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85d58526cd9da0/PHDS/Interniship/Dataset/"/>
    </mc:Choice>
  </mc:AlternateContent>
  <xr:revisionPtr revIDLastSave="0" documentId="13_ncr:1_{18E77B5C-797E-4B44-81BC-31355C934DE6}" xr6:coauthVersionLast="47" xr6:coauthVersionMax="47" xr10:uidLastSave="{00000000-0000-0000-0000-000000000000}"/>
  <bookViews>
    <workbookView xWindow="28695" yWindow="0" windowWidth="14610" windowHeight="15585" firstSheet="11" activeTab="11" xr2:uid="{00000000-000D-0000-FFFF-FFFF00000000}"/>
  </bookViews>
  <sheets>
    <sheet name="Menthealy Metrology " sheetId="1" state="hidden" r:id="rId1"/>
    <sheet name="year Metrology " sheetId="2" state="hidden" r:id="rId2"/>
    <sheet name="NE" sheetId="3" state="hidden" r:id="rId3"/>
    <sheet name="Kuraz Monthly Metro Report " sheetId="4" state="hidden" r:id="rId4"/>
    <sheet name="Sammery" sheetId="5" state="hidden" r:id="rId5"/>
    <sheet name="Sheet1" sheetId="6" state="hidden" r:id="rId6"/>
    <sheet name="SAMERY JULY 2022- JUNE 2023" sheetId="7" state="hidden" r:id="rId7"/>
    <sheet name="MONTHLY AVER " sheetId="8" state="hidden" r:id="rId8"/>
    <sheet name="WIND DAYRCTION" sheetId="9" state="hidden" r:id="rId9"/>
    <sheet name="Sheet2" sheetId="10" state="hidden" r:id="rId10"/>
    <sheet name="Sheet3" sheetId="11" state="hidden" r:id="rId11"/>
    <sheet name="Monthly avre" sheetId="12" r:id="rId12"/>
    <sheet name=" year avre" sheetId="13" r:id="rId13"/>
    <sheet name="Rain fall" sheetId="14" r:id="rId14"/>
    <sheet name="Elemant" sheetId="15" r:id="rId15"/>
    <sheet name="wd28-8-2015 upto 30-7-2017" sheetId="16" r:id="rId16"/>
    <sheet name="wd 1-4-2018 up to 1-31-2020" sheetId="17" r:id="rId17"/>
    <sheet name="wd 1-1-2021 up to 1-12-2021" sheetId="18" r:id="rId18"/>
    <sheet name="wd 1-1-2022 up to 1-12-2022" sheetId="19" r:id="rId19"/>
    <sheet name="wd 1-1-2023 up to 1-12-2023" sheetId="20" r:id="rId20"/>
    <sheet name="WD 1-1-2024" sheetId="21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8" i="12" l="1"/>
  <c r="G127" i="12"/>
  <c r="C481" i="14"/>
  <c r="D481" i="14"/>
  <c r="B481" i="14"/>
  <c r="M6020" i="12" l="1"/>
  <c r="N6019" i="12"/>
  <c r="K6018" i="12"/>
  <c r="J6018" i="12"/>
  <c r="I6018" i="12"/>
  <c r="H6018" i="12"/>
  <c r="G6018" i="12"/>
  <c r="F6018" i="12"/>
  <c r="E6018" i="12"/>
  <c r="D6018" i="12"/>
  <c r="C6018" i="12"/>
  <c r="B6018" i="12"/>
  <c r="K6017" i="12"/>
  <c r="J6017" i="12"/>
  <c r="I6017" i="12"/>
  <c r="H6017" i="12"/>
  <c r="G6017" i="12"/>
  <c r="F6017" i="12"/>
  <c r="E6017" i="12"/>
  <c r="D6017" i="12"/>
  <c r="C6017" i="12"/>
  <c r="B6017" i="12"/>
  <c r="L6016" i="12"/>
  <c r="L6015" i="12"/>
  <c r="L6014" i="12"/>
  <c r="L6013" i="12"/>
  <c r="L6012" i="12"/>
  <c r="L6011" i="12"/>
  <c r="L6010" i="12"/>
  <c r="L6009" i="12"/>
  <c r="L6008" i="12"/>
  <c r="L6007" i="12"/>
  <c r="L6006" i="12"/>
  <c r="K6005" i="12"/>
  <c r="J6005" i="12"/>
  <c r="I6005" i="12"/>
  <c r="H6005" i="12"/>
  <c r="G6005" i="12"/>
  <c r="F6005" i="12"/>
  <c r="E6005" i="12"/>
  <c r="D6005" i="12"/>
  <c r="C6005" i="12"/>
  <c r="B6005" i="12"/>
  <c r="K6004" i="12"/>
  <c r="J6004" i="12"/>
  <c r="I6004" i="12"/>
  <c r="H6004" i="12"/>
  <c r="G6004" i="12"/>
  <c r="F6004" i="12"/>
  <c r="E6004" i="12"/>
  <c r="D6004" i="12"/>
  <c r="C6004" i="12"/>
  <c r="B6004" i="12"/>
  <c r="L6003" i="12"/>
  <c r="L6002" i="12"/>
  <c r="L6001" i="12"/>
  <c r="L6000" i="12"/>
  <c r="L5999" i="12"/>
  <c r="L5998" i="12"/>
  <c r="L5997" i="12"/>
  <c r="L5996" i="12"/>
  <c r="L5995" i="12"/>
  <c r="L5994" i="12"/>
  <c r="K5993" i="12"/>
  <c r="J5993" i="12"/>
  <c r="I5993" i="12"/>
  <c r="H5993" i="12"/>
  <c r="G5993" i="12"/>
  <c r="F5993" i="12"/>
  <c r="E5993" i="12"/>
  <c r="D5993" i="12"/>
  <c r="C5993" i="12"/>
  <c r="B5993" i="12"/>
  <c r="K5992" i="12"/>
  <c r="J5992" i="12"/>
  <c r="I5992" i="12"/>
  <c r="H5992" i="12"/>
  <c r="G5992" i="12"/>
  <c r="F5992" i="12"/>
  <c r="E5992" i="12"/>
  <c r="D5992" i="12"/>
  <c r="C5992" i="12"/>
  <c r="B5992" i="12"/>
  <c r="L5991" i="12"/>
  <c r="L5990" i="12"/>
  <c r="L5989" i="12"/>
  <c r="L5988" i="12"/>
  <c r="L5987" i="12"/>
  <c r="L5986" i="12"/>
  <c r="L5985" i="12"/>
  <c r="L5984" i="12"/>
  <c r="L5983" i="12"/>
  <c r="L5982" i="12"/>
  <c r="B6019" i="12" l="1"/>
  <c r="B6020" i="12" s="1"/>
  <c r="D6019" i="12"/>
  <c r="D6020" i="12" s="1"/>
  <c r="H6019" i="12"/>
  <c r="H6020" i="12" s="1"/>
  <c r="J6019" i="12"/>
  <c r="J6020" i="12" s="1"/>
  <c r="L5993" i="12"/>
  <c r="L6004" i="12"/>
  <c r="L6018" i="12"/>
  <c r="C6019" i="12"/>
  <c r="C6020" i="12" s="1"/>
  <c r="E6019" i="12"/>
  <c r="E6020" i="12" s="1"/>
  <c r="G6019" i="12"/>
  <c r="G6020" i="12" s="1"/>
  <c r="I6019" i="12"/>
  <c r="I6020" i="12" s="1"/>
  <c r="K6019" i="12"/>
  <c r="K6020" i="12" s="1"/>
  <c r="F6019" i="12"/>
  <c r="F6020" i="12" s="1"/>
  <c r="L5992" i="12"/>
  <c r="L6005" i="12"/>
  <c r="L6017" i="12"/>
  <c r="O6" i="12"/>
  <c r="O7" i="12"/>
  <c r="O8" i="12"/>
  <c r="O9" i="12"/>
  <c r="O10" i="12"/>
  <c r="O11" i="12"/>
  <c r="A12" i="12"/>
  <c r="O12" i="12"/>
  <c r="A13" i="12"/>
  <c r="O13" i="12"/>
  <c r="B14" i="12"/>
  <c r="C14" i="12"/>
  <c r="F14" i="12"/>
  <c r="G14" i="12"/>
  <c r="H14" i="12"/>
  <c r="I14" i="12"/>
  <c r="J14" i="12"/>
  <c r="K14" i="12"/>
  <c r="L14" i="12"/>
  <c r="M14" i="12"/>
  <c r="N14" i="12"/>
  <c r="Q14" i="12"/>
  <c r="B15" i="12"/>
  <c r="C15" i="12"/>
  <c r="F15" i="12"/>
  <c r="G15" i="12"/>
  <c r="H15" i="12"/>
  <c r="I15" i="12"/>
  <c r="J15" i="12"/>
  <c r="K15" i="12"/>
  <c r="L15" i="12"/>
  <c r="M15" i="12"/>
  <c r="N15" i="12"/>
  <c r="Q15" i="12"/>
  <c r="O21" i="12"/>
  <c r="O22" i="12"/>
  <c r="O23" i="12"/>
  <c r="O24" i="12"/>
  <c r="O25" i="12"/>
  <c r="O26" i="12"/>
  <c r="O27" i="12"/>
  <c r="O28" i="12"/>
  <c r="O29" i="12"/>
  <c r="O30" i="12"/>
  <c r="B31" i="12"/>
  <c r="C31" i="12"/>
  <c r="F31" i="12"/>
  <c r="G31" i="12"/>
  <c r="H31" i="12"/>
  <c r="I31" i="12"/>
  <c r="J31" i="12"/>
  <c r="K31" i="12"/>
  <c r="L31" i="12"/>
  <c r="M31" i="12"/>
  <c r="N31" i="12"/>
  <c r="B32" i="12"/>
  <c r="C32" i="12"/>
  <c r="F32" i="12"/>
  <c r="G32" i="12"/>
  <c r="H32" i="12"/>
  <c r="I32" i="12"/>
  <c r="J32" i="12"/>
  <c r="K32" i="12"/>
  <c r="L32" i="12"/>
  <c r="M32" i="12"/>
  <c r="N32" i="12"/>
  <c r="O33" i="12"/>
  <c r="O34" i="12"/>
  <c r="O35" i="12"/>
  <c r="O36" i="12"/>
  <c r="O37" i="12"/>
  <c r="O38" i="12"/>
  <c r="O39" i="12"/>
  <c r="O40" i="12"/>
  <c r="O41" i="12"/>
  <c r="O42" i="12"/>
  <c r="B43" i="12"/>
  <c r="C43" i="12"/>
  <c r="F43" i="12"/>
  <c r="G43" i="12"/>
  <c r="H43" i="12"/>
  <c r="I43" i="12"/>
  <c r="J43" i="12"/>
  <c r="K43" i="12"/>
  <c r="L43" i="12"/>
  <c r="M43" i="12"/>
  <c r="N43" i="12"/>
  <c r="B44" i="12"/>
  <c r="C44" i="12"/>
  <c r="F44" i="12"/>
  <c r="G44" i="12"/>
  <c r="H44" i="12"/>
  <c r="I44" i="12"/>
  <c r="J44" i="12"/>
  <c r="K44" i="12"/>
  <c r="L44" i="12"/>
  <c r="M44" i="12"/>
  <c r="N44" i="12"/>
  <c r="O45" i="12"/>
  <c r="O46" i="12"/>
  <c r="O47" i="12"/>
  <c r="O48" i="12"/>
  <c r="O49" i="12"/>
  <c r="O50" i="12"/>
  <c r="O51" i="12"/>
  <c r="O52" i="12"/>
  <c r="O53" i="12"/>
  <c r="O54" i="12"/>
  <c r="O55" i="12"/>
  <c r="B56" i="12"/>
  <c r="C56" i="12"/>
  <c r="F56" i="12"/>
  <c r="G56" i="12"/>
  <c r="H56" i="12"/>
  <c r="I56" i="12"/>
  <c r="J56" i="12"/>
  <c r="K56" i="12"/>
  <c r="L56" i="12"/>
  <c r="M56" i="12"/>
  <c r="N56" i="12"/>
  <c r="B57" i="12"/>
  <c r="C57" i="12"/>
  <c r="F57" i="12"/>
  <c r="G57" i="12"/>
  <c r="H57" i="12"/>
  <c r="I57" i="12"/>
  <c r="J57" i="12"/>
  <c r="K57" i="12"/>
  <c r="L57" i="12"/>
  <c r="M57" i="12"/>
  <c r="N57" i="12"/>
  <c r="O63" i="12"/>
  <c r="O64" i="12"/>
  <c r="O65" i="12"/>
  <c r="O66" i="12"/>
  <c r="O67" i="12"/>
  <c r="O68" i="12"/>
  <c r="O69" i="12"/>
  <c r="O70" i="12"/>
  <c r="O71" i="12"/>
  <c r="O72" i="12"/>
  <c r="B73" i="12"/>
  <c r="C73" i="12"/>
  <c r="F73" i="12"/>
  <c r="G73" i="12"/>
  <c r="H73" i="12"/>
  <c r="I73" i="12"/>
  <c r="J73" i="12"/>
  <c r="K73" i="12"/>
  <c r="L73" i="12"/>
  <c r="M73" i="12"/>
  <c r="N73" i="12"/>
  <c r="B74" i="12"/>
  <c r="C74" i="12"/>
  <c r="F74" i="12"/>
  <c r="G74" i="12"/>
  <c r="H74" i="12"/>
  <c r="I74" i="12"/>
  <c r="J74" i="12"/>
  <c r="K74" i="12"/>
  <c r="L74" i="12"/>
  <c r="M74" i="12"/>
  <c r="N74" i="12"/>
  <c r="O75" i="12"/>
  <c r="O76" i="12"/>
  <c r="O77" i="12"/>
  <c r="O78" i="12"/>
  <c r="O79" i="12"/>
  <c r="O80" i="12"/>
  <c r="O81" i="12"/>
  <c r="O82" i="12"/>
  <c r="O83" i="12"/>
  <c r="O84" i="12"/>
  <c r="B85" i="12"/>
  <c r="C85" i="12"/>
  <c r="F85" i="12"/>
  <c r="G85" i="12"/>
  <c r="H85" i="12"/>
  <c r="I85" i="12"/>
  <c r="J85" i="12"/>
  <c r="K85" i="12"/>
  <c r="L85" i="12"/>
  <c r="M85" i="12"/>
  <c r="N85" i="12"/>
  <c r="B86" i="12"/>
  <c r="C86" i="12"/>
  <c r="F86" i="12"/>
  <c r="G86" i="12"/>
  <c r="H86" i="12"/>
  <c r="I86" i="12"/>
  <c r="J86" i="12"/>
  <c r="K86" i="12"/>
  <c r="L86" i="12"/>
  <c r="M86" i="12"/>
  <c r="N86" i="12"/>
  <c r="O87" i="12"/>
  <c r="O88" i="12"/>
  <c r="O89" i="12"/>
  <c r="O90" i="12"/>
  <c r="O91" i="12"/>
  <c r="O92" i="12"/>
  <c r="O93" i="12"/>
  <c r="O94" i="12"/>
  <c r="O95" i="12"/>
  <c r="O96" i="12"/>
  <c r="O97" i="12"/>
  <c r="B98" i="12"/>
  <c r="C98" i="12"/>
  <c r="F98" i="12"/>
  <c r="G98" i="12"/>
  <c r="H98" i="12"/>
  <c r="I98" i="12"/>
  <c r="J98" i="12"/>
  <c r="K98" i="12"/>
  <c r="L98" i="12"/>
  <c r="M98" i="12"/>
  <c r="N98" i="12"/>
  <c r="B99" i="12"/>
  <c r="C99" i="12"/>
  <c r="F99" i="12"/>
  <c r="G99" i="12"/>
  <c r="H99" i="12"/>
  <c r="I99" i="12"/>
  <c r="J99" i="12"/>
  <c r="K99" i="12"/>
  <c r="L99" i="12"/>
  <c r="M99" i="12"/>
  <c r="N99" i="12"/>
  <c r="O105" i="12"/>
  <c r="O106" i="12"/>
  <c r="O107" i="12"/>
  <c r="O108" i="12"/>
  <c r="O109" i="12"/>
  <c r="O110" i="12"/>
  <c r="O111" i="12"/>
  <c r="O112" i="12"/>
  <c r="O113" i="12"/>
  <c r="O114" i="12"/>
  <c r="B115" i="12"/>
  <c r="C115" i="12"/>
  <c r="G115" i="12"/>
  <c r="H115" i="12"/>
  <c r="I115" i="12"/>
  <c r="J115" i="12"/>
  <c r="K115" i="12"/>
  <c r="L115" i="12"/>
  <c r="M115" i="12"/>
  <c r="N115" i="12"/>
  <c r="B116" i="12"/>
  <c r="C116" i="12"/>
  <c r="G116" i="12"/>
  <c r="H116" i="12"/>
  <c r="I116" i="12"/>
  <c r="J116" i="12"/>
  <c r="K116" i="12"/>
  <c r="L116" i="12"/>
  <c r="M116" i="12"/>
  <c r="N116" i="12"/>
  <c r="O117" i="12"/>
  <c r="O118" i="12"/>
  <c r="O119" i="12"/>
  <c r="O120" i="12"/>
  <c r="O121" i="12"/>
  <c r="O122" i="12"/>
  <c r="O123" i="12"/>
  <c r="O124" i="12"/>
  <c r="O125" i="12"/>
  <c r="O126" i="12"/>
  <c r="B127" i="12"/>
  <c r="C127" i="12"/>
  <c r="F127" i="12"/>
  <c r="H127" i="12"/>
  <c r="I127" i="12"/>
  <c r="J127" i="12"/>
  <c r="K127" i="12"/>
  <c r="L127" i="12"/>
  <c r="M127" i="12"/>
  <c r="N127" i="12"/>
  <c r="B128" i="12"/>
  <c r="C128" i="12"/>
  <c r="F128" i="12"/>
  <c r="H128" i="12"/>
  <c r="I128" i="12"/>
  <c r="J128" i="12"/>
  <c r="K128" i="12"/>
  <c r="L128" i="12"/>
  <c r="M128" i="12"/>
  <c r="N128" i="12"/>
  <c r="O129" i="12"/>
  <c r="O130" i="12"/>
  <c r="O131" i="12"/>
  <c r="O132" i="12"/>
  <c r="O133" i="12"/>
  <c r="O134" i="12"/>
  <c r="O135" i="12"/>
  <c r="O136" i="12"/>
  <c r="O137" i="12"/>
  <c r="O138" i="12"/>
  <c r="B139" i="12"/>
  <c r="C139" i="12"/>
  <c r="F139" i="12"/>
  <c r="G139" i="12"/>
  <c r="H139" i="12"/>
  <c r="I139" i="12"/>
  <c r="J139" i="12"/>
  <c r="K139" i="12"/>
  <c r="L139" i="12"/>
  <c r="M139" i="12"/>
  <c r="N139" i="12"/>
  <c r="B140" i="12"/>
  <c r="C140" i="12"/>
  <c r="F140" i="12"/>
  <c r="G140" i="12"/>
  <c r="H140" i="12"/>
  <c r="I140" i="12"/>
  <c r="J140" i="12"/>
  <c r="K140" i="12"/>
  <c r="L140" i="12"/>
  <c r="M140" i="12"/>
  <c r="N140" i="12"/>
  <c r="O146" i="12"/>
  <c r="O147" i="12"/>
  <c r="O148" i="12"/>
  <c r="O149" i="12"/>
  <c r="O150" i="12"/>
  <c r="O151" i="12"/>
  <c r="O152" i="12"/>
  <c r="O153" i="12"/>
  <c r="B154" i="12"/>
  <c r="C154" i="12"/>
  <c r="F154" i="12"/>
  <c r="G154" i="12"/>
  <c r="H154" i="12"/>
  <c r="I154" i="12"/>
  <c r="J154" i="12"/>
  <c r="K154" i="12"/>
  <c r="L154" i="12"/>
  <c r="M154" i="12"/>
  <c r="N154" i="12"/>
  <c r="B155" i="12"/>
  <c r="C155" i="12"/>
  <c r="F155" i="12"/>
  <c r="G155" i="12"/>
  <c r="H155" i="12"/>
  <c r="I155" i="12"/>
  <c r="J155" i="12"/>
  <c r="K155" i="12"/>
  <c r="L155" i="12"/>
  <c r="M155" i="12"/>
  <c r="N155" i="12"/>
  <c r="O161" i="12"/>
  <c r="O162" i="12"/>
  <c r="O163" i="12"/>
  <c r="O164" i="12"/>
  <c r="O165" i="12"/>
  <c r="B166" i="12"/>
  <c r="C166" i="12"/>
  <c r="F166" i="12"/>
  <c r="G166" i="12"/>
  <c r="H166" i="12"/>
  <c r="I166" i="12"/>
  <c r="J166" i="12"/>
  <c r="K166" i="12"/>
  <c r="L166" i="12"/>
  <c r="M166" i="12"/>
  <c r="N166" i="12"/>
  <c r="B167" i="12"/>
  <c r="C167" i="12"/>
  <c r="F167" i="12"/>
  <c r="G167" i="12"/>
  <c r="H167" i="12"/>
  <c r="I167" i="12"/>
  <c r="J167" i="12"/>
  <c r="K167" i="12"/>
  <c r="L167" i="12"/>
  <c r="M167" i="12"/>
  <c r="N167" i="12"/>
  <c r="O168" i="12"/>
  <c r="O169" i="12"/>
  <c r="O170" i="12"/>
  <c r="O171" i="12"/>
  <c r="O172" i="12"/>
  <c r="O173" i="12"/>
  <c r="O174" i="12"/>
  <c r="O175" i="12"/>
  <c r="O176" i="12"/>
  <c r="O177" i="12"/>
  <c r="O178" i="12"/>
  <c r="B179" i="12"/>
  <c r="C179" i="12"/>
  <c r="F179" i="12"/>
  <c r="G179" i="12"/>
  <c r="H179" i="12"/>
  <c r="I179" i="12"/>
  <c r="J179" i="12"/>
  <c r="K179" i="12"/>
  <c r="L179" i="12"/>
  <c r="M179" i="12"/>
  <c r="N179" i="12"/>
  <c r="B180" i="12"/>
  <c r="C180" i="12"/>
  <c r="F180" i="12"/>
  <c r="G180" i="12"/>
  <c r="H180" i="12"/>
  <c r="I180" i="12"/>
  <c r="J180" i="12"/>
  <c r="K180" i="12"/>
  <c r="L180" i="12"/>
  <c r="M180" i="12"/>
  <c r="N180" i="12"/>
  <c r="O186" i="12"/>
  <c r="O187" i="12"/>
  <c r="O188" i="12"/>
  <c r="O189" i="12"/>
  <c r="O190" i="12"/>
  <c r="O191" i="12"/>
  <c r="O192" i="12"/>
  <c r="O193" i="12"/>
  <c r="O194" i="12"/>
  <c r="O195" i="12"/>
  <c r="B196" i="12"/>
  <c r="C196" i="12"/>
  <c r="C222" i="12" s="1"/>
  <c r="C223" i="12" s="1"/>
  <c r="F196" i="12"/>
  <c r="G196" i="12"/>
  <c r="H196" i="12"/>
  <c r="I196" i="12"/>
  <c r="J196" i="12"/>
  <c r="K196" i="12"/>
  <c r="L196" i="12"/>
  <c r="M196" i="12"/>
  <c r="N196" i="12"/>
  <c r="B197" i="12"/>
  <c r="C197" i="12"/>
  <c r="F197" i="12"/>
  <c r="G197" i="12"/>
  <c r="H197" i="12"/>
  <c r="I197" i="12"/>
  <c r="J197" i="12"/>
  <c r="K197" i="12"/>
  <c r="L197" i="12"/>
  <c r="M197" i="12"/>
  <c r="N197" i="12"/>
  <c r="O198" i="12"/>
  <c r="O199" i="12"/>
  <c r="O200" i="12"/>
  <c r="O201" i="12"/>
  <c r="O202" i="12"/>
  <c r="O203" i="12"/>
  <c r="O204" i="12"/>
  <c r="O205" i="12"/>
  <c r="O206" i="12"/>
  <c r="O207" i="12"/>
  <c r="B208" i="12"/>
  <c r="C208" i="12"/>
  <c r="F208" i="12"/>
  <c r="G208" i="12"/>
  <c r="H208" i="12"/>
  <c r="I208" i="12"/>
  <c r="I222" i="12" s="1"/>
  <c r="I223" i="12" s="1"/>
  <c r="J208" i="12"/>
  <c r="K208" i="12"/>
  <c r="L208" i="12"/>
  <c r="M208" i="12"/>
  <c r="N208" i="12"/>
  <c r="B209" i="12"/>
  <c r="C209" i="12"/>
  <c r="F209" i="12"/>
  <c r="G209" i="12"/>
  <c r="H209" i="12"/>
  <c r="I209" i="12"/>
  <c r="J209" i="12"/>
  <c r="K209" i="12"/>
  <c r="L209" i="12"/>
  <c r="M209" i="12"/>
  <c r="N209" i="12"/>
  <c r="O210" i="12"/>
  <c r="O211" i="12"/>
  <c r="O212" i="12"/>
  <c r="O213" i="12"/>
  <c r="O214" i="12"/>
  <c r="O215" i="12"/>
  <c r="O216" i="12"/>
  <c r="O217" i="12"/>
  <c r="O218" i="12"/>
  <c r="O219" i="12"/>
  <c r="B220" i="12"/>
  <c r="C220" i="12"/>
  <c r="F220" i="12"/>
  <c r="G220" i="12"/>
  <c r="G222" i="12" s="1"/>
  <c r="G223" i="12" s="1"/>
  <c r="H220" i="12"/>
  <c r="H222" i="12" s="1"/>
  <c r="H223" i="12" s="1"/>
  <c r="I220" i="12"/>
  <c r="J220" i="12"/>
  <c r="J222" i="12" s="1"/>
  <c r="J223" i="12" s="1"/>
  <c r="K220" i="12"/>
  <c r="K222" i="12" s="1"/>
  <c r="K223" i="12" s="1"/>
  <c r="L220" i="12"/>
  <c r="L222" i="12" s="1"/>
  <c r="L223" i="12" s="1"/>
  <c r="M220" i="12"/>
  <c r="M222" i="12" s="1"/>
  <c r="M223" i="12" s="1"/>
  <c r="N220" i="12"/>
  <c r="B221" i="12"/>
  <c r="C221" i="12"/>
  <c r="F221" i="12"/>
  <c r="G221" i="12"/>
  <c r="H221" i="12"/>
  <c r="I221" i="12"/>
  <c r="J221" i="12"/>
  <c r="K221" i="12"/>
  <c r="L221" i="12"/>
  <c r="M221" i="12"/>
  <c r="N221" i="12"/>
  <c r="B222" i="12"/>
  <c r="B223" i="12" s="1"/>
  <c r="N222" i="12"/>
  <c r="N223" i="12" s="1"/>
  <c r="O228" i="12"/>
  <c r="O229" i="12"/>
  <c r="O230" i="12"/>
  <c r="O231" i="12"/>
  <c r="O232" i="12"/>
  <c r="O233" i="12"/>
  <c r="O234" i="12"/>
  <c r="O235" i="12"/>
  <c r="O236" i="12"/>
  <c r="O237" i="12"/>
  <c r="B238" i="12"/>
  <c r="C238" i="12"/>
  <c r="G238" i="12"/>
  <c r="H238" i="12"/>
  <c r="I238" i="12"/>
  <c r="J238" i="12"/>
  <c r="K238" i="12"/>
  <c r="L238" i="12"/>
  <c r="M238" i="12"/>
  <c r="N238" i="12"/>
  <c r="B239" i="12"/>
  <c r="C239" i="12"/>
  <c r="G239" i="12"/>
  <c r="H239" i="12"/>
  <c r="I239" i="12"/>
  <c r="J239" i="12"/>
  <c r="K239" i="12"/>
  <c r="L239" i="12"/>
  <c r="M239" i="12"/>
  <c r="N239" i="12"/>
  <c r="O240" i="12"/>
  <c r="O241" i="12"/>
  <c r="O242" i="12"/>
  <c r="O243" i="12"/>
  <c r="O244" i="12"/>
  <c r="O245" i="12"/>
  <c r="O246" i="12"/>
  <c r="O247" i="12"/>
  <c r="O248" i="12"/>
  <c r="O249" i="12"/>
  <c r="B250" i="12"/>
  <c r="C250" i="12"/>
  <c r="G250" i="12"/>
  <c r="H250" i="12"/>
  <c r="I250" i="12"/>
  <c r="J250" i="12"/>
  <c r="K250" i="12"/>
  <c r="L250" i="12"/>
  <c r="M250" i="12"/>
  <c r="N250" i="12"/>
  <c r="B251" i="12"/>
  <c r="C251" i="12"/>
  <c r="G251" i="12"/>
  <c r="H251" i="12"/>
  <c r="I251" i="12"/>
  <c r="J251" i="12"/>
  <c r="K251" i="12"/>
  <c r="L251" i="12"/>
  <c r="M251" i="12"/>
  <c r="N251" i="12"/>
  <c r="O252" i="12"/>
  <c r="O253" i="12"/>
  <c r="O254" i="12"/>
  <c r="O255" i="12"/>
  <c r="O256" i="12"/>
  <c r="O257" i="12"/>
  <c r="O258" i="12"/>
  <c r="O259" i="12"/>
  <c r="O260" i="12"/>
  <c r="O261" i="12"/>
  <c r="O262" i="12"/>
  <c r="B263" i="12"/>
  <c r="C263" i="12"/>
  <c r="G263" i="12"/>
  <c r="H263" i="12"/>
  <c r="I263" i="12"/>
  <c r="J263" i="12"/>
  <c r="K263" i="12"/>
  <c r="L263" i="12"/>
  <c r="M263" i="12"/>
  <c r="N263" i="12"/>
  <c r="B264" i="12"/>
  <c r="C264" i="12"/>
  <c r="G264" i="12"/>
  <c r="H264" i="12"/>
  <c r="I264" i="12"/>
  <c r="J264" i="12"/>
  <c r="K264" i="12"/>
  <c r="L264" i="12"/>
  <c r="M264" i="12"/>
  <c r="N264" i="12"/>
  <c r="O270" i="12"/>
  <c r="O271" i="12"/>
  <c r="O272" i="12"/>
  <c r="O273" i="12"/>
  <c r="O274" i="12"/>
  <c r="O275" i="12"/>
  <c r="O276" i="12"/>
  <c r="O277" i="12"/>
  <c r="O278" i="12"/>
  <c r="O279" i="12"/>
  <c r="B280" i="12"/>
  <c r="C280" i="12"/>
  <c r="G280" i="12"/>
  <c r="H280" i="12"/>
  <c r="I280" i="12"/>
  <c r="J280" i="12"/>
  <c r="K280" i="12"/>
  <c r="L280" i="12"/>
  <c r="M280" i="12"/>
  <c r="N280" i="12"/>
  <c r="B281" i="12"/>
  <c r="C281" i="12"/>
  <c r="G281" i="12"/>
  <c r="H281" i="12"/>
  <c r="I281" i="12"/>
  <c r="J281" i="12"/>
  <c r="K281" i="12"/>
  <c r="L281" i="12"/>
  <c r="M281" i="12"/>
  <c r="N281" i="12"/>
  <c r="O282" i="12"/>
  <c r="O283" i="12"/>
  <c r="O284" i="12"/>
  <c r="O285" i="12"/>
  <c r="O286" i="12"/>
  <c r="O287" i="12"/>
  <c r="O288" i="12"/>
  <c r="O289" i="12"/>
  <c r="O290" i="12"/>
  <c r="O291" i="12"/>
  <c r="B292" i="12"/>
  <c r="C292" i="12"/>
  <c r="G292" i="12"/>
  <c r="H292" i="12"/>
  <c r="I292" i="12"/>
  <c r="J292" i="12"/>
  <c r="K292" i="12"/>
  <c r="L292" i="12"/>
  <c r="M292" i="12"/>
  <c r="N292" i="12"/>
  <c r="B293" i="12"/>
  <c r="C293" i="12"/>
  <c r="G293" i="12"/>
  <c r="H293" i="12"/>
  <c r="I293" i="12"/>
  <c r="J293" i="12"/>
  <c r="K293" i="12"/>
  <c r="L293" i="12"/>
  <c r="M293" i="12"/>
  <c r="N293" i="12"/>
  <c r="O294" i="12"/>
  <c r="O295" i="12"/>
  <c r="O296" i="12"/>
  <c r="O297" i="12"/>
  <c r="O298" i="12"/>
  <c r="O299" i="12"/>
  <c r="O300" i="12"/>
  <c r="O301" i="12"/>
  <c r="O302" i="12"/>
  <c r="O303" i="12"/>
  <c r="O304" i="12"/>
  <c r="B305" i="12"/>
  <c r="C305" i="12"/>
  <c r="G305" i="12"/>
  <c r="H305" i="12"/>
  <c r="I305" i="12"/>
  <c r="J305" i="12"/>
  <c r="K305" i="12"/>
  <c r="L305" i="12"/>
  <c r="M305" i="12"/>
  <c r="N305" i="12"/>
  <c r="B306" i="12"/>
  <c r="C306" i="12"/>
  <c r="G306" i="12"/>
  <c r="H306" i="12"/>
  <c r="I306" i="12"/>
  <c r="J306" i="12"/>
  <c r="K306" i="12"/>
  <c r="L306" i="12"/>
  <c r="M306" i="12"/>
  <c r="N306" i="12"/>
  <c r="O312" i="12"/>
  <c r="P312" i="12"/>
  <c r="O313" i="12"/>
  <c r="O314" i="12"/>
  <c r="O315" i="12"/>
  <c r="O316" i="12"/>
  <c r="O317" i="12"/>
  <c r="O318" i="12"/>
  <c r="O319" i="12"/>
  <c r="O320" i="12"/>
  <c r="O321" i="12"/>
  <c r="B322" i="12"/>
  <c r="C322" i="12"/>
  <c r="G322" i="12"/>
  <c r="H322" i="12"/>
  <c r="I322" i="12"/>
  <c r="J322" i="12"/>
  <c r="K322" i="12"/>
  <c r="L322" i="12"/>
  <c r="M322" i="12"/>
  <c r="N322" i="12"/>
  <c r="B323" i="12"/>
  <c r="C323" i="12"/>
  <c r="G323" i="12"/>
  <c r="H323" i="12"/>
  <c r="I323" i="12"/>
  <c r="J323" i="12"/>
  <c r="K323" i="12"/>
  <c r="L323" i="12"/>
  <c r="M323" i="12"/>
  <c r="N323" i="12"/>
  <c r="O324" i="12"/>
  <c r="O325" i="12"/>
  <c r="O326" i="12"/>
  <c r="O327" i="12"/>
  <c r="O328" i="12"/>
  <c r="O329" i="12"/>
  <c r="O330" i="12"/>
  <c r="O331" i="12"/>
  <c r="O332" i="12"/>
  <c r="O333" i="12"/>
  <c r="B334" i="12"/>
  <c r="C334" i="12"/>
  <c r="G334" i="12"/>
  <c r="H334" i="12"/>
  <c r="I334" i="12"/>
  <c r="J334" i="12"/>
  <c r="K334" i="12"/>
  <c r="L334" i="12"/>
  <c r="M334" i="12"/>
  <c r="N334" i="12"/>
  <c r="B335" i="12"/>
  <c r="C335" i="12"/>
  <c r="G335" i="12"/>
  <c r="H335" i="12"/>
  <c r="I335" i="12"/>
  <c r="J335" i="12"/>
  <c r="K335" i="12"/>
  <c r="L335" i="12"/>
  <c r="M335" i="12"/>
  <c r="N335" i="12"/>
  <c r="O336" i="12"/>
  <c r="O337" i="12"/>
  <c r="O338" i="12"/>
  <c r="O339" i="12"/>
  <c r="O340" i="12"/>
  <c r="O341" i="12"/>
  <c r="O342" i="12"/>
  <c r="O343" i="12"/>
  <c r="B344" i="12"/>
  <c r="C344" i="12"/>
  <c r="G344" i="12"/>
  <c r="H344" i="12"/>
  <c r="I344" i="12"/>
  <c r="J344" i="12"/>
  <c r="K344" i="12"/>
  <c r="L344" i="12"/>
  <c r="M344" i="12"/>
  <c r="N344" i="12"/>
  <c r="B345" i="12"/>
  <c r="C345" i="12"/>
  <c r="G345" i="12"/>
  <c r="H345" i="12"/>
  <c r="I345" i="12"/>
  <c r="J345" i="12"/>
  <c r="K345" i="12"/>
  <c r="L345" i="12"/>
  <c r="M345" i="12"/>
  <c r="N345" i="12"/>
  <c r="O352" i="12"/>
  <c r="O353" i="12"/>
  <c r="O354" i="12"/>
  <c r="O355" i="12"/>
  <c r="O356" i="12"/>
  <c r="O357" i="12"/>
  <c r="O358" i="12"/>
  <c r="O359" i="12"/>
  <c r="O360" i="12"/>
  <c r="O361" i="12"/>
  <c r="B362" i="12"/>
  <c r="C362" i="12"/>
  <c r="G362" i="12"/>
  <c r="H362" i="12"/>
  <c r="I362" i="12"/>
  <c r="J362" i="12"/>
  <c r="K362" i="12"/>
  <c r="L362" i="12"/>
  <c r="M362" i="12"/>
  <c r="N362" i="12"/>
  <c r="B363" i="12"/>
  <c r="C363" i="12"/>
  <c r="G363" i="12"/>
  <c r="H363" i="12"/>
  <c r="I363" i="12"/>
  <c r="J363" i="12"/>
  <c r="K363" i="12"/>
  <c r="L363" i="12"/>
  <c r="M363" i="12"/>
  <c r="N363" i="12"/>
  <c r="O364" i="12"/>
  <c r="O365" i="12"/>
  <c r="O366" i="12"/>
  <c r="O367" i="12"/>
  <c r="O368" i="12"/>
  <c r="O369" i="12"/>
  <c r="O370" i="12"/>
  <c r="O371" i="12"/>
  <c r="O372" i="12"/>
  <c r="O373" i="12"/>
  <c r="B374" i="12"/>
  <c r="C374" i="12"/>
  <c r="G374" i="12"/>
  <c r="H374" i="12"/>
  <c r="I374" i="12"/>
  <c r="J374" i="12"/>
  <c r="K374" i="12"/>
  <c r="L374" i="12"/>
  <c r="M374" i="12"/>
  <c r="N374" i="12"/>
  <c r="B375" i="12"/>
  <c r="C375" i="12"/>
  <c r="G375" i="12"/>
  <c r="H375" i="12"/>
  <c r="I375" i="12"/>
  <c r="J375" i="12"/>
  <c r="K375" i="12"/>
  <c r="L375" i="12"/>
  <c r="M375" i="12"/>
  <c r="N375" i="12"/>
  <c r="O376" i="12"/>
  <c r="O377" i="12"/>
  <c r="O378" i="12"/>
  <c r="O379" i="12"/>
  <c r="O380" i="12"/>
  <c r="O381" i="12"/>
  <c r="O382" i="12"/>
  <c r="O383" i="12"/>
  <c r="O384" i="12"/>
  <c r="O385" i="12"/>
  <c r="O386" i="12"/>
  <c r="B387" i="12"/>
  <c r="C387" i="12"/>
  <c r="G387" i="12"/>
  <c r="H387" i="12"/>
  <c r="I387" i="12"/>
  <c r="J387" i="12"/>
  <c r="K387" i="12"/>
  <c r="L387" i="12"/>
  <c r="M387" i="12"/>
  <c r="N387" i="12"/>
  <c r="B388" i="12"/>
  <c r="C388" i="12"/>
  <c r="G388" i="12"/>
  <c r="H388" i="12"/>
  <c r="I388" i="12"/>
  <c r="J388" i="12"/>
  <c r="K388" i="12"/>
  <c r="L388" i="12"/>
  <c r="M388" i="12"/>
  <c r="N388" i="12"/>
  <c r="O395" i="12"/>
  <c r="O396" i="12"/>
  <c r="O397" i="12"/>
  <c r="O398" i="12"/>
  <c r="O399" i="12"/>
  <c r="O400" i="12"/>
  <c r="O401" i="12"/>
  <c r="O402" i="12"/>
  <c r="O403" i="12"/>
  <c r="O404" i="12"/>
  <c r="B405" i="12"/>
  <c r="C405" i="12"/>
  <c r="G405" i="12"/>
  <c r="H405" i="12"/>
  <c r="I405" i="12"/>
  <c r="J405" i="12"/>
  <c r="K405" i="12"/>
  <c r="L405" i="12"/>
  <c r="M405" i="12"/>
  <c r="N405" i="12"/>
  <c r="B406" i="12"/>
  <c r="C406" i="12"/>
  <c r="G406" i="12"/>
  <c r="H406" i="12"/>
  <c r="I406" i="12"/>
  <c r="J406" i="12"/>
  <c r="K406" i="12"/>
  <c r="L406" i="12"/>
  <c r="M406" i="12"/>
  <c r="N406" i="12"/>
  <c r="O407" i="12"/>
  <c r="O408" i="12"/>
  <c r="O409" i="12"/>
  <c r="O410" i="12"/>
  <c r="O411" i="12"/>
  <c r="O412" i="12"/>
  <c r="O413" i="12"/>
  <c r="O414" i="12"/>
  <c r="O415" i="12"/>
  <c r="O416" i="12"/>
  <c r="B417" i="12"/>
  <c r="C417" i="12"/>
  <c r="G417" i="12"/>
  <c r="H417" i="12"/>
  <c r="I417" i="12"/>
  <c r="J417" i="12"/>
  <c r="K417" i="12"/>
  <c r="L417" i="12"/>
  <c r="M417" i="12"/>
  <c r="N417" i="12"/>
  <c r="B418" i="12"/>
  <c r="C418" i="12"/>
  <c r="G418" i="12"/>
  <c r="H418" i="12"/>
  <c r="I418" i="12"/>
  <c r="J418" i="12"/>
  <c r="K418" i="12"/>
  <c r="L418" i="12"/>
  <c r="M418" i="12"/>
  <c r="N418" i="12"/>
  <c r="O419" i="12"/>
  <c r="O420" i="12"/>
  <c r="O421" i="12"/>
  <c r="O422" i="12"/>
  <c r="O423" i="12"/>
  <c r="O424" i="12"/>
  <c r="O425" i="12"/>
  <c r="O426" i="12"/>
  <c r="O427" i="12"/>
  <c r="O428" i="12"/>
  <c r="B429" i="12"/>
  <c r="C429" i="12"/>
  <c r="G429" i="12"/>
  <c r="G431" i="12" s="1"/>
  <c r="G432" i="12" s="1"/>
  <c r="H429" i="12"/>
  <c r="I429" i="12"/>
  <c r="J429" i="12"/>
  <c r="K429" i="12"/>
  <c r="K431" i="12" s="1"/>
  <c r="K432" i="12" s="1"/>
  <c r="L429" i="12"/>
  <c r="M429" i="12"/>
  <c r="N429" i="12"/>
  <c r="B430" i="12"/>
  <c r="C430" i="12"/>
  <c r="G430" i="12"/>
  <c r="H430" i="12"/>
  <c r="I430" i="12"/>
  <c r="J430" i="12"/>
  <c r="K430" i="12"/>
  <c r="L430" i="12"/>
  <c r="M430" i="12"/>
  <c r="N430" i="12"/>
  <c r="O436" i="12"/>
  <c r="O437" i="12"/>
  <c r="O438" i="12"/>
  <c r="O439" i="12"/>
  <c r="O440" i="12"/>
  <c r="O441" i="12"/>
  <c r="O442" i="12"/>
  <c r="O443" i="12"/>
  <c r="O444" i="12"/>
  <c r="O445" i="12"/>
  <c r="B446" i="12"/>
  <c r="C446" i="12"/>
  <c r="G446" i="12"/>
  <c r="H446" i="12"/>
  <c r="I446" i="12"/>
  <c r="J446" i="12"/>
  <c r="K446" i="12"/>
  <c r="L446" i="12"/>
  <c r="M446" i="12"/>
  <c r="N446" i="12"/>
  <c r="B447" i="12"/>
  <c r="C447" i="12"/>
  <c r="G447" i="12"/>
  <c r="H447" i="12"/>
  <c r="I447" i="12"/>
  <c r="J447" i="12"/>
  <c r="K447" i="12"/>
  <c r="L447" i="12"/>
  <c r="M447" i="12"/>
  <c r="N447" i="12"/>
  <c r="O448" i="12"/>
  <c r="O449" i="12"/>
  <c r="O450" i="12"/>
  <c r="O451" i="12"/>
  <c r="O452" i="12"/>
  <c r="O453" i="12"/>
  <c r="O454" i="12"/>
  <c r="O455" i="12"/>
  <c r="O456" i="12"/>
  <c r="O457" i="12"/>
  <c r="B458" i="12"/>
  <c r="C458" i="12"/>
  <c r="G458" i="12"/>
  <c r="H458" i="12"/>
  <c r="I458" i="12"/>
  <c r="J458" i="12"/>
  <c r="K458" i="12"/>
  <c r="L458" i="12"/>
  <c r="M458" i="12"/>
  <c r="N458" i="12"/>
  <c r="B459" i="12"/>
  <c r="C459" i="12"/>
  <c r="G459" i="12"/>
  <c r="H459" i="12"/>
  <c r="I459" i="12"/>
  <c r="J459" i="12"/>
  <c r="K459" i="12"/>
  <c r="L459" i="12"/>
  <c r="M459" i="12"/>
  <c r="N459" i="12"/>
  <c r="O460" i="12"/>
  <c r="O461" i="12"/>
  <c r="O462" i="12"/>
  <c r="O463" i="12"/>
  <c r="O464" i="12"/>
  <c r="O465" i="12"/>
  <c r="O466" i="12"/>
  <c r="O467" i="12"/>
  <c r="O468" i="12"/>
  <c r="O469" i="12"/>
  <c r="O470" i="12"/>
  <c r="B471" i="12"/>
  <c r="C471" i="12"/>
  <c r="G471" i="12"/>
  <c r="H471" i="12"/>
  <c r="I471" i="12"/>
  <c r="J471" i="12"/>
  <c r="K471" i="12"/>
  <c r="L471" i="12"/>
  <c r="M471" i="12"/>
  <c r="N471" i="12"/>
  <c r="B472" i="12"/>
  <c r="C472" i="12"/>
  <c r="G472" i="12"/>
  <c r="H472" i="12"/>
  <c r="I472" i="12"/>
  <c r="J472" i="12"/>
  <c r="K472" i="12"/>
  <c r="L472" i="12"/>
  <c r="M472" i="12"/>
  <c r="N472" i="12"/>
  <c r="O478" i="12"/>
  <c r="O479" i="12"/>
  <c r="O480" i="12"/>
  <c r="O481" i="12"/>
  <c r="O482" i="12"/>
  <c r="O483" i="12"/>
  <c r="O484" i="12"/>
  <c r="O485" i="12"/>
  <c r="O486" i="12"/>
  <c r="O487" i="12"/>
  <c r="B488" i="12"/>
  <c r="C488" i="12"/>
  <c r="G488" i="12"/>
  <c r="H488" i="12"/>
  <c r="I488" i="12"/>
  <c r="J488" i="12"/>
  <c r="K488" i="12"/>
  <c r="L488" i="12"/>
  <c r="M488" i="12"/>
  <c r="N488" i="12"/>
  <c r="B489" i="12"/>
  <c r="C489" i="12"/>
  <c r="G489" i="12"/>
  <c r="H489" i="12"/>
  <c r="I489" i="12"/>
  <c r="J489" i="12"/>
  <c r="K489" i="12"/>
  <c r="L489" i="12"/>
  <c r="M489" i="12"/>
  <c r="N489" i="12"/>
  <c r="O490" i="12"/>
  <c r="O491" i="12"/>
  <c r="O492" i="12"/>
  <c r="O493" i="12"/>
  <c r="O494" i="12"/>
  <c r="O495" i="12"/>
  <c r="O496" i="12"/>
  <c r="O497" i="12"/>
  <c r="O498" i="12"/>
  <c r="O499" i="12"/>
  <c r="B500" i="12"/>
  <c r="C500" i="12"/>
  <c r="G500" i="12"/>
  <c r="H500" i="12"/>
  <c r="I500" i="12"/>
  <c r="J500" i="12"/>
  <c r="K500" i="12"/>
  <c r="L500" i="12"/>
  <c r="M500" i="12"/>
  <c r="N500" i="12"/>
  <c r="B501" i="12"/>
  <c r="C501" i="12"/>
  <c r="G501" i="12"/>
  <c r="H501" i="12"/>
  <c r="I501" i="12"/>
  <c r="J501" i="12"/>
  <c r="K501" i="12"/>
  <c r="L501" i="12"/>
  <c r="M501" i="12"/>
  <c r="N501" i="12"/>
  <c r="O502" i="12"/>
  <c r="O503" i="12"/>
  <c r="O504" i="12"/>
  <c r="O505" i="12"/>
  <c r="O506" i="12"/>
  <c r="O507" i="12"/>
  <c r="O508" i="12"/>
  <c r="O509" i="12"/>
  <c r="O510" i="12"/>
  <c r="O511" i="12"/>
  <c r="B512" i="12"/>
  <c r="C512" i="12"/>
  <c r="G512" i="12"/>
  <c r="H512" i="12"/>
  <c r="I512" i="12"/>
  <c r="J512" i="12"/>
  <c r="K512" i="12"/>
  <c r="L512" i="12"/>
  <c r="M512" i="12"/>
  <c r="N512" i="12"/>
  <c r="B513" i="12"/>
  <c r="C513" i="12"/>
  <c r="G513" i="12"/>
  <c r="H513" i="12"/>
  <c r="I513" i="12"/>
  <c r="J513" i="12"/>
  <c r="K513" i="12"/>
  <c r="L513" i="12"/>
  <c r="M513" i="12"/>
  <c r="N513" i="12"/>
  <c r="O520" i="12"/>
  <c r="O521" i="12"/>
  <c r="O522" i="12"/>
  <c r="O523" i="12"/>
  <c r="O524" i="12"/>
  <c r="O525" i="12"/>
  <c r="O526" i="12"/>
  <c r="O527" i="12"/>
  <c r="O528" i="12"/>
  <c r="O529" i="12"/>
  <c r="B530" i="12"/>
  <c r="C530" i="12"/>
  <c r="G530" i="12"/>
  <c r="H530" i="12"/>
  <c r="I530" i="12"/>
  <c r="J530" i="12"/>
  <c r="K530" i="12"/>
  <c r="L530" i="12"/>
  <c r="M530" i="12"/>
  <c r="N530" i="12"/>
  <c r="B531" i="12"/>
  <c r="C531" i="12"/>
  <c r="G531" i="12"/>
  <c r="H531" i="12"/>
  <c r="I531" i="12"/>
  <c r="J531" i="12"/>
  <c r="K531" i="12"/>
  <c r="L531" i="12"/>
  <c r="M531" i="12"/>
  <c r="N531" i="12"/>
  <c r="O532" i="12"/>
  <c r="O533" i="12"/>
  <c r="O534" i="12"/>
  <c r="O535" i="12"/>
  <c r="O536" i="12"/>
  <c r="O537" i="12"/>
  <c r="O538" i="12"/>
  <c r="O539" i="12"/>
  <c r="O540" i="12"/>
  <c r="O541" i="12"/>
  <c r="B542" i="12"/>
  <c r="C542" i="12"/>
  <c r="G542" i="12"/>
  <c r="H542" i="12"/>
  <c r="I542" i="12"/>
  <c r="J542" i="12"/>
  <c r="K542" i="12"/>
  <c r="L542" i="12"/>
  <c r="M542" i="12"/>
  <c r="N542" i="12"/>
  <c r="B543" i="12"/>
  <c r="C543" i="12"/>
  <c r="G543" i="12"/>
  <c r="H543" i="12"/>
  <c r="I543" i="12"/>
  <c r="J543" i="12"/>
  <c r="K543" i="12"/>
  <c r="L543" i="12"/>
  <c r="M543" i="12"/>
  <c r="N543" i="12"/>
  <c r="O544" i="12"/>
  <c r="O545" i="12"/>
  <c r="O546" i="12"/>
  <c r="O547" i="12"/>
  <c r="O548" i="12"/>
  <c r="O549" i="12"/>
  <c r="O550" i="12"/>
  <c r="O551" i="12"/>
  <c r="O552" i="12"/>
  <c r="O553" i="12"/>
  <c r="O554" i="12"/>
  <c r="B555" i="12"/>
  <c r="C555" i="12"/>
  <c r="G555" i="12"/>
  <c r="H555" i="12"/>
  <c r="I555" i="12"/>
  <c r="J555" i="12"/>
  <c r="K555" i="12"/>
  <c r="L555" i="12"/>
  <c r="M555" i="12"/>
  <c r="N555" i="12"/>
  <c r="B556" i="12"/>
  <c r="C556" i="12"/>
  <c r="G556" i="12"/>
  <c r="H556" i="12"/>
  <c r="I556" i="12"/>
  <c r="J556" i="12"/>
  <c r="K556" i="12"/>
  <c r="L556" i="12"/>
  <c r="M556" i="12"/>
  <c r="N556" i="12"/>
  <c r="O562" i="12"/>
  <c r="O563" i="12"/>
  <c r="O564" i="12"/>
  <c r="O565" i="12"/>
  <c r="O566" i="12"/>
  <c r="O567" i="12"/>
  <c r="O568" i="12"/>
  <c r="O569" i="12"/>
  <c r="O570" i="12"/>
  <c r="O571" i="12"/>
  <c r="B572" i="12"/>
  <c r="C572" i="12"/>
  <c r="G572" i="12"/>
  <c r="H572" i="12"/>
  <c r="I572" i="12"/>
  <c r="J572" i="12"/>
  <c r="K572" i="12"/>
  <c r="L572" i="12"/>
  <c r="M572" i="12"/>
  <c r="N572" i="12"/>
  <c r="B573" i="12"/>
  <c r="C573" i="12"/>
  <c r="G573" i="12"/>
  <c r="H573" i="12"/>
  <c r="I573" i="12"/>
  <c r="J573" i="12"/>
  <c r="K573" i="12"/>
  <c r="L573" i="12"/>
  <c r="M573" i="12"/>
  <c r="N573" i="12"/>
  <c r="O574" i="12"/>
  <c r="O575" i="12"/>
  <c r="O576" i="12"/>
  <c r="O577" i="12"/>
  <c r="O578" i="12"/>
  <c r="O579" i="12"/>
  <c r="O580" i="12"/>
  <c r="O581" i="12"/>
  <c r="O582" i="12"/>
  <c r="O583" i="12"/>
  <c r="B584" i="12"/>
  <c r="C584" i="12"/>
  <c r="G584" i="12"/>
  <c r="H584" i="12"/>
  <c r="I584" i="12"/>
  <c r="J584" i="12"/>
  <c r="K584" i="12"/>
  <c r="L584" i="12"/>
  <c r="M584" i="12"/>
  <c r="N584" i="12"/>
  <c r="B585" i="12"/>
  <c r="C585" i="12"/>
  <c r="G585" i="12"/>
  <c r="H585" i="12"/>
  <c r="I585" i="12"/>
  <c r="J585" i="12"/>
  <c r="K585" i="12"/>
  <c r="L585" i="12"/>
  <c r="M585" i="12"/>
  <c r="N585" i="12"/>
  <c r="O586" i="12"/>
  <c r="O587" i="12"/>
  <c r="O588" i="12"/>
  <c r="O589" i="12"/>
  <c r="O590" i="12"/>
  <c r="O591" i="12"/>
  <c r="O592" i="12"/>
  <c r="O593" i="12"/>
  <c r="O594" i="12"/>
  <c r="O595" i="12"/>
  <c r="O596" i="12"/>
  <c r="B597" i="12"/>
  <c r="C597" i="12"/>
  <c r="G597" i="12"/>
  <c r="H597" i="12"/>
  <c r="I597" i="12"/>
  <c r="J597" i="12"/>
  <c r="K597" i="12"/>
  <c r="L597" i="12"/>
  <c r="M597" i="12"/>
  <c r="N597" i="12"/>
  <c r="B598" i="12"/>
  <c r="C598" i="12"/>
  <c r="G598" i="12"/>
  <c r="H598" i="12"/>
  <c r="I598" i="12"/>
  <c r="J598" i="12"/>
  <c r="K598" i="12"/>
  <c r="L598" i="12"/>
  <c r="M598" i="12"/>
  <c r="N598" i="12"/>
  <c r="O605" i="12"/>
  <c r="O606" i="12"/>
  <c r="O607" i="12"/>
  <c r="O608" i="12"/>
  <c r="O609" i="12"/>
  <c r="O610" i="12"/>
  <c r="O611" i="12"/>
  <c r="O612" i="12"/>
  <c r="O613" i="12"/>
  <c r="O614" i="12"/>
  <c r="B615" i="12"/>
  <c r="C615" i="12"/>
  <c r="G615" i="12"/>
  <c r="H615" i="12"/>
  <c r="I615" i="12"/>
  <c r="J615" i="12"/>
  <c r="K615" i="12"/>
  <c r="L615" i="12"/>
  <c r="M615" i="12"/>
  <c r="N615" i="12"/>
  <c r="B616" i="12"/>
  <c r="C616" i="12"/>
  <c r="G616" i="12"/>
  <c r="H616" i="12"/>
  <c r="I616" i="12"/>
  <c r="J616" i="12"/>
  <c r="K616" i="12"/>
  <c r="L616" i="12"/>
  <c r="M616" i="12"/>
  <c r="N616" i="12"/>
  <c r="O617" i="12"/>
  <c r="O618" i="12"/>
  <c r="O619" i="12"/>
  <c r="O620" i="12"/>
  <c r="O621" i="12"/>
  <c r="O622" i="12"/>
  <c r="O623" i="12"/>
  <c r="O624" i="12"/>
  <c r="O625" i="12"/>
  <c r="O626" i="12"/>
  <c r="B627" i="12"/>
  <c r="C627" i="12"/>
  <c r="G627" i="12"/>
  <c r="H627" i="12"/>
  <c r="I627" i="12"/>
  <c r="J627" i="12"/>
  <c r="K627" i="12"/>
  <c r="L627" i="12"/>
  <c r="M627" i="12"/>
  <c r="N627" i="12"/>
  <c r="B628" i="12"/>
  <c r="C628" i="12"/>
  <c r="G628" i="12"/>
  <c r="H628" i="12"/>
  <c r="I628" i="12"/>
  <c r="J628" i="12"/>
  <c r="K628" i="12"/>
  <c r="L628" i="12"/>
  <c r="M628" i="12"/>
  <c r="N628" i="12"/>
  <c r="O629" i="12"/>
  <c r="O630" i="12"/>
  <c r="O631" i="12"/>
  <c r="O632" i="12"/>
  <c r="O633" i="12"/>
  <c r="O634" i="12"/>
  <c r="O635" i="12"/>
  <c r="O636" i="12"/>
  <c r="O637" i="12"/>
  <c r="O638" i="12"/>
  <c r="B639" i="12"/>
  <c r="C639" i="12"/>
  <c r="G639" i="12"/>
  <c r="G641" i="12" s="1"/>
  <c r="G642" i="12" s="1"/>
  <c r="H639" i="12"/>
  <c r="I639" i="12"/>
  <c r="J639" i="12"/>
  <c r="K639" i="12"/>
  <c r="K641" i="12" s="1"/>
  <c r="K642" i="12" s="1"/>
  <c r="L639" i="12"/>
  <c r="M639" i="12"/>
  <c r="N639" i="12"/>
  <c r="B640" i="12"/>
  <c r="C640" i="12"/>
  <c r="G640" i="12"/>
  <c r="H640" i="12"/>
  <c r="I640" i="12"/>
  <c r="J640" i="12"/>
  <c r="K640" i="12"/>
  <c r="L640" i="12"/>
  <c r="M640" i="12"/>
  <c r="N640" i="12"/>
  <c r="O646" i="12"/>
  <c r="O647" i="12"/>
  <c r="O648" i="12"/>
  <c r="O649" i="12"/>
  <c r="O650" i="12"/>
  <c r="O651" i="12"/>
  <c r="O652" i="12"/>
  <c r="O653" i="12"/>
  <c r="O654" i="12"/>
  <c r="O655" i="12"/>
  <c r="B656" i="12"/>
  <c r="C656" i="12"/>
  <c r="G656" i="12"/>
  <c r="H656" i="12"/>
  <c r="I656" i="12"/>
  <c r="J656" i="12"/>
  <c r="K656" i="12"/>
  <c r="L656" i="12"/>
  <c r="M656" i="12"/>
  <c r="N656" i="12"/>
  <c r="B657" i="12"/>
  <c r="C657" i="12"/>
  <c r="G657" i="12"/>
  <c r="H657" i="12"/>
  <c r="I657" i="12"/>
  <c r="J657" i="12"/>
  <c r="K657" i="12"/>
  <c r="L657" i="12"/>
  <c r="M657" i="12"/>
  <c r="N657" i="12"/>
  <c r="O658" i="12"/>
  <c r="O659" i="12"/>
  <c r="O660" i="12"/>
  <c r="O661" i="12"/>
  <c r="O662" i="12"/>
  <c r="O663" i="12"/>
  <c r="O664" i="12"/>
  <c r="O665" i="12"/>
  <c r="O666" i="12"/>
  <c r="O667" i="12"/>
  <c r="B668" i="12"/>
  <c r="C668" i="12"/>
  <c r="G668" i="12"/>
  <c r="H668" i="12"/>
  <c r="I668" i="12"/>
  <c r="J668" i="12"/>
  <c r="K668" i="12"/>
  <c r="L668" i="12"/>
  <c r="M668" i="12"/>
  <c r="N668" i="12"/>
  <c r="B669" i="12"/>
  <c r="C669" i="12"/>
  <c r="G669" i="12"/>
  <c r="H669" i="12"/>
  <c r="I669" i="12"/>
  <c r="J669" i="12"/>
  <c r="K669" i="12"/>
  <c r="L669" i="12"/>
  <c r="M669" i="12"/>
  <c r="N669" i="12"/>
  <c r="O670" i="12"/>
  <c r="O671" i="12"/>
  <c r="O672" i="12"/>
  <c r="O673" i="12"/>
  <c r="O674" i="12"/>
  <c r="O675" i="12"/>
  <c r="O676" i="12"/>
  <c r="O677" i="12"/>
  <c r="O678" i="12"/>
  <c r="O679" i="12"/>
  <c r="O680" i="12"/>
  <c r="B681" i="12"/>
  <c r="C681" i="12"/>
  <c r="G681" i="12"/>
  <c r="H681" i="12"/>
  <c r="I681" i="12"/>
  <c r="J681" i="12"/>
  <c r="K681" i="12"/>
  <c r="L681" i="12"/>
  <c r="M681" i="12"/>
  <c r="N681" i="12"/>
  <c r="B682" i="12"/>
  <c r="C682" i="12"/>
  <c r="G682" i="12"/>
  <c r="H682" i="12"/>
  <c r="I682" i="12"/>
  <c r="J682" i="12"/>
  <c r="K682" i="12"/>
  <c r="L682" i="12"/>
  <c r="M682" i="12"/>
  <c r="N682" i="12"/>
  <c r="O690" i="12"/>
  <c r="O691" i="12"/>
  <c r="O692" i="12"/>
  <c r="O693" i="12"/>
  <c r="O694" i="12"/>
  <c r="O695" i="12"/>
  <c r="O696" i="12"/>
  <c r="O697" i="12"/>
  <c r="O698" i="12"/>
  <c r="O699" i="12"/>
  <c r="B700" i="12"/>
  <c r="C700" i="12"/>
  <c r="G700" i="12"/>
  <c r="H700" i="12"/>
  <c r="I700" i="12"/>
  <c r="J700" i="12"/>
  <c r="K700" i="12"/>
  <c r="L700" i="12"/>
  <c r="M700" i="12"/>
  <c r="N700" i="12"/>
  <c r="B701" i="12"/>
  <c r="C701" i="12"/>
  <c r="G701" i="12"/>
  <c r="H701" i="12"/>
  <c r="I701" i="12"/>
  <c r="J701" i="12"/>
  <c r="K701" i="12"/>
  <c r="L701" i="12"/>
  <c r="M701" i="12"/>
  <c r="N701" i="12"/>
  <c r="O702" i="12"/>
  <c r="O703" i="12"/>
  <c r="O704" i="12"/>
  <c r="O705" i="12"/>
  <c r="O706" i="12"/>
  <c r="O707" i="12"/>
  <c r="O708" i="12"/>
  <c r="O709" i="12"/>
  <c r="O710" i="12"/>
  <c r="O711" i="12"/>
  <c r="B712" i="12"/>
  <c r="C712" i="12"/>
  <c r="G712" i="12"/>
  <c r="H712" i="12"/>
  <c r="I712" i="12"/>
  <c r="J712" i="12"/>
  <c r="K712" i="12"/>
  <c r="L712" i="12"/>
  <c r="M712" i="12"/>
  <c r="N712" i="12"/>
  <c r="B713" i="12"/>
  <c r="C713" i="12"/>
  <c r="G713" i="12"/>
  <c r="H713" i="12"/>
  <c r="I713" i="12"/>
  <c r="J713" i="12"/>
  <c r="K713" i="12"/>
  <c r="L713" i="12"/>
  <c r="M713" i="12"/>
  <c r="N713" i="12"/>
  <c r="O714" i="12"/>
  <c r="O715" i="12"/>
  <c r="O716" i="12"/>
  <c r="O717" i="12"/>
  <c r="O718" i="12"/>
  <c r="O719" i="12"/>
  <c r="O720" i="12"/>
  <c r="O721" i="12"/>
  <c r="O722" i="12"/>
  <c r="O723" i="12"/>
  <c r="B724" i="12"/>
  <c r="C724" i="12"/>
  <c r="C726" i="12" s="1"/>
  <c r="C727" i="12" s="1"/>
  <c r="G724" i="12"/>
  <c r="H724" i="12"/>
  <c r="I724" i="12"/>
  <c r="J724" i="12"/>
  <c r="K724" i="12"/>
  <c r="L724" i="12"/>
  <c r="M724" i="12"/>
  <c r="N724" i="12"/>
  <c r="B725" i="12"/>
  <c r="C725" i="12"/>
  <c r="G725" i="12"/>
  <c r="H725" i="12"/>
  <c r="I725" i="12"/>
  <c r="J725" i="12"/>
  <c r="K725" i="12"/>
  <c r="L725" i="12"/>
  <c r="M725" i="12"/>
  <c r="N725" i="12"/>
  <c r="O732" i="12"/>
  <c r="O733" i="12"/>
  <c r="O734" i="12"/>
  <c r="O735" i="12"/>
  <c r="O736" i="12"/>
  <c r="O737" i="12"/>
  <c r="O738" i="12"/>
  <c r="O739" i="12"/>
  <c r="O740" i="12"/>
  <c r="O741" i="12"/>
  <c r="B742" i="12"/>
  <c r="C742" i="12"/>
  <c r="G742" i="12"/>
  <c r="H742" i="12"/>
  <c r="I742" i="12"/>
  <c r="J742" i="12"/>
  <c r="K742" i="12"/>
  <c r="L742" i="12"/>
  <c r="M742" i="12"/>
  <c r="N742" i="12"/>
  <c r="B743" i="12"/>
  <c r="C743" i="12"/>
  <c r="G743" i="12"/>
  <c r="H743" i="12"/>
  <c r="I743" i="12"/>
  <c r="J743" i="12"/>
  <c r="K743" i="12"/>
  <c r="L743" i="12"/>
  <c r="M743" i="12"/>
  <c r="N743" i="12"/>
  <c r="O744" i="12"/>
  <c r="O745" i="12"/>
  <c r="O746" i="12"/>
  <c r="O747" i="12"/>
  <c r="O748" i="12"/>
  <c r="O749" i="12"/>
  <c r="O750" i="12"/>
  <c r="O751" i="12"/>
  <c r="O752" i="12"/>
  <c r="O753" i="12"/>
  <c r="B754" i="12"/>
  <c r="C754" i="12"/>
  <c r="G754" i="12"/>
  <c r="H754" i="12"/>
  <c r="I754" i="12"/>
  <c r="J754" i="12"/>
  <c r="K754" i="12"/>
  <c r="L754" i="12"/>
  <c r="M754" i="12"/>
  <c r="N754" i="12"/>
  <c r="B755" i="12"/>
  <c r="C755" i="12"/>
  <c r="G755" i="12"/>
  <c r="H755" i="12"/>
  <c r="I755" i="12"/>
  <c r="J755" i="12"/>
  <c r="K755" i="12"/>
  <c r="L755" i="12"/>
  <c r="M755" i="12"/>
  <c r="N755" i="12"/>
  <c r="O756" i="12"/>
  <c r="O757" i="12"/>
  <c r="O758" i="12"/>
  <c r="O759" i="12"/>
  <c r="O760" i="12"/>
  <c r="O761" i="12"/>
  <c r="O762" i="12"/>
  <c r="O763" i="12"/>
  <c r="O764" i="12"/>
  <c r="O765" i="12"/>
  <c r="O766" i="12"/>
  <c r="B767" i="12"/>
  <c r="C767" i="12"/>
  <c r="G767" i="12"/>
  <c r="H767" i="12"/>
  <c r="I767" i="12"/>
  <c r="J767" i="12"/>
  <c r="K767" i="12"/>
  <c r="L767" i="12"/>
  <c r="M767" i="12"/>
  <c r="N767" i="12"/>
  <c r="B768" i="12"/>
  <c r="C768" i="12"/>
  <c r="G768" i="12"/>
  <c r="H768" i="12"/>
  <c r="I768" i="12"/>
  <c r="J768" i="12"/>
  <c r="K768" i="12"/>
  <c r="L768" i="12"/>
  <c r="M768" i="12"/>
  <c r="N768" i="12"/>
  <c r="O776" i="12"/>
  <c r="O777" i="12"/>
  <c r="O778" i="12"/>
  <c r="O779" i="12"/>
  <c r="O780" i="12"/>
  <c r="O781" i="12"/>
  <c r="O782" i="12"/>
  <c r="O783" i="12"/>
  <c r="O784" i="12"/>
  <c r="O785" i="12"/>
  <c r="B786" i="12"/>
  <c r="C786" i="12"/>
  <c r="G786" i="12"/>
  <c r="H786" i="12"/>
  <c r="I786" i="12"/>
  <c r="J786" i="12"/>
  <c r="K786" i="12"/>
  <c r="L786" i="12"/>
  <c r="M786" i="12"/>
  <c r="N786" i="12"/>
  <c r="B787" i="12"/>
  <c r="C787" i="12"/>
  <c r="G787" i="12"/>
  <c r="H787" i="12"/>
  <c r="I787" i="12"/>
  <c r="J787" i="12"/>
  <c r="K787" i="12"/>
  <c r="L787" i="12"/>
  <c r="M787" i="12"/>
  <c r="N787" i="12"/>
  <c r="O788" i="12"/>
  <c r="O789" i="12"/>
  <c r="O790" i="12"/>
  <c r="O791" i="12"/>
  <c r="O792" i="12"/>
  <c r="O793" i="12"/>
  <c r="O794" i="12"/>
  <c r="O795" i="12"/>
  <c r="O796" i="12"/>
  <c r="O797" i="12"/>
  <c r="B798" i="12"/>
  <c r="C798" i="12"/>
  <c r="G798" i="12"/>
  <c r="H798" i="12"/>
  <c r="I798" i="12"/>
  <c r="J798" i="12"/>
  <c r="K798" i="12"/>
  <c r="L798" i="12"/>
  <c r="M798" i="12"/>
  <c r="N798" i="12"/>
  <c r="B799" i="12"/>
  <c r="C799" i="12"/>
  <c r="G799" i="12"/>
  <c r="H799" i="12"/>
  <c r="I799" i="12"/>
  <c r="J799" i="12"/>
  <c r="K799" i="12"/>
  <c r="L799" i="12"/>
  <c r="M799" i="12"/>
  <c r="N799" i="12"/>
  <c r="O800" i="12"/>
  <c r="O801" i="12"/>
  <c r="O802" i="12"/>
  <c r="O803" i="12"/>
  <c r="O804" i="12"/>
  <c r="O805" i="12"/>
  <c r="O806" i="12"/>
  <c r="O807" i="12"/>
  <c r="O808" i="12"/>
  <c r="O809" i="12"/>
  <c r="O810" i="12"/>
  <c r="B811" i="12"/>
  <c r="C811" i="12"/>
  <c r="G811" i="12"/>
  <c r="H811" i="12"/>
  <c r="I811" i="12"/>
  <c r="J811" i="12"/>
  <c r="K811" i="12"/>
  <c r="L811" i="12"/>
  <c r="M811" i="12"/>
  <c r="N811" i="12"/>
  <c r="B812" i="12"/>
  <c r="C812" i="12"/>
  <c r="G812" i="12"/>
  <c r="H812" i="12"/>
  <c r="I812" i="12"/>
  <c r="J812" i="12"/>
  <c r="K812" i="12"/>
  <c r="L812" i="12"/>
  <c r="M812" i="12"/>
  <c r="N812" i="12"/>
  <c r="O819" i="12"/>
  <c r="O820" i="12"/>
  <c r="O821" i="12"/>
  <c r="O822" i="12"/>
  <c r="O823" i="12"/>
  <c r="O824" i="12"/>
  <c r="O825" i="12"/>
  <c r="O826" i="12"/>
  <c r="O827" i="12"/>
  <c r="O828" i="12"/>
  <c r="B829" i="12"/>
  <c r="C829" i="12"/>
  <c r="G829" i="12"/>
  <c r="H829" i="12"/>
  <c r="I829" i="12"/>
  <c r="J829" i="12"/>
  <c r="K829" i="12"/>
  <c r="L829" i="12"/>
  <c r="M829" i="12"/>
  <c r="N829" i="12"/>
  <c r="B830" i="12"/>
  <c r="C830" i="12"/>
  <c r="G830" i="12"/>
  <c r="H830" i="12"/>
  <c r="I830" i="12"/>
  <c r="J830" i="12"/>
  <c r="K830" i="12"/>
  <c r="L830" i="12"/>
  <c r="M830" i="12"/>
  <c r="N830" i="12"/>
  <c r="O831" i="12"/>
  <c r="O832" i="12"/>
  <c r="O833" i="12"/>
  <c r="O834" i="12"/>
  <c r="O835" i="12"/>
  <c r="O836" i="12"/>
  <c r="O837" i="12"/>
  <c r="O838" i="12"/>
  <c r="O839" i="12"/>
  <c r="O840" i="12"/>
  <c r="B841" i="12"/>
  <c r="C841" i="12"/>
  <c r="G841" i="12"/>
  <c r="H841" i="12"/>
  <c r="I841" i="12"/>
  <c r="J841" i="12"/>
  <c r="K841" i="12"/>
  <c r="L841" i="12"/>
  <c r="M841" i="12"/>
  <c r="N841" i="12"/>
  <c r="B842" i="12"/>
  <c r="C842" i="12"/>
  <c r="G842" i="12"/>
  <c r="H842" i="12"/>
  <c r="I842" i="12"/>
  <c r="J842" i="12"/>
  <c r="K842" i="12"/>
  <c r="L842" i="12"/>
  <c r="M842" i="12"/>
  <c r="N842" i="12"/>
  <c r="O843" i="12"/>
  <c r="O844" i="12"/>
  <c r="O845" i="12"/>
  <c r="O846" i="12"/>
  <c r="O847" i="12"/>
  <c r="O848" i="12"/>
  <c r="O849" i="12"/>
  <c r="O850" i="12"/>
  <c r="B851" i="12"/>
  <c r="C851" i="12"/>
  <c r="G851" i="12"/>
  <c r="H851" i="12"/>
  <c r="I851" i="12"/>
  <c r="J851" i="12"/>
  <c r="K851" i="12"/>
  <c r="K853" i="12" s="1"/>
  <c r="K854" i="12" s="1"/>
  <c r="L851" i="12"/>
  <c r="M851" i="12"/>
  <c r="N851" i="12"/>
  <c r="B852" i="12"/>
  <c r="C852" i="12"/>
  <c r="G852" i="12"/>
  <c r="H852" i="12"/>
  <c r="I852" i="12"/>
  <c r="J852" i="12"/>
  <c r="K852" i="12"/>
  <c r="L852" i="12"/>
  <c r="M852" i="12"/>
  <c r="N852" i="12"/>
  <c r="O859" i="12"/>
  <c r="O860" i="12"/>
  <c r="O861" i="12"/>
  <c r="O862" i="12"/>
  <c r="O863" i="12"/>
  <c r="O864" i="12"/>
  <c r="O865" i="12"/>
  <c r="O866" i="12"/>
  <c r="O867" i="12"/>
  <c r="O868" i="12"/>
  <c r="B869" i="12"/>
  <c r="C869" i="12"/>
  <c r="G869" i="12"/>
  <c r="H869" i="12"/>
  <c r="I869" i="12"/>
  <c r="J869" i="12"/>
  <c r="K869" i="12"/>
  <c r="L869" i="12"/>
  <c r="M869" i="12"/>
  <c r="N869" i="12"/>
  <c r="B870" i="12"/>
  <c r="C870" i="12"/>
  <c r="G870" i="12"/>
  <c r="H870" i="12"/>
  <c r="I870" i="12"/>
  <c r="J870" i="12"/>
  <c r="K870" i="12"/>
  <c r="L870" i="12"/>
  <c r="M870" i="12"/>
  <c r="N870" i="12"/>
  <c r="O871" i="12"/>
  <c r="O872" i="12"/>
  <c r="O873" i="12"/>
  <c r="O874" i="12"/>
  <c r="O875" i="12"/>
  <c r="O876" i="12"/>
  <c r="O877" i="12"/>
  <c r="O878" i="12"/>
  <c r="O879" i="12"/>
  <c r="O880" i="12"/>
  <c r="B881" i="12"/>
  <c r="C881" i="12"/>
  <c r="G881" i="12"/>
  <c r="H881" i="12"/>
  <c r="I881" i="12"/>
  <c r="J881" i="12"/>
  <c r="K881" i="12"/>
  <c r="L881" i="12"/>
  <c r="M881" i="12"/>
  <c r="N881" i="12"/>
  <c r="B882" i="12"/>
  <c r="C882" i="12"/>
  <c r="G882" i="12"/>
  <c r="H882" i="12"/>
  <c r="I882" i="12"/>
  <c r="J882" i="12"/>
  <c r="K882" i="12"/>
  <c r="L882" i="12"/>
  <c r="M882" i="12"/>
  <c r="N882" i="12"/>
  <c r="O883" i="12"/>
  <c r="O884" i="12"/>
  <c r="O885" i="12"/>
  <c r="O886" i="12"/>
  <c r="O887" i="12"/>
  <c r="O888" i="12"/>
  <c r="O889" i="12"/>
  <c r="O890" i="12"/>
  <c r="O891" i="12"/>
  <c r="O892" i="12"/>
  <c r="O893" i="12"/>
  <c r="B894" i="12"/>
  <c r="C894" i="12"/>
  <c r="G894" i="12"/>
  <c r="H894" i="12"/>
  <c r="I894" i="12"/>
  <c r="J894" i="12"/>
  <c r="K894" i="12"/>
  <c r="L894" i="12"/>
  <c r="M894" i="12"/>
  <c r="N894" i="12"/>
  <c r="B895" i="12"/>
  <c r="C895" i="12"/>
  <c r="G895" i="12"/>
  <c r="H895" i="12"/>
  <c r="I895" i="12"/>
  <c r="J895" i="12"/>
  <c r="K895" i="12"/>
  <c r="L895" i="12"/>
  <c r="M895" i="12"/>
  <c r="N895" i="12"/>
  <c r="O902" i="12"/>
  <c r="O903" i="12"/>
  <c r="O904" i="12"/>
  <c r="O905" i="12"/>
  <c r="O906" i="12"/>
  <c r="O907" i="12"/>
  <c r="O908" i="12"/>
  <c r="O909" i="12"/>
  <c r="O910" i="12"/>
  <c r="O911" i="12"/>
  <c r="B912" i="12"/>
  <c r="C912" i="12"/>
  <c r="G912" i="12"/>
  <c r="H912" i="12"/>
  <c r="I912" i="12"/>
  <c r="J912" i="12"/>
  <c r="K912" i="12"/>
  <c r="L912" i="12"/>
  <c r="M912" i="12"/>
  <c r="N912" i="12"/>
  <c r="B913" i="12"/>
  <c r="C913" i="12"/>
  <c r="G913" i="12"/>
  <c r="H913" i="12"/>
  <c r="I913" i="12"/>
  <c r="J913" i="12"/>
  <c r="K913" i="12"/>
  <c r="L913" i="12"/>
  <c r="M913" i="12"/>
  <c r="N913" i="12"/>
  <c r="O914" i="12"/>
  <c r="O915" i="12"/>
  <c r="O916" i="12"/>
  <c r="O917" i="12"/>
  <c r="O918" i="12"/>
  <c r="O919" i="12"/>
  <c r="O920" i="12"/>
  <c r="O921" i="12"/>
  <c r="O922" i="12"/>
  <c r="O923" i="12"/>
  <c r="B924" i="12"/>
  <c r="C924" i="12"/>
  <c r="G924" i="12"/>
  <c r="H924" i="12"/>
  <c r="I924" i="12"/>
  <c r="J924" i="12"/>
  <c r="K924" i="12"/>
  <c r="L924" i="12"/>
  <c r="M924" i="12"/>
  <c r="N924" i="12"/>
  <c r="B925" i="12"/>
  <c r="C925" i="12"/>
  <c r="G925" i="12"/>
  <c r="H925" i="12"/>
  <c r="I925" i="12"/>
  <c r="J925" i="12"/>
  <c r="K925" i="12"/>
  <c r="L925" i="12"/>
  <c r="M925" i="12"/>
  <c r="N925" i="12"/>
  <c r="O931" i="12"/>
  <c r="O932" i="12"/>
  <c r="O933" i="12"/>
  <c r="O934" i="12"/>
  <c r="O935" i="12"/>
  <c r="B936" i="12"/>
  <c r="C936" i="12"/>
  <c r="G936" i="12"/>
  <c r="H936" i="12"/>
  <c r="I936" i="12"/>
  <c r="J936" i="12"/>
  <c r="K936" i="12"/>
  <c r="L936" i="12"/>
  <c r="M936" i="12"/>
  <c r="N936" i="12"/>
  <c r="B937" i="12"/>
  <c r="C937" i="12"/>
  <c r="G937" i="12"/>
  <c r="H937" i="12"/>
  <c r="I937" i="12"/>
  <c r="J937" i="12"/>
  <c r="K937" i="12"/>
  <c r="L937" i="12"/>
  <c r="M937" i="12"/>
  <c r="N937" i="12"/>
  <c r="O944" i="12"/>
  <c r="O945" i="12"/>
  <c r="O946" i="12"/>
  <c r="O947" i="12"/>
  <c r="O948" i="12"/>
  <c r="O949" i="12"/>
  <c r="O950" i="12"/>
  <c r="O951" i="12"/>
  <c r="O952" i="12"/>
  <c r="O953" i="12"/>
  <c r="B954" i="12"/>
  <c r="C954" i="12"/>
  <c r="G954" i="12"/>
  <c r="H954" i="12"/>
  <c r="I954" i="12"/>
  <c r="J954" i="12"/>
  <c r="K954" i="12"/>
  <c r="L954" i="12"/>
  <c r="M954" i="12"/>
  <c r="N954" i="12"/>
  <c r="B955" i="12"/>
  <c r="C955" i="12"/>
  <c r="G955" i="12"/>
  <c r="H955" i="12"/>
  <c r="I955" i="12"/>
  <c r="J955" i="12"/>
  <c r="K955" i="12"/>
  <c r="L955" i="12"/>
  <c r="M955" i="12"/>
  <c r="N955" i="12"/>
  <c r="O956" i="12"/>
  <c r="O957" i="12"/>
  <c r="O958" i="12"/>
  <c r="O959" i="12"/>
  <c r="O960" i="12"/>
  <c r="O961" i="12"/>
  <c r="O962" i="12"/>
  <c r="O963" i="12"/>
  <c r="O964" i="12"/>
  <c r="O965" i="12"/>
  <c r="B966" i="12"/>
  <c r="C966" i="12"/>
  <c r="G966" i="12"/>
  <c r="H966" i="12"/>
  <c r="I966" i="12"/>
  <c r="J966" i="12"/>
  <c r="K966" i="12"/>
  <c r="L966" i="12"/>
  <c r="M966" i="12"/>
  <c r="N966" i="12"/>
  <c r="B967" i="12"/>
  <c r="C967" i="12"/>
  <c r="G967" i="12"/>
  <c r="H967" i="12"/>
  <c r="I967" i="12"/>
  <c r="J967" i="12"/>
  <c r="K967" i="12"/>
  <c r="L967" i="12"/>
  <c r="M967" i="12"/>
  <c r="N967" i="12"/>
  <c r="O968" i="12"/>
  <c r="O969" i="12"/>
  <c r="O970" i="12"/>
  <c r="O971" i="12"/>
  <c r="O972" i="12"/>
  <c r="O973" i="12"/>
  <c r="O974" i="12"/>
  <c r="O975" i="12"/>
  <c r="O976" i="12"/>
  <c r="O977" i="12"/>
  <c r="O978" i="12"/>
  <c r="B979" i="12"/>
  <c r="C979" i="12"/>
  <c r="G979" i="12"/>
  <c r="H979" i="12"/>
  <c r="I979" i="12"/>
  <c r="J979" i="12"/>
  <c r="K979" i="12"/>
  <c r="L979" i="12"/>
  <c r="M979" i="12"/>
  <c r="N979" i="12"/>
  <c r="B980" i="12"/>
  <c r="C980" i="12"/>
  <c r="G980" i="12"/>
  <c r="H980" i="12"/>
  <c r="I980" i="12"/>
  <c r="J980" i="12"/>
  <c r="K980" i="12"/>
  <c r="L980" i="12"/>
  <c r="M980" i="12"/>
  <c r="N980" i="12"/>
  <c r="O988" i="12"/>
  <c r="O989" i="12"/>
  <c r="O990" i="12"/>
  <c r="O991" i="12"/>
  <c r="O992" i="12"/>
  <c r="O993" i="12"/>
  <c r="O994" i="12"/>
  <c r="O995" i="12"/>
  <c r="O996" i="12"/>
  <c r="O997" i="12"/>
  <c r="B998" i="12"/>
  <c r="C998" i="12"/>
  <c r="G998" i="12"/>
  <c r="H998" i="12"/>
  <c r="I998" i="12"/>
  <c r="J998" i="12"/>
  <c r="K998" i="12"/>
  <c r="L998" i="12"/>
  <c r="M998" i="12"/>
  <c r="N998" i="12"/>
  <c r="B999" i="12"/>
  <c r="C999" i="12"/>
  <c r="G999" i="12"/>
  <c r="H999" i="12"/>
  <c r="I999" i="12"/>
  <c r="J999" i="12"/>
  <c r="K999" i="12"/>
  <c r="L999" i="12"/>
  <c r="M999" i="12"/>
  <c r="N999" i="12"/>
  <c r="O1000" i="12"/>
  <c r="O1001" i="12"/>
  <c r="O1002" i="12"/>
  <c r="O1003" i="12"/>
  <c r="O1004" i="12"/>
  <c r="O1005" i="12"/>
  <c r="O1006" i="12"/>
  <c r="O1007" i="12"/>
  <c r="O1008" i="12"/>
  <c r="O1009" i="12"/>
  <c r="B1010" i="12"/>
  <c r="C1010" i="12"/>
  <c r="G1010" i="12"/>
  <c r="H1010" i="12"/>
  <c r="I1010" i="12"/>
  <c r="J1010" i="12"/>
  <c r="K1010" i="12"/>
  <c r="L1010" i="12"/>
  <c r="M1010" i="12"/>
  <c r="N1010" i="12"/>
  <c r="B1011" i="12"/>
  <c r="C1011" i="12"/>
  <c r="G1011" i="12"/>
  <c r="H1011" i="12"/>
  <c r="I1011" i="12"/>
  <c r="J1011" i="12"/>
  <c r="K1011" i="12"/>
  <c r="L1011" i="12"/>
  <c r="M1011" i="12"/>
  <c r="N1011" i="12"/>
  <c r="O1012" i="12"/>
  <c r="O1013" i="12"/>
  <c r="O1014" i="12"/>
  <c r="O1015" i="12"/>
  <c r="O1016" i="12"/>
  <c r="O1017" i="12"/>
  <c r="O1018" i="12"/>
  <c r="O1019" i="12"/>
  <c r="O1020" i="12"/>
  <c r="O1021" i="12"/>
  <c r="B1022" i="12"/>
  <c r="C1022" i="12"/>
  <c r="G1022" i="12"/>
  <c r="H1022" i="12"/>
  <c r="I1022" i="12"/>
  <c r="J1022" i="12"/>
  <c r="K1022" i="12"/>
  <c r="L1022" i="12"/>
  <c r="M1022" i="12"/>
  <c r="N1022" i="12"/>
  <c r="B1023" i="12"/>
  <c r="C1023" i="12"/>
  <c r="G1023" i="12"/>
  <c r="H1023" i="12"/>
  <c r="I1023" i="12"/>
  <c r="J1023" i="12"/>
  <c r="K1023" i="12"/>
  <c r="L1023" i="12"/>
  <c r="M1023" i="12"/>
  <c r="N1023" i="12"/>
  <c r="O1030" i="12"/>
  <c r="O1031" i="12"/>
  <c r="O1032" i="12"/>
  <c r="O1033" i="12"/>
  <c r="O1034" i="12"/>
  <c r="O1035" i="12"/>
  <c r="O1036" i="12"/>
  <c r="O1037" i="12"/>
  <c r="O1038" i="12"/>
  <c r="O1039" i="12"/>
  <c r="B1040" i="12"/>
  <c r="C1040" i="12"/>
  <c r="G1040" i="12"/>
  <c r="H1040" i="12"/>
  <c r="I1040" i="12"/>
  <c r="J1040" i="12"/>
  <c r="L1040" i="12"/>
  <c r="M1040" i="12"/>
  <c r="N1040" i="12"/>
  <c r="B1041" i="12"/>
  <c r="C1041" i="12"/>
  <c r="G1041" i="12"/>
  <c r="H1041" i="12"/>
  <c r="I1041" i="12"/>
  <c r="J1041" i="12"/>
  <c r="L1041" i="12"/>
  <c r="M1041" i="12"/>
  <c r="N1041" i="12"/>
  <c r="O1042" i="12"/>
  <c r="O1043" i="12"/>
  <c r="O1044" i="12"/>
  <c r="O1045" i="12"/>
  <c r="O1046" i="12"/>
  <c r="O1047" i="12"/>
  <c r="O1048" i="12"/>
  <c r="O1049" i="12"/>
  <c r="O1050" i="12"/>
  <c r="O1051" i="12"/>
  <c r="B1052" i="12"/>
  <c r="C1052" i="12"/>
  <c r="G1052" i="12"/>
  <c r="H1052" i="12"/>
  <c r="I1052" i="12"/>
  <c r="J1052" i="12"/>
  <c r="L1052" i="12"/>
  <c r="M1052" i="12"/>
  <c r="N1052" i="12"/>
  <c r="B1053" i="12"/>
  <c r="C1053" i="12"/>
  <c r="G1053" i="12"/>
  <c r="H1053" i="12"/>
  <c r="I1053" i="12"/>
  <c r="J1053" i="12"/>
  <c r="L1053" i="12"/>
  <c r="M1053" i="12"/>
  <c r="N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B1065" i="12"/>
  <c r="C1065" i="12"/>
  <c r="G1065" i="12"/>
  <c r="H1065" i="12"/>
  <c r="I1065" i="12"/>
  <c r="J1065" i="12"/>
  <c r="L1065" i="12"/>
  <c r="M1065" i="12"/>
  <c r="N1065" i="12"/>
  <c r="B1066" i="12"/>
  <c r="C1066" i="12"/>
  <c r="G1066" i="12"/>
  <c r="H1066" i="12"/>
  <c r="I1066" i="12"/>
  <c r="J1066" i="12"/>
  <c r="L1066" i="12"/>
  <c r="M1066" i="12"/>
  <c r="N1066" i="12"/>
  <c r="O1073" i="12"/>
  <c r="O1074" i="12"/>
  <c r="O1075" i="12"/>
  <c r="O1076" i="12"/>
  <c r="O1077" i="12"/>
  <c r="O1078" i="12"/>
  <c r="O1079" i="12"/>
  <c r="O1080" i="12"/>
  <c r="O1081" i="12"/>
  <c r="O1082" i="12"/>
  <c r="B1083" i="12"/>
  <c r="C1083" i="12"/>
  <c r="G1083" i="12"/>
  <c r="H1083" i="12"/>
  <c r="I1083" i="12"/>
  <c r="J1083" i="12"/>
  <c r="K1083" i="12"/>
  <c r="L1083" i="12"/>
  <c r="M1083" i="12"/>
  <c r="N1083" i="12"/>
  <c r="B1084" i="12"/>
  <c r="C1084" i="12"/>
  <c r="G1084" i="12"/>
  <c r="H1084" i="12"/>
  <c r="I1084" i="12"/>
  <c r="J1084" i="12"/>
  <c r="K1084" i="12"/>
  <c r="L1084" i="12"/>
  <c r="M1084" i="12"/>
  <c r="N1084" i="12"/>
  <c r="O1085" i="12"/>
  <c r="O1086" i="12"/>
  <c r="O1087" i="12"/>
  <c r="O1088" i="12"/>
  <c r="O1089" i="12"/>
  <c r="O1090" i="12"/>
  <c r="O1091" i="12"/>
  <c r="O1092" i="12"/>
  <c r="O1093" i="12"/>
  <c r="O1094" i="12"/>
  <c r="B1095" i="12"/>
  <c r="C1095" i="12"/>
  <c r="G1095" i="12"/>
  <c r="H1095" i="12"/>
  <c r="I1095" i="12"/>
  <c r="J1095" i="12"/>
  <c r="K1095" i="12"/>
  <c r="L1095" i="12"/>
  <c r="M1095" i="12"/>
  <c r="N1095" i="12"/>
  <c r="B1096" i="12"/>
  <c r="C1096" i="12"/>
  <c r="G1096" i="12"/>
  <c r="H1096" i="12"/>
  <c r="I1096" i="12"/>
  <c r="J1096" i="12"/>
  <c r="K1096" i="12"/>
  <c r="L1096" i="12"/>
  <c r="M1096" i="12"/>
  <c r="N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B1108" i="12"/>
  <c r="C1108" i="12"/>
  <c r="G1108" i="12"/>
  <c r="H1108" i="12"/>
  <c r="I1108" i="12"/>
  <c r="J1108" i="12"/>
  <c r="K1108" i="12"/>
  <c r="L1108" i="12"/>
  <c r="M1108" i="12"/>
  <c r="N1108" i="12"/>
  <c r="B1109" i="12"/>
  <c r="C1109" i="12"/>
  <c r="G1109" i="12"/>
  <c r="H1109" i="12"/>
  <c r="I1109" i="12"/>
  <c r="J1109" i="12"/>
  <c r="K1109" i="12"/>
  <c r="L1109" i="12"/>
  <c r="M1109" i="12"/>
  <c r="N1109" i="12"/>
  <c r="O1116" i="12"/>
  <c r="O1117" i="12"/>
  <c r="O1118" i="12"/>
  <c r="O1119" i="12"/>
  <c r="O1120" i="12"/>
  <c r="O1121" i="12"/>
  <c r="O1122" i="12"/>
  <c r="O1123" i="12"/>
  <c r="O1124" i="12"/>
  <c r="O1125" i="12"/>
  <c r="B1126" i="12"/>
  <c r="C1126" i="12"/>
  <c r="G1126" i="12"/>
  <c r="H1126" i="12"/>
  <c r="I1126" i="12"/>
  <c r="J1126" i="12"/>
  <c r="K1126" i="12"/>
  <c r="L1126" i="12"/>
  <c r="M1126" i="12"/>
  <c r="N1126" i="12"/>
  <c r="B1127" i="12"/>
  <c r="C1127" i="12"/>
  <c r="G1127" i="12"/>
  <c r="H1127" i="12"/>
  <c r="I1127" i="12"/>
  <c r="J1127" i="12"/>
  <c r="K1127" i="12"/>
  <c r="L1127" i="12"/>
  <c r="M1127" i="12"/>
  <c r="N1127" i="12"/>
  <c r="O1128" i="12"/>
  <c r="O1129" i="12"/>
  <c r="O1130" i="12"/>
  <c r="O1131" i="12"/>
  <c r="O1132" i="12"/>
  <c r="O1133" i="12"/>
  <c r="O1134" i="12"/>
  <c r="O1135" i="12"/>
  <c r="O1136" i="12"/>
  <c r="O1137" i="12"/>
  <c r="B1138" i="12"/>
  <c r="C1138" i="12"/>
  <c r="G1138" i="12"/>
  <c r="H1138" i="12"/>
  <c r="I1138" i="12"/>
  <c r="J1138" i="12"/>
  <c r="K1138" i="12"/>
  <c r="L1138" i="12"/>
  <c r="M1138" i="12"/>
  <c r="N1138" i="12"/>
  <c r="B1139" i="12"/>
  <c r="C1139" i="12"/>
  <c r="G1139" i="12"/>
  <c r="H1139" i="12"/>
  <c r="I1139" i="12"/>
  <c r="J1139" i="12"/>
  <c r="K1139" i="12"/>
  <c r="L1139" i="12"/>
  <c r="M1139" i="12"/>
  <c r="N1139" i="12"/>
  <c r="O1140" i="12"/>
  <c r="O1141" i="12"/>
  <c r="O1142" i="12"/>
  <c r="O1143" i="12"/>
  <c r="O1144" i="12"/>
  <c r="O1145" i="12"/>
  <c r="O1146" i="12"/>
  <c r="O1147" i="12"/>
  <c r="O1148" i="12"/>
  <c r="O1149" i="12"/>
  <c r="B1150" i="12"/>
  <c r="C1150" i="12"/>
  <c r="G1150" i="12"/>
  <c r="H1150" i="12"/>
  <c r="H1152" i="12" s="1"/>
  <c r="H1153" i="12" s="1"/>
  <c r="I1150" i="12"/>
  <c r="J1150" i="12"/>
  <c r="K1150" i="12"/>
  <c r="L1150" i="12"/>
  <c r="M1150" i="12"/>
  <c r="N1150" i="12"/>
  <c r="B1151" i="12"/>
  <c r="C1151" i="12"/>
  <c r="G1151" i="12"/>
  <c r="H1151" i="12"/>
  <c r="I1151" i="12"/>
  <c r="J1151" i="12"/>
  <c r="K1151" i="12"/>
  <c r="L1151" i="12"/>
  <c r="M1151" i="12"/>
  <c r="N1151" i="12"/>
  <c r="O1158" i="12"/>
  <c r="O1159" i="12"/>
  <c r="O1160" i="12"/>
  <c r="O1161" i="12"/>
  <c r="O1162" i="12"/>
  <c r="O1163" i="12"/>
  <c r="O1164" i="12"/>
  <c r="O1165" i="12"/>
  <c r="O1166" i="12"/>
  <c r="O1167" i="12"/>
  <c r="B1168" i="12"/>
  <c r="C1168" i="12"/>
  <c r="G1168" i="12"/>
  <c r="H1168" i="12"/>
  <c r="I1168" i="12"/>
  <c r="J1168" i="12"/>
  <c r="K1168" i="12"/>
  <c r="L1168" i="12"/>
  <c r="M1168" i="12"/>
  <c r="N1168" i="12"/>
  <c r="B1169" i="12"/>
  <c r="C1169" i="12"/>
  <c r="G1169" i="12"/>
  <c r="H1169" i="12"/>
  <c r="I1169" i="12"/>
  <c r="J1169" i="12"/>
  <c r="K1169" i="12"/>
  <c r="L1169" i="12"/>
  <c r="M1169" i="12"/>
  <c r="N1169" i="12"/>
  <c r="O1170" i="12"/>
  <c r="O1171" i="12"/>
  <c r="O1172" i="12"/>
  <c r="O1173" i="12"/>
  <c r="O1174" i="12"/>
  <c r="O1175" i="12"/>
  <c r="O1176" i="12"/>
  <c r="O1177" i="12"/>
  <c r="O1178" i="12"/>
  <c r="O1179" i="12"/>
  <c r="B1180" i="12"/>
  <c r="C1180" i="12"/>
  <c r="G1180" i="12"/>
  <c r="H1180" i="12"/>
  <c r="I1180" i="12"/>
  <c r="J1180" i="12"/>
  <c r="K1180" i="12"/>
  <c r="L1180" i="12"/>
  <c r="M1180" i="12"/>
  <c r="N1180" i="12"/>
  <c r="B1181" i="12"/>
  <c r="C1181" i="12"/>
  <c r="G1181" i="12"/>
  <c r="H1181" i="12"/>
  <c r="I1181" i="12"/>
  <c r="J1181" i="12"/>
  <c r="K1181" i="12"/>
  <c r="L1181" i="12"/>
  <c r="M1181" i="12"/>
  <c r="N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B1193" i="12"/>
  <c r="C1193" i="12"/>
  <c r="G1193" i="12"/>
  <c r="H1193" i="12"/>
  <c r="I1193" i="12"/>
  <c r="J1193" i="12"/>
  <c r="K1193" i="12"/>
  <c r="L1193" i="12"/>
  <c r="M1193" i="12"/>
  <c r="N1193" i="12"/>
  <c r="B1194" i="12"/>
  <c r="C1194" i="12"/>
  <c r="G1194" i="12"/>
  <c r="H1194" i="12"/>
  <c r="I1194" i="12"/>
  <c r="J1194" i="12"/>
  <c r="K1194" i="12"/>
  <c r="L1194" i="12"/>
  <c r="M1194" i="12"/>
  <c r="N1194" i="12"/>
  <c r="O1201" i="12"/>
  <c r="P1201" i="12"/>
  <c r="O1202" i="12"/>
  <c r="O1203" i="12"/>
  <c r="O1204" i="12"/>
  <c r="O1205" i="12"/>
  <c r="O1206" i="12"/>
  <c r="O1207" i="12"/>
  <c r="O1208" i="12"/>
  <c r="O1209" i="12"/>
  <c r="O1210" i="12"/>
  <c r="B1211" i="12"/>
  <c r="C1211" i="12"/>
  <c r="G1211" i="12"/>
  <c r="H1211" i="12"/>
  <c r="I1211" i="12"/>
  <c r="J1211" i="12"/>
  <c r="K1211" i="12"/>
  <c r="L1211" i="12"/>
  <c r="M1211" i="12"/>
  <c r="N1211" i="12"/>
  <c r="B1212" i="12"/>
  <c r="C1212" i="12"/>
  <c r="G1212" i="12"/>
  <c r="H1212" i="12"/>
  <c r="I1212" i="12"/>
  <c r="J1212" i="12"/>
  <c r="K1212" i="12"/>
  <c r="L1212" i="12"/>
  <c r="M1212" i="12"/>
  <c r="N1212" i="12"/>
  <c r="O1213" i="12"/>
  <c r="O1214" i="12"/>
  <c r="O1215" i="12"/>
  <c r="O1216" i="12"/>
  <c r="O1217" i="12"/>
  <c r="O1218" i="12"/>
  <c r="O1219" i="12"/>
  <c r="O1220" i="12"/>
  <c r="O1221" i="12"/>
  <c r="O1222" i="12"/>
  <c r="B1223" i="12"/>
  <c r="C1223" i="12"/>
  <c r="G1223" i="12"/>
  <c r="H1223" i="12"/>
  <c r="I1223" i="12"/>
  <c r="J1223" i="12"/>
  <c r="K1223" i="12"/>
  <c r="L1223" i="12"/>
  <c r="M1223" i="12"/>
  <c r="N1223" i="12"/>
  <c r="B1224" i="12"/>
  <c r="C1224" i="12"/>
  <c r="G1224" i="12"/>
  <c r="H1224" i="12"/>
  <c r="I1224" i="12"/>
  <c r="J1224" i="12"/>
  <c r="K1224" i="12"/>
  <c r="L1224" i="12"/>
  <c r="M1224" i="12"/>
  <c r="N1224" i="12"/>
  <c r="O1225" i="12"/>
  <c r="O1226" i="12"/>
  <c r="O1227" i="12"/>
  <c r="O1228" i="12"/>
  <c r="O1229" i="12"/>
  <c r="O1230" i="12"/>
  <c r="O1231" i="12"/>
  <c r="O1232" i="12"/>
  <c r="O1233" i="12"/>
  <c r="O1234" i="12"/>
  <c r="B1235" i="12"/>
  <c r="C1235" i="12"/>
  <c r="G1235" i="12"/>
  <c r="H1235" i="12"/>
  <c r="I1235" i="12"/>
  <c r="J1235" i="12"/>
  <c r="K1235" i="12"/>
  <c r="K1237" i="12" s="1"/>
  <c r="K1238" i="12" s="1"/>
  <c r="L1235" i="12"/>
  <c r="M1235" i="12"/>
  <c r="N1235" i="12"/>
  <c r="B1236" i="12"/>
  <c r="C1236" i="12"/>
  <c r="G1236" i="12"/>
  <c r="H1236" i="12"/>
  <c r="I1236" i="12"/>
  <c r="J1236" i="12"/>
  <c r="K1236" i="12"/>
  <c r="L1236" i="12"/>
  <c r="M1236" i="12"/>
  <c r="N1236" i="12"/>
  <c r="O1243" i="12"/>
  <c r="O1244" i="12"/>
  <c r="O1245" i="12"/>
  <c r="O1246" i="12"/>
  <c r="O1247" i="12"/>
  <c r="O1248" i="12"/>
  <c r="O1249" i="12"/>
  <c r="O1250" i="12"/>
  <c r="O1251" i="12"/>
  <c r="O1252" i="12"/>
  <c r="B1253" i="12"/>
  <c r="C1253" i="12"/>
  <c r="G1253" i="12"/>
  <c r="H1253" i="12"/>
  <c r="I1253" i="12"/>
  <c r="J1253" i="12"/>
  <c r="K1253" i="12"/>
  <c r="L1253" i="12"/>
  <c r="M1253" i="12"/>
  <c r="N1253" i="12"/>
  <c r="B1254" i="12"/>
  <c r="C1254" i="12"/>
  <c r="G1254" i="12"/>
  <c r="H1254" i="12"/>
  <c r="I1254" i="12"/>
  <c r="J1254" i="12"/>
  <c r="K1254" i="12"/>
  <c r="L1254" i="12"/>
  <c r="M1254" i="12"/>
  <c r="N1254" i="12"/>
  <c r="O1255" i="12"/>
  <c r="O1256" i="12"/>
  <c r="O1257" i="12"/>
  <c r="O1258" i="12"/>
  <c r="O1259" i="12"/>
  <c r="O1260" i="12"/>
  <c r="O1261" i="12"/>
  <c r="O1262" i="12"/>
  <c r="O1263" i="12"/>
  <c r="O1264" i="12"/>
  <c r="B1265" i="12"/>
  <c r="C1265" i="12"/>
  <c r="G1265" i="12"/>
  <c r="H1265" i="12"/>
  <c r="I1265" i="12"/>
  <c r="J1265" i="12"/>
  <c r="K1265" i="12"/>
  <c r="L1265" i="12"/>
  <c r="M1265" i="12"/>
  <c r="N1265" i="12"/>
  <c r="B1266" i="12"/>
  <c r="C1266" i="12"/>
  <c r="G1266" i="12"/>
  <c r="H1266" i="12"/>
  <c r="I1266" i="12"/>
  <c r="J1266" i="12"/>
  <c r="K1266" i="12"/>
  <c r="L1266" i="12"/>
  <c r="M1266" i="12"/>
  <c r="N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B1278" i="12"/>
  <c r="C1278" i="12"/>
  <c r="G1278" i="12"/>
  <c r="H1278" i="12"/>
  <c r="I1278" i="12"/>
  <c r="J1278" i="12"/>
  <c r="K1278" i="12"/>
  <c r="L1278" i="12"/>
  <c r="M1278" i="12"/>
  <c r="N1278" i="12"/>
  <c r="B1279" i="12"/>
  <c r="C1279" i="12"/>
  <c r="G1279" i="12"/>
  <c r="H1279" i="12"/>
  <c r="I1279" i="12"/>
  <c r="J1279" i="12"/>
  <c r="K1279" i="12"/>
  <c r="L1279" i="12"/>
  <c r="M1279" i="12"/>
  <c r="N1279" i="12"/>
  <c r="O1286" i="12"/>
  <c r="O1287" i="12"/>
  <c r="O1288" i="12"/>
  <c r="O1289" i="12"/>
  <c r="O1290" i="12"/>
  <c r="O1291" i="12"/>
  <c r="O1292" i="12"/>
  <c r="O1293" i="12"/>
  <c r="O1294" i="12"/>
  <c r="O1295" i="12"/>
  <c r="B1296" i="12"/>
  <c r="C1296" i="12"/>
  <c r="G1296" i="12"/>
  <c r="H1296" i="12"/>
  <c r="I1296" i="12"/>
  <c r="J1296" i="12"/>
  <c r="K1296" i="12"/>
  <c r="L1296" i="12"/>
  <c r="M1296" i="12"/>
  <c r="N1296" i="12"/>
  <c r="B1297" i="12"/>
  <c r="C1297" i="12"/>
  <c r="G1297" i="12"/>
  <c r="H1297" i="12"/>
  <c r="I1297" i="12"/>
  <c r="J1297" i="12"/>
  <c r="K1297" i="12"/>
  <c r="L1297" i="12"/>
  <c r="M1297" i="12"/>
  <c r="N1297" i="12"/>
  <c r="O1298" i="12"/>
  <c r="O1299" i="12"/>
  <c r="O1300" i="12"/>
  <c r="O1301" i="12"/>
  <c r="O1302" i="12"/>
  <c r="O1303" i="12"/>
  <c r="O1304" i="12"/>
  <c r="O1305" i="12"/>
  <c r="O1306" i="12"/>
  <c r="O1307" i="12"/>
  <c r="B1308" i="12"/>
  <c r="C1308" i="12"/>
  <c r="G1308" i="12"/>
  <c r="H1308" i="12"/>
  <c r="I1308" i="12"/>
  <c r="J1308" i="12"/>
  <c r="K1308" i="12"/>
  <c r="L1308" i="12"/>
  <c r="M1308" i="12"/>
  <c r="N1308" i="12"/>
  <c r="B1309" i="12"/>
  <c r="C1309" i="12"/>
  <c r="G1309" i="12"/>
  <c r="H1309" i="12"/>
  <c r="I1309" i="12"/>
  <c r="J1309" i="12"/>
  <c r="K1309" i="12"/>
  <c r="L1309" i="12"/>
  <c r="M1309" i="12"/>
  <c r="N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B1321" i="12"/>
  <c r="C1321" i="12"/>
  <c r="G1321" i="12"/>
  <c r="H1321" i="12"/>
  <c r="I1321" i="12"/>
  <c r="J1321" i="12"/>
  <c r="K1321" i="12"/>
  <c r="L1321" i="12"/>
  <c r="M1321" i="12"/>
  <c r="N1321" i="12"/>
  <c r="B1322" i="12"/>
  <c r="C1322" i="12"/>
  <c r="G1322" i="12"/>
  <c r="H1322" i="12"/>
  <c r="I1322" i="12"/>
  <c r="J1322" i="12"/>
  <c r="K1322" i="12"/>
  <c r="L1322" i="12"/>
  <c r="M1322" i="12"/>
  <c r="N1322" i="12"/>
  <c r="O1329" i="12"/>
  <c r="O1330" i="12"/>
  <c r="O1331" i="12"/>
  <c r="O1332" i="12"/>
  <c r="O1333" i="12"/>
  <c r="O1334" i="12"/>
  <c r="O1335" i="12"/>
  <c r="O1336" i="12"/>
  <c r="O1337" i="12"/>
  <c r="O1338" i="12"/>
  <c r="B1339" i="12"/>
  <c r="C1339" i="12"/>
  <c r="G1339" i="12"/>
  <c r="H1339" i="12"/>
  <c r="I1339" i="12"/>
  <c r="J1339" i="12"/>
  <c r="K1339" i="12"/>
  <c r="L1339" i="12"/>
  <c r="M1339" i="12"/>
  <c r="N1339" i="12"/>
  <c r="B1340" i="12"/>
  <c r="C1340" i="12"/>
  <c r="G1340" i="12"/>
  <c r="H1340" i="12"/>
  <c r="I1340" i="12"/>
  <c r="J1340" i="12"/>
  <c r="K1340" i="12"/>
  <c r="L1340" i="12"/>
  <c r="M1340" i="12"/>
  <c r="N1340" i="12"/>
  <c r="O1341" i="12"/>
  <c r="O1342" i="12"/>
  <c r="O1343" i="12"/>
  <c r="O1344" i="12"/>
  <c r="O1345" i="12"/>
  <c r="O1346" i="12"/>
  <c r="O1347" i="12"/>
  <c r="O1348" i="12"/>
  <c r="O1349" i="12"/>
  <c r="O1350" i="12"/>
  <c r="B1351" i="12"/>
  <c r="C1351" i="12"/>
  <c r="G1351" i="12"/>
  <c r="H1351" i="12"/>
  <c r="I1351" i="12"/>
  <c r="J1351" i="12"/>
  <c r="K1351" i="12"/>
  <c r="L1351" i="12"/>
  <c r="M1351" i="12"/>
  <c r="N1351" i="12"/>
  <c r="B1352" i="12"/>
  <c r="C1352" i="12"/>
  <c r="G1352" i="12"/>
  <c r="H1352" i="12"/>
  <c r="I1352" i="12"/>
  <c r="J1352" i="12"/>
  <c r="K1352" i="12"/>
  <c r="L1352" i="12"/>
  <c r="M1352" i="12"/>
  <c r="N1352" i="12"/>
  <c r="O1353" i="12"/>
  <c r="O1354" i="12"/>
  <c r="O1355" i="12"/>
  <c r="O1356" i="12"/>
  <c r="O1357" i="12"/>
  <c r="O1358" i="12"/>
  <c r="O1359" i="12"/>
  <c r="O1360" i="12"/>
  <c r="B1361" i="12"/>
  <c r="C1361" i="12"/>
  <c r="G1361" i="12"/>
  <c r="H1361" i="12"/>
  <c r="I1361" i="12"/>
  <c r="J1361" i="12"/>
  <c r="K1361" i="12"/>
  <c r="L1361" i="12"/>
  <c r="M1361" i="12"/>
  <c r="N1361" i="12"/>
  <c r="B1362" i="12"/>
  <c r="C1362" i="12"/>
  <c r="G1362" i="12"/>
  <c r="H1362" i="12"/>
  <c r="I1362" i="12"/>
  <c r="J1362" i="12"/>
  <c r="K1362" i="12"/>
  <c r="L1362" i="12"/>
  <c r="M1362" i="12"/>
  <c r="N1362" i="12"/>
  <c r="O1369" i="12"/>
  <c r="O1370" i="12"/>
  <c r="O1371" i="12"/>
  <c r="O1372" i="12"/>
  <c r="O1373" i="12"/>
  <c r="O1374" i="12"/>
  <c r="O1375" i="12"/>
  <c r="O1376" i="12"/>
  <c r="O1377" i="12"/>
  <c r="O1378" i="12"/>
  <c r="B1379" i="12"/>
  <c r="C1379" i="12"/>
  <c r="G1379" i="12"/>
  <c r="H1379" i="12"/>
  <c r="I1379" i="12"/>
  <c r="J1379" i="12"/>
  <c r="K1379" i="12"/>
  <c r="L1379" i="12"/>
  <c r="M1379" i="12"/>
  <c r="N1379" i="12"/>
  <c r="B1380" i="12"/>
  <c r="C1380" i="12"/>
  <c r="G1380" i="12"/>
  <c r="H1380" i="12"/>
  <c r="I1380" i="12"/>
  <c r="J1380" i="12"/>
  <c r="K1380" i="12"/>
  <c r="L1380" i="12"/>
  <c r="M1380" i="12"/>
  <c r="N1380" i="12"/>
  <c r="O1381" i="12"/>
  <c r="O1382" i="12"/>
  <c r="O1383" i="12"/>
  <c r="O1384" i="12"/>
  <c r="O1385" i="12"/>
  <c r="O1386" i="12"/>
  <c r="O1387" i="12"/>
  <c r="O1388" i="12"/>
  <c r="O1389" i="12"/>
  <c r="O1390" i="12"/>
  <c r="B1391" i="12"/>
  <c r="C1391" i="12"/>
  <c r="G1391" i="12"/>
  <c r="H1391" i="12"/>
  <c r="I1391" i="12"/>
  <c r="J1391" i="12"/>
  <c r="K1391" i="12"/>
  <c r="L1391" i="12"/>
  <c r="M1391" i="12"/>
  <c r="N1391" i="12"/>
  <c r="B1392" i="12"/>
  <c r="C1392" i="12"/>
  <c r="G1392" i="12"/>
  <c r="H1392" i="12"/>
  <c r="I1392" i="12"/>
  <c r="J1392" i="12"/>
  <c r="K1392" i="12"/>
  <c r="L1392" i="12"/>
  <c r="M1392" i="12"/>
  <c r="N1392" i="12"/>
  <c r="O1393" i="12"/>
  <c r="O1394" i="12"/>
  <c r="O1395" i="12"/>
  <c r="O1396" i="12"/>
  <c r="O1397" i="12"/>
  <c r="O1398" i="12"/>
  <c r="O1399" i="12"/>
  <c r="O1400" i="12"/>
  <c r="O1401" i="12"/>
  <c r="O1402" i="12"/>
  <c r="O1403" i="12"/>
  <c r="B1404" i="12"/>
  <c r="C1404" i="12"/>
  <c r="G1404" i="12"/>
  <c r="H1404" i="12"/>
  <c r="I1404" i="12"/>
  <c r="J1404" i="12"/>
  <c r="K1404" i="12"/>
  <c r="L1404" i="12"/>
  <c r="M1404" i="12"/>
  <c r="N1404" i="12"/>
  <c r="B1405" i="12"/>
  <c r="C1405" i="12"/>
  <c r="G1405" i="12"/>
  <c r="H1405" i="12"/>
  <c r="I1405" i="12"/>
  <c r="J1405" i="12"/>
  <c r="K1405" i="12"/>
  <c r="L1405" i="12"/>
  <c r="M1405" i="12"/>
  <c r="N1405" i="12"/>
  <c r="O1412" i="12"/>
  <c r="O1413" i="12"/>
  <c r="O1414" i="12"/>
  <c r="O1415" i="12"/>
  <c r="O1416" i="12"/>
  <c r="O1417" i="12"/>
  <c r="O1418" i="12"/>
  <c r="O1419" i="12"/>
  <c r="O1420" i="12"/>
  <c r="O1421" i="12"/>
  <c r="B1422" i="12"/>
  <c r="C1422" i="12"/>
  <c r="G1422" i="12"/>
  <c r="H1422" i="12"/>
  <c r="I1422" i="12"/>
  <c r="J1422" i="12"/>
  <c r="K1422" i="12"/>
  <c r="L1422" i="12"/>
  <c r="M1422" i="12"/>
  <c r="N1422" i="12"/>
  <c r="B1423" i="12"/>
  <c r="C1423" i="12"/>
  <c r="G1423" i="12"/>
  <c r="H1423" i="12"/>
  <c r="I1423" i="12"/>
  <c r="J1423" i="12"/>
  <c r="K1423" i="12"/>
  <c r="L1423" i="12"/>
  <c r="M1423" i="12"/>
  <c r="N1423" i="12"/>
  <c r="O1424" i="12"/>
  <c r="O1425" i="12"/>
  <c r="O1426" i="12"/>
  <c r="O1427" i="12"/>
  <c r="O1428" i="12"/>
  <c r="O1429" i="12"/>
  <c r="O1430" i="12"/>
  <c r="O1431" i="12"/>
  <c r="O1432" i="12"/>
  <c r="O1433" i="12"/>
  <c r="B1434" i="12"/>
  <c r="C1434" i="12"/>
  <c r="G1434" i="12"/>
  <c r="H1434" i="12"/>
  <c r="I1434" i="12"/>
  <c r="J1434" i="12"/>
  <c r="K1434" i="12"/>
  <c r="L1434" i="12"/>
  <c r="M1434" i="12"/>
  <c r="N1434" i="12"/>
  <c r="B1435" i="12"/>
  <c r="C1435" i="12"/>
  <c r="G1435" i="12"/>
  <c r="H1435" i="12"/>
  <c r="I1435" i="12"/>
  <c r="J1435" i="12"/>
  <c r="K1435" i="12"/>
  <c r="L1435" i="12"/>
  <c r="M1435" i="12"/>
  <c r="N1435" i="12"/>
  <c r="O1436" i="12"/>
  <c r="O1437" i="12"/>
  <c r="O1438" i="12"/>
  <c r="O1439" i="12"/>
  <c r="O1440" i="12"/>
  <c r="O1441" i="12"/>
  <c r="O1442" i="12"/>
  <c r="O1443" i="12"/>
  <c r="O1444" i="12"/>
  <c r="O1445" i="12"/>
  <c r="B1446" i="12"/>
  <c r="C1446" i="12"/>
  <c r="G1446" i="12"/>
  <c r="H1446" i="12"/>
  <c r="I1446" i="12"/>
  <c r="J1446" i="12"/>
  <c r="K1446" i="12"/>
  <c r="L1446" i="12"/>
  <c r="M1446" i="12"/>
  <c r="N1446" i="12"/>
  <c r="B1447" i="12"/>
  <c r="C1447" i="12"/>
  <c r="G1447" i="12"/>
  <c r="H1447" i="12"/>
  <c r="I1447" i="12"/>
  <c r="J1447" i="12"/>
  <c r="K1447" i="12"/>
  <c r="L1447" i="12"/>
  <c r="M1447" i="12"/>
  <c r="N1447" i="12"/>
  <c r="O1454" i="12"/>
  <c r="O1455" i="12"/>
  <c r="O1456" i="12"/>
  <c r="O1457" i="12"/>
  <c r="O1458" i="12"/>
  <c r="O1459" i="12"/>
  <c r="O1460" i="12"/>
  <c r="O1461" i="12"/>
  <c r="O1462" i="12"/>
  <c r="O1463" i="12"/>
  <c r="B1464" i="12"/>
  <c r="C1464" i="12"/>
  <c r="G1464" i="12"/>
  <c r="H1464" i="12"/>
  <c r="I1464" i="12"/>
  <c r="J1464" i="12"/>
  <c r="K1464" i="12"/>
  <c r="L1464" i="12"/>
  <c r="M1464" i="12"/>
  <c r="N1464" i="12"/>
  <c r="B1465" i="12"/>
  <c r="C1465" i="12"/>
  <c r="G1465" i="12"/>
  <c r="H1465" i="12"/>
  <c r="I1465" i="12"/>
  <c r="J1465" i="12"/>
  <c r="K1465" i="12"/>
  <c r="L1465" i="12"/>
  <c r="M1465" i="12"/>
  <c r="N1465" i="12"/>
  <c r="O1466" i="12"/>
  <c r="O1467" i="12"/>
  <c r="O1468" i="12"/>
  <c r="O1469" i="12"/>
  <c r="O1470" i="12"/>
  <c r="O1471" i="12"/>
  <c r="O1472" i="12"/>
  <c r="O1473" i="12"/>
  <c r="O1474" i="12"/>
  <c r="O1475" i="12"/>
  <c r="B1476" i="12"/>
  <c r="C1476" i="12"/>
  <c r="G1476" i="12"/>
  <c r="H1476" i="12"/>
  <c r="I1476" i="12"/>
  <c r="J1476" i="12"/>
  <c r="K1476" i="12"/>
  <c r="L1476" i="12"/>
  <c r="M1476" i="12"/>
  <c r="N1476" i="12"/>
  <c r="B1477" i="12"/>
  <c r="C1477" i="12"/>
  <c r="G1477" i="12"/>
  <c r="H1477" i="12"/>
  <c r="I1477" i="12"/>
  <c r="J1477" i="12"/>
  <c r="K1477" i="12"/>
  <c r="L1477" i="12"/>
  <c r="M1477" i="12"/>
  <c r="N1477" i="12"/>
  <c r="O1478" i="12"/>
  <c r="O1479" i="12"/>
  <c r="O1480" i="12"/>
  <c r="O1481" i="12"/>
  <c r="O1482" i="12"/>
  <c r="O1483" i="12"/>
  <c r="O1484" i="12"/>
  <c r="O1485" i="12"/>
  <c r="O1486" i="12"/>
  <c r="O1487" i="12"/>
  <c r="O1488" i="12"/>
  <c r="B1489" i="12"/>
  <c r="C1489" i="12"/>
  <c r="G1489" i="12"/>
  <c r="H1489" i="12"/>
  <c r="I1489" i="12"/>
  <c r="J1489" i="12"/>
  <c r="K1489" i="12"/>
  <c r="L1489" i="12"/>
  <c r="M1489" i="12"/>
  <c r="N1489" i="12"/>
  <c r="B1490" i="12"/>
  <c r="C1490" i="12"/>
  <c r="G1490" i="12"/>
  <c r="H1490" i="12"/>
  <c r="I1490" i="12"/>
  <c r="J1490" i="12"/>
  <c r="K1490" i="12"/>
  <c r="L1490" i="12"/>
  <c r="M1490" i="12"/>
  <c r="N1490" i="12"/>
  <c r="O1496" i="12"/>
  <c r="O1497" i="12"/>
  <c r="O1498" i="12"/>
  <c r="O1499" i="12"/>
  <c r="O1500" i="12"/>
  <c r="O1501" i="12"/>
  <c r="O1502" i="12"/>
  <c r="O1503" i="12"/>
  <c r="O1504" i="12"/>
  <c r="O1505" i="12"/>
  <c r="B1506" i="12"/>
  <c r="C1506" i="12"/>
  <c r="G1506" i="12"/>
  <c r="H1506" i="12"/>
  <c r="I1506" i="12"/>
  <c r="J1506" i="12"/>
  <c r="K1506" i="12"/>
  <c r="M1506" i="12"/>
  <c r="N1506" i="12"/>
  <c r="B1507" i="12"/>
  <c r="C1507" i="12"/>
  <c r="G1507" i="12"/>
  <c r="H1507" i="12"/>
  <c r="I1507" i="12"/>
  <c r="J1507" i="12"/>
  <c r="K1507" i="12"/>
  <c r="M1507" i="12"/>
  <c r="N1507" i="12"/>
  <c r="O1508" i="12"/>
  <c r="O1509" i="12"/>
  <c r="O1510" i="12"/>
  <c r="O1511" i="12"/>
  <c r="O1512" i="12"/>
  <c r="O1513" i="12"/>
  <c r="O1514" i="12"/>
  <c r="O1515" i="12"/>
  <c r="O1516" i="12"/>
  <c r="O1517" i="12"/>
  <c r="B1518" i="12"/>
  <c r="C1518" i="12"/>
  <c r="G1518" i="12"/>
  <c r="H1518" i="12"/>
  <c r="I1518" i="12"/>
  <c r="J1518" i="12"/>
  <c r="K1518" i="12"/>
  <c r="L1518" i="12"/>
  <c r="M1518" i="12"/>
  <c r="N1518" i="12"/>
  <c r="B1519" i="12"/>
  <c r="C1519" i="12"/>
  <c r="G1519" i="12"/>
  <c r="H1519" i="12"/>
  <c r="I1519" i="12"/>
  <c r="J1519" i="12"/>
  <c r="K1519" i="12"/>
  <c r="L1519" i="12"/>
  <c r="M1519" i="12"/>
  <c r="N1519" i="12"/>
  <c r="O1520" i="12"/>
  <c r="O1521" i="12"/>
  <c r="O1522" i="12"/>
  <c r="O1523" i="12"/>
  <c r="O1524" i="12"/>
  <c r="O1525" i="12"/>
  <c r="O1526" i="12"/>
  <c r="O1527" i="12"/>
  <c r="O1528" i="12"/>
  <c r="O1529" i="12"/>
  <c r="B1530" i="12"/>
  <c r="C1530" i="12"/>
  <c r="G1530" i="12"/>
  <c r="G1532" i="12" s="1"/>
  <c r="G1533" i="12" s="1"/>
  <c r="H1530" i="12"/>
  <c r="I1530" i="12"/>
  <c r="J1530" i="12"/>
  <c r="K1530" i="12"/>
  <c r="L1530" i="12"/>
  <c r="M1530" i="12"/>
  <c r="N1530" i="12"/>
  <c r="B1531" i="12"/>
  <c r="C1531" i="12"/>
  <c r="G1531" i="12"/>
  <c r="H1531" i="12"/>
  <c r="I1531" i="12"/>
  <c r="J1531" i="12"/>
  <c r="K1531" i="12"/>
  <c r="L1531" i="12"/>
  <c r="M1531" i="12"/>
  <c r="N1531" i="12"/>
  <c r="O1538" i="12"/>
  <c r="O1539" i="12"/>
  <c r="O1540" i="12"/>
  <c r="O1541" i="12"/>
  <c r="O1542" i="12"/>
  <c r="O1543" i="12"/>
  <c r="O1544" i="12"/>
  <c r="O1545" i="12"/>
  <c r="O1546" i="12"/>
  <c r="O1547" i="12"/>
  <c r="B1548" i="12"/>
  <c r="C1548" i="12"/>
  <c r="G1548" i="12"/>
  <c r="H1548" i="12"/>
  <c r="I1548" i="12"/>
  <c r="J1548" i="12"/>
  <c r="K1548" i="12"/>
  <c r="M1548" i="12"/>
  <c r="N1548" i="12"/>
  <c r="B1549" i="12"/>
  <c r="C1549" i="12"/>
  <c r="G1549" i="12"/>
  <c r="H1549" i="12"/>
  <c r="I1549" i="12"/>
  <c r="J1549" i="12"/>
  <c r="K1549" i="12"/>
  <c r="M1549" i="12"/>
  <c r="N1549" i="12"/>
  <c r="O1550" i="12"/>
  <c r="O1551" i="12"/>
  <c r="O1552" i="12"/>
  <c r="O1553" i="12"/>
  <c r="O1554" i="12"/>
  <c r="O1555" i="12"/>
  <c r="O1556" i="12"/>
  <c r="O1557" i="12"/>
  <c r="O1558" i="12"/>
  <c r="O1559" i="12"/>
  <c r="B1560" i="12"/>
  <c r="C1560" i="12"/>
  <c r="G1560" i="12"/>
  <c r="H1560" i="12"/>
  <c r="I1560" i="12"/>
  <c r="J1560" i="12"/>
  <c r="K1560" i="12"/>
  <c r="L1560" i="12"/>
  <c r="M1560" i="12"/>
  <c r="N1560" i="12"/>
  <c r="B1561" i="12"/>
  <c r="C1561" i="12"/>
  <c r="G1561" i="12"/>
  <c r="H1561" i="12"/>
  <c r="I1561" i="12"/>
  <c r="J1561" i="12"/>
  <c r="K1561" i="12"/>
  <c r="L1561" i="12"/>
  <c r="M1561" i="12"/>
  <c r="N1561" i="12"/>
  <c r="O1562" i="12"/>
  <c r="O1563" i="12"/>
  <c r="O1564" i="12"/>
  <c r="O1565" i="12"/>
  <c r="O1566" i="12"/>
  <c r="O1567" i="12"/>
  <c r="O1568" i="12"/>
  <c r="O1569" i="12"/>
  <c r="O1570" i="12"/>
  <c r="O1571" i="12"/>
  <c r="O1572" i="12"/>
  <c r="B1573" i="12"/>
  <c r="C1573" i="12"/>
  <c r="G1573" i="12"/>
  <c r="H1573" i="12"/>
  <c r="I1573" i="12"/>
  <c r="J1573" i="12"/>
  <c r="K1573" i="12"/>
  <c r="L1573" i="12"/>
  <c r="M1573" i="12"/>
  <c r="N1573" i="12"/>
  <c r="B1574" i="12"/>
  <c r="C1574" i="12"/>
  <c r="G1574" i="12"/>
  <c r="H1574" i="12"/>
  <c r="I1574" i="12"/>
  <c r="J1574" i="12"/>
  <c r="K1574" i="12"/>
  <c r="L1574" i="12"/>
  <c r="M1574" i="12"/>
  <c r="N1574" i="12"/>
  <c r="O1581" i="12"/>
  <c r="O1582" i="12"/>
  <c r="O1583" i="12"/>
  <c r="O1584" i="12"/>
  <c r="O1585" i="12"/>
  <c r="O1586" i="12"/>
  <c r="O1587" i="12"/>
  <c r="O1588" i="12"/>
  <c r="O1589" i="12"/>
  <c r="O1590" i="12"/>
  <c r="B1591" i="12"/>
  <c r="C1591" i="12"/>
  <c r="G1591" i="12"/>
  <c r="H1591" i="12"/>
  <c r="I1591" i="12"/>
  <c r="J1591" i="12"/>
  <c r="K1591" i="12"/>
  <c r="L1591" i="12"/>
  <c r="M1591" i="12"/>
  <c r="N1591" i="12"/>
  <c r="B1592" i="12"/>
  <c r="C1592" i="12"/>
  <c r="G1592" i="12"/>
  <c r="H1592" i="12"/>
  <c r="I1592" i="12"/>
  <c r="J1592" i="12"/>
  <c r="K1592" i="12"/>
  <c r="L1592" i="12"/>
  <c r="M1592" i="12"/>
  <c r="N1592" i="12"/>
  <c r="O1593" i="12"/>
  <c r="O1594" i="12"/>
  <c r="O1595" i="12"/>
  <c r="O1596" i="12"/>
  <c r="O1597" i="12"/>
  <c r="O1598" i="12"/>
  <c r="O1599" i="12"/>
  <c r="O1600" i="12"/>
  <c r="O1601" i="12"/>
  <c r="O1602" i="12"/>
  <c r="B1603" i="12"/>
  <c r="C1603" i="12"/>
  <c r="G1603" i="12"/>
  <c r="H1603" i="12"/>
  <c r="I1603" i="12"/>
  <c r="J1603" i="12"/>
  <c r="K1603" i="12"/>
  <c r="L1603" i="12"/>
  <c r="M1603" i="12"/>
  <c r="N1603" i="12"/>
  <c r="B1604" i="12"/>
  <c r="C1604" i="12"/>
  <c r="G1604" i="12"/>
  <c r="H1604" i="12"/>
  <c r="I1604" i="12"/>
  <c r="J1604" i="12"/>
  <c r="K1604" i="12"/>
  <c r="L1604" i="12"/>
  <c r="M1604" i="12"/>
  <c r="N1604" i="12"/>
  <c r="O1605" i="12"/>
  <c r="O1606" i="12"/>
  <c r="O1607" i="12"/>
  <c r="O1608" i="12"/>
  <c r="O1609" i="12"/>
  <c r="O1610" i="12"/>
  <c r="O1611" i="12"/>
  <c r="O1612" i="12"/>
  <c r="P1612" i="12"/>
  <c r="P1613" i="12" s="1"/>
  <c r="P1614" i="12" s="1"/>
  <c r="P1615" i="12" s="1"/>
  <c r="Q1612" i="12"/>
  <c r="Q1613" i="12" s="1"/>
  <c r="Q1614" i="12" s="1"/>
  <c r="Q1615" i="12" s="1"/>
  <c r="O1613" i="12"/>
  <c r="O1614" i="12"/>
  <c r="O1615" i="12"/>
  <c r="B1616" i="12"/>
  <c r="C1616" i="12"/>
  <c r="G1616" i="12"/>
  <c r="H1616" i="12"/>
  <c r="I1616" i="12"/>
  <c r="J1616" i="12"/>
  <c r="K1616" i="12"/>
  <c r="L1616" i="12"/>
  <c r="M1616" i="12"/>
  <c r="N1616" i="12"/>
  <c r="B1617" i="12"/>
  <c r="C1617" i="12"/>
  <c r="G1617" i="12"/>
  <c r="H1617" i="12"/>
  <c r="I1617" i="12"/>
  <c r="J1617" i="12"/>
  <c r="K1617" i="12"/>
  <c r="L1617" i="12"/>
  <c r="M1617" i="12"/>
  <c r="N1617" i="12"/>
  <c r="O1624" i="12"/>
  <c r="O1625" i="12"/>
  <c r="O1626" i="12"/>
  <c r="O1627" i="12"/>
  <c r="O1628" i="12"/>
  <c r="O1629" i="12"/>
  <c r="O1630" i="12"/>
  <c r="O1631" i="12"/>
  <c r="O1632" i="12"/>
  <c r="O1633" i="12"/>
  <c r="B1634" i="12"/>
  <c r="C1634" i="12"/>
  <c r="G1634" i="12"/>
  <c r="H1634" i="12"/>
  <c r="I1634" i="12"/>
  <c r="J1634" i="12"/>
  <c r="K1634" i="12"/>
  <c r="L1634" i="12"/>
  <c r="M1634" i="12"/>
  <c r="N1634" i="12"/>
  <c r="B1635" i="12"/>
  <c r="C1635" i="12"/>
  <c r="G1635" i="12"/>
  <c r="H1635" i="12"/>
  <c r="I1635" i="12"/>
  <c r="J1635" i="12"/>
  <c r="K1635" i="12"/>
  <c r="L1635" i="12"/>
  <c r="M1635" i="12"/>
  <c r="N1635" i="12"/>
  <c r="O1636" i="12"/>
  <c r="O1637" i="12"/>
  <c r="O1638" i="12"/>
  <c r="O1639" i="12"/>
  <c r="O1640" i="12"/>
  <c r="O1641" i="12"/>
  <c r="O1642" i="12"/>
  <c r="O1643" i="12"/>
  <c r="O1644" i="12"/>
  <c r="O1645" i="12"/>
  <c r="B1646" i="12"/>
  <c r="C1646" i="12"/>
  <c r="G1646" i="12"/>
  <c r="H1646" i="12"/>
  <c r="I1646" i="12"/>
  <c r="J1646" i="12"/>
  <c r="K1646" i="12"/>
  <c r="M1646" i="12"/>
  <c r="N1646" i="12"/>
  <c r="B1647" i="12"/>
  <c r="C1647" i="12"/>
  <c r="G1647" i="12"/>
  <c r="H1647" i="12"/>
  <c r="I1647" i="12"/>
  <c r="J1647" i="12"/>
  <c r="K1647" i="12"/>
  <c r="M1647" i="12"/>
  <c r="N1647" i="12"/>
  <c r="O1648" i="12"/>
  <c r="O1649" i="12"/>
  <c r="O1650" i="12"/>
  <c r="O1651" i="12"/>
  <c r="O1652" i="12"/>
  <c r="O1653" i="12"/>
  <c r="O1654" i="12"/>
  <c r="O1655" i="12"/>
  <c r="O1656" i="12"/>
  <c r="O1657" i="12"/>
  <c r="B1658" i="12"/>
  <c r="C1658" i="12"/>
  <c r="G1658" i="12"/>
  <c r="H1658" i="12"/>
  <c r="I1658" i="12"/>
  <c r="J1658" i="12"/>
  <c r="K1658" i="12"/>
  <c r="M1658" i="12"/>
  <c r="N1658" i="12"/>
  <c r="B1659" i="12"/>
  <c r="C1659" i="12"/>
  <c r="G1659" i="12"/>
  <c r="H1659" i="12"/>
  <c r="I1659" i="12"/>
  <c r="J1659" i="12"/>
  <c r="K1659" i="12"/>
  <c r="M1659" i="12"/>
  <c r="N1659" i="12"/>
  <c r="O1666" i="12"/>
  <c r="O1667" i="12"/>
  <c r="O1668" i="12"/>
  <c r="O1669" i="12"/>
  <c r="O1670" i="12"/>
  <c r="O1671" i="12"/>
  <c r="O1672" i="12"/>
  <c r="O1673" i="12"/>
  <c r="O1674" i="12"/>
  <c r="O1675" i="12"/>
  <c r="B1676" i="12"/>
  <c r="C1676" i="12"/>
  <c r="G1676" i="12"/>
  <c r="H1676" i="12"/>
  <c r="I1676" i="12"/>
  <c r="J1676" i="12"/>
  <c r="K1676" i="12"/>
  <c r="L1676" i="12"/>
  <c r="M1676" i="12"/>
  <c r="N1676" i="12"/>
  <c r="B1677" i="12"/>
  <c r="C1677" i="12"/>
  <c r="G1677" i="12"/>
  <c r="H1677" i="12"/>
  <c r="I1677" i="12"/>
  <c r="J1677" i="12"/>
  <c r="K1677" i="12"/>
  <c r="L1677" i="12"/>
  <c r="M1677" i="12"/>
  <c r="N1677" i="12"/>
  <c r="O1678" i="12"/>
  <c r="O1679" i="12"/>
  <c r="O1680" i="12"/>
  <c r="O1681" i="12"/>
  <c r="O1682" i="12"/>
  <c r="O1683" i="12"/>
  <c r="O1684" i="12"/>
  <c r="O1685" i="12"/>
  <c r="O1686" i="12"/>
  <c r="O1687" i="12"/>
  <c r="B1688" i="12"/>
  <c r="C1688" i="12"/>
  <c r="G1688" i="12"/>
  <c r="H1688" i="12"/>
  <c r="I1688" i="12"/>
  <c r="J1688" i="12"/>
  <c r="K1688" i="12"/>
  <c r="L1688" i="12"/>
  <c r="M1688" i="12"/>
  <c r="N1688" i="12"/>
  <c r="B1689" i="12"/>
  <c r="C1689" i="12"/>
  <c r="G1689" i="12"/>
  <c r="H1689" i="12"/>
  <c r="I1689" i="12"/>
  <c r="J1689" i="12"/>
  <c r="K1689" i="12"/>
  <c r="L1689" i="12"/>
  <c r="M1689" i="12"/>
  <c r="N1689" i="12"/>
  <c r="O1690" i="12"/>
  <c r="O1691" i="12"/>
  <c r="O1692" i="12"/>
  <c r="O1693" i="12"/>
  <c r="O1694" i="12"/>
  <c r="O1695" i="12"/>
  <c r="O1696" i="12"/>
  <c r="O1697" i="12"/>
  <c r="O1698" i="12"/>
  <c r="O1699" i="12"/>
  <c r="O1700" i="12"/>
  <c r="B1701" i="12"/>
  <c r="C1701" i="12"/>
  <c r="G1701" i="12"/>
  <c r="H1701" i="12"/>
  <c r="I1701" i="12"/>
  <c r="J1701" i="12"/>
  <c r="K1701" i="12"/>
  <c r="L1701" i="12"/>
  <c r="M1701" i="12"/>
  <c r="N1701" i="12"/>
  <c r="B1702" i="12"/>
  <c r="C1702" i="12"/>
  <c r="G1702" i="12"/>
  <c r="H1702" i="12"/>
  <c r="I1702" i="12"/>
  <c r="J1702" i="12"/>
  <c r="K1702" i="12"/>
  <c r="L1702" i="12"/>
  <c r="M1702" i="12"/>
  <c r="N1702" i="12"/>
  <c r="O1710" i="12"/>
  <c r="O1711" i="12"/>
  <c r="O1712" i="12"/>
  <c r="O1713" i="12"/>
  <c r="O1714" i="12"/>
  <c r="O1715" i="12"/>
  <c r="O1716" i="12"/>
  <c r="O1717" i="12"/>
  <c r="O1718" i="12"/>
  <c r="O1719" i="12"/>
  <c r="B1720" i="12"/>
  <c r="C1720" i="12"/>
  <c r="G1720" i="12"/>
  <c r="H1720" i="12"/>
  <c r="I1720" i="12"/>
  <c r="J1720" i="12"/>
  <c r="K1720" i="12"/>
  <c r="L1720" i="12"/>
  <c r="M1720" i="12"/>
  <c r="N1720" i="12"/>
  <c r="B1721" i="12"/>
  <c r="C1721" i="12"/>
  <c r="G1721" i="12"/>
  <c r="H1721" i="12"/>
  <c r="I1721" i="12"/>
  <c r="J1721" i="12"/>
  <c r="K1721" i="12"/>
  <c r="L1721" i="12"/>
  <c r="M1721" i="12"/>
  <c r="N1721" i="12"/>
  <c r="O1722" i="12"/>
  <c r="O1723" i="12"/>
  <c r="O1724" i="12"/>
  <c r="O1725" i="12"/>
  <c r="O1726" i="12"/>
  <c r="O1727" i="12"/>
  <c r="O1728" i="12"/>
  <c r="O1729" i="12"/>
  <c r="O1730" i="12"/>
  <c r="O1731" i="12"/>
  <c r="B1732" i="12"/>
  <c r="C1732" i="12"/>
  <c r="G1732" i="12"/>
  <c r="H1732" i="12"/>
  <c r="I1732" i="12"/>
  <c r="J1732" i="12"/>
  <c r="K1732" i="12"/>
  <c r="L1732" i="12"/>
  <c r="M1732" i="12"/>
  <c r="N1732" i="12"/>
  <c r="B1733" i="12"/>
  <c r="C1733" i="12"/>
  <c r="G1733" i="12"/>
  <c r="H1733" i="12"/>
  <c r="I1733" i="12"/>
  <c r="J1733" i="12"/>
  <c r="K1733" i="12"/>
  <c r="L1733" i="12"/>
  <c r="M1733" i="12"/>
  <c r="N1733" i="12"/>
  <c r="O1734" i="12"/>
  <c r="O1735" i="12"/>
  <c r="O1736" i="12"/>
  <c r="O1737" i="12"/>
  <c r="O1738" i="12"/>
  <c r="O1739" i="12"/>
  <c r="O1740" i="12"/>
  <c r="O1741" i="12"/>
  <c r="O1742" i="12"/>
  <c r="O1743" i="12"/>
  <c r="B1744" i="12"/>
  <c r="C1744" i="12"/>
  <c r="G1744" i="12"/>
  <c r="H1744" i="12"/>
  <c r="I1744" i="12"/>
  <c r="J1744" i="12"/>
  <c r="K1744" i="12"/>
  <c r="L1744" i="12"/>
  <c r="M1744" i="12"/>
  <c r="N1744" i="12"/>
  <c r="B1745" i="12"/>
  <c r="C1745" i="12"/>
  <c r="G1745" i="12"/>
  <c r="H1745" i="12"/>
  <c r="I1745" i="12"/>
  <c r="J1745" i="12"/>
  <c r="K1745" i="12"/>
  <c r="L1745" i="12"/>
  <c r="M1745" i="12"/>
  <c r="N1745" i="12"/>
  <c r="O1752" i="12"/>
  <c r="O1753" i="12"/>
  <c r="O1754" i="12"/>
  <c r="O1755" i="12"/>
  <c r="O1756" i="12"/>
  <c r="O1757" i="12"/>
  <c r="O1758" i="12"/>
  <c r="O1759" i="12"/>
  <c r="O1760" i="12"/>
  <c r="O1761" i="12"/>
  <c r="B1762" i="12"/>
  <c r="C1762" i="12"/>
  <c r="G1762" i="12"/>
  <c r="H1762" i="12"/>
  <c r="I1762" i="12"/>
  <c r="J1762" i="12"/>
  <c r="K1762" i="12"/>
  <c r="L1762" i="12"/>
  <c r="M1762" i="12"/>
  <c r="N1762" i="12"/>
  <c r="B1763" i="12"/>
  <c r="C1763" i="12"/>
  <c r="G1763" i="12"/>
  <c r="H1763" i="12"/>
  <c r="I1763" i="12"/>
  <c r="J1763" i="12"/>
  <c r="K1763" i="12"/>
  <c r="L1763" i="12"/>
  <c r="M1763" i="12"/>
  <c r="N1763" i="12"/>
  <c r="O1764" i="12"/>
  <c r="O1765" i="12"/>
  <c r="O1766" i="12"/>
  <c r="O1767" i="12"/>
  <c r="O1768" i="12"/>
  <c r="O1769" i="12"/>
  <c r="O1770" i="12"/>
  <c r="O1771" i="12"/>
  <c r="O1772" i="12"/>
  <c r="O1773" i="12"/>
  <c r="B1774" i="12"/>
  <c r="C1774" i="12"/>
  <c r="G1774" i="12"/>
  <c r="H1774" i="12"/>
  <c r="I1774" i="12"/>
  <c r="J1774" i="12"/>
  <c r="K1774" i="12"/>
  <c r="L1774" i="12"/>
  <c r="M1774" i="12"/>
  <c r="N1774" i="12"/>
  <c r="B1775" i="12"/>
  <c r="C1775" i="12"/>
  <c r="G1775" i="12"/>
  <c r="H1775" i="12"/>
  <c r="I1775" i="12"/>
  <c r="J1775" i="12"/>
  <c r="K1775" i="12"/>
  <c r="L1775" i="12"/>
  <c r="M1775" i="12"/>
  <c r="N1775" i="12"/>
  <c r="O1776" i="12"/>
  <c r="O1777" i="12"/>
  <c r="O1778" i="12"/>
  <c r="O1779" i="12"/>
  <c r="O1780" i="12"/>
  <c r="O1781" i="12"/>
  <c r="O1782" i="12"/>
  <c r="O1783" i="12"/>
  <c r="O1784" i="12"/>
  <c r="O1785" i="12"/>
  <c r="O1786" i="12"/>
  <c r="B1787" i="12"/>
  <c r="C1787" i="12"/>
  <c r="G1787" i="12"/>
  <c r="H1787" i="12"/>
  <c r="I1787" i="12"/>
  <c r="J1787" i="12"/>
  <c r="K1787" i="12"/>
  <c r="L1787" i="12"/>
  <c r="M1787" i="12"/>
  <c r="N1787" i="12"/>
  <c r="B1788" i="12"/>
  <c r="C1788" i="12"/>
  <c r="G1788" i="12"/>
  <c r="H1788" i="12"/>
  <c r="I1788" i="12"/>
  <c r="J1788" i="12"/>
  <c r="K1788" i="12"/>
  <c r="L1788" i="12"/>
  <c r="M1788" i="12"/>
  <c r="N1788" i="12"/>
  <c r="O1795" i="12"/>
  <c r="O1796" i="12"/>
  <c r="O1797" i="12"/>
  <c r="O1798" i="12"/>
  <c r="O1799" i="12"/>
  <c r="O1800" i="12"/>
  <c r="O1801" i="12"/>
  <c r="O1802" i="12"/>
  <c r="O1803" i="12"/>
  <c r="O1804" i="12"/>
  <c r="B1805" i="12"/>
  <c r="C1805" i="12"/>
  <c r="G1805" i="12"/>
  <c r="H1805" i="12"/>
  <c r="I1805" i="12"/>
  <c r="J1805" i="12"/>
  <c r="K1805" i="12"/>
  <c r="L1805" i="12"/>
  <c r="M1805" i="12"/>
  <c r="N1805" i="12"/>
  <c r="B1806" i="12"/>
  <c r="C1806" i="12"/>
  <c r="G1806" i="12"/>
  <c r="H1806" i="12"/>
  <c r="I1806" i="12"/>
  <c r="J1806" i="12"/>
  <c r="K1806" i="12"/>
  <c r="L1806" i="12"/>
  <c r="M1806" i="12"/>
  <c r="N1806" i="12"/>
  <c r="O1807" i="12"/>
  <c r="O1808" i="12"/>
  <c r="O1809" i="12"/>
  <c r="O1810" i="12"/>
  <c r="O1811" i="12"/>
  <c r="O1812" i="12"/>
  <c r="O1813" i="12"/>
  <c r="O1814" i="12"/>
  <c r="O1815" i="12"/>
  <c r="O1816" i="12"/>
  <c r="B1817" i="12"/>
  <c r="C1817" i="12"/>
  <c r="G1817" i="12"/>
  <c r="H1817" i="12"/>
  <c r="I1817" i="12"/>
  <c r="J1817" i="12"/>
  <c r="K1817" i="12"/>
  <c r="L1817" i="12"/>
  <c r="M1817" i="12"/>
  <c r="N1817" i="12"/>
  <c r="B1818" i="12"/>
  <c r="C1818" i="12"/>
  <c r="G1818" i="12"/>
  <c r="H1818" i="12"/>
  <c r="I1818" i="12"/>
  <c r="J1818" i="12"/>
  <c r="K1818" i="12"/>
  <c r="L1818" i="12"/>
  <c r="M1818" i="12"/>
  <c r="N1818" i="12"/>
  <c r="O1819" i="12"/>
  <c r="O1820" i="12"/>
  <c r="O1821" i="12"/>
  <c r="O1822" i="12"/>
  <c r="O1823" i="12"/>
  <c r="O1824" i="12"/>
  <c r="O1825" i="12"/>
  <c r="O1826" i="12"/>
  <c r="O1827" i="12"/>
  <c r="O1828" i="12"/>
  <c r="O1829" i="12"/>
  <c r="B1830" i="12"/>
  <c r="C1830" i="12"/>
  <c r="G1830" i="12"/>
  <c r="H1830" i="12"/>
  <c r="I1830" i="12"/>
  <c r="J1830" i="12"/>
  <c r="K1830" i="12"/>
  <c r="L1830" i="12"/>
  <c r="M1830" i="12"/>
  <c r="N1830" i="12"/>
  <c r="B1831" i="12"/>
  <c r="C1831" i="12"/>
  <c r="G1831" i="12"/>
  <c r="H1831" i="12"/>
  <c r="I1831" i="12"/>
  <c r="J1831" i="12"/>
  <c r="K1831" i="12"/>
  <c r="L1831" i="12"/>
  <c r="M1831" i="12"/>
  <c r="N1831" i="12"/>
  <c r="O1838" i="12"/>
  <c r="O1839" i="12"/>
  <c r="O1840" i="12"/>
  <c r="O1841" i="12"/>
  <c r="O1842" i="12"/>
  <c r="O1843" i="12"/>
  <c r="O1844" i="12"/>
  <c r="O1845" i="12"/>
  <c r="O1846" i="12"/>
  <c r="O1847" i="12"/>
  <c r="B1848" i="12"/>
  <c r="C1848" i="12"/>
  <c r="G1848" i="12"/>
  <c r="H1848" i="12"/>
  <c r="I1848" i="12"/>
  <c r="J1848" i="12"/>
  <c r="K1848" i="12"/>
  <c r="L1848" i="12"/>
  <c r="M1848" i="12"/>
  <c r="N1848" i="12"/>
  <c r="B1849" i="12"/>
  <c r="C1849" i="12"/>
  <c r="G1849" i="12"/>
  <c r="H1849" i="12"/>
  <c r="I1849" i="12"/>
  <c r="J1849" i="12"/>
  <c r="K1849" i="12"/>
  <c r="L1849" i="12"/>
  <c r="M1849" i="12"/>
  <c r="N1849" i="12"/>
  <c r="O1850" i="12"/>
  <c r="O1851" i="12"/>
  <c r="O1852" i="12"/>
  <c r="O1853" i="12"/>
  <c r="O1854" i="12"/>
  <c r="O1855" i="12"/>
  <c r="O1856" i="12"/>
  <c r="O1857" i="12"/>
  <c r="O1858" i="12"/>
  <c r="O1859" i="12"/>
  <c r="B1860" i="12"/>
  <c r="C1860" i="12"/>
  <c r="G1860" i="12"/>
  <c r="H1860" i="12"/>
  <c r="I1860" i="12"/>
  <c r="J1860" i="12"/>
  <c r="K1860" i="12"/>
  <c r="K1873" i="12" s="1"/>
  <c r="K1874" i="12" s="1"/>
  <c r="L1860" i="12"/>
  <c r="M1860" i="12"/>
  <c r="N1860" i="12"/>
  <c r="B1861" i="12"/>
  <c r="C1861" i="12"/>
  <c r="G1861" i="12"/>
  <c r="H1861" i="12"/>
  <c r="I1861" i="12"/>
  <c r="J1861" i="12"/>
  <c r="K1861" i="12"/>
  <c r="L1861" i="12"/>
  <c r="M1861" i="12"/>
  <c r="N1861" i="12"/>
  <c r="O1862" i="12"/>
  <c r="O1863" i="12"/>
  <c r="O1864" i="12"/>
  <c r="O1865" i="12"/>
  <c r="O1866" i="12"/>
  <c r="O1867" i="12"/>
  <c r="O1868" i="12"/>
  <c r="O1869" i="12"/>
  <c r="O1870" i="12"/>
  <c r="B1871" i="12"/>
  <c r="C1871" i="12"/>
  <c r="G1871" i="12"/>
  <c r="H1871" i="12"/>
  <c r="I1871" i="12"/>
  <c r="J1871" i="12"/>
  <c r="L1871" i="12"/>
  <c r="M1871" i="12"/>
  <c r="N1871" i="12"/>
  <c r="N1873" i="12" s="1"/>
  <c r="N1874" i="12" s="1"/>
  <c r="B1872" i="12"/>
  <c r="C1872" i="12"/>
  <c r="G1872" i="12"/>
  <c r="H1872" i="12"/>
  <c r="I1872" i="12"/>
  <c r="J1872" i="12"/>
  <c r="L1872" i="12"/>
  <c r="M1872" i="12"/>
  <c r="N1872" i="12"/>
  <c r="O1879" i="12"/>
  <c r="O1880" i="12"/>
  <c r="O1881" i="12"/>
  <c r="O1882" i="12"/>
  <c r="O1883" i="12"/>
  <c r="O1884" i="12"/>
  <c r="O1885" i="12"/>
  <c r="O1886" i="12"/>
  <c r="O1887" i="12"/>
  <c r="O1888" i="12"/>
  <c r="B1889" i="12"/>
  <c r="C1889" i="12"/>
  <c r="G1889" i="12"/>
  <c r="H1889" i="12"/>
  <c r="I1889" i="12"/>
  <c r="J1889" i="12"/>
  <c r="K1889" i="12"/>
  <c r="L1889" i="12"/>
  <c r="M1889" i="12"/>
  <c r="N1889" i="12"/>
  <c r="B1890" i="12"/>
  <c r="C1890" i="12"/>
  <c r="G1890" i="12"/>
  <c r="H1890" i="12"/>
  <c r="I1890" i="12"/>
  <c r="J1890" i="12"/>
  <c r="K1890" i="12"/>
  <c r="L1890" i="12"/>
  <c r="M1890" i="12"/>
  <c r="N1890" i="12"/>
  <c r="O1891" i="12"/>
  <c r="O1892" i="12"/>
  <c r="O1893" i="12"/>
  <c r="O1894" i="12"/>
  <c r="O1895" i="12"/>
  <c r="O1896" i="12"/>
  <c r="O1897" i="12"/>
  <c r="O1898" i="12"/>
  <c r="O1899" i="12"/>
  <c r="O1900" i="12"/>
  <c r="B1901" i="12"/>
  <c r="C1901" i="12"/>
  <c r="G1901" i="12"/>
  <c r="H1901" i="12"/>
  <c r="I1901" i="12"/>
  <c r="J1901" i="12"/>
  <c r="K1901" i="12"/>
  <c r="L1901" i="12"/>
  <c r="L1916" i="12" s="1"/>
  <c r="L1917" i="12" s="1"/>
  <c r="M1901" i="12"/>
  <c r="N1901" i="12"/>
  <c r="B1902" i="12"/>
  <c r="C1902" i="12"/>
  <c r="G1902" i="12"/>
  <c r="H1902" i="12"/>
  <c r="I1902" i="12"/>
  <c r="J1902" i="12"/>
  <c r="K1902" i="12"/>
  <c r="L1902" i="12"/>
  <c r="M1902" i="12"/>
  <c r="N1902" i="12"/>
  <c r="O1903" i="12"/>
  <c r="O1904" i="12"/>
  <c r="O1905" i="12"/>
  <c r="O1906" i="12"/>
  <c r="O1907" i="12"/>
  <c r="O1908" i="12"/>
  <c r="O1909" i="12"/>
  <c r="O1910" i="12"/>
  <c r="O1911" i="12"/>
  <c r="O1912" i="12"/>
  <c r="O1913" i="12"/>
  <c r="B1914" i="12"/>
  <c r="C1914" i="12"/>
  <c r="G1914" i="12"/>
  <c r="H1914" i="12"/>
  <c r="I1914" i="12"/>
  <c r="J1914" i="12"/>
  <c r="K1914" i="12"/>
  <c r="M1914" i="12"/>
  <c r="M1916" i="12" s="1"/>
  <c r="M1917" i="12" s="1"/>
  <c r="N1914" i="12"/>
  <c r="N1916" i="12" s="1"/>
  <c r="N1917" i="12" s="1"/>
  <c r="B1915" i="12"/>
  <c r="C1915" i="12"/>
  <c r="G1915" i="12"/>
  <c r="H1915" i="12"/>
  <c r="I1915" i="12"/>
  <c r="J1915" i="12"/>
  <c r="K1915" i="12"/>
  <c r="M1915" i="12"/>
  <c r="N1915" i="12"/>
  <c r="O1921" i="12"/>
  <c r="O1922" i="12"/>
  <c r="O1923" i="12"/>
  <c r="O1924" i="12"/>
  <c r="O1925" i="12"/>
  <c r="O1926" i="12"/>
  <c r="O1927" i="12"/>
  <c r="O1928" i="12"/>
  <c r="O1929" i="12"/>
  <c r="O1930" i="12"/>
  <c r="B1931" i="12"/>
  <c r="C1931" i="12"/>
  <c r="G1931" i="12"/>
  <c r="H1931" i="12"/>
  <c r="I1931" i="12"/>
  <c r="J1931" i="12"/>
  <c r="K1931" i="12"/>
  <c r="L1931" i="12"/>
  <c r="M1931" i="12"/>
  <c r="N1931" i="12"/>
  <c r="B1932" i="12"/>
  <c r="C1932" i="12"/>
  <c r="G1932" i="12"/>
  <c r="H1932" i="12"/>
  <c r="I1932" i="12"/>
  <c r="J1932" i="12"/>
  <c r="J1943" i="12" s="1"/>
  <c r="K1932" i="12"/>
  <c r="L1932" i="12"/>
  <c r="L1943" i="12" s="1"/>
  <c r="M1932" i="12"/>
  <c r="N1932" i="12"/>
  <c r="O1933" i="12"/>
  <c r="O1934" i="12"/>
  <c r="O1935" i="12"/>
  <c r="O1936" i="12"/>
  <c r="O1937" i="12"/>
  <c r="O1938" i="12"/>
  <c r="O1939" i="12"/>
  <c r="O1940" i="12"/>
  <c r="O1941" i="12"/>
  <c r="O1942" i="12"/>
  <c r="B1943" i="12"/>
  <c r="C1943" i="12"/>
  <c r="G1943" i="12"/>
  <c r="H1943" i="12"/>
  <c r="I1943" i="12"/>
  <c r="K1943" i="12"/>
  <c r="M1943" i="12"/>
  <c r="N1943" i="12"/>
  <c r="B1944" i="12"/>
  <c r="C1944" i="12"/>
  <c r="G1944" i="12"/>
  <c r="H1944" i="12"/>
  <c r="I1944" i="12"/>
  <c r="J1944" i="12"/>
  <c r="K1944" i="12"/>
  <c r="L1944" i="12"/>
  <c r="M1944" i="12"/>
  <c r="N1944" i="12"/>
  <c r="O1945" i="12"/>
  <c r="O1946" i="12"/>
  <c r="O1947" i="12"/>
  <c r="O1948" i="12"/>
  <c r="O1949" i="12"/>
  <c r="O1950" i="12"/>
  <c r="O1951" i="12"/>
  <c r="O1952" i="12"/>
  <c r="O1953" i="12"/>
  <c r="O1954" i="12"/>
  <c r="B1955" i="12"/>
  <c r="C1955" i="12"/>
  <c r="G1955" i="12"/>
  <c r="H1955" i="12"/>
  <c r="H1957" i="12" s="1"/>
  <c r="H1958" i="12" s="1"/>
  <c r="I1955" i="12"/>
  <c r="J1955" i="12"/>
  <c r="K1955" i="12"/>
  <c r="L1955" i="12"/>
  <c r="M1955" i="12"/>
  <c r="N1955" i="12"/>
  <c r="B1956" i="12"/>
  <c r="C1956" i="12"/>
  <c r="G1956" i="12"/>
  <c r="H1956" i="12"/>
  <c r="I1956" i="12"/>
  <c r="J1956" i="12"/>
  <c r="K1956" i="12"/>
  <c r="L1956" i="12"/>
  <c r="M1956" i="12"/>
  <c r="N1956" i="12"/>
  <c r="O1963" i="12"/>
  <c r="O1964" i="12"/>
  <c r="O1965" i="12"/>
  <c r="O1966" i="12"/>
  <c r="O1967" i="12"/>
  <c r="O1968" i="12"/>
  <c r="O1969" i="12"/>
  <c r="O1970" i="12"/>
  <c r="O1971" i="12"/>
  <c r="O1972" i="12"/>
  <c r="B1973" i="12"/>
  <c r="C1973" i="12"/>
  <c r="G1973" i="12"/>
  <c r="H1973" i="12"/>
  <c r="I1973" i="12"/>
  <c r="J1973" i="12"/>
  <c r="K1973" i="12"/>
  <c r="L1973" i="12"/>
  <c r="M1973" i="12"/>
  <c r="N1973" i="12"/>
  <c r="B1974" i="12"/>
  <c r="C1974" i="12"/>
  <c r="G1974" i="12"/>
  <c r="H1974" i="12"/>
  <c r="I1974" i="12"/>
  <c r="J1974" i="12"/>
  <c r="K1974" i="12"/>
  <c r="L1974" i="12"/>
  <c r="M1974" i="12"/>
  <c r="N1974" i="12"/>
  <c r="O1975" i="12"/>
  <c r="O1976" i="12"/>
  <c r="O1977" i="12"/>
  <c r="O1978" i="12"/>
  <c r="O1979" i="12"/>
  <c r="O1980" i="12"/>
  <c r="O1981" i="12"/>
  <c r="O1982" i="12"/>
  <c r="O1983" i="12"/>
  <c r="O1984" i="12"/>
  <c r="B1985" i="12"/>
  <c r="C1985" i="12"/>
  <c r="G1985" i="12"/>
  <c r="H1985" i="12"/>
  <c r="I1985" i="12"/>
  <c r="J1985" i="12"/>
  <c r="K1985" i="12"/>
  <c r="L1985" i="12"/>
  <c r="M1985" i="12"/>
  <c r="N1985" i="12"/>
  <c r="B1986" i="12"/>
  <c r="C1986" i="12"/>
  <c r="G1986" i="12"/>
  <c r="H1986" i="12"/>
  <c r="I1986" i="12"/>
  <c r="J1986" i="12"/>
  <c r="K1986" i="12"/>
  <c r="L1986" i="12"/>
  <c r="M1986" i="12"/>
  <c r="N1986" i="12"/>
  <c r="O1987" i="12"/>
  <c r="O1988" i="12"/>
  <c r="O1989" i="12"/>
  <c r="O1990" i="12"/>
  <c r="O1991" i="12"/>
  <c r="O1992" i="12"/>
  <c r="O1993" i="12"/>
  <c r="O1994" i="12"/>
  <c r="O1995" i="12"/>
  <c r="O1996" i="12"/>
  <c r="O1997" i="12"/>
  <c r="B1998" i="12"/>
  <c r="C1998" i="12"/>
  <c r="G1998" i="12"/>
  <c r="H1998" i="12"/>
  <c r="I1998" i="12"/>
  <c r="J1998" i="12"/>
  <c r="K1998" i="12"/>
  <c r="L1998" i="12"/>
  <c r="M1998" i="12"/>
  <c r="N1998" i="12"/>
  <c r="B1999" i="12"/>
  <c r="C1999" i="12"/>
  <c r="G1999" i="12"/>
  <c r="H1999" i="12"/>
  <c r="I1999" i="12"/>
  <c r="J1999" i="12"/>
  <c r="K1999" i="12"/>
  <c r="L1999" i="12"/>
  <c r="M1999" i="12"/>
  <c r="N1999" i="12"/>
  <c r="O2008" i="12"/>
  <c r="O2009" i="12"/>
  <c r="O2010" i="12"/>
  <c r="O2011" i="12"/>
  <c r="O2012" i="12"/>
  <c r="O2013" i="12"/>
  <c r="O2014" i="12"/>
  <c r="O2015" i="12"/>
  <c r="O2016" i="12"/>
  <c r="O2017" i="12"/>
  <c r="B2018" i="12"/>
  <c r="C2018" i="12"/>
  <c r="G2018" i="12"/>
  <c r="H2018" i="12"/>
  <c r="I2018" i="12"/>
  <c r="J2018" i="12"/>
  <c r="K2018" i="12"/>
  <c r="L2018" i="12"/>
  <c r="M2018" i="12"/>
  <c r="N2018" i="12"/>
  <c r="B2019" i="12"/>
  <c r="C2019" i="12"/>
  <c r="G2019" i="12"/>
  <c r="H2019" i="12"/>
  <c r="I2019" i="12"/>
  <c r="J2019" i="12"/>
  <c r="K2019" i="12"/>
  <c r="L2019" i="12"/>
  <c r="M2019" i="12"/>
  <c r="N2019" i="12"/>
  <c r="O2020" i="12"/>
  <c r="O2021" i="12"/>
  <c r="O2022" i="12"/>
  <c r="O2023" i="12"/>
  <c r="O2024" i="12"/>
  <c r="O2025" i="12"/>
  <c r="O2026" i="12"/>
  <c r="O2027" i="12"/>
  <c r="O2028" i="12"/>
  <c r="O2029" i="12"/>
  <c r="B2030" i="12"/>
  <c r="C2030" i="12"/>
  <c r="G2030" i="12"/>
  <c r="H2030" i="12"/>
  <c r="I2030" i="12"/>
  <c r="J2030" i="12"/>
  <c r="K2030" i="12"/>
  <c r="L2030" i="12"/>
  <c r="M2030" i="12"/>
  <c r="N2030" i="12"/>
  <c r="B2031" i="12"/>
  <c r="C2031" i="12"/>
  <c r="G2031" i="12"/>
  <c r="H2031" i="12"/>
  <c r="I2031" i="12"/>
  <c r="J2031" i="12"/>
  <c r="K2031" i="12"/>
  <c r="L2031" i="12"/>
  <c r="M2031" i="12"/>
  <c r="N2031" i="12"/>
  <c r="O2032" i="12"/>
  <c r="O2033" i="12"/>
  <c r="O2034" i="12"/>
  <c r="O2035" i="12"/>
  <c r="O2036" i="12"/>
  <c r="O2037" i="12"/>
  <c r="O2038" i="12"/>
  <c r="O2039" i="12"/>
  <c r="O2040" i="12"/>
  <c r="O2041" i="12"/>
  <c r="B2042" i="12"/>
  <c r="C2042" i="12"/>
  <c r="G2042" i="12"/>
  <c r="G2044" i="12" s="1"/>
  <c r="G2045" i="12" s="1"/>
  <c r="H2042" i="12"/>
  <c r="H2044" i="12" s="1"/>
  <c r="H2045" i="12" s="1"/>
  <c r="I2042" i="12"/>
  <c r="J2042" i="12"/>
  <c r="K2042" i="12"/>
  <c r="L2042" i="12"/>
  <c r="L2044" i="12" s="1"/>
  <c r="L2045" i="12" s="1"/>
  <c r="M2042" i="12"/>
  <c r="N2042" i="12"/>
  <c r="B2043" i="12"/>
  <c r="C2043" i="12"/>
  <c r="G2043" i="12"/>
  <c r="H2043" i="12"/>
  <c r="I2043" i="12"/>
  <c r="J2043" i="12"/>
  <c r="K2043" i="12"/>
  <c r="L2043" i="12"/>
  <c r="M2043" i="12"/>
  <c r="N2043" i="12"/>
  <c r="O2049" i="12"/>
  <c r="O2050" i="12"/>
  <c r="O2051" i="12"/>
  <c r="O2052" i="12"/>
  <c r="O2053" i="12"/>
  <c r="O2054" i="12"/>
  <c r="O2055" i="12"/>
  <c r="O2056" i="12"/>
  <c r="O2057" i="12"/>
  <c r="O2058" i="12"/>
  <c r="B2059" i="12"/>
  <c r="C2059" i="12"/>
  <c r="G2059" i="12"/>
  <c r="H2059" i="12"/>
  <c r="I2059" i="12"/>
  <c r="J2059" i="12"/>
  <c r="K2059" i="12"/>
  <c r="L2059" i="12"/>
  <c r="M2059" i="12"/>
  <c r="N2059" i="12"/>
  <c r="B2060" i="12"/>
  <c r="C2060" i="12"/>
  <c r="G2060" i="12"/>
  <c r="H2060" i="12"/>
  <c r="I2060" i="12"/>
  <c r="J2060" i="12"/>
  <c r="K2060" i="12"/>
  <c r="L2060" i="12"/>
  <c r="M2060" i="12"/>
  <c r="N2060" i="12"/>
  <c r="O2061" i="12"/>
  <c r="O2062" i="12"/>
  <c r="O2063" i="12"/>
  <c r="O2064" i="12"/>
  <c r="O2065" i="12"/>
  <c r="O2066" i="12"/>
  <c r="O2067" i="12"/>
  <c r="O2068" i="12"/>
  <c r="O2069" i="12"/>
  <c r="O2070" i="12"/>
  <c r="B2071" i="12"/>
  <c r="C2071" i="12"/>
  <c r="G2071" i="12"/>
  <c r="H2071" i="12"/>
  <c r="I2071" i="12"/>
  <c r="J2071" i="12"/>
  <c r="K2071" i="12"/>
  <c r="L2071" i="12"/>
  <c r="M2071" i="12"/>
  <c r="N2071" i="12"/>
  <c r="B2072" i="12"/>
  <c r="C2072" i="12"/>
  <c r="G2072" i="12"/>
  <c r="H2072" i="12"/>
  <c r="I2072" i="12"/>
  <c r="J2072" i="12"/>
  <c r="K2072" i="12"/>
  <c r="L2072" i="12"/>
  <c r="M2072" i="12"/>
  <c r="N2072" i="12"/>
  <c r="O2073" i="12"/>
  <c r="O2074" i="12"/>
  <c r="O2075" i="12"/>
  <c r="O2076" i="12"/>
  <c r="O2077" i="12"/>
  <c r="O2078" i="12"/>
  <c r="O2079" i="12"/>
  <c r="O2080" i="12"/>
  <c r="O2081" i="12"/>
  <c r="O2082" i="12"/>
  <c r="O2083" i="12"/>
  <c r="B2084" i="12"/>
  <c r="C2084" i="12"/>
  <c r="G2084" i="12"/>
  <c r="H2084" i="12"/>
  <c r="I2084" i="12"/>
  <c r="J2084" i="12"/>
  <c r="K2084" i="12"/>
  <c r="L2084" i="12"/>
  <c r="M2084" i="12"/>
  <c r="N2084" i="12"/>
  <c r="B2085" i="12"/>
  <c r="C2085" i="12"/>
  <c r="G2085" i="12"/>
  <c r="H2085" i="12"/>
  <c r="I2085" i="12"/>
  <c r="J2085" i="12"/>
  <c r="K2085" i="12"/>
  <c r="L2085" i="12"/>
  <c r="M2085" i="12"/>
  <c r="N2085" i="12"/>
  <c r="O2091" i="12"/>
  <c r="O2092" i="12"/>
  <c r="O2093" i="12"/>
  <c r="O2094" i="12"/>
  <c r="O2095" i="12"/>
  <c r="O2096" i="12"/>
  <c r="O2097" i="12"/>
  <c r="O2098" i="12"/>
  <c r="O2099" i="12"/>
  <c r="O2100" i="12"/>
  <c r="B2101" i="12"/>
  <c r="C2101" i="12"/>
  <c r="G2101" i="12"/>
  <c r="H2101" i="12"/>
  <c r="I2101" i="12"/>
  <c r="J2101" i="12"/>
  <c r="K2101" i="12"/>
  <c r="L2101" i="12"/>
  <c r="M2101" i="12"/>
  <c r="N2101" i="12"/>
  <c r="B2102" i="12"/>
  <c r="C2102" i="12"/>
  <c r="G2102" i="12"/>
  <c r="H2102" i="12"/>
  <c r="I2102" i="12"/>
  <c r="J2102" i="12"/>
  <c r="K2102" i="12"/>
  <c r="L2102" i="12"/>
  <c r="M2102" i="12"/>
  <c r="N2102" i="12"/>
  <c r="O2103" i="12"/>
  <c r="O2104" i="12"/>
  <c r="O2105" i="12"/>
  <c r="O2106" i="12"/>
  <c r="O2107" i="12"/>
  <c r="O2108" i="12"/>
  <c r="O2109" i="12"/>
  <c r="O2110" i="12"/>
  <c r="O2111" i="12"/>
  <c r="O2112" i="12"/>
  <c r="B2113" i="12"/>
  <c r="C2113" i="12"/>
  <c r="G2113" i="12"/>
  <c r="H2113" i="12"/>
  <c r="I2113" i="12"/>
  <c r="J2113" i="12"/>
  <c r="K2113" i="12"/>
  <c r="L2113" i="12"/>
  <c r="M2113" i="12"/>
  <c r="N2113" i="12"/>
  <c r="B2114" i="12"/>
  <c r="C2114" i="12"/>
  <c r="G2114" i="12"/>
  <c r="H2114" i="12"/>
  <c r="I2114" i="12"/>
  <c r="J2114" i="12"/>
  <c r="K2114" i="12"/>
  <c r="L2114" i="12"/>
  <c r="M2114" i="12"/>
  <c r="N2114" i="12"/>
  <c r="O2115" i="12"/>
  <c r="O2116" i="12"/>
  <c r="O2117" i="12"/>
  <c r="O2118" i="12"/>
  <c r="O2119" i="12"/>
  <c r="O2120" i="12"/>
  <c r="O2121" i="12"/>
  <c r="O2122" i="12"/>
  <c r="O2123" i="12"/>
  <c r="O2124" i="12"/>
  <c r="O2125" i="12"/>
  <c r="B2126" i="12"/>
  <c r="C2126" i="12"/>
  <c r="G2126" i="12"/>
  <c r="H2126" i="12"/>
  <c r="I2126" i="12"/>
  <c r="J2126" i="12"/>
  <c r="K2126" i="12"/>
  <c r="L2126" i="12"/>
  <c r="M2126" i="12"/>
  <c r="N2126" i="12"/>
  <c r="B2127" i="12"/>
  <c r="C2127" i="12"/>
  <c r="G2127" i="12"/>
  <c r="H2127" i="12"/>
  <c r="I2127" i="12"/>
  <c r="J2127" i="12"/>
  <c r="K2127" i="12"/>
  <c r="L2127" i="12"/>
  <c r="M2127" i="12"/>
  <c r="N2127" i="12"/>
  <c r="O2134" i="12"/>
  <c r="O2135" i="12"/>
  <c r="O2136" i="12"/>
  <c r="O2137" i="12"/>
  <c r="O2138" i="12"/>
  <c r="O2139" i="12"/>
  <c r="O2140" i="12"/>
  <c r="O2141" i="12"/>
  <c r="O2142" i="12"/>
  <c r="O2143" i="12"/>
  <c r="B2144" i="12"/>
  <c r="C2144" i="12"/>
  <c r="G2144" i="12"/>
  <c r="H2144" i="12"/>
  <c r="I2144" i="12"/>
  <c r="J2144" i="12"/>
  <c r="K2144" i="12"/>
  <c r="L2144" i="12"/>
  <c r="M2144" i="12"/>
  <c r="N2144" i="12"/>
  <c r="B2145" i="12"/>
  <c r="C2145" i="12"/>
  <c r="G2145" i="12"/>
  <c r="H2145" i="12"/>
  <c r="I2145" i="12"/>
  <c r="J2145" i="12"/>
  <c r="K2145" i="12"/>
  <c r="L2145" i="12"/>
  <c r="M2145" i="12"/>
  <c r="N2145" i="12"/>
  <c r="O2146" i="12"/>
  <c r="O2147" i="12"/>
  <c r="O2148" i="12"/>
  <c r="O2149" i="12"/>
  <c r="O2150" i="12"/>
  <c r="O2151" i="12"/>
  <c r="O2152" i="12"/>
  <c r="O2153" i="12"/>
  <c r="O2154" i="12"/>
  <c r="O2155" i="12"/>
  <c r="B2156" i="12"/>
  <c r="C2156" i="12"/>
  <c r="G2156" i="12"/>
  <c r="H2156" i="12"/>
  <c r="I2156" i="12"/>
  <c r="J2156" i="12"/>
  <c r="K2156" i="12"/>
  <c r="L2156" i="12"/>
  <c r="M2156" i="12"/>
  <c r="N2156" i="12"/>
  <c r="B2157" i="12"/>
  <c r="C2157" i="12"/>
  <c r="G2157" i="12"/>
  <c r="H2157" i="12"/>
  <c r="I2157" i="12"/>
  <c r="J2157" i="12"/>
  <c r="K2157" i="12"/>
  <c r="L2157" i="12"/>
  <c r="M2157" i="12"/>
  <c r="N2157" i="12"/>
  <c r="O2158" i="12"/>
  <c r="O2159" i="12"/>
  <c r="O2160" i="12"/>
  <c r="O2161" i="12"/>
  <c r="O2162" i="12"/>
  <c r="O2163" i="12"/>
  <c r="O2164" i="12"/>
  <c r="O2165" i="12"/>
  <c r="O2166" i="12"/>
  <c r="O2167" i="12"/>
  <c r="B2168" i="12"/>
  <c r="C2168" i="12"/>
  <c r="G2168" i="12"/>
  <c r="H2168" i="12"/>
  <c r="H2170" i="12" s="1"/>
  <c r="H2171" i="12" s="1"/>
  <c r="I2168" i="12"/>
  <c r="J2168" i="12"/>
  <c r="K2168" i="12"/>
  <c r="L2168" i="12"/>
  <c r="L2170" i="12" s="1"/>
  <c r="L2171" i="12" s="1"/>
  <c r="M2168" i="12"/>
  <c r="N2168" i="12"/>
  <c r="B2169" i="12"/>
  <c r="C2169" i="12"/>
  <c r="G2169" i="12"/>
  <c r="H2169" i="12"/>
  <c r="I2169" i="12"/>
  <c r="J2169" i="12"/>
  <c r="K2169" i="12"/>
  <c r="L2169" i="12"/>
  <c r="M2169" i="12"/>
  <c r="N2169" i="12"/>
  <c r="O2177" i="12"/>
  <c r="O2178" i="12"/>
  <c r="O2179" i="12"/>
  <c r="O2180" i="12"/>
  <c r="O2181" i="12"/>
  <c r="O2182" i="12"/>
  <c r="O2183" i="12"/>
  <c r="O2184" i="12"/>
  <c r="O2185" i="12"/>
  <c r="O2186" i="12"/>
  <c r="B2187" i="12"/>
  <c r="C2187" i="12"/>
  <c r="G2187" i="12"/>
  <c r="H2187" i="12"/>
  <c r="I2187" i="12"/>
  <c r="J2187" i="12"/>
  <c r="K2187" i="12"/>
  <c r="L2187" i="12"/>
  <c r="L2214" i="12" s="1"/>
  <c r="L2215" i="12" s="1"/>
  <c r="M2187" i="12"/>
  <c r="N2187" i="12"/>
  <c r="B2188" i="12"/>
  <c r="C2188" i="12"/>
  <c r="G2188" i="12"/>
  <c r="H2188" i="12"/>
  <c r="I2188" i="12"/>
  <c r="J2188" i="12"/>
  <c r="K2188" i="12"/>
  <c r="L2188" i="12"/>
  <c r="M2188" i="12"/>
  <c r="N2188" i="12"/>
  <c r="O2189" i="12"/>
  <c r="O2190" i="12"/>
  <c r="O2191" i="12"/>
  <c r="O2192" i="12"/>
  <c r="O2193" i="12"/>
  <c r="O2194" i="12"/>
  <c r="O2195" i="12"/>
  <c r="O2196" i="12"/>
  <c r="O2197" i="12"/>
  <c r="O2198" i="12"/>
  <c r="B2199" i="12"/>
  <c r="C2199" i="12"/>
  <c r="G2199" i="12"/>
  <c r="H2199" i="12"/>
  <c r="I2199" i="12"/>
  <c r="J2199" i="12"/>
  <c r="K2199" i="12"/>
  <c r="M2199" i="12"/>
  <c r="N2199" i="12"/>
  <c r="B2200" i="12"/>
  <c r="C2200" i="12"/>
  <c r="G2200" i="12"/>
  <c r="H2200" i="12"/>
  <c r="I2200" i="12"/>
  <c r="J2200" i="12"/>
  <c r="K2200" i="12"/>
  <c r="M2200" i="12"/>
  <c r="N2200" i="12"/>
  <c r="O2201" i="12"/>
  <c r="O2202" i="12"/>
  <c r="O2203" i="12"/>
  <c r="O2204" i="12"/>
  <c r="O2205" i="12"/>
  <c r="O2206" i="12"/>
  <c r="O2207" i="12"/>
  <c r="O2208" i="12"/>
  <c r="O2209" i="12"/>
  <c r="O2210" i="12"/>
  <c r="O2211" i="12"/>
  <c r="B2212" i="12"/>
  <c r="C2212" i="12"/>
  <c r="G2212" i="12"/>
  <c r="H2212" i="12"/>
  <c r="I2212" i="12"/>
  <c r="J2212" i="12"/>
  <c r="K2212" i="12"/>
  <c r="M2212" i="12"/>
  <c r="N2212" i="12"/>
  <c r="B2213" i="12"/>
  <c r="C2213" i="12"/>
  <c r="G2213" i="12"/>
  <c r="H2213" i="12"/>
  <c r="I2213" i="12"/>
  <c r="J2213" i="12"/>
  <c r="K2213" i="12"/>
  <c r="M2213" i="12"/>
  <c r="N2213" i="12"/>
  <c r="O2220" i="12"/>
  <c r="O2221" i="12"/>
  <c r="O2222" i="12"/>
  <c r="O2223" i="12"/>
  <c r="O2224" i="12"/>
  <c r="O2225" i="12"/>
  <c r="O2226" i="12"/>
  <c r="O2227" i="12"/>
  <c r="O2228" i="12"/>
  <c r="O2229" i="12"/>
  <c r="B2230" i="12"/>
  <c r="C2230" i="12"/>
  <c r="G2230" i="12"/>
  <c r="H2230" i="12"/>
  <c r="I2230" i="12"/>
  <c r="J2230" i="12"/>
  <c r="K2230" i="12"/>
  <c r="M2230" i="12"/>
  <c r="N2230" i="12"/>
  <c r="B2231" i="12"/>
  <c r="C2231" i="12"/>
  <c r="G2231" i="12"/>
  <c r="H2231" i="12"/>
  <c r="I2231" i="12"/>
  <c r="J2231" i="12"/>
  <c r="K2231" i="12"/>
  <c r="M2231" i="12"/>
  <c r="N2231" i="12"/>
  <c r="O2232" i="12"/>
  <c r="O2233" i="12"/>
  <c r="O2234" i="12"/>
  <c r="O2235" i="12"/>
  <c r="O2236" i="12"/>
  <c r="O2237" i="12"/>
  <c r="O2238" i="12"/>
  <c r="O2239" i="12"/>
  <c r="O2240" i="12"/>
  <c r="O2241" i="12"/>
  <c r="B2242" i="12"/>
  <c r="C2242" i="12"/>
  <c r="G2242" i="12"/>
  <c r="H2242" i="12"/>
  <c r="I2242" i="12"/>
  <c r="J2242" i="12"/>
  <c r="K2242" i="12"/>
  <c r="L2242" i="12"/>
  <c r="M2242" i="12"/>
  <c r="N2242" i="12"/>
  <c r="B2243" i="12"/>
  <c r="C2243" i="12"/>
  <c r="G2243" i="12"/>
  <c r="H2243" i="12"/>
  <c r="I2243" i="12"/>
  <c r="J2243" i="12"/>
  <c r="K2243" i="12"/>
  <c r="L2243" i="12"/>
  <c r="M2243" i="12"/>
  <c r="N2243" i="12"/>
  <c r="O2244" i="12"/>
  <c r="O2245" i="12"/>
  <c r="O2246" i="12"/>
  <c r="O2247" i="12"/>
  <c r="O2248" i="12"/>
  <c r="O2249" i="12"/>
  <c r="O2250" i="12"/>
  <c r="O2251" i="12"/>
  <c r="O2252" i="12"/>
  <c r="O2253" i="12"/>
  <c r="B2254" i="12"/>
  <c r="B2256" i="12" s="1"/>
  <c r="B2257" i="12" s="1"/>
  <c r="C2254" i="12"/>
  <c r="G2254" i="12"/>
  <c r="H2254" i="12"/>
  <c r="I2254" i="12"/>
  <c r="I2256" i="12" s="1"/>
  <c r="I2257" i="12" s="1"/>
  <c r="J2254" i="12"/>
  <c r="K2254" i="12"/>
  <c r="L2254" i="12"/>
  <c r="M2254" i="12"/>
  <c r="N2254" i="12"/>
  <c r="B2255" i="12"/>
  <c r="C2255" i="12"/>
  <c r="G2255" i="12"/>
  <c r="H2255" i="12"/>
  <c r="I2255" i="12"/>
  <c r="J2255" i="12"/>
  <c r="K2255" i="12"/>
  <c r="L2255" i="12"/>
  <c r="M2255" i="12"/>
  <c r="N2255" i="12"/>
  <c r="O2262" i="12"/>
  <c r="O2263" i="12"/>
  <c r="O2264" i="12"/>
  <c r="O2265" i="12"/>
  <c r="O2266" i="12"/>
  <c r="O2267" i="12"/>
  <c r="O2268" i="12"/>
  <c r="O2269" i="12"/>
  <c r="O2270" i="12"/>
  <c r="O2271" i="12"/>
  <c r="B2272" i="12"/>
  <c r="C2272" i="12"/>
  <c r="G2272" i="12"/>
  <c r="H2272" i="12"/>
  <c r="I2272" i="12"/>
  <c r="J2272" i="12"/>
  <c r="K2272" i="12"/>
  <c r="L2272" i="12"/>
  <c r="M2272" i="12"/>
  <c r="N2272" i="12"/>
  <c r="B2273" i="12"/>
  <c r="C2273" i="12"/>
  <c r="G2273" i="12"/>
  <c r="H2273" i="12"/>
  <c r="I2273" i="12"/>
  <c r="J2273" i="12"/>
  <c r="K2273" i="12"/>
  <c r="L2273" i="12"/>
  <c r="M2273" i="12"/>
  <c r="N2273" i="12"/>
  <c r="O2274" i="12"/>
  <c r="O2275" i="12"/>
  <c r="O2276" i="12"/>
  <c r="O2277" i="12"/>
  <c r="O2278" i="12"/>
  <c r="O2279" i="12"/>
  <c r="O2280" i="12"/>
  <c r="O2281" i="12"/>
  <c r="O2282" i="12"/>
  <c r="O2283" i="12"/>
  <c r="B2284" i="12"/>
  <c r="C2284" i="12"/>
  <c r="G2284" i="12"/>
  <c r="H2284" i="12"/>
  <c r="I2284" i="12"/>
  <c r="J2284" i="12"/>
  <c r="K2284" i="12"/>
  <c r="L2284" i="12"/>
  <c r="M2284" i="12"/>
  <c r="N2284" i="12"/>
  <c r="B2285" i="12"/>
  <c r="C2285" i="12"/>
  <c r="G2285" i="12"/>
  <c r="H2285" i="12"/>
  <c r="I2285" i="12"/>
  <c r="J2285" i="12"/>
  <c r="K2285" i="12"/>
  <c r="L2285" i="12"/>
  <c r="M2285" i="12"/>
  <c r="N2285" i="12"/>
  <c r="O2286" i="12"/>
  <c r="O2287" i="12"/>
  <c r="O2288" i="12"/>
  <c r="O2289" i="12"/>
  <c r="O2290" i="12"/>
  <c r="O2291" i="12"/>
  <c r="O2292" i="12"/>
  <c r="O2293" i="12"/>
  <c r="O2294" i="12"/>
  <c r="O2295" i="12"/>
  <c r="O2296" i="12"/>
  <c r="B2297" i="12"/>
  <c r="C2297" i="12"/>
  <c r="G2297" i="12"/>
  <c r="H2297" i="12"/>
  <c r="I2297" i="12"/>
  <c r="J2297" i="12"/>
  <c r="L2297" i="12"/>
  <c r="M2297" i="12"/>
  <c r="N2297" i="12"/>
  <c r="B2298" i="12"/>
  <c r="C2298" i="12"/>
  <c r="G2298" i="12"/>
  <c r="H2298" i="12"/>
  <c r="I2298" i="12"/>
  <c r="J2298" i="12"/>
  <c r="L2298" i="12"/>
  <c r="M2298" i="12"/>
  <c r="N2298" i="12"/>
  <c r="O2305" i="12"/>
  <c r="O2306" i="12"/>
  <c r="O2307" i="12"/>
  <c r="O2308" i="12"/>
  <c r="O2309" i="12"/>
  <c r="O2310" i="12"/>
  <c r="O2311" i="12"/>
  <c r="O2312" i="12"/>
  <c r="O2313" i="12"/>
  <c r="O2314" i="12"/>
  <c r="B2315" i="12"/>
  <c r="C2315" i="12"/>
  <c r="G2315" i="12"/>
  <c r="H2315" i="12"/>
  <c r="I2315" i="12"/>
  <c r="J2315" i="12"/>
  <c r="L2315" i="12"/>
  <c r="M2315" i="12"/>
  <c r="N2315" i="12"/>
  <c r="B2316" i="12"/>
  <c r="C2316" i="12"/>
  <c r="G2316" i="12"/>
  <c r="H2316" i="12"/>
  <c r="I2316" i="12"/>
  <c r="J2316" i="12"/>
  <c r="L2316" i="12"/>
  <c r="M2316" i="12"/>
  <c r="N2316" i="12"/>
  <c r="O2317" i="12"/>
  <c r="O2318" i="12"/>
  <c r="O2319" i="12"/>
  <c r="O2320" i="12"/>
  <c r="O2321" i="12"/>
  <c r="O2322" i="12"/>
  <c r="O2323" i="12"/>
  <c r="O2324" i="12"/>
  <c r="O2325" i="12"/>
  <c r="O2326" i="12"/>
  <c r="B2327" i="12"/>
  <c r="C2327" i="12"/>
  <c r="G2327" i="12"/>
  <c r="H2327" i="12"/>
  <c r="I2327" i="12"/>
  <c r="J2327" i="12"/>
  <c r="L2327" i="12"/>
  <c r="M2327" i="12"/>
  <c r="N2327" i="12"/>
  <c r="B2328" i="12"/>
  <c r="C2328" i="12"/>
  <c r="G2328" i="12"/>
  <c r="H2328" i="12"/>
  <c r="I2328" i="12"/>
  <c r="J2328" i="12"/>
  <c r="L2328" i="12"/>
  <c r="M2328" i="12"/>
  <c r="N2328" i="12"/>
  <c r="O2329" i="12"/>
  <c r="O2330" i="12"/>
  <c r="O2331" i="12"/>
  <c r="O2332" i="12"/>
  <c r="O2333" i="12"/>
  <c r="O2334" i="12"/>
  <c r="O2335" i="12"/>
  <c r="O2336" i="12"/>
  <c r="O2337" i="12"/>
  <c r="O2338" i="12"/>
  <c r="O2339" i="12"/>
  <c r="B2340" i="12"/>
  <c r="C2340" i="12"/>
  <c r="G2340" i="12"/>
  <c r="H2340" i="12"/>
  <c r="I2340" i="12"/>
  <c r="J2340" i="12"/>
  <c r="L2340" i="12"/>
  <c r="M2340" i="12"/>
  <c r="N2340" i="12"/>
  <c r="B2341" i="12"/>
  <c r="C2341" i="12"/>
  <c r="G2341" i="12"/>
  <c r="H2341" i="12"/>
  <c r="I2341" i="12"/>
  <c r="J2341" i="12"/>
  <c r="L2341" i="12"/>
  <c r="M2341" i="12"/>
  <c r="N2341" i="12"/>
  <c r="O2349" i="12"/>
  <c r="O2350" i="12"/>
  <c r="O2351" i="12"/>
  <c r="O2352" i="12"/>
  <c r="O2353" i="12"/>
  <c r="O2354" i="12"/>
  <c r="O2355" i="12"/>
  <c r="O2356" i="12"/>
  <c r="O2357" i="12"/>
  <c r="O2358" i="12"/>
  <c r="B2359" i="12"/>
  <c r="C2359" i="12"/>
  <c r="G2359" i="12"/>
  <c r="H2359" i="12"/>
  <c r="I2359" i="12"/>
  <c r="J2359" i="12"/>
  <c r="L2359" i="12"/>
  <c r="M2359" i="12"/>
  <c r="N2359" i="12"/>
  <c r="B2360" i="12"/>
  <c r="C2360" i="12"/>
  <c r="G2360" i="12"/>
  <c r="H2360" i="12"/>
  <c r="I2360" i="12"/>
  <c r="J2360" i="12"/>
  <c r="L2360" i="12"/>
  <c r="M2360" i="12"/>
  <c r="N2360" i="12"/>
  <c r="O2361" i="12"/>
  <c r="O2362" i="12"/>
  <c r="O2363" i="12"/>
  <c r="O2364" i="12"/>
  <c r="O2365" i="12"/>
  <c r="O2366" i="12"/>
  <c r="O2367" i="12"/>
  <c r="O2368" i="12"/>
  <c r="O2369" i="12"/>
  <c r="O2370" i="12"/>
  <c r="B2371" i="12"/>
  <c r="C2371" i="12"/>
  <c r="G2371" i="12"/>
  <c r="H2371" i="12"/>
  <c r="I2371" i="12"/>
  <c r="J2371" i="12"/>
  <c r="L2371" i="12"/>
  <c r="M2371" i="12"/>
  <c r="N2371" i="12"/>
  <c r="B2372" i="12"/>
  <c r="C2372" i="12"/>
  <c r="G2372" i="12"/>
  <c r="H2372" i="12"/>
  <c r="I2372" i="12"/>
  <c r="J2372" i="12"/>
  <c r="L2372" i="12"/>
  <c r="M2372" i="12"/>
  <c r="N2372" i="12"/>
  <c r="O2373" i="12"/>
  <c r="O2374" i="12"/>
  <c r="O2375" i="12"/>
  <c r="O2376" i="12"/>
  <c r="O2377" i="12"/>
  <c r="O2378" i="12"/>
  <c r="O2379" i="12"/>
  <c r="O2380" i="12"/>
  <c r="B2381" i="12"/>
  <c r="B2383" i="12" s="1"/>
  <c r="B2384" i="12" s="1"/>
  <c r="C2381" i="12"/>
  <c r="G2381" i="12"/>
  <c r="H2381" i="12"/>
  <c r="I2381" i="12"/>
  <c r="I2383" i="12" s="1"/>
  <c r="I2384" i="12" s="1"/>
  <c r="J2381" i="12"/>
  <c r="K2381" i="12"/>
  <c r="K2383" i="12" s="1"/>
  <c r="K2384" i="12" s="1"/>
  <c r="L2381" i="12"/>
  <c r="M2381" i="12"/>
  <c r="N2381" i="12"/>
  <c r="B2382" i="12"/>
  <c r="C2382" i="12"/>
  <c r="G2382" i="12"/>
  <c r="H2382" i="12"/>
  <c r="I2382" i="12"/>
  <c r="J2382" i="12"/>
  <c r="K2382" i="12"/>
  <c r="L2382" i="12"/>
  <c r="M2382" i="12"/>
  <c r="N2382" i="12"/>
  <c r="O2389" i="12"/>
  <c r="O2390" i="12"/>
  <c r="O2391" i="12"/>
  <c r="O2392" i="12"/>
  <c r="O2393" i="12"/>
  <c r="O2394" i="12"/>
  <c r="O2395" i="12"/>
  <c r="O2396" i="12"/>
  <c r="O2397" i="12"/>
  <c r="O2398" i="12"/>
  <c r="B2399" i="12"/>
  <c r="C2399" i="12"/>
  <c r="G2399" i="12"/>
  <c r="H2399" i="12"/>
  <c r="I2399" i="12"/>
  <c r="J2399" i="12"/>
  <c r="L2399" i="12"/>
  <c r="M2399" i="12"/>
  <c r="N2399" i="12"/>
  <c r="B2400" i="12"/>
  <c r="C2400" i="12"/>
  <c r="G2400" i="12"/>
  <c r="H2400" i="12"/>
  <c r="I2400" i="12"/>
  <c r="J2400" i="12"/>
  <c r="L2400" i="12"/>
  <c r="M2400" i="12"/>
  <c r="N2400" i="12"/>
  <c r="O2401" i="12"/>
  <c r="O2402" i="12"/>
  <c r="O2403" i="12"/>
  <c r="O2404" i="12"/>
  <c r="O2405" i="12"/>
  <c r="O2406" i="12"/>
  <c r="O2407" i="12"/>
  <c r="O2408" i="12"/>
  <c r="O2409" i="12"/>
  <c r="O2410" i="12"/>
  <c r="B2411" i="12"/>
  <c r="C2411" i="12"/>
  <c r="G2411" i="12"/>
  <c r="H2411" i="12"/>
  <c r="I2411" i="12"/>
  <c r="J2411" i="12"/>
  <c r="L2411" i="12"/>
  <c r="L2426" i="12" s="1"/>
  <c r="L2427" i="12" s="1"/>
  <c r="M2411" i="12"/>
  <c r="N2411" i="12"/>
  <c r="B2412" i="12"/>
  <c r="C2412" i="12"/>
  <c r="G2412" i="12"/>
  <c r="H2412" i="12"/>
  <c r="I2412" i="12"/>
  <c r="J2412" i="12"/>
  <c r="L2412" i="12"/>
  <c r="M2412" i="12"/>
  <c r="N2412" i="12"/>
  <c r="O2413" i="12"/>
  <c r="O2414" i="12"/>
  <c r="O2415" i="12"/>
  <c r="O2416" i="12"/>
  <c r="O2417" i="12"/>
  <c r="O2418" i="12"/>
  <c r="O2419" i="12"/>
  <c r="O2420" i="12"/>
  <c r="O2421" i="12"/>
  <c r="O2422" i="12"/>
  <c r="O2423" i="12"/>
  <c r="B2424" i="12"/>
  <c r="C2424" i="12"/>
  <c r="G2424" i="12"/>
  <c r="H2424" i="12"/>
  <c r="I2424" i="12"/>
  <c r="J2424" i="12"/>
  <c r="M2424" i="12"/>
  <c r="N2424" i="12"/>
  <c r="N2426" i="12" s="1"/>
  <c r="N2427" i="12" s="1"/>
  <c r="B2425" i="12"/>
  <c r="C2425" i="12"/>
  <c r="G2425" i="12"/>
  <c r="H2425" i="12"/>
  <c r="I2425" i="12"/>
  <c r="J2425" i="12"/>
  <c r="M2425" i="12"/>
  <c r="N2425" i="12"/>
  <c r="O2433" i="12"/>
  <c r="O2434" i="12"/>
  <c r="O2435" i="12"/>
  <c r="O2436" i="12"/>
  <c r="O2437" i="12"/>
  <c r="O2438" i="12"/>
  <c r="O2439" i="12"/>
  <c r="O2440" i="12"/>
  <c r="O2441" i="12"/>
  <c r="O2442" i="12"/>
  <c r="B2443" i="12"/>
  <c r="C2443" i="12"/>
  <c r="G2443" i="12"/>
  <c r="H2443" i="12"/>
  <c r="I2443" i="12"/>
  <c r="J2443" i="12"/>
  <c r="L2443" i="12"/>
  <c r="M2443" i="12"/>
  <c r="N2443" i="12"/>
  <c r="B2444" i="12"/>
  <c r="C2444" i="12"/>
  <c r="G2444" i="12"/>
  <c r="H2444" i="12"/>
  <c r="I2444" i="12"/>
  <c r="J2444" i="12"/>
  <c r="L2444" i="12"/>
  <c r="M2444" i="12"/>
  <c r="N2444" i="12"/>
  <c r="O2445" i="12"/>
  <c r="O2446" i="12"/>
  <c r="O2447" i="12"/>
  <c r="O2448" i="12"/>
  <c r="O2449" i="12"/>
  <c r="O2450" i="12"/>
  <c r="O2451" i="12"/>
  <c r="O2452" i="12"/>
  <c r="O2453" i="12"/>
  <c r="O2454" i="12"/>
  <c r="B2455" i="12"/>
  <c r="C2455" i="12"/>
  <c r="G2455" i="12"/>
  <c r="H2455" i="12"/>
  <c r="I2455" i="12"/>
  <c r="J2455" i="12"/>
  <c r="L2455" i="12"/>
  <c r="M2455" i="12"/>
  <c r="N2455" i="12"/>
  <c r="B2456" i="12"/>
  <c r="C2456" i="12"/>
  <c r="G2456" i="12"/>
  <c r="H2456" i="12"/>
  <c r="I2456" i="12"/>
  <c r="J2456" i="12"/>
  <c r="L2456" i="12"/>
  <c r="M2456" i="12"/>
  <c r="N2456" i="12"/>
  <c r="O2457" i="12"/>
  <c r="O2458" i="12"/>
  <c r="O2459" i="12"/>
  <c r="O2460" i="12"/>
  <c r="O2461" i="12"/>
  <c r="O2462" i="12"/>
  <c r="O2463" i="12"/>
  <c r="O2464" i="12"/>
  <c r="O2465" i="12"/>
  <c r="O2466" i="12"/>
  <c r="B2467" i="12"/>
  <c r="B2469" i="12" s="1"/>
  <c r="B2470" i="12" s="1"/>
  <c r="C2467" i="12"/>
  <c r="G2467" i="12"/>
  <c r="G2469" i="12" s="1"/>
  <c r="G2470" i="12" s="1"/>
  <c r="H2467" i="12"/>
  <c r="H2469" i="12" s="1"/>
  <c r="H2470" i="12" s="1"/>
  <c r="I2467" i="12"/>
  <c r="J2467" i="12"/>
  <c r="L2467" i="12"/>
  <c r="L2469" i="12" s="1"/>
  <c r="L2470" i="12" s="1"/>
  <c r="M2467" i="12"/>
  <c r="N2467" i="12"/>
  <c r="B2468" i="12"/>
  <c r="C2468" i="12"/>
  <c r="G2468" i="12"/>
  <c r="H2468" i="12"/>
  <c r="I2468" i="12"/>
  <c r="J2468" i="12"/>
  <c r="L2468" i="12"/>
  <c r="M2468" i="12"/>
  <c r="N2468" i="12"/>
  <c r="C2469" i="12"/>
  <c r="C2470" i="12" s="1"/>
  <c r="J2469" i="12"/>
  <c r="J2470" i="12" s="1"/>
  <c r="O2476" i="12"/>
  <c r="O2477" i="12"/>
  <c r="O2478" i="12"/>
  <c r="O2479" i="12"/>
  <c r="O2480" i="12"/>
  <c r="O2481" i="12"/>
  <c r="O2482" i="12"/>
  <c r="O2483" i="12"/>
  <c r="O2484" i="12"/>
  <c r="O2485" i="12"/>
  <c r="B2486" i="12"/>
  <c r="C2486" i="12"/>
  <c r="G2486" i="12"/>
  <c r="H2486" i="12"/>
  <c r="I2486" i="12"/>
  <c r="J2486" i="12"/>
  <c r="L2486" i="12"/>
  <c r="M2486" i="12"/>
  <c r="N2486" i="12"/>
  <c r="B2487" i="12"/>
  <c r="C2487" i="12"/>
  <c r="G2487" i="12"/>
  <c r="H2487" i="12"/>
  <c r="I2487" i="12"/>
  <c r="J2487" i="12"/>
  <c r="L2487" i="12"/>
  <c r="M2487" i="12"/>
  <c r="N2487" i="12"/>
  <c r="O2488" i="12"/>
  <c r="O2489" i="12"/>
  <c r="O2490" i="12"/>
  <c r="O2491" i="12"/>
  <c r="O2492" i="12"/>
  <c r="O2493" i="12"/>
  <c r="O2494" i="12"/>
  <c r="O2495" i="12"/>
  <c r="O2496" i="12"/>
  <c r="O2497" i="12"/>
  <c r="B2498" i="12"/>
  <c r="C2498" i="12"/>
  <c r="G2498" i="12"/>
  <c r="H2498" i="12"/>
  <c r="I2498" i="12"/>
  <c r="J2498" i="12"/>
  <c r="L2498" i="12"/>
  <c r="M2498" i="12"/>
  <c r="N2498" i="12"/>
  <c r="B2499" i="12"/>
  <c r="C2499" i="12"/>
  <c r="G2499" i="12"/>
  <c r="H2499" i="12"/>
  <c r="I2499" i="12"/>
  <c r="J2499" i="12"/>
  <c r="L2499" i="12"/>
  <c r="M2499" i="12"/>
  <c r="N2499" i="12"/>
  <c r="O2500" i="12"/>
  <c r="O2501" i="12"/>
  <c r="O2502" i="12"/>
  <c r="O2503" i="12"/>
  <c r="O2504" i="12"/>
  <c r="O2505" i="12"/>
  <c r="O2506" i="12"/>
  <c r="O2507" i="12"/>
  <c r="O2508" i="12"/>
  <c r="O2509" i="12"/>
  <c r="O2510" i="12"/>
  <c r="B2511" i="12"/>
  <c r="C2511" i="12"/>
  <c r="G2511" i="12"/>
  <c r="H2511" i="12"/>
  <c r="I2511" i="12"/>
  <c r="J2511" i="12"/>
  <c r="L2511" i="12"/>
  <c r="M2511" i="12"/>
  <c r="N2511" i="12"/>
  <c r="B2512" i="12"/>
  <c r="C2512" i="12"/>
  <c r="G2512" i="12"/>
  <c r="H2512" i="12"/>
  <c r="I2512" i="12"/>
  <c r="J2512" i="12"/>
  <c r="L2512" i="12"/>
  <c r="M2512" i="12"/>
  <c r="N2512" i="12"/>
  <c r="O2519" i="12"/>
  <c r="O2520" i="12"/>
  <c r="O2521" i="12"/>
  <c r="O2522" i="12"/>
  <c r="O2523" i="12"/>
  <c r="O2524" i="12"/>
  <c r="O2525" i="12"/>
  <c r="O2526" i="12"/>
  <c r="O2527" i="12"/>
  <c r="O2528" i="12"/>
  <c r="B2529" i="12"/>
  <c r="C2529" i="12"/>
  <c r="G2529" i="12"/>
  <c r="H2529" i="12"/>
  <c r="I2529" i="12"/>
  <c r="J2529" i="12"/>
  <c r="L2529" i="12"/>
  <c r="M2529" i="12"/>
  <c r="N2529" i="12"/>
  <c r="B2530" i="12"/>
  <c r="C2530" i="12"/>
  <c r="G2530" i="12"/>
  <c r="H2530" i="12"/>
  <c r="I2530" i="12"/>
  <c r="J2530" i="12"/>
  <c r="L2530" i="12"/>
  <c r="M2530" i="12"/>
  <c r="N2530" i="12"/>
  <c r="O2531" i="12"/>
  <c r="O2532" i="12"/>
  <c r="O2533" i="12"/>
  <c r="O2534" i="12"/>
  <c r="O2535" i="12"/>
  <c r="O2536" i="12"/>
  <c r="O2537" i="12"/>
  <c r="O2538" i="12"/>
  <c r="O2539" i="12"/>
  <c r="O2540" i="12"/>
  <c r="B2541" i="12"/>
  <c r="C2541" i="12"/>
  <c r="G2541" i="12"/>
  <c r="H2541" i="12"/>
  <c r="I2541" i="12"/>
  <c r="J2541" i="12"/>
  <c r="M2541" i="12"/>
  <c r="N2541" i="12"/>
  <c r="B2542" i="12"/>
  <c r="C2542" i="12"/>
  <c r="G2542" i="12"/>
  <c r="H2542" i="12"/>
  <c r="I2542" i="12"/>
  <c r="J2542" i="12"/>
  <c r="M2542" i="12"/>
  <c r="N2542" i="12"/>
  <c r="O2543" i="12"/>
  <c r="O2544" i="12"/>
  <c r="O2545" i="12"/>
  <c r="O2546" i="12"/>
  <c r="O2547" i="12"/>
  <c r="O2548" i="12"/>
  <c r="O2549" i="12"/>
  <c r="O2550" i="12"/>
  <c r="O2551" i="12"/>
  <c r="O2552" i="12"/>
  <c r="B2553" i="12"/>
  <c r="B2555" i="12" s="1"/>
  <c r="B2556" i="12" s="1"/>
  <c r="C2553" i="12"/>
  <c r="G2553" i="12"/>
  <c r="H2553" i="12"/>
  <c r="H2555" i="12" s="1"/>
  <c r="H2556" i="12" s="1"/>
  <c r="I2553" i="12"/>
  <c r="I2555" i="12" s="1"/>
  <c r="I2556" i="12" s="1"/>
  <c r="J2553" i="12"/>
  <c r="M2553" i="12"/>
  <c r="N2553" i="12"/>
  <c r="B2554" i="12"/>
  <c r="C2554" i="12"/>
  <c r="G2554" i="12"/>
  <c r="H2554" i="12"/>
  <c r="I2554" i="12"/>
  <c r="J2554" i="12"/>
  <c r="M2554" i="12"/>
  <c r="N2554" i="12"/>
  <c r="O2562" i="12"/>
  <c r="O2563" i="12"/>
  <c r="O2564" i="12"/>
  <c r="O2565" i="12"/>
  <c r="O2566" i="12"/>
  <c r="O2567" i="12"/>
  <c r="O2568" i="12"/>
  <c r="O2569" i="12"/>
  <c r="O2570" i="12"/>
  <c r="O2571" i="12"/>
  <c r="B2572" i="12"/>
  <c r="C2572" i="12"/>
  <c r="G2572" i="12"/>
  <c r="H2572" i="12"/>
  <c r="I2572" i="12"/>
  <c r="J2572" i="12"/>
  <c r="M2572" i="12"/>
  <c r="N2572" i="12"/>
  <c r="B2573" i="12"/>
  <c r="C2573" i="12"/>
  <c r="G2573" i="12"/>
  <c r="H2573" i="12"/>
  <c r="I2573" i="12"/>
  <c r="J2573" i="12"/>
  <c r="M2573" i="12"/>
  <c r="N2573" i="12"/>
  <c r="O2574" i="12"/>
  <c r="O2575" i="12"/>
  <c r="O2576" i="12"/>
  <c r="O2577" i="12"/>
  <c r="O2578" i="12"/>
  <c r="O2579" i="12"/>
  <c r="O2580" i="12"/>
  <c r="O2581" i="12"/>
  <c r="O2582" i="12"/>
  <c r="O2583" i="12"/>
  <c r="B2584" i="12"/>
  <c r="C2584" i="12"/>
  <c r="G2584" i="12"/>
  <c r="H2584" i="12"/>
  <c r="I2584" i="12"/>
  <c r="J2584" i="12"/>
  <c r="M2584" i="12"/>
  <c r="N2584" i="12"/>
  <c r="B2585" i="12"/>
  <c r="C2585" i="12"/>
  <c r="G2585" i="12"/>
  <c r="H2585" i="12"/>
  <c r="I2585" i="12"/>
  <c r="J2585" i="12"/>
  <c r="M2585" i="12"/>
  <c r="N2585" i="12"/>
  <c r="O2586" i="12"/>
  <c r="O2587" i="12"/>
  <c r="O2588" i="12"/>
  <c r="O2589" i="12"/>
  <c r="O2590" i="12"/>
  <c r="O2591" i="12"/>
  <c r="O2592" i="12"/>
  <c r="O2593" i="12"/>
  <c r="O2594" i="12"/>
  <c r="O2595" i="12"/>
  <c r="O2596" i="12"/>
  <c r="B2597" i="12"/>
  <c r="C2597" i="12"/>
  <c r="G2597" i="12"/>
  <c r="H2597" i="12"/>
  <c r="I2597" i="12"/>
  <c r="J2597" i="12"/>
  <c r="M2597" i="12"/>
  <c r="N2597" i="12"/>
  <c r="B2598" i="12"/>
  <c r="C2598" i="12"/>
  <c r="G2598" i="12"/>
  <c r="H2598" i="12"/>
  <c r="I2598" i="12"/>
  <c r="J2598" i="12"/>
  <c r="M2598" i="12"/>
  <c r="N2598" i="12"/>
  <c r="B2614" i="12"/>
  <c r="C2614" i="12"/>
  <c r="D2614" i="12"/>
  <c r="E2614" i="12"/>
  <c r="F2614" i="12"/>
  <c r="G2614" i="12"/>
  <c r="H2614" i="12"/>
  <c r="I2614" i="12"/>
  <c r="J2614" i="12"/>
  <c r="M2614" i="12"/>
  <c r="N2614" i="12"/>
  <c r="O2614" i="12"/>
  <c r="B2615" i="12"/>
  <c r="C2615" i="12"/>
  <c r="D2615" i="12"/>
  <c r="E2615" i="12"/>
  <c r="F2615" i="12"/>
  <c r="G2615" i="12"/>
  <c r="H2615" i="12"/>
  <c r="I2615" i="12"/>
  <c r="J2615" i="12"/>
  <c r="M2615" i="12"/>
  <c r="N2615" i="12"/>
  <c r="O2615" i="12"/>
  <c r="B2626" i="12"/>
  <c r="C2626" i="12"/>
  <c r="D2626" i="12"/>
  <c r="E2626" i="12"/>
  <c r="F2626" i="12"/>
  <c r="G2626" i="12"/>
  <c r="H2626" i="12"/>
  <c r="I2626" i="12"/>
  <c r="J2626" i="12"/>
  <c r="M2626" i="12"/>
  <c r="N2626" i="12"/>
  <c r="O2626" i="12"/>
  <c r="B2627" i="12"/>
  <c r="C2627" i="12"/>
  <c r="D2627" i="12"/>
  <c r="E2627" i="12"/>
  <c r="F2627" i="12"/>
  <c r="G2627" i="12"/>
  <c r="H2627" i="12"/>
  <c r="I2627" i="12"/>
  <c r="J2627" i="12"/>
  <c r="M2627" i="12"/>
  <c r="N2627" i="12"/>
  <c r="O2627" i="12"/>
  <c r="B2639" i="12"/>
  <c r="B2641" i="12" s="1"/>
  <c r="B2642" i="12" s="1"/>
  <c r="C2639" i="12"/>
  <c r="D2639" i="12"/>
  <c r="E2639" i="12"/>
  <c r="E2641" i="12" s="1"/>
  <c r="E2642" i="12" s="1"/>
  <c r="F2639" i="12"/>
  <c r="F2641" i="12" s="1"/>
  <c r="F2642" i="12" s="1"/>
  <c r="G2639" i="12"/>
  <c r="H2639" i="12"/>
  <c r="I2639" i="12"/>
  <c r="I2641" i="12" s="1"/>
  <c r="I2642" i="12" s="1"/>
  <c r="J2639" i="12"/>
  <c r="J2641" i="12" s="1"/>
  <c r="J2642" i="12" s="1"/>
  <c r="L2639" i="12"/>
  <c r="L2641" i="12" s="1"/>
  <c r="M2639" i="12"/>
  <c r="N2639" i="12"/>
  <c r="O2639" i="12"/>
  <c r="B2640" i="12"/>
  <c r="C2640" i="12"/>
  <c r="D2640" i="12"/>
  <c r="E2640" i="12"/>
  <c r="F2640" i="12"/>
  <c r="G2640" i="12"/>
  <c r="H2640" i="12"/>
  <c r="I2640" i="12"/>
  <c r="J2640" i="12"/>
  <c r="L2640" i="12"/>
  <c r="M2640" i="12"/>
  <c r="N2640" i="12"/>
  <c r="O2640" i="12"/>
  <c r="C2641" i="12"/>
  <c r="C2642" i="12" s="1"/>
  <c r="D2641" i="12"/>
  <c r="D2642" i="12" s="1"/>
  <c r="G2641" i="12"/>
  <c r="G2642" i="12" s="1"/>
  <c r="H2641" i="12"/>
  <c r="H2642" i="12" s="1"/>
  <c r="O2648" i="12"/>
  <c r="O2649" i="12"/>
  <c r="O2650" i="12"/>
  <c r="O2651" i="12"/>
  <c r="O2652" i="12"/>
  <c r="O2653" i="12"/>
  <c r="O2654" i="12"/>
  <c r="O2655" i="12"/>
  <c r="O2656" i="12"/>
  <c r="O2657" i="12"/>
  <c r="B2658" i="12"/>
  <c r="C2658" i="12"/>
  <c r="D2658" i="12"/>
  <c r="E2658" i="12"/>
  <c r="F2658" i="12"/>
  <c r="G2658" i="12"/>
  <c r="H2658" i="12"/>
  <c r="I2658" i="12"/>
  <c r="J2658" i="12"/>
  <c r="L2658" i="12"/>
  <c r="M2658" i="12"/>
  <c r="N2658" i="12"/>
  <c r="B2659" i="12"/>
  <c r="C2659" i="12"/>
  <c r="D2659" i="12"/>
  <c r="E2659" i="12"/>
  <c r="F2659" i="12"/>
  <c r="G2659" i="12"/>
  <c r="H2659" i="12"/>
  <c r="I2659" i="12"/>
  <c r="J2659" i="12"/>
  <c r="L2659" i="12"/>
  <c r="M2659" i="12"/>
  <c r="N2659" i="12"/>
  <c r="O2660" i="12"/>
  <c r="O2661" i="12"/>
  <c r="O2662" i="12"/>
  <c r="O2663" i="12"/>
  <c r="O2664" i="12"/>
  <c r="O2665" i="12"/>
  <c r="O2666" i="12"/>
  <c r="O2667" i="12"/>
  <c r="O2668" i="12"/>
  <c r="O2669" i="12"/>
  <c r="B2670" i="12"/>
  <c r="B2684" i="12" s="1"/>
  <c r="B2685" i="12" s="1"/>
  <c r="C2670" i="12"/>
  <c r="D2670" i="12"/>
  <c r="E2670" i="12"/>
  <c r="F2670" i="12"/>
  <c r="G2670" i="12"/>
  <c r="H2670" i="12"/>
  <c r="I2670" i="12"/>
  <c r="J2670" i="12"/>
  <c r="L2670" i="12"/>
  <c r="M2670" i="12"/>
  <c r="N2670" i="12"/>
  <c r="B2671" i="12"/>
  <c r="C2671" i="12"/>
  <c r="D2671" i="12"/>
  <c r="E2671" i="12"/>
  <c r="F2671" i="12"/>
  <c r="G2671" i="12"/>
  <c r="H2671" i="12"/>
  <c r="I2671" i="12"/>
  <c r="J2671" i="12"/>
  <c r="L2671" i="12"/>
  <c r="M2671" i="12"/>
  <c r="N2671" i="12"/>
  <c r="O2672" i="12"/>
  <c r="O2673" i="12"/>
  <c r="O2674" i="12"/>
  <c r="O2675" i="12"/>
  <c r="O2676" i="12"/>
  <c r="O2677" i="12"/>
  <c r="O2678" i="12"/>
  <c r="O2679" i="12"/>
  <c r="O2680" i="12"/>
  <c r="O2681" i="12"/>
  <c r="B2682" i="12"/>
  <c r="C2682" i="12"/>
  <c r="D2682" i="12"/>
  <c r="D2684" i="12" s="1"/>
  <c r="D2685" i="12" s="1"/>
  <c r="E2682" i="12"/>
  <c r="F2682" i="12"/>
  <c r="G2682" i="12"/>
  <c r="H2682" i="12"/>
  <c r="H2684" i="12" s="1"/>
  <c r="H2685" i="12" s="1"/>
  <c r="I2682" i="12"/>
  <c r="J2682" i="12"/>
  <c r="L2682" i="12"/>
  <c r="M2682" i="12"/>
  <c r="N2682" i="12"/>
  <c r="B2683" i="12"/>
  <c r="C2683" i="12"/>
  <c r="D2683" i="12"/>
  <c r="E2683" i="12"/>
  <c r="F2683" i="12"/>
  <c r="G2683" i="12"/>
  <c r="H2683" i="12"/>
  <c r="I2683" i="12"/>
  <c r="J2683" i="12"/>
  <c r="L2683" i="12"/>
  <c r="M2683" i="12"/>
  <c r="N2683" i="12"/>
  <c r="H2690" i="12"/>
  <c r="H2700" i="12" s="1"/>
  <c r="O2690" i="12"/>
  <c r="O2691" i="12"/>
  <c r="O2692" i="12"/>
  <c r="O2693" i="12"/>
  <c r="O2694" i="12"/>
  <c r="O2695" i="12"/>
  <c r="O2696" i="12"/>
  <c r="O2697" i="12"/>
  <c r="O2698" i="12"/>
  <c r="O2699" i="12"/>
  <c r="B2700" i="12"/>
  <c r="C2700" i="12"/>
  <c r="D2700" i="12"/>
  <c r="E2700" i="12"/>
  <c r="F2700" i="12"/>
  <c r="G2700" i="12"/>
  <c r="I2700" i="12"/>
  <c r="J2700" i="12"/>
  <c r="L2700" i="12"/>
  <c r="M2700" i="12"/>
  <c r="N2700" i="12"/>
  <c r="B2701" i="12"/>
  <c r="C2701" i="12"/>
  <c r="D2701" i="12"/>
  <c r="E2701" i="12"/>
  <c r="F2701" i="12"/>
  <c r="G2701" i="12"/>
  <c r="H2701" i="12"/>
  <c r="I2701" i="12"/>
  <c r="J2701" i="12"/>
  <c r="L2701" i="12"/>
  <c r="M2701" i="12"/>
  <c r="N2701" i="12"/>
  <c r="O2702" i="12"/>
  <c r="O2703" i="12"/>
  <c r="O2704" i="12"/>
  <c r="O2705" i="12"/>
  <c r="O2706" i="12"/>
  <c r="O2707" i="12"/>
  <c r="O2708" i="12"/>
  <c r="O2709" i="12"/>
  <c r="O2710" i="12"/>
  <c r="O2711" i="12"/>
  <c r="B2712" i="12"/>
  <c r="C2712" i="12"/>
  <c r="D2712" i="12"/>
  <c r="E2712" i="12"/>
  <c r="F2712" i="12"/>
  <c r="G2712" i="12"/>
  <c r="H2712" i="12"/>
  <c r="I2712" i="12"/>
  <c r="J2712" i="12"/>
  <c r="L2712" i="12"/>
  <c r="M2712" i="12"/>
  <c r="N2712" i="12"/>
  <c r="B2713" i="12"/>
  <c r="C2713" i="12"/>
  <c r="D2713" i="12"/>
  <c r="E2713" i="12"/>
  <c r="F2713" i="12"/>
  <c r="G2713" i="12"/>
  <c r="H2713" i="12"/>
  <c r="I2713" i="12"/>
  <c r="J2713" i="12"/>
  <c r="L2713" i="12"/>
  <c r="M2713" i="12"/>
  <c r="N2713" i="12"/>
  <c r="O2714" i="12"/>
  <c r="O2715" i="12"/>
  <c r="O2716" i="12"/>
  <c r="O2717" i="12"/>
  <c r="O2718" i="12"/>
  <c r="O2719" i="12"/>
  <c r="O2720" i="12"/>
  <c r="O2721" i="12"/>
  <c r="O2722" i="12"/>
  <c r="O2723" i="12"/>
  <c r="O2724" i="12"/>
  <c r="B2725" i="12"/>
  <c r="C2725" i="12"/>
  <c r="D2725" i="12"/>
  <c r="E2725" i="12"/>
  <c r="F2725" i="12"/>
  <c r="G2725" i="12"/>
  <c r="H2725" i="12"/>
  <c r="I2725" i="12"/>
  <c r="J2725" i="12"/>
  <c r="L2725" i="12"/>
  <c r="M2725" i="12"/>
  <c r="N2725" i="12"/>
  <c r="B2726" i="12"/>
  <c r="C2726" i="12"/>
  <c r="D2726" i="12"/>
  <c r="E2726" i="12"/>
  <c r="F2726" i="12"/>
  <c r="G2726" i="12"/>
  <c r="H2726" i="12"/>
  <c r="I2726" i="12"/>
  <c r="J2726" i="12"/>
  <c r="L2726" i="12"/>
  <c r="M2726" i="12"/>
  <c r="N2726" i="12"/>
  <c r="O2733" i="12"/>
  <c r="O2734" i="12"/>
  <c r="O2735" i="12"/>
  <c r="O2736" i="12"/>
  <c r="O2737" i="12"/>
  <c r="O2738" i="12"/>
  <c r="O2739" i="12"/>
  <c r="O2740" i="12"/>
  <c r="O2741" i="12"/>
  <c r="O2742" i="12"/>
  <c r="B2743" i="12"/>
  <c r="C2743" i="12"/>
  <c r="D2743" i="12"/>
  <c r="E2743" i="12"/>
  <c r="F2743" i="12"/>
  <c r="G2743" i="12"/>
  <c r="H2743" i="12"/>
  <c r="I2743" i="12"/>
  <c r="J2743" i="12"/>
  <c r="L2743" i="12"/>
  <c r="M2743" i="12"/>
  <c r="N2743" i="12"/>
  <c r="B2744" i="12"/>
  <c r="C2744" i="12"/>
  <c r="D2744" i="12"/>
  <c r="E2744" i="12"/>
  <c r="F2744" i="12"/>
  <c r="G2744" i="12"/>
  <c r="H2744" i="12"/>
  <c r="I2744" i="12"/>
  <c r="J2744" i="12"/>
  <c r="L2744" i="12"/>
  <c r="M2744" i="12"/>
  <c r="N2744" i="12"/>
  <c r="O2745" i="12"/>
  <c r="O2746" i="12"/>
  <c r="O2747" i="12"/>
  <c r="O2748" i="12"/>
  <c r="O2749" i="12"/>
  <c r="O2750" i="12"/>
  <c r="O2751" i="12"/>
  <c r="O2752" i="12"/>
  <c r="O2753" i="12"/>
  <c r="O2754" i="12"/>
  <c r="B2755" i="12"/>
  <c r="C2755" i="12"/>
  <c r="D2755" i="12"/>
  <c r="E2755" i="12"/>
  <c r="F2755" i="12"/>
  <c r="G2755" i="12"/>
  <c r="H2755" i="12"/>
  <c r="I2755" i="12"/>
  <c r="J2755" i="12"/>
  <c r="L2755" i="12"/>
  <c r="M2755" i="12"/>
  <c r="N2755" i="12"/>
  <c r="B2756" i="12"/>
  <c r="C2756" i="12"/>
  <c r="D2756" i="12"/>
  <c r="E2756" i="12"/>
  <c r="F2756" i="12"/>
  <c r="G2756" i="12"/>
  <c r="H2756" i="12"/>
  <c r="I2756" i="12"/>
  <c r="J2756" i="12"/>
  <c r="L2756" i="12"/>
  <c r="M2756" i="12"/>
  <c r="N2756" i="12"/>
  <c r="O2757" i="12"/>
  <c r="O2758" i="12"/>
  <c r="O2759" i="12"/>
  <c r="O2760" i="12"/>
  <c r="O2761" i="12"/>
  <c r="O2762" i="12"/>
  <c r="O2763" i="12"/>
  <c r="O2764" i="12"/>
  <c r="O2765" i="12"/>
  <c r="O2766" i="12"/>
  <c r="B2767" i="12"/>
  <c r="C2767" i="12"/>
  <c r="D2767" i="12"/>
  <c r="D2769" i="12" s="1"/>
  <c r="D2770" i="12" s="1"/>
  <c r="E2767" i="12"/>
  <c r="E2769" i="12" s="1"/>
  <c r="E2770" i="12" s="1"/>
  <c r="F2767" i="12"/>
  <c r="G2767" i="12"/>
  <c r="H2767" i="12"/>
  <c r="I2767" i="12"/>
  <c r="I2769" i="12" s="1"/>
  <c r="I2770" i="12" s="1"/>
  <c r="J2767" i="12"/>
  <c r="L2767" i="12"/>
  <c r="M2767" i="12"/>
  <c r="N2767" i="12"/>
  <c r="B2768" i="12"/>
  <c r="C2768" i="12"/>
  <c r="D2768" i="12"/>
  <c r="E2768" i="12"/>
  <c r="F2768" i="12"/>
  <c r="G2768" i="12"/>
  <c r="H2768" i="12"/>
  <c r="I2768" i="12"/>
  <c r="J2768" i="12"/>
  <c r="L2768" i="12"/>
  <c r="M2768" i="12"/>
  <c r="N2768" i="12"/>
  <c r="O2775" i="12"/>
  <c r="O2776" i="12"/>
  <c r="O2777" i="12"/>
  <c r="O2778" i="12"/>
  <c r="O2779" i="12"/>
  <c r="O2780" i="12"/>
  <c r="O2781" i="12"/>
  <c r="O2782" i="12"/>
  <c r="O2783" i="12"/>
  <c r="O2784" i="12"/>
  <c r="B2785" i="12"/>
  <c r="C2785" i="12"/>
  <c r="D2785" i="12"/>
  <c r="E2785" i="12"/>
  <c r="F2785" i="12"/>
  <c r="G2785" i="12"/>
  <c r="H2785" i="12"/>
  <c r="I2785" i="12"/>
  <c r="J2785" i="12"/>
  <c r="L2785" i="12"/>
  <c r="M2785" i="12"/>
  <c r="N2785" i="12"/>
  <c r="P2785" i="12"/>
  <c r="Q2785" i="12"/>
  <c r="B2786" i="12"/>
  <c r="C2786" i="12"/>
  <c r="D2786" i="12"/>
  <c r="E2786" i="12"/>
  <c r="F2786" i="12"/>
  <c r="G2786" i="12"/>
  <c r="H2786" i="12"/>
  <c r="I2786" i="12"/>
  <c r="J2786" i="12"/>
  <c r="L2786" i="12"/>
  <c r="M2786" i="12"/>
  <c r="N2786" i="12"/>
  <c r="P2786" i="12"/>
  <c r="Q2786" i="12"/>
  <c r="O2787" i="12"/>
  <c r="O2788" i="12"/>
  <c r="O2789" i="12"/>
  <c r="O2790" i="12"/>
  <c r="O2791" i="12"/>
  <c r="O2792" i="12"/>
  <c r="O2793" i="12"/>
  <c r="O2794" i="12"/>
  <c r="O2795" i="12"/>
  <c r="O2796" i="12"/>
  <c r="B2797" i="12"/>
  <c r="C2797" i="12"/>
  <c r="D2797" i="12"/>
  <c r="E2797" i="12"/>
  <c r="F2797" i="12"/>
  <c r="G2797" i="12"/>
  <c r="H2797" i="12"/>
  <c r="I2797" i="12"/>
  <c r="J2797" i="12"/>
  <c r="L2797" i="12"/>
  <c r="M2797" i="12"/>
  <c r="N2797" i="12"/>
  <c r="P2797" i="12"/>
  <c r="Q2797" i="12"/>
  <c r="B2798" i="12"/>
  <c r="C2798" i="12"/>
  <c r="D2798" i="12"/>
  <c r="E2798" i="12"/>
  <c r="F2798" i="12"/>
  <c r="G2798" i="12"/>
  <c r="H2798" i="12"/>
  <c r="I2798" i="12"/>
  <c r="J2798" i="12"/>
  <c r="L2798" i="12"/>
  <c r="M2798" i="12"/>
  <c r="N2798" i="12"/>
  <c r="P2798" i="12"/>
  <c r="Q2798" i="12"/>
  <c r="O2799" i="12"/>
  <c r="O2800" i="12"/>
  <c r="O2801" i="12"/>
  <c r="O2802" i="12"/>
  <c r="O2803" i="12"/>
  <c r="O2804" i="12"/>
  <c r="O2805" i="12"/>
  <c r="O2806" i="12"/>
  <c r="O2807" i="12"/>
  <c r="O2808" i="12"/>
  <c r="O2809" i="12"/>
  <c r="B2810" i="12"/>
  <c r="C2810" i="12"/>
  <c r="D2810" i="12"/>
  <c r="E2810" i="12"/>
  <c r="F2810" i="12"/>
  <c r="G2810" i="12"/>
  <c r="H2810" i="12"/>
  <c r="I2810" i="12"/>
  <c r="J2810" i="12"/>
  <c r="L2810" i="12"/>
  <c r="M2810" i="12"/>
  <c r="N2810" i="12"/>
  <c r="B2811" i="12"/>
  <c r="C2811" i="12"/>
  <c r="D2811" i="12"/>
  <c r="E2811" i="12"/>
  <c r="F2811" i="12"/>
  <c r="G2811" i="12"/>
  <c r="H2811" i="12"/>
  <c r="I2811" i="12"/>
  <c r="J2811" i="12"/>
  <c r="L2811" i="12"/>
  <c r="M2811" i="12"/>
  <c r="N2811" i="12"/>
  <c r="B2849" i="12"/>
  <c r="B2851" i="12" s="1"/>
  <c r="B2852" i="12" s="1"/>
  <c r="C2849" i="12"/>
  <c r="D2849" i="12"/>
  <c r="E2849" i="12"/>
  <c r="E2851" i="12" s="1"/>
  <c r="E2852" i="12" s="1"/>
  <c r="F2849" i="12"/>
  <c r="F2851" i="12" s="1"/>
  <c r="F2852" i="12" s="1"/>
  <c r="G2849" i="12"/>
  <c r="G2851" i="12" s="1"/>
  <c r="G2852" i="12" s="1"/>
  <c r="H2849" i="12"/>
  <c r="I2849" i="12"/>
  <c r="I2851" i="12" s="1"/>
  <c r="I2852" i="12" s="1"/>
  <c r="J2849" i="12"/>
  <c r="J2851" i="12" s="1"/>
  <c r="J2852" i="12" s="1"/>
  <c r="L2849" i="12"/>
  <c r="L2851" i="12" s="1"/>
  <c r="L2852" i="12" s="1"/>
  <c r="M2849" i="12"/>
  <c r="B2850" i="12"/>
  <c r="C2850" i="12"/>
  <c r="D2850" i="12"/>
  <c r="E2850" i="12"/>
  <c r="F2850" i="12"/>
  <c r="G2850" i="12"/>
  <c r="H2850" i="12"/>
  <c r="I2850" i="12"/>
  <c r="J2850" i="12"/>
  <c r="L2850" i="12"/>
  <c r="M2850" i="12"/>
  <c r="C2851" i="12"/>
  <c r="C2852" i="12" s="1"/>
  <c r="D2851" i="12"/>
  <c r="D2852" i="12" s="1"/>
  <c r="H2851" i="12"/>
  <c r="H2852" i="12" s="1"/>
  <c r="M2851" i="12"/>
  <c r="M2852" i="12" s="1"/>
  <c r="B2868" i="12"/>
  <c r="C2868" i="12"/>
  <c r="D2868" i="12"/>
  <c r="E2868" i="12"/>
  <c r="F2868" i="12"/>
  <c r="G2868" i="12"/>
  <c r="H2868" i="12"/>
  <c r="I2868" i="12"/>
  <c r="J2868" i="12"/>
  <c r="L2868" i="12"/>
  <c r="M2868" i="12"/>
  <c r="N2868" i="12"/>
  <c r="B2869" i="12"/>
  <c r="C2869" i="12"/>
  <c r="D2869" i="12"/>
  <c r="E2869" i="12"/>
  <c r="F2869" i="12"/>
  <c r="G2869" i="12"/>
  <c r="H2869" i="12"/>
  <c r="I2869" i="12"/>
  <c r="J2869" i="12"/>
  <c r="L2869" i="12"/>
  <c r="M2869" i="12"/>
  <c r="N2869" i="12"/>
  <c r="B2880" i="12"/>
  <c r="C2880" i="12"/>
  <c r="D2880" i="12"/>
  <c r="E2880" i="12"/>
  <c r="F2880" i="12"/>
  <c r="G2880" i="12"/>
  <c r="H2880" i="12"/>
  <c r="I2880" i="12"/>
  <c r="J2880" i="12"/>
  <c r="L2880" i="12"/>
  <c r="M2880" i="12"/>
  <c r="N2880" i="12"/>
  <c r="B2881" i="12"/>
  <c r="C2881" i="12"/>
  <c r="D2881" i="12"/>
  <c r="E2881" i="12"/>
  <c r="F2881" i="12"/>
  <c r="G2881" i="12"/>
  <c r="H2881" i="12"/>
  <c r="I2881" i="12"/>
  <c r="J2881" i="12"/>
  <c r="L2881" i="12"/>
  <c r="M2881" i="12"/>
  <c r="N2881" i="12"/>
  <c r="B2890" i="12"/>
  <c r="C2890" i="12"/>
  <c r="D2890" i="12"/>
  <c r="E2890" i="12"/>
  <c r="F2890" i="12"/>
  <c r="G2890" i="12"/>
  <c r="H2890" i="12"/>
  <c r="I2890" i="12"/>
  <c r="J2890" i="12"/>
  <c r="L2890" i="12"/>
  <c r="M2890" i="12"/>
  <c r="N2890" i="12"/>
  <c r="B2891" i="12"/>
  <c r="C2891" i="12"/>
  <c r="D2891" i="12"/>
  <c r="E2891" i="12"/>
  <c r="F2891" i="12"/>
  <c r="G2891" i="12"/>
  <c r="H2891" i="12"/>
  <c r="I2891" i="12"/>
  <c r="J2891" i="12"/>
  <c r="L2891" i="12"/>
  <c r="M2891" i="12"/>
  <c r="N2891" i="12"/>
  <c r="B2892" i="12"/>
  <c r="C2892" i="12"/>
  <c r="D2892" i="12"/>
  <c r="E2892" i="12"/>
  <c r="F2892" i="12"/>
  <c r="G2892" i="12"/>
  <c r="H2892" i="12"/>
  <c r="I2892" i="12"/>
  <c r="J2892" i="12"/>
  <c r="L2892" i="12"/>
  <c r="M2892" i="12"/>
  <c r="N2892" i="12"/>
  <c r="B2893" i="12"/>
  <c r="C2893" i="12"/>
  <c r="D2893" i="12"/>
  <c r="E2893" i="12"/>
  <c r="F2893" i="12"/>
  <c r="G2893" i="12"/>
  <c r="H2893" i="12"/>
  <c r="I2893" i="12"/>
  <c r="J2893" i="12"/>
  <c r="L2893" i="12"/>
  <c r="M2893" i="12"/>
  <c r="N2893" i="12"/>
  <c r="O2898" i="12"/>
  <c r="O2899" i="12"/>
  <c r="O2900" i="12"/>
  <c r="O2901" i="12"/>
  <c r="O2902" i="12"/>
  <c r="O2903" i="12"/>
  <c r="O2904" i="12"/>
  <c r="O2905" i="12"/>
  <c r="O2906" i="12"/>
  <c r="O2907" i="12"/>
  <c r="B2908" i="12"/>
  <c r="C2908" i="12"/>
  <c r="D2908" i="12"/>
  <c r="E2908" i="12"/>
  <c r="F2908" i="12"/>
  <c r="G2908" i="12"/>
  <c r="H2908" i="12"/>
  <c r="I2908" i="12"/>
  <c r="J2908" i="12"/>
  <c r="L2908" i="12"/>
  <c r="M2908" i="12"/>
  <c r="N2908" i="12"/>
  <c r="P2908" i="12"/>
  <c r="B2909" i="12"/>
  <c r="C2909" i="12"/>
  <c r="D2909" i="12"/>
  <c r="E2909" i="12"/>
  <c r="F2909" i="12"/>
  <c r="G2909" i="12"/>
  <c r="H2909" i="12"/>
  <c r="I2909" i="12"/>
  <c r="J2909" i="12"/>
  <c r="L2909" i="12"/>
  <c r="M2909" i="12"/>
  <c r="O2909" i="12" s="1"/>
  <c r="P2909" i="12"/>
  <c r="O2910" i="12"/>
  <c r="O2911" i="12"/>
  <c r="O2912" i="12"/>
  <c r="O2913" i="12"/>
  <c r="O2914" i="12"/>
  <c r="O2915" i="12"/>
  <c r="O2916" i="12"/>
  <c r="O2917" i="12"/>
  <c r="O2918" i="12"/>
  <c r="O2919" i="12"/>
  <c r="B2920" i="12"/>
  <c r="C2920" i="12"/>
  <c r="D2920" i="12"/>
  <c r="E2920" i="12"/>
  <c r="F2920" i="12"/>
  <c r="G2920" i="12"/>
  <c r="H2920" i="12"/>
  <c r="I2920" i="12"/>
  <c r="J2920" i="12"/>
  <c r="L2920" i="12"/>
  <c r="M2920" i="12"/>
  <c r="N2920" i="12"/>
  <c r="P2920" i="12"/>
  <c r="B2921" i="12"/>
  <c r="C2921" i="12"/>
  <c r="D2921" i="12"/>
  <c r="E2921" i="12"/>
  <c r="F2921" i="12"/>
  <c r="G2921" i="12"/>
  <c r="H2921" i="12"/>
  <c r="I2921" i="12"/>
  <c r="J2921" i="12"/>
  <c r="L2921" i="12"/>
  <c r="M2921" i="12"/>
  <c r="N2921" i="12"/>
  <c r="P2921" i="12"/>
  <c r="O2922" i="12"/>
  <c r="O2923" i="12"/>
  <c r="O2924" i="12"/>
  <c r="O2925" i="12"/>
  <c r="O2926" i="12"/>
  <c r="O2927" i="12"/>
  <c r="O2928" i="12"/>
  <c r="O2929" i="12"/>
  <c r="O2930" i="12"/>
  <c r="O2931" i="12"/>
  <c r="B2933" i="12"/>
  <c r="C2933" i="12"/>
  <c r="D2933" i="12"/>
  <c r="E2933" i="12"/>
  <c r="F2933" i="12"/>
  <c r="G2933" i="12"/>
  <c r="H2933" i="12"/>
  <c r="I2933" i="12"/>
  <c r="J2933" i="12"/>
  <c r="L2933" i="12"/>
  <c r="M2933" i="12"/>
  <c r="N2933" i="12"/>
  <c r="B2934" i="12"/>
  <c r="C2934" i="12"/>
  <c r="D2934" i="12"/>
  <c r="E2934" i="12"/>
  <c r="F2934" i="12"/>
  <c r="G2934" i="12"/>
  <c r="H2934" i="12"/>
  <c r="I2934" i="12"/>
  <c r="J2934" i="12"/>
  <c r="L2934" i="12"/>
  <c r="M2934" i="12"/>
  <c r="N2934" i="12"/>
  <c r="O2942" i="12"/>
  <c r="O2943" i="12"/>
  <c r="O2944" i="12"/>
  <c r="O2945" i="12"/>
  <c r="O2946" i="12"/>
  <c r="O2947" i="12"/>
  <c r="O2948" i="12"/>
  <c r="O2949" i="12"/>
  <c r="O2950" i="12"/>
  <c r="O2951" i="12"/>
  <c r="B2952" i="12"/>
  <c r="C2952" i="12"/>
  <c r="D2952" i="12"/>
  <c r="E2952" i="12"/>
  <c r="F2952" i="12"/>
  <c r="G2952" i="12"/>
  <c r="H2952" i="12"/>
  <c r="I2952" i="12"/>
  <c r="J2952" i="12"/>
  <c r="L2952" i="12"/>
  <c r="M2952" i="12"/>
  <c r="N2952" i="12"/>
  <c r="P2952" i="12"/>
  <c r="B2953" i="12"/>
  <c r="C2953" i="12"/>
  <c r="D2953" i="12"/>
  <c r="E2953" i="12"/>
  <c r="F2953" i="12"/>
  <c r="G2953" i="12"/>
  <c r="H2953" i="12"/>
  <c r="I2953" i="12"/>
  <c r="J2953" i="12"/>
  <c r="L2953" i="12"/>
  <c r="M2953" i="12"/>
  <c r="N2953" i="12"/>
  <c r="P2953" i="12"/>
  <c r="O2954" i="12"/>
  <c r="O2955" i="12"/>
  <c r="O2956" i="12"/>
  <c r="O2957" i="12"/>
  <c r="O2958" i="12"/>
  <c r="O2959" i="12"/>
  <c r="O2960" i="12"/>
  <c r="O2961" i="12"/>
  <c r="O2962" i="12"/>
  <c r="O2963" i="12"/>
  <c r="B2964" i="12"/>
  <c r="C2964" i="12"/>
  <c r="D2964" i="12"/>
  <c r="E2964" i="12"/>
  <c r="F2964" i="12"/>
  <c r="G2964" i="12"/>
  <c r="H2964" i="12"/>
  <c r="I2964" i="12"/>
  <c r="J2964" i="12"/>
  <c r="L2964" i="12"/>
  <c r="M2964" i="12"/>
  <c r="N2964" i="12"/>
  <c r="P2964" i="12"/>
  <c r="B2965" i="12"/>
  <c r="C2965" i="12"/>
  <c r="D2965" i="12"/>
  <c r="E2965" i="12"/>
  <c r="F2965" i="12"/>
  <c r="G2965" i="12"/>
  <c r="H2965" i="12"/>
  <c r="I2965" i="12"/>
  <c r="J2965" i="12"/>
  <c r="L2965" i="12"/>
  <c r="M2965" i="12"/>
  <c r="N2965" i="12"/>
  <c r="P2965" i="12"/>
  <c r="O2966" i="12"/>
  <c r="O2967" i="12"/>
  <c r="O2968" i="12"/>
  <c r="O2969" i="12"/>
  <c r="O2970" i="12"/>
  <c r="O2971" i="12"/>
  <c r="O2972" i="12"/>
  <c r="O2973" i="12"/>
  <c r="O2974" i="12"/>
  <c r="O2975" i="12"/>
  <c r="B2976" i="12"/>
  <c r="C2976" i="12"/>
  <c r="C2978" i="12" s="1"/>
  <c r="C2979" i="12" s="1"/>
  <c r="D2976" i="12"/>
  <c r="D2978" i="12" s="1"/>
  <c r="D2979" i="12" s="1"/>
  <c r="E2976" i="12"/>
  <c r="E2978" i="12" s="1"/>
  <c r="E2979" i="12" s="1"/>
  <c r="F2976" i="12"/>
  <c r="F2978" i="12" s="1"/>
  <c r="F2979" i="12" s="1"/>
  <c r="G2976" i="12"/>
  <c r="G2978" i="12" s="1"/>
  <c r="G2979" i="12" s="1"/>
  <c r="H2976" i="12"/>
  <c r="H2978" i="12" s="1"/>
  <c r="H2979" i="12" s="1"/>
  <c r="I2976" i="12"/>
  <c r="I2978" i="12" s="1"/>
  <c r="I2979" i="12" s="1"/>
  <c r="J2976" i="12"/>
  <c r="J2978" i="12" s="1"/>
  <c r="J2979" i="12" s="1"/>
  <c r="L2976" i="12"/>
  <c r="L2978" i="12" s="1"/>
  <c r="L2979" i="12" s="1"/>
  <c r="M2976" i="12"/>
  <c r="M2978" i="12" s="1"/>
  <c r="M2979" i="12" s="1"/>
  <c r="N2976" i="12"/>
  <c r="B2977" i="12"/>
  <c r="C2977" i="12"/>
  <c r="D2977" i="12"/>
  <c r="E2977" i="12"/>
  <c r="F2977" i="12"/>
  <c r="G2977" i="12"/>
  <c r="H2977" i="12"/>
  <c r="I2977" i="12"/>
  <c r="J2977" i="12"/>
  <c r="L2977" i="12"/>
  <c r="M2977" i="12"/>
  <c r="N2977" i="12"/>
  <c r="B2978" i="12"/>
  <c r="B2979" i="12" s="1"/>
  <c r="K2985" i="12"/>
  <c r="K2995" i="12" s="1"/>
  <c r="L2985" i="12"/>
  <c r="L2995" i="12" s="1"/>
  <c r="O2985" i="12"/>
  <c r="K2986" i="12"/>
  <c r="L2986" i="12"/>
  <c r="O2986" i="12"/>
  <c r="K2987" i="12"/>
  <c r="L2987" i="12"/>
  <c r="O2987" i="12"/>
  <c r="K2988" i="12"/>
  <c r="L2988" i="12"/>
  <c r="O2988" i="12"/>
  <c r="K2989" i="12"/>
  <c r="L2989" i="12"/>
  <c r="O2989" i="12"/>
  <c r="K2990" i="12"/>
  <c r="L2990" i="12"/>
  <c r="O2990" i="12"/>
  <c r="K2991" i="12"/>
  <c r="L2991" i="12"/>
  <c r="O2991" i="12"/>
  <c r="K2992" i="12"/>
  <c r="L2992" i="12"/>
  <c r="O2992" i="12"/>
  <c r="K2993" i="12"/>
  <c r="L2993" i="12"/>
  <c r="O2993" i="12"/>
  <c r="K2994" i="12"/>
  <c r="L2994" i="12"/>
  <c r="O2994" i="12"/>
  <c r="B2995" i="12"/>
  <c r="C2995" i="12"/>
  <c r="D2995" i="12"/>
  <c r="E2995" i="12"/>
  <c r="F2995" i="12"/>
  <c r="G2995" i="12"/>
  <c r="H2995" i="12"/>
  <c r="I2995" i="12"/>
  <c r="J2995" i="12"/>
  <c r="M2995" i="12"/>
  <c r="N2995" i="12"/>
  <c r="B2996" i="12"/>
  <c r="C2996" i="12"/>
  <c r="D2996" i="12"/>
  <c r="E2996" i="12"/>
  <c r="F2996" i="12"/>
  <c r="G2996" i="12"/>
  <c r="H2996" i="12"/>
  <c r="I2996" i="12"/>
  <c r="J2996" i="12"/>
  <c r="M2996" i="12"/>
  <c r="N2996" i="12"/>
  <c r="K2997" i="12"/>
  <c r="K3007" i="12" s="1"/>
  <c r="L2997" i="12"/>
  <c r="L3007" i="12" s="1"/>
  <c r="O2997" i="12"/>
  <c r="K2998" i="12"/>
  <c r="L2998" i="12"/>
  <c r="O2998" i="12"/>
  <c r="K2999" i="12"/>
  <c r="L2999" i="12"/>
  <c r="O2999" i="12"/>
  <c r="K3000" i="12"/>
  <c r="L3000" i="12"/>
  <c r="O3000" i="12"/>
  <c r="K3001" i="12"/>
  <c r="L3001" i="12"/>
  <c r="O3001" i="12"/>
  <c r="O3002" i="12"/>
  <c r="O3003" i="12"/>
  <c r="O3004" i="12"/>
  <c r="O3005" i="12"/>
  <c r="O3006" i="12"/>
  <c r="B3007" i="12"/>
  <c r="C3007" i="12"/>
  <c r="D3007" i="12"/>
  <c r="E3007" i="12"/>
  <c r="F3007" i="12"/>
  <c r="G3007" i="12"/>
  <c r="H3007" i="12"/>
  <c r="I3007" i="12"/>
  <c r="J3007" i="12"/>
  <c r="M3007" i="12"/>
  <c r="N3007" i="12"/>
  <c r="B3008" i="12"/>
  <c r="C3008" i="12"/>
  <c r="D3008" i="12"/>
  <c r="E3008" i="12"/>
  <c r="F3008" i="12"/>
  <c r="G3008" i="12"/>
  <c r="H3008" i="12"/>
  <c r="I3008" i="12"/>
  <c r="J3008" i="12"/>
  <c r="M3008" i="12"/>
  <c r="N3008" i="12"/>
  <c r="O3009" i="12"/>
  <c r="O3010" i="12"/>
  <c r="O3011" i="12"/>
  <c r="O3012" i="12"/>
  <c r="O3013" i="12"/>
  <c r="O3014" i="12"/>
  <c r="O3015" i="12"/>
  <c r="O3016" i="12"/>
  <c r="O3017" i="12"/>
  <c r="O3018" i="12"/>
  <c r="O3019" i="12"/>
  <c r="B3020" i="12"/>
  <c r="C3020" i="12"/>
  <c r="D3020" i="12"/>
  <c r="E3020" i="12"/>
  <c r="F3020" i="12"/>
  <c r="G3020" i="12"/>
  <c r="H3020" i="12"/>
  <c r="I3020" i="12"/>
  <c r="J3020" i="12"/>
  <c r="K3020" i="12"/>
  <c r="L3020" i="12"/>
  <c r="M3020" i="12"/>
  <c r="N3020" i="12"/>
  <c r="B3021" i="12"/>
  <c r="C3021" i="12"/>
  <c r="D3021" i="12"/>
  <c r="E3021" i="12"/>
  <c r="F3021" i="12"/>
  <c r="G3021" i="12"/>
  <c r="H3021" i="12"/>
  <c r="I3021" i="12"/>
  <c r="J3021" i="12"/>
  <c r="K3021" i="12"/>
  <c r="L3021" i="12"/>
  <c r="M3021" i="12"/>
  <c r="N3021" i="12"/>
  <c r="Q3021" i="12"/>
  <c r="Q3023" i="12"/>
  <c r="O3029" i="12"/>
  <c r="O3030" i="12"/>
  <c r="O3031" i="12"/>
  <c r="O3032" i="12"/>
  <c r="O3033" i="12"/>
  <c r="O3034" i="12"/>
  <c r="O3035" i="12"/>
  <c r="O3036" i="12"/>
  <c r="O3037" i="12"/>
  <c r="O3038" i="12"/>
  <c r="B3039" i="12"/>
  <c r="C3039" i="12"/>
  <c r="D3039" i="12"/>
  <c r="E3039" i="12"/>
  <c r="F3039" i="12"/>
  <c r="G3039" i="12"/>
  <c r="H3039" i="12"/>
  <c r="I3039" i="12"/>
  <c r="J3039" i="12"/>
  <c r="K3039" i="12"/>
  <c r="L3039" i="12"/>
  <c r="M3039" i="12"/>
  <c r="N3039" i="12"/>
  <c r="B3040" i="12"/>
  <c r="C3040" i="12"/>
  <c r="D3040" i="12"/>
  <c r="E3040" i="12"/>
  <c r="F3040" i="12"/>
  <c r="G3040" i="12"/>
  <c r="H3040" i="12"/>
  <c r="I3040" i="12"/>
  <c r="J3040" i="12"/>
  <c r="K3040" i="12"/>
  <c r="L3040" i="12"/>
  <c r="M3040" i="12"/>
  <c r="N3040" i="12"/>
  <c r="O3041" i="12"/>
  <c r="O3042" i="12"/>
  <c r="O3043" i="12"/>
  <c r="O3044" i="12"/>
  <c r="O3045" i="12"/>
  <c r="O3046" i="12"/>
  <c r="O3047" i="12"/>
  <c r="O3048" i="12"/>
  <c r="O3049" i="12"/>
  <c r="O3050" i="12"/>
  <c r="B3051" i="12"/>
  <c r="C3051" i="12"/>
  <c r="D3051" i="12"/>
  <c r="E3051" i="12"/>
  <c r="F3051" i="12"/>
  <c r="G3051" i="12"/>
  <c r="H3051" i="12"/>
  <c r="I3051" i="12"/>
  <c r="J3051" i="12"/>
  <c r="K3051" i="12"/>
  <c r="L3051" i="12"/>
  <c r="M3051" i="12"/>
  <c r="N3051" i="12"/>
  <c r="B3052" i="12"/>
  <c r="C3052" i="12"/>
  <c r="D3052" i="12"/>
  <c r="E3052" i="12"/>
  <c r="F3052" i="12"/>
  <c r="G3052" i="12"/>
  <c r="H3052" i="12"/>
  <c r="I3052" i="12"/>
  <c r="J3052" i="12"/>
  <c r="K3052" i="12"/>
  <c r="L3052" i="12"/>
  <c r="M3052" i="12"/>
  <c r="N3052" i="12"/>
  <c r="O3053" i="12"/>
  <c r="O3054" i="12"/>
  <c r="O3055" i="12"/>
  <c r="O3056" i="12"/>
  <c r="O3057" i="12"/>
  <c r="O3058" i="12"/>
  <c r="O3059" i="12"/>
  <c r="O3060" i="12"/>
  <c r="O3061" i="12"/>
  <c r="O3062" i="12"/>
  <c r="B3063" i="12"/>
  <c r="C3063" i="12"/>
  <c r="C3065" i="12" s="1"/>
  <c r="C3066" i="12" s="1"/>
  <c r="D3063" i="12"/>
  <c r="D3065" i="12" s="1"/>
  <c r="D3066" i="12" s="1"/>
  <c r="E3063" i="12"/>
  <c r="F3063" i="12"/>
  <c r="G3063" i="12"/>
  <c r="G3065" i="12" s="1"/>
  <c r="G3066" i="12" s="1"/>
  <c r="H3063" i="12"/>
  <c r="I3063" i="12"/>
  <c r="J3063" i="12"/>
  <c r="K3063" i="12"/>
  <c r="K3065" i="12" s="1"/>
  <c r="K3066" i="12" s="1"/>
  <c r="L3063" i="12"/>
  <c r="L3065" i="12" s="1"/>
  <c r="L3066" i="12" s="1"/>
  <c r="M3063" i="12"/>
  <c r="M3065" i="12" s="1"/>
  <c r="M3066" i="12" s="1"/>
  <c r="N3063" i="12"/>
  <c r="B3064" i="12"/>
  <c r="C3064" i="12"/>
  <c r="D3064" i="12"/>
  <c r="E3064" i="12"/>
  <c r="F3064" i="12"/>
  <c r="G3064" i="12"/>
  <c r="H3064" i="12"/>
  <c r="I3064" i="12"/>
  <c r="J3064" i="12"/>
  <c r="K3064" i="12"/>
  <c r="L3064" i="12"/>
  <c r="M3064" i="12"/>
  <c r="N3064" i="12"/>
  <c r="B3065" i="12"/>
  <c r="B3066" i="12" s="1"/>
  <c r="E3065" i="12"/>
  <c r="E3066" i="12" s="1"/>
  <c r="F3065" i="12"/>
  <c r="F3066" i="12" s="1"/>
  <c r="I3065" i="12"/>
  <c r="I3066" i="12" s="1"/>
  <c r="J3065" i="12"/>
  <c r="J3066" i="12" s="1"/>
  <c r="N3065" i="12"/>
  <c r="N3066" i="12" s="1"/>
  <c r="O3070" i="12"/>
  <c r="O3071" i="12"/>
  <c r="O3072" i="12"/>
  <c r="O3073" i="12"/>
  <c r="O3074" i="12"/>
  <c r="O3075" i="12"/>
  <c r="O3076" i="12"/>
  <c r="O3077" i="12"/>
  <c r="O3078" i="12"/>
  <c r="O3079" i="12"/>
  <c r="B3080" i="12"/>
  <c r="C3080" i="12"/>
  <c r="D3080" i="12"/>
  <c r="G3080" i="12"/>
  <c r="H3080" i="12"/>
  <c r="I3080" i="12"/>
  <c r="J3080" i="12"/>
  <c r="K3080" i="12"/>
  <c r="L3080" i="12"/>
  <c r="M3080" i="12"/>
  <c r="N3080" i="12"/>
  <c r="B3081" i="12"/>
  <c r="C3081" i="12"/>
  <c r="D3081" i="12"/>
  <c r="G3081" i="12"/>
  <c r="H3081" i="12"/>
  <c r="I3081" i="12"/>
  <c r="J3081" i="12"/>
  <c r="K3081" i="12"/>
  <c r="L3081" i="12"/>
  <c r="M3081" i="12"/>
  <c r="N3081" i="12"/>
  <c r="O3082" i="12"/>
  <c r="O3083" i="12"/>
  <c r="O3084" i="12"/>
  <c r="O3085" i="12"/>
  <c r="O3086" i="12"/>
  <c r="O3087" i="12"/>
  <c r="O3088" i="12"/>
  <c r="O3089" i="12"/>
  <c r="O3090" i="12"/>
  <c r="O3091" i="12"/>
  <c r="B3092" i="12"/>
  <c r="C3092" i="12"/>
  <c r="D3092" i="12"/>
  <c r="G3092" i="12"/>
  <c r="H3092" i="12"/>
  <c r="I3092" i="12"/>
  <c r="J3092" i="12"/>
  <c r="K3092" i="12"/>
  <c r="L3092" i="12"/>
  <c r="M3092" i="12"/>
  <c r="N3092" i="12"/>
  <c r="B3093" i="12"/>
  <c r="C3093" i="12"/>
  <c r="D3093" i="12"/>
  <c r="G3093" i="12"/>
  <c r="H3093" i="12"/>
  <c r="I3093" i="12"/>
  <c r="J3093" i="12"/>
  <c r="K3093" i="12"/>
  <c r="L3093" i="12"/>
  <c r="M3093" i="12"/>
  <c r="O3093" i="12" s="1"/>
  <c r="O3094" i="12"/>
  <c r="O3095" i="12"/>
  <c r="O3096" i="12"/>
  <c r="O3097" i="12"/>
  <c r="O3098" i="12"/>
  <c r="O3099" i="12"/>
  <c r="O3100" i="12"/>
  <c r="O3101" i="12"/>
  <c r="O3102" i="12"/>
  <c r="O3103" i="12"/>
  <c r="O3104" i="12"/>
  <c r="B3105" i="12"/>
  <c r="C3105" i="12"/>
  <c r="D3105" i="12"/>
  <c r="G3105" i="12"/>
  <c r="H3105" i="12"/>
  <c r="I3105" i="12"/>
  <c r="I3107" i="12" s="1"/>
  <c r="I3108" i="12" s="1"/>
  <c r="J3105" i="12"/>
  <c r="K3105" i="12"/>
  <c r="K3107" i="12" s="1"/>
  <c r="K3108" i="12" s="1"/>
  <c r="L3105" i="12"/>
  <c r="M3105" i="12"/>
  <c r="M3107" i="12" s="1"/>
  <c r="M3108" i="12" s="1"/>
  <c r="N3105" i="12"/>
  <c r="B3106" i="12"/>
  <c r="C3106" i="12"/>
  <c r="D3106" i="12"/>
  <c r="G3106" i="12"/>
  <c r="H3106" i="12"/>
  <c r="I3106" i="12"/>
  <c r="J3106" i="12"/>
  <c r="K3106" i="12"/>
  <c r="L3106" i="12"/>
  <c r="M3106" i="12"/>
  <c r="N3106" i="12"/>
  <c r="O3113" i="12"/>
  <c r="O3114" i="12"/>
  <c r="O3115" i="12"/>
  <c r="O3116" i="12"/>
  <c r="O3117" i="12"/>
  <c r="O3118" i="12"/>
  <c r="O3119" i="12"/>
  <c r="O3120" i="12"/>
  <c r="O3121" i="12"/>
  <c r="O3122" i="12"/>
  <c r="B3123" i="12"/>
  <c r="C3123" i="12"/>
  <c r="D3123" i="12"/>
  <c r="G3123" i="12"/>
  <c r="H3123" i="12"/>
  <c r="I3123" i="12"/>
  <c r="J3123" i="12"/>
  <c r="K3123" i="12"/>
  <c r="L3123" i="12"/>
  <c r="M3123" i="12"/>
  <c r="N3123" i="12"/>
  <c r="B3124" i="12"/>
  <c r="C3124" i="12"/>
  <c r="D3124" i="12"/>
  <c r="G3124" i="12"/>
  <c r="H3124" i="12"/>
  <c r="I3124" i="12"/>
  <c r="J3124" i="12"/>
  <c r="K3124" i="12"/>
  <c r="L3124" i="12"/>
  <c r="M3124" i="12"/>
  <c r="N3124" i="12"/>
  <c r="O3125" i="12"/>
  <c r="O3126" i="12"/>
  <c r="O3127" i="12"/>
  <c r="O3128" i="12"/>
  <c r="O3129" i="12"/>
  <c r="O3130" i="12"/>
  <c r="O3131" i="12"/>
  <c r="O3132" i="12"/>
  <c r="O3133" i="12"/>
  <c r="O3134" i="12"/>
  <c r="B3135" i="12"/>
  <c r="C3135" i="12"/>
  <c r="D3135" i="12"/>
  <c r="G3135" i="12"/>
  <c r="H3135" i="12"/>
  <c r="I3135" i="12"/>
  <c r="J3135" i="12"/>
  <c r="K3135" i="12"/>
  <c r="L3135" i="12"/>
  <c r="M3135" i="12"/>
  <c r="N3135" i="12"/>
  <c r="B3136" i="12"/>
  <c r="C3136" i="12"/>
  <c r="D3136" i="12"/>
  <c r="G3136" i="12"/>
  <c r="H3136" i="12"/>
  <c r="I3136" i="12"/>
  <c r="J3136" i="12"/>
  <c r="K3136" i="12"/>
  <c r="L3136" i="12"/>
  <c r="M3136" i="12"/>
  <c r="N3136" i="12"/>
  <c r="O3137" i="12"/>
  <c r="O3138" i="12"/>
  <c r="O3139" i="12"/>
  <c r="O3140" i="12"/>
  <c r="O3141" i="12"/>
  <c r="O3142" i="12"/>
  <c r="O3143" i="12"/>
  <c r="O3144" i="12"/>
  <c r="O3145" i="12"/>
  <c r="O3146" i="12"/>
  <c r="O3147" i="12"/>
  <c r="B3148" i="12"/>
  <c r="C3148" i="12"/>
  <c r="D3148" i="12"/>
  <c r="G3148" i="12"/>
  <c r="H3148" i="12"/>
  <c r="I3148" i="12"/>
  <c r="J3148" i="12"/>
  <c r="K3148" i="12"/>
  <c r="L3148" i="12"/>
  <c r="M3148" i="12"/>
  <c r="N3148" i="12"/>
  <c r="B3149" i="12"/>
  <c r="C3149" i="12"/>
  <c r="D3149" i="12"/>
  <c r="G3149" i="12"/>
  <c r="H3149" i="12"/>
  <c r="I3149" i="12"/>
  <c r="J3149" i="12"/>
  <c r="K3149" i="12"/>
  <c r="L3149" i="12"/>
  <c r="M3149" i="12"/>
  <c r="N3149" i="12"/>
  <c r="O3155" i="12"/>
  <c r="O3156" i="12"/>
  <c r="O3157" i="12"/>
  <c r="O3158" i="12"/>
  <c r="O3159" i="12"/>
  <c r="O3160" i="12"/>
  <c r="O3161" i="12"/>
  <c r="O3162" i="12"/>
  <c r="O3163" i="12"/>
  <c r="O3164" i="12"/>
  <c r="B3165" i="12"/>
  <c r="C3165" i="12"/>
  <c r="D3165" i="12"/>
  <c r="G3165" i="12"/>
  <c r="H3165" i="12"/>
  <c r="I3165" i="12"/>
  <c r="J3165" i="12"/>
  <c r="K3165" i="12"/>
  <c r="L3165" i="12"/>
  <c r="M3165" i="12"/>
  <c r="N3165" i="12"/>
  <c r="B3166" i="12"/>
  <c r="C3166" i="12"/>
  <c r="D3166" i="12"/>
  <c r="G3166" i="12"/>
  <c r="H3166" i="12"/>
  <c r="I3166" i="12"/>
  <c r="J3166" i="12"/>
  <c r="K3166" i="12"/>
  <c r="L3166" i="12"/>
  <c r="M3166" i="12"/>
  <c r="N3166" i="12"/>
  <c r="O3167" i="12"/>
  <c r="O3168" i="12"/>
  <c r="O3169" i="12"/>
  <c r="O3170" i="12"/>
  <c r="O3171" i="12"/>
  <c r="O3172" i="12"/>
  <c r="O3173" i="12"/>
  <c r="O3174" i="12"/>
  <c r="O3175" i="12"/>
  <c r="B3176" i="12"/>
  <c r="C3176" i="12"/>
  <c r="D3176" i="12"/>
  <c r="G3176" i="12"/>
  <c r="H3176" i="12"/>
  <c r="I3176" i="12"/>
  <c r="J3176" i="12"/>
  <c r="K3176" i="12"/>
  <c r="L3176" i="12"/>
  <c r="M3176" i="12"/>
  <c r="N3176" i="12"/>
  <c r="B3177" i="12"/>
  <c r="C3177" i="12"/>
  <c r="D3177" i="12"/>
  <c r="G3177" i="12"/>
  <c r="H3177" i="12"/>
  <c r="I3177" i="12"/>
  <c r="J3177" i="12"/>
  <c r="K3177" i="12"/>
  <c r="L3177" i="12"/>
  <c r="M3177" i="12"/>
  <c r="N3177" i="12"/>
  <c r="O3178" i="12"/>
  <c r="O3179" i="12"/>
  <c r="O3180" i="12"/>
  <c r="O3181" i="12"/>
  <c r="O3182" i="12"/>
  <c r="O3183" i="12"/>
  <c r="O3184" i="12"/>
  <c r="O3185" i="12"/>
  <c r="O3186" i="12"/>
  <c r="B3187" i="12"/>
  <c r="D3187" i="12"/>
  <c r="G3187" i="12"/>
  <c r="H3187" i="12"/>
  <c r="I3187" i="12"/>
  <c r="J3187" i="12"/>
  <c r="K3187" i="12"/>
  <c r="L3187" i="12"/>
  <c r="M3187" i="12"/>
  <c r="N3187" i="12"/>
  <c r="B3188" i="12"/>
  <c r="D3188" i="12"/>
  <c r="G3188" i="12"/>
  <c r="H3188" i="12"/>
  <c r="I3188" i="12"/>
  <c r="J3188" i="12"/>
  <c r="K3188" i="12"/>
  <c r="L3188" i="12"/>
  <c r="M3188" i="12"/>
  <c r="N3188" i="12"/>
  <c r="O3194" i="12"/>
  <c r="O3195" i="12"/>
  <c r="O3196" i="12"/>
  <c r="O3197" i="12"/>
  <c r="O3198" i="12"/>
  <c r="O3199" i="12"/>
  <c r="O3200" i="12"/>
  <c r="O3201" i="12"/>
  <c r="O3202" i="12"/>
  <c r="O3203" i="12"/>
  <c r="B3204" i="12"/>
  <c r="C3204" i="12"/>
  <c r="D3204" i="12"/>
  <c r="G3204" i="12"/>
  <c r="H3204" i="12"/>
  <c r="I3204" i="12"/>
  <c r="J3204" i="12"/>
  <c r="K3204" i="12"/>
  <c r="L3204" i="12"/>
  <c r="M3204" i="12"/>
  <c r="N3204" i="12"/>
  <c r="B3205" i="12"/>
  <c r="C3205" i="12"/>
  <c r="D3205" i="12"/>
  <c r="G3205" i="12"/>
  <c r="H3205" i="12"/>
  <c r="I3205" i="12"/>
  <c r="J3205" i="12"/>
  <c r="K3205" i="12"/>
  <c r="L3205" i="12"/>
  <c r="M3205" i="12"/>
  <c r="N3205" i="12"/>
  <c r="O3206" i="12"/>
  <c r="O3207" i="12"/>
  <c r="O3208" i="12"/>
  <c r="O3209" i="12"/>
  <c r="O3210" i="12"/>
  <c r="O3211" i="12"/>
  <c r="O3212" i="12"/>
  <c r="O3213" i="12"/>
  <c r="O3214" i="12"/>
  <c r="O3215" i="12"/>
  <c r="B3216" i="12"/>
  <c r="C3216" i="12"/>
  <c r="D3216" i="12"/>
  <c r="G3216" i="12"/>
  <c r="H3216" i="12"/>
  <c r="I3216" i="12"/>
  <c r="J3216" i="12"/>
  <c r="K3216" i="12"/>
  <c r="L3216" i="12"/>
  <c r="M3216" i="12"/>
  <c r="N3216" i="12"/>
  <c r="B3217" i="12"/>
  <c r="C3217" i="12"/>
  <c r="D3217" i="12"/>
  <c r="G3217" i="12"/>
  <c r="H3217" i="12"/>
  <c r="I3217" i="12"/>
  <c r="J3217" i="12"/>
  <c r="K3217" i="12"/>
  <c r="L3217" i="12"/>
  <c r="M3217" i="12"/>
  <c r="N3217" i="12"/>
  <c r="O3218" i="12"/>
  <c r="O3219" i="12"/>
  <c r="O3220" i="12"/>
  <c r="O3221" i="12"/>
  <c r="O3222" i="12"/>
  <c r="O3223" i="12"/>
  <c r="O3224" i="12"/>
  <c r="O3225" i="12"/>
  <c r="O3226" i="12"/>
  <c r="O3227" i="12"/>
  <c r="O3228" i="12"/>
  <c r="B3229" i="12"/>
  <c r="C3229" i="12"/>
  <c r="D3229" i="12"/>
  <c r="G3229" i="12"/>
  <c r="H3229" i="12"/>
  <c r="I3229" i="12"/>
  <c r="J3229" i="12"/>
  <c r="K3229" i="12"/>
  <c r="L3229" i="12"/>
  <c r="M3229" i="12"/>
  <c r="N3229" i="12"/>
  <c r="B3230" i="12"/>
  <c r="C3230" i="12"/>
  <c r="D3230" i="12"/>
  <c r="G3230" i="12"/>
  <c r="H3230" i="12"/>
  <c r="I3230" i="12"/>
  <c r="J3230" i="12"/>
  <c r="K3230" i="12"/>
  <c r="L3230" i="12"/>
  <c r="M3230" i="12"/>
  <c r="N3230" i="12"/>
  <c r="O3237" i="12"/>
  <c r="O3238" i="12"/>
  <c r="O3239" i="12"/>
  <c r="O3240" i="12"/>
  <c r="O3241" i="12"/>
  <c r="O3242" i="12"/>
  <c r="O3243" i="12"/>
  <c r="O3244" i="12"/>
  <c r="O3245" i="12"/>
  <c r="O3246" i="12"/>
  <c r="B3247" i="12"/>
  <c r="C3247" i="12"/>
  <c r="D3247" i="12"/>
  <c r="G3247" i="12"/>
  <c r="H3247" i="12"/>
  <c r="I3247" i="12"/>
  <c r="J3247" i="12"/>
  <c r="K3247" i="12"/>
  <c r="L3247" i="12"/>
  <c r="M3247" i="12"/>
  <c r="N3247" i="12"/>
  <c r="B3248" i="12"/>
  <c r="C3248" i="12"/>
  <c r="D3248" i="12"/>
  <c r="G3248" i="12"/>
  <c r="H3248" i="12"/>
  <c r="I3248" i="12"/>
  <c r="J3248" i="12"/>
  <c r="K3248" i="12"/>
  <c r="L3248" i="12"/>
  <c r="M3248" i="12"/>
  <c r="N3248" i="12"/>
  <c r="O3249" i="12"/>
  <c r="O3250" i="12"/>
  <c r="O3251" i="12"/>
  <c r="O3252" i="12"/>
  <c r="O3253" i="12"/>
  <c r="O3254" i="12"/>
  <c r="O3255" i="12"/>
  <c r="O3256" i="12"/>
  <c r="O3257" i="12"/>
  <c r="O3258" i="12"/>
  <c r="B3259" i="12"/>
  <c r="C3259" i="12"/>
  <c r="D3259" i="12"/>
  <c r="G3259" i="12"/>
  <c r="H3259" i="12"/>
  <c r="I3259" i="12"/>
  <c r="J3259" i="12"/>
  <c r="K3259" i="12"/>
  <c r="L3259" i="12"/>
  <c r="M3259" i="12"/>
  <c r="N3259" i="12"/>
  <c r="B3260" i="12"/>
  <c r="C3260" i="12"/>
  <c r="D3260" i="12"/>
  <c r="G3260" i="12"/>
  <c r="H3260" i="12"/>
  <c r="I3260" i="12"/>
  <c r="J3260" i="12"/>
  <c r="K3260" i="12"/>
  <c r="L3260" i="12"/>
  <c r="M3260" i="12"/>
  <c r="N3260" i="12"/>
  <c r="O3261" i="12"/>
  <c r="O3262" i="12"/>
  <c r="O3263" i="12"/>
  <c r="O3264" i="12"/>
  <c r="O3265" i="12"/>
  <c r="O3266" i="12"/>
  <c r="O3267" i="12"/>
  <c r="O3268" i="12"/>
  <c r="O3269" i="12"/>
  <c r="O3270" i="12"/>
  <c r="B3271" i="12"/>
  <c r="C3271" i="12"/>
  <c r="C3273" i="12" s="1"/>
  <c r="C3274" i="12" s="1"/>
  <c r="D3271" i="12"/>
  <c r="G3271" i="12"/>
  <c r="G3273" i="12" s="1"/>
  <c r="G3274" i="12" s="1"/>
  <c r="H3271" i="12"/>
  <c r="H3273" i="12" s="1"/>
  <c r="H3274" i="12" s="1"/>
  <c r="I3271" i="12"/>
  <c r="I3273" i="12" s="1"/>
  <c r="I3274" i="12" s="1"/>
  <c r="J3271" i="12"/>
  <c r="K3271" i="12"/>
  <c r="K3273" i="12" s="1"/>
  <c r="K3274" i="12" s="1"/>
  <c r="L3271" i="12"/>
  <c r="L3273" i="12" s="1"/>
  <c r="L3274" i="12" s="1"/>
  <c r="M3271" i="12"/>
  <c r="M3273" i="12" s="1"/>
  <c r="M3274" i="12" s="1"/>
  <c r="N3271" i="12"/>
  <c r="B3272" i="12"/>
  <c r="C3272" i="12"/>
  <c r="D3272" i="12"/>
  <c r="G3272" i="12"/>
  <c r="H3272" i="12"/>
  <c r="I3272" i="12"/>
  <c r="J3272" i="12"/>
  <c r="K3272" i="12"/>
  <c r="L3272" i="12"/>
  <c r="M3272" i="12"/>
  <c r="N3272" i="12"/>
  <c r="D3273" i="12"/>
  <c r="D3274" i="12" s="1"/>
  <c r="J3273" i="12"/>
  <c r="J3274" i="12" s="1"/>
  <c r="N3273" i="12"/>
  <c r="N3274" i="12" s="1"/>
  <c r="O3279" i="12"/>
  <c r="O3280" i="12"/>
  <c r="O3281" i="12"/>
  <c r="O3282" i="12"/>
  <c r="O3283" i="12"/>
  <c r="O3284" i="12"/>
  <c r="O3285" i="12"/>
  <c r="O3286" i="12"/>
  <c r="O3287" i="12"/>
  <c r="O3288" i="12"/>
  <c r="B3289" i="12"/>
  <c r="C3289" i="12"/>
  <c r="D3289" i="12"/>
  <c r="G3289" i="12"/>
  <c r="H3289" i="12"/>
  <c r="I3289" i="12"/>
  <c r="J3289" i="12"/>
  <c r="K3289" i="12"/>
  <c r="L3289" i="12"/>
  <c r="M3289" i="12"/>
  <c r="N3289" i="12"/>
  <c r="B3290" i="12"/>
  <c r="C3290" i="12"/>
  <c r="D3290" i="12"/>
  <c r="G3290" i="12"/>
  <c r="H3290" i="12"/>
  <c r="I3290" i="12"/>
  <c r="J3290" i="12"/>
  <c r="K3290" i="12"/>
  <c r="L3290" i="12"/>
  <c r="M3290" i="12"/>
  <c r="N3290" i="12"/>
  <c r="O3291" i="12"/>
  <c r="O3292" i="12"/>
  <c r="O3293" i="12"/>
  <c r="O3294" i="12"/>
  <c r="O3295" i="12"/>
  <c r="O3296" i="12"/>
  <c r="O3297" i="12"/>
  <c r="O3298" i="12"/>
  <c r="O3299" i="12"/>
  <c r="O3300" i="12"/>
  <c r="B3301" i="12"/>
  <c r="C3301" i="12"/>
  <c r="D3301" i="12"/>
  <c r="G3301" i="12"/>
  <c r="H3301" i="12"/>
  <c r="I3301" i="12"/>
  <c r="J3301" i="12"/>
  <c r="K3301" i="12"/>
  <c r="L3301" i="12"/>
  <c r="M3301" i="12"/>
  <c r="N3301" i="12"/>
  <c r="B3302" i="12"/>
  <c r="C3302" i="12"/>
  <c r="D3302" i="12"/>
  <c r="G3302" i="12"/>
  <c r="H3302" i="12"/>
  <c r="I3302" i="12"/>
  <c r="J3302" i="12"/>
  <c r="K3302" i="12"/>
  <c r="L3302" i="12"/>
  <c r="M3302" i="12"/>
  <c r="N3302" i="12"/>
  <c r="O3303" i="12"/>
  <c r="O3304" i="12"/>
  <c r="O3305" i="12"/>
  <c r="O3306" i="12"/>
  <c r="O3307" i="12"/>
  <c r="O3308" i="12"/>
  <c r="O3309" i="12"/>
  <c r="O3310" i="12"/>
  <c r="O3311" i="12"/>
  <c r="O3312" i="12"/>
  <c r="O3313" i="12"/>
  <c r="B3314" i="12"/>
  <c r="C3314" i="12"/>
  <c r="D3314" i="12"/>
  <c r="G3314" i="12"/>
  <c r="H3314" i="12"/>
  <c r="I3314" i="12"/>
  <c r="J3314" i="12"/>
  <c r="K3314" i="12"/>
  <c r="L3314" i="12"/>
  <c r="M3314" i="12"/>
  <c r="N3314" i="12"/>
  <c r="B3315" i="12"/>
  <c r="C3315" i="12"/>
  <c r="D3315" i="12"/>
  <c r="G3315" i="12"/>
  <c r="H3315" i="12"/>
  <c r="I3315" i="12"/>
  <c r="J3315" i="12"/>
  <c r="K3315" i="12"/>
  <c r="L3315" i="12"/>
  <c r="M3315" i="12"/>
  <c r="N3315" i="12"/>
  <c r="O3321" i="12"/>
  <c r="O3322" i="12"/>
  <c r="O3323" i="12"/>
  <c r="O3324" i="12"/>
  <c r="O3325" i="12"/>
  <c r="O3326" i="12"/>
  <c r="O3327" i="12"/>
  <c r="O3328" i="12"/>
  <c r="O3329" i="12"/>
  <c r="O3330" i="12"/>
  <c r="B3331" i="12"/>
  <c r="C3331" i="12"/>
  <c r="D3331" i="12"/>
  <c r="G3331" i="12"/>
  <c r="H3331" i="12"/>
  <c r="I3331" i="12"/>
  <c r="J3331" i="12"/>
  <c r="K3331" i="12"/>
  <c r="L3331" i="12"/>
  <c r="M3331" i="12"/>
  <c r="N3331" i="12"/>
  <c r="B3332" i="12"/>
  <c r="C3332" i="12"/>
  <c r="D3332" i="12"/>
  <c r="G3332" i="12"/>
  <c r="H3332" i="12"/>
  <c r="I3332" i="12"/>
  <c r="J3332" i="12"/>
  <c r="K3332" i="12"/>
  <c r="L3332" i="12"/>
  <c r="M3332" i="12"/>
  <c r="N3332" i="12"/>
  <c r="O3333" i="12"/>
  <c r="O3334" i="12"/>
  <c r="O3335" i="12"/>
  <c r="O3336" i="12"/>
  <c r="O3337" i="12"/>
  <c r="O3338" i="12"/>
  <c r="O3339" i="12"/>
  <c r="O3340" i="12"/>
  <c r="O3341" i="12"/>
  <c r="O3342" i="12"/>
  <c r="B3343" i="12"/>
  <c r="C3343" i="12"/>
  <c r="D3343" i="12"/>
  <c r="G3343" i="12"/>
  <c r="H3343" i="12"/>
  <c r="I3343" i="12"/>
  <c r="J3343" i="12"/>
  <c r="K3343" i="12"/>
  <c r="L3343" i="12"/>
  <c r="M3343" i="12"/>
  <c r="N3343" i="12"/>
  <c r="B3344" i="12"/>
  <c r="C3344" i="12"/>
  <c r="D3344" i="12"/>
  <c r="G3344" i="12"/>
  <c r="H3344" i="12"/>
  <c r="I3344" i="12"/>
  <c r="J3344" i="12"/>
  <c r="K3344" i="12"/>
  <c r="L3344" i="12"/>
  <c r="M3344" i="12"/>
  <c r="N3344" i="12"/>
  <c r="O3345" i="12"/>
  <c r="O3346" i="12"/>
  <c r="O3347" i="12"/>
  <c r="O3348" i="12"/>
  <c r="O3349" i="12"/>
  <c r="O3350" i="12"/>
  <c r="O3351" i="12"/>
  <c r="O3352" i="12"/>
  <c r="O3353" i="12"/>
  <c r="O3354" i="12"/>
  <c r="O3355" i="12"/>
  <c r="B3356" i="12"/>
  <c r="C3356" i="12"/>
  <c r="D3356" i="12"/>
  <c r="G3356" i="12"/>
  <c r="H3356" i="12"/>
  <c r="I3356" i="12"/>
  <c r="J3356" i="12"/>
  <c r="K3356" i="12"/>
  <c r="L3356" i="12"/>
  <c r="M3356" i="12"/>
  <c r="N3356" i="12"/>
  <c r="B3357" i="12"/>
  <c r="C3357" i="12"/>
  <c r="D3357" i="12"/>
  <c r="G3357" i="12"/>
  <c r="H3357" i="12"/>
  <c r="I3357" i="12"/>
  <c r="J3357" i="12"/>
  <c r="K3357" i="12"/>
  <c r="L3357" i="12"/>
  <c r="M3357" i="12"/>
  <c r="N3357" i="12"/>
  <c r="O3364" i="12"/>
  <c r="O3365" i="12"/>
  <c r="O3366" i="12"/>
  <c r="O3367" i="12"/>
  <c r="O3368" i="12"/>
  <c r="O3369" i="12"/>
  <c r="O3370" i="12"/>
  <c r="O3371" i="12"/>
  <c r="O3372" i="12"/>
  <c r="O3373" i="12"/>
  <c r="B3374" i="12"/>
  <c r="C3374" i="12"/>
  <c r="D3374" i="12"/>
  <c r="G3374" i="12"/>
  <c r="H3374" i="12"/>
  <c r="I3374" i="12"/>
  <c r="J3374" i="12"/>
  <c r="K3374" i="12"/>
  <c r="L3374" i="12"/>
  <c r="M3374" i="12"/>
  <c r="N3374" i="12"/>
  <c r="B3375" i="12"/>
  <c r="C3375" i="12"/>
  <c r="D3375" i="12"/>
  <c r="G3375" i="12"/>
  <c r="H3375" i="12"/>
  <c r="I3375" i="12"/>
  <c r="J3375" i="12"/>
  <c r="K3375" i="12"/>
  <c r="L3375" i="12"/>
  <c r="M3375" i="12"/>
  <c r="N3375" i="12"/>
  <c r="O3376" i="12"/>
  <c r="O3377" i="12"/>
  <c r="O3378" i="12"/>
  <c r="O3379" i="12"/>
  <c r="O3380" i="12"/>
  <c r="O3381" i="12"/>
  <c r="O3382" i="12"/>
  <c r="O3383" i="12"/>
  <c r="O3384" i="12"/>
  <c r="O3385" i="12"/>
  <c r="B3386" i="12"/>
  <c r="C3386" i="12"/>
  <c r="D3386" i="12"/>
  <c r="G3386" i="12"/>
  <c r="H3386" i="12"/>
  <c r="I3386" i="12"/>
  <c r="J3386" i="12"/>
  <c r="L3386" i="12"/>
  <c r="M3386" i="12"/>
  <c r="N3386" i="12"/>
  <c r="B3387" i="12"/>
  <c r="C3387" i="12"/>
  <c r="D3387" i="12"/>
  <c r="G3387" i="12"/>
  <c r="H3387" i="12"/>
  <c r="I3387" i="12"/>
  <c r="J3387" i="12"/>
  <c r="L3387" i="12"/>
  <c r="M3387" i="12"/>
  <c r="N3387" i="12"/>
  <c r="O3388" i="12"/>
  <c r="O3389" i="12"/>
  <c r="O3390" i="12"/>
  <c r="O3391" i="12"/>
  <c r="O3392" i="12"/>
  <c r="O3393" i="12"/>
  <c r="O3394" i="12"/>
  <c r="O3395" i="12"/>
  <c r="B3396" i="12"/>
  <c r="B3398" i="12" s="1"/>
  <c r="B3399" i="12" s="1"/>
  <c r="C3396" i="12"/>
  <c r="D3396" i="12"/>
  <c r="D3398" i="12" s="1"/>
  <c r="D3399" i="12" s="1"/>
  <c r="G3396" i="12"/>
  <c r="G3398" i="12" s="1"/>
  <c r="G3399" i="12" s="1"/>
  <c r="H3396" i="12"/>
  <c r="H3398" i="12" s="1"/>
  <c r="H3399" i="12" s="1"/>
  <c r="I3396" i="12"/>
  <c r="I3398" i="12" s="1"/>
  <c r="I3399" i="12" s="1"/>
  <c r="J3396" i="12"/>
  <c r="J3398" i="12" s="1"/>
  <c r="J3399" i="12" s="1"/>
  <c r="L3396" i="12"/>
  <c r="M3396" i="12"/>
  <c r="N3396" i="12"/>
  <c r="B3397" i="12"/>
  <c r="C3397" i="12"/>
  <c r="D3397" i="12"/>
  <c r="G3397" i="12"/>
  <c r="H3397" i="12"/>
  <c r="I3397" i="12"/>
  <c r="J3397" i="12"/>
  <c r="L3397" i="12"/>
  <c r="M3397" i="12"/>
  <c r="N3397" i="12"/>
  <c r="O3404" i="12"/>
  <c r="Q3404" i="12"/>
  <c r="Q3405" i="12" s="1"/>
  <c r="O3405" i="12"/>
  <c r="O3406" i="12"/>
  <c r="O3407" i="12"/>
  <c r="O3408" i="12"/>
  <c r="O3409" i="12"/>
  <c r="O3410" i="12"/>
  <c r="O3411" i="12"/>
  <c r="O3412" i="12"/>
  <c r="O3413" i="12"/>
  <c r="B3414" i="12"/>
  <c r="C3414" i="12"/>
  <c r="D3414" i="12"/>
  <c r="F3414" i="12"/>
  <c r="G3414" i="12"/>
  <c r="H3414" i="12"/>
  <c r="I3414" i="12"/>
  <c r="J3414" i="12"/>
  <c r="L3414" i="12"/>
  <c r="M3414" i="12"/>
  <c r="N3414" i="12"/>
  <c r="P3414" i="12"/>
  <c r="B3415" i="12"/>
  <c r="C3415" i="12"/>
  <c r="D3415" i="12"/>
  <c r="F3415" i="12"/>
  <c r="G3415" i="12"/>
  <c r="H3415" i="12"/>
  <c r="I3415" i="12"/>
  <c r="J3415" i="12"/>
  <c r="L3415" i="12"/>
  <c r="M3415" i="12"/>
  <c r="N3415" i="12"/>
  <c r="P3415" i="12"/>
  <c r="O3416" i="12"/>
  <c r="O3417" i="12"/>
  <c r="O3418" i="12"/>
  <c r="O3419" i="12"/>
  <c r="O3420" i="12"/>
  <c r="O3421" i="12"/>
  <c r="O3422" i="12"/>
  <c r="O3423" i="12"/>
  <c r="O3424" i="12"/>
  <c r="O3425" i="12"/>
  <c r="B3426" i="12"/>
  <c r="C3426" i="12"/>
  <c r="D3426" i="12"/>
  <c r="F3426" i="12"/>
  <c r="G3426" i="12"/>
  <c r="H3426" i="12"/>
  <c r="I3426" i="12"/>
  <c r="J3426" i="12"/>
  <c r="L3426" i="12"/>
  <c r="M3426" i="12"/>
  <c r="N3426" i="12"/>
  <c r="P3426" i="12"/>
  <c r="B3427" i="12"/>
  <c r="C3427" i="12"/>
  <c r="D3427" i="12"/>
  <c r="F3427" i="12"/>
  <c r="G3427" i="12"/>
  <c r="H3427" i="12"/>
  <c r="I3427" i="12"/>
  <c r="J3427" i="12"/>
  <c r="L3427" i="12"/>
  <c r="M3427" i="12"/>
  <c r="N3427" i="12"/>
  <c r="P3427" i="12"/>
  <c r="O3428" i="12"/>
  <c r="O3429" i="12"/>
  <c r="O3430" i="12"/>
  <c r="O3431" i="12"/>
  <c r="O3432" i="12"/>
  <c r="O3433" i="12"/>
  <c r="O3434" i="12"/>
  <c r="O3435" i="12"/>
  <c r="O3436" i="12"/>
  <c r="O3437" i="12"/>
  <c r="O3438" i="12"/>
  <c r="B3439" i="12"/>
  <c r="C3439" i="12"/>
  <c r="D3439" i="12"/>
  <c r="F3439" i="12"/>
  <c r="G3439" i="12"/>
  <c r="H3439" i="12"/>
  <c r="I3439" i="12"/>
  <c r="J3439" i="12"/>
  <c r="L3439" i="12"/>
  <c r="M3439" i="12"/>
  <c r="N3439" i="12"/>
  <c r="B3440" i="12"/>
  <c r="C3440" i="12"/>
  <c r="D3440" i="12"/>
  <c r="F3440" i="12"/>
  <c r="G3440" i="12"/>
  <c r="H3440" i="12"/>
  <c r="I3440" i="12"/>
  <c r="J3440" i="12"/>
  <c r="L3440" i="12"/>
  <c r="M3440" i="12"/>
  <c r="N3440" i="12"/>
  <c r="O3447" i="12"/>
  <c r="O3448" i="12"/>
  <c r="O3449" i="12"/>
  <c r="O3450" i="12"/>
  <c r="O3451" i="12"/>
  <c r="O3452" i="12"/>
  <c r="O3453" i="12"/>
  <c r="O3454" i="12"/>
  <c r="O3455" i="12"/>
  <c r="O3456" i="12"/>
  <c r="B3457" i="12"/>
  <c r="C3457" i="12"/>
  <c r="D3457" i="12"/>
  <c r="F3457" i="12"/>
  <c r="G3457" i="12"/>
  <c r="H3457" i="12"/>
  <c r="I3457" i="12"/>
  <c r="J3457" i="12"/>
  <c r="L3457" i="12"/>
  <c r="M3457" i="12"/>
  <c r="N3457" i="12"/>
  <c r="B3458" i="12"/>
  <c r="C3458" i="12"/>
  <c r="D3458" i="12"/>
  <c r="F3458" i="12"/>
  <c r="G3458" i="12"/>
  <c r="H3458" i="12"/>
  <c r="I3458" i="12"/>
  <c r="J3458" i="12"/>
  <c r="L3458" i="12"/>
  <c r="M3458" i="12"/>
  <c r="N3458" i="12"/>
  <c r="O3459" i="12"/>
  <c r="O3460" i="12"/>
  <c r="O3461" i="12"/>
  <c r="O3462" i="12"/>
  <c r="O3463" i="12"/>
  <c r="O3464" i="12"/>
  <c r="O3465" i="12"/>
  <c r="O3466" i="12"/>
  <c r="O3467" i="12"/>
  <c r="O3468" i="12"/>
  <c r="B3469" i="12"/>
  <c r="C3469" i="12"/>
  <c r="D3469" i="12"/>
  <c r="F3469" i="12"/>
  <c r="G3469" i="12"/>
  <c r="H3469" i="12"/>
  <c r="I3469" i="12"/>
  <c r="J3469" i="12"/>
  <c r="L3469" i="12"/>
  <c r="M3469" i="12"/>
  <c r="N3469" i="12"/>
  <c r="B3470" i="12"/>
  <c r="C3470" i="12"/>
  <c r="D3470" i="12"/>
  <c r="F3470" i="12"/>
  <c r="G3470" i="12"/>
  <c r="H3470" i="12"/>
  <c r="I3470" i="12"/>
  <c r="J3470" i="12"/>
  <c r="L3470" i="12"/>
  <c r="M3470" i="12"/>
  <c r="N3470" i="12"/>
  <c r="O3471" i="12"/>
  <c r="O3472" i="12"/>
  <c r="O3473" i="12"/>
  <c r="O3474" i="12"/>
  <c r="O3475" i="12"/>
  <c r="O3476" i="12"/>
  <c r="O3477" i="12"/>
  <c r="O3478" i="12"/>
  <c r="O3479" i="12"/>
  <c r="O3480" i="12"/>
  <c r="B3481" i="12"/>
  <c r="B3483" i="12" s="1"/>
  <c r="B3484" i="12" s="1"/>
  <c r="C3481" i="12"/>
  <c r="C3483" i="12" s="1"/>
  <c r="C3484" i="12" s="1"/>
  <c r="D3481" i="12"/>
  <c r="D3483" i="12" s="1"/>
  <c r="D3484" i="12" s="1"/>
  <c r="F3481" i="12"/>
  <c r="F3483" i="12" s="1"/>
  <c r="F3484" i="12" s="1"/>
  <c r="G3481" i="12"/>
  <c r="H3481" i="12"/>
  <c r="I3481" i="12"/>
  <c r="I3483" i="12" s="1"/>
  <c r="I3484" i="12" s="1"/>
  <c r="J3481" i="12"/>
  <c r="L3481" i="12"/>
  <c r="M3481" i="12"/>
  <c r="N3481" i="12"/>
  <c r="N3483" i="12" s="1"/>
  <c r="N3484" i="12" s="1"/>
  <c r="B3482" i="12"/>
  <c r="C3482" i="12"/>
  <c r="D3482" i="12"/>
  <c r="F3482" i="12"/>
  <c r="G3482" i="12"/>
  <c r="H3482" i="12"/>
  <c r="I3482" i="12"/>
  <c r="J3482" i="12"/>
  <c r="L3482" i="12"/>
  <c r="M3482" i="12"/>
  <c r="N3482" i="12"/>
  <c r="G3483" i="12"/>
  <c r="G3484" i="12" s="1"/>
  <c r="J3483" i="12"/>
  <c r="J3484" i="12" s="1"/>
  <c r="O3489" i="12"/>
  <c r="O3490" i="12"/>
  <c r="O3491" i="12"/>
  <c r="O3492" i="12"/>
  <c r="O3493" i="12"/>
  <c r="O3494" i="12"/>
  <c r="O3495" i="12"/>
  <c r="O3496" i="12"/>
  <c r="O3497" i="12"/>
  <c r="O3498" i="12"/>
  <c r="B3499" i="12"/>
  <c r="C3499" i="12"/>
  <c r="D3499" i="12"/>
  <c r="F3499" i="12"/>
  <c r="G3499" i="12"/>
  <c r="H3499" i="12"/>
  <c r="I3499" i="12"/>
  <c r="J3499" i="12"/>
  <c r="L3499" i="12"/>
  <c r="M3499" i="12"/>
  <c r="N3499" i="12"/>
  <c r="B3500" i="12"/>
  <c r="C3500" i="12"/>
  <c r="D3500" i="12"/>
  <c r="F3500" i="12"/>
  <c r="G3500" i="12"/>
  <c r="H3500" i="12"/>
  <c r="I3500" i="12"/>
  <c r="J3500" i="12"/>
  <c r="L3500" i="12"/>
  <c r="M3500" i="12"/>
  <c r="N3500" i="12"/>
  <c r="O3501" i="12"/>
  <c r="O3502" i="12"/>
  <c r="O3503" i="12"/>
  <c r="O3504" i="12"/>
  <c r="O3505" i="12"/>
  <c r="O3506" i="12"/>
  <c r="O3507" i="12"/>
  <c r="O3508" i="12"/>
  <c r="O3509" i="12"/>
  <c r="O3510" i="12"/>
  <c r="B3511" i="12"/>
  <c r="C3511" i="12"/>
  <c r="D3511" i="12"/>
  <c r="F3511" i="12"/>
  <c r="G3511" i="12"/>
  <c r="H3511" i="12"/>
  <c r="I3511" i="12"/>
  <c r="J3511" i="12"/>
  <c r="L3511" i="12"/>
  <c r="M3511" i="12"/>
  <c r="N3511" i="12"/>
  <c r="B3512" i="12"/>
  <c r="C3512" i="12"/>
  <c r="D3512" i="12"/>
  <c r="F3512" i="12"/>
  <c r="G3512" i="12"/>
  <c r="H3512" i="12"/>
  <c r="I3512" i="12"/>
  <c r="J3512" i="12"/>
  <c r="L3512" i="12"/>
  <c r="M3512" i="12"/>
  <c r="N3512" i="12"/>
  <c r="O3513" i="12"/>
  <c r="O3514" i="12"/>
  <c r="O3515" i="12"/>
  <c r="O3516" i="12"/>
  <c r="O3517" i="12"/>
  <c r="O3518" i="12"/>
  <c r="O3519" i="12"/>
  <c r="O3520" i="12"/>
  <c r="O3521" i="12"/>
  <c r="O3522" i="12"/>
  <c r="O3523" i="12"/>
  <c r="B3524" i="12"/>
  <c r="C3524" i="12"/>
  <c r="D3524" i="12"/>
  <c r="F3524" i="12"/>
  <c r="G3524" i="12"/>
  <c r="H3524" i="12"/>
  <c r="I3524" i="12"/>
  <c r="J3524" i="12"/>
  <c r="L3524" i="12"/>
  <c r="M3524" i="12"/>
  <c r="N3524" i="12"/>
  <c r="B3525" i="12"/>
  <c r="C3525" i="12"/>
  <c r="D3525" i="12"/>
  <c r="F3525" i="12"/>
  <c r="G3525" i="12"/>
  <c r="H3525" i="12"/>
  <c r="I3525" i="12"/>
  <c r="J3525" i="12"/>
  <c r="L3525" i="12"/>
  <c r="M3525" i="12"/>
  <c r="N3525" i="12"/>
  <c r="O3532" i="12"/>
  <c r="O3533" i="12"/>
  <c r="O3534" i="12"/>
  <c r="O3535" i="12"/>
  <c r="O3536" i="12"/>
  <c r="O3537" i="12"/>
  <c r="O3538" i="12"/>
  <c r="O3539" i="12"/>
  <c r="O3540" i="12"/>
  <c r="O3541" i="12"/>
  <c r="B3542" i="12"/>
  <c r="C3542" i="12"/>
  <c r="D3542" i="12"/>
  <c r="F3542" i="12"/>
  <c r="G3542" i="12"/>
  <c r="H3542" i="12"/>
  <c r="I3542" i="12"/>
  <c r="J3542" i="12"/>
  <c r="L3542" i="12"/>
  <c r="M3542" i="12"/>
  <c r="N3542" i="12"/>
  <c r="B3543" i="12"/>
  <c r="C3543" i="12"/>
  <c r="D3543" i="12"/>
  <c r="F3543" i="12"/>
  <c r="G3543" i="12"/>
  <c r="H3543" i="12"/>
  <c r="I3543" i="12"/>
  <c r="J3543" i="12"/>
  <c r="L3543" i="12"/>
  <c r="M3543" i="12"/>
  <c r="N3543" i="12"/>
  <c r="O3544" i="12"/>
  <c r="O3545" i="12"/>
  <c r="O3546" i="12"/>
  <c r="O3547" i="12"/>
  <c r="O3548" i="12"/>
  <c r="O3549" i="12"/>
  <c r="O3550" i="12"/>
  <c r="O3551" i="12"/>
  <c r="O3552" i="12"/>
  <c r="O3553" i="12"/>
  <c r="B3554" i="12"/>
  <c r="C3554" i="12"/>
  <c r="D3554" i="12"/>
  <c r="F3554" i="12"/>
  <c r="G3554" i="12"/>
  <c r="G3568" i="12" s="1"/>
  <c r="G3569" i="12" s="1"/>
  <c r="H3554" i="12"/>
  <c r="I3554" i="12"/>
  <c r="J3554" i="12"/>
  <c r="L3554" i="12"/>
  <c r="M3554" i="12"/>
  <c r="N3554" i="12"/>
  <c r="B3555" i="12"/>
  <c r="C3555" i="12"/>
  <c r="D3555" i="12"/>
  <c r="F3555" i="12"/>
  <c r="G3555" i="12"/>
  <c r="H3555" i="12"/>
  <c r="I3555" i="12"/>
  <c r="J3555" i="12"/>
  <c r="L3555" i="12"/>
  <c r="M3555" i="12"/>
  <c r="N3555" i="12"/>
  <c r="O3556" i="12"/>
  <c r="O3557" i="12"/>
  <c r="O3558" i="12"/>
  <c r="O3559" i="12"/>
  <c r="O3560" i="12"/>
  <c r="O3561" i="12"/>
  <c r="O3562" i="12"/>
  <c r="O3563" i="12"/>
  <c r="O3564" i="12"/>
  <c r="O3565" i="12"/>
  <c r="B3566" i="12"/>
  <c r="B3568" i="12" s="1"/>
  <c r="B3569" i="12" s="1"/>
  <c r="C3566" i="12"/>
  <c r="D3566" i="12"/>
  <c r="D3568" i="12" s="1"/>
  <c r="D3569" i="12" s="1"/>
  <c r="F3566" i="12"/>
  <c r="G3566" i="12"/>
  <c r="H3566" i="12"/>
  <c r="I3566" i="12"/>
  <c r="I3568" i="12" s="1"/>
  <c r="I3569" i="12" s="1"/>
  <c r="J3566" i="12"/>
  <c r="J3568" i="12" s="1"/>
  <c r="J3569" i="12" s="1"/>
  <c r="L3566" i="12"/>
  <c r="L3568" i="12" s="1"/>
  <c r="L3569" i="12" s="1"/>
  <c r="M3566" i="12"/>
  <c r="N3566" i="12"/>
  <c r="N3568" i="12" s="1"/>
  <c r="N3569" i="12" s="1"/>
  <c r="B3567" i="12"/>
  <c r="C3567" i="12"/>
  <c r="D3567" i="12"/>
  <c r="F3567" i="12"/>
  <c r="G3567" i="12"/>
  <c r="H3567" i="12"/>
  <c r="I3567" i="12"/>
  <c r="J3567" i="12"/>
  <c r="L3567" i="12"/>
  <c r="M3567" i="12"/>
  <c r="N3567" i="12"/>
  <c r="C3568" i="12"/>
  <c r="C3569" i="12" s="1"/>
  <c r="H3568" i="12"/>
  <c r="H3569" i="12" s="1"/>
  <c r="M3568" i="12"/>
  <c r="M3569" i="12" s="1"/>
  <c r="O3574" i="12"/>
  <c r="O3575" i="12"/>
  <c r="O3576" i="12"/>
  <c r="O3577" i="12"/>
  <c r="O3578" i="12"/>
  <c r="O3579" i="12"/>
  <c r="O3580" i="12"/>
  <c r="O3581" i="12"/>
  <c r="O3582" i="12"/>
  <c r="O3583" i="12"/>
  <c r="B3584" i="12"/>
  <c r="C3584" i="12"/>
  <c r="D3584" i="12"/>
  <c r="F3584" i="12"/>
  <c r="G3584" i="12"/>
  <c r="H3584" i="12"/>
  <c r="I3584" i="12"/>
  <c r="J3584" i="12"/>
  <c r="L3584" i="12"/>
  <c r="M3584" i="12"/>
  <c r="N3584" i="12"/>
  <c r="B3585" i="12"/>
  <c r="C3585" i="12"/>
  <c r="D3585" i="12"/>
  <c r="F3585" i="12"/>
  <c r="G3585" i="12"/>
  <c r="H3585" i="12"/>
  <c r="I3585" i="12"/>
  <c r="J3585" i="12"/>
  <c r="L3585" i="12"/>
  <c r="M3585" i="12"/>
  <c r="N3585" i="12"/>
  <c r="O3586" i="12"/>
  <c r="O3587" i="12"/>
  <c r="O3588" i="12"/>
  <c r="O3589" i="12"/>
  <c r="O3590" i="12"/>
  <c r="O3591" i="12"/>
  <c r="O3592" i="12"/>
  <c r="O3593" i="12"/>
  <c r="O3594" i="12"/>
  <c r="O3595" i="12"/>
  <c r="B3596" i="12"/>
  <c r="C3596" i="12"/>
  <c r="D3596" i="12"/>
  <c r="F3596" i="12"/>
  <c r="G3596" i="12"/>
  <c r="H3596" i="12"/>
  <c r="I3596" i="12"/>
  <c r="J3596" i="12"/>
  <c r="L3596" i="12"/>
  <c r="M3596" i="12"/>
  <c r="N3596" i="12"/>
  <c r="B3597" i="12"/>
  <c r="C3597" i="12"/>
  <c r="D3597" i="12"/>
  <c r="F3597" i="12"/>
  <c r="G3597" i="12"/>
  <c r="H3597" i="12"/>
  <c r="I3597" i="12"/>
  <c r="J3597" i="12"/>
  <c r="L3597" i="12"/>
  <c r="M3597" i="12"/>
  <c r="N3597" i="12"/>
  <c r="O3598" i="12"/>
  <c r="O3599" i="12"/>
  <c r="O3600" i="12"/>
  <c r="O3601" i="12"/>
  <c r="O3602" i="12"/>
  <c r="O3603" i="12"/>
  <c r="O3604" i="12"/>
  <c r="O3605" i="12"/>
  <c r="O3606" i="12"/>
  <c r="O3607" i="12"/>
  <c r="O3608" i="12"/>
  <c r="B3609" i="12"/>
  <c r="C3609" i="12"/>
  <c r="D3609" i="12"/>
  <c r="F3609" i="12"/>
  <c r="G3609" i="12"/>
  <c r="H3609" i="12"/>
  <c r="I3609" i="12"/>
  <c r="J3609" i="12"/>
  <c r="L3609" i="12"/>
  <c r="M3609" i="12"/>
  <c r="N3609" i="12"/>
  <c r="B3610" i="12"/>
  <c r="C3610" i="12"/>
  <c r="D3610" i="12"/>
  <c r="F3610" i="12"/>
  <c r="G3610" i="12"/>
  <c r="H3610" i="12"/>
  <c r="I3610" i="12"/>
  <c r="J3610" i="12"/>
  <c r="L3610" i="12"/>
  <c r="M3610" i="12"/>
  <c r="N3610" i="12"/>
  <c r="O3617" i="12"/>
  <c r="O3618" i="12"/>
  <c r="O3619" i="12"/>
  <c r="O3620" i="12"/>
  <c r="O3621" i="12"/>
  <c r="O3622" i="12"/>
  <c r="O3623" i="12"/>
  <c r="O3624" i="12"/>
  <c r="O3625" i="12"/>
  <c r="O3626" i="12"/>
  <c r="B3627" i="12"/>
  <c r="C3627" i="12"/>
  <c r="D3627" i="12"/>
  <c r="F3627" i="12"/>
  <c r="G3627" i="12"/>
  <c r="H3627" i="12"/>
  <c r="I3627" i="12"/>
  <c r="J3627" i="12"/>
  <c r="L3627" i="12"/>
  <c r="M3627" i="12"/>
  <c r="N3627" i="12"/>
  <c r="B3628" i="12"/>
  <c r="C3628" i="12"/>
  <c r="D3628" i="12"/>
  <c r="F3628" i="12"/>
  <c r="G3628" i="12"/>
  <c r="H3628" i="12"/>
  <c r="I3628" i="12"/>
  <c r="J3628" i="12"/>
  <c r="L3628" i="12"/>
  <c r="M3628" i="12"/>
  <c r="N3628" i="12"/>
  <c r="O3629" i="12"/>
  <c r="O3630" i="12"/>
  <c r="O3631" i="12"/>
  <c r="O3632" i="12"/>
  <c r="O3633" i="12"/>
  <c r="O3634" i="12"/>
  <c r="O3635" i="12"/>
  <c r="O3636" i="12"/>
  <c r="O3637" i="12"/>
  <c r="O3638" i="12"/>
  <c r="B3639" i="12"/>
  <c r="C3639" i="12"/>
  <c r="D3639" i="12"/>
  <c r="F3639" i="12"/>
  <c r="G3639" i="12"/>
  <c r="H3639" i="12"/>
  <c r="I3639" i="12"/>
  <c r="J3639" i="12"/>
  <c r="L3639" i="12"/>
  <c r="M3639" i="12"/>
  <c r="N3639" i="12"/>
  <c r="B3640" i="12"/>
  <c r="C3640" i="12"/>
  <c r="D3640" i="12"/>
  <c r="F3640" i="12"/>
  <c r="G3640" i="12"/>
  <c r="H3640" i="12"/>
  <c r="I3640" i="12"/>
  <c r="J3640" i="12"/>
  <c r="L3640" i="12"/>
  <c r="M3640" i="12"/>
  <c r="N3640" i="12"/>
  <c r="O3641" i="12"/>
  <c r="O3642" i="12"/>
  <c r="O3643" i="12"/>
  <c r="O3644" i="12"/>
  <c r="O3645" i="12"/>
  <c r="O3646" i="12"/>
  <c r="O3647" i="12"/>
  <c r="O3648" i="12"/>
  <c r="O3649" i="12"/>
  <c r="O3650" i="12"/>
  <c r="O3651" i="12"/>
  <c r="B3652" i="12"/>
  <c r="C3652" i="12"/>
  <c r="D3652" i="12"/>
  <c r="F3652" i="12"/>
  <c r="G3652" i="12"/>
  <c r="H3652" i="12"/>
  <c r="I3652" i="12"/>
  <c r="J3652" i="12"/>
  <c r="L3652" i="12"/>
  <c r="M3652" i="12"/>
  <c r="N3652" i="12"/>
  <c r="B3653" i="12"/>
  <c r="C3653" i="12"/>
  <c r="D3653" i="12"/>
  <c r="F3653" i="12"/>
  <c r="G3653" i="12"/>
  <c r="H3653" i="12"/>
  <c r="I3653" i="12"/>
  <c r="J3653" i="12"/>
  <c r="L3653" i="12"/>
  <c r="M3653" i="12"/>
  <c r="N3653" i="12"/>
  <c r="O3660" i="12"/>
  <c r="O3661" i="12"/>
  <c r="O3662" i="12"/>
  <c r="O3663" i="12"/>
  <c r="O3664" i="12"/>
  <c r="O3665" i="12"/>
  <c r="O3666" i="12"/>
  <c r="O3667" i="12"/>
  <c r="O3668" i="12"/>
  <c r="O3669" i="12"/>
  <c r="B3670" i="12"/>
  <c r="C3670" i="12"/>
  <c r="D3670" i="12"/>
  <c r="F3670" i="12"/>
  <c r="G3670" i="12"/>
  <c r="H3670" i="12"/>
  <c r="I3670" i="12"/>
  <c r="J3670" i="12"/>
  <c r="L3670" i="12"/>
  <c r="M3670" i="12"/>
  <c r="N3670" i="12"/>
  <c r="B3671" i="12"/>
  <c r="C3671" i="12"/>
  <c r="D3671" i="12"/>
  <c r="F3671" i="12"/>
  <c r="G3671" i="12"/>
  <c r="H3671" i="12"/>
  <c r="I3671" i="12"/>
  <c r="J3671" i="12"/>
  <c r="L3671" i="12"/>
  <c r="M3671" i="12"/>
  <c r="N3671" i="12"/>
  <c r="O3672" i="12"/>
  <c r="O3673" i="12"/>
  <c r="O3674" i="12"/>
  <c r="O3675" i="12"/>
  <c r="O3676" i="12"/>
  <c r="O3677" i="12"/>
  <c r="O3678" i="12"/>
  <c r="O3679" i="12"/>
  <c r="O3680" i="12"/>
  <c r="O3681" i="12"/>
  <c r="B3682" i="12"/>
  <c r="C3682" i="12"/>
  <c r="D3682" i="12"/>
  <c r="F3682" i="12"/>
  <c r="G3682" i="12"/>
  <c r="H3682" i="12"/>
  <c r="I3682" i="12"/>
  <c r="J3682" i="12"/>
  <c r="L3682" i="12"/>
  <c r="M3682" i="12"/>
  <c r="N3682" i="12"/>
  <c r="B3683" i="12"/>
  <c r="C3683" i="12"/>
  <c r="D3683" i="12"/>
  <c r="F3683" i="12"/>
  <c r="G3683" i="12"/>
  <c r="H3683" i="12"/>
  <c r="I3683" i="12"/>
  <c r="J3683" i="12"/>
  <c r="L3683" i="12"/>
  <c r="M3683" i="12"/>
  <c r="N3683" i="12"/>
  <c r="O3684" i="12"/>
  <c r="O3685" i="12"/>
  <c r="O3686" i="12"/>
  <c r="O3687" i="12"/>
  <c r="O3688" i="12"/>
  <c r="O3689" i="12"/>
  <c r="O3690" i="12"/>
  <c r="O3691" i="12"/>
  <c r="O3692" i="12"/>
  <c r="O3693" i="12"/>
  <c r="B3694" i="12"/>
  <c r="B3696" i="12" s="1"/>
  <c r="B3697" i="12" s="1"/>
  <c r="C3694" i="12"/>
  <c r="C3696" i="12" s="1"/>
  <c r="C3697" i="12" s="1"/>
  <c r="D3694" i="12"/>
  <c r="F3694" i="12"/>
  <c r="G3694" i="12"/>
  <c r="H3694" i="12"/>
  <c r="H3696" i="12" s="1"/>
  <c r="H3697" i="12" s="1"/>
  <c r="I3694" i="12"/>
  <c r="J3694" i="12"/>
  <c r="J3696" i="12" s="1"/>
  <c r="J3697" i="12" s="1"/>
  <c r="L3694" i="12"/>
  <c r="M3694" i="12"/>
  <c r="M3696" i="12" s="1"/>
  <c r="M3697" i="12" s="1"/>
  <c r="N3694" i="12"/>
  <c r="B3695" i="12"/>
  <c r="C3695" i="12"/>
  <c r="D3695" i="12"/>
  <c r="F3695" i="12"/>
  <c r="G3695" i="12"/>
  <c r="H3695" i="12"/>
  <c r="I3695" i="12"/>
  <c r="J3695" i="12"/>
  <c r="L3695" i="12"/>
  <c r="M3695" i="12"/>
  <c r="N3695" i="12"/>
  <c r="D3696" i="12"/>
  <c r="D3697" i="12" s="1"/>
  <c r="F3696" i="12"/>
  <c r="F3697" i="12" s="1"/>
  <c r="I3696" i="12"/>
  <c r="I3697" i="12" s="1"/>
  <c r="N3696" i="12"/>
  <c r="O3702" i="12"/>
  <c r="O3703" i="12"/>
  <c r="O3704" i="12"/>
  <c r="O3705" i="12"/>
  <c r="O3706" i="12"/>
  <c r="O3707" i="12"/>
  <c r="O3708" i="12"/>
  <c r="O3709" i="12"/>
  <c r="O3710" i="12"/>
  <c r="O3711" i="12"/>
  <c r="B3712" i="12"/>
  <c r="C3712" i="12"/>
  <c r="D3712" i="12"/>
  <c r="F3712" i="12"/>
  <c r="G3712" i="12"/>
  <c r="H3712" i="12"/>
  <c r="I3712" i="12"/>
  <c r="J3712" i="12"/>
  <c r="L3712" i="12"/>
  <c r="M3712" i="12"/>
  <c r="N3712" i="12"/>
  <c r="B3713" i="12"/>
  <c r="C3713" i="12"/>
  <c r="D3713" i="12"/>
  <c r="F3713" i="12"/>
  <c r="G3713" i="12"/>
  <c r="H3713" i="12"/>
  <c r="I3713" i="12"/>
  <c r="J3713" i="12"/>
  <c r="L3713" i="12"/>
  <c r="M3713" i="12"/>
  <c r="N3713" i="12"/>
  <c r="O3714" i="12"/>
  <c r="O3715" i="12"/>
  <c r="O3716" i="12"/>
  <c r="O3717" i="12"/>
  <c r="O3718" i="12"/>
  <c r="O3719" i="12"/>
  <c r="O3720" i="12"/>
  <c r="O3721" i="12"/>
  <c r="O3722" i="12"/>
  <c r="O3723" i="12"/>
  <c r="B3724" i="12"/>
  <c r="C3724" i="12"/>
  <c r="D3724" i="12"/>
  <c r="F3724" i="12"/>
  <c r="G3724" i="12"/>
  <c r="H3724" i="12"/>
  <c r="I3724" i="12"/>
  <c r="J3724" i="12"/>
  <c r="L3724" i="12"/>
  <c r="M3724" i="12"/>
  <c r="N3724" i="12"/>
  <c r="B3725" i="12"/>
  <c r="C3725" i="12"/>
  <c r="D3725" i="12"/>
  <c r="F3725" i="12"/>
  <c r="G3725" i="12"/>
  <c r="H3725" i="12"/>
  <c r="I3725" i="12"/>
  <c r="J3725" i="12"/>
  <c r="L3725" i="12"/>
  <c r="M3725" i="12"/>
  <c r="N3725" i="12"/>
  <c r="O3726" i="12"/>
  <c r="O3727" i="12"/>
  <c r="O3728" i="12"/>
  <c r="O3729" i="12"/>
  <c r="O3730" i="12"/>
  <c r="O3731" i="12"/>
  <c r="O3732" i="12"/>
  <c r="O3733" i="12"/>
  <c r="O3734" i="12"/>
  <c r="O3735" i="12"/>
  <c r="O3736" i="12"/>
  <c r="B3737" i="12"/>
  <c r="C3737" i="12"/>
  <c r="D3737" i="12"/>
  <c r="F3737" i="12"/>
  <c r="G3737" i="12"/>
  <c r="H3737" i="12"/>
  <c r="I3737" i="12"/>
  <c r="J3737" i="12"/>
  <c r="L3737" i="12"/>
  <c r="M3737" i="12"/>
  <c r="N3737" i="12"/>
  <c r="B3738" i="12"/>
  <c r="C3738" i="12"/>
  <c r="D3738" i="12"/>
  <c r="F3738" i="12"/>
  <c r="G3738" i="12"/>
  <c r="H3738" i="12"/>
  <c r="I3738" i="12"/>
  <c r="J3738" i="12"/>
  <c r="L3738" i="12"/>
  <c r="M3738" i="12"/>
  <c r="N3738" i="12"/>
  <c r="O3746" i="12"/>
  <c r="Q3746" i="12"/>
  <c r="Q3748" i="12" s="1"/>
  <c r="O3747" i="12"/>
  <c r="O3748" i="12"/>
  <c r="O3749" i="12"/>
  <c r="O3750" i="12"/>
  <c r="O3751" i="12"/>
  <c r="O3752" i="12"/>
  <c r="O3753" i="12"/>
  <c r="O3754" i="12"/>
  <c r="O3755" i="12"/>
  <c r="B3756" i="12"/>
  <c r="C3756" i="12"/>
  <c r="D3756" i="12"/>
  <c r="F3756" i="12"/>
  <c r="G3756" i="12"/>
  <c r="H3756" i="12"/>
  <c r="I3756" i="12"/>
  <c r="J3756" i="12"/>
  <c r="L3756" i="12"/>
  <c r="M3756" i="12"/>
  <c r="N3756" i="12"/>
  <c r="B3757" i="12"/>
  <c r="C3757" i="12"/>
  <c r="D3757" i="12"/>
  <c r="F3757" i="12"/>
  <c r="G3757" i="12"/>
  <c r="H3757" i="12"/>
  <c r="I3757" i="12"/>
  <c r="J3757" i="12"/>
  <c r="L3757" i="12"/>
  <c r="M3757" i="12"/>
  <c r="N3757" i="12"/>
  <c r="O3758" i="12"/>
  <c r="O3759" i="12"/>
  <c r="O3760" i="12"/>
  <c r="O3761" i="12"/>
  <c r="O3762" i="12"/>
  <c r="O3763" i="12"/>
  <c r="O3764" i="12"/>
  <c r="O3765" i="12"/>
  <c r="O3766" i="12"/>
  <c r="O3767" i="12"/>
  <c r="B3768" i="12"/>
  <c r="C3768" i="12"/>
  <c r="D3768" i="12"/>
  <c r="F3768" i="12"/>
  <c r="G3768" i="12"/>
  <c r="H3768" i="12"/>
  <c r="I3768" i="12"/>
  <c r="J3768" i="12"/>
  <c r="L3768" i="12"/>
  <c r="M3768" i="12"/>
  <c r="N3768" i="12"/>
  <c r="B3769" i="12"/>
  <c r="C3769" i="12"/>
  <c r="D3769" i="12"/>
  <c r="F3769" i="12"/>
  <c r="G3769" i="12"/>
  <c r="H3769" i="12"/>
  <c r="I3769" i="12"/>
  <c r="J3769" i="12"/>
  <c r="L3769" i="12"/>
  <c r="M3769" i="12"/>
  <c r="N3769" i="12"/>
  <c r="O3770" i="12"/>
  <c r="O3771" i="12"/>
  <c r="O3772" i="12"/>
  <c r="Q3772" i="12"/>
  <c r="O3773" i="12"/>
  <c r="O3774" i="12"/>
  <c r="Q3774" i="12"/>
  <c r="O3775" i="12"/>
  <c r="O3776" i="12"/>
  <c r="Q3776" i="12"/>
  <c r="O3777" i="12"/>
  <c r="O3778" i="12"/>
  <c r="Q3778" i="12"/>
  <c r="O3779" i="12"/>
  <c r="Q3779" i="12"/>
  <c r="B3780" i="12"/>
  <c r="C3780" i="12"/>
  <c r="D3780" i="12"/>
  <c r="F3780" i="12"/>
  <c r="G3780" i="12"/>
  <c r="H3780" i="12"/>
  <c r="I3780" i="12"/>
  <c r="J3780" i="12"/>
  <c r="L3780" i="12"/>
  <c r="M3780" i="12"/>
  <c r="N3780" i="12"/>
  <c r="B3781" i="12"/>
  <c r="C3781" i="12"/>
  <c r="D3781" i="12"/>
  <c r="F3781" i="12"/>
  <c r="G3781" i="12"/>
  <c r="H3781" i="12"/>
  <c r="I3781" i="12"/>
  <c r="J3781" i="12"/>
  <c r="L3781" i="12"/>
  <c r="M3781" i="12"/>
  <c r="N3781" i="12"/>
  <c r="O3789" i="12"/>
  <c r="O3790" i="12"/>
  <c r="Q3790" i="12"/>
  <c r="O3791" i="12"/>
  <c r="Q3791" i="12"/>
  <c r="O3792" i="12"/>
  <c r="O3793" i="12"/>
  <c r="O3794" i="12"/>
  <c r="Q3794" i="12"/>
  <c r="O3795" i="12"/>
  <c r="Q3795" i="12"/>
  <c r="O3796" i="12"/>
  <c r="Q3796" i="12"/>
  <c r="Q3844" i="12" s="1"/>
  <c r="O3797" i="12"/>
  <c r="Q3797" i="12"/>
  <c r="O3798" i="12"/>
  <c r="B3799" i="12"/>
  <c r="C3799" i="12"/>
  <c r="D3799" i="12"/>
  <c r="F3799" i="12"/>
  <c r="G3799" i="12"/>
  <c r="H3799" i="12"/>
  <c r="I3799" i="12"/>
  <c r="J3799" i="12"/>
  <c r="L3799" i="12"/>
  <c r="M3799" i="12"/>
  <c r="N3799" i="12"/>
  <c r="B3800" i="12"/>
  <c r="C3800" i="12"/>
  <c r="D3800" i="12"/>
  <c r="F3800" i="12"/>
  <c r="G3800" i="12"/>
  <c r="H3800" i="12"/>
  <c r="I3800" i="12"/>
  <c r="J3800" i="12"/>
  <c r="L3800" i="12"/>
  <c r="M3800" i="12"/>
  <c r="N3800" i="12"/>
  <c r="O3801" i="12"/>
  <c r="O3802" i="12"/>
  <c r="Q3802" i="12"/>
  <c r="O3803" i="12"/>
  <c r="Q3803" i="12"/>
  <c r="O3804" i="12"/>
  <c r="O3805" i="12"/>
  <c r="O3806" i="12"/>
  <c r="Q3806" i="12"/>
  <c r="O3807" i="12"/>
  <c r="Q3807" i="12"/>
  <c r="O3808" i="12"/>
  <c r="Q3808" i="12"/>
  <c r="O3809" i="12"/>
  <c r="Q3809" i="12"/>
  <c r="O3810" i="12"/>
  <c r="Q3810" i="12"/>
  <c r="B3811" i="12"/>
  <c r="C3811" i="12"/>
  <c r="D3811" i="12"/>
  <c r="F3811" i="12"/>
  <c r="G3811" i="12"/>
  <c r="H3811" i="12"/>
  <c r="I3811" i="12"/>
  <c r="J3811" i="12"/>
  <c r="L3811" i="12"/>
  <c r="M3811" i="12"/>
  <c r="N3811" i="12"/>
  <c r="B3812" i="12"/>
  <c r="C3812" i="12"/>
  <c r="D3812" i="12"/>
  <c r="F3812" i="12"/>
  <c r="G3812" i="12"/>
  <c r="H3812" i="12"/>
  <c r="I3812" i="12"/>
  <c r="J3812" i="12"/>
  <c r="L3812" i="12"/>
  <c r="M3812" i="12"/>
  <c r="N3812" i="12"/>
  <c r="O3813" i="12"/>
  <c r="Q3813" i="12"/>
  <c r="O3814" i="12"/>
  <c r="Q3814" i="12"/>
  <c r="O3815" i="12"/>
  <c r="Q3815" i="12"/>
  <c r="O3816" i="12"/>
  <c r="Q3816" i="12"/>
  <c r="O3817" i="12"/>
  <c r="Q3817" i="12"/>
  <c r="Q3929" i="12" s="1"/>
  <c r="O3818" i="12"/>
  <c r="Q3818" i="12"/>
  <c r="O3819" i="12"/>
  <c r="Q3819" i="12"/>
  <c r="O3820" i="12"/>
  <c r="Q3820" i="12"/>
  <c r="O3821" i="12"/>
  <c r="Q3821" i="12"/>
  <c r="O3822" i="12"/>
  <c r="Q3822" i="12"/>
  <c r="O3823" i="12"/>
  <c r="Q3823" i="12"/>
  <c r="B3824" i="12"/>
  <c r="C3824" i="12"/>
  <c r="D3824" i="12"/>
  <c r="F3824" i="12"/>
  <c r="G3824" i="12"/>
  <c r="H3824" i="12"/>
  <c r="I3824" i="12"/>
  <c r="J3824" i="12"/>
  <c r="K3824" i="12"/>
  <c r="K3826" i="12" s="1"/>
  <c r="K3827" i="12" s="1"/>
  <c r="L3824" i="12"/>
  <c r="M3824" i="12"/>
  <c r="N3824" i="12"/>
  <c r="B3825" i="12"/>
  <c r="C3825" i="12"/>
  <c r="D3825" i="12"/>
  <c r="F3825" i="12"/>
  <c r="G3825" i="12"/>
  <c r="H3825" i="12"/>
  <c r="I3825" i="12"/>
  <c r="J3825" i="12"/>
  <c r="K3825" i="12"/>
  <c r="L3825" i="12"/>
  <c r="M3825" i="12"/>
  <c r="N3825" i="12"/>
  <c r="O3835" i="12"/>
  <c r="Q3835" i="12"/>
  <c r="O3836" i="12"/>
  <c r="Q3836" i="12"/>
  <c r="O3837" i="12"/>
  <c r="Q3837" i="12"/>
  <c r="O3838" i="12"/>
  <c r="Q3838" i="12"/>
  <c r="O3839" i="12"/>
  <c r="Q3839" i="12"/>
  <c r="O3840" i="12"/>
  <c r="Q3840" i="12"/>
  <c r="O3841" i="12"/>
  <c r="O3842" i="12"/>
  <c r="O3843" i="12"/>
  <c r="O3844" i="12"/>
  <c r="B3845" i="12"/>
  <c r="C3845" i="12"/>
  <c r="D3845" i="12"/>
  <c r="F3845" i="12"/>
  <c r="G3845" i="12"/>
  <c r="H3845" i="12"/>
  <c r="I3845" i="12"/>
  <c r="J3845" i="12"/>
  <c r="L3845" i="12"/>
  <c r="M3845" i="12"/>
  <c r="N3845" i="12"/>
  <c r="B3846" i="12"/>
  <c r="C3846" i="12"/>
  <c r="D3846" i="12"/>
  <c r="F3846" i="12"/>
  <c r="G3846" i="12"/>
  <c r="H3846" i="12"/>
  <c r="I3846" i="12"/>
  <c r="J3846" i="12"/>
  <c r="L3846" i="12"/>
  <c r="M3846" i="12"/>
  <c r="N3846" i="12"/>
  <c r="O3847" i="12"/>
  <c r="O3848" i="12"/>
  <c r="O3849" i="12"/>
  <c r="O3850" i="12"/>
  <c r="O3851" i="12"/>
  <c r="O3852" i="12"/>
  <c r="O3853" i="12"/>
  <c r="O3854" i="12"/>
  <c r="O3855" i="12"/>
  <c r="O3856" i="12"/>
  <c r="B3857" i="12"/>
  <c r="C3857" i="12"/>
  <c r="D3857" i="12"/>
  <c r="F3857" i="12"/>
  <c r="G3857" i="12"/>
  <c r="H3857" i="12"/>
  <c r="I3857" i="12"/>
  <c r="J3857" i="12"/>
  <c r="K3857" i="12"/>
  <c r="L3857" i="12"/>
  <c r="M3857" i="12"/>
  <c r="N3857" i="12"/>
  <c r="B3858" i="12"/>
  <c r="C3858" i="12"/>
  <c r="D3858" i="12"/>
  <c r="F3858" i="12"/>
  <c r="G3858" i="12"/>
  <c r="H3858" i="12"/>
  <c r="I3858" i="12"/>
  <c r="J3858" i="12"/>
  <c r="K3858" i="12"/>
  <c r="L3858" i="12"/>
  <c r="M3858" i="12"/>
  <c r="N3858" i="12"/>
  <c r="O3859" i="12"/>
  <c r="O3860" i="12"/>
  <c r="O3861" i="12"/>
  <c r="O3862" i="12"/>
  <c r="O3863" i="12"/>
  <c r="O3864" i="12"/>
  <c r="O3865" i="12"/>
  <c r="O3866" i="12"/>
  <c r="O3867" i="12"/>
  <c r="O3868" i="12"/>
  <c r="O3869" i="12"/>
  <c r="B3870" i="12"/>
  <c r="C3870" i="12"/>
  <c r="D3870" i="12"/>
  <c r="F3870" i="12"/>
  <c r="G3870" i="12"/>
  <c r="H3870" i="12"/>
  <c r="I3870" i="12"/>
  <c r="J3870" i="12"/>
  <c r="K3870" i="12"/>
  <c r="L3870" i="12"/>
  <c r="M3870" i="12"/>
  <c r="N3870" i="12"/>
  <c r="B3871" i="12"/>
  <c r="C3871" i="12"/>
  <c r="D3871" i="12"/>
  <c r="F3871" i="12"/>
  <c r="G3871" i="12"/>
  <c r="H3871" i="12"/>
  <c r="I3871" i="12"/>
  <c r="J3871" i="12"/>
  <c r="K3871" i="12"/>
  <c r="L3871" i="12"/>
  <c r="M3871" i="12"/>
  <c r="N3871" i="12"/>
  <c r="O3881" i="12"/>
  <c r="O3882" i="12"/>
  <c r="O3883" i="12"/>
  <c r="O3884" i="12"/>
  <c r="O3885" i="12"/>
  <c r="O3886" i="12"/>
  <c r="O3887" i="12"/>
  <c r="O3888" i="12"/>
  <c r="O3889" i="12"/>
  <c r="O3890" i="12"/>
  <c r="B3891" i="12"/>
  <c r="C3891" i="12"/>
  <c r="D3891" i="12"/>
  <c r="F3891" i="12"/>
  <c r="G3891" i="12"/>
  <c r="H3891" i="12"/>
  <c r="I3891" i="12"/>
  <c r="J3891" i="12"/>
  <c r="L3891" i="12"/>
  <c r="M3891" i="12"/>
  <c r="N3891" i="12"/>
  <c r="B3892" i="12"/>
  <c r="C3892" i="12"/>
  <c r="D3892" i="12"/>
  <c r="F3892" i="12"/>
  <c r="G3892" i="12"/>
  <c r="H3892" i="12"/>
  <c r="I3892" i="12"/>
  <c r="J3892" i="12"/>
  <c r="L3892" i="12"/>
  <c r="M3892" i="12"/>
  <c r="N3892" i="12"/>
  <c r="O3893" i="12"/>
  <c r="O3894" i="12"/>
  <c r="O3895" i="12"/>
  <c r="O3896" i="12"/>
  <c r="O3897" i="12"/>
  <c r="O3898" i="12"/>
  <c r="O3899" i="12"/>
  <c r="O3900" i="12"/>
  <c r="O3901" i="12"/>
  <c r="O3902" i="12"/>
  <c r="B3903" i="12"/>
  <c r="C3903" i="12"/>
  <c r="D3903" i="12"/>
  <c r="F3903" i="12"/>
  <c r="G3903" i="12"/>
  <c r="H3903" i="12"/>
  <c r="I3903" i="12"/>
  <c r="J3903" i="12"/>
  <c r="L3903" i="12"/>
  <c r="M3903" i="12"/>
  <c r="N3903" i="12"/>
  <c r="B3904" i="12"/>
  <c r="C3904" i="12"/>
  <c r="D3904" i="12"/>
  <c r="F3904" i="12"/>
  <c r="G3904" i="12"/>
  <c r="H3904" i="12"/>
  <c r="I3904" i="12"/>
  <c r="J3904" i="12"/>
  <c r="L3904" i="12"/>
  <c r="M3904" i="12"/>
  <c r="N3904" i="12"/>
  <c r="O3905" i="12"/>
  <c r="O3906" i="12"/>
  <c r="O3907" i="12"/>
  <c r="O3908" i="12"/>
  <c r="O3909" i="12"/>
  <c r="O3910" i="12"/>
  <c r="O3911" i="12"/>
  <c r="O3912" i="12"/>
  <c r="O3913" i="12"/>
  <c r="B3914" i="12"/>
  <c r="C3914" i="12"/>
  <c r="D3914" i="12"/>
  <c r="F3914" i="12"/>
  <c r="G3914" i="12"/>
  <c r="H3914" i="12"/>
  <c r="I3914" i="12"/>
  <c r="J3914" i="12"/>
  <c r="L3914" i="12"/>
  <c r="M3914" i="12"/>
  <c r="N3914" i="12"/>
  <c r="B3915" i="12"/>
  <c r="C3915" i="12"/>
  <c r="D3915" i="12"/>
  <c r="F3915" i="12"/>
  <c r="G3915" i="12"/>
  <c r="H3915" i="12"/>
  <c r="I3915" i="12"/>
  <c r="J3915" i="12"/>
  <c r="L3915" i="12"/>
  <c r="M3915" i="12"/>
  <c r="N3915" i="12"/>
  <c r="O3922" i="12"/>
  <c r="O3923" i="12"/>
  <c r="O3924" i="12"/>
  <c r="O3925" i="12"/>
  <c r="O3926" i="12"/>
  <c r="O3927" i="12"/>
  <c r="O3928" i="12"/>
  <c r="O3929" i="12"/>
  <c r="O3930" i="12"/>
  <c r="O3931" i="12"/>
  <c r="B3932" i="12"/>
  <c r="C3932" i="12"/>
  <c r="D3932" i="12"/>
  <c r="F3932" i="12"/>
  <c r="G3932" i="12"/>
  <c r="H3932" i="12"/>
  <c r="I3932" i="12"/>
  <c r="J3932" i="12"/>
  <c r="L3932" i="12"/>
  <c r="M3932" i="12"/>
  <c r="N3932" i="12"/>
  <c r="B3933" i="12"/>
  <c r="C3933" i="12"/>
  <c r="D3933" i="12"/>
  <c r="F3933" i="12"/>
  <c r="G3933" i="12"/>
  <c r="H3933" i="12"/>
  <c r="I3933" i="12"/>
  <c r="J3933" i="12"/>
  <c r="L3933" i="12"/>
  <c r="M3933" i="12"/>
  <c r="N3933" i="12"/>
  <c r="O3934" i="12"/>
  <c r="O3935" i="12"/>
  <c r="O3936" i="12"/>
  <c r="O3937" i="12"/>
  <c r="O3938" i="12"/>
  <c r="O3939" i="12"/>
  <c r="O3940" i="12"/>
  <c r="O3941" i="12"/>
  <c r="O3942" i="12"/>
  <c r="O3943" i="12"/>
  <c r="B3944" i="12"/>
  <c r="C3944" i="12"/>
  <c r="D3944" i="12"/>
  <c r="F3944" i="12"/>
  <c r="G3944" i="12"/>
  <c r="H3944" i="12"/>
  <c r="I3944" i="12"/>
  <c r="J3944" i="12"/>
  <c r="L3944" i="12"/>
  <c r="M3944" i="12"/>
  <c r="N3944" i="12"/>
  <c r="B3945" i="12"/>
  <c r="C3945" i="12"/>
  <c r="D3945" i="12"/>
  <c r="F3945" i="12"/>
  <c r="G3945" i="12"/>
  <c r="H3945" i="12"/>
  <c r="I3945" i="12"/>
  <c r="J3945" i="12"/>
  <c r="L3945" i="12"/>
  <c r="M3945" i="12"/>
  <c r="N3945" i="12"/>
  <c r="O3946" i="12"/>
  <c r="O3947" i="12"/>
  <c r="O3948" i="12"/>
  <c r="O3949" i="12"/>
  <c r="O3950" i="12"/>
  <c r="O3951" i="12"/>
  <c r="O3952" i="12"/>
  <c r="O3953" i="12"/>
  <c r="O3954" i="12"/>
  <c r="O3955" i="12"/>
  <c r="O3956" i="12"/>
  <c r="B3957" i="12"/>
  <c r="C3957" i="12"/>
  <c r="D3957" i="12"/>
  <c r="F3957" i="12"/>
  <c r="G3957" i="12"/>
  <c r="H3957" i="12"/>
  <c r="I3957" i="12"/>
  <c r="J3957" i="12"/>
  <c r="L3957" i="12"/>
  <c r="M3957" i="12"/>
  <c r="N3957" i="12"/>
  <c r="B3958" i="12"/>
  <c r="C3958" i="12"/>
  <c r="D3958" i="12"/>
  <c r="F3958" i="12"/>
  <c r="G3958" i="12"/>
  <c r="H3958" i="12"/>
  <c r="I3958" i="12"/>
  <c r="J3958" i="12"/>
  <c r="L3958" i="12"/>
  <c r="M3958" i="12"/>
  <c r="N3958" i="12"/>
  <c r="O3965" i="12"/>
  <c r="O3966" i="12"/>
  <c r="O3967" i="12"/>
  <c r="O3968" i="12"/>
  <c r="O3969" i="12"/>
  <c r="O3970" i="12"/>
  <c r="O3971" i="12"/>
  <c r="O3972" i="12"/>
  <c r="O3973" i="12"/>
  <c r="O3974" i="12"/>
  <c r="B3975" i="12"/>
  <c r="C3975" i="12"/>
  <c r="D3975" i="12"/>
  <c r="F3975" i="12"/>
  <c r="G3975" i="12"/>
  <c r="H3975" i="12"/>
  <c r="I3975" i="12"/>
  <c r="J3975" i="12"/>
  <c r="K3975" i="12"/>
  <c r="L3975" i="12"/>
  <c r="M3975" i="12"/>
  <c r="N3975" i="12"/>
  <c r="B3976" i="12"/>
  <c r="C3976" i="12"/>
  <c r="D3976" i="12"/>
  <c r="F3976" i="12"/>
  <c r="G3976" i="12"/>
  <c r="H3976" i="12"/>
  <c r="I3976" i="12"/>
  <c r="J3976" i="12"/>
  <c r="K3976" i="12"/>
  <c r="L3976" i="12"/>
  <c r="M3976" i="12"/>
  <c r="N3976" i="12"/>
  <c r="O3977" i="12"/>
  <c r="O3978" i="12"/>
  <c r="O3979" i="12"/>
  <c r="O3980" i="12"/>
  <c r="O3981" i="12"/>
  <c r="O3982" i="12"/>
  <c r="O3983" i="12"/>
  <c r="O3984" i="12"/>
  <c r="O3985" i="12"/>
  <c r="O3986" i="12"/>
  <c r="B3987" i="12"/>
  <c r="C3987" i="12"/>
  <c r="D3987" i="12"/>
  <c r="F3987" i="12"/>
  <c r="G3987" i="12"/>
  <c r="H3987" i="12"/>
  <c r="I3987" i="12"/>
  <c r="J3987" i="12"/>
  <c r="K3987" i="12"/>
  <c r="L3987" i="12"/>
  <c r="M3987" i="12"/>
  <c r="N3987" i="12"/>
  <c r="B3988" i="12"/>
  <c r="C3988" i="12"/>
  <c r="D3988" i="12"/>
  <c r="F3988" i="12"/>
  <c r="G3988" i="12"/>
  <c r="H3988" i="12"/>
  <c r="I3988" i="12"/>
  <c r="J3988" i="12"/>
  <c r="K3988" i="12"/>
  <c r="L3988" i="12"/>
  <c r="M3988" i="12"/>
  <c r="N3988" i="12"/>
  <c r="O3989" i="12"/>
  <c r="O3990" i="12"/>
  <c r="O3991" i="12"/>
  <c r="O3992" i="12"/>
  <c r="Q3992" i="12"/>
  <c r="O3993" i="12"/>
  <c r="O3994" i="12"/>
  <c r="O3995" i="12"/>
  <c r="O3996" i="12"/>
  <c r="O3997" i="12"/>
  <c r="O3998" i="12"/>
  <c r="B3999" i="12"/>
  <c r="C3999" i="12"/>
  <c r="D3999" i="12"/>
  <c r="F3999" i="12"/>
  <c r="G3999" i="12"/>
  <c r="H3999" i="12"/>
  <c r="I3999" i="12"/>
  <c r="J3999" i="12"/>
  <c r="L3999" i="12"/>
  <c r="L4001" i="12" s="1"/>
  <c r="L4002" i="12" s="1"/>
  <c r="M3999" i="12"/>
  <c r="N3999" i="12"/>
  <c r="N4001" i="12" s="1"/>
  <c r="N4002" i="12" s="1"/>
  <c r="B4000" i="12"/>
  <c r="C4000" i="12"/>
  <c r="D4000" i="12"/>
  <c r="F4000" i="12"/>
  <c r="G4000" i="12"/>
  <c r="H4000" i="12"/>
  <c r="I4000" i="12"/>
  <c r="J4000" i="12"/>
  <c r="L4000" i="12"/>
  <c r="M4000" i="12"/>
  <c r="N4000" i="12"/>
  <c r="O4007" i="12"/>
  <c r="Q4007" i="12"/>
  <c r="O4008" i="12"/>
  <c r="Q4008" i="12"/>
  <c r="O4009" i="12"/>
  <c r="O4010" i="12"/>
  <c r="O4011" i="12"/>
  <c r="Q4011" i="12"/>
  <c r="O4012" i="12"/>
  <c r="O4013" i="12"/>
  <c r="Q4013" i="12"/>
  <c r="O4014" i="12"/>
  <c r="Q4014" i="12"/>
  <c r="O4015" i="12"/>
  <c r="O4016" i="12"/>
  <c r="Q4016" i="12"/>
  <c r="B4017" i="12"/>
  <c r="C4017" i="12"/>
  <c r="D4017" i="12"/>
  <c r="F4017" i="12"/>
  <c r="G4017" i="12"/>
  <c r="H4017" i="12"/>
  <c r="I4017" i="12"/>
  <c r="J4017" i="12"/>
  <c r="L4017" i="12"/>
  <c r="M4017" i="12"/>
  <c r="N4017" i="12"/>
  <c r="B4018" i="12"/>
  <c r="C4018" i="12"/>
  <c r="D4018" i="12"/>
  <c r="F4018" i="12"/>
  <c r="G4018" i="12"/>
  <c r="H4018" i="12"/>
  <c r="I4018" i="12"/>
  <c r="J4018" i="12"/>
  <c r="L4018" i="12"/>
  <c r="M4018" i="12"/>
  <c r="N4018" i="12"/>
  <c r="O4019" i="12"/>
  <c r="Q4019" i="12"/>
  <c r="O4020" i="12"/>
  <c r="Q4020" i="12"/>
  <c r="O4021" i="12"/>
  <c r="Q4021" i="12"/>
  <c r="O4022" i="12"/>
  <c r="O4023" i="12"/>
  <c r="Q4023" i="12"/>
  <c r="O4024" i="12"/>
  <c r="Q4024" i="12"/>
  <c r="O4025" i="12"/>
  <c r="Q4025" i="12"/>
  <c r="O4026" i="12"/>
  <c r="Q4026" i="12"/>
  <c r="O4027" i="12"/>
  <c r="Q4027" i="12"/>
  <c r="O4028" i="12"/>
  <c r="Q4028" i="12"/>
  <c r="B4029" i="12"/>
  <c r="C4029" i="12"/>
  <c r="D4029" i="12"/>
  <c r="F4029" i="12"/>
  <c r="G4029" i="12"/>
  <c r="H4029" i="12"/>
  <c r="I4029" i="12"/>
  <c r="J4029" i="12"/>
  <c r="L4029" i="12"/>
  <c r="M4029" i="12"/>
  <c r="N4029" i="12"/>
  <c r="B4030" i="12"/>
  <c r="C4030" i="12"/>
  <c r="D4030" i="12"/>
  <c r="F4030" i="12"/>
  <c r="G4030" i="12"/>
  <c r="H4030" i="12"/>
  <c r="I4030" i="12"/>
  <c r="J4030" i="12"/>
  <c r="L4030" i="12"/>
  <c r="M4030" i="12"/>
  <c r="N4030" i="12"/>
  <c r="O4031" i="12"/>
  <c r="Q4031" i="12"/>
  <c r="O4032" i="12"/>
  <c r="Q4032" i="12"/>
  <c r="O4033" i="12"/>
  <c r="Q4033" i="12"/>
  <c r="O4034" i="12"/>
  <c r="Q4034" i="12"/>
  <c r="O4035" i="12"/>
  <c r="Q4035" i="12"/>
  <c r="O4036" i="12"/>
  <c r="Q4036" i="12"/>
  <c r="O4037" i="12"/>
  <c r="Q4037" i="12"/>
  <c r="O4038" i="12"/>
  <c r="O4039" i="12"/>
  <c r="Q4039" i="12"/>
  <c r="O4040" i="12"/>
  <c r="Q4040" i="12"/>
  <c r="O4041" i="12"/>
  <c r="Q4041" i="12"/>
  <c r="B4042" i="12"/>
  <c r="C4042" i="12"/>
  <c r="D4042" i="12"/>
  <c r="F4042" i="12"/>
  <c r="G4042" i="12"/>
  <c r="H4042" i="12"/>
  <c r="I4042" i="12"/>
  <c r="J4042" i="12"/>
  <c r="K4042" i="12"/>
  <c r="K4044" i="12" s="1"/>
  <c r="K4045" i="12" s="1"/>
  <c r="L4042" i="12"/>
  <c r="M4042" i="12"/>
  <c r="N4042" i="12"/>
  <c r="B4043" i="12"/>
  <c r="C4043" i="12"/>
  <c r="D4043" i="12"/>
  <c r="F4043" i="12"/>
  <c r="G4043" i="12"/>
  <c r="H4043" i="12"/>
  <c r="I4043" i="12"/>
  <c r="J4043" i="12"/>
  <c r="K4043" i="12"/>
  <c r="L4043" i="12"/>
  <c r="M4043" i="12"/>
  <c r="N4043" i="12"/>
  <c r="O4049" i="12"/>
  <c r="O4050" i="12"/>
  <c r="Q4050" i="12"/>
  <c r="O4051" i="12"/>
  <c r="O4052" i="12"/>
  <c r="Q4052" i="12"/>
  <c r="O4053" i="12"/>
  <c r="Q4053" i="12"/>
  <c r="O4054" i="12"/>
  <c r="O4055" i="12"/>
  <c r="O4056" i="12"/>
  <c r="O4057" i="12"/>
  <c r="O4058" i="12"/>
  <c r="Q4058" i="12"/>
  <c r="B4059" i="12"/>
  <c r="C4059" i="12"/>
  <c r="D4059" i="12"/>
  <c r="F4059" i="12"/>
  <c r="G4059" i="12"/>
  <c r="H4059" i="12"/>
  <c r="I4059" i="12"/>
  <c r="J4059" i="12"/>
  <c r="M4059" i="12"/>
  <c r="N4059" i="12"/>
  <c r="B4060" i="12"/>
  <c r="C4060" i="12"/>
  <c r="D4060" i="12"/>
  <c r="F4060" i="12"/>
  <c r="G4060" i="12"/>
  <c r="H4060" i="12"/>
  <c r="I4060" i="12"/>
  <c r="J4060" i="12"/>
  <c r="M4060" i="12"/>
  <c r="N4060" i="12"/>
  <c r="O4061" i="12"/>
  <c r="O4062" i="12"/>
  <c r="O4063" i="12"/>
  <c r="O4064" i="12"/>
  <c r="O4065" i="12"/>
  <c r="Q4065" i="12"/>
  <c r="O4066" i="12"/>
  <c r="Q4066" i="12"/>
  <c r="O4067" i="12"/>
  <c r="O4068" i="12"/>
  <c r="Q4068" i="12"/>
  <c r="O4069" i="12"/>
  <c r="Q4069" i="12"/>
  <c r="O4070" i="12"/>
  <c r="Q4070" i="12"/>
  <c r="B4071" i="12"/>
  <c r="C4071" i="12"/>
  <c r="D4071" i="12"/>
  <c r="F4071" i="12"/>
  <c r="G4071" i="12"/>
  <c r="H4071" i="12"/>
  <c r="I4071" i="12"/>
  <c r="J4071" i="12"/>
  <c r="M4071" i="12"/>
  <c r="N4071" i="12"/>
  <c r="B4072" i="12"/>
  <c r="C4072" i="12"/>
  <c r="D4072" i="12"/>
  <c r="F4072" i="12"/>
  <c r="G4072" i="12"/>
  <c r="H4072" i="12"/>
  <c r="I4072" i="12"/>
  <c r="J4072" i="12"/>
  <c r="M4072" i="12"/>
  <c r="N4072" i="12"/>
  <c r="O4073" i="12"/>
  <c r="O4074" i="12"/>
  <c r="Q4074" i="12"/>
  <c r="O4075" i="12"/>
  <c r="O4076" i="12"/>
  <c r="Q4076" i="12"/>
  <c r="O4077" i="12"/>
  <c r="O4078" i="12"/>
  <c r="O4079" i="12"/>
  <c r="Q4079" i="12"/>
  <c r="O4080" i="12"/>
  <c r="Q4080" i="12"/>
  <c r="O4081" i="12"/>
  <c r="Q4081" i="12"/>
  <c r="O4082" i="12"/>
  <c r="Q4082" i="12"/>
  <c r="B4083" i="12"/>
  <c r="C4083" i="12"/>
  <c r="D4083" i="12"/>
  <c r="F4083" i="12"/>
  <c r="G4083" i="12"/>
  <c r="H4083" i="12"/>
  <c r="I4083" i="12"/>
  <c r="J4083" i="12"/>
  <c r="M4083" i="12"/>
  <c r="N4083" i="12"/>
  <c r="B4084" i="12"/>
  <c r="C4084" i="12"/>
  <c r="D4084" i="12"/>
  <c r="F4084" i="12"/>
  <c r="G4084" i="12"/>
  <c r="H4084" i="12"/>
  <c r="I4084" i="12"/>
  <c r="J4084" i="12"/>
  <c r="M4084" i="12"/>
  <c r="N4084" i="12"/>
  <c r="O4090" i="12"/>
  <c r="Q4090" i="12"/>
  <c r="O4091" i="12"/>
  <c r="Q4091" i="12"/>
  <c r="O4092" i="12"/>
  <c r="Q4092" i="12"/>
  <c r="O4093" i="12"/>
  <c r="Q4093" i="12"/>
  <c r="O4094" i="12"/>
  <c r="O4095" i="12"/>
  <c r="Q4095" i="12"/>
  <c r="O4096" i="12"/>
  <c r="Q4096" i="12"/>
  <c r="O4097" i="12"/>
  <c r="Q4097" i="12"/>
  <c r="O4098" i="12"/>
  <c r="Q4098" i="12"/>
  <c r="O4099" i="12"/>
  <c r="Q4099" i="12"/>
  <c r="B4100" i="12"/>
  <c r="C4100" i="12"/>
  <c r="D4100" i="12"/>
  <c r="F4100" i="12"/>
  <c r="G4100" i="12"/>
  <c r="H4100" i="12"/>
  <c r="I4100" i="12"/>
  <c r="J4100" i="12"/>
  <c r="L4100" i="12"/>
  <c r="M4100" i="12"/>
  <c r="N4100" i="12"/>
  <c r="B4101" i="12"/>
  <c r="C4101" i="12"/>
  <c r="D4101" i="12"/>
  <c r="F4101" i="12"/>
  <c r="G4101" i="12"/>
  <c r="H4101" i="12"/>
  <c r="I4101" i="12"/>
  <c r="J4101" i="12"/>
  <c r="L4101" i="12"/>
  <c r="M4101" i="12"/>
  <c r="N4101" i="12"/>
  <c r="O4102" i="12"/>
  <c r="O4103" i="12"/>
  <c r="Q4103" i="12"/>
  <c r="O4104" i="12"/>
  <c r="Q4104" i="12"/>
  <c r="O4105" i="12"/>
  <c r="Q4105" i="12"/>
  <c r="O4106" i="12"/>
  <c r="O4107" i="12"/>
  <c r="Q4107" i="12"/>
  <c r="O4108" i="12"/>
  <c r="Q4108" i="12"/>
  <c r="O4109" i="12"/>
  <c r="Q4109" i="12"/>
  <c r="O4110" i="12"/>
  <c r="Q4110" i="12"/>
  <c r="O4111" i="12"/>
  <c r="Q4111" i="12"/>
  <c r="B4112" i="12"/>
  <c r="C4112" i="12"/>
  <c r="D4112" i="12"/>
  <c r="F4112" i="12"/>
  <c r="G4112" i="12"/>
  <c r="H4112" i="12"/>
  <c r="I4112" i="12"/>
  <c r="J4112" i="12"/>
  <c r="L4112" i="12"/>
  <c r="M4112" i="12"/>
  <c r="N4112" i="12"/>
  <c r="B4113" i="12"/>
  <c r="C4113" i="12"/>
  <c r="D4113" i="12"/>
  <c r="F4113" i="12"/>
  <c r="G4113" i="12"/>
  <c r="H4113" i="12"/>
  <c r="I4113" i="12"/>
  <c r="J4113" i="12"/>
  <c r="L4113" i="12"/>
  <c r="M4113" i="12"/>
  <c r="N4113" i="12"/>
  <c r="O4114" i="12"/>
  <c r="O4115" i="12"/>
  <c r="Q4115" i="12"/>
  <c r="O4116" i="12"/>
  <c r="Q4116" i="12"/>
  <c r="O4117" i="12"/>
  <c r="O4118" i="12"/>
  <c r="Q4118" i="12"/>
  <c r="O4119" i="12"/>
  <c r="Q4119" i="12"/>
  <c r="O4120" i="12"/>
  <c r="O4121" i="12"/>
  <c r="Q4121" i="12"/>
  <c r="O4122" i="12"/>
  <c r="Q4122" i="12"/>
  <c r="O4123" i="12"/>
  <c r="Q4123" i="12"/>
  <c r="O4124" i="12"/>
  <c r="B4125" i="12"/>
  <c r="C4125" i="12"/>
  <c r="C4127" i="12" s="1"/>
  <c r="C4128" i="12" s="1"/>
  <c r="D4125" i="12"/>
  <c r="D4127" i="12" s="1"/>
  <c r="D4128" i="12" s="1"/>
  <c r="F4125" i="12"/>
  <c r="F4127" i="12" s="1"/>
  <c r="F4128" i="12" s="1"/>
  <c r="G4125" i="12"/>
  <c r="G4127" i="12" s="1"/>
  <c r="G4128" i="12" s="1"/>
  <c r="H4125" i="12"/>
  <c r="I4125" i="12"/>
  <c r="I4127" i="12" s="1"/>
  <c r="I4128" i="12" s="1"/>
  <c r="J4125" i="12"/>
  <c r="J4127" i="12" s="1"/>
  <c r="J4128" i="12" s="1"/>
  <c r="K4125" i="12"/>
  <c r="K4127" i="12" s="1"/>
  <c r="K4128" i="12" s="1"/>
  <c r="L4125" i="12"/>
  <c r="M4125" i="12"/>
  <c r="N4125" i="12"/>
  <c r="B4126" i="12"/>
  <c r="C4126" i="12"/>
  <c r="D4126" i="12"/>
  <c r="F4126" i="12"/>
  <c r="G4126" i="12"/>
  <c r="H4126" i="12"/>
  <c r="I4126" i="12"/>
  <c r="J4126" i="12"/>
  <c r="K4126" i="12"/>
  <c r="L4126" i="12"/>
  <c r="M4126" i="12"/>
  <c r="N4126" i="12"/>
  <c r="B4127" i="12"/>
  <c r="B4128" i="12" s="1"/>
  <c r="O4133" i="12"/>
  <c r="Q4133" i="12"/>
  <c r="O4134" i="12"/>
  <c r="Q4134" i="12"/>
  <c r="O4135" i="12"/>
  <c r="Q4135" i="12"/>
  <c r="O4136" i="12"/>
  <c r="Q4136" i="12"/>
  <c r="O4137" i="12"/>
  <c r="Q4137" i="12"/>
  <c r="O4138" i="12"/>
  <c r="Q4138" i="12"/>
  <c r="O4139" i="12"/>
  <c r="Q4139" i="12"/>
  <c r="O4140" i="12"/>
  <c r="O4141" i="12"/>
  <c r="Q4141" i="12"/>
  <c r="O4142" i="12"/>
  <c r="Q4142" i="12"/>
  <c r="B4143" i="12"/>
  <c r="C4143" i="12"/>
  <c r="D4143" i="12"/>
  <c r="F4143" i="12"/>
  <c r="G4143" i="12"/>
  <c r="H4143" i="12"/>
  <c r="I4143" i="12"/>
  <c r="J4143" i="12"/>
  <c r="L4143" i="12"/>
  <c r="M4143" i="12"/>
  <c r="N4143" i="12"/>
  <c r="B4144" i="12"/>
  <c r="C4144" i="12"/>
  <c r="D4144" i="12"/>
  <c r="F4144" i="12"/>
  <c r="G4144" i="12"/>
  <c r="H4144" i="12"/>
  <c r="I4144" i="12"/>
  <c r="J4144" i="12"/>
  <c r="L4144" i="12"/>
  <c r="M4144" i="12"/>
  <c r="N4144" i="12"/>
  <c r="O4145" i="12"/>
  <c r="Q4145" i="12"/>
  <c r="O4146" i="12"/>
  <c r="Q4146" i="12"/>
  <c r="O4147" i="12"/>
  <c r="Q4147" i="12"/>
  <c r="O4148" i="12"/>
  <c r="O4149" i="12"/>
  <c r="Q4149" i="12"/>
  <c r="O4150" i="12"/>
  <c r="Q4150" i="12"/>
  <c r="O4151" i="12"/>
  <c r="O4152" i="12"/>
  <c r="O4153" i="12"/>
  <c r="Q4153" i="12"/>
  <c r="O4154" i="12"/>
  <c r="Q4154" i="12"/>
  <c r="B4155" i="12"/>
  <c r="C4155" i="12"/>
  <c r="D4155" i="12"/>
  <c r="F4155" i="12"/>
  <c r="G4155" i="12"/>
  <c r="H4155" i="12"/>
  <c r="I4155" i="12"/>
  <c r="J4155" i="12"/>
  <c r="L4155" i="12"/>
  <c r="M4155" i="12"/>
  <c r="N4155" i="12"/>
  <c r="B4156" i="12"/>
  <c r="C4156" i="12"/>
  <c r="D4156" i="12"/>
  <c r="F4156" i="12"/>
  <c r="G4156" i="12"/>
  <c r="H4156" i="12"/>
  <c r="I4156" i="12"/>
  <c r="J4156" i="12"/>
  <c r="L4156" i="12"/>
  <c r="M4156" i="12"/>
  <c r="N4156" i="12"/>
  <c r="O4157" i="12"/>
  <c r="Q4157" i="12"/>
  <c r="O4158" i="12"/>
  <c r="Q4158" i="12"/>
  <c r="O4159" i="12"/>
  <c r="Q4159" i="12"/>
  <c r="O4160" i="12"/>
  <c r="O4161" i="12"/>
  <c r="Q4161" i="12"/>
  <c r="O4162" i="12"/>
  <c r="Q4162" i="12"/>
  <c r="O4163" i="12"/>
  <c r="O4164" i="12"/>
  <c r="O4165" i="12"/>
  <c r="O4166" i="12"/>
  <c r="Q4166" i="12"/>
  <c r="O4167" i="12"/>
  <c r="Q4167" i="12"/>
  <c r="B4168" i="12"/>
  <c r="C4168" i="12"/>
  <c r="D4168" i="12"/>
  <c r="F4168" i="12"/>
  <c r="G4168" i="12"/>
  <c r="H4168" i="12"/>
  <c r="I4168" i="12"/>
  <c r="J4168" i="12"/>
  <c r="L4168" i="12"/>
  <c r="M4168" i="12"/>
  <c r="N4168" i="12"/>
  <c r="B4169" i="12"/>
  <c r="C4169" i="12"/>
  <c r="D4169" i="12"/>
  <c r="F4169" i="12"/>
  <c r="G4169" i="12"/>
  <c r="H4169" i="12"/>
  <c r="I4169" i="12"/>
  <c r="J4169" i="12"/>
  <c r="L4169" i="12"/>
  <c r="M4169" i="12"/>
  <c r="N4169" i="12"/>
  <c r="O4175" i="12"/>
  <c r="O4176" i="12"/>
  <c r="Q4176" i="12"/>
  <c r="O4177" i="12"/>
  <c r="Q4177" i="12"/>
  <c r="O4178" i="12"/>
  <c r="Q4178" i="12"/>
  <c r="O4179" i="12"/>
  <c r="Q4179" i="12"/>
  <c r="O4180" i="12"/>
  <c r="Q4180" i="12"/>
  <c r="O4181" i="12"/>
  <c r="O4182" i="12"/>
  <c r="Q4182" i="12"/>
  <c r="O4183" i="12"/>
  <c r="Q4183" i="12"/>
  <c r="O4184" i="12"/>
  <c r="Q4184" i="12"/>
  <c r="B4185" i="12"/>
  <c r="C4185" i="12"/>
  <c r="D4185" i="12"/>
  <c r="F4185" i="12"/>
  <c r="G4185" i="12"/>
  <c r="H4185" i="12"/>
  <c r="I4185" i="12"/>
  <c r="J4185" i="12"/>
  <c r="L4185" i="12"/>
  <c r="M4185" i="12"/>
  <c r="N4185" i="12"/>
  <c r="B4186" i="12"/>
  <c r="C4186" i="12"/>
  <c r="D4186" i="12"/>
  <c r="F4186" i="12"/>
  <c r="G4186" i="12"/>
  <c r="H4186" i="12"/>
  <c r="I4186" i="12"/>
  <c r="J4186" i="12"/>
  <c r="L4186" i="12"/>
  <c r="M4186" i="12"/>
  <c r="N4186" i="12"/>
  <c r="O4187" i="12"/>
  <c r="Q4187" i="12"/>
  <c r="O4188" i="12"/>
  <c r="Q4188" i="12"/>
  <c r="O4189" i="12"/>
  <c r="Q4189" i="12"/>
  <c r="O4190" i="12"/>
  <c r="Q4190" i="12"/>
  <c r="O4191" i="12"/>
  <c r="Q4191" i="12"/>
  <c r="O4192" i="12"/>
  <c r="Q4192" i="12"/>
  <c r="O4193" i="12"/>
  <c r="O4194" i="12"/>
  <c r="Q4194" i="12"/>
  <c r="O4195" i="12"/>
  <c r="Q4195" i="12"/>
  <c r="O4196" i="12"/>
  <c r="Q4196" i="12"/>
  <c r="B4197" i="12"/>
  <c r="C4197" i="12"/>
  <c r="D4197" i="12"/>
  <c r="F4197" i="12"/>
  <c r="G4197" i="12"/>
  <c r="H4197" i="12"/>
  <c r="I4197" i="12"/>
  <c r="J4197" i="12"/>
  <c r="L4197" i="12"/>
  <c r="M4197" i="12"/>
  <c r="N4197" i="12"/>
  <c r="B4198" i="12"/>
  <c r="C4198" i="12"/>
  <c r="D4198" i="12"/>
  <c r="F4198" i="12"/>
  <c r="G4198" i="12"/>
  <c r="H4198" i="12"/>
  <c r="I4198" i="12"/>
  <c r="J4198" i="12"/>
  <c r="L4198" i="12"/>
  <c r="M4198" i="12"/>
  <c r="N4198" i="12"/>
  <c r="O4199" i="12"/>
  <c r="Q4199" i="12"/>
  <c r="O4200" i="12"/>
  <c r="Q4200" i="12"/>
  <c r="O4201" i="12"/>
  <c r="O4202" i="12"/>
  <c r="Q4202" i="12"/>
  <c r="Q4243" i="12" s="1"/>
  <c r="O4203" i="12"/>
  <c r="Q4203" i="12"/>
  <c r="O4204" i="12"/>
  <c r="O4205" i="12"/>
  <c r="O4206" i="12"/>
  <c r="Q4206" i="12"/>
  <c r="O4207" i="12"/>
  <c r="O4208" i="12"/>
  <c r="B4209" i="12"/>
  <c r="C4209" i="12"/>
  <c r="D4209" i="12"/>
  <c r="F4209" i="12"/>
  <c r="G4209" i="12"/>
  <c r="H4209" i="12"/>
  <c r="I4209" i="12"/>
  <c r="J4209" i="12"/>
  <c r="L4209" i="12"/>
  <c r="M4209" i="12"/>
  <c r="N4209" i="12"/>
  <c r="B4210" i="12"/>
  <c r="C4210" i="12"/>
  <c r="D4210" i="12"/>
  <c r="F4210" i="12"/>
  <c r="G4210" i="12"/>
  <c r="H4210" i="12"/>
  <c r="I4210" i="12"/>
  <c r="J4210" i="12"/>
  <c r="L4210" i="12"/>
  <c r="M4210" i="12"/>
  <c r="N4210" i="12"/>
  <c r="O4217" i="12"/>
  <c r="Q4217" i="12"/>
  <c r="O4218" i="12"/>
  <c r="O4219" i="12"/>
  <c r="Q4219" i="12"/>
  <c r="O4220" i="12"/>
  <c r="Q4220" i="12"/>
  <c r="O4221" i="12"/>
  <c r="Q4221" i="12"/>
  <c r="O4222" i="12"/>
  <c r="Q4222" i="12"/>
  <c r="O4223" i="12"/>
  <c r="Q4223" i="12"/>
  <c r="O4224" i="12"/>
  <c r="Q4224" i="12"/>
  <c r="O4225" i="12"/>
  <c r="O4226" i="12"/>
  <c r="Q4226" i="12"/>
  <c r="B4227" i="12"/>
  <c r="C4227" i="12"/>
  <c r="D4227" i="12"/>
  <c r="F4227" i="12"/>
  <c r="G4227" i="12"/>
  <c r="H4227" i="12"/>
  <c r="I4227" i="12"/>
  <c r="J4227" i="12"/>
  <c r="L4227" i="12"/>
  <c r="M4227" i="12"/>
  <c r="N4227" i="12"/>
  <c r="B4228" i="12"/>
  <c r="C4228" i="12"/>
  <c r="D4228" i="12"/>
  <c r="F4228" i="12"/>
  <c r="G4228" i="12"/>
  <c r="H4228" i="12"/>
  <c r="I4228" i="12"/>
  <c r="J4228" i="12"/>
  <c r="L4228" i="12"/>
  <c r="M4228" i="12"/>
  <c r="N4228" i="12"/>
  <c r="O4229" i="12"/>
  <c r="O4230" i="12"/>
  <c r="O4231" i="12"/>
  <c r="O4232" i="12"/>
  <c r="O4233" i="12"/>
  <c r="O4234" i="12"/>
  <c r="O4235" i="12"/>
  <c r="O4236" i="12"/>
  <c r="O4237" i="12"/>
  <c r="O4238" i="12"/>
  <c r="B4239" i="12"/>
  <c r="C4239" i="12"/>
  <c r="D4239" i="12"/>
  <c r="F4239" i="12"/>
  <c r="G4239" i="12"/>
  <c r="H4239" i="12"/>
  <c r="I4239" i="12"/>
  <c r="J4239" i="12"/>
  <c r="L4239" i="12"/>
  <c r="M4239" i="12"/>
  <c r="N4239" i="12"/>
  <c r="B4240" i="12"/>
  <c r="C4240" i="12"/>
  <c r="D4240" i="12"/>
  <c r="F4240" i="12"/>
  <c r="G4240" i="12"/>
  <c r="H4240" i="12"/>
  <c r="I4240" i="12"/>
  <c r="J4240" i="12"/>
  <c r="L4240" i="12"/>
  <c r="M4240" i="12"/>
  <c r="N4240" i="12"/>
  <c r="O4241" i="12"/>
  <c r="O4242" i="12"/>
  <c r="O4243" i="12"/>
  <c r="O4244" i="12"/>
  <c r="Q4244" i="12"/>
  <c r="O4245" i="12"/>
  <c r="O4246" i="12"/>
  <c r="O4247" i="12"/>
  <c r="O4248" i="12"/>
  <c r="O4249" i="12"/>
  <c r="Q4249" i="12"/>
  <c r="O4250" i="12"/>
  <c r="O4251" i="12"/>
  <c r="B4252" i="12"/>
  <c r="C4252" i="12"/>
  <c r="D4252" i="12"/>
  <c r="F4252" i="12"/>
  <c r="G4252" i="12"/>
  <c r="H4252" i="12"/>
  <c r="I4252" i="12"/>
  <c r="J4252" i="12"/>
  <c r="L4252" i="12"/>
  <c r="M4252" i="12"/>
  <c r="N4252" i="12"/>
  <c r="B4253" i="12"/>
  <c r="C4253" i="12"/>
  <c r="D4253" i="12"/>
  <c r="F4253" i="12"/>
  <c r="G4253" i="12"/>
  <c r="H4253" i="12"/>
  <c r="I4253" i="12"/>
  <c r="J4253" i="12"/>
  <c r="L4253" i="12"/>
  <c r="M4253" i="12"/>
  <c r="N4253" i="12"/>
  <c r="O4263" i="12"/>
  <c r="O4264" i="12"/>
  <c r="O4265" i="12"/>
  <c r="O4266" i="12"/>
  <c r="O4267" i="12"/>
  <c r="O4268" i="12"/>
  <c r="O4269" i="12"/>
  <c r="O4270" i="12"/>
  <c r="O4271" i="12"/>
  <c r="O4272" i="12"/>
  <c r="Q4272" i="12"/>
  <c r="B4273" i="12"/>
  <c r="C4273" i="12"/>
  <c r="D4273" i="12"/>
  <c r="F4273" i="12"/>
  <c r="G4273" i="12"/>
  <c r="H4273" i="12"/>
  <c r="I4273" i="12"/>
  <c r="J4273" i="12"/>
  <c r="L4273" i="12"/>
  <c r="M4273" i="12"/>
  <c r="N4273" i="12"/>
  <c r="B4274" i="12"/>
  <c r="C4274" i="12"/>
  <c r="D4274" i="12"/>
  <c r="F4274" i="12"/>
  <c r="G4274" i="12"/>
  <c r="H4274" i="12"/>
  <c r="I4274" i="12"/>
  <c r="J4274" i="12"/>
  <c r="L4274" i="12"/>
  <c r="M4274" i="12"/>
  <c r="N4274" i="12"/>
  <c r="O4275" i="12"/>
  <c r="Q4275" i="12"/>
  <c r="O4276" i="12"/>
  <c r="O4277" i="12"/>
  <c r="O4278" i="12"/>
  <c r="O4279" i="12"/>
  <c r="O4280" i="12"/>
  <c r="O4281" i="12"/>
  <c r="O4282" i="12"/>
  <c r="O4283" i="12"/>
  <c r="O4284" i="12"/>
  <c r="B4285" i="12"/>
  <c r="C4285" i="12"/>
  <c r="D4285" i="12"/>
  <c r="F4285" i="12"/>
  <c r="G4285" i="12"/>
  <c r="H4285" i="12"/>
  <c r="I4285" i="12"/>
  <c r="J4285" i="12"/>
  <c r="L4285" i="12"/>
  <c r="M4285" i="12"/>
  <c r="N4285" i="12"/>
  <c r="B4286" i="12"/>
  <c r="C4286" i="12"/>
  <c r="D4286" i="12"/>
  <c r="F4286" i="12"/>
  <c r="G4286" i="12"/>
  <c r="H4286" i="12"/>
  <c r="I4286" i="12"/>
  <c r="J4286" i="12"/>
  <c r="L4286" i="12"/>
  <c r="M4286" i="12"/>
  <c r="N4286" i="12"/>
  <c r="O4287" i="12"/>
  <c r="O4288" i="12"/>
  <c r="O4289" i="12"/>
  <c r="O4290" i="12"/>
  <c r="O4291" i="12"/>
  <c r="O4292" i="12"/>
  <c r="O4293" i="12"/>
  <c r="O4294" i="12"/>
  <c r="O4295" i="12"/>
  <c r="O4296" i="12"/>
  <c r="B4297" i="12"/>
  <c r="C4297" i="12"/>
  <c r="D4297" i="12"/>
  <c r="F4297" i="12"/>
  <c r="G4297" i="12"/>
  <c r="H4297" i="12"/>
  <c r="I4297" i="12"/>
  <c r="J4297" i="12"/>
  <c r="J4299" i="12" s="1"/>
  <c r="J4300" i="12" s="1"/>
  <c r="L4297" i="12"/>
  <c r="M4297" i="12"/>
  <c r="N4297" i="12"/>
  <c r="B4298" i="12"/>
  <c r="C4298" i="12"/>
  <c r="D4298" i="12"/>
  <c r="F4298" i="12"/>
  <c r="G4298" i="12"/>
  <c r="H4298" i="12"/>
  <c r="I4298" i="12"/>
  <c r="J4298" i="12"/>
  <c r="L4298" i="12"/>
  <c r="M4298" i="12"/>
  <c r="N4298" i="12"/>
  <c r="K4300" i="12"/>
  <c r="O4306" i="12"/>
  <c r="O4307" i="12"/>
  <c r="O4308" i="12"/>
  <c r="O4309" i="12"/>
  <c r="O4310" i="12"/>
  <c r="O4311" i="12"/>
  <c r="O4312" i="12"/>
  <c r="O4313" i="12"/>
  <c r="O4314" i="12"/>
  <c r="O4315" i="12"/>
  <c r="B4316" i="12"/>
  <c r="C4316" i="12"/>
  <c r="D4316" i="12"/>
  <c r="F4316" i="12"/>
  <c r="G4316" i="12"/>
  <c r="H4316" i="12"/>
  <c r="I4316" i="12"/>
  <c r="J4316" i="12"/>
  <c r="L4316" i="12"/>
  <c r="M4316" i="12"/>
  <c r="N4316" i="12"/>
  <c r="B4317" i="12"/>
  <c r="C4317" i="12"/>
  <c r="D4317" i="12"/>
  <c r="F4317" i="12"/>
  <c r="G4317" i="12"/>
  <c r="H4317" i="12"/>
  <c r="I4317" i="12"/>
  <c r="J4317" i="12"/>
  <c r="L4317" i="12"/>
  <c r="M4317" i="12"/>
  <c r="N4317" i="12"/>
  <c r="O4318" i="12"/>
  <c r="O4319" i="12"/>
  <c r="O4320" i="12"/>
  <c r="O4321" i="12"/>
  <c r="O4322" i="12"/>
  <c r="O4323" i="12"/>
  <c r="O4324" i="12"/>
  <c r="O4325" i="12"/>
  <c r="O4326" i="12"/>
  <c r="O4327" i="12"/>
  <c r="B4328" i="12"/>
  <c r="C4328" i="12"/>
  <c r="D4328" i="12"/>
  <c r="F4328" i="12"/>
  <c r="G4328" i="12"/>
  <c r="H4328" i="12"/>
  <c r="I4328" i="12"/>
  <c r="J4328" i="12"/>
  <c r="L4328" i="12"/>
  <c r="M4328" i="12"/>
  <c r="N4328" i="12"/>
  <c r="B4329" i="12"/>
  <c r="C4329" i="12"/>
  <c r="D4329" i="12"/>
  <c r="F4329" i="12"/>
  <c r="G4329" i="12"/>
  <c r="H4329" i="12"/>
  <c r="I4329" i="12"/>
  <c r="J4329" i="12"/>
  <c r="L4329" i="12"/>
  <c r="M4329" i="12"/>
  <c r="N4329" i="12"/>
  <c r="O4330" i="12"/>
  <c r="O4331" i="12"/>
  <c r="O4332" i="12"/>
  <c r="O4333" i="12"/>
  <c r="O4334" i="12"/>
  <c r="O4335" i="12"/>
  <c r="O4336" i="12"/>
  <c r="O4337" i="12"/>
  <c r="O4338" i="12"/>
  <c r="O4339" i="12"/>
  <c r="O4340" i="12"/>
  <c r="B4341" i="12"/>
  <c r="C4341" i="12"/>
  <c r="D4341" i="12"/>
  <c r="F4341" i="12"/>
  <c r="G4341" i="12"/>
  <c r="H4341" i="12"/>
  <c r="I4341" i="12"/>
  <c r="J4341" i="12"/>
  <c r="L4341" i="12"/>
  <c r="M4341" i="12"/>
  <c r="N4341" i="12"/>
  <c r="B4342" i="12"/>
  <c r="C4342" i="12"/>
  <c r="D4342" i="12"/>
  <c r="F4342" i="12"/>
  <c r="G4342" i="12"/>
  <c r="H4342" i="12"/>
  <c r="I4342" i="12"/>
  <c r="J4342" i="12"/>
  <c r="L4342" i="12"/>
  <c r="M4342" i="12"/>
  <c r="N4342" i="12"/>
  <c r="O4349" i="12"/>
  <c r="O4350" i="12"/>
  <c r="O4351" i="12"/>
  <c r="O4352" i="12"/>
  <c r="O4353" i="12"/>
  <c r="O4354" i="12"/>
  <c r="O4355" i="12"/>
  <c r="O4356" i="12"/>
  <c r="O4357" i="12"/>
  <c r="O4358" i="12"/>
  <c r="B4359" i="12"/>
  <c r="C4359" i="12"/>
  <c r="D4359" i="12"/>
  <c r="F4359" i="12"/>
  <c r="G4359" i="12"/>
  <c r="H4359" i="12"/>
  <c r="I4359" i="12"/>
  <c r="J4359" i="12"/>
  <c r="L4359" i="12"/>
  <c r="M4359" i="12"/>
  <c r="N4359" i="12"/>
  <c r="B4360" i="12"/>
  <c r="C4360" i="12"/>
  <c r="D4360" i="12"/>
  <c r="F4360" i="12"/>
  <c r="G4360" i="12"/>
  <c r="H4360" i="12"/>
  <c r="I4360" i="12"/>
  <c r="J4360" i="12"/>
  <c r="L4360" i="12"/>
  <c r="M4360" i="12"/>
  <c r="N4360" i="12"/>
  <c r="O4361" i="12"/>
  <c r="O4362" i="12"/>
  <c r="O4363" i="12"/>
  <c r="O4364" i="12"/>
  <c r="O4365" i="12"/>
  <c r="O4366" i="12"/>
  <c r="O4367" i="12"/>
  <c r="O4368" i="12"/>
  <c r="O4369" i="12"/>
  <c r="O4370" i="12"/>
  <c r="B4371" i="12"/>
  <c r="C4371" i="12"/>
  <c r="D4371" i="12"/>
  <c r="F4371" i="12"/>
  <c r="G4371" i="12"/>
  <c r="H4371" i="12"/>
  <c r="I4371" i="12"/>
  <c r="J4371" i="12"/>
  <c r="L4371" i="12"/>
  <c r="M4371" i="12"/>
  <c r="N4371" i="12"/>
  <c r="B4372" i="12"/>
  <c r="C4372" i="12"/>
  <c r="D4372" i="12"/>
  <c r="F4372" i="12"/>
  <c r="G4372" i="12"/>
  <c r="H4372" i="12"/>
  <c r="I4372" i="12"/>
  <c r="J4372" i="12"/>
  <c r="L4372" i="12"/>
  <c r="M4372" i="12"/>
  <c r="N4372" i="12"/>
  <c r="O4373" i="12"/>
  <c r="O4374" i="12"/>
  <c r="O4375" i="12"/>
  <c r="O4376" i="12"/>
  <c r="O4377" i="12"/>
  <c r="O4378" i="12"/>
  <c r="O4379" i="12"/>
  <c r="O4380" i="12"/>
  <c r="O4381" i="12"/>
  <c r="O4382" i="12"/>
  <c r="O4383" i="12"/>
  <c r="B4384" i="12"/>
  <c r="C4384" i="12"/>
  <c r="D4384" i="12"/>
  <c r="F4384" i="12"/>
  <c r="G4384" i="12"/>
  <c r="H4384" i="12"/>
  <c r="I4384" i="12"/>
  <c r="J4384" i="12"/>
  <c r="K4384" i="12"/>
  <c r="K4386" i="12" s="1"/>
  <c r="K4387" i="12" s="1"/>
  <c r="L4384" i="12"/>
  <c r="M4384" i="12"/>
  <c r="N4384" i="12"/>
  <c r="N4386" i="12" s="1"/>
  <c r="N4387" i="12" s="1"/>
  <c r="B4385" i="12"/>
  <c r="C4385" i="12"/>
  <c r="D4385" i="12"/>
  <c r="F4385" i="12"/>
  <c r="G4385" i="12"/>
  <c r="H4385" i="12"/>
  <c r="I4385" i="12"/>
  <c r="J4385" i="12"/>
  <c r="K4385" i="12"/>
  <c r="L4385" i="12"/>
  <c r="M4385" i="12"/>
  <c r="N4385" i="12"/>
  <c r="O4393" i="12"/>
  <c r="O4394" i="12"/>
  <c r="O4395" i="12"/>
  <c r="O4396" i="12"/>
  <c r="O4397" i="12"/>
  <c r="O4398" i="12"/>
  <c r="O4399" i="12"/>
  <c r="O4400" i="12"/>
  <c r="O4401" i="12"/>
  <c r="O4402" i="12"/>
  <c r="B4403" i="12"/>
  <c r="C4403" i="12"/>
  <c r="D4403" i="12"/>
  <c r="F4403" i="12"/>
  <c r="G4403" i="12"/>
  <c r="H4403" i="12"/>
  <c r="I4403" i="12"/>
  <c r="J4403" i="12"/>
  <c r="L4403" i="12"/>
  <c r="M4403" i="12"/>
  <c r="N4403" i="12"/>
  <c r="Q4403" i="12"/>
  <c r="B4404" i="12"/>
  <c r="C4404" i="12"/>
  <c r="D4404" i="12"/>
  <c r="F4404" i="12"/>
  <c r="G4404" i="12"/>
  <c r="H4404" i="12"/>
  <c r="I4404" i="12"/>
  <c r="J4404" i="12"/>
  <c r="L4404" i="12"/>
  <c r="M4404" i="12"/>
  <c r="N4404" i="12"/>
  <c r="Q4404" i="12"/>
  <c r="O4405" i="12"/>
  <c r="O4406" i="12"/>
  <c r="O4407" i="12"/>
  <c r="O4408" i="12"/>
  <c r="O4409" i="12"/>
  <c r="O4410" i="12"/>
  <c r="O4411" i="12"/>
  <c r="O4412" i="12"/>
  <c r="O4413" i="12"/>
  <c r="O4414" i="12"/>
  <c r="B4415" i="12"/>
  <c r="C4415" i="12"/>
  <c r="D4415" i="12"/>
  <c r="F4415" i="12"/>
  <c r="G4415" i="12"/>
  <c r="H4415" i="12"/>
  <c r="I4415" i="12"/>
  <c r="J4415" i="12"/>
  <c r="L4415" i="12"/>
  <c r="M4415" i="12"/>
  <c r="N4415" i="12"/>
  <c r="Q4415" i="12"/>
  <c r="B4416" i="12"/>
  <c r="C4416" i="12"/>
  <c r="D4416" i="12"/>
  <c r="F4416" i="12"/>
  <c r="G4416" i="12"/>
  <c r="H4416" i="12"/>
  <c r="I4416" i="12"/>
  <c r="J4416" i="12"/>
  <c r="L4416" i="12"/>
  <c r="M4416" i="12"/>
  <c r="N4416" i="12"/>
  <c r="Q4416" i="12"/>
  <c r="O4417" i="12"/>
  <c r="O4418" i="12"/>
  <c r="O4419" i="12"/>
  <c r="O4420" i="12"/>
  <c r="O4421" i="12"/>
  <c r="O4422" i="12"/>
  <c r="O4423" i="12"/>
  <c r="O4424" i="12"/>
  <c r="B4425" i="12"/>
  <c r="C4425" i="12"/>
  <c r="D4425" i="12"/>
  <c r="F4425" i="12"/>
  <c r="G4425" i="12"/>
  <c r="H4425" i="12"/>
  <c r="I4425" i="12"/>
  <c r="J4425" i="12"/>
  <c r="L4425" i="12"/>
  <c r="M4425" i="12"/>
  <c r="N4425" i="12"/>
  <c r="B4426" i="12"/>
  <c r="C4426" i="12"/>
  <c r="D4426" i="12"/>
  <c r="F4426" i="12"/>
  <c r="G4426" i="12"/>
  <c r="H4426" i="12"/>
  <c r="I4426" i="12"/>
  <c r="J4426" i="12"/>
  <c r="L4426" i="12"/>
  <c r="M4426" i="12"/>
  <c r="N4426" i="12"/>
  <c r="O4434" i="12"/>
  <c r="O4435" i="12"/>
  <c r="O4436" i="12"/>
  <c r="O4437" i="12"/>
  <c r="O4438" i="12"/>
  <c r="O4439" i="12"/>
  <c r="O4440" i="12"/>
  <c r="O4441" i="12"/>
  <c r="O4442" i="12"/>
  <c r="O4443" i="12"/>
  <c r="B4444" i="12"/>
  <c r="C4444" i="12"/>
  <c r="D4444" i="12"/>
  <c r="F4444" i="12"/>
  <c r="G4444" i="12"/>
  <c r="H4444" i="12"/>
  <c r="I4444" i="12"/>
  <c r="J4444" i="12"/>
  <c r="K4444" i="12"/>
  <c r="L4444" i="12"/>
  <c r="M4444" i="12"/>
  <c r="N4444" i="12"/>
  <c r="P4444" i="12"/>
  <c r="B4445" i="12"/>
  <c r="C4445" i="12"/>
  <c r="D4445" i="12"/>
  <c r="F4445" i="12"/>
  <c r="G4445" i="12"/>
  <c r="H4445" i="12"/>
  <c r="I4445" i="12"/>
  <c r="J4445" i="12"/>
  <c r="K4445" i="12"/>
  <c r="L4445" i="12"/>
  <c r="M4445" i="12"/>
  <c r="N4445" i="12"/>
  <c r="P4445" i="12"/>
  <c r="O4446" i="12"/>
  <c r="O4447" i="12"/>
  <c r="O4448" i="12"/>
  <c r="O4449" i="12"/>
  <c r="O4450" i="12"/>
  <c r="O4451" i="12"/>
  <c r="O4452" i="12"/>
  <c r="O4453" i="12"/>
  <c r="O4454" i="12"/>
  <c r="O4455" i="12"/>
  <c r="B4456" i="12"/>
  <c r="C4456" i="12"/>
  <c r="D4456" i="12"/>
  <c r="F4456" i="12"/>
  <c r="G4456" i="12"/>
  <c r="H4456" i="12"/>
  <c r="I4456" i="12"/>
  <c r="J4456" i="12"/>
  <c r="K4456" i="12"/>
  <c r="L4456" i="12"/>
  <c r="M4456" i="12"/>
  <c r="N4456" i="12"/>
  <c r="B4457" i="12"/>
  <c r="C4457" i="12"/>
  <c r="D4457" i="12"/>
  <c r="F4457" i="12"/>
  <c r="G4457" i="12"/>
  <c r="H4457" i="12"/>
  <c r="I4457" i="12"/>
  <c r="J4457" i="12"/>
  <c r="K4457" i="12"/>
  <c r="L4457" i="12"/>
  <c r="M4457" i="12"/>
  <c r="N4457" i="12"/>
  <c r="O4458" i="12"/>
  <c r="O4459" i="12"/>
  <c r="O4460" i="12"/>
  <c r="O4461" i="12"/>
  <c r="O4462" i="12"/>
  <c r="O4463" i="12"/>
  <c r="O4464" i="12"/>
  <c r="O4465" i="12"/>
  <c r="O4466" i="12"/>
  <c r="O4467" i="12"/>
  <c r="O4468" i="12"/>
  <c r="B4469" i="12"/>
  <c r="C4469" i="12"/>
  <c r="D4469" i="12"/>
  <c r="F4469" i="12"/>
  <c r="G4469" i="12"/>
  <c r="H4469" i="12"/>
  <c r="I4469" i="12"/>
  <c r="J4469" i="12"/>
  <c r="L4469" i="12"/>
  <c r="L4471" i="12" s="1"/>
  <c r="L4472" i="12" s="1"/>
  <c r="M4469" i="12"/>
  <c r="M4471" i="12" s="1"/>
  <c r="M4472" i="12" s="1"/>
  <c r="N4469" i="12"/>
  <c r="B4470" i="12"/>
  <c r="C4470" i="12"/>
  <c r="D4470" i="12"/>
  <c r="F4470" i="12"/>
  <c r="G4470" i="12"/>
  <c r="H4470" i="12"/>
  <c r="I4470" i="12"/>
  <c r="J4470" i="12"/>
  <c r="L4470" i="12"/>
  <c r="M4470" i="12"/>
  <c r="N4470" i="12"/>
  <c r="O4479" i="12"/>
  <c r="O4480" i="12"/>
  <c r="O4481" i="12"/>
  <c r="O4482" i="12"/>
  <c r="O4483" i="12"/>
  <c r="O4484" i="12"/>
  <c r="O4485" i="12"/>
  <c r="O4486" i="12"/>
  <c r="O4487" i="12"/>
  <c r="O4488" i="12"/>
  <c r="B4489" i="12"/>
  <c r="C4489" i="12"/>
  <c r="D4489" i="12"/>
  <c r="F4489" i="12"/>
  <c r="G4489" i="12"/>
  <c r="H4489" i="12"/>
  <c r="I4489" i="12"/>
  <c r="J4489" i="12"/>
  <c r="L4489" i="12"/>
  <c r="M4489" i="12"/>
  <c r="N4489" i="12"/>
  <c r="B4490" i="12"/>
  <c r="C4490" i="12"/>
  <c r="D4490" i="12"/>
  <c r="F4490" i="12"/>
  <c r="G4490" i="12"/>
  <c r="H4490" i="12"/>
  <c r="I4490" i="12"/>
  <c r="J4490" i="12"/>
  <c r="L4490" i="12"/>
  <c r="M4490" i="12"/>
  <c r="N4490" i="12"/>
  <c r="O4491" i="12"/>
  <c r="O4492" i="12"/>
  <c r="O4493" i="12"/>
  <c r="O4494" i="12"/>
  <c r="O4495" i="12"/>
  <c r="O4496" i="12"/>
  <c r="O4497" i="12"/>
  <c r="O4498" i="12"/>
  <c r="O4499" i="12"/>
  <c r="O4500" i="12"/>
  <c r="B4501" i="12"/>
  <c r="C4501" i="12"/>
  <c r="D4501" i="12"/>
  <c r="F4501" i="12"/>
  <c r="G4501" i="12"/>
  <c r="H4501" i="12"/>
  <c r="I4501" i="12"/>
  <c r="J4501" i="12"/>
  <c r="L4501" i="12"/>
  <c r="M4501" i="12"/>
  <c r="N4501" i="12"/>
  <c r="B4502" i="12"/>
  <c r="C4502" i="12"/>
  <c r="D4502" i="12"/>
  <c r="F4502" i="12"/>
  <c r="G4502" i="12"/>
  <c r="H4502" i="12"/>
  <c r="I4502" i="12"/>
  <c r="J4502" i="12"/>
  <c r="L4502" i="12"/>
  <c r="M4502" i="12"/>
  <c r="N4502" i="12"/>
  <c r="O4503" i="12"/>
  <c r="O4504" i="12"/>
  <c r="O4505" i="12"/>
  <c r="O4506" i="12"/>
  <c r="O4507" i="12"/>
  <c r="O4508" i="12"/>
  <c r="O4509" i="12"/>
  <c r="O4510" i="12"/>
  <c r="O4511" i="12"/>
  <c r="O4512" i="12"/>
  <c r="B4513" i="12"/>
  <c r="B4515" i="12" s="1"/>
  <c r="B4516" i="12" s="1"/>
  <c r="C4513" i="12"/>
  <c r="D4513" i="12"/>
  <c r="F4513" i="12"/>
  <c r="F4515" i="12" s="1"/>
  <c r="F4516" i="12" s="1"/>
  <c r="G4513" i="12"/>
  <c r="G4515" i="12" s="1"/>
  <c r="G4516" i="12" s="1"/>
  <c r="H4513" i="12"/>
  <c r="I4513" i="12"/>
  <c r="J4513" i="12"/>
  <c r="L4513" i="12"/>
  <c r="L4515" i="12" s="1"/>
  <c r="L4516" i="12" s="1"/>
  <c r="M4513" i="12"/>
  <c r="N4513" i="12"/>
  <c r="B4514" i="12"/>
  <c r="C4514" i="12"/>
  <c r="D4514" i="12"/>
  <c r="F4514" i="12"/>
  <c r="G4514" i="12"/>
  <c r="H4514" i="12"/>
  <c r="I4514" i="12"/>
  <c r="J4514" i="12"/>
  <c r="L4514" i="12"/>
  <c r="M4514" i="12"/>
  <c r="N4514" i="12"/>
  <c r="C4515" i="12"/>
  <c r="C4516" i="12" s="1"/>
  <c r="D4515" i="12"/>
  <c r="D4516" i="12" s="1"/>
  <c r="H4515" i="12"/>
  <c r="H4516" i="12" s="1"/>
  <c r="I4515" i="12"/>
  <c r="I4516" i="12" s="1"/>
  <c r="M4515" i="12"/>
  <c r="M4516" i="12" s="1"/>
  <c r="N4515" i="12"/>
  <c r="N4516" i="12" s="1"/>
  <c r="O4521" i="12"/>
  <c r="O4522" i="12"/>
  <c r="O4523" i="12"/>
  <c r="O4524" i="12"/>
  <c r="O4525" i="12"/>
  <c r="O4526" i="12"/>
  <c r="O4527" i="12"/>
  <c r="O4528" i="12"/>
  <c r="O4529" i="12"/>
  <c r="O4530" i="12"/>
  <c r="B4531" i="12"/>
  <c r="C4531" i="12"/>
  <c r="D4531" i="12"/>
  <c r="F4531" i="12"/>
  <c r="G4531" i="12"/>
  <c r="H4531" i="12"/>
  <c r="I4531" i="12"/>
  <c r="J4531" i="12"/>
  <c r="K4531" i="12"/>
  <c r="L4531" i="12"/>
  <c r="M4531" i="12"/>
  <c r="N4531" i="12"/>
  <c r="B4532" i="12"/>
  <c r="C4532" i="12"/>
  <c r="D4532" i="12"/>
  <c r="F4532" i="12"/>
  <c r="G4532" i="12"/>
  <c r="H4532" i="12"/>
  <c r="I4532" i="12"/>
  <c r="J4532" i="12"/>
  <c r="K4532" i="12"/>
  <c r="L4532" i="12"/>
  <c r="M4532" i="12"/>
  <c r="N4532" i="12"/>
  <c r="O4533" i="12"/>
  <c r="O4534" i="12"/>
  <c r="O4535" i="12"/>
  <c r="O4536" i="12"/>
  <c r="O4537" i="12"/>
  <c r="O4538" i="12"/>
  <c r="O4539" i="12"/>
  <c r="O4540" i="12"/>
  <c r="O4541" i="12"/>
  <c r="O4542" i="12"/>
  <c r="B4543" i="12"/>
  <c r="C4543" i="12"/>
  <c r="D4543" i="12"/>
  <c r="F4543" i="12"/>
  <c r="G4543" i="12"/>
  <c r="H4543" i="12"/>
  <c r="I4543" i="12"/>
  <c r="J4543" i="12"/>
  <c r="K4543" i="12"/>
  <c r="L4543" i="12"/>
  <c r="M4543" i="12"/>
  <c r="N4543" i="12"/>
  <c r="B4544" i="12"/>
  <c r="C4544" i="12"/>
  <c r="D4544" i="12"/>
  <c r="F4544" i="12"/>
  <c r="G4544" i="12"/>
  <c r="H4544" i="12"/>
  <c r="I4544" i="12"/>
  <c r="J4544" i="12"/>
  <c r="K4544" i="12"/>
  <c r="L4544" i="12"/>
  <c r="M4544" i="12"/>
  <c r="N4544" i="12"/>
  <c r="O4545" i="12"/>
  <c r="O4546" i="12"/>
  <c r="O4547" i="12"/>
  <c r="O4548" i="12"/>
  <c r="O4549" i="12"/>
  <c r="O4550" i="12"/>
  <c r="O4551" i="12"/>
  <c r="O4552" i="12"/>
  <c r="O4553" i="12"/>
  <c r="O4554" i="12"/>
  <c r="O4555" i="12"/>
  <c r="B4556" i="12"/>
  <c r="C4556" i="12"/>
  <c r="D4556" i="12"/>
  <c r="F4556" i="12"/>
  <c r="G4556" i="12"/>
  <c r="H4556" i="12"/>
  <c r="I4556" i="12"/>
  <c r="J4556" i="12"/>
  <c r="K4556" i="12"/>
  <c r="L4556" i="12"/>
  <c r="M4556" i="12"/>
  <c r="N4556" i="12"/>
  <c r="B4557" i="12"/>
  <c r="C4557" i="12"/>
  <c r="D4557" i="12"/>
  <c r="F4557" i="12"/>
  <c r="G4557" i="12"/>
  <c r="H4557" i="12"/>
  <c r="I4557" i="12"/>
  <c r="J4557" i="12"/>
  <c r="K4557" i="12"/>
  <c r="L4557" i="12"/>
  <c r="M4557" i="12"/>
  <c r="N4557" i="12"/>
  <c r="O4565" i="12"/>
  <c r="O4566" i="12"/>
  <c r="O4567" i="12"/>
  <c r="O4568" i="12"/>
  <c r="O4569" i="12"/>
  <c r="O4570" i="12"/>
  <c r="O4571" i="12"/>
  <c r="O4572" i="12"/>
  <c r="O4573" i="12"/>
  <c r="O4574" i="12"/>
  <c r="B4575" i="12"/>
  <c r="C4575" i="12"/>
  <c r="D4575" i="12"/>
  <c r="E4575" i="12"/>
  <c r="F4575" i="12"/>
  <c r="G4575" i="12"/>
  <c r="H4575" i="12"/>
  <c r="I4575" i="12"/>
  <c r="J4575" i="12"/>
  <c r="K4575" i="12"/>
  <c r="L4575" i="12"/>
  <c r="M4575" i="12"/>
  <c r="N4575" i="12"/>
  <c r="P4575" i="12"/>
  <c r="Q4575" i="12"/>
  <c r="B4576" i="12"/>
  <c r="C4576" i="12"/>
  <c r="D4576" i="12"/>
  <c r="E4576" i="12"/>
  <c r="F4576" i="12"/>
  <c r="G4576" i="12"/>
  <c r="H4576" i="12"/>
  <c r="I4576" i="12"/>
  <c r="J4576" i="12"/>
  <c r="K4576" i="12"/>
  <c r="L4576" i="12"/>
  <c r="M4576" i="12"/>
  <c r="N4576" i="12"/>
  <c r="P4576" i="12"/>
  <c r="Q4576" i="12"/>
  <c r="O4577" i="12"/>
  <c r="O4578" i="12"/>
  <c r="O4579" i="12"/>
  <c r="O4580" i="12"/>
  <c r="O4581" i="12"/>
  <c r="O4582" i="12"/>
  <c r="O4583" i="12"/>
  <c r="O4584" i="12"/>
  <c r="O4585" i="12"/>
  <c r="O4586" i="12"/>
  <c r="B4587" i="12"/>
  <c r="C4587" i="12"/>
  <c r="D4587" i="12"/>
  <c r="F4587" i="12"/>
  <c r="G4587" i="12"/>
  <c r="H4587" i="12"/>
  <c r="I4587" i="12"/>
  <c r="J4587" i="12"/>
  <c r="K4587" i="12"/>
  <c r="L4587" i="12"/>
  <c r="M4587" i="12"/>
  <c r="N4587" i="12"/>
  <c r="P4587" i="12"/>
  <c r="B4588" i="12"/>
  <c r="C4588" i="12"/>
  <c r="D4588" i="12"/>
  <c r="F4588" i="12"/>
  <c r="G4588" i="12"/>
  <c r="H4588" i="12"/>
  <c r="I4588" i="12"/>
  <c r="J4588" i="12"/>
  <c r="K4588" i="12"/>
  <c r="L4588" i="12"/>
  <c r="M4588" i="12"/>
  <c r="N4588" i="12"/>
  <c r="P4588" i="12"/>
  <c r="O4589" i="12"/>
  <c r="O4590" i="12"/>
  <c r="O4591" i="12"/>
  <c r="O4592" i="12"/>
  <c r="O4593" i="12"/>
  <c r="O4594" i="12"/>
  <c r="O4595" i="12"/>
  <c r="O4596" i="12"/>
  <c r="O4597" i="12"/>
  <c r="O4598" i="12"/>
  <c r="B4599" i="12"/>
  <c r="C4599" i="12"/>
  <c r="C4601" i="12" s="1"/>
  <c r="C4602" i="12" s="1"/>
  <c r="D4599" i="12"/>
  <c r="F4599" i="12"/>
  <c r="G4599" i="12"/>
  <c r="H4599" i="12"/>
  <c r="I4599" i="12"/>
  <c r="J4599" i="12"/>
  <c r="K4599" i="12"/>
  <c r="L4599" i="12"/>
  <c r="M4599" i="12"/>
  <c r="N4599" i="12"/>
  <c r="B4600" i="12"/>
  <c r="C4600" i="12"/>
  <c r="D4600" i="12"/>
  <c r="F4600" i="12"/>
  <c r="G4600" i="12"/>
  <c r="H4600" i="12"/>
  <c r="I4600" i="12"/>
  <c r="J4600" i="12"/>
  <c r="K4600" i="12"/>
  <c r="L4600" i="12"/>
  <c r="M4600" i="12"/>
  <c r="N4600" i="12"/>
  <c r="B4601" i="12"/>
  <c r="B4602" i="12" s="1"/>
  <c r="O4609" i="12"/>
  <c r="O4610" i="12"/>
  <c r="O4611" i="12"/>
  <c r="O4612" i="12"/>
  <c r="O4613" i="12"/>
  <c r="O4614" i="12"/>
  <c r="O4615" i="12"/>
  <c r="O4616" i="12"/>
  <c r="O4617" i="12"/>
  <c r="O4618" i="12"/>
  <c r="B4619" i="12"/>
  <c r="C4619" i="12"/>
  <c r="D4619" i="12"/>
  <c r="F4619" i="12"/>
  <c r="G4619" i="12"/>
  <c r="H4619" i="12"/>
  <c r="I4619" i="12"/>
  <c r="J4619" i="12"/>
  <c r="K4619" i="12"/>
  <c r="L4619" i="12"/>
  <c r="M4619" i="12"/>
  <c r="N4619" i="12"/>
  <c r="B4620" i="12"/>
  <c r="C4620" i="12"/>
  <c r="D4620" i="12"/>
  <c r="F4620" i="12"/>
  <c r="G4620" i="12"/>
  <c r="H4620" i="12"/>
  <c r="I4620" i="12"/>
  <c r="J4620" i="12"/>
  <c r="K4620" i="12"/>
  <c r="L4620" i="12"/>
  <c r="M4620" i="12"/>
  <c r="N4620" i="12"/>
  <c r="O4621" i="12"/>
  <c r="O4622" i="12"/>
  <c r="O4623" i="12"/>
  <c r="O4624" i="12"/>
  <c r="O4625" i="12"/>
  <c r="O4626" i="12"/>
  <c r="O4627" i="12"/>
  <c r="O4628" i="12"/>
  <c r="O4629" i="12"/>
  <c r="O4630" i="12"/>
  <c r="B4631" i="12"/>
  <c r="C4631" i="12"/>
  <c r="D4631" i="12"/>
  <c r="F4631" i="12"/>
  <c r="G4631" i="12"/>
  <c r="H4631" i="12"/>
  <c r="I4631" i="12"/>
  <c r="J4631" i="12"/>
  <c r="K4631" i="12"/>
  <c r="L4631" i="12"/>
  <c r="M4631" i="12"/>
  <c r="N4631" i="12"/>
  <c r="B4632" i="12"/>
  <c r="C4632" i="12"/>
  <c r="D4632" i="12"/>
  <c r="F4632" i="12"/>
  <c r="G4632" i="12"/>
  <c r="H4632" i="12"/>
  <c r="I4632" i="12"/>
  <c r="J4632" i="12"/>
  <c r="K4632" i="12"/>
  <c r="L4632" i="12"/>
  <c r="M4632" i="12"/>
  <c r="N4632" i="12"/>
  <c r="O4633" i="12"/>
  <c r="O4634" i="12"/>
  <c r="O4635" i="12"/>
  <c r="O4636" i="12"/>
  <c r="O4637" i="12"/>
  <c r="O4638" i="12"/>
  <c r="O4639" i="12"/>
  <c r="O4640" i="12"/>
  <c r="O4641" i="12"/>
  <c r="O4642" i="12"/>
  <c r="O4643" i="12"/>
  <c r="B4644" i="12"/>
  <c r="C4644" i="12"/>
  <c r="D4644" i="12"/>
  <c r="F4644" i="12"/>
  <c r="G4644" i="12"/>
  <c r="H4644" i="12"/>
  <c r="I4644" i="12"/>
  <c r="J4644" i="12"/>
  <c r="K4644" i="12"/>
  <c r="L4644" i="12"/>
  <c r="M4644" i="12"/>
  <c r="N4644" i="12"/>
  <c r="B4645" i="12"/>
  <c r="C4645" i="12"/>
  <c r="D4645" i="12"/>
  <c r="F4645" i="12"/>
  <c r="G4645" i="12"/>
  <c r="H4645" i="12"/>
  <c r="I4645" i="12"/>
  <c r="J4645" i="12"/>
  <c r="K4645" i="12"/>
  <c r="L4645" i="12"/>
  <c r="M4645" i="12"/>
  <c r="N4645" i="12"/>
  <c r="O4652" i="12"/>
  <c r="O4653" i="12"/>
  <c r="O4654" i="12"/>
  <c r="O4655" i="12"/>
  <c r="O4656" i="12"/>
  <c r="O4657" i="12"/>
  <c r="O4658" i="12"/>
  <c r="O4659" i="12"/>
  <c r="O4660" i="12"/>
  <c r="O4661" i="12"/>
  <c r="B4662" i="12"/>
  <c r="C4662" i="12"/>
  <c r="D4662" i="12"/>
  <c r="F4662" i="12"/>
  <c r="G4662" i="12"/>
  <c r="H4662" i="12"/>
  <c r="I4662" i="12"/>
  <c r="J4662" i="12"/>
  <c r="K4662" i="12"/>
  <c r="L4662" i="12"/>
  <c r="M4662" i="12"/>
  <c r="N4662" i="12"/>
  <c r="B4663" i="12"/>
  <c r="C4663" i="12"/>
  <c r="D4663" i="12"/>
  <c r="F4663" i="12"/>
  <c r="G4663" i="12"/>
  <c r="H4663" i="12"/>
  <c r="I4663" i="12"/>
  <c r="J4663" i="12"/>
  <c r="K4663" i="12"/>
  <c r="L4663" i="12"/>
  <c r="M4663" i="12"/>
  <c r="N4663" i="12"/>
  <c r="O4664" i="12"/>
  <c r="O4665" i="12"/>
  <c r="O4666" i="12"/>
  <c r="O4667" i="12"/>
  <c r="O4668" i="12"/>
  <c r="O4669" i="12"/>
  <c r="O4670" i="12"/>
  <c r="O4671" i="12"/>
  <c r="O4672" i="12"/>
  <c r="O4673" i="12"/>
  <c r="B4674" i="12"/>
  <c r="C4674" i="12"/>
  <c r="D4674" i="12"/>
  <c r="F4674" i="12"/>
  <c r="G4674" i="12"/>
  <c r="H4674" i="12"/>
  <c r="I4674" i="12"/>
  <c r="J4674" i="12"/>
  <c r="K4674" i="12"/>
  <c r="L4674" i="12"/>
  <c r="M4674" i="12"/>
  <c r="N4674" i="12"/>
  <c r="B4675" i="12"/>
  <c r="C4675" i="12"/>
  <c r="D4675" i="12"/>
  <c r="F4675" i="12"/>
  <c r="G4675" i="12"/>
  <c r="H4675" i="12"/>
  <c r="I4675" i="12"/>
  <c r="J4675" i="12"/>
  <c r="K4675" i="12"/>
  <c r="L4675" i="12"/>
  <c r="M4675" i="12"/>
  <c r="N4675" i="12"/>
  <c r="O4676" i="12"/>
  <c r="O4677" i="12"/>
  <c r="O4678" i="12"/>
  <c r="O4679" i="12"/>
  <c r="O4680" i="12"/>
  <c r="O4681" i="12"/>
  <c r="O4682" i="12"/>
  <c r="O4683" i="12"/>
  <c r="O4684" i="12"/>
  <c r="O4685" i="12"/>
  <c r="O4686" i="12"/>
  <c r="B4687" i="12"/>
  <c r="C4687" i="12"/>
  <c r="D4687" i="12"/>
  <c r="F4687" i="12"/>
  <c r="G4687" i="12"/>
  <c r="H4687" i="12"/>
  <c r="I4687" i="12"/>
  <c r="J4687" i="12"/>
  <c r="K4687" i="12"/>
  <c r="L4687" i="12"/>
  <c r="M4687" i="12"/>
  <c r="N4687" i="12"/>
  <c r="B4688" i="12"/>
  <c r="C4688" i="12"/>
  <c r="D4688" i="12"/>
  <c r="F4688" i="12"/>
  <c r="G4688" i="12"/>
  <c r="H4688" i="12"/>
  <c r="I4688" i="12"/>
  <c r="J4688" i="12"/>
  <c r="K4688" i="12"/>
  <c r="L4688" i="12"/>
  <c r="M4688" i="12"/>
  <c r="N4688" i="12"/>
  <c r="O4695" i="12"/>
  <c r="O4696" i="12"/>
  <c r="O4697" i="12"/>
  <c r="O4698" i="12"/>
  <c r="O4699" i="12"/>
  <c r="O4700" i="12"/>
  <c r="O4701" i="12"/>
  <c r="O4702" i="12"/>
  <c r="O4703" i="12"/>
  <c r="O4704" i="12"/>
  <c r="B4705" i="12"/>
  <c r="C4705" i="12"/>
  <c r="D4705" i="12"/>
  <c r="G4705" i="12"/>
  <c r="H4705" i="12"/>
  <c r="I4705" i="12"/>
  <c r="J4705" i="12"/>
  <c r="K4705" i="12"/>
  <c r="L4705" i="12"/>
  <c r="M4705" i="12"/>
  <c r="N4705" i="12"/>
  <c r="B4706" i="12"/>
  <c r="C4706" i="12"/>
  <c r="D4706" i="12"/>
  <c r="G4706" i="12"/>
  <c r="H4706" i="12"/>
  <c r="I4706" i="12"/>
  <c r="J4706" i="12"/>
  <c r="K4706" i="12"/>
  <c r="L4706" i="12"/>
  <c r="M4706" i="12"/>
  <c r="N4706" i="12"/>
  <c r="O4707" i="12"/>
  <c r="O4708" i="12"/>
  <c r="O4709" i="12"/>
  <c r="O4710" i="12"/>
  <c r="O4711" i="12"/>
  <c r="O4712" i="12"/>
  <c r="O4713" i="12"/>
  <c r="O4714" i="12"/>
  <c r="O4715" i="12"/>
  <c r="O4716" i="12"/>
  <c r="B4717" i="12"/>
  <c r="C4717" i="12"/>
  <c r="D4717" i="12"/>
  <c r="E4717" i="12"/>
  <c r="F4717" i="12"/>
  <c r="G4717" i="12"/>
  <c r="G4731" i="12" s="1"/>
  <c r="G4732" i="12" s="1"/>
  <c r="H4717" i="12"/>
  <c r="I4717" i="12"/>
  <c r="J4717" i="12"/>
  <c r="K4717" i="12"/>
  <c r="K4731" i="12" s="1"/>
  <c r="K4732" i="12" s="1"/>
  <c r="L4717" i="12"/>
  <c r="M4717" i="12"/>
  <c r="N4717" i="12"/>
  <c r="B4718" i="12"/>
  <c r="C4718" i="12"/>
  <c r="D4718" i="12"/>
  <c r="E4718" i="12"/>
  <c r="F4718" i="12"/>
  <c r="G4718" i="12"/>
  <c r="H4718" i="12"/>
  <c r="I4718" i="12"/>
  <c r="J4718" i="12"/>
  <c r="K4718" i="12"/>
  <c r="L4718" i="12"/>
  <c r="M4718" i="12"/>
  <c r="N4718" i="12"/>
  <c r="O4719" i="12"/>
  <c r="O4720" i="12"/>
  <c r="O4721" i="12"/>
  <c r="O4722" i="12"/>
  <c r="O4723" i="12"/>
  <c r="O4724" i="12"/>
  <c r="O4725" i="12"/>
  <c r="O4726" i="12"/>
  <c r="O4727" i="12"/>
  <c r="O4728" i="12"/>
  <c r="B4729" i="12"/>
  <c r="B4731" i="12" s="1"/>
  <c r="B4732" i="12" s="1"/>
  <c r="C4729" i="12"/>
  <c r="D4729" i="12"/>
  <c r="G4729" i="12"/>
  <c r="H4729" i="12"/>
  <c r="H4731" i="12" s="1"/>
  <c r="H4732" i="12" s="1"/>
  <c r="I4729" i="12"/>
  <c r="I4731" i="12" s="1"/>
  <c r="I4732" i="12" s="1"/>
  <c r="J4729" i="12"/>
  <c r="K4729" i="12"/>
  <c r="L4729" i="12"/>
  <c r="L4731" i="12" s="1"/>
  <c r="L4732" i="12" s="1"/>
  <c r="M4729" i="12"/>
  <c r="M4731" i="12" s="1"/>
  <c r="M4732" i="12" s="1"/>
  <c r="N4729" i="12"/>
  <c r="N4731" i="12" s="1"/>
  <c r="N4732" i="12" s="1"/>
  <c r="B4730" i="12"/>
  <c r="C4730" i="12"/>
  <c r="D4730" i="12"/>
  <c r="G4730" i="12"/>
  <c r="H4730" i="12"/>
  <c r="I4730" i="12"/>
  <c r="J4730" i="12"/>
  <c r="K4730" i="12"/>
  <c r="L4730" i="12"/>
  <c r="M4730" i="12"/>
  <c r="N4730" i="12"/>
  <c r="D4731" i="12"/>
  <c r="D4732" i="12" s="1"/>
  <c r="J4731" i="12"/>
  <c r="J4732" i="12" s="1"/>
  <c r="O4739" i="12"/>
  <c r="O4740" i="12"/>
  <c r="O4741" i="12"/>
  <c r="O4742" i="12"/>
  <c r="O4743" i="12"/>
  <c r="O4744" i="12"/>
  <c r="O4745" i="12"/>
  <c r="O4746" i="12"/>
  <c r="O4747" i="12"/>
  <c r="O4748" i="12"/>
  <c r="B4749" i="12"/>
  <c r="C4749" i="12"/>
  <c r="D4749" i="12"/>
  <c r="E4749" i="12"/>
  <c r="F4749" i="12"/>
  <c r="G4749" i="12"/>
  <c r="H4749" i="12"/>
  <c r="I4749" i="12"/>
  <c r="J4749" i="12"/>
  <c r="K4749" i="12"/>
  <c r="L4749" i="12"/>
  <c r="M4749" i="12"/>
  <c r="N4749" i="12"/>
  <c r="B4750" i="12"/>
  <c r="C4750" i="12"/>
  <c r="D4750" i="12"/>
  <c r="E4750" i="12"/>
  <c r="F4750" i="12"/>
  <c r="G4750" i="12"/>
  <c r="H4750" i="12"/>
  <c r="I4750" i="12"/>
  <c r="J4750" i="12"/>
  <c r="K4750" i="12"/>
  <c r="L4750" i="12"/>
  <c r="M4750" i="12"/>
  <c r="N4750" i="12"/>
  <c r="O4751" i="12"/>
  <c r="O4752" i="12"/>
  <c r="O4753" i="12"/>
  <c r="O4754" i="12"/>
  <c r="O4755" i="12"/>
  <c r="O4756" i="12"/>
  <c r="O4757" i="12"/>
  <c r="O4758" i="12"/>
  <c r="O4759" i="12"/>
  <c r="O4760" i="12"/>
  <c r="B4761" i="12"/>
  <c r="C4761" i="12"/>
  <c r="D4761" i="12"/>
  <c r="E4761" i="12"/>
  <c r="F4761" i="12"/>
  <c r="G4761" i="12"/>
  <c r="H4761" i="12"/>
  <c r="I4761" i="12"/>
  <c r="J4761" i="12"/>
  <c r="K4761" i="12"/>
  <c r="L4761" i="12"/>
  <c r="M4761" i="12"/>
  <c r="N4761" i="12"/>
  <c r="B4762" i="12"/>
  <c r="C4762" i="12"/>
  <c r="D4762" i="12"/>
  <c r="E4762" i="12"/>
  <c r="F4762" i="12"/>
  <c r="G4762" i="12"/>
  <c r="H4762" i="12"/>
  <c r="I4762" i="12"/>
  <c r="J4762" i="12"/>
  <c r="K4762" i="12"/>
  <c r="L4762" i="12"/>
  <c r="M4762" i="12"/>
  <c r="N4762" i="12"/>
  <c r="O4763" i="12"/>
  <c r="O4764" i="12"/>
  <c r="O4765" i="12"/>
  <c r="O4766" i="12"/>
  <c r="O4767" i="12"/>
  <c r="O4768" i="12"/>
  <c r="O4769" i="12"/>
  <c r="O4770" i="12"/>
  <c r="O4771" i="12"/>
  <c r="O4772" i="12"/>
  <c r="O4773" i="12"/>
  <c r="B4774" i="12"/>
  <c r="C4774" i="12"/>
  <c r="D4774" i="12"/>
  <c r="G4774" i="12"/>
  <c r="H4774" i="12"/>
  <c r="I4774" i="12"/>
  <c r="J4774" i="12"/>
  <c r="K4774" i="12"/>
  <c r="L4774" i="12"/>
  <c r="M4774" i="12"/>
  <c r="N4774" i="12"/>
  <c r="B4775" i="12"/>
  <c r="C4775" i="12"/>
  <c r="D4775" i="12"/>
  <c r="G4775" i="12"/>
  <c r="H4775" i="12"/>
  <c r="I4775" i="12"/>
  <c r="J4775" i="12"/>
  <c r="K4775" i="12"/>
  <c r="L4775" i="12"/>
  <c r="M4775" i="12"/>
  <c r="N4775" i="12"/>
  <c r="O4782" i="12"/>
  <c r="O4783" i="12"/>
  <c r="O4784" i="12"/>
  <c r="O4785" i="12"/>
  <c r="O4786" i="12"/>
  <c r="O4787" i="12"/>
  <c r="O4788" i="12"/>
  <c r="O4789" i="12"/>
  <c r="O4790" i="12"/>
  <c r="O4791" i="12"/>
  <c r="B4792" i="12"/>
  <c r="C4792" i="12"/>
  <c r="D4792" i="12"/>
  <c r="G4792" i="12"/>
  <c r="H4792" i="12"/>
  <c r="I4792" i="12"/>
  <c r="J4792" i="12"/>
  <c r="K4792" i="12"/>
  <c r="L4792" i="12"/>
  <c r="M4792" i="12"/>
  <c r="N4792" i="12"/>
  <c r="P4792" i="12"/>
  <c r="B4793" i="12"/>
  <c r="C4793" i="12"/>
  <c r="D4793" i="12"/>
  <c r="G4793" i="12"/>
  <c r="H4793" i="12"/>
  <c r="I4793" i="12"/>
  <c r="J4793" i="12"/>
  <c r="K4793" i="12"/>
  <c r="L4793" i="12"/>
  <c r="M4793" i="12"/>
  <c r="N4793" i="12"/>
  <c r="P4793" i="12"/>
  <c r="O4794" i="12"/>
  <c r="O4795" i="12"/>
  <c r="O4796" i="12"/>
  <c r="O4797" i="12"/>
  <c r="O4798" i="12"/>
  <c r="O4799" i="12"/>
  <c r="O4800" i="12"/>
  <c r="O4801" i="12"/>
  <c r="O4802" i="12"/>
  <c r="O4803" i="12"/>
  <c r="B4804" i="12"/>
  <c r="C4804" i="12"/>
  <c r="D4804" i="12"/>
  <c r="E4804" i="12"/>
  <c r="F4804" i="12"/>
  <c r="G4804" i="12"/>
  <c r="H4804" i="12"/>
  <c r="I4804" i="12"/>
  <c r="J4804" i="12"/>
  <c r="K4804" i="12"/>
  <c r="L4804" i="12"/>
  <c r="M4804" i="12"/>
  <c r="N4804" i="12"/>
  <c r="P4804" i="12"/>
  <c r="B4805" i="12"/>
  <c r="C4805" i="12"/>
  <c r="D4805" i="12"/>
  <c r="E4805" i="12"/>
  <c r="F4805" i="12"/>
  <c r="G4805" i="12"/>
  <c r="H4805" i="12"/>
  <c r="I4805" i="12"/>
  <c r="J4805" i="12"/>
  <c r="K4805" i="12"/>
  <c r="L4805" i="12"/>
  <c r="M4805" i="12"/>
  <c r="N4805" i="12"/>
  <c r="P4805" i="12"/>
  <c r="O4806" i="12"/>
  <c r="O4807" i="12"/>
  <c r="O4808" i="12"/>
  <c r="O4809" i="12"/>
  <c r="O4810" i="12"/>
  <c r="O4811" i="12"/>
  <c r="O4812" i="12"/>
  <c r="O4813" i="12"/>
  <c r="O4814" i="12"/>
  <c r="O4815" i="12"/>
  <c r="B4816" i="12"/>
  <c r="C4816" i="12"/>
  <c r="D4816" i="12"/>
  <c r="G4816" i="12"/>
  <c r="G4818" i="12" s="1"/>
  <c r="G4819" i="12" s="1"/>
  <c r="H4816" i="12"/>
  <c r="H4818" i="12" s="1"/>
  <c r="H4819" i="12" s="1"/>
  <c r="I4816" i="12"/>
  <c r="I4818" i="12" s="1"/>
  <c r="I4819" i="12" s="1"/>
  <c r="J4816" i="12"/>
  <c r="J4818" i="12" s="1"/>
  <c r="J4819" i="12" s="1"/>
  <c r="K4816" i="12"/>
  <c r="K4818" i="12" s="1"/>
  <c r="K4819" i="12" s="1"/>
  <c r="L4816" i="12"/>
  <c r="L4818" i="12" s="1"/>
  <c r="L4819" i="12" s="1"/>
  <c r="M4816" i="12"/>
  <c r="M4818" i="12" s="1"/>
  <c r="M4819" i="12" s="1"/>
  <c r="N4816" i="12"/>
  <c r="N4818" i="12" s="1"/>
  <c r="N4819" i="12" s="1"/>
  <c r="B4817" i="12"/>
  <c r="C4817" i="12"/>
  <c r="D4817" i="12"/>
  <c r="G4817" i="12"/>
  <c r="H4817" i="12"/>
  <c r="I4817" i="12"/>
  <c r="J4817" i="12"/>
  <c r="K4817" i="12"/>
  <c r="L4817" i="12"/>
  <c r="M4817" i="12"/>
  <c r="N4817" i="12"/>
  <c r="C4818" i="12"/>
  <c r="C4819" i="12" s="1"/>
  <c r="O4825" i="12"/>
  <c r="O4826" i="12"/>
  <c r="O4827" i="12"/>
  <c r="O4828" i="12"/>
  <c r="O4829" i="12"/>
  <c r="O4830" i="12"/>
  <c r="O4831" i="12"/>
  <c r="O4832" i="12"/>
  <c r="O4833" i="12"/>
  <c r="O4834" i="12"/>
  <c r="B4835" i="12"/>
  <c r="C4835" i="12"/>
  <c r="D4835" i="12"/>
  <c r="G4835" i="12"/>
  <c r="H4835" i="12"/>
  <c r="I4835" i="12"/>
  <c r="J4835" i="12"/>
  <c r="K4835" i="12"/>
  <c r="L4835" i="12"/>
  <c r="M4835" i="12"/>
  <c r="N4835" i="12"/>
  <c r="Q4835" i="12"/>
  <c r="B4836" i="12"/>
  <c r="C4836" i="12"/>
  <c r="C4847" i="12" s="1"/>
  <c r="D4836" i="12"/>
  <c r="D4847" i="12" s="1"/>
  <c r="G4836" i="12"/>
  <c r="H4836" i="12"/>
  <c r="I4836" i="12"/>
  <c r="I4847" i="12" s="1"/>
  <c r="J4836" i="12"/>
  <c r="J4847" i="12" s="1"/>
  <c r="K4836" i="12"/>
  <c r="L4836" i="12"/>
  <c r="M4836" i="12"/>
  <c r="M4847" i="12" s="1"/>
  <c r="N4836" i="12"/>
  <c r="N4847" i="12" s="1"/>
  <c r="Q4836" i="12"/>
  <c r="O4837" i="12"/>
  <c r="O4838" i="12"/>
  <c r="O4839" i="12"/>
  <c r="O4840" i="12"/>
  <c r="O4841" i="12"/>
  <c r="O4842" i="12"/>
  <c r="O4843" i="12"/>
  <c r="O4844" i="12"/>
  <c r="O4845" i="12"/>
  <c r="O4846" i="12"/>
  <c r="B4847" i="12"/>
  <c r="G4847" i="12"/>
  <c r="H4847" i="12"/>
  <c r="K4847" i="12"/>
  <c r="L4847" i="12"/>
  <c r="B4848" i="12"/>
  <c r="C4848" i="12"/>
  <c r="D4848" i="12"/>
  <c r="E4848" i="12"/>
  <c r="G4848" i="12"/>
  <c r="H4848" i="12"/>
  <c r="I4848" i="12"/>
  <c r="J4848" i="12"/>
  <c r="K4848" i="12"/>
  <c r="L4848" i="12"/>
  <c r="M4848" i="12"/>
  <c r="N4848" i="12"/>
  <c r="O4849" i="12"/>
  <c r="O4850" i="12"/>
  <c r="O4851" i="12"/>
  <c r="O4852" i="12"/>
  <c r="O4853" i="12"/>
  <c r="O4854" i="12"/>
  <c r="O4855" i="12"/>
  <c r="O4856" i="12"/>
  <c r="O4857" i="12"/>
  <c r="O4858" i="12"/>
  <c r="B4860" i="12"/>
  <c r="C4860" i="12"/>
  <c r="D4860" i="12"/>
  <c r="G4860" i="12"/>
  <c r="H4860" i="12"/>
  <c r="I4860" i="12"/>
  <c r="J4860" i="12"/>
  <c r="K4860" i="12"/>
  <c r="L4860" i="12"/>
  <c r="M4860" i="12"/>
  <c r="N4860" i="12"/>
  <c r="B4861" i="12"/>
  <c r="C4861" i="12"/>
  <c r="D4861" i="12"/>
  <c r="G4861" i="12"/>
  <c r="H4861" i="12"/>
  <c r="I4861" i="12"/>
  <c r="J4861" i="12"/>
  <c r="K4861" i="12"/>
  <c r="L4861" i="12"/>
  <c r="M4861" i="12"/>
  <c r="N4861" i="12"/>
  <c r="M4869" i="12"/>
  <c r="M4870" i="12"/>
  <c r="M4871" i="12"/>
  <c r="M4872" i="12"/>
  <c r="M4873" i="12"/>
  <c r="M4874" i="12"/>
  <c r="M4875" i="12"/>
  <c r="M4876" i="12"/>
  <c r="M4877" i="12"/>
  <c r="M4878" i="12"/>
  <c r="B4879" i="12"/>
  <c r="C4879" i="12"/>
  <c r="D4879" i="12"/>
  <c r="E4879" i="12"/>
  <c r="F4879" i="12"/>
  <c r="G4879" i="12"/>
  <c r="H4879" i="12"/>
  <c r="I4879" i="12"/>
  <c r="J4879" i="12"/>
  <c r="K4879" i="12"/>
  <c r="L4879" i="12"/>
  <c r="B4880" i="12"/>
  <c r="C4880" i="12"/>
  <c r="D4880" i="12"/>
  <c r="E4880" i="12"/>
  <c r="F4880" i="12"/>
  <c r="G4880" i="12"/>
  <c r="H4880" i="12"/>
  <c r="I4880" i="12"/>
  <c r="J4880" i="12"/>
  <c r="K4880" i="12"/>
  <c r="L4880" i="12"/>
  <c r="M4881" i="12"/>
  <c r="M4882" i="12"/>
  <c r="M4883" i="12"/>
  <c r="M4884" i="12"/>
  <c r="M4885" i="12"/>
  <c r="M4886" i="12"/>
  <c r="M4887" i="12"/>
  <c r="M4888" i="12"/>
  <c r="M4889" i="12"/>
  <c r="M4890" i="12"/>
  <c r="B4891" i="12"/>
  <c r="C4891" i="12"/>
  <c r="D4891" i="12"/>
  <c r="E4891" i="12"/>
  <c r="F4891" i="12"/>
  <c r="G4891" i="12"/>
  <c r="H4891" i="12"/>
  <c r="I4891" i="12"/>
  <c r="J4891" i="12"/>
  <c r="K4891" i="12"/>
  <c r="L4891" i="12"/>
  <c r="B4892" i="12"/>
  <c r="C4892" i="12"/>
  <c r="D4892" i="12"/>
  <c r="E4892" i="12"/>
  <c r="F4892" i="12"/>
  <c r="G4892" i="12"/>
  <c r="H4892" i="12"/>
  <c r="I4892" i="12"/>
  <c r="J4892" i="12"/>
  <c r="K4892" i="12"/>
  <c r="L4892" i="12"/>
  <c r="M4893" i="12"/>
  <c r="M4894" i="12"/>
  <c r="M4895" i="12"/>
  <c r="M4896" i="12"/>
  <c r="M4897" i="12"/>
  <c r="M4898" i="12"/>
  <c r="M4899" i="12"/>
  <c r="M4900" i="12"/>
  <c r="M4901" i="12"/>
  <c r="M4902" i="12"/>
  <c r="M4903" i="12"/>
  <c r="B4904" i="12"/>
  <c r="C4904" i="12"/>
  <c r="D4904" i="12"/>
  <c r="E4904" i="12"/>
  <c r="F4904" i="12"/>
  <c r="G4904" i="12"/>
  <c r="H4904" i="12"/>
  <c r="I4904" i="12"/>
  <c r="J4904" i="12"/>
  <c r="K4904" i="12"/>
  <c r="L4904" i="12"/>
  <c r="O4904" i="12"/>
  <c r="O4906" i="12" s="1"/>
  <c r="O4907" i="12" s="1"/>
  <c r="B4905" i="12"/>
  <c r="C4905" i="12"/>
  <c r="D4905" i="12"/>
  <c r="E4905" i="12"/>
  <c r="F4905" i="12"/>
  <c r="G4905" i="12"/>
  <c r="H4905" i="12"/>
  <c r="I4905" i="12"/>
  <c r="J4905" i="12"/>
  <c r="K4905" i="12"/>
  <c r="L4905" i="12"/>
  <c r="O4905" i="12"/>
  <c r="N4906" i="12"/>
  <c r="M4912" i="12"/>
  <c r="M4913" i="12"/>
  <c r="M4914" i="12"/>
  <c r="M4915" i="12"/>
  <c r="M4916" i="12"/>
  <c r="M4917" i="12"/>
  <c r="M4918" i="12"/>
  <c r="M4919" i="12"/>
  <c r="M4920" i="12"/>
  <c r="M4921" i="12"/>
  <c r="B4922" i="12"/>
  <c r="C4922" i="12"/>
  <c r="D4922" i="12"/>
  <c r="E4922" i="12"/>
  <c r="F4922" i="12"/>
  <c r="G4922" i="12"/>
  <c r="H4922" i="12"/>
  <c r="I4922" i="12"/>
  <c r="J4922" i="12"/>
  <c r="J4946" i="12" s="1"/>
  <c r="J4947" i="12" s="1"/>
  <c r="K4922" i="12"/>
  <c r="L4922" i="12"/>
  <c r="B4923" i="12"/>
  <c r="C4923" i="12"/>
  <c r="D4923" i="12"/>
  <c r="E4923" i="12"/>
  <c r="F4923" i="12"/>
  <c r="G4923" i="12"/>
  <c r="H4923" i="12"/>
  <c r="I4923" i="12"/>
  <c r="J4923" i="12"/>
  <c r="K4923" i="12"/>
  <c r="L4923" i="12"/>
  <c r="M4924" i="12"/>
  <c r="M4925" i="12"/>
  <c r="M4926" i="12"/>
  <c r="M4927" i="12"/>
  <c r="M4928" i="12"/>
  <c r="M4929" i="12"/>
  <c r="M4930" i="12"/>
  <c r="M4931" i="12"/>
  <c r="M4932" i="12"/>
  <c r="M4933" i="12"/>
  <c r="B4934" i="12"/>
  <c r="B4946" i="12" s="1"/>
  <c r="B4947" i="12" s="1"/>
  <c r="C4934" i="12"/>
  <c r="D4934" i="12"/>
  <c r="E4934" i="12"/>
  <c r="F4934" i="12"/>
  <c r="F4946" i="12" s="1"/>
  <c r="F4947" i="12" s="1"/>
  <c r="G4934" i="12"/>
  <c r="H4934" i="12"/>
  <c r="I4934" i="12"/>
  <c r="I4946" i="12" s="1"/>
  <c r="I4947" i="12" s="1"/>
  <c r="J4934" i="12"/>
  <c r="K4934" i="12"/>
  <c r="L4934" i="12"/>
  <c r="B4935" i="12"/>
  <c r="C4935" i="12"/>
  <c r="D4935" i="12"/>
  <c r="E4935" i="12"/>
  <c r="F4935" i="12"/>
  <c r="G4935" i="12"/>
  <c r="H4935" i="12"/>
  <c r="I4935" i="12"/>
  <c r="J4935" i="12"/>
  <c r="K4935" i="12"/>
  <c r="L4935" i="12"/>
  <c r="M4936" i="12"/>
  <c r="M4937" i="12"/>
  <c r="M4938" i="12"/>
  <c r="M4939" i="12"/>
  <c r="M4940" i="12"/>
  <c r="M4941" i="12"/>
  <c r="M4942" i="12"/>
  <c r="M4943" i="12"/>
  <c r="B4944" i="12"/>
  <c r="C4944" i="12"/>
  <c r="D4944" i="12"/>
  <c r="E4944" i="12"/>
  <c r="F4944" i="12"/>
  <c r="G4944" i="12"/>
  <c r="G4946" i="12" s="1"/>
  <c r="G4947" i="12" s="1"/>
  <c r="H4944" i="12"/>
  <c r="I4944" i="12"/>
  <c r="J4944" i="12"/>
  <c r="K4944" i="12"/>
  <c r="L4944" i="12"/>
  <c r="O4944" i="12"/>
  <c r="B4945" i="12"/>
  <c r="C4945" i="12"/>
  <c r="D4945" i="12"/>
  <c r="E4945" i="12"/>
  <c r="F4945" i="12"/>
  <c r="G4945" i="12"/>
  <c r="H4945" i="12"/>
  <c r="I4945" i="12"/>
  <c r="J4945" i="12"/>
  <c r="K4945" i="12"/>
  <c r="L4945" i="12"/>
  <c r="O4945" i="12"/>
  <c r="C4946" i="12"/>
  <c r="C4947" i="12" s="1"/>
  <c r="K4946" i="12"/>
  <c r="K4947" i="12" s="1"/>
  <c r="O4946" i="12"/>
  <c r="O4947" i="12" s="1"/>
  <c r="M4953" i="12"/>
  <c r="M4954" i="12"/>
  <c r="M4955" i="12"/>
  <c r="M4956" i="12"/>
  <c r="M4957" i="12"/>
  <c r="M4958" i="12"/>
  <c r="M4959" i="12"/>
  <c r="M4960" i="12"/>
  <c r="M4961" i="12"/>
  <c r="M4962" i="12"/>
  <c r="B4963" i="12"/>
  <c r="C4963" i="12"/>
  <c r="D4963" i="12"/>
  <c r="E4963" i="12"/>
  <c r="F4963" i="12"/>
  <c r="G4963" i="12"/>
  <c r="H4963" i="12"/>
  <c r="I4963" i="12"/>
  <c r="J4963" i="12"/>
  <c r="K4963" i="12"/>
  <c r="L4963" i="12"/>
  <c r="B4964" i="12"/>
  <c r="C4964" i="12"/>
  <c r="D4964" i="12"/>
  <c r="E4964" i="12"/>
  <c r="F4964" i="12"/>
  <c r="G4964" i="12"/>
  <c r="H4964" i="12"/>
  <c r="I4964" i="12"/>
  <c r="J4964" i="12"/>
  <c r="K4964" i="12"/>
  <c r="L4964" i="12"/>
  <c r="M4965" i="12"/>
  <c r="M4966" i="12"/>
  <c r="M4967" i="12"/>
  <c r="M4968" i="12"/>
  <c r="M4969" i="12"/>
  <c r="M4970" i="12"/>
  <c r="M4971" i="12"/>
  <c r="M4972" i="12"/>
  <c r="M4973" i="12"/>
  <c r="M4974" i="12"/>
  <c r="B4975" i="12"/>
  <c r="C4975" i="12"/>
  <c r="D4975" i="12"/>
  <c r="E4975" i="12"/>
  <c r="F4975" i="12"/>
  <c r="G4975" i="12"/>
  <c r="H4975" i="12"/>
  <c r="I4975" i="12"/>
  <c r="J4975" i="12"/>
  <c r="K4975" i="12"/>
  <c r="L4975" i="12"/>
  <c r="B4976" i="12"/>
  <c r="C4976" i="12"/>
  <c r="D4976" i="12"/>
  <c r="E4976" i="12"/>
  <c r="F4976" i="12"/>
  <c r="G4976" i="12"/>
  <c r="H4976" i="12"/>
  <c r="I4976" i="12"/>
  <c r="J4976" i="12"/>
  <c r="K4976" i="12"/>
  <c r="L4976" i="12"/>
  <c r="M4977" i="12"/>
  <c r="M4978" i="12"/>
  <c r="M4979" i="12"/>
  <c r="M4980" i="12"/>
  <c r="M4981" i="12"/>
  <c r="M4982" i="12"/>
  <c r="M4983" i="12"/>
  <c r="M4984" i="12"/>
  <c r="M4985" i="12"/>
  <c r="M4986" i="12"/>
  <c r="M4987" i="12"/>
  <c r="B4988" i="12"/>
  <c r="C4988" i="12"/>
  <c r="D4988" i="12"/>
  <c r="E4988" i="12"/>
  <c r="F4988" i="12"/>
  <c r="G4988" i="12"/>
  <c r="H4988" i="12"/>
  <c r="I4988" i="12"/>
  <c r="J4988" i="12"/>
  <c r="K4988" i="12"/>
  <c r="L4988" i="12"/>
  <c r="N4988" i="12"/>
  <c r="B4989" i="12"/>
  <c r="C4989" i="12"/>
  <c r="D4989" i="12"/>
  <c r="E4989" i="12"/>
  <c r="F4989" i="12"/>
  <c r="G4989" i="12"/>
  <c r="H4989" i="12"/>
  <c r="I4989" i="12"/>
  <c r="J4989" i="12"/>
  <c r="K4989" i="12"/>
  <c r="L4989" i="12"/>
  <c r="M4997" i="12"/>
  <c r="O4997" i="12"/>
  <c r="M4998" i="12"/>
  <c r="M4999" i="12"/>
  <c r="M5000" i="12"/>
  <c r="M5001" i="12"/>
  <c r="M5002" i="12"/>
  <c r="M5003" i="12"/>
  <c r="M5004" i="12"/>
  <c r="M5005" i="12"/>
  <c r="M5006" i="12"/>
  <c r="B5007" i="12"/>
  <c r="C5007" i="12"/>
  <c r="D5007" i="12"/>
  <c r="E5007" i="12"/>
  <c r="F5007" i="12"/>
  <c r="G5007" i="12"/>
  <c r="H5007" i="12"/>
  <c r="I5007" i="12"/>
  <c r="J5007" i="12"/>
  <c r="K5007" i="12"/>
  <c r="L5007" i="12"/>
  <c r="B5008" i="12"/>
  <c r="B5020" i="12" s="1"/>
  <c r="C5008" i="12"/>
  <c r="D5008" i="12"/>
  <c r="E5008" i="12"/>
  <c r="F5008" i="12"/>
  <c r="G5008" i="12"/>
  <c r="H5008" i="12"/>
  <c r="I5008" i="12"/>
  <c r="J5008" i="12"/>
  <c r="K5008" i="12"/>
  <c r="L5008" i="12"/>
  <c r="M5009" i="12"/>
  <c r="M5010" i="12"/>
  <c r="M5011" i="12"/>
  <c r="M5012" i="12"/>
  <c r="M5013" i="12"/>
  <c r="M5014" i="12"/>
  <c r="M5015" i="12"/>
  <c r="M5016" i="12"/>
  <c r="M5017" i="12"/>
  <c r="M5018" i="12"/>
  <c r="B5019" i="12"/>
  <c r="C5019" i="12"/>
  <c r="D5019" i="12"/>
  <c r="E5019" i="12"/>
  <c r="F5019" i="12"/>
  <c r="G5019" i="12"/>
  <c r="H5019" i="12"/>
  <c r="I5019" i="12"/>
  <c r="J5019" i="12"/>
  <c r="K5019" i="12"/>
  <c r="L5019" i="12"/>
  <c r="C5020" i="12"/>
  <c r="D5020" i="12"/>
  <c r="E5020" i="12"/>
  <c r="F5020" i="12"/>
  <c r="G5020" i="12"/>
  <c r="H5020" i="12"/>
  <c r="I5020" i="12"/>
  <c r="J5020" i="12"/>
  <c r="K5020" i="12"/>
  <c r="L5020" i="12"/>
  <c r="M5021" i="12"/>
  <c r="M5022" i="12"/>
  <c r="M5023" i="12"/>
  <c r="O5023" i="12"/>
  <c r="M5024" i="12"/>
  <c r="M5025" i="12"/>
  <c r="M5026" i="12"/>
  <c r="M5027" i="12"/>
  <c r="M5028" i="12"/>
  <c r="M5029" i="12"/>
  <c r="M5030" i="12"/>
  <c r="B5031" i="12"/>
  <c r="C5031" i="12"/>
  <c r="D5031" i="12"/>
  <c r="E5031" i="12"/>
  <c r="F5031" i="12"/>
  <c r="G5031" i="12"/>
  <c r="H5031" i="12"/>
  <c r="I5031" i="12"/>
  <c r="J5031" i="12"/>
  <c r="K5031" i="12"/>
  <c r="L5031" i="12"/>
  <c r="B5032" i="12"/>
  <c r="C5032" i="12"/>
  <c r="D5032" i="12"/>
  <c r="E5032" i="12"/>
  <c r="F5032" i="12"/>
  <c r="G5032" i="12"/>
  <c r="H5032" i="12"/>
  <c r="I5032" i="12"/>
  <c r="J5032" i="12"/>
  <c r="K5032" i="12"/>
  <c r="L5032" i="12"/>
  <c r="M5039" i="12"/>
  <c r="M5040" i="12"/>
  <c r="M5041" i="12"/>
  <c r="M5042" i="12"/>
  <c r="M5043" i="12"/>
  <c r="M5044" i="12"/>
  <c r="M5045" i="12"/>
  <c r="M5046" i="12"/>
  <c r="M5047" i="12"/>
  <c r="M5048" i="12"/>
  <c r="B5049" i="12"/>
  <c r="C5049" i="12"/>
  <c r="D5049" i="12"/>
  <c r="E5049" i="12"/>
  <c r="F5049" i="12"/>
  <c r="G5049" i="12"/>
  <c r="H5049" i="12"/>
  <c r="I5049" i="12"/>
  <c r="J5049" i="12"/>
  <c r="K5049" i="12"/>
  <c r="L5049" i="12"/>
  <c r="B5050" i="12"/>
  <c r="C5050" i="12"/>
  <c r="D5050" i="12"/>
  <c r="E5050" i="12"/>
  <c r="F5050" i="12"/>
  <c r="G5050" i="12"/>
  <c r="H5050" i="12"/>
  <c r="I5050" i="12"/>
  <c r="J5050" i="12"/>
  <c r="K5050" i="12"/>
  <c r="L5050" i="12"/>
  <c r="M5051" i="12"/>
  <c r="M5052" i="12"/>
  <c r="M5053" i="12"/>
  <c r="M5054" i="12"/>
  <c r="M5055" i="12"/>
  <c r="M5056" i="12"/>
  <c r="M5057" i="12"/>
  <c r="M5058" i="12"/>
  <c r="M5059" i="12"/>
  <c r="M5060" i="12"/>
  <c r="B5061" i="12"/>
  <c r="C5061" i="12"/>
  <c r="D5061" i="12"/>
  <c r="E5061" i="12"/>
  <c r="F5061" i="12"/>
  <c r="G5061" i="12"/>
  <c r="H5061" i="12"/>
  <c r="I5061" i="12"/>
  <c r="J5061" i="12"/>
  <c r="K5061" i="12"/>
  <c r="L5061" i="12"/>
  <c r="B5062" i="12"/>
  <c r="C5062" i="12"/>
  <c r="D5062" i="12"/>
  <c r="E5062" i="12"/>
  <c r="F5062" i="12"/>
  <c r="G5062" i="12"/>
  <c r="H5062" i="12"/>
  <c r="I5062" i="12"/>
  <c r="J5062" i="12"/>
  <c r="K5062" i="12"/>
  <c r="L5062" i="12"/>
  <c r="M5063" i="12"/>
  <c r="M5064" i="12"/>
  <c r="M5065" i="12"/>
  <c r="M5066" i="12"/>
  <c r="M5067" i="12"/>
  <c r="M5068" i="12"/>
  <c r="M5069" i="12"/>
  <c r="M5070" i="12"/>
  <c r="M5071" i="12"/>
  <c r="M5072" i="12"/>
  <c r="M5073" i="12"/>
  <c r="B5074" i="12"/>
  <c r="C5074" i="12"/>
  <c r="D5074" i="12"/>
  <c r="E5074" i="12"/>
  <c r="F5074" i="12"/>
  <c r="G5074" i="12"/>
  <c r="H5074" i="12"/>
  <c r="I5074" i="12"/>
  <c r="J5074" i="12"/>
  <c r="K5074" i="12"/>
  <c r="L5074" i="12"/>
  <c r="B5075" i="12"/>
  <c r="C5075" i="12"/>
  <c r="D5075" i="12"/>
  <c r="E5075" i="12"/>
  <c r="F5075" i="12"/>
  <c r="G5075" i="12"/>
  <c r="H5075" i="12"/>
  <c r="I5075" i="12"/>
  <c r="J5075" i="12"/>
  <c r="K5075" i="12"/>
  <c r="L5075" i="12"/>
  <c r="M5082" i="12"/>
  <c r="M5083" i="12"/>
  <c r="M5084" i="12"/>
  <c r="M5085" i="12"/>
  <c r="M5086" i="12"/>
  <c r="M5087" i="12"/>
  <c r="M5088" i="12"/>
  <c r="M5089" i="12"/>
  <c r="M5090" i="12"/>
  <c r="M5091" i="12"/>
  <c r="B5092" i="12"/>
  <c r="C5092" i="12"/>
  <c r="D5092" i="12"/>
  <c r="E5092" i="12"/>
  <c r="F5092" i="12"/>
  <c r="G5092" i="12"/>
  <c r="H5092" i="12"/>
  <c r="I5092" i="12"/>
  <c r="J5092" i="12"/>
  <c r="K5092" i="12"/>
  <c r="L5092" i="12"/>
  <c r="B5093" i="12"/>
  <c r="C5093" i="12"/>
  <c r="D5093" i="12"/>
  <c r="E5093" i="12"/>
  <c r="F5093" i="12"/>
  <c r="G5093" i="12"/>
  <c r="H5093" i="12"/>
  <c r="I5093" i="12"/>
  <c r="J5093" i="12"/>
  <c r="K5093" i="12"/>
  <c r="L5093" i="12"/>
  <c r="M5094" i="12"/>
  <c r="M5095" i="12"/>
  <c r="M5096" i="12"/>
  <c r="M5097" i="12"/>
  <c r="M5098" i="12"/>
  <c r="M5099" i="12"/>
  <c r="M5100" i="12"/>
  <c r="M5101" i="12"/>
  <c r="M5102" i="12"/>
  <c r="M5103" i="12"/>
  <c r="B5104" i="12"/>
  <c r="C5104" i="12"/>
  <c r="D5104" i="12"/>
  <c r="E5104" i="12"/>
  <c r="F5104" i="12"/>
  <c r="G5104" i="12"/>
  <c r="H5104" i="12"/>
  <c r="I5104" i="12"/>
  <c r="J5104" i="12"/>
  <c r="K5104" i="12"/>
  <c r="L5104" i="12"/>
  <c r="B5105" i="12"/>
  <c r="C5105" i="12"/>
  <c r="D5105" i="12"/>
  <c r="E5105" i="12"/>
  <c r="F5105" i="12"/>
  <c r="G5105" i="12"/>
  <c r="H5105" i="12"/>
  <c r="I5105" i="12"/>
  <c r="J5105" i="12"/>
  <c r="K5105" i="12"/>
  <c r="L5105" i="12"/>
  <c r="M5106" i="12"/>
  <c r="M5107" i="12"/>
  <c r="M5108" i="12"/>
  <c r="M5109" i="12"/>
  <c r="M5110" i="12"/>
  <c r="M5111" i="12"/>
  <c r="M5112" i="12"/>
  <c r="M5113" i="12"/>
  <c r="M5114" i="12"/>
  <c r="M5115" i="12"/>
  <c r="B5116" i="12"/>
  <c r="B5118" i="12" s="1"/>
  <c r="B5119" i="12" s="1"/>
  <c r="C5116" i="12"/>
  <c r="D5116" i="12"/>
  <c r="D5118" i="12" s="1"/>
  <c r="D5119" i="12" s="1"/>
  <c r="E5116" i="12"/>
  <c r="E5118" i="12" s="1"/>
  <c r="E5119" i="12" s="1"/>
  <c r="F5116" i="12"/>
  <c r="F5118" i="12" s="1"/>
  <c r="F5119" i="12" s="1"/>
  <c r="G5116" i="12"/>
  <c r="G5118" i="12" s="1"/>
  <c r="G5119" i="12" s="1"/>
  <c r="H5116" i="12"/>
  <c r="H5118" i="12" s="1"/>
  <c r="H5119" i="12" s="1"/>
  <c r="I5116" i="12"/>
  <c r="I5118" i="12" s="1"/>
  <c r="I5119" i="12" s="1"/>
  <c r="J5116" i="12"/>
  <c r="J5118" i="12" s="1"/>
  <c r="K5116" i="12"/>
  <c r="L5116" i="12"/>
  <c r="L5118" i="12" s="1"/>
  <c r="L5119" i="12" s="1"/>
  <c r="O5116" i="12"/>
  <c r="B5117" i="12"/>
  <c r="C5117" i="12"/>
  <c r="D5117" i="12"/>
  <c r="E5117" i="12"/>
  <c r="F5117" i="12"/>
  <c r="G5117" i="12"/>
  <c r="H5117" i="12"/>
  <c r="I5117" i="12"/>
  <c r="J5117" i="12"/>
  <c r="K5117" i="12"/>
  <c r="L5117" i="12"/>
  <c r="J5119" i="12"/>
  <c r="M5125" i="12"/>
  <c r="M5126" i="12"/>
  <c r="M5127" i="12"/>
  <c r="M5128" i="12"/>
  <c r="M5129" i="12"/>
  <c r="M5130" i="12"/>
  <c r="M5131" i="12"/>
  <c r="M5132" i="12"/>
  <c r="M5133" i="12"/>
  <c r="M5134" i="12"/>
  <c r="B5135" i="12"/>
  <c r="C5135" i="12"/>
  <c r="D5135" i="12"/>
  <c r="E5135" i="12"/>
  <c r="F5135" i="12"/>
  <c r="G5135" i="12"/>
  <c r="H5135" i="12"/>
  <c r="I5135" i="12"/>
  <c r="J5135" i="12"/>
  <c r="K5135" i="12"/>
  <c r="L5135" i="12"/>
  <c r="B5136" i="12"/>
  <c r="C5136" i="12"/>
  <c r="D5136" i="12"/>
  <c r="E5136" i="12"/>
  <c r="F5136" i="12"/>
  <c r="G5136" i="12"/>
  <c r="H5136" i="12"/>
  <c r="I5136" i="12"/>
  <c r="J5136" i="12"/>
  <c r="K5136" i="12"/>
  <c r="L5136" i="12"/>
  <c r="M5137" i="12"/>
  <c r="M5138" i="12"/>
  <c r="M5139" i="12"/>
  <c r="M5140" i="12"/>
  <c r="M5141" i="12"/>
  <c r="M5142" i="12"/>
  <c r="M5143" i="12"/>
  <c r="M5144" i="12"/>
  <c r="M5145" i="12"/>
  <c r="M5146" i="12"/>
  <c r="B5147" i="12"/>
  <c r="C5147" i="12"/>
  <c r="D5147" i="12"/>
  <c r="E5147" i="12"/>
  <c r="F5147" i="12"/>
  <c r="G5147" i="12"/>
  <c r="H5147" i="12"/>
  <c r="I5147" i="12"/>
  <c r="J5147" i="12"/>
  <c r="K5147" i="12"/>
  <c r="L5147" i="12"/>
  <c r="B5148" i="12"/>
  <c r="C5148" i="12"/>
  <c r="D5148" i="12"/>
  <c r="E5148" i="12"/>
  <c r="F5148" i="12"/>
  <c r="G5148" i="12"/>
  <c r="H5148" i="12"/>
  <c r="I5148" i="12"/>
  <c r="J5148" i="12"/>
  <c r="K5148" i="12"/>
  <c r="L5148" i="12"/>
  <c r="M5149" i="12"/>
  <c r="M5150" i="12"/>
  <c r="M5151" i="12"/>
  <c r="M5152" i="12"/>
  <c r="M5153" i="12"/>
  <c r="M5154" i="12"/>
  <c r="M5155" i="12"/>
  <c r="M5156" i="12"/>
  <c r="M5157" i="12"/>
  <c r="M5158" i="12"/>
  <c r="M5159" i="12"/>
  <c r="B5160" i="12"/>
  <c r="C5160" i="12"/>
  <c r="D5160" i="12"/>
  <c r="E5160" i="12"/>
  <c r="F5160" i="12"/>
  <c r="G5160" i="12"/>
  <c r="H5160" i="12"/>
  <c r="I5160" i="12"/>
  <c r="J5160" i="12"/>
  <c r="K5160" i="12"/>
  <c r="L5160" i="12"/>
  <c r="O5160" i="12"/>
  <c r="B5161" i="12"/>
  <c r="C5161" i="12"/>
  <c r="D5161" i="12"/>
  <c r="E5161" i="12"/>
  <c r="F5161" i="12"/>
  <c r="G5161" i="12"/>
  <c r="H5161" i="12"/>
  <c r="I5161" i="12"/>
  <c r="J5161" i="12"/>
  <c r="K5161" i="12"/>
  <c r="L5161" i="12"/>
  <c r="L5169" i="12"/>
  <c r="L5170" i="12"/>
  <c r="L5171" i="12"/>
  <c r="L5172" i="12"/>
  <c r="L5173" i="12"/>
  <c r="L5174" i="12"/>
  <c r="L5175" i="12"/>
  <c r="L5176" i="12"/>
  <c r="L5177" i="12"/>
  <c r="L5178" i="12"/>
  <c r="B5179" i="12"/>
  <c r="C5179" i="12"/>
  <c r="D5179" i="12"/>
  <c r="E5179" i="12"/>
  <c r="F5179" i="12"/>
  <c r="G5179" i="12"/>
  <c r="H5179" i="12"/>
  <c r="I5179" i="12"/>
  <c r="J5179" i="12"/>
  <c r="K5179" i="12"/>
  <c r="M5179" i="12"/>
  <c r="B5180" i="12"/>
  <c r="C5180" i="12"/>
  <c r="D5180" i="12"/>
  <c r="E5180" i="12"/>
  <c r="F5180" i="12"/>
  <c r="G5180" i="12"/>
  <c r="H5180" i="12"/>
  <c r="I5180" i="12"/>
  <c r="J5180" i="12"/>
  <c r="K5180" i="12"/>
  <c r="M5180" i="12"/>
  <c r="L5181" i="12"/>
  <c r="L5182" i="12"/>
  <c r="L5183" i="12"/>
  <c r="L5184" i="12"/>
  <c r="L5185" i="12"/>
  <c r="L5186" i="12"/>
  <c r="L5187" i="12"/>
  <c r="L5188" i="12"/>
  <c r="L5189" i="12"/>
  <c r="L5190" i="12"/>
  <c r="B5191" i="12"/>
  <c r="C5191" i="12"/>
  <c r="D5191" i="12"/>
  <c r="E5191" i="12"/>
  <c r="F5191" i="12"/>
  <c r="G5191" i="12"/>
  <c r="H5191" i="12"/>
  <c r="I5191" i="12"/>
  <c r="J5191" i="12"/>
  <c r="K5191" i="12"/>
  <c r="B5192" i="12"/>
  <c r="C5192" i="12"/>
  <c r="D5192" i="12"/>
  <c r="E5192" i="12"/>
  <c r="F5192" i="12"/>
  <c r="G5192" i="12"/>
  <c r="H5192" i="12"/>
  <c r="I5192" i="12"/>
  <c r="J5192" i="12"/>
  <c r="K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B5204" i="12"/>
  <c r="C5204" i="12"/>
  <c r="D5204" i="12"/>
  <c r="E5204" i="12"/>
  <c r="F5204" i="12"/>
  <c r="G5204" i="12"/>
  <c r="H5204" i="12"/>
  <c r="I5204" i="12"/>
  <c r="J5204" i="12"/>
  <c r="K5204" i="12"/>
  <c r="N5204" i="12"/>
  <c r="B5205" i="12"/>
  <c r="C5205" i="12"/>
  <c r="D5205" i="12"/>
  <c r="E5205" i="12"/>
  <c r="F5205" i="12"/>
  <c r="G5205" i="12"/>
  <c r="H5205" i="12"/>
  <c r="I5205" i="12"/>
  <c r="J5205" i="12"/>
  <c r="K5205" i="12"/>
  <c r="L5214" i="12"/>
  <c r="L5215" i="12"/>
  <c r="L5216" i="12"/>
  <c r="L5217" i="12"/>
  <c r="L5218" i="12"/>
  <c r="L5219" i="12"/>
  <c r="L5220" i="12"/>
  <c r="L5221" i="12"/>
  <c r="L5222" i="12"/>
  <c r="L5223" i="12"/>
  <c r="B5224" i="12"/>
  <c r="C5224" i="12"/>
  <c r="D5224" i="12"/>
  <c r="E5224" i="12"/>
  <c r="F5224" i="12"/>
  <c r="G5224" i="12"/>
  <c r="H5224" i="12"/>
  <c r="I5224" i="12"/>
  <c r="J5224" i="12"/>
  <c r="K5224" i="12"/>
  <c r="M5224" i="12"/>
  <c r="B5225" i="12"/>
  <c r="C5225" i="12"/>
  <c r="D5225" i="12"/>
  <c r="E5225" i="12"/>
  <c r="F5225" i="12"/>
  <c r="G5225" i="12"/>
  <c r="H5225" i="12"/>
  <c r="I5225" i="12"/>
  <c r="J5225" i="12"/>
  <c r="K5225" i="12"/>
  <c r="L5226" i="12"/>
  <c r="L5227" i="12"/>
  <c r="L5228" i="12"/>
  <c r="L5229" i="12"/>
  <c r="L5230" i="12"/>
  <c r="L5231" i="12"/>
  <c r="L5232" i="12"/>
  <c r="L5233" i="12"/>
  <c r="L5234" i="12"/>
  <c r="L5235" i="12"/>
  <c r="B5236" i="12"/>
  <c r="C5236" i="12"/>
  <c r="D5236" i="12"/>
  <c r="E5236" i="12"/>
  <c r="F5236" i="12"/>
  <c r="G5236" i="12"/>
  <c r="H5236" i="12"/>
  <c r="I5236" i="12"/>
  <c r="J5236" i="12"/>
  <c r="K5236" i="12"/>
  <c r="M5236" i="12"/>
  <c r="B5237" i="12"/>
  <c r="C5237" i="12"/>
  <c r="D5237" i="12"/>
  <c r="E5237" i="12"/>
  <c r="F5237" i="12"/>
  <c r="G5237" i="12"/>
  <c r="H5237" i="12"/>
  <c r="I5237" i="12"/>
  <c r="J5237" i="12"/>
  <c r="K5237" i="12"/>
  <c r="L5238" i="12"/>
  <c r="L5239" i="12"/>
  <c r="L5240" i="12"/>
  <c r="L5241" i="12"/>
  <c r="L5242" i="12"/>
  <c r="L5243" i="12"/>
  <c r="L5244" i="12"/>
  <c r="L5245" i="12"/>
  <c r="L5246" i="12"/>
  <c r="L5247" i="12"/>
  <c r="B5248" i="12"/>
  <c r="C5248" i="12"/>
  <c r="D5248" i="12"/>
  <c r="E5248" i="12"/>
  <c r="F5248" i="12"/>
  <c r="G5248" i="12"/>
  <c r="H5248" i="12"/>
  <c r="I5248" i="12"/>
  <c r="J5248" i="12"/>
  <c r="K5248" i="12"/>
  <c r="M5248" i="12"/>
  <c r="B5249" i="12"/>
  <c r="C5249" i="12"/>
  <c r="D5249" i="12"/>
  <c r="E5249" i="12"/>
  <c r="F5249" i="12"/>
  <c r="G5249" i="12"/>
  <c r="H5249" i="12"/>
  <c r="I5249" i="12"/>
  <c r="J5249" i="12"/>
  <c r="K5249" i="12"/>
  <c r="M5256" i="12"/>
  <c r="N5256" i="12"/>
  <c r="M5257" i="12"/>
  <c r="N5257" i="12"/>
  <c r="I5258" i="12"/>
  <c r="M5258" i="12"/>
  <c r="N5258" i="12"/>
  <c r="I5259" i="12"/>
  <c r="M5259" i="12"/>
  <c r="N5259" i="12"/>
  <c r="M5260" i="12"/>
  <c r="N5260" i="12"/>
  <c r="I5261" i="12"/>
  <c r="M5261" i="12"/>
  <c r="N5261" i="12"/>
  <c r="M5262" i="12"/>
  <c r="N5262" i="12"/>
  <c r="M5263" i="12"/>
  <c r="N5263" i="12"/>
  <c r="M5264" i="12"/>
  <c r="N5264" i="12"/>
  <c r="M5265" i="12"/>
  <c r="N5265" i="12"/>
  <c r="B5266" i="12"/>
  <c r="C5266" i="12"/>
  <c r="D5266" i="12"/>
  <c r="E5266" i="12"/>
  <c r="F5266" i="12"/>
  <c r="G5266" i="12"/>
  <c r="H5266" i="12"/>
  <c r="J5266" i="12"/>
  <c r="K5266" i="12"/>
  <c r="L5266" i="12"/>
  <c r="B5267" i="12"/>
  <c r="C5267" i="12"/>
  <c r="D5267" i="12"/>
  <c r="E5267" i="12"/>
  <c r="F5267" i="12"/>
  <c r="G5267" i="12"/>
  <c r="H5267" i="12"/>
  <c r="J5267" i="12"/>
  <c r="K5267" i="12"/>
  <c r="L5267" i="12"/>
  <c r="I5268" i="12"/>
  <c r="M5268" i="12"/>
  <c r="N5268" i="12"/>
  <c r="M5269" i="12"/>
  <c r="N5269" i="12"/>
  <c r="I5270" i="12"/>
  <c r="I5262" i="12" s="1"/>
  <c r="M5270" i="12"/>
  <c r="N5270" i="12"/>
  <c r="I5271" i="12"/>
  <c r="I5263" i="12" s="1"/>
  <c r="M5271" i="12"/>
  <c r="N5271" i="12"/>
  <c r="I5272" i="12"/>
  <c r="I5264" i="12" s="1"/>
  <c r="I5256" i="12" s="1"/>
  <c r="M5272" i="12"/>
  <c r="I5273" i="12"/>
  <c r="I5265" i="12" s="1"/>
  <c r="I5257" i="12" s="1"/>
  <c r="M5273" i="12"/>
  <c r="I5274" i="12"/>
  <c r="M5274" i="12"/>
  <c r="M5275" i="12"/>
  <c r="M5276" i="12"/>
  <c r="M5277" i="12"/>
  <c r="B5278" i="12"/>
  <c r="C5278" i="12"/>
  <c r="D5278" i="12"/>
  <c r="E5278" i="12"/>
  <c r="F5278" i="12"/>
  <c r="G5278" i="12"/>
  <c r="H5278" i="12"/>
  <c r="J5278" i="12"/>
  <c r="K5278" i="12"/>
  <c r="L5278" i="12"/>
  <c r="B5279" i="12"/>
  <c r="C5279" i="12"/>
  <c r="D5279" i="12"/>
  <c r="E5279" i="12"/>
  <c r="F5279" i="12"/>
  <c r="G5279" i="12"/>
  <c r="H5279" i="12"/>
  <c r="J5279" i="12"/>
  <c r="K5279" i="12"/>
  <c r="L5279" i="12"/>
  <c r="M5280" i="12"/>
  <c r="M5281" i="12"/>
  <c r="M5282" i="12"/>
  <c r="M5283" i="12"/>
  <c r="M5284" i="12"/>
  <c r="M5285" i="12"/>
  <c r="M5286" i="12"/>
  <c r="M5287" i="12"/>
  <c r="M5288" i="12"/>
  <c r="M5289" i="12"/>
  <c r="M5290" i="12"/>
  <c r="B5291" i="12"/>
  <c r="C5291" i="12"/>
  <c r="D5291" i="12"/>
  <c r="E5291" i="12"/>
  <c r="F5291" i="12"/>
  <c r="G5291" i="12"/>
  <c r="H5291" i="12"/>
  <c r="I5291" i="12"/>
  <c r="J5291" i="12"/>
  <c r="K5291" i="12"/>
  <c r="L5291" i="12"/>
  <c r="B5292" i="12"/>
  <c r="C5292" i="12"/>
  <c r="D5292" i="12"/>
  <c r="E5292" i="12"/>
  <c r="F5292" i="12"/>
  <c r="G5292" i="12"/>
  <c r="H5292" i="12"/>
  <c r="I5292" i="12"/>
  <c r="J5292" i="12"/>
  <c r="K5292" i="12"/>
  <c r="L5292" i="12"/>
  <c r="O5293" i="12"/>
  <c r="N5294" i="12"/>
  <c r="M5301" i="12"/>
  <c r="M5302" i="12"/>
  <c r="M5303" i="12"/>
  <c r="M5304" i="12"/>
  <c r="M5305" i="12"/>
  <c r="M5306" i="12"/>
  <c r="M5307" i="12"/>
  <c r="M5308" i="12"/>
  <c r="F5309" i="12"/>
  <c r="F5311" i="12" s="1"/>
  <c r="M5309" i="12"/>
  <c r="M5310" i="12"/>
  <c r="B5311" i="12"/>
  <c r="C5311" i="12"/>
  <c r="D5311" i="12"/>
  <c r="E5311" i="12"/>
  <c r="G5311" i="12"/>
  <c r="H5311" i="12"/>
  <c r="I5311" i="12"/>
  <c r="J5311" i="12"/>
  <c r="K5311" i="12"/>
  <c r="L5311" i="12"/>
  <c r="B5312" i="12"/>
  <c r="C5312" i="12"/>
  <c r="D5312" i="12"/>
  <c r="E5312" i="12"/>
  <c r="G5312" i="12"/>
  <c r="H5312" i="12"/>
  <c r="I5312" i="12"/>
  <c r="J5312" i="12"/>
  <c r="K5312" i="12"/>
  <c r="L5312" i="12"/>
  <c r="M5313" i="12"/>
  <c r="M5314" i="12"/>
  <c r="M5315" i="12"/>
  <c r="M5316" i="12"/>
  <c r="M5317" i="12"/>
  <c r="M5318" i="12"/>
  <c r="M5319" i="12"/>
  <c r="M5320" i="12"/>
  <c r="M5321" i="12"/>
  <c r="M5322" i="12"/>
  <c r="B5323" i="12"/>
  <c r="C5323" i="12"/>
  <c r="D5323" i="12"/>
  <c r="E5323" i="12"/>
  <c r="F5323" i="12"/>
  <c r="G5323" i="12"/>
  <c r="H5323" i="12"/>
  <c r="I5323" i="12"/>
  <c r="J5323" i="12"/>
  <c r="K5323" i="12"/>
  <c r="L5323" i="12"/>
  <c r="B5324" i="12"/>
  <c r="C5324" i="12"/>
  <c r="D5324" i="12"/>
  <c r="E5324" i="12"/>
  <c r="F5324" i="12"/>
  <c r="G5324" i="12"/>
  <c r="H5324" i="12"/>
  <c r="I5324" i="12"/>
  <c r="J5324" i="12"/>
  <c r="K5324" i="12"/>
  <c r="L5324" i="12"/>
  <c r="M5325" i="12"/>
  <c r="M5326" i="12"/>
  <c r="M5327" i="12"/>
  <c r="M5328" i="12"/>
  <c r="M5329" i="12"/>
  <c r="M5330" i="12"/>
  <c r="M5331" i="12"/>
  <c r="M5332" i="12"/>
  <c r="M5333" i="12"/>
  <c r="M5334" i="12"/>
  <c r="B5335" i="12"/>
  <c r="C5335" i="12"/>
  <c r="D5335" i="12"/>
  <c r="E5335" i="12"/>
  <c r="F5335" i="12"/>
  <c r="G5335" i="12"/>
  <c r="H5335" i="12"/>
  <c r="I5335" i="12"/>
  <c r="J5335" i="12"/>
  <c r="K5335" i="12"/>
  <c r="L5335" i="12"/>
  <c r="O5335" i="12"/>
  <c r="B5336" i="12"/>
  <c r="C5336" i="12"/>
  <c r="D5336" i="12"/>
  <c r="E5336" i="12"/>
  <c r="F5336" i="12"/>
  <c r="G5336" i="12"/>
  <c r="H5336" i="12"/>
  <c r="I5336" i="12"/>
  <c r="J5336" i="12"/>
  <c r="K5336" i="12"/>
  <c r="L5336" i="12"/>
  <c r="N5337" i="12"/>
  <c r="N5338" i="12"/>
  <c r="M5343" i="12"/>
  <c r="M5344" i="12"/>
  <c r="M5345" i="12"/>
  <c r="M5346" i="12"/>
  <c r="M5347" i="12"/>
  <c r="M5348" i="12"/>
  <c r="M5349" i="12"/>
  <c r="M5350" i="12"/>
  <c r="M5351" i="12"/>
  <c r="M5352" i="12"/>
  <c r="B5353" i="12"/>
  <c r="C5353" i="12"/>
  <c r="D5353" i="12"/>
  <c r="E5353" i="12"/>
  <c r="F5353" i="12"/>
  <c r="G5353" i="12"/>
  <c r="H5353" i="12"/>
  <c r="I5353" i="12"/>
  <c r="J5353" i="12"/>
  <c r="K5353" i="12"/>
  <c r="L5353" i="12"/>
  <c r="B5354" i="12"/>
  <c r="C5354" i="12"/>
  <c r="D5354" i="12"/>
  <c r="E5354" i="12"/>
  <c r="F5354" i="12"/>
  <c r="G5354" i="12"/>
  <c r="H5354" i="12"/>
  <c r="I5354" i="12"/>
  <c r="J5354" i="12"/>
  <c r="K5354" i="12"/>
  <c r="L5354" i="12"/>
  <c r="M5355" i="12"/>
  <c r="M5356" i="12"/>
  <c r="M5357" i="12"/>
  <c r="M5358" i="12"/>
  <c r="M5359" i="12"/>
  <c r="M5360" i="12"/>
  <c r="M5361" i="12"/>
  <c r="M5362" i="12"/>
  <c r="M5363" i="12"/>
  <c r="M5364" i="12"/>
  <c r="B5365" i="12"/>
  <c r="C5365" i="12"/>
  <c r="D5365" i="12"/>
  <c r="E5365" i="12"/>
  <c r="F5365" i="12"/>
  <c r="G5365" i="12"/>
  <c r="H5365" i="12"/>
  <c r="I5365" i="12"/>
  <c r="J5365" i="12"/>
  <c r="K5365" i="12"/>
  <c r="L5365" i="12"/>
  <c r="B5366" i="12"/>
  <c r="C5366" i="12"/>
  <c r="D5366" i="12"/>
  <c r="E5366" i="12"/>
  <c r="F5366" i="12"/>
  <c r="G5366" i="12"/>
  <c r="H5366" i="12"/>
  <c r="I5366" i="12"/>
  <c r="J5366" i="12"/>
  <c r="K5366" i="12"/>
  <c r="L5366" i="12"/>
  <c r="M5367" i="12"/>
  <c r="M5368" i="12"/>
  <c r="M5369" i="12"/>
  <c r="M5370" i="12"/>
  <c r="M5371" i="12"/>
  <c r="M5372" i="12"/>
  <c r="M5373" i="12"/>
  <c r="M5374" i="12"/>
  <c r="M5375" i="12"/>
  <c r="M5376" i="12"/>
  <c r="M5377" i="12"/>
  <c r="B5378" i="12"/>
  <c r="C5378" i="12"/>
  <c r="D5378" i="12"/>
  <c r="E5378" i="12"/>
  <c r="F5378" i="12"/>
  <c r="G5378" i="12"/>
  <c r="H5378" i="12"/>
  <c r="I5378" i="12"/>
  <c r="J5378" i="12"/>
  <c r="K5378" i="12"/>
  <c r="L5378" i="12"/>
  <c r="B5379" i="12"/>
  <c r="C5379" i="12"/>
  <c r="D5379" i="12"/>
  <c r="E5379" i="12"/>
  <c r="F5379" i="12"/>
  <c r="G5379" i="12"/>
  <c r="H5379" i="12"/>
  <c r="I5379" i="12"/>
  <c r="J5379" i="12"/>
  <c r="K5379" i="12"/>
  <c r="L5379" i="12"/>
  <c r="O5380" i="12"/>
  <c r="N5381" i="12"/>
  <c r="M5387" i="12"/>
  <c r="M5388" i="12"/>
  <c r="M5389" i="12"/>
  <c r="M5390" i="12"/>
  <c r="M5391" i="12"/>
  <c r="M5392" i="12"/>
  <c r="M5393" i="12"/>
  <c r="M5394" i="12"/>
  <c r="M5395" i="12"/>
  <c r="M5396" i="12"/>
  <c r="B5397" i="12"/>
  <c r="C5397" i="12"/>
  <c r="D5397" i="12"/>
  <c r="E5397" i="12"/>
  <c r="F5397" i="12"/>
  <c r="G5397" i="12"/>
  <c r="H5397" i="12"/>
  <c r="I5397" i="12"/>
  <c r="J5397" i="12"/>
  <c r="K5397" i="12"/>
  <c r="L5397" i="12"/>
  <c r="B5398" i="12"/>
  <c r="C5398" i="12"/>
  <c r="D5398" i="12"/>
  <c r="E5398" i="12"/>
  <c r="F5398" i="12"/>
  <c r="G5398" i="12"/>
  <c r="H5398" i="12"/>
  <c r="I5398" i="12"/>
  <c r="J5398" i="12"/>
  <c r="K5398" i="12"/>
  <c r="L5398" i="12"/>
  <c r="M5399" i="12"/>
  <c r="M5400" i="12"/>
  <c r="M5401" i="12"/>
  <c r="M5402" i="12"/>
  <c r="M5403" i="12"/>
  <c r="M5404" i="12"/>
  <c r="M5405" i="12"/>
  <c r="M5406" i="12"/>
  <c r="M5407" i="12"/>
  <c r="M5408" i="12"/>
  <c r="B5409" i="12"/>
  <c r="C5409" i="12"/>
  <c r="D5409" i="12"/>
  <c r="E5409" i="12"/>
  <c r="F5409" i="12"/>
  <c r="G5409" i="12"/>
  <c r="H5409" i="12"/>
  <c r="I5409" i="12"/>
  <c r="J5409" i="12"/>
  <c r="K5409" i="12"/>
  <c r="L5409" i="12"/>
  <c r="B5410" i="12"/>
  <c r="C5410" i="12"/>
  <c r="D5410" i="12"/>
  <c r="E5410" i="12"/>
  <c r="F5410" i="12"/>
  <c r="G5410" i="12"/>
  <c r="H5410" i="12"/>
  <c r="I5410" i="12"/>
  <c r="J5410" i="12"/>
  <c r="K5410" i="12"/>
  <c r="L5410" i="12"/>
  <c r="M5411" i="12"/>
  <c r="M5412" i="12"/>
  <c r="M5413" i="12"/>
  <c r="M5414" i="12"/>
  <c r="M5415" i="12"/>
  <c r="M5416" i="12"/>
  <c r="M5417" i="12"/>
  <c r="M5418" i="12"/>
  <c r="M5419" i="12"/>
  <c r="M5420" i="12"/>
  <c r="M5421" i="12"/>
  <c r="B5422" i="12"/>
  <c r="C5422" i="12"/>
  <c r="D5422" i="12"/>
  <c r="E5422" i="12"/>
  <c r="F5422" i="12"/>
  <c r="G5422" i="12"/>
  <c r="H5422" i="12"/>
  <c r="I5422" i="12"/>
  <c r="J5422" i="12"/>
  <c r="K5422" i="12"/>
  <c r="L5422" i="12"/>
  <c r="B5423" i="12"/>
  <c r="C5423" i="12"/>
  <c r="D5423" i="12"/>
  <c r="E5423" i="12"/>
  <c r="F5423" i="12"/>
  <c r="G5423" i="12"/>
  <c r="H5423" i="12"/>
  <c r="I5423" i="12"/>
  <c r="J5423" i="12"/>
  <c r="K5423" i="12"/>
  <c r="L5423" i="12"/>
  <c r="M5431" i="12"/>
  <c r="M5432" i="12"/>
  <c r="M5433" i="12"/>
  <c r="M5434" i="12"/>
  <c r="M5435" i="12"/>
  <c r="M5436" i="12"/>
  <c r="M5437" i="12"/>
  <c r="M5438" i="12"/>
  <c r="M5439" i="12"/>
  <c r="M5440" i="12"/>
  <c r="B5441" i="12"/>
  <c r="C5441" i="12"/>
  <c r="D5441" i="12"/>
  <c r="E5441" i="12"/>
  <c r="F5441" i="12"/>
  <c r="G5441" i="12"/>
  <c r="H5441" i="12"/>
  <c r="I5441" i="12"/>
  <c r="J5441" i="12"/>
  <c r="K5441" i="12"/>
  <c r="L5441" i="12"/>
  <c r="B5442" i="12"/>
  <c r="C5442" i="12"/>
  <c r="D5442" i="12"/>
  <c r="E5442" i="12"/>
  <c r="F5442" i="12"/>
  <c r="G5442" i="12"/>
  <c r="H5442" i="12"/>
  <c r="I5442" i="12"/>
  <c r="J5442" i="12"/>
  <c r="K5442" i="12"/>
  <c r="L5442" i="12"/>
  <c r="M5443" i="12"/>
  <c r="M5444" i="12"/>
  <c r="M5445" i="12"/>
  <c r="M5446" i="12"/>
  <c r="M5447" i="12"/>
  <c r="M5448" i="12"/>
  <c r="M5449" i="12"/>
  <c r="M5450" i="12"/>
  <c r="M5451" i="12"/>
  <c r="M5452" i="12"/>
  <c r="B5453" i="12"/>
  <c r="C5453" i="12"/>
  <c r="D5453" i="12"/>
  <c r="E5453" i="12"/>
  <c r="F5453" i="12"/>
  <c r="G5453" i="12"/>
  <c r="H5453" i="12"/>
  <c r="I5453" i="12"/>
  <c r="J5453" i="12"/>
  <c r="K5453" i="12"/>
  <c r="L5453" i="12"/>
  <c r="B5454" i="12"/>
  <c r="C5454" i="12"/>
  <c r="D5454" i="12"/>
  <c r="E5454" i="12"/>
  <c r="F5454" i="12"/>
  <c r="G5454" i="12"/>
  <c r="H5454" i="12"/>
  <c r="I5454" i="12"/>
  <c r="J5454" i="12"/>
  <c r="K5454" i="12"/>
  <c r="L5454" i="12"/>
  <c r="M5455" i="12"/>
  <c r="M5456" i="12"/>
  <c r="M5457" i="12"/>
  <c r="M5458" i="12"/>
  <c r="M5459" i="12"/>
  <c r="M5460" i="12"/>
  <c r="M5461" i="12"/>
  <c r="M5462" i="12"/>
  <c r="B5463" i="12"/>
  <c r="B5465" i="12" s="1"/>
  <c r="B5466" i="12" s="1"/>
  <c r="C5463" i="12"/>
  <c r="C5465" i="12" s="1"/>
  <c r="C5466" i="12" s="1"/>
  <c r="D5463" i="12"/>
  <c r="E5463" i="12"/>
  <c r="E5465" i="12" s="1"/>
  <c r="E5466" i="12" s="1"/>
  <c r="F5463" i="12"/>
  <c r="F5465" i="12" s="1"/>
  <c r="F5466" i="12" s="1"/>
  <c r="G5463" i="12"/>
  <c r="H5463" i="12"/>
  <c r="I5463" i="12"/>
  <c r="I5465" i="12" s="1"/>
  <c r="I5466" i="12" s="1"/>
  <c r="J5463" i="12"/>
  <c r="K5463" i="12"/>
  <c r="L5463" i="12"/>
  <c r="B5464" i="12"/>
  <c r="C5464" i="12"/>
  <c r="D5464" i="12"/>
  <c r="E5464" i="12"/>
  <c r="F5464" i="12"/>
  <c r="G5464" i="12"/>
  <c r="H5464" i="12"/>
  <c r="I5464" i="12"/>
  <c r="J5464" i="12"/>
  <c r="K5464" i="12"/>
  <c r="L5464" i="12"/>
  <c r="N5466" i="12"/>
  <c r="M5471" i="12"/>
  <c r="M5472" i="12"/>
  <c r="M5473" i="12"/>
  <c r="M5474" i="12"/>
  <c r="M5475" i="12"/>
  <c r="M5476" i="12"/>
  <c r="M5477" i="12"/>
  <c r="M5478" i="12"/>
  <c r="M5479" i="12"/>
  <c r="M5480" i="12"/>
  <c r="B5481" i="12"/>
  <c r="C5481" i="12"/>
  <c r="D5481" i="12"/>
  <c r="E5481" i="12"/>
  <c r="F5481" i="12"/>
  <c r="G5481" i="12"/>
  <c r="H5481" i="12"/>
  <c r="I5481" i="12"/>
  <c r="J5481" i="12"/>
  <c r="K5481" i="12"/>
  <c r="L5481" i="12"/>
  <c r="B5482" i="12"/>
  <c r="C5482" i="12"/>
  <c r="D5482" i="12"/>
  <c r="E5482" i="12"/>
  <c r="F5482" i="12"/>
  <c r="G5482" i="12"/>
  <c r="H5482" i="12"/>
  <c r="I5482" i="12"/>
  <c r="J5482" i="12"/>
  <c r="K5482" i="12"/>
  <c r="L5482" i="12"/>
  <c r="M5483" i="12"/>
  <c r="M5484" i="12"/>
  <c r="M5485" i="12"/>
  <c r="M5486" i="12"/>
  <c r="M5487" i="12"/>
  <c r="M5488" i="12"/>
  <c r="M5489" i="12"/>
  <c r="M5490" i="12"/>
  <c r="M5491" i="12"/>
  <c r="M5492" i="12"/>
  <c r="B5493" i="12"/>
  <c r="C5493" i="12"/>
  <c r="D5493" i="12"/>
  <c r="E5493" i="12"/>
  <c r="F5493" i="12"/>
  <c r="G5493" i="12"/>
  <c r="H5493" i="12"/>
  <c r="I5493" i="12"/>
  <c r="J5493" i="12"/>
  <c r="K5493" i="12"/>
  <c r="L5493" i="12"/>
  <c r="B5494" i="12"/>
  <c r="C5494" i="12"/>
  <c r="D5494" i="12"/>
  <c r="E5494" i="12"/>
  <c r="F5494" i="12"/>
  <c r="G5494" i="12"/>
  <c r="H5494" i="12"/>
  <c r="I5494" i="12"/>
  <c r="J5494" i="12"/>
  <c r="K5494" i="12"/>
  <c r="L5494" i="12"/>
  <c r="M5495" i="12"/>
  <c r="M5496" i="12"/>
  <c r="M5497" i="12"/>
  <c r="M5498" i="12"/>
  <c r="M5499" i="12"/>
  <c r="M5500" i="12"/>
  <c r="M5501" i="12"/>
  <c r="M5502" i="12"/>
  <c r="M5503" i="12"/>
  <c r="M5504" i="12"/>
  <c r="M5505" i="12"/>
  <c r="B5506" i="12"/>
  <c r="C5506" i="12"/>
  <c r="D5506" i="12"/>
  <c r="E5506" i="12"/>
  <c r="F5506" i="12"/>
  <c r="G5506" i="12"/>
  <c r="H5506" i="12"/>
  <c r="I5506" i="12"/>
  <c r="J5506" i="12"/>
  <c r="K5506" i="12"/>
  <c r="L5506" i="12"/>
  <c r="B5507" i="12"/>
  <c r="C5507" i="12"/>
  <c r="D5507" i="12"/>
  <c r="E5507" i="12"/>
  <c r="F5507" i="12"/>
  <c r="G5507" i="12"/>
  <c r="H5507" i="12"/>
  <c r="I5507" i="12"/>
  <c r="J5507" i="12"/>
  <c r="K5507" i="12"/>
  <c r="L5507" i="12"/>
  <c r="O5508" i="12"/>
  <c r="M5514" i="12"/>
  <c r="M5515" i="12"/>
  <c r="M5516" i="12"/>
  <c r="M5517" i="12"/>
  <c r="M5518" i="12"/>
  <c r="M5519" i="12"/>
  <c r="M5520" i="12"/>
  <c r="M5521" i="12"/>
  <c r="M5522" i="12"/>
  <c r="M5523" i="12"/>
  <c r="B5524" i="12"/>
  <c r="C5524" i="12"/>
  <c r="D5524" i="12"/>
  <c r="E5524" i="12"/>
  <c r="F5524" i="12"/>
  <c r="G5524" i="12"/>
  <c r="H5524" i="12"/>
  <c r="I5524" i="12"/>
  <c r="J5524" i="12"/>
  <c r="K5524" i="12"/>
  <c r="L5524" i="12"/>
  <c r="B5525" i="12"/>
  <c r="C5525" i="12"/>
  <c r="D5525" i="12"/>
  <c r="E5525" i="12"/>
  <c r="F5525" i="12"/>
  <c r="G5525" i="12"/>
  <c r="H5525" i="12"/>
  <c r="I5525" i="12"/>
  <c r="J5525" i="12"/>
  <c r="K5525" i="12"/>
  <c r="L5525" i="12"/>
  <c r="M5526" i="12"/>
  <c r="M5527" i="12"/>
  <c r="M5528" i="12"/>
  <c r="M5529" i="12"/>
  <c r="M5530" i="12"/>
  <c r="M5531" i="12"/>
  <c r="M5532" i="12"/>
  <c r="M5533" i="12"/>
  <c r="M5534" i="12"/>
  <c r="M5535" i="12"/>
  <c r="B5536" i="12"/>
  <c r="C5536" i="12"/>
  <c r="D5536" i="12"/>
  <c r="E5536" i="12"/>
  <c r="F5536" i="12"/>
  <c r="G5536" i="12"/>
  <c r="H5536" i="12"/>
  <c r="I5536" i="12"/>
  <c r="I5550" i="12" s="1"/>
  <c r="I5551" i="12" s="1"/>
  <c r="J5536" i="12"/>
  <c r="K5536" i="12"/>
  <c r="L5536" i="12"/>
  <c r="B5537" i="12"/>
  <c r="C5537" i="12"/>
  <c r="D5537" i="12"/>
  <c r="E5537" i="12"/>
  <c r="F5537" i="12"/>
  <c r="G5537" i="12"/>
  <c r="H5537" i="12"/>
  <c r="I5537" i="12"/>
  <c r="J5537" i="12"/>
  <c r="K5537" i="12"/>
  <c r="L5537" i="12"/>
  <c r="M5538" i="12"/>
  <c r="M5539" i="12"/>
  <c r="M5540" i="12"/>
  <c r="M5541" i="12"/>
  <c r="M5542" i="12"/>
  <c r="M5543" i="12"/>
  <c r="M5544" i="12"/>
  <c r="M5545" i="12"/>
  <c r="M5546" i="12"/>
  <c r="M5547" i="12"/>
  <c r="B5548" i="12"/>
  <c r="C5548" i="12"/>
  <c r="C5550" i="12" s="1"/>
  <c r="C5551" i="12" s="1"/>
  <c r="D5548" i="12"/>
  <c r="D5550" i="12" s="1"/>
  <c r="D5551" i="12" s="1"/>
  <c r="E5548" i="12"/>
  <c r="F5548" i="12"/>
  <c r="G5548" i="12"/>
  <c r="H5548" i="12"/>
  <c r="H5550" i="12" s="1"/>
  <c r="H5551" i="12" s="1"/>
  <c r="I5548" i="12"/>
  <c r="J5548" i="12"/>
  <c r="K5548" i="12"/>
  <c r="K5550" i="12" s="1"/>
  <c r="K5551" i="12" s="1"/>
  <c r="L5548" i="12"/>
  <c r="L5550" i="12" s="1"/>
  <c r="L5551" i="12" s="1"/>
  <c r="B5549" i="12"/>
  <c r="C5549" i="12"/>
  <c r="D5549" i="12"/>
  <c r="E5549" i="12"/>
  <c r="F5549" i="12"/>
  <c r="G5549" i="12"/>
  <c r="H5549" i="12"/>
  <c r="I5549" i="12"/>
  <c r="J5549" i="12"/>
  <c r="K5549" i="12"/>
  <c r="L5549" i="12"/>
  <c r="B5550" i="12"/>
  <c r="B5551" i="12" s="1"/>
  <c r="E5550" i="12"/>
  <c r="E5551" i="12" s="1"/>
  <c r="F5550" i="12"/>
  <c r="F5551" i="12" s="1"/>
  <c r="J5550" i="12"/>
  <c r="J5551" i="12" s="1"/>
  <c r="O5550" i="12"/>
  <c r="M5556" i="12"/>
  <c r="M5557" i="12"/>
  <c r="M5558" i="12"/>
  <c r="M5559" i="12"/>
  <c r="M5560" i="12"/>
  <c r="M5561" i="12"/>
  <c r="M5562" i="12"/>
  <c r="M5563" i="12"/>
  <c r="M5564" i="12"/>
  <c r="M5565" i="12"/>
  <c r="B5566" i="12"/>
  <c r="C5566" i="12"/>
  <c r="D5566" i="12"/>
  <c r="E5566" i="12"/>
  <c r="F5566" i="12"/>
  <c r="G5566" i="12"/>
  <c r="H5566" i="12"/>
  <c r="I5566" i="12"/>
  <c r="J5566" i="12"/>
  <c r="K5566" i="12"/>
  <c r="L5566" i="12"/>
  <c r="B5567" i="12"/>
  <c r="C5567" i="12"/>
  <c r="D5567" i="12"/>
  <c r="E5567" i="12"/>
  <c r="F5567" i="12"/>
  <c r="G5567" i="12"/>
  <c r="H5567" i="12"/>
  <c r="I5567" i="12"/>
  <c r="J5567" i="12"/>
  <c r="K5567" i="12"/>
  <c r="L5567" i="12"/>
  <c r="M5568" i="12"/>
  <c r="M5569" i="12"/>
  <c r="M5570" i="12"/>
  <c r="M5571" i="12"/>
  <c r="M5572" i="12"/>
  <c r="M5573" i="12"/>
  <c r="M5574" i="12"/>
  <c r="M5575" i="12"/>
  <c r="M5576" i="12"/>
  <c r="M5577" i="12"/>
  <c r="B5578" i="12"/>
  <c r="C5578" i="12"/>
  <c r="D5578" i="12"/>
  <c r="E5578" i="12"/>
  <c r="F5578" i="12"/>
  <c r="G5578" i="12"/>
  <c r="H5578" i="12"/>
  <c r="I5578" i="12"/>
  <c r="J5578" i="12"/>
  <c r="K5578" i="12"/>
  <c r="L5578" i="12"/>
  <c r="B5579" i="12"/>
  <c r="C5579" i="12"/>
  <c r="D5579" i="12"/>
  <c r="E5579" i="12"/>
  <c r="F5579" i="12"/>
  <c r="G5579" i="12"/>
  <c r="H5579" i="12"/>
  <c r="I5579" i="12"/>
  <c r="J5579" i="12"/>
  <c r="K5579" i="12"/>
  <c r="L5579" i="12"/>
  <c r="M5580" i="12"/>
  <c r="M5581" i="12"/>
  <c r="M5582" i="12"/>
  <c r="M5583" i="12"/>
  <c r="M5584" i="12"/>
  <c r="M5585" i="12"/>
  <c r="M5586" i="12"/>
  <c r="M5587" i="12"/>
  <c r="M5588" i="12"/>
  <c r="M5589" i="12"/>
  <c r="M5590" i="12"/>
  <c r="B5591" i="12"/>
  <c r="C5591" i="12"/>
  <c r="D5591" i="12"/>
  <c r="E5591" i="12"/>
  <c r="F5591" i="12"/>
  <c r="G5591" i="12"/>
  <c r="H5591" i="12"/>
  <c r="I5591" i="12"/>
  <c r="J5591" i="12"/>
  <c r="K5591" i="12"/>
  <c r="L5591" i="12"/>
  <c r="B5592" i="12"/>
  <c r="C5592" i="12"/>
  <c r="D5592" i="12"/>
  <c r="E5592" i="12"/>
  <c r="F5592" i="12"/>
  <c r="G5592" i="12"/>
  <c r="H5592" i="12"/>
  <c r="I5592" i="12"/>
  <c r="J5592" i="12"/>
  <c r="K5592" i="12"/>
  <c r="L5592" i="12"/>
  <c r="O5593" i="12"/>
  <c r="M5599" i="12"/>
  <c r="M5600" i="12"/>
  <c r="M5601" i="12"/>
  <c r="M5602" i="12"/>
  <c r="M5603" i="12"/>
  <c r="M5604" i="12"/>
  <c r="M5605" i="12"/>
  <c r="M5606" i="12"/>
  <c r="M5607" i="12"/>
  <c r="M5608" i="12"/>
  <c r="B5609" i="12"/>
  <c r="C5609" i="12"/>
  <c r="D5609" i="12"/>
  <c r="E5609" i="12"/>
  <c r="F5609" i="12"/>
  <c r="G5609" i="12"/>
  <c r="H5609" i="12"/>
  <c r="I5609" i="12"/>
  <c r="J5609" i="12"/>
  <c r="K5609" i="12"/>
  <c r="L5609" i="12"/>
  <c r="B5610" i="12"/>
  <c r="C5610" i="12"/>
  <c r="D5610" i="12"/>
  <c r="E5610" i="12"/>
  <c r="F5610" i="12"/>
  <c r="G5610" i="12"/>
  <c r="H5610" i="12"/>
  <c r="I5610" i="12"/>
  <c r="J5610" i="12"/>
  <c r="K5610" i="12"/>
  <c r="L5610" i="12"/>
  <c r="M5611" i="12"/>
  <c r="N5611" i="12"/>
  <c r="O5611" i="12"/>
  <c r="O5635" i="12" s="1"/>
  <c r="M5612" i="12"/>
  <c r="N5612" i="12"/>
  <c r="O5612" i="12"/>
  <c r="M5613" i="12"/>
  <c r="N5613" i="12"/>
  <c r="O5613" i="12"/>
  <c r="M5614" i="12"/>
  <c r="N5614" i="12"/>
  <c r="M5615" i="12"/>
  <c r="N5615" i="12"/>
  <c r="M5616" i="12"/>
  <c r="N5616" i="12"/>
  <c r="M5617" i="12"/>
  <c r="N5617" i="12"/>
  <c r="M5618" i="12"/>
  <c r="N5618" i="12"/>
  <c r="M5619" i="12"/>
  <c r="N5619" i="12"/>
  <c r="M5620" i="12"/>
  <c r="N5620" i="12"/>
  <c r="B5621" i="12"/>
  <c r="C5621" i="12"/>
  <c r="D5621" i="12"/>
  <c r="E5621" i="12"/>
  <c r="F5621" i="12"/>
  <c r="G5621" i="12"/>
  <c r="H5621" i="12"/>
  <c r="I5621" i="12"/>
  <c r="J5621" i="12"/>
  <c r="K5621" i="12"/>
  <c r="L5621" i="12"/>
  <c r="B5622" i="12"/>
  <c r="C5622" i="12"/>
  <c r="D5622" i="12"/>
  <c r="E5622" i="12"/>
  <c r="F5622" i="12"/>
  <c r="G5622" i="12"/>
  <c r="H5622" i="12"/>
  <c r="I5622" i="12"/>
  <c r="J5622" i="12"/>
  <c r="K5622" i="12"/>
  <c r="L5622" i="12"/>
  <c r="M5623" i="12"/>
  <c r="N5623" i="12"/>
  <c r="M5624" i="12"/>
  <c r="N5624" i="12"/>
  <c r="M5625" i="12"/>
  <c r="N5625" i="12"/>
  <c r="M5626" i="12"/>
  <c r="M5627" i="12"/>
  <c r="M5628" i="12"/>
  <c r="M5629" i="12"/>
  <c r="M5630" i="12"/>
  <c r="M5631" i="12"/>
  <c r="M5632" i="12"/>
  <c r="B5633" i="12"/>
  <c r="C5633" i="12"/>
  <c r="D5633" i="12"/>
  <c r="E5633" i="12"/>
  <c r="F5633" i="12"/>
  <c r="G5633" i="12"/>
  <c r="H5633" i="12"/>
  <c r="I5633" i="12"/>
  <c r="J5633" i="12"/>
  <c r="K5633" i="12"/>
  <c r="L5633" i="12"/>
  <c r="B5634" i="12"/>
  <c r="C5634" i="12"/>
  <c r="D5634" i="12"/>
  <c r="E5634" i="12"/>
  <c r="F5634" i="12"/>
  <c r="G5634" i="12"/>
  <c r="H5634" i="12"/>
  <c r="I5634" i="12"/>
  <c r="J5634" i="12"/>
  <c r="K5634" i="12"/>
  <c r="L5634" i="12"/>
  <c r="M5642" i="12"/>
  <c r="M5643" i="12"/>
  <c r="M5644" i="12"/>
  <c r="M5645" i="12"/>
  <c r="M5646" i="12"/>
  <c r="M5647" i="12"/>
  <c r="M5648" i="12"/>
  <c r="M5649" i="12"/>
  <c r="M5650" i="12"/>
  <c r="M5651" i="12"/>
  <c r="B5652" i="12"/>
  <c r="C5652" i="12"/>
  <c r="D5652" i="12"/>
  <c r="E5652" i="12"/>
  <c r="F5652" i="12"/>
  <c r="G5652" i="12"/>
  <c r="H5652" i="12"/>
  <c r="I5652" i="12"/>
  <c r="J5652" i="12"/>
  <c r="K5652" i="12"/>
  <c r="L5652" i="12"/>
  <c r="B5653" i="12"/>
  <c r="C5653" i="12"/>
  <c r="D5653" i="12"/>
  <c r="E5653" i="12"/>
  <c r="F5653" i="12"/>
  <c r="G5653" i="12"/>
  <c r="H5653" i="12"/>
  <c r="I5653" i="12"/>
  <c r="J5653" i="12"/>
  <c r="K5653" i="12"/>
  <c r="L5653" i="12"/>
  <c r="M5654" i="12"/>
  <c r="M5655" i="12"/>
  <c r="M5656" i="12"/>
  <c r="M5657" i="12"/>
  <c r="M5658" i="12"/>
  <c r="M5659" i="12"/>
  <c r="M5660" i="12"/>
  <c r="M5661" i="12"/>
  <c r="M5662" i="12"/>
  <c r="M5663" i="12"/>
  <c r="B5664" i="12"/>
  <c r="C5664" i="12"/>
  <c r="D5664" i="12"/>
  <c r="E5664" i="12"/>
  <c r="F5664" i="12"/>
  <c r="G5664" i="12"/>
  <c r="H5664" i="12"/>
  <c r="I5664" i="12"/>
  <c r="J5664" i="12"/>
  <c r="K5664" i="12"/>
  <c r="L5664" i="12"/>
  <c r="B5665" i="12"/>
  <c r="C5665" i="12"/>
  <c r="D5665" i="12"/>
  <c r="E5665" i="12"/>
  <c r="F5665" i="12"/>
  <c r="G5665" i="12"/>
  <c r="H5665" i="12"/>
  <c r="I5665" i="12"/>
  <c r="J5665" i="12"/>
  <c r="K5665" i="12"/>
  <c r="L5665" i="12"/>
  <c r="M5666" i="12"/>
  <c r="M5667" i="12"/>
  <c r="M5668" i="12"/>
  <c r="M5669" i="12"/>
  <c r="M5670" i="12"/>
  <c r="M5671" i="12"/>
  <c r="M5672" i="12"/>
  <c r="M5673" i="12"/>
  <c r="M5674" i="12"/>
  <c r="M5675" i="12"/>
  <c r="M5676" i="12"/>
  <c r="B5677" i="12"/>
  <c r="C5677" i="12"/>
  <c r="D5677" i="12"/>
  <c r="E5677" i="12"/>
  <c r="F5677" i="12"/>
  <c r="G5677" i="12"/>
  <c r="H5677" i="12"/>
  <c r="I5677" i="12"/>
  <c r="J5677" i="12"/>
  <c r="K5677" i="12"/>
  <c r="L5677" i="12"/>
  <c r="B5678" i="12"/>
  <c r="C5678" i="12"/>
  <c r="D5678" i="12"/>
  <c r="E5678" i="12"/>
  <c r="F5678" i="12"/>
  <c r="G5678" i="12"/>
  <c r="H5678" i="12"/>
  <c r="I5678" i="12"/>
  <c r="J5678" i="12"/>
  <c r="K5678" i="12"/>
  <c r="L5678" i="12"/>
  <c r="O5679" i="12"/>
  <c r="M5685" i="12"/>
  <c r="M5686" i="12"/>
  <c r="M5687" i="12"/>
  <c r="M5688" i="12"/>
  <c r="M5689" i="12"/>
  <c r="M5690" i="12"/>
  <c r="M5691" i="12"/>
  <c r="M5692" i="12"/>
  <c r="M5693" i="12"/>
  <c r="M5694" i="12"/>
  <c r="B5695" i="12"/>
  <c r="C5695" i="12"/>
  <c r="D5695" i="12"/>
  <c r="E5695" i="12"/>
  <c r="F5695" i="12"/>
  <c r="G5695" i="12"/>
  <c r="H5695" i="12"/>
  <c r="I5695" i="12"/>
  <c r="J5695" i="12"/>
  <c r="K5695" i="12"/>
  <c r="L5695" i="12"/>
  <c r="B5696" i="12"/>
  <c r="C5696" i="12"/>
  <c r="D5696" i="12"/>
  <c r="E5696" i="12"/>
  <c r="F5696" i="12"/>
  <c r="G5696" i="12"/>
  <c r="H5696" i="12"/>
  <c r="I5696" i="12"/>
  <c r="J5696" i="12"/>
  <c r="K5696" i="12"/>
  <c r="L5696" i="12"/>
  <c r="M5697" i="12"/>
  <c r="M5698" i="12"/>
  <c r="M5699" i="12"/>
  <c r="M5700" i="12"/>
  <c r="M5701" i="12"/>
  <c r="M5702" i="12"/>
  <c r="M5703" i="12"/>
  <c r="M5704" i="12"/>
  <c r="M5705" i="12"/>
  <c r="M5706" i="12"/>
  <c r="B5707" i="12"/>
  <c r="C5707" i="12"/>
  <c r="D5707" i="12"/>
  <c r="E5707" i="12"/>
  <c r="F5707" i="12"/>
  <c r="G5707" i="12"/>
  <c r="H5707" i="12"/>
  <c r="I5707" i="12"/>
  <c r="J5707" i="12"/>
  <c r="K5707" i="12"/>
  <c r="L5707" i="12"/>
  <c r="B5708" i="12"/>
  <c r="C5708" i="12"/>
  <c r="D5708" i="12"/>
  <c r="E5708" i="12"/>
  <c r="F5708" i="12"/>
  <c r="G5708" i="12"/>
  <c r="H5708" i="12"/>
  <c r="I5708" i="12"/>
  <c r="J5708" i="12"/>
  <c r="K5708" i="12"/>
  <c r="L5708" i="12"/>
  <c r="M5709" i="12"/>
  <c r="M5710" i="12"/>
  <c r="M5711" i="12"/>
  <c r="M5712" i="12"/>
  <c r="M5713" i="12"/>
  <c r="M5714" i="12"/>
  <c r="M5715" i="12"/>
  <c r="M5716" i="12"/>
  <c r="M5717" i="12"/>
  <c r="M5718" i="12"/>
  <c r="M5719" i="12"/>
  <c r="B5720" i="12"/>
  <c r="C5720" i="12"/>
  <c r="D5720" i="12"/>
  <c r="E5720" i="12"/>
  <c r="F5720" i="12"/>
  <c r="G5720" i="12"/>
  <c r="H5720" i="12"/>
  <c r="I5720" i="12"/>
  <c r="J5720" i="12"/>
  <c r="K5720" i="12"/>
  <c r="L5720" i="12"/>
  <c r="B5721" i="12"/>
  <c r="C5721" i="12"/>
  <c r="D5721" i="12"/>
  <c r="E5721" i="12"/>
  <c r="F5721" i="12"/>
  <c r="G5721" i="12"/>
  <c r="H5721" i="12"/>
  <c r="I5721" i="12"/>
  <c r="J5721" i="12"/>
  <c r="K5721" i="12"/>
  <c r="L5721" i="12"/>
  <c r="L5728" i="12"/>
  <c r="L5729" i="12"/>
  <c r="L5730" i="12"/>
  <c r="L5731" i="12"/>
  <c r="L5732" i="12"/>
  <c r="L5733" i="12"/>
  <c r="M5733" i="12"/>
  <c r="L5734" i="12"/>
  <c r="L5735" i="12"/>
  <c r="L5736" i="12"/>
  <c r="L5737" i="12"/>
  <c r="B5738" i="12"/>
  <c r="C5738" i="12"/>
  <c r="D5738" i="12"/>
  <c r="E5738" i="12"/>
  <c r="F5738" i="12"/>
  <c r="G5738" i="12"/>
  <c r="H5738" i="12"/>
  <c r="I5738" i="12"/>
  <c r="J5738" i="12"/>
  <c r="K5738" i="12"/>
  <c r="B5739" i="12"/>
  <c r="C5739" i="12"/>
  <c r="D5739" i="12"/>
  <c r="E5739" i="12"/>
  <c r="F5739" i="12"/>
  <c r="G5739" i="12"/>
  <c r="H5739" i="12"/>
  <c r="I5739" i="12"/>
  <c r="J5739" i="12"/>
  <c r="K5739" i="12"/>
  <c r="L5740" i="12"/>
  <c r="L5741" i="12"/>
  <c r="L5742" i="12"/>
  <c r="L5743" i="12"/>
  <c r="L5744" i="12"/>
  <c r="L5745" i="12"/>
  <c r="L5746" i="12"/>
  <c r="L5747" i="12"/>
  <c r="L5748" i="12"/>
  <c r="L5749" i="12"/>
  <c r="B5750" i="12"/>
  <c r="C5750" i="12"/>
  <c r="D5750" i="12"/>
  <c r="E5750" i="12"/>
  <c r="F5750" i="12"/>
  <c r="G5750" i="12"/>
  <c r="H5750" i="12"/>
  <c r="I5750" i="12"/>
  <c r="J5750" i="12"/>
  <c r="K5750" i="12"/>
  <c r="M5750" i="12"/>
  <c r="M5751" i="12" s="1"/>
  <c r="B5751" i="12"/>
  <c r="C5751" i="12"/>
  <c r="D5751" i="12"/>
  <c r="E5751" i="12"/>
  <c r="F5751" i="12"/>
  <c r="G5751" i="12"/>
  <c r="H5751" i="12"/>
  <c r="I5751" i="12"/>
  <c r="J5751" i="12"/>
  <c r="K5751" i="12"/>
  <c r="L5752" i="12"/>
  <c r="L5753" i="12"/>
  <c r="L5754" i="12"/>
  <c r="L5755" i="12"/>
  <c r="L5756" i="12"/>
  <c r="L5757" i="12"/>
  <c r="L5758" i="12"/>
  <c r="L5759" i="12"/>
  <c r="L5760" i="12"/>
  <c r="L5761" i="12"/>
  <c r="B5762" i="12"/>
  <c r="C5762" i="12"/>
  <c r="D5762" i="12"/>
  <c r="E5762" i="12"/>
  <c r="F5762" i="12"/>
  <c r="G5762" i="12"/>
  <c r="H5762" i="12"/>
  <c r="I5762" i="12"/>
  <c r="J5762" i="12"/>
  <c r="K5762" i="12"/>
  <c r="B5763" i="12"/>
  <c r="C5763" i="12"/>
  <c r="D5763" i="12"/>
  <c r="E5763" i="12"/>
  <c r="F5763" i="12"/>
  <c r="G5763" i="12"/>
  <c r="H5763" i="12"/>
  <c r="I5763" i="12"/>
  <c r="J5763" i="12"/>
  <c r="K5763" i="12"/>
  <c r="N5763" i="12"/>
  <c r="L5770" i="12"/>
  <c r="L5771" i="12"/>
  <c r="L5772" i="12"/>
  <c r="L5773" i="12"/>
  <c r="L5774" i="12"/>
  <c r="L5775" i="12"/>
  <c r="L5776" i="12"/>
  <c r="L5777" i="12"/>
  <c r="L5778" i="12"/>
  <c r="L5779" i="12"/>
  <c r="B5780" i="12"/>
  <c r="C5780" i="12"/>
  <c r="D5780" i="12"/>
  <c r="E5780" i="12"/>
  <c r="F5780" i="12"/>
  <c r="G5780" i="12"/>
  <c r="H5780" i="12"/>
  <c r="I5780" i="12"/>
  <c r="J5780" i="12"/>
  <c r="K5780" i="12"/>
  <c r="B5781" i="12"/>
  <c r="C5781" i="12"/>
  <c r="D5781" i="12"/>
  <c r="E5781" i="12"/>
  <c r="F5781" i="12"/>
  <c r="G5781" i="12"/>
  <c r="H5781" i="12"/>
  <c r="I5781" i="12"/>
  <c r="J5781" i="12"/>
  <c r="K5781" i="12"/>
  <c r="L5782" i="12"/>
  <c r="L5783" i="12"/>
  <c r="L5784" i="12"/>
  <c r="L5785" i="12"/>
  <c r="L5786" i="12"/>
  <c r="L5787" i="12"/>
  <c r="L5788" i="12"/>
  <c r="L5789" i="12"/>
  <c r="L5790" i="12"/>
  <c r="L5791" i="12"/>
  <c r="B5792" i="12"/>
  <c r="C5792" i="12"/>
  <c r="D5792" i="12"/>
  <c r="E5792" i="12"/>
  <c r="F5792" i="12"/>
  <c r="G5792" i="12"/>
  <c r="H5792" i="12"/>
  <c r="I5792" i="12"/>
  <c r="J5792" i="12"/>
  <c r="K5792" i="12"/>
  <c r="B5793" i="12"/>
  <c r="C5793" i="12"/>
  <c r="D5793" i="12"/>
  <c r="E5793" i="12"/>
  <c r="F5793" i="12"/>
  <c r="G5793" i="12"/>
  <c r="H5793" i="12"/>
  <c r="I5793" i="12"/>
  <c r="J5793" i="12"/>
  <c r="K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B5805" i="12"/>
  <c r="C5805" i="12"/>
  <c r="D5805" i="12"/>
  <c r="E5805" i="12"/>
  <c r="F5805" i="12"/>
  <c r="G5805" i="12"/>
  <c r="H5805" i="12"/>
  <c r="I5805" i="12"/>
  <c r="J5805" i="12"/>
  <c r="K5805" i="12"/>
  <c r="B5806" i="12"/>
  <c r="C5806" i="12"/>
  <c r="D5806" i="12"/>
  <c r="E5806" i="12"/>
  <c r="F5806" i="12"/>
  <c r="G5806" i="12"/>
  <c r="H5806" i="12"/>
  <c r="I5806" i="12"/>
  <c r="J5806" i="12"/>
  <c r="K5806" i="12"/>
  <c r="N5807" i="12"/>
  <c r="L5813" i="12"/>
  <c r="L5814" i="12"/>
  <c r="L5815" i="12"/>
  <c r="L5816" i="12"/>
  <c r="L5817" i="12"/>
  <c r="L5818" i="12"/>
  <c r="L5819" i="12"/>
  <c r="L5820" i="12"/>
  <c r="L5821" i="12"/>
  <c r="L5822" i="12"/>
  <c r="B5823" i="12"/>
  <c r="C5823" i="12"/>
  <c r="D5823" i="12"/>
  <c r="E5823" i="12"/>
  <c r="F5823" i="12"/>
  <c r="G5823" i="12"/>
  <c r="H5823" i="12"/>
  <c r="I5823" i="12"/>
  <c r="J5823" i="12"/>
  <c r="K5823" i="12"/>
  <c r="B5824" i="12"/>
  <c r="C5824" i="12"/>
  <c r="D5824" i="12"/>
  <c r="E5824" i="12"/>
  <c r="F5824" i="12"/>
  <c r="G5824" i="12"/>
  <c r="H5824" i="12"/>
  <c r="I5824" i="12"/>
  <c r="J5824" i="12"/>
  <c r="K5824" i="12"/>
  <c r="L5825" i="12"/>
  <c r="L5826" i="12"/>
  <c r="L5827" i="12"/>
  <c r="L5828" i="12"/>
  <c r="L5829" i="12"/>
  <c r="L5830" i="12"/>
  <c r="L5831" i="12"/>
  <c r="L5832" i="12"/>
  <c r="L5833" i="12"/>
  <c r="L5834" i="12"/>
  <c r="B5835" i="12"/>
  <c r="C5835" i="12"/>
  <c r="D5835" i="12"/>
  <c r="E5835" i="12"/>
  <c r="F5835" i="12"/>
  <c r="G5835" i="12"/>
  <c r="H5835" i="12"/>
  <c r="I5835" i="12"/>
  <c r="J5835" i="12"/>
  <c r="K5835" i="12"/>
  <c r="M5835" i="12"/>
  <c r="B5836" i="12"/>
  <c r="C5836" i="12"/>
  <c r="D5836" i="12"/>
  <c r="E5836" i="12"/>
  <c r="F5836" i="12"/>
  <c r="G5836" i="12"/>
  <c r="H5836" i="12"/>
  <c r="I5836" i="12"/>
  <c r="J5836" i="12"/>
  <c r="K5836" i="12"/>
  <c r="M5836" i="12"/>
  <c r="L5837" i="12"/>
  <c r="L5838" i="12"/>
  <c r="L5839" i="12"/>
  <c r="L5840" i="12"/>
  <c r="L5841" i="12"/>
  <c r="L5842" i="12"/>
  <c r="L5843" i="12"/>
  <c r="L5844" i="12"/>
  <c r="L5845" i="12"/>
  <c r="L5846" i="12"/>
  <c r="B5847" i="12"/>
  <c r="C5847" i="12"/>
  <c r="D5847" i="12"/>
  <c r="D5849" i="12" s="1"/>
  <c r="D5850" i="12" s="1"/>
  <c r="E5847" i="12"/>
  <c r="F5847" i="12"/>
  <c r="G5847" i="12"/>
  <c r="H5847" i="12"/>
  <c r="I5847" i="12"/>
  <c r="J5847" i="12"/>
  <c r="K5847" i="12"/>
  <c r="B5848" i="12"/>
  <c r="C5848" i="12"/>
  <c r="D5848" i="12"/>
  <c r="E5848" i="12"/>
  <c r="F5848" i="12"/>
  <c r="G5848" i="12"/>
  <c r="H5848" i="12"/>
  <c r="I5848" i="12"/>
  <c r="J5848" i="12"/>
  <c r="K5848" i="12"/>
  <c r="N5849" i="12"/>
  <c r="L5855" i="12"/>
  <c r="L5856" i="12"/>
  <c r="L5857" i="12"/>
  <c r="L5858" i="12"/>
  <c r="L5859" i="12"/>
  <c r="L5860" i="12"/>
  <c r="L5861" i="12"/>
  <c r="L5862" i="12"/>
  <c r="L5863" i="12"/>
  <c r="L5864" i="12"/>
  <c r="B5865" i="12"/>
  <c r="C5865" i="12"/>
  <c r="D5865" i="12"/>
  <c r="E5865" i="12"/>
  <c r="F5865" i="12"/>
  <c r="G5865" i="12"/>
  <c r="H5865" i="12"/>
  <c r="I5865" i="12"/>
  <c r="J5865" i="12"/>
  <c r="K5865" i="12"/>
  <c r="B5866" i="12"/>
  <c r="C5866" i="12"/>
  <c r="D5866" i="12"/>
  <c r="E5866" i="12"/>
  <c r="F5866" i="12"/>
  <c r="G5866" i="12"/>
  <c r="H5866" i="12"/>
  <c r="I5866" i="12"/>
  <c r="J5866" i="12"/>
  <c r="K5866" i="12"/>
  <c r="L5867" i="12"/>
  <c r="L5868" i="12"/>
  <c r="L5869" i="12"/>
  <c r="L5870" i="12"/>
  <c r="L5871" i="12"/>
  <c r="L5872" i="12"/>
  <c r="L5873" i="12"/>
  <c r="L5874" i="12"/>
  <c r="L5875" i="12"/>
  <c r="L5876" i="12"/>
  <c r="B5877" i="12"/>
  <c r="C5877" i="12"/>
  <c r="D5877" i="12"/>
  <c r="E5877" i="12"/>
  <c r="F5877" i="12"/>
  <c r="G5877" i="12"/>
  <c r="H5877" i="12"/>
  <c r="I5877" i="12"/>
  <c r="J5877" i="12"/>
  <c r="K5877" i="12"/>
  <c r="B5878" i="12"/>
  <c r="C5878" i="12"/>
  <c r="D5878" i="12"/>
  <c r="E5878" i="12"/>
  <c r="F5878" i="12"/>
  <c r="G5878" i="12"/>
  <c r="H5878" i="12"/>
  <c r="I5878" i="12"/>
  <c r="J5878" i="12"/>
  <c r="K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B5890" i="12"/>
  <c r="C5890" i="12"/>
  <c r="D5890" i="12"/>
  <c r="E5890" i="12"/>
  <c r="F5890" i="12"/>
  <c r="G5890" i="12"/>
  <c r="H5890" i="12"/>
  <c r="I5890" i="12"/>
  <c r="J5890" i="12"/>
  <c r="K5890" i="12"/>
  <c r="B5891" i="12"/>
  <c r="C5891" i="12"/>
  <c r="D5891" i="12"/>
  <c r="E5891" i="12"/>
  <c r="F5891" i="12"/>
  <c r="G5891" i="12"/>
  <c r="H5891" i="12"/>
  <c r="I5891" i="12"/>
  <c r="J5891" i="12"/>
  <c r="K5891" i="12"/>
  <c r="L5898" i="12"/>
  <c r="L5899" i="12"/>
  <c r="L5900" i="12"/>
  <c r="L5901" i="12"/>
  <c r="L5902" i="12"/>
  <c r="L5903" i="12"/>
  <c r="L5904" i="12"/>
  <c r="L5905" i="12"/>
  <c r="L5906" i="12"/>
  <c r="L5907" i="12"/>
  <c r="B5908" i="12"/>
  <c r="C5908" i="12"/>
  <c r="D5908" i="12"/>
  <c r="E5908" i="12"/>
  <c r="F5908" i="12"/>
  <c r="G5908" i="12"/>
  <c r="H5908" i="12"/>
  <c r="I5908" i="12"/>
  <c r="J5908" i="12"/>
  <c r="K5908" i="12"/>
  <c r="B5909" i="12"/>
  <c r="C5909" i="12"/>
  <c r="D5909" i="12"/>
  <c r="E5909" i="12"/>
  <c r="F5909" i="12"/>
  <c r="G5909" i="12"/>
  <c r="H5909" i="12"/>
  <c r="I5909" i="12"/>
  <c r="J5909" i="12"/>
  <c r="K5909" i="12"/>
  <c r="L5910" i="12"/>
  <c r="L5911" i="12"/>
  <c r="L5912" i="12"/>
  <c r="L5913" i="12"/>
  <c r="L5914" i="12"/>
  <c r="L5915" i="12"/>
  <c r="L5916" i="12"/>
  <c r="L5917" i="12"/>
  <c r="L5918" i="12"/>
  <c r="L5919" i="12"/>
  <c r="B5920" i="12"/>
  <c r="C5920" i="12"/>
  <c r="D5920" i="12"/>
  <c r="E5920" i="12"/>
  <c r="F5920" i="12"/>
  <c r="G5920" i="12"/>
  <c r="H5920" i="12"/>
  <c r="I5920" i="12"/>
  <c r="J5920" i="12"/>
  <c r="K5920" i="12"/>
  <c r="B5921" i="12"/>
  <c r="C5921" i="12"/>
  <c r="D5921" i="12"/>
  <c r="E5921" i="12"/>
  <c r="F5921" i="12"/>
  <c r="G5921" i="12"/>
  <c r="H5921" i="12"/>
  <c r="I5921" i="12"/>
  <c r="J5921" i="12"/>
  <c r="K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B5933" i="12"/>
  <c r="C5933" i="12"/>
  <c r="D5933" i="12"/>
  <c r="E5933" i="12"/>
  <c r="F5933" i="12"/>
  <c r="G5933" i="12"/>
  <c r="H5933" i="12"/>
  <c r="I5933" i="12"/>
  <c r="J5933" i="12"/>
  <c r="K5933" i="12"/>
  <c r="B5934" i="12"/>
  <c r="C5934" i="12"/>
  <c r="D5934" i="12"/>
  <c r="E5934" i="12"/>
  <c r="F5934" i="12"/>
  <c r="G5934" i="12"/>
  <c r="H5934" i="12"/>
  <c r="I5934" i="12"/>
  <c r="J5934" i="12"/>
  <c r="K5934" i="12"/>
  <c r="N5935" i="12"/>
  <c r="M5936" i="12"/>
  <c r="R5936" i="12"/>
  <c r="L5941" i="12"/>
  <c r="L5942" i="12"/>
  <c r="L5943" i="12"/>
  <c r="L5944" i="12"/>
  <c r="L5945" i="12"/>
  <c r="L5946" i="12"/>
  <c r="L5947" i="12"/>
  <c r="L5948" i="12"/>
  <c r="L5949" i="12"/>
  <c r="L5950" i="12"/>
  <c r="B5951" i="12"/>
  <c r="C5951" i="12"/>
  <c r="D5951" i="12"/>
  <c r="E5951" i="12"/>
  <c r="F5951" i="12"/>
  <c r="G5951" i="12"/>
  <c r="H5951" i="12"/>
  <c r="I5951" i="12"/>
  <c r="J5951" i="12"/>
  <c r="K5951" i="12"/>
  <c r="B5952" i="12"/>
  <c r="C5952" i="12"/>
  <c r="D5952" i="12"/>
  <c r="E5952" i="12"/>
  <c r="F5952" i="12"/>
  <c r="G5952" i="12"/>
  <c r="H5952" i="12"/>
  <c r="I5952" i="12"/>
  <c r="J5952" i="12"/>
  <c r="K5952" i="12"/>
  <c r="L5953" i="12"/>
  <c r="L5954" i="12"/>
  <c r="L5955" i="12"/>
  <c r="L5956" i="12"/>
  <c r="L5957" i="12"/>
  <c r="L5958" i="12"/>
  <c r="L5959" i="12"/>
  <c r="L5960" i="12"/>
  <c r="L5961" i="12"/>
  <c r="L5962" i="12"/>
  <c r="B5963" i="12"/>
  <c r="C5963" i="12"/>
  <c r="D5963" i="12"/>
  <c r="E5963" i="12"/>
  <c r="F5963" i="12"/>
  <c r="G5963" i="12"/>
  <c r="H5963" i="12"/>
  <c r="I5963" i="12"/>
  <c r="J5963" i="12"/>
  <c r="K5963" i="12"/>
  <c r="B5964" i="12"/>
  <c r="C5964" i="12"/>
  <c r="D5964" i="12"/>
  <c r="E5964" i="12"/>
  <c r="F5964" i="12"/>
  <c r="G5964" i="12"/>
  <c r="H5964" i="12"/>
  <c r="I5964" i="12"/>
  <c r="J5964" i="12"/>
  <c r="K5964" i="12"/>
  <c r="L5965" i="12"/>
  <c r="L5966" i="12"/>
  <c r="L5967" i="12"/>
  <c r="L5968" i="12"/>
  <c r="L5969" i="12"/>
  <c r="L5970" i="12"/>
  <c r="L5971" i="12"/>
  <c r="L5972" i="12"/>
  <c r="L5973" i="12"/>
  <c r="B5974" i="12"/>
  <c r="C5974" i="12"/>
  <c r="D5974" i="12"/>
  <c r="E5974" i="12"/>
  <c r="F5974" i="12"/>
  <c r="G5974" i="12"/>
  <c r="H5974" i="12"/>
  <c r="I5974" i="12"/>
  <c r="J5974" i="12"/>
  <c r="K5974" i="12"/>
  <c r="B5975" i="12"/>
  <c r="C5975" i="12"/>
  <c r="D5975" i="12"/>
  <c r="E5975" i="12"/>
  <c r="F5975" i="12"/>
  <c r="G5975" i="12"/>
  <c r="H5975" i="12"/>
  <c r="I5975" i="12"/>
  <c r="J5975" i="12"/>
  <c r="K5975" i="12"/>
  <c r="M5976" i="12"/>
  <c r="N5976" i="12"/>
  <c r="L4946" i="12" l="1"/>
  <c r="F4299" i="12"/>
  <c r="F4300" i="12" s="1"/>
  <c r="Q4248" i="12"/>
  <c r="C2383" i="12"/>
  <c r="C2384" i="12" s="1"/>
  <c r="L2299" i="12"/>
  <c r="L2300" i="12" s="1"/>
  <c r="L2256" i="12"/>
  <c r="L2257" i="12" s="1"/>
  <c r="G2170" i="12"/>
  <c r="G2171" i="12" s="1"/>
  <c r="K1024" i="12"/>
  <c r="K1025" i="12" s="1"/>
  <c r="G853" i="12"/>
  <c r="G854" i="12" s="1"/>
  <c r="F222" i="12"/>
  <c r="F223" i="12" s="1"/>
  <c r="C5118" i="12"/>
  <c r="C5119" i="12" s="1"/>
  <c r="C4731" i="12"/>
  <c r="C4732" i="12" s="1"/>
  <c r="Q4247" i="12"/>
  <c r="L3696" i="12"/>
  <c r="L3697" i="12" s="1"/>
  <c r="M3483" i="12"/>
  <c r="M3484" i="12" s="1"/>
  <c r="C3398" i="12"/>
  <c r="C3399" i="12" s="1"/>
  <c r="G3107" i="12"/>
  <c r="G3108" i="12" s="1"/>
  <c r="B1660" i="12"/>
  <c r="B1661" i="12" s="1"/>
  <c r="F3568" i="12"/>
  <c r="F3569" i="12" s="1"/>
  <c r="L3483" i="12"/>
  <c r="L3484" i="12" s="1"/>
  <c r="D4601" i="12"/>
  <c r="D4602" i="12" s="1"/>
  <c r="H3065" i="12"/>
  <c r="H3066" i="12" s="1"/>
  <c r="G5550" i="12"/>
  <c r="G5551" i="12" s="1"/>
  <c r="H4946" i="12"/>
  <c r="H4947" i="12" s="1"/>
  <c r="B4818" i="12"/>
  <c r="B4819" i="12" s="1"/>
  <c r="N2469" i="12"/>
  <c r="N2470" i="12" s="1"/>
  <c r="M2426" i="12"/>
  <c r="M2427" i="12" s="1"/>
  <c r="H2256" i="12"/>
  <c r="H2257" i="12" s="1"/>
  <c r="K2044" i="12"/>
  <c r="K2045" i="12" s="1"/>
  <c r="L1957" i="12"/>
  <c r="L1958" i="12" s="1"/>
  <c r="J5465" i="12"/>
  <c r="J5466" i="12" s="1"/>
  <c r="M2469" i="12"/>
  <c r="M2470" i="12" s="1"/>
  <c r="K5118" i="12"/>
  <c r="K5119" i="12" s="1"/>
  <c r="J4515" i="12"/>
  <c r="J4516" i="12" s="1"/>
  <c r="H4127" i="12"/>
  <c r="H4128" i="12" s="1"/>
  <c r="G3696" i="12"/>
  <c r="G3697" i="12" s="1"/>
  <c r="H3483" i="12"/>
  <c r="H3484" i="12" s="1"/>
  <c r="E4946" i="12"/>
  <c r="E4947" i="12" s="1"/>
  <c r="B3273" i="12"/>
  <c r="B3274" i="12" s="1"/>
  <c r="D4946" i="12"/>
  <c r="D4947" i="12" s="1"/>
  <c r="Q4276" i="12"/>
  <c r="Q4250" i="12"/>
  <c r="I2469" i="12"/>
  <c r="I2470" i="12" s="1"/>
  <c r="J2383" i="12"/>
  <c r="J2384" i="12" s="1"/>
  <c r="L6019" i="12"/>
  <c r="L6020" i="12" s="1"/>
  <c r="K3022" i="12"/>
  <c r="K3023" i="12" s="1"/>
  <c r="M2684" i="12"/>
  <c r="M2685" i="12" s="1"/>
  <c r="I1660" i="12"/>
  <c r="I1661" i="12" s="1"/>
  <c r="M431" i="12"/>
  <c r="M432" i="12" s="1"/>
  <c r="L5465" i="12"/>
  <c r="L5466" i="12" s="1"/>
  <c r="M4386" i="12"/>
  <c r="M4387" i="12" s="1"/>
  <c r="C4299" i="12"/>
  <c r="C4300" i="12" s="1"/>
  <c r="H5465" i="12"/>
  <c r="H5466" i="12" s="1"/>
  <c r="D4818" i="12"/>
  <c r="D4819" i="12" s="1"/>
  <c r="M4299" i="12"/>
  <c r="H4299" i="12"/>
  <c r="H4300" i="12" s="1"/>
  <c r="H5849" i="12"/>
  <c r="H5850" i="12" s="1"/>
  <c r="K5465" i="12"/>
  <c r="K5466" i="12" s="1"/>
  <c r="G5465" i="12"/>
  <c r="G5466" i="12" s="1"/>
  <c r="N4471" i="12"/>
  <c r="N4472" i="12" s="1"/>
  <c r="L4386" i="12"/>
  <c r="L4387" i="12" s="1"/>
  <c r="M2769" i="12"/>
  <c r="M2770" i="12" s="1"/>
  <c r="H2769" i="12"/>
  <c r="H2770" i="12" s="1"/>
  <c r="J2684" i="12"/>
  <c r="J2685" i="12" s="1"/>
  <c r="F2684" i="12"/>
  <c r="F2685" i="12" s="1"/>
  <c r="G2555" i="12"/>
  <c r="G2556" i="12" s="1"/>
  <c r="H2383" i="12"/>
  <c r="H2384" i="12" s="1"/>
  <c r="M2299" i="12"/>
  <c r="M2300" i="12" s="1"/>
  <c r="K2256" i="12"/>
  <c r="K2257" i="12" s="1"/>
  <c r="G2256" i="12"/>
  <c r="G2257" i="12" s="1"/>
  <c r="N2044" i="12"/>
  <c r="N2045" i="12" s="1"/>
  <c r="J2044" i="12"/>
  <c r="J2045" i="12" s="1"/>
  <c r="C2044" i="12"/>
  <c r="C2045" i="12" s="1"/>
  <c r="M1873" i="12"/>
  <c r="M1874" i="12" s="1"/>
  <c r="K1660" i="12"/>
  <c r="K1661" i="12" s="1"/>
  <c r="G1660" i="12"/>
  <c r="G1661" i="12" s="1"/>
  <c r="M1448" i="12"/>
  <c r="M1449" i="12" s="1"/>
  <c r="I1448" i="12"/>
  <c r="I1449" i="12" s="1"/>
  <c r="B1448" i="12"/>
  <c r="B1449" i="12" s="1"/>
  <c r="M1024" i="12"/>
  <c r="M1025" i="12" s="1"/>
  <c r="I1024" i="12"/>
  <c r="I1025" i="12" s="1"/>
  <c r="B1024" i="12"/>
  <c r="B1025" i="12" s="1"/>
  <c r="L3022" i="12"/>
  <c r="L3023" i="12" s="1"/>
  <c r="L2769" i="12"/>
  <c r="L2770" i="12" s="1"/>
  <c r="G2769" i="12"/>
  <c r="G2770" i="12" s="1"/>
  <c r="C2769" i="12"/>
  <c r="C2770" i="12" s="1"/>
  <c r="J2555" i="12"/>
  <c r="J2556" i="12" s="1"/>
  <c r="C2555" i="12"/>
  <c r="C2556" i="12" s="1"/>
  <c r="G2383" i="12"/>
  <c r="G2384" i="12" s="1"/>
  <c r="J2256" i="12"/>
  <c r="J2257" i="12" s="1"/>
  <c r="C2256" i="12"/>
  <c r="C2257" i="12" s="1"/>
  <c r="M2170" i="12"/>
  <c r="M2171" i="12" s="1"/>
  <c r="I2170" i="12"/>
  <c r="I2171" i="12" s="1"/>
  <c r="B2170" i="12"/>
  <c r="B2171" i="12" s="1"/>
  <c r="M2044" i="12"/>
  <c r="M2045" i="12" s="1"/>
  <c r="I2044" i="12"/>
  <c r="I2045" i="12" s="1"/>
  <c r="B2044" i="12"/>
  <c r="B2045" i="12" s="1"/>
  <c r="N1957" i="12"/>
  <c r="N1958" i="12" s="1"/>
  <c r="J1957" i="12"/>
  <c r="J1958" i="12" s="1"/>
  <c r="C1957" i="12"/>
  <c r="C1958" i="12" s="1"/>
  <c r="L1873" i="12"/>
  <c r="L1874" i="12" s="1"/>
  <c r="J1746" i="12"/>
  <c r="J1747" i="12" s="1"/>
  <c r="M853" i="12"/>
  <c r="M854" i="12" s="1"/>
  <c r="I853" i="12"/>
  <c r="I854" i="12" s="1"/>
  <c r="B853" i="12"/>
  <c r="B854" i="12" s="1"/>
  <c r="M641" i="12"/>
  <c r="M642" i="12" s="1"/>
  <c r="I641" i="12"/>
  <c r="I642" i="12" s="1"/>
  <c r="B641" i="12"/>
  <c r="B642" i="12" s="1"/>
  <c r="I431" i="12"/>
  <c r="I432" i="12" s="1"/>
  <c r="K2170" i="12"/>
  <c r="K2171" i="12" s="1"/>
  <c r="B431" i="12"/>
  <c r="B432" i="12" s="1"/>
  <c r="J3872" i="12"/>
  <c r="J3873" i="12" s="1"/>
  <c r="D5465" i="12"/>
  <c r="D5466" i="12" s="1"/>
  <c r="K5892" i="12"/>
  <c r="K5893" i="12" s="1"/>
  <c r="D4343" i="12"/>
  <c r="D4344" i="12" s="1"/>
  <c r="D3654" i="12"/>
  <c r="D3655" i="12" s="1"/>
  <c r="E5935" i="12"/>
  <c r="E5936" i="12" s="1"/>
  <c r="K5337" i="12"/>
  <c r="K5338" i="12" s="1"/>
  <c r="I5337" i="12"/>
  <c r="I5338" i="12" s="1"/>
  <c r="G5337" i="12"/>
  <c r="G5338" i="12" s="1"/>
  <c r="N1618" i="12"/>
  <c r="N1619" i="12" s="1"/>
  <c r="C1618" i="12"/>
  <c r="C1619" i="12" s="1"/>
  <c r="K5976" i="12"/>
  <c r="K5977" i="12" s="1"/>
  <c r="I5976" i="12"/>
  <c r="I5977" i="12" s="1"/>
  <c r="G5976" i="12"/>
  <c r="G5977" i="12" s="1"/>
  <c r="E5976" i="12"/>
  <c r="E5977" i="12" s="1"/>
  <c r="C5976" i="12"/>
  <c r="C5977" i="12" s="1"/>
  <c r="G1024" i="12"/>
  <c r="G1025" i="12" s="1"/>
  <c r="L3398" i="12"/>
  <c r="L3399" i="12" s="1"/>
  <c r="O3397" i="12"/>
  <c r="K3231" i="12"/>
  <c r="K3232" i="12" s="1"/>
  <c r="B769" i="12"/>
  <c r="B770" i="12" s="1"/>
  <c r="Q3406" i="12"/>
  <c r="Q3407" i="12" s="1"/>
  <c r="C5337" i="12"/>
  <c r="C5338" i="12" s="1"/>
  <c r="C5892" i="12"/>
  <c r="C5893" i="12" s="1"/>
  <c r="M5677" i="12"/>
  <c r="M5548" i="12"/>
  <c r="M5536" i="12"/>
  <c r="M5524" i="12"/>
  <c r="E5424" i="12"/>
  <c r="E5425" i="12" s="1"/>
  <c r="L5337" i="12"/>
  <c r="L5338" i="12" s="1"/>
  <c r="J5337" i="12"/>
  <c r="J5338" i="12" s="1"/>
  <c r="H5337" i="12"/>
  <c r="H5338" i="12" s="1"/>
  <c r="B3739" i="12"/>
  <c r="B3740" i="12" s="1"/>
  <c r="J3611" i="12"/>
  <c r="J3612" i="12" s="1"/>
  <c r="F3441" i="12"/>
  <c r="F3442" i="12" s="1"/>
  <c r="O3271" i="12"/>
  <c r="L141" i="12"/>
  <c r="L142" i="12" s="1"/>
  <c r="O894" i="12"/>
  <c r="L5920" i="12"/>
  <c r="O1404" i="12"/>
  <c r="O1022" i="12"/>
  <c r="L5951" i="12"/>
  <c r="I5935" i="12"/>
  <c r="I5936" i="12" s="1"/>
  <c r="L5934" i="12"/>
  <c r="G5892" i="12"/>
  <c r="G5893" i="12" s="1"/>
  <c r="I5807" i="12"/>
  <c r="I5808" i="12" s="1"/>
  <c r="B5722" i="12"/>
  <c r="B5723" i="12" s="1"/>
  <c r="M5678" i="12"/>
  <c r="K5679" i="12"/>
  <c r="K5680" i="12" s="1"/>
  <c r="I5679" i="12"/>
  <c r="I5680" i="12" s="1"/>
  <c r="G5679" i="12"/>
  <c r="G5680" i="12" s="1"/>
  <c r="E5679" i="12"/>
  <c r="E5680" i="12" s="1"/>
  <c r="C5679" i="12"/>
  <c r="C5680" i="12" s="1"/>
  <c r="M5549" i="12"/>
  <c r="M5537" i="12"/>
  <c r="M5525" i="12"/>
  <c r="E5337" i="12"/>
  <c r="E5338" i="12" s="1"/>
  <c r="F5312" i="12"/>
  <c r="E5293" i="12"/>
  <c r="E5294" i="12" s="1"/>
  <c r="E5250" i="12"/>
  <c r="E5251" i="12" s="1"/>
  <c r="B4776" i="12"/>
  <c r="B4777" i="12" s="1"/>
  <c r="N4085" i="12"/>
  <c r="J4085" i="12"/>
  <c r="J4086" i="12" s="1"/>
  <c r="H4085" i="12"/>
  <c r="H4086" i="12" s="1"/>
  <c r="F4085" i="12"/>
  <c r="F4086" i="12" s="1"/>
  <c r="C4085" i="12"/>
  <c r="C4086" i="12" s="1"/>
  <c r="M4085" i="12"/>
  <c r="M4086" i="12" s="1"/>
  <c r="I4085" i="12"/>
  <c r="I4086" i="12" s="1"/>
  <c r="G4085" i="12"/>
  <c r="G4086" i="12" s="1"/>
  <c r="D4085" i="12"/>
  <c r="D4086" i="12" s="1"/>
  <c r="B4085" i="12"/>
  <c r="B4086" i="12" s="1"/>
  <c r="G4001" i="12"/>
  <c r="G4002" i="12" s="1"/>
  <c r="B4001" i="12"/>
  <c r="B4002" i="12" s="1"/>
  <c r="F3782" i="12"/>
  <c r="F3783" i="12" s="1"/>
  <c r="G3739" i="12"/>
  <c r="G3740" i="12" s="1"/>
  <c r="D3739" i="12"/>
  <c r="D3740" i="12" s="1"/>
  <c r="N3654" i="12"/>
  <c r="N3655" i="12" s="1"/>
  <c r="I3654" i="12"/>
  <c r="I3655" i="12" s="1"/>
  <c r="J3441" i="12"/>
  <c r="J3442" i="12" s="1"/>
  <c r="M3398" i="12"/>
  <c r="M3399" i="12" s="1"/>
  <c r="O3301" i="12"/>
  <c r="O3272" i="12"/>
  <c r="O3260" i="12"/>
  <c r="B3189" i="12"/>
  <c r="B3190" i="12" s="1"/>
  <c r="I2214" i="12"/>
  <c r="I2215" i="12" s="1"/>
  <c r="O1380" i="12"/>
  <c r="C938" i="12"/>
  <c r="C939" i="12" s="1"/>
  <c r="O851" i="12"/>
  <c r="G181" i="12"/>
  <c r="G182" i="12" s="1"/>
  <c r="K5935" i="12"/>
  <c r="K5936" i="12" s="1"/>
  <c r="L5963" i="12"/>
  <c r="I5892" i="12"/>
  <c r="I5893" i="12" s="1"/>
  <c r="E5892" i="12"/>
  <c r="E5893" i="12" s="1"/>
  <c r="L5891" i="12"/>
  <c r="H5764" i="12"/>
  <c r="H5765" i="12" s="1"/>
  <c r="D5764" i="12"/>
  <c r="D5765" i="12" s="1"/>
  <c r="C4906" i="12"/>
  <c r="C4907" i="12" s="1"/>
  <c r="C4646" i="12"/>
  <c r="C4647" i="12" s="1"/>
  <c r="N4343" i="12"/>
  <c r="N4344" i="12" s="1"/>
  <c r="I4343" i="12"/>
  <c r="I4344" i="12" s="1"/>
  <c r="O4297" i="12"/>
  <c r="M4254" i="12"/>
  <c r="M4255" i="12" s="1"/>
  <c r="J4254" i="12"/>
  <c r="J4255" i="12" s="1"/>
  <c r="H4254" i="12"/>
  <c r="H4255" i="12" s="1"/>
  <c r="F4254" i="12"/>
  <c r="F4255" i="12" s="1"/>
  <c r="C4254" i="12"/>
  <c r="C4255" i="12" s="1"/>
  <c r="L4254" i="12"/>
  <c r="L4255" i="12" s="1"/>
  <c r="I4254" i="12"/>
  <c r="I4255" i="12" s="1"/>
  <c r="G4254" i="12"/>
  <c r="G4255" i="12" s="1"/>
  <c r="D4254" i="12"/>
  <c r="D4255" i="12" s="1"/>
  <c r="B4254" i="12"/>
  <c r="B4255" i="12" s="1"/>
  <c r="H2000" i="12"/>
  <c r="H2001" i="12" s="1"/>
  <c r="G1873" i="12"/>
  <c r="G1874" i="12" s="1"/>
  <c r="M1406" i="12"/>
  <c r="M1407" i="12" s="1"/>
  <c r="K1406" i="12"/>
  <c r="K1407" i="12" s="1"/>
  <c r="I1406" i="12"/>
  <c r="I1407" i="12" s="1"/>
  <c r="G1406" i="12"/>
  <c r="G1407" i="12" s="1"/>
  <c r="B1406" i="12"/>
  <c r="B1407" i="12" s="1"/>
  <c r="O1392" i="12"/>
  <c r="H1280" i="12"/>
  <c r="H1281" i="12" s="1"/>
  <c r="O1126" i="12"/>
  <c r="O925" i="12"/>
  <c r="O913" i="12"/>
  <c r="M896" i="12"/>
  <c r="M897" i="12" s="1"/>
  <c r="K896" i="12"/>
  <c r="K897" i="12" s="1"/>
  <c r="I896" i="12"/>
  <c r="I897" i="12" s="1"/>
  <c r="G896" i="12"/>
  <c r="G897" i="12" s="1"/>
  <c r="B896" i="12"/>
  <c r="B897" i="12" s="1"/>
  <c r="O869" i="12"/>
  <c r="K769" i="12"/>
  <c r="K770" i="12" s="1"/>
  <c r="I769" i="12"/>
  <c r="I770" i="12" s="1"/>
  <c r="G769" i="12"/>
  <c r="G770" i="12" s="1"/>
  <c r="L5975" i="12"/>
  <c r="G5935" i="12"/>
  <c r="G5936" i="12" s="1"/>
  <c r="C5935" i="12"/>
  <c r="C5936" i="12" s="1"/>
  <c r="L5908" i="12"/>
  <c r="L5865" i="12"/>
  <c r="O472" i="12"/>
  <c r="J5892" i="12"/>
  <c r="J5893" i="12" s="1"/>
  <c r="H5892" i="12"/>
  <c r="H5893" i="12" s="1"/>
  <c r="F5892" i="12"/>
  <c r="F5893" i="12" s="1"/>
  <c r="D5892" i="12"/>
  <c r="D5893" i="12" s="1"/>
  <c r="B5892" i="12"/>
  <c r="B5893" i="12" s="1"/>
  <c r="L5877" i="12"/>
  <c r="L5823" i="12"/>
  <c r="M4904" i="12"/>
  <c r="O4557" i="12"/>
  <c r="K5849" i="12"/>
  <c r="K5850" i="12" s="1"/>
  <c r="I5849" i="12"/>
  <c r="I5850" i="12" s="1"/>
  <c r="G5849" i="12"/>
  <c r="G5850" i="12" s="1"/>
  <c r="E5849" i="12"/>
  <c r="E5850" i="12" s="1"/>
  <c r="C5849" i="12"/>
  <c r="C5850" i="12" s="1"/>
  <c r="M5850" i="12"/>
  <c r="L5722" i="12"/>
  <c r="L5723" i="12" s="1"/>
  <c r="J5722" i="12"/>
  <c r="J5723" i="12" s="1"/>
  <c r="I5635" i="12"/>
  <c r="I5636" i="12" s="1"/>
  <c r="E5508" i="12"/>
  <c r="E5509" i="12" s="1"/>
  <c r="D5337" i="12"/>
  <c r="D5338" i="12" s="1"/>
  <c r="B5337" i="12"/>
  <c r="B5338" i="12" s="1"/>
  <c r="K5162" i="12"/>
  <c r="K5163" i="12" s="1"/>
  <c r="K4906" i="12"/>
  <c r="K4907" i="12" s="1"/>
  <c r="O4860" i="12"/>
  <c r="L4776" i="12"/>
  <c r="L4777" i="12" s="1"/>
  <c r="J4776" i="12"/>
  <c r="J4777" i="12" s="1"/>
  <c r="H4776" i="12"/>
  <c r="H4777" i="12" s="1"/>
  <c r="D4776" i="12"/>
  <c r="D4777" i="12" s="1"/>
  <c r="N4646" i="12"/>
  <c r="N4647" i="12" s="1"/>
  <c r="L4646" i="12"/>
  <c r="L4647" i="12" s="1"/>
  <c r="J4646" i="12"/>
  <c r="J4647" i="12" s="1"/>
  <c r="H4646" i="12"/>
  <c r="H4647" i="12" s="1"/>
  <c r="F4646" i="12"/>
  <c r="F4647" i="12" s="1"/>
  <c r="N4601" i="12"/>
  <c r="N4602" i="12" s="1"/>
  <c r="L4601" i="12"/>
  <c r="L4602" i="12" s="1"/>
  <c r="J4601" i="12"/>
  <c r="J4602" i="12" s="1"/>
  <c r="H4601" i="12"/>
  <c r="H4602" i="12" s="1"/>
  <c r="F4601" i="12"/>
  <c r="F4602" i="12" s="1"/>
  <c r="N4558" i="12"/>
  <c r="N4559" i="12" s="1"/>
  <c r="L4558" i="12"/>
  <c r="L4559" i="12" s="1"/>
  <c r="J4558" i="12"/>
  <c r="J4559" i="12" s="1"/>
  <c r="H4558" i="12"/>
  <c r="H4559" i="12" s="1"/>
  <c r="F4558" i="12"/>
  <c r="F4559" i="12" s="1"/>
  <c r="C4558" i="12"/>
  <c r="C4559" i="12" s="1"/>
  <c r="C4471" i="12"/>
  <c r="C4472" i="12" s="1"/>
  <c r="D4427" i="12"/>
  <c r="D4428" i="12" s="1"/>
  <c r="O4403" i="12"/>
  <c r="D4386" i="12"/>
  <c r="D4387" i="12" s="1"/>
  <c r="L3872" i="12"/>
  <c r="L3873" i="12" s="1"/>
  <c r="H3872" i="12"/>
  <c r="H3873" i="12" s="1"/>
  <c r="F3872" i="12"/>
  <c r="F3873" i="12" s="1"/>
  <c r="C3872" i="12"/>
  <c r="C3873" i="12" s="1"/>
  <c r="K3872" i="12"/>
  <c r="K3873" i="12" s="1"/>
  <c r="I3872" i="12"/>
  <c r="I3873" i="12" s="1"/>
  <c r="G3872" i="12"/>
  <c r="G3873" i="12" s="1"/>
  <c r="D3872" i="12"/>
  <c r="D3873" i="12" s="1"/>
  <c r="B3872" i="12"/>
  <c r="B3873" i="12" s="1"/>
  <c r="L2935" i="12"/>
  <c r="L2936" i="12" s="1"/>
  <c r="G2935" i="12"/>
  <c r="G2936" i="12" s="1"/>
  <c r="C2935" i="12"/>
  <c r="C2936" i="12" s="1"/>
  <c r="M2555" i="12"/>
  <c r="M2556" i="12" s="1"/>
  <c r="J2426" i="12"/>
  <c r="J2427" i="12" s="1"/>
  <c r="L1195" i="12"/>
  <c r="L1196" i="12" s="1"/>
  <c r="O501" i="12"/>
  <c r="O446" i="12"/>
  <c r="O335" i="12"/>
  <c r="B100" i="12"/>
  <c r="B101" i="12" s="1"/>
  <c r="J5976" i="12"/>
  <c r="J5977" i="12" s="1"/>
  <c r="H5976" i="12"/>
  <c r="H5977" i="12" s="1"/>
  <c r="F5976" i="12"/>
  <c r="F5977" i="12" s="1"/>
  <c r="D5976" i="12"/>
  <c r="D5977" i="12" s="1"/>
  <c r="B5976" i="12"/>
  <c r="B5977" i="12" s="1"/>
  <c r="L5964" i="12"/>
  <c r="L5933" i="12"/>
  <c r="L5909" i="12"/>
  <c r="J5849" i="12"/>
  <c r="J5850" i="12" s="1"/>
  <c r="F5849" i="12"/>
  <c r="F5850" i="12" s="1"/>
  <c r="B5849" i="12"/>
  <c r="B5850" i="12" s="1"/>
  <c r="L5780" i="12"/>
  <c r="O3356" i="12"/>
  <c r="O3357" i="12"/>
  <c r="O2297" i="12"/>
  <c r="O2298" i="12"/>
  <c r="O681" i="12"/>
  <c r="O85" i="12"/>
  <c r="O86" i="12"/>
  <c r="O73" i="12"/>
  <c r="O74" i="12"/>
  <c r="L5974" i="12"/>
  <c r="L5952" i="12"/>
  <c r="J5935" i="12"/>
  <c r="J5936" i="12" s="1"/>
  <c r="H5935" i="12"/>
  <c r="H5936" i="12" s="1"/>
  <c r="F5935" i="12"/>
  <c r="F5936" i="12" s="1"/>
  <c r="D5935" i="12"/>
  <c r="D5936" i="12" s="1"/>
  <c r="B5935" i="12"/>
  <c r="B5936" i="12" s="1"/>
  <c r="L5921" i="12"/>
  <c r="L5806" i="12"/>
  <c r="L5739" i="12"/>
  <c r="F5593" i="12"/>
  <c r="F5594" i="12" s="1"/>
  <c r="J5380" i="12"/>
  <c r="J5381" i="12" s="1"/>
  <c r="B5380" i="12"/>
  <c r="B5381" i="12" s="1"/>
  <c r="J5206" i="12"/>
  <c r="J5207" i="12" s="1"/>
  <c r="H5206" i="12"/>
  <c r="H5207" i="12" s="1"/>
  <c r="F5206" i="12"/>
  <c r="F5207" i="12" s="1"/>
  <c r="D5206" i="12"/>
  <c r="D5207" i="12" s="1"/>
  <c r="B5206" i="12"/>
  <c r="B5207" i="12" s="1"/>
  <c r="K5206" i="12"/>
  <c r="K5207" i="12" s="1"/>
  <c r="G5206" i="12"/>
  <c r="G5207" i="12" s="1"/>
  <c r="C5206" i="12"/>
  <c r="C5207" i="12" s="1"/>
  <c r="L5076" i="12"/>
  <c r="L5077" i="12" s="1"/>
  <c r="H5076" i="12"/>
  <c r="H5077" i="12" s="1"/>
  <c r="D5076" i="12"/>
  <c r="D5077" i="12" s="1"/>
  <c r="O4861" i="12"/>
  <c r="M4862" i="12"/>
  <c r="M4863" i="12" s="1"/>
  <c r="K4862" i="12"/>
  <c r="K4863" i="12" s="1"/>
  <c r="I4862" i="12"/>
  <c r="I4863" i="12" s="1"/>
  <c r="G4862" i="12"/>
  <c r="G4863" i="12" s="1"/>
  <c r="C4862" i="12"/>
  <c r="C4863" i="12" s="1"/>
  <c r="O4848" i="12"/>
  <c r="M4689" i="12"/>
  <c r="M4690" i="12" s="1"/>
  <c r="K4689" i="12"/>
  <c r="K4690" i="12" s="1"/>
  <c r="I4689" i="12"/>
  <c r="I4690" i="12" s="1"/>
  <c r="G4689" i="12"/>
  <c r="G4690" i="12" s="1"/>
  <c r="D4689" i="12"/>
  <c r="D4690" i="12" s="1"/>
  <c r="B4689" i="12"/>
  <c r="B4690" i="12" s="1"/>
  <c r="J4386" i="12"/>
  <c r="J4387" i="12" s="1"/>
  <c r="H4386" i="12"/>
  <c r="H4387" i="12" s="1"/>
  <c r="O4298" i="12"/>
  <c r="O4143" i="12"/>
  <c r="L4170" i="12"/>
  <c r="L4171" i="12" s="1"/>
  <c r="B4170" i="12"/>
  <c r="B4171" i="12" s="1"/>
  <c r="D4044" i="12"/>
  <c r="D4045" i="12" s="1"/>
  <c r="Q3847" i="12"/>
  <c r="Q3922" i="12"/>
  <c r="Q3923" i="12"/>
  <c r="Q3924" i="12"/>
  <c r="Q3925" i="12"/>
  <c r="Q3926" i="12"/>
  <c r="O2169" i="12"/>
  <c r="L3916" i="12"/>
  <c r="L3917" i="12" s="1"/>
  <c r="B3916" i="12"/>
  <c r="B3917" i="12" s="1"/>
  <c r="M3441" i="12"/>
  <c r="M3442" i="12" s="1"/>
  <c r="H3441" i="12"/>
  <c r="H3442" i="12" s="1"/>
  <c r="C3441" i="12"/>
  <c r="C3442" i="12" s="1"/>
  <c r="M3358" i="12"/>
  <c r="M3359" i="12" s="1"/>
  <c r="K3358" i="12"/>
  <c r="K3359" i="12" s="1"/>
  <c r="I3358" i="12"/>
  <c r="I3359" i="12" s="1"/>
  <c r="G3358" i="12"/>
  <c r="G3359" i="12" s="1"/>
  <c r="C3358" i="12"/>
  <c r="C3359" i="12" s="1"/>
  <c r="M3189" i="12"/>
  <c r="M3190" i="12" s="1"/>
  <c r="K3189" i="12"/>
  <c r="K3190" i="12" s="1"/>
  <c r="I3189" i="12"/>
  <c r="I3190" i="12" s="1"/>
  <c r="G3189" i="12"/>
  <c r="G3190" i="12" s="1"/>
  <c r="O3177" i="12"/>
  <c r="N3022" i="12"/>
  <c r="N3023" i="12" s="1"/>
  <c r="O2726" i="12"/>
  <c r="N2727" i="12"/>
  <c r="N2728" i="12" s="1"/>
  <c r="I2727" i="12"/>
  <c r="I2728" i="12" s="1"/>
  <c r="O2327" i="12"/>
  <c r="O2315" i="12"/>
  <c r="J2299" i="12"/>
  <c r="J2300" i="12" s="1"/>
  <c r="H2299" i="12"/>
  <c r="H2300" i="12" s="1"/>
  <c r="C2299" i="12"/>
  <c r="C2300" i="12" s="1"/>
  <c r="O2200" i="12"/>
  <c r="N1832" i="12"/>
  <c r="N1833" i="12" s="1"/>
  <c r="L1832" i="12"/>
  <c r="L1833" i="12" s="1"/>
  <c r="J1832" i="12"/>
  <c r="J1833" i="12" s="1"/>
  <c r="H1832" i="12"/>
  <c r="H1833" i="12" s="1"/>
  <c r="C1832" i="12"/>
  <c r="C1833" i="12" s="1"/>
  <c r="L1703" i="12"/>
  <c r="L1704" i="12" s="1"/>
  <c r="J1575" i="12"/>
  <c r="J1576" i="12" s="1"/>
  <c r="C1491" i="12"/>
  <c r="C1492" i="12" s="1"/>
  <c r="C1067" i="12"/>
  <c r="C1068" i="12" s="1"/>
  <c r="C981" i="12"/>
  <c r="C982" i="12" s="1"/>
  <c r="L813" i="12"/>
  <c r="L814" i="12" s="1"/>
  <c r="H813" i="12"/>
  <c r="H814" i="12" s="1"/>
  <c r="M683" i="12"/>
  <c r="M684" i="12" s="1"/>
  <c r="K683" i="12"/>
  <c r="K684" i="12" s="1"/>
  <c r="I683" i="12"/>
  <c r="I684" i="12" s="1"/>
  <c r="G683" i="12"/>
  <c r="G684" i="12" s="1"/>
  <c r="B683" i="12"/>
  <c r="B684" i="12" s="1"/>
  <c r="O657" i="12"/>
  <c r="M141" i="12"/>
  <c r="M142" i="12" s="1"/>
  <c r="K141" i="12"/>
  <c r="K142" i="12" s="1"/>
  <c r="I141" i="12"/>
  <c r="I142" i="12" s="1"/>
  <c r="G141" i="12"/>
  <c r="G142" i="12" s="1"/>
  <c r="N100" i="12"/>
  <c r="N101" i="12" s="1"/>
  <c r="L100" i="12"/>
  <c r="L101" i="12" s="1"/>
  <c r="J100" i="12"/>
  <c r="J101" i="12" s="1"/>
  <c r="H100" i="12"/>
  <c r="H101" i="12" s="1"/>
  <c r="F100" i="12"/>
  <c r="F101" i="12" s="1"/>
  <c r="F105" i="12" s="1"/>
  <c r="I58" i="12"/>
  <c r="I59" i="12" s="1"/>
  <c r="C58" i="12"/>
  <c r="C59" i="12" s="1"/>
  <c r="M5365" i="12"/>
  <c r="M5366" i="12"/>
  <c r="M5353" i="12"/>
  <c r="M5354" i="12"/>
  <c r="M5147" i="12"/>
  <c r="M5148" i="12"/>
  <c r="M5135" i="12"/>
  <c r="M5136" i="12"/>
  <c r="M4975" i="12"/>
  <c r="M4976" i="12"/>
  <c r="M4963" i="12"/>
  <c r="M4964" i="12"/>
  <c r="E5807" i="12"/>
  <c r="E5808" i="12" s="1"/>
  <c r="K5764" i="12"/>
  <c r="K5765" i="12" s="1"/>
  <c r="I5764" i="12"/>
  <c r="I5765" i="12" s="1"/>
  <c r="G5764" i="12"/>
  <c r="G5765" i="12" s="1"/>
  <c r="E5764" i="12"/>
  <c r="E5765" i="12" s="1"/>
  <c r="C5764" i="12"/>
  <c r="C5765" i="12" s="1"/>
  <c r="M5707" i="12"/>
  <c r="M5708" i="12"/>
  <c r="M5695" i="12"/>
  <c r="M5696" i="12"/>
  <c r="M5266" i="12"/>
  <c r="M5117" i="12"/>
  <c r="H5722" i="12"/>
  <c r="H5723" i="12" s="1"/>
  <c r="F5722" i="12"/>
  <c r="F5723" i="12" s="1"/>
  <c r="D5722" i="12"/>
  <c r="D5723" i="12" s="1"/>
  <c r="M5633" i="12"/>
  <c r="M5609" i="12"/>
  <c r="L5380" i="12"/>
  <c r="L5381" i="12" s="1"/>
  <c r="H5380" i="12"/>
  <c r="H5381" i="12" s="1"/>
  <c r="F5380" i="12"/>
  <c r="F5381" i="12" s="1"/>
  <c r="D5380" i="12"/>
  <c r="D5381" i="12" s="1"/>
  <c r="F5337" i="12"/>
  <c r="F5338" i="12" s="1"/>
  <c r="I5250" i="12"/>
  <c r="I5251" i="12" s="1"/>
  <c r="L5248" i="12"/>
  <c r="L5162" i="12"/>
  <c r="L5163" i="12" s="1"/>
  <c r="J5162" i="12"/>
  <c r="J5163" i="12" s="1"/>
  <c r="H5162" i="12"/>
  <c r="H5163" i="12" s="1"/>
  <c r="F5162" i="12"/>
  <c r="F5163" i="12" s="1"/>
  <c r="D5162" i="12"/>
  <c r="D5163" i="12" s="1"/>
  <c r="B5162" i="12"/>
  <c r="B5163" i="12" s="1"/>
  <c r="E5162" i="12"/>
  <c r="E5163" i="12" s="1"/>
  <c r="K5033" i="12"/>
  <c r="K5034" i="12" s="1"/>
  <c r="G5033" i="12"/>
  <c r="G5034" i="12" s="1"/>
  <c r="C5033" i="12"/>
  <c r="C5034" i="12" s="1"/>
  <c r="L4990" i="12"/>
  <c r="L4991" i="12" s="1"/>
  <c r="J4990" i="12"/>
  <c r="J4991" i="12" s="1"/>
  <c r="H4990" i="12"/>
  <c r="H4991" i="12" s="1"/>
  <c r="F4990" i="12"/>
  <c r="F4991" i="12" s="1"/>
  <c r="D4990" i="12"/>
  <c r="D4991" i="12" s="1"/>
  <c r="B4990" i="12"/>
  <c r="B4991" i="12" s="1"/>
  <c r="N4427" i="12"/>
  <c r="N4428" i="12" s="1"/>
  <c r="L4427" i="12"/>
  <c r="L4428" i="12" s="1"/>
  <c r="I4427" i="12"/>
  <c r="I4428" i="12" s="1"/>
  <c r="G4427" i="12"/>
  <c r="G4428" i="12" s="1"/>
  <c r="B4427" i="12"/>
  <c r="B4428" i="12" s="1"/>
  <c r="O4239" i="12"/>
  <c r="N4254" i="12"/>
  <c r="N4255" i="12" s="1"/>
  <c r="N3916" i="12"/>
  <c r="N3917" i="12" s="1"/>
  <c r="I3916" i="12"/>
  <c r="I3917" i="12" s="1"/>
  <c r="G3916" i="12"/>
  <c r="G3917" i="12" s="1"/>
  <c r="D3916" i="12"/>
  <c r="D3917" i="12" s="1"/>
  <c r="I4906" i="12"/>
  <c r="I4907" i="12" s="1"/>
  <c r="G4906" i="12"/>
  <c r="G4907" i="12" s="1"/>
  <c r="E4906" i="12"/>
  <c r="E4907" i="12" s="1"/>
  <c r="J4471" i="12"/>
  <c r="J4472" i="12" s="1"/>
  <c r="H4471" i="12"/>
  <c r="H4472" i="12" s="1"/>
  <c r="F4471" i="12"/>
  <c r="F4472" i="12" s="1"/>
  <c r="M4343" i="12"/>
  <c r="M4344" i="12" s="1"/>
  <c r="J4343" i="12"/>
  <c r="J4344" i="12" s="1"/>
  <c r="H4343" i="12"/>
  <c r="H4344" i="12" s="1"/>
  <c r="F4343" i="12"/>
  <c r="F4344" i="12" s="1"/>
  <c r="C4343" i="12"/>
  <c r="C4344" i="12" s="1"/>
  <c r="L4343" i="12"/>
  <c r="L4344" i="12" s="1"/>
  <c r="G4343" i="12"/>
  <c r="G4344" i="12" s="1"/>
  <c r="B4343" i="12"/>
  <c r="B4344" i="12" s="1"/>
  <c r="O4274" i="12"/>
  <c r="L4211" i="12"/>
  <c r="L4212" i="12" s="1"/>
  <c r="G4211" i="12"/>
  <c r="G4212" i="12" s="1"/>
  <c r="B4211" i="12"/>
  <c r="B4212" i="12" s="1"/>
  <c r="M4044" i="12"/>
  <c r="M4045" i="12" s="1"/>
  <c r="I4044" i="12"/>
  <c r="I4045" i="12" s="1"/>
  <c r="Q3990" i="12"/>
  <c r="Q3989" i="12"/>
  <c r="Q3986" i="12"/>
  <c r="Q3985" i="12"/>
  <c r="Q3982" i="12"/>
  <c r="Q3981" i="12"/>
  <c r="Q3974" i="12"/>
  <c r="Q3973" i="12"/>
  <c r="Q3972" i="12"/>
  <c r="Q3971" i="12"/>
  <c r="Q3970" i="12"/>
  <c r="Q3969" i="12"/>
  <c r="Q3966" i="12"/>
  <c r="Q3965" i="12"/>
  <c r="B3959" i="12"/>
  <c r="B3960" i="12" s="1"/>
  <c r="Q3905" i="12"/>
  <c r="Q3902" i="12"/>
  <c r="Q3901" i="12"/>
  <c r="Q3900" i="12"/>
  <c r="Q3899" i="12"/>
  <c r="Q3898" i="12"/>
  <c r="Q3897" i="12"/>
  <c r="Q3896" i="12"/>
  <c r="Q3895" i="12"/>
  <c r="Q3894" i="12"/>
  <c r="Q3893" i="12"/>
  <c r="Q3890" i="12"/>
  <c r="Q3889" i="12"/>
  <c r="Q3888" i="12"/>
  <c r="Q3887" i="12"/>
  <c r="M5634" i="12"/>
  <c r="K5635" i="12"/>
  <c r="K5636" i="12" s="1"/>
  <c r="G5635" i="12"/>
  <c r="G5636" i="12" s="1"/>
  <c r="E5635" i="12"/>
  <c r="E5636" i="12" s="1"/>
  <c r="C5635" i="12"/>
  <c r="C5636" i="12" s="1"/>
  <c r="M5610" i="12"/>
  <c r="L5249" i="12"/>
  <c r="J5250" i="12"/>
  <c r="J5251" i="12" s="1"/>
  <c r="H5250" i="12"/>
  <c r="H5251" i="12" s="1"/>
  <c r="F5250" i="12"/>
  <c r="F5251" i="12" s="1"/>
  <c r="O4687" i="12"/>
  <c r="O4600" i="12"/>
  <c r="L5224" i="12"/>
  <c r="L5225" i="12"/>
  <c r="O4774" i="12"/>
  <c r="N4776" i="12"/>
  <c r="N4777" i="12" s="1"/>
  <c r="O4469" i="12"/>
  <c r="O4470" i="12"/>
  <c r="O4415" i="12"/>
  <c r="Q4229" i="12"/>
  <c r="Q4233" i="12"/>
  <c r="Q4234" i="12"/>
  <c r="Q4237" i="12"/>
  <c r="Q4238" i="12"/>
  <c r="Q4241" i="12"/>
  <c r="Q4263" i="12"/>
  <c r="Q4264" i="12"/>
  <c r="Q4265" i="12"/>
  <c r="Q4266" i="12"/>
  <c r="Q4267" i="12"/>
  <c r="Q4268" i="12"/>
  <c r="Q4278" i="12"/>
  <c r="Q4279" i="12"/>
  <c r="Q4280" i="12"/>
  <c r="Q4281" i="12"/>
  <c r="Q4282" i="12"/>
  <c r="Q4283" i="12"/>
  <c r="Q4284" i="12"/>
  <c r="Q4287" i="12"/>
  <c r="Q4288" i="12"/>
  <c r="Q4289" i="12"/>
  <c r="Q4290" i="12"/>
  <c r="Q4291" i="12"/>
  <c r="Q4292" i="12"/>
  <c r="Q4293" i="12"/>
  <c r="Q4231" i="12"/>
  <c r="D5250" i="12"/>
  <c r="D5251" i="12" s="1"/>
  <c r="B5250" i="12"/>
  <c r="B5251" i="12" s="1"/>
  <c r="I5206" i="12"/>
  <c r="I5207" i="12" s="1"/>
  <c r="E5206" i="12"/>
  <c r="E5207" i="12" s="1"/>
  <c r="O4662" i="12"/>
  <c r="O4489" i="12"/>
  <c r="O4445" i="12"/>
  <c r="F4386" i="12"/>
  <c r="F4387" i="12" s="1"/>
  <c r="C4386" i="12"/>
  <c r="C4387" i="12" s="1"/>
  <c r="O4371" i="12"/>
  <c r="O4359" i="12"/>
  <c r="I4211" i="12"/>
  <c r="I4212" i="12" s="1"/>
  <c r="D4211" i="12"/>
  <c r="D4212" i="12" s="1"/>
  <c r="I4170" i="12"/>
  <c r="I4171" i="12" s="1"/>
  <c r="G4170" i="12"/>
  <c r="G4171" i="12" s="1"/>
  <c r="D4170" i="12"/>
  <c r="D4171" i="12" s="1"/>
  <c r="O4144" i="12"/>
  <c r="L4044" i="12"/>
  <c r="L4045" i="12" s="1"/>
  <c r="J4044" i="12"/>
  <c r="J4045" i="12" s="1"/>
  <c r="H4044" i="12"/>
  <c r="H4045" i="12" s="1"/>
  <c r="F4044" i="12"/>
  <c r="F4045" i="12" s="1"/>
  <c r="C4044" i="12"/>
  <c r="C4045" i="12" s="1"/>
  <c r="I4001" i="12"/>
  <c r="I4002" i="12" s="1"/>
  <c r="D4001" i="12"/>
  <c r="D4002" i="12" s="1"/>
  <c r="N3959" i="12"/>
  <c r="N3960" i="12" s="1"/>
  <c r="L3959" i="12"/>
  <c r="L3960" i="12" s="1"/>
  <c r="I3959" i="12"/>
  <c r="I3960" i="12" s="1"/>
  <c r="G3959" i="12"/>
  <c r="G3960" i="12" s="1"/>
  <c r="D3959" i="12"/>
  <c r="D3960" i="12" s="1"/>
  <c r="O3904" i="12"/>
  <c r="O3825" i="12"/>
  <c r="N3826" i="12"/>
  <c r="N3827" i="12" s="1"/>
  <c r="L3826" i="12"/>
  <c r="L3827" i="12" s="1"/>
  <c r="J3826" i="12"/>
  <c r="J3827" i="12" s="1"/>
  <c r="H3826" i="12"/>
  <c r="H3827" i="12" s="1"/>
  <c r="F3826" i="12"/>
  <c r="F3827" i="12" s="1"/>
  <c r="C3826" i="12"/>
  <c r="C3827" i="12" s="1"/>
  <c r="O3812" i="12"/>
  <c r="O1943" i="12"/>
  <c r="O1931" i="12"/>
  <c r="O1732" i="12"/>
  <c r="L5890" i="12"/>
  <c r="J5593" i="12"/>
  <c r="J5594" i="12" s="1"/>
  <c r="B5593" i="12"/>
  <c r="B5594" i="12" s="1"/>
  <c r="M5578" i="12"/>
  <c r="I5424" i="12"/>
  <c r="I5425" i="12" s="1"/>
  <c r="K5250" i="12"/>
  <c r="K5251" i="12" s="1"/>
  <c r="G5250" i="12"/>
  <c r="G5251" i="12" s="1"/>
  <c r="C5250" i="12"/>
  <c r="C5251" i="12" s="1"/>
  <c r="L5204" i="12"/>
  <c r="M5031" i="12"/>
  <c r="I5033" i="12"/>
  <c r="I5034" i="12" s="1"/>
  <c r="E5033" i="12"/>
  <c r="E5034" i="12" s="1"/>
  <c r="M4879" i="12"/>
  <c r="N4862" i="12"/>
  <c r="N4863" i="12" s="1"/>
  <c r="L4862" i="12"/>
  <c r="L4863" i="12" s="1"/>
  <c r="J4862" i="12"/>
  <c r="J4863" i="12" s="1"/>
  <c r="L5847" i="12"/>
  <c r="L5835" i="12"/>
  <c r="K5807" i="12"/>
  <c r="K5808" i="12" s="1"/>
  <c r="G5807" i="12"/>
  <c r="G5808" i="12" s="1"/>
  <c r="C5807" i="12"/>
  <c r="C5808" i="12" s="1"/>
  <c r="L5763" i="12"/>
  <c r="J5764" i="12"/>
  <c r="J5765" i="12" s="1"/>
  <c r="F5764" i="12"/>
  <c r="F5765" i="12" s="1"/>
  <c r="B5764" i="12"/>
  <c r="B5765" i="12" s="1"/>
  <c r="M5506" i="12"/>
  <c r="I5508" i="12"/>
  <c r="I5509" i="12" s="1"/>
  <c r="M5463" i="12"/>
  <c r="M5453" i="12"/>
  <c r="M5441" i="12"/>
  <c r="M5291" i="12"/>
  <c r="L5192" i="12"/>
  <c r="G5162" i="12"/>
  <c r="G5163" i="12" s="1"/>
  <c r="C5162" i="12"/>
  <c r="C5163" i="12" s="1"/>
  <c r="J5076" i="12"/>
  <c r="J5077" i="12" s="1"/>
  <c r="F5076" i="12"/>
  <c r="F5077" i="12" s="1"/>
  <c r="B5076" i="12"/>
  <c r="B5077" i="12" s="1"/>
  <c r="M5061" i="12"/>
  <c r="M5049" i="12"/>
  <c r="G4990" i="12"/>
  <c r="G4991" i="12" s="1"/>
  <c r="O4729" i="12"/>
  <c r="O4599" i="12"/>
  <c r="M4601" i="12"/>
  <c r="M4602" i="12" s="1"/>
  <c r="K4601" i="12"/>
  <c r="K4602" i="12" s="1"/>
  <c r="I4601" i="12"/>
  <c r="I4602" i="12" s="1"/>
  <c r="G4601" i="12"/>
  <c r="G4602" i="12" s="1"/>
  <c r="O4513" i="12"/>
  <c r="I4471" i="12"/>
  <c r="I4472" i="12" s="1"/>
  <c r="G4471" i="12"/>
  <c r="G4472" i="12" s="1"/>
  <c r="D4471" i="12"/>
  <c r="D4472" i="12" s="1"/>
  <c r="B4471" i="12"/>
  <c r="B4472" i="12" s="1"/>
  <c r="M4427" i="12"/>
  <c r="M4428" i="12" s="1"/>
  <c r="J4427" i="12"/>
  <c r="J4428" i="12" s="1"/>
  <c r="H4427" i="12"/>
  <c r="H4428" i="12" s="1"/>
  <c r="F4427" i="12"/>
  <c r="F4428" i="12" s="1"/>
  <c r="C4427" i="12"/>
  <c r="C4428" i="12" s="1"/>
  <c r="O4416" i="12"/>
  <c r="I4386" i="12"/>
  <c r="I4387" i="12" s="1"/>
  <c r="G4386" i="12"/>
  <c r="G4387" i="12" s="1"/>
  <c r="B4386" i="12"/>
  <c r="B4387" i="12" s="1"/>
  <c r="L4299" i="12"/>
  <c r="L4300" i="12" s="1"/>
  <c r="I4299" i="12"/>
  <c r="I4300" i="12" s="1"/>
  <c r="G4299" i="12"/>
  <c r="G4300" i="12" s="1"/>
  <c r="D4299" i="12"/>
  <c r="D4300" i="12" s="1"/>
  <c r="B4299" i="12"/>
  <c r="B4300" i="12" s="1"/>
  <c r="M4127" i="12"/>
  <c r="M4128" i="12" s="1"/>
  <c r="L3316" i="12"/>
  <c r="L3317" i="12" s="1"/>
  <c r="H3316" i="12"/>
  <c r="H3317" i="12" s="1"/>
  <c r="B3316" i="12"/>
  <c r="B3317" i="12" s="1"/>
  <c r="K1916" i="12"/>
  <c r="K1917" i="12" s="1"/>
  <c r="L473" i="12"/>
  <c r="L474" i="12" s="1"/>
  <c r="H4862" i="12"/>
  <c r="H4863" i="12" s="1"/>
  <c r="D4862" i="12"/>
  <c r="D4863" i="12" s="1"/>
  <c r="B4862" i="12"/>
  <c r="B4863" i="12" s="1"/>
  <c r="M4776" i="12"/>
  <c r="M4777" i="12" s="1"/>
  <c r="O4777" i="12" s="1"/>
  <c r="K4776" i="12"/>
  <c r="K4777" i="12" s="1"/>
  <c r="I4776" i="12"/>
  <c r="I4777" i="12" s="1"/>
  <c r="G4776" i="12"/>
  <c r="G4777" i="12" s="1"/>
  <c r="C4776" i="12"/>
  <c r="C4777" i="12" s="1"/>
  <c r="O4688" i="12"/>
  <c r="N4689" i="12"/>
  <c r="N4690" i="12" s="1"/>
  <c r="L4689" i="12"/>
  <c r="L4690" i="12" s="1"/>
  <c r="J4689" i="12"/>
  <c r="J4690" i="12" s="1"/>
  <c r="H4689" i="12"/>
  <c r="H4690" i="12" s="1"/>
  <c r="F4689" i="12"/>
  <c r="F4690" i="12" s="1"/>
  <c r="C4689" i="12"/>
  <c r="C4690" i="12" s="1"/>
  <c r="M4646" i="12"/>
  <c r="M4647" i="12" s="1"/>
  <c r="K4646" i="12"/>
  <c r="K4647" i="12" s="1"/>
  <c r="I4646" i="12"/>
  <c r="I4647" i="12" s="1"/>
  <c r="G4646" i="12"/>
  <c r="G4647" i="12" s="1"/>
  <c r="D4646" i="12"/>
  <c r="D4647" i="12" s="1"/>
  <c r="B4646" i="12"/>
  <c r="B4647" i="12" s="1"/>
  <c r="O4556" i="12"/>
  <c r="M4558" i="12"/>
  <c r="M4559" i="12" s="1"/>
  <c r="K4558" i="12"/>
  <c r="K4559" i="12" s="1"/>
  <c r="I4558" i="12"/>
  <c r="I4559" i="12" s="1"/>
  <c r="G4558" i="12"/>
  <c r="G4559" i="12" s="1"/>
  <c r="D4558" i="12"/>
  <c r="D4559" i="12" s="1"/>
  <c r="B4558" i="12"/>
  <c r="B4559" i="12" s="1"/>
  <c r="O4426" i="12"/>
  <c r="O4404" i="12"/>
  <c r="O4328" i="12"/>
  <c r="O4316" i="12"/>
  <c r="O4198" i="12"/>
  <c r="O4185" i="12"/>
  <c r="O4155" i="12"/>
  <c r="O4059" i="12"/>
  <c r="G4044" i="12"/>
  <c r="G4045" i="12" s="1"/>
  <c r="B4044" i="12"/>
  <c r="B4045" i="12" s="1"/>
  <c r="J4001" i="12"/>
  <c r="J4002" i="12" s="1"/>
  <c r="H4001" i="12"/>
  <c r="H4002" i="12" s="1"/>
  <c r="F4001" i="12"/>
  <c r="F4002" i="12" s="1"/>
  <c r="C4001" i="12"/>
  <c r="C4002" i="12" s="1"/>
  <c r="O3944" i="12"/>
  <c r="N3872" i="12"/>
  <c r="N3873" i="12" s="1"/>
  <c r="J3782" i="12"/>
  <c r="J3783" i="12" s="1"/>
  <c r="M3739" i="12"/>
  <c r="M3740" i="12" s="1"/>
  <c r="L3526" i="12"/>
  <c r="L3527" i="12" s="1"/>
  <c r="G3526" i="12"/>
  <c r="G3527" i="12" s="1"/>
  <c r="B3526" i="12"/>
  <c r="B3527" i="12" s="1"/>
  <c r="N3441" i="12"/>
  <c r="N3442" i="12" s="1"/>
  <c r="L3441" i="12"/>
  <c r="L3442" i="12" s="1"/>
  <c r="I3441" i="12"/>
  <c r="I3442" i="12" s="1"/>
  <c r="G3441" i="12"/>
  <c r="G3442" i="12" s="1"/>
  <c r="D3441" i="12"/>
  <c r="D3442" i="12" s="1"/>
  <c r="B3441" i="12"/>
  <c r="B3442" i="12" s="1"/>
  <c r="O3343" i="12"/>
  <c r="O3331" i="12"/>
  <c r="O3165" i="12"/>
  <c r="J2812" i="12"/>
  <c r="J2813" i="12" s="1"/>
  <c r="O2641" i="12"/>
  <c r="O2642" i="12" s="1"/>
  <c r="M2383" i="12"/>
  <c r="M2384" i="12" s="1"/>
  <c r="M2086" i="12"/>
  <c r="M2087" i="12" s="1"/>
  <c r="O1932" i="12"/>
  <c r="O1464" i="12"/>
  <c r="O1211" i="12"/>
  <c r="L1152" i="12"/>
  <c r="L1153" i="12" s="1"/>
  <c r="K1110" i="12"/>
  <c r="K1111" i="12" s="1"/>
  <c r="G1110" i="12"/>
  <c r="G1111" i="12" s="1"/>
  <c r="N938" i="12"/>
  <c r="N939" i="12" s="1"/>
  <c r="J938" i="12"/>
  <c r="J939" i="12" s="1"/>
  <c r="O870" i="12"/>
  <c r="K557" i="12"/>
  <c r="K558" i="12" s="1"/>
  <c r="G557" i="12"/>
  <c r="G558" i="12" s="1"/>
  <c r="M389" i="12"/>
  <c r="M390" i="12" s="1"/>
  <c r="H141" i="12"/>
  <c r="H142" i="12" s="1"/>
  <c r="M4300" i="12"/>
  <c r="L5878" i="12"/>
  <c r="L5836" i="12"/>
  <c r="L5593" i="12"/>
  <c r="L5594" i="12" s="1"/>
  <c r="H5593" i="12"/>
  <c r="H5594" i="12" s="1"/>
  <c r="D5593" i="12"/>
  <c r="D5594" i="12" s="1"/>
  <c r="M5579" i="12"/>
  <c r="M5507" i="12"/>
  <c r="K5508" i="12"/>
  <c r="K5509" i="12" s="1"/>
  <c r="G5508" i="12"/>
  <c r="G5509" i="12" s="1"/>
  <c r="C5508" i="12"/>
  <c r="C5509" i="12" s="1"/>
  <c r="M5464" i="12"/>
  <c r="M5454" i="12"/>
  <c r="M5442" i="12"/>
  <c r="K5424" i="12"/>
  <c r="K5425" i="12" s="1"/>
  <c r="G5424" i="12"/>
  <c r="G5425" i="12" s="1"/>
  <c r="C5424" i="12"/>
  <c r="C5425" i="12" s="1"/>
  <c r="M5292" i="12"/>
  <c r="K5293" i="12"/>
  <c r="K5294" i="12" s="1"/>
  <c r="G5293" i="12"/>
  <c r="G5294" i="12" s="1"/>
  <c r="C5293" i="12"/>
  <c r="C5294" i="12" s="1"/>
  <c r="L5205" i="12"/>
  <c r="M5062" i="12"/>
  <c r="M5050" i="12"/>
  <c r="M5032" i="12"/>
  <c r="M4880" i="12"/>
  <c r="O4730" i="12"/>
  <c r="O4543" i="12"/>
  <c r="O4531" i="12"/>
  <c r="O4514" i="12"/>
  <c r="O4342" i="12"/>
  <c r="O4209" i="12"/>
  <c r="N4211" i="12"/>
  <c r="N4212" i="12" s="1"/>
  <c r="Q3953" i="12"/>
  <c r="Q3952" i="12"/>
  <c r="Q3951" i="12"/>
  <c r="Q3950" i="12"/>
  <c r="Q3949" i="12"/>
  <c r="Q3869" i="12"/>
  <c r="Q3864" i="12"/>
  <c r="Q3863" i="12"/>
  <c r="Q3862" i="12"/>
  <c r="Q3861" i="12"/>
  <c r="Q3860" i="12"/>
  <c r="Q3859" i="12"/>
  <c r="Q3856" i="12"/>
  <c r="Q3855" i="12"/>
  <c r="Q3854" i="12"/>
  <c r="Q3853" i="12"/>
  <c r="Q3852" i="12"/>
  <c r="Q3851" i="12"/>
  <c r="Q3850" i="12"/>
  <c r="Q3849" i="12"/>
  <c r="Q3848" i="12"/>
  <c r="O2381" i="12"/>
  <c r="L5792" i="12"/>
  <c r="O4385" i="12"/>
  <c r="O4285" i="12"/>
  <c r="N4299" i="12"/>
  <c r="N4300" i="12" s="1"/>
  <c r="O4168" i="12"/>
  <c r="N4170" i="12"/>
  <c r="O4125" i="12"/>
  <c r="Q3866" i="12"/>
  <c r="Q3931" i="12"/>
  <c r="Q3936" i="12"/>
  <c r="Q3937" i="12"/>
  <c r="Q3938" i="12"/>
  <c r="Q3943" i="12"/>
  <c r="Q3944" i="12"/>
  <c r="Q3945" i="12"/>
  <c r="Q3946" i="12"/>
  <c r="Q3947" i="12"/>
  <c r="Q3955" i="12"/>
  <c r="Q3956" i="12"/>
  <c r="Q3978" i="12"/>
  <c r="Q3979" i="12"/>
  <c r="O3609" i="12"/>
  <c r="O3610" i="12"/>
  <c r="O3229" i="12"/>
  <c r="O3230" i="12"/>
  <c r="O2127" i="12"/>
  <c r="O1702" i="12"/>
  <c r="O4112" i="12"/>
  <c r="O4060" i="12"/>
  <c r="O4030" i="12"/>
  <c r="O3781" i="12"/>
  <c r="M3782" i="12"/>
  <c r="M3783" i="12" s="1"/>
  <c r="H3782" i="12"/>
  <c r="H3783" i="12" s="1"/>
  <c r="C3782" i="12"/>
  <c r="C3783" i="12" s="1"/>
  <c r="O3768" i="12"/>
  <c r="O3756" i="12"/>
  <c r="O3627" i="12"/>
  <c r="M3611" i="12"/>
  <c r="M3612" i="12" s="1"/>
  <c r="H3611" i="12"/>
  <c r="H3612" i="12" s="1"/>
  <c r="F3611" i="12"/>
  <c r="F3612" i="12" s="1"/>
  <c r="C3611" i="12"/>
  <c r="C3612" i="12" s="1"/>
  <c r="O3596" i="12"/>
  <c r="O3584" i="12"/>
  <c r="N3526" i="12"/>
  <c r="N3527" i="12" s="1"/>
  <c r="I3526" i="12"/>
  <c r="I3527" i="12" s="1"/>
  <c r="D3526" i="12"/>
  <c r="D3527" i="12" s="1"/>
  <c r="O3512" i="12"/>
  <c r="O3500" i="12"/>
  <c r="N3316" i="12"/>
  <c r="N3317" i="12" s="1"/>
  <c r="J3316" i="12"/>
  <c r="J3317" i="12" s="1"/>
  <c r="D3316" i="12"/>
  <c r="D3317" i="12" s="1"/>
  <c r="O3247" i="12"/>
  <c r="M3231" i="12"/>
  <c r="M3232" i="12" s="1"/>
  <c r="I3231" i="12"/>
  <c r="I3232" i="12" s="1"/>
  <c r="G3231" i="12"/>
  <c r="G3232" i="12" s="1"/>
  <c r="C3231" i="12"/>
  <c r="C3232" i="12" s="1"/>
  <c r="M3150" i="12"/>
  <c r="M3151" i="12" s="1"/>
  <c r="I3150" i="12"/>
  <c r="I3151" i="12" s="1"/>
  <c r="C3150" i="12"/>
  <c r="C3151" i="12" s="1"/>
  <c r="O2671" i="12"/>
  <c r="O2659" i="12"/>
  <c r="O2658" i="12"/>
  <c r="O2572" i="12"/>
  <c r="O2371" i="12"/>
  <c r="O2113" i="12"/>
  <c r="O2101" i="12"/>
  <c r="O2060" i="12"/>
  <c r="G1789" i="12"/>
  <c r="G1790" i="12" s="1"/>
  <c r="O1688" i="12"/>
  <c r="J1703" i="12"/>
  <c r="J1704" i="12" s="1"/>
  <c r="H1703" i="12"/>
  <c r="H1704" i="12" s="1"/>
  <c r="C1703" i="12"/>
  <c r="C1704" i="12" s="1"/>
  <c r="M1660" i="12"/>
  <c r="M1661" i="12" s="1"/>
  <c r="O1647" i="12"/>
  <c r="O1635" i="12"/>
  <c r="O1634" i="12"/>
  <c r="O1446" i="12"/>
  <c r="O1194" i="12"/>
  <c r="O639" i="12"/>
  <c r="O116" i="12"/>
  <c r="J1491" i="12"/>
  <c r="J1492" i="12" s="1"/>
  <c r="O1465" i="12"/>
  <c r="O1352" i="12"/>
  <c r="N1323" i="12"/>
  <c r="N1324" i="12" s="1"/>
  <c r="L1323" i="12"/>
  <c r="L1324" i="12" s="1"/>
  <c r="J1323" i="12"/>
  <c r="J1324" i="12" s="1"/>
  <c r="H1323" i="12"/>
  <c r="H1324" i="12" s="1"/>
  <c r="C1323" i="12"/>
  <c r="C1324" i="12" s="1"/>
  <c r="N1237" i="12"/>
  <c r="N1238" i="12" s="1"/>
  <c r="L1237" i="12"/>
  <c r="L1238" i="12" s="1"/>
  <c r="J1237" i="12"/>
  <c r="J1238" i="12" s="1"/>
  <c r="H1237" i="12"/>
  <c r="H1238" i="12" s="1"/>
  <c r="C1237" i="12"/>
  <c r="C1238" i="12" s="1"/>
  <c r="O1223" i="12"/>
  <c r="O1212" i="12"/>
  <c r="M1237" i="12"/>
  <c r="M1238" i="12" s="1"/>
  <c r="I1237" i="12"/>
  <c r="I1238" i="12" s="1"/>
  <c r="G1237" i="12"/>
  <c r="G1238" i="12" s="1"/>
  <c r="B1237" i="12"/>
  <c r="B1238" i="12" s="1"/>
  <c r="N1195" i="12"/>
  <c r="N1196" i="12" s="1"/>
  <c r="J1195" i="12"/>
  <c r="J1196" i="12" s="1"/>
  <c r="H1195" i="12"/>
  <c r="H1196" i="12" s="1"/>
  <c r="C1195" i="12"/>
  <c r="C1196" i="12" s="1"/>
  <c r="N1152" i="12"/>
  <c r="N1153" i="12" s="1"/>
  <c r="J1152" i="12"/>
  <c r="J1153" i="12" s="1"/>
  <c r="C1152" i="12"/>
  <c r="C1153" i="12" s="1"/>
  <c r="O1127" i="12"/>
  <c r="M1067" i="12"/>
  <c r="M1068" i="12" s="1"/>
  <c r="J1067" i="12"/>
  <c r="J1068" i="12" s="1"/>
  <c r="H1067" i="12"/>
  <c r="H1068" i="12" s="1"/>
  <c r="J981" i="12"/>
  <c r="J982" i="12" s="1"/>
  <c r="N769" i="12"/>
  <c r="N770" i="12" s="1"/>
  <c r="L769" i="12"/>
  <c r="L770" i="12" s="1"/>
  <c r="J769" i="12"/>
  <c r="J770" i="12" s="1"/>
  <c r="H769" i="12"/>
  <c r="H770" i="12" s="1"/>
  <c r="C769" i="12"/>
  <c r="C770" i="12" s="1"/>
  <c r="M769" i="12"/>
  <c r="M770" i="12" s="1"/>
  <c r="O700" i="12"/>
  <c r="J726" i="12"/>
  <c r="J727" i="12" s="1"/>
  <c r="N514" i="12"/>
  <c r="N515" i="12" s="1"/>
  <c r="L514" i="12"/>
  <c r="L515" i="12" s="1"/>
  <c r="J514" i="12"/>
  <c r="J515" i="12" s="1"/>
  <c r="H514" i="12"/>
  <c r="H515" i="12" s="1"/>
  <c r="C514" i="12"/>
  <c r="C515" i="12" s="1"/>
  <c r="K389" i="12"/>
  <c r="K390" i="12" s="1"/>
  <c r="I389" i="12"/>
  <c r="I390" i="12" s="1"/>
  <c r="G389" i="12"/>
  <c r="G390" i="12" s="1"/>
  <c r="B389" i="12"/>
  <c r="B390" i="12" s="1"/>
  <c r="O375" i="12"/>
  <c r="O345" i="12"/>
  <c r="N141" i="12"/>
  <c r="N142" i="12" s="1"/>
  <c r="J141" i="12"/>
  <c r="J142" i="12" s="1"/>
  <c r="O139" i="12"/>
  <c r="O127" i="12"/>
  <c r="O56" i="12"/>
  <c r="G58" i="12"/>
  <c r="G59" i="12" s="1"/>
  <c r="O3988" i="12"/>
  <c r="O3248" i="12"/>
  <c r="I2513" i="12"/>
  <c r="I2514" i="12" s="1"/>
  <c r="O2359" i="12"/>
  <c r="L2128" i="12"/>
  <c r="L2129" i="12" s="1"/>
  <c r="H2128" i="12"/>
  <c r="H2129" i="12" s="1"/>
  <c r="K1789" i="12"/>
  <c r="K1790" i="12" s="1"/>
  <c r="O1603" i="12"/>
  <c r="O1591" i="12"/>
  <c r="M1532" i="12"/>
  <c r="M1533" i="12" s="1"/>
  <c r="O1506" i="12"/>
  <c r="K1532" i="12"/>
  <c r="K1533" i="12" s="1"/>
  <c r="L1363" i="12"/>
  <c r="L1364" i="12" s="1"/>
  <c r="H1363" i="12"/>
  <c r="H1364" i="12" s="1"/>
  <c r="O1254" i="12"/>
  <c r="O768" i="12"/>
  <c r="M5423" i="12"/>
  <c r="M4945" i="12"/>
  <c r="M4944" i="12"/>
  <c r="M4934" i="12"/>
  <c r="O4793" i="12"/>
  <c r="O4775" i="12"/>
  <c r="O4674" i="12"/>
  <c r="O4689" i="12" s="1"/>
  <c r="O4690" i="12" s="1"/>
  <c r="O4663" i="12"/>
  <c r="O4575" i="12"/>
  <c r="O4544" i="12"/>
  <c r="O4384" i="12"/>
  <c r="O4252" i="12"/>
  <c r="O4227" i="12"/>
  <c r="O3737" i="12"/>
  <c r="O3302" i="12"/>
  <c r="O2921" i="12"/>
  <c r="O2908" i="12"/>
  <c r="G2599" i="12"/>
  <c r="G2600" i="12" s="1"/>
  <c r="I2342" i="12"/>
  <c r="I2343" i="12" s="1"/>
  <c r="B2342" i="12"/>
  <c r="B2343" i="12" s="1"/>
  <c r="O2254" i="12"/>
  <c r="B2086" i="12"/>
  <c r="B2087" i="12" s="1"/>
  <c r="O2043" i="12"/>
  <c r="I1916" i="12"/>
  <c r="I1917" i="12" s="1"/>
  <c r="G1916" i="12"/>
  <c r="G1917" i="12" s="1"/>
  <c r="B1916" i="12"/>
  <c r="B1917" i="12" s="1"/>
  <c r="O1745" i="12"/>
  <c r="O1150" i="12"/>
  <c r="O1108" i="12"/>
  <c r="O1065" i="12"/>
  <c r="O1066" i="12"/>
  <c r="O812" i="12"/>
  <c r="M1152" i="12"/>
  <c r="M1153" i="12" s="1"/>
  <c r="K1152" i="12"/>
  <c r="K1153" i="12" s="1"/>
  <c r="I1152" i="12"/>
  <c r="I1153" i="12" s="1"/>
  <c r="G1152" i="12"/>
  <c r="G1153" i="12" s="1"/>
  <c r="B1152" i="12"/>
  <c r="B1153" i="12" s="1"/>
  <c r="M1110" i="12"/>
  <c r="M1111" i="12" s="1"/>
  <c r="I1110" i="12"/>
  <c r="I1111" i="12" s="1"/>
  <c r="B1110" i="12"/>
  <c r="B1111" i="12" s="1"/>
  <c r="O1083" i="12"/>
  <c r="N981" i="12"/>
  <c r="N982" i="12" s="1"/>
  <c r="L981" i="12"/>
  <c r="L982" i="12" s="1"/>
  <c r="H981" i="12"/>
  <c r="H982" i="12" s="1"/>
  <c r="L938" i="12"/>
  <c r="L939" i="12" s="1"/>
  <c r="H938" i="12"/>
  <c r="H939" i="12" s="1"/>
  <c r="O830" i="12"/>
  <c r="O829" i="12"/>
  <c r="O786" i="12"/>
  <c r="O754" i="12"/>
  <c r="N726" i="12"/>
  <c r="N727" i="12" s="1"/>
  <c r="L726" i="12"/>
  <c r="L727" i="12" s="1"/>
  <c r="H726" i="12"/>
  <c r="H727" i="12" s="1"/>
  <c r="O712" i="12"/>
  <c r="O701" i="12"/>
  <c r="O616" i="12"/>
  <c r="O531" i="12"/>
  <c r="O405" i="12"/>
  <c r="L389" i="12"/>
  <c r="L390" i="12" s="1"/>
  <c r="J389" i="12"/>
  <c r="J390" i="12" s="1"/>
  <c r="H389" i="12"/>
  <c r="H390" i="12" s="1"/>
  <c r="C389" i="12"/>
  <c r="C390" i="12" s="1"/>
  <c r="O140" i="12"/>
  <c r="C141" i="12"/>
  <c r="C142" i="12" s="1"/>
  <c r="O128" i="12"/>
  <c r="O57" i="12"/>
  <c r="M58" i="12"/>
  <c r="M59" i="12" s="1"/>
  <c r="K58" i="12"/>
  <c r="K59" i="12" s="1"/>
  <c r="M5397" i="12"/>
  <c r="M4211" i="12"/>
  <c r="M4212" i="12" s="1"/>
  <c r="J4211" i="12"/>
  <c r="J4212" i="12" s="1"/>
  <c r="H4211" i="12"/>
  <c r="H4212" i="12" s="1"/>
  <c r="F4211" i="12"/>
  <c r="F4212" i="12" s="1"/>
  <c r="C4211" i="12"/>
  <c r="C4212" i="12" s="1"/>
  <c r="M4170" i="12"/>
  <c r="M4171" i="12" s="1"/>
  <c r="J4170" i="12"/>
  <c r="J4171" i="12" s="1"/>
  <c r="H4170" i="12"/>
  <c r="H4171" i="12" s="1"/>
  <c r="F4170" i="12"/>
  <c r="F4171" i="12" s="1"/>
  <c r="C4170" i="12"/>
  <c r="C4171" i="12" s="1"/>
  <c r="O4042" i="12"/>
  <c r="O4029" i="12"/>
  <c r="O4018" i="12"/>
  <c r="O3999" i="12"/>
  <c r="M4001" i="12"/>
  <c r="M4002" i="12" s="1"/>
  <c r="O4002" i="12" s="1"/>
  <c r="O3957" i="12"/>
  <c r="O3945" i="12"/>
  <c r="M3959" i="12"/>
  <c r="M3960" i="12" s="1"/>
  <c r="O3960" i="12" s="1"/>
  <c r="J3959" i="12"/>
  <c r="J3960" i="12" s="1"/>
  <c r="H3959" i="12"/>
  <c r="H3960" i="12" s="1"/>
  <c r="F3959" i="12"/>
  <c r="F3960" i="12" s="1"/>
  <c r="C3959" i="12"/>
  <c r="C3960" i="12" s="1"/>
  <c r="O3933" i="12"/>
  <c r="O4750" i="12"/>
  <c r="O4718" i="12"/>
  <c r="O4706" i="12"/>
  <c r="O4644" i="12"/>
  <c r="O4457" i="12"/>
  <c r="O4456" i="12"/>
  <c r="O4126" i="12"/>
  <c r="L4127" i="12"/>
  <c r="L4128" i="12" s="1"/>
  <c r="M3916" i="12"/>
  <c r="M3917" i="12" s="1"/>
  <c r="J3916" i="12"/>
  <c r="J3917" i="12" s="1"/>
  <c r="H3916" i="12"/>
  <c r="H3917" i="12" s="1"/>
  <c r="M3826" i="12"/>
  <c r="M3827" i="12" s="1"/>
  <c r="I3826" i="12"/>
  <c r="I3827" i="12" s="1"/>
  <c r="G3826" i="12"/>
  <c r="G3827" i="12" s="1"/>
  <c r="D3826" i="12"/>
  <c r="D3827" i="12" s="1"/>
  <c r="B3826" i="12"/>
  <c r="B3827" i="12" s="1"/>
  <c r="H3739" i="12"/>
  <c r="H3740" i="12" s="1"/>
  <c r="F3739" i="12"/>
  <c r="F3740" i="12" s="1"/>
  <c r="C3739" i="12"/>
  <c r="C3740" i="12" s="1"/>
  <c r="C3022" i="12"/>
  <c r="C3023" i="12" s="1"/>
  <c r="B2812" i="12"/>
  <c r="B2813" i="12" s="1"/>
  <c r="O1955" i="12"/>
  <c r="O1831" i="12"/>
  <c r="C1746" i="12"/>
  <c r="C1747" i="12" s="1"/>
  <c r="O1362" i="12"/>
  <c r="F3916" i="12"/>
  <c r="F3917" i="12" s="1"/>
  <c r="C3916" i="12"/>
  <c r="C3917" i="12" s="1"/>
  <c r="O3892" i="12"/>
  <c r="O3870" i="12"/>
  <c r="O3858" i="12"/>
  <c r="O3857" i="12"/>
  <c r="M3872" i="12"/>
  <c r="M3873" i="12" s="1"/>
  <c r="O3738" i="12"/>
  <c r="L3654" i="12"/>
  <c r="L3655" i="12" s="1"/>
  <c r="G3654" i="12"/>
  <c r="G3655" i="12" s="1"/>
  <c r="B3654" i="12"/>
  <c r="B3655" i="12" s="1"/>
  <c r="O3554" i="12"/>
  <c r="O3470" i="12"/>
  <c r="O3458" i="12"/>
  <c r="O3426" i="12"/>
  <c r="O3414" i="12"/>
  <c r="O3290" i="12"/>
  <c r="O3216" i="12"/>
  <c r="O3204" i="12"/>
  <c r="B3107" i="12"/>
  <c r="B3108" i="12" s="1"/>
  <c r="I2935" i="12"/>
  <c r="I2936" i="12" s="1"/>
  <c r="E2935" i="12"/>
  <c r="E2936" i="12" s="1"/>
  <c r="O2786" i="12"/>
  <c r="O2712" i="12"/>
  <c r="M2599" i="12"/>
  <c r="M2600" i="12" s="1"/>
  <c r="O2584" i="12"/>
  <c r="O2573" i="12"/>
  <c r="N2299" i="12"/>
  <c r="N2300" i="12" s="1"/>
  <c r="O2272" i="12"/>
  <c r="M2256" i="12"/>
  <c r="M2257" i="12" s="1"/>
  <c r="M2214" i="12"/>
  <c r="M2215" i="12" s="1"/>
  <c r="O2199" i="12"/>
  <c r="B2214" i="12"/>
  <c r="B2215" i="12" s="1"/>
  <c r="O2145" i="12"/>
  <c r="N2170" i="12"/>
  <c r="N2171" i="12" s="1"/>
  <c r="J2170" i="12"/>
  <c r="J2171" i="12" s="1"/>
  <c r="C2170" i="12"/>
  <c r="C2171" i="12" s="1"/>
  <c r="I2086" i="12"/>
  <c r="I2087" i="12" s="1"/>
  <c r="O2072" i="12"/>
  <c r="O2071" i="12"/>
  <c r="L2000" i="12"/>
  <c r="L2001" i="12" s="1"/>
  <c r="O1999" i="12"/>
  <c r="I1873" i="12"/>
  <c r="I1874" i="12" s="1"/>
  <c r="B1873" i="12"/>
  <c r="B1874" i="12" s="1"/>
  <c r="M1789" i="12"/>
  <c r="M1790" i="12" s="1"/>
  <c r="I1789" i="12"/>
  <c r="I1790" i="12" s="1"/>
  <c r="B1789" i="12"/>
  <c r="B1790" i="12" s="1"/>
  <c r="N1703" i="12"/>
  <c r="N1704" i="12" s="1"/>
  <c r="J1618" i="12"/>
  <c r="J1619" i="12" s="1"/>
  <c r="O1530" i="12"/>
  <c r="O1476" i="12"/>
  <c r="N1491" i="12"/>
  <c r="N1492" i="12" s="1"/>
  <c r="L1280" i="12"/>
  <c r="L1281" i="12" s="1"/>
  <c r="O1278" i="12"/>
  <c r="O1236" i="12"/>
  <c r="O1689" i="12"/>
  <c r="L1575" i="12"/>
  <c r="L1576" i="12" s="1"/>
  <c r="H1575" i="12"/>
  <c r="H1576" i="12" s="1"/>
  <c r="C1575" i="12"/>
  <c r="C1576" i="12" s="1"/>
  <c r="M1575" i="12"/>
  <c r="M1576" i="12" s="1"/>
  <c r="O1548" i="12"/>
  <c r="I1532" i="12"/>
  <c r="I1533" i="12" s="1"/>
  <c r="B1532" i="12"/>
  <c r="B1533" i="12" s="1"/>
  <c r="O1422" i="12"/>
  <c r="O1296" i="12"/>
  <c r="M1280" i="12"/>
  <c r="M1281" i="12" s="1"/>
  <c r="K1280" i="12"/>
  <c r="K1281" i="12" s="1"/>
  <c r="I1280" i="12"/>
  <c r="I1281" i="12" s="1"/>
  <c r="G1280" i="12"/>
  <c r="G1281" i="12" s="1"/>
  <c r="B1280" i="12"/>
  <c r="B1281" i="12" s="1"/>
  <c r="O1266" i="12"/>
  <c r="N1280" i="12"/>
  <c r="N1281" i="12" s="1"/>
  <c r="J1280" i="12"/>
  <c r="J1281" i="12" s="1"/>
  <c r="C1280" i="12"/>
  <c r="C1281" i="12" s="1"/>
  <c r="M1195" i="12"/>
  <c r="M1196" i="12" s="1"/>
  <c r="K1195" i="12"/>
  <c r="K1196" i="12" s="1"/>
  <c r="I1195" i="12"/>
  <c r="I1196" i="12" s="1"/>
  <c r="G1195" i="12"/>
  <c r="G1196" i="12" s="1"/>
  <c r="B1195" i="12"/>
  <c r="B1196" i="12" s="1"/>
  <c r="O980" i="12"/>
  <c r="M981" i="12"/>
  <c r="M982" i="12" s="1"/>
  <c r="K981" i="12"/>
  <c r="K982" i="12" s="1"/>
  <c r="I981" i="12"/>
  <c r="I982" i="12" s="1"/>
  <c r="G981" i="12"/>
  <c r="G982" i="12" s="1"/>
  <c r="B981" i="12"/>
  <c r="B982" i="12" s="1"/>
  <c r="O937" i="12"/>
  <c r="L896" i="12"/>
  <c r="L897" i="12" s="1"/>
  <c r="J896" i="12"/>
  <c r="J897" i="12" s="1"/>
  <c r="H896" i="12"/>
  <c r="H897" i="12" s="1"/>
  <c r="C896" i="12"/>
  <c r="C897" i="12" s="1"/>
  <c r="M813" i="12"/>
  <c r="M814" i="12" s="1"/>
  <c r="K813" i="12"/>
  <c r="K814" i="12" s="1"/>
  <c r="I813" i="12"/>
  <c r="I814" i="12" s="1"/>
  <c r="G813" i="12"/>
  <c r="G814" i="12" s="1"/>
  <c r="B813" i="12"/>
  <c r="B814" i="12" s="1"/>
  <c r="N641" i="12"/>
  <c r="N642" i="12" s="1"/>
  <c r="L641" i="12"/>
  <c r="L642" i="12" s="1"/>
  <c r="J641" i="12"/>
  <c r="J642" i="12" s="1"/>
  <c r="H641" i="12"/>
  <c r="H642" i="12" s="1"/>
  <c r="C641" i="12"/>
  <c r="C642" i="12" s="1"/>
  <c r="M599" i="12"/>
  <c r="M600" i="12" s="1"/>
  <c r="K599" i="12"/>
  <c r="K600" i="12" s="1"/>
  <c r="I599" i="12"/>
  <c r="I600" i="12" s="1"/>
  <c r="G599" i="12"/>
  <c r="G600" i="12" s="1"/>
  <c r="B599" i="12"/>
  <c r="B600" i="12" s="1"/>
  <c r="M307" i="12"/>
  <c r="M308" i="12" s="1"/>
  <c r="K307" i="12"/>
  <c r="K308" i="12" s="1"/>
  <c r="I307" i="12"/>
  <c r="I308" i="12" s="1"/>
  <c r="G307" i="12"/>
  <c r="G308" i="12" s="1"/>
  <c r="B307" i="12"/>
  <c r="B308" i="12" s="1"/>
  <c r="K181" i="12"/>
  <c r="K182" i="12" s="1"/>
  <c r="L1110" i="12"/>
  <c r="L1111" i="12" s="1"/>
  <c r="J1110" i="12"/>
  <c r="J1111" i="12" s="1"/>
  <c r="H1110" i="12"/>
  <c r="H1111" i="12" s="1"/>
  <c r="C1110" i="12"/>
  <c r="C1111" i="12" s="1"/>
  <c r="L1067" i="12"/>
  <c r="L1068" i="12" s="1"/>
  <c r="I1067" i="12"/>
  <c r="I1068" i="12" s="1"/>
  <c r="G1067" i="12"/>
  <c r="G1068" i="12" s="1"/>
  <c r="B1067" i="12"/>
  <c r="B1068" i="12" s="1"/>
  <c r="O1040" i="12"/>
  <c r="L1024" i="12"/>
  <c r="L1025" i="12" s="1"/>
  <c r="J1024" i="12"/>
  <c r="J1025" i="12" s="1"/>
  <c r="H1024" i="12"/>
  <c r="H1025" i="12" s="1"/>
  <c r="C1024" i="12"/>
  <c r="C1025" i="12" s="1"/>
  <c r="O954" i="12"/>
  <c r="M938" i="12"/>
  <c r="M939" i="12" s="1"/>
  <c r="K938" i="12"/>
  <c r="K939" i="12" s="1"/>
  <c r="I938" i="12"/>
  <c r="I939" i="12" s="1"/>
  <c r="G938" i="12"/>
  <c r="G939" i="12" s="1"/>
  <c r="B938" i="12"/>
  <c r="B939" i="12" s="1"/>
  <c r="L853" i="12"/>
  <c r="L854" i="12" s="1"/>
  <c r="J853" i="12"/>
  <c r="J854" i="12" s="1"/>
  <c r="H853" i="12"/>
  <c r="H854" i="12" s="1"/>
  <c r="C853" i="12"/>
  <c r="C854" i="12" s="1"/>
  <c r="J813" i="12"/>
  <c r="J814" i="12" s="1"/>
  <c r="C813" i="12"/>
  <c r="C814" i="12" s="1"/>
  <c r="O725" i="12"/>
  <c r="M726" i="12"/>
  <c r="M727" i="12" s="1"/>
  <c r="K726" i="12"/>
  <c r="K727" i="12" s="1"/>
  <c r="I726" i="12"/>
  <c r="I727" i="12" s="1"/>
  <c r="G726" i="12"/>
  <c r="G727" i="12" s="1"/>
  <c r="B726" i="12"/>
  <c r="B727" i="12" s="1"/>
  <c r="N683" i="12"/>
  <c r="N684" i="12" s="1"/>
  <c r="L683" i="12"/>
  <c r="L684" i="12" s="1"/>
  <c r="J683" i="12"/>
  <c r="J684" i="12" s="1"/>
  <c r="H683" i="12"/>
  <c r="H684" i="12" s="1"/>
  <c r="C683" i="12"/>
  <c r="C684" i="12" s="1"/>
  <c r="M557" i="12"/>
  <c r="M558" i="12" s="1"/>
  <c r="I557" i="12"/>
  <c r="I558" i="12" s="1"/>
  <c r="B557" i="12"/>
  <c r="B558" i="12" s="1"/>
  <c r="N473" i="12"/>
  <c r="N474" i="12" s="1"/>
  <c r="J473" i="12"/>
  <c r="J474" i="12" s="1"/>
  <c r="H473" i="12"/>
  <c r="H474" i="12" s="1"/>
  <c r="C473" i="12"/>
  <c r="C474" i="12" s="1"/>
  <c r="M346" i="12"/>
  <c r="M347" i="12" s="1"/>
  <c r="K346" i="12"/>
  <c r="K347" i="12" s="1"/>
  <c r="I346" i="12"/>
  <c r="I347" i="12" s="1"/>
  <c r="G346" i="12"/>
  <c r="G347" i="12" s="1"/>
  <c r="B346" i="12"/>
  <c r="B347" i="12" s="1"/>
  <c r="M265" i="12"/>
  <c r="M266" i="12" s="1"/>
  <c r="K265" i="12"/>
  <c r="K266" i="12" s="1"/>
  <c r="I265" i="12"/>
  <c r="I266" i="12" s="1"/>
  <c r="G265" i="12"/>
  <c r="G266" i="12" s="1"/>
  <c r="B265" i="12"/>
  <c r="B266" i="12" s="1"/>
  <c r="B141" i="12"/>
  <c r="B142" i="12" s="1"/>
  <c r="H58" i="12"/>
  <c r="H59" i="12" s="1"/>
  <c r="F58" i="12"/>
  <c r="F59" i="12" s="1"/>
  <c r="B58" i="12"/>
  <c r="B59" i="12" s="1"/>
  <c r="L5866" i="12"/>
  <c r="L5824" i="12"/>
  <c r="J5807" i="12"/>
  <c r="J5808" i="12" s="1"/>
  <c r="H5807" i="12"/>
  <c r="H5808" i="12" s="1"/>
  <c r="F5807" i="12"/>
  <c r="F5808" i="12" s="1"/>
  <c r="D5807" i="12"/>
  <c r="D5808" i="12" s="1"/>
  <c r="B5807" i="12"/>
  <c r="B5808" i="12" s="1"/>
  <c r="L5793" i="12"/>
  <c r="L5738" i="12"/>
  <c r="M5720" i="12"/>
  <c r="K5722" i="12"/>
  <c r="K5723" i="12" s="1"/>
  <c r="I5722" i="12"/>
  <c r="I5723" i="12" s="1"/>
  <c r="G5722" i="12"/>
  <c r="G5723" i="12" s="1"/>
  <c r="E5722" i="12"/>
  <c r="E5723" i="12" s="1"/>
  <c r="C5722" i="12"/>
  <c r="C5723" i="12" s="1"/>
  <c r="L5679" i="12"/>
  <c r="L5680" i="12" s="1"/>
  <c r="J5679" i="12"/>
  <c r="J5680" i="12" s="1"/>
  <c r="H5679" i="12"/>
  <c r="H5680" i="12" s="1"/>
  <c r="F5679" i="12"/>
  <c r="F5680" i="12" s="1"/>
  <c r="D5679" i="12"/>
  <c r="D5680" i="12" s="1"/>
  <c r="B5679" i="12"/>
  <c r="B5680" i="12" s="1"/>
  <c r="K5593" i="12"/>
  <c r="K5594" i="12" s="1"/>
  <c r="I5593" i="12"/>
  <c r="I5594" i="12" s="1"/>
  <c r="G5593" i="12"/>
  <c r="G5594" i="12" s="1"/>
  <c r="E5593" i="12"/>
  <c r="E5594" i="12" s="1"/>
  <c r="C5593" i="12"/>
  <c r="C5594" i="12" s="1"/>
  <c r="L5508" i="12"/>
  <c r="L5509" i="12" s="1"/>
  <c r="J5508" i="12"/>
  <c r="J5509" i="12" s="1"/>
  <c r="H5508" i="12"/>
  <c r="H5509" i="12" s="1"/>
  <c r="F5508" i="12"/>
  <c r="F5509" i="12" s="1"/>
  <c r="D5508" i="12"/>
  <c r="D5509" i="12" s="1"/>
  <c r="B5508" i="12"/>
  <c r="B5509" i="12" s="1"/>
  <c r="H5293" i="12"/>
  <c r="H5294" i="12" s="1"/>
  <c r="F5293" i="12"/>
  <c r="F5294" i="12" s="1"/>
  <c r="D5293" i="12"/>
  <c r="D5294" i="12" s="1"/>
  <c r="B5293" i="12"/>
  <c r="B5294" i="12" s="1"/>
  <c r="K5076" i="12"/>
  <c r="K5077" i="12" s="1"/>
  <c r="I5076" i="12"/>
  <c r="I5077" i="12" s="1"/>
  <c r="G5076" i="12"/>
  <c r="G5077" i="12" s="1"/>
  <c r="E5076" i="12"/>
  <c r="E5077" i="12" s="1"/>
  <c r="C5076" i="12"/>
  <c r="C5077" i="12" s="1"/>
  <c r="L5033" i="12"/>
  <c r="L5034" i="12" s="1"/>
  <c r="J5033" i="12"/>
  <c r="J5034" i="12" s="1"/>
  <c r="H5033" i="12"/>
  <c r="H5034" i="12" s="1"/>
  <c r="F5033" i="12"/>
  <c r="F5034" i="12" s="1"/>
  <c r="D5033" i="12"/>
  <c r="D5034" i="12" s="1"/>
  <c r="B5033" i="12"/>
  <c r="B5034" i="12" s="1"/>
  <c r="L4906" i="12"/>
  <c r="L4907" i="12" s="1"/>
  <c r="J4906" i="12"/>
  <c r="J4907" i="12" s="1"/>
  <c r="H4906" i="12"/>
  <c r="H4907" i="12" s="1"/>
  <c r="F4906" i="12"/>
  <c r="F4907" i="12" s="1"/>
  <c r="D4906" i="12"/>
  <c r="D4907" i="12" s="1"/>
  <c r="B4906" i="12"/>
  <c r="B4907" i="12" s="1"/>
  <c r="O4341" i="12"/>
  <c r="O4329" i="12"/>
  <c r="O4317" i="12"/>
  <c r="N4127" i="12"/>
  <c r="N4128" i="12" s="1"/>
  <c r="O4101" i="12"/>
  <c r="O4084" i="12"/>
  <c r="O4071" i="12"/>
  <c r="N4044" i="12"/>
  <c r="O4043" i="12"/>
  <c r="O4017" i="12"/>
  <c r="O3958" i="12"/>
  <c r="Q3911" i="12"/>
  <c r="Q3910" i="12"/>
  <c r="Q3909" i="12"/>
  <c r="Q3908" i="12"/>
  <c r="Q3907" i="12"/>
  <c r="Q3885" i="12"/>
  <c r="Q3882" i="12"/>
  <c r="Q3881" i="12"/>
  <c r="Q3867" i="12"/>
  <c r="J3739" i="12"/>
  <c r="J3740" i="12" s="1"/>
  <c r="O3724" i="12"/>
  <c r="O3712" i="12"/>
  <c r="O3696" i="12"/>
  <c r="O3694" i="12"/>
  <c r="O3639" i="12"/>
  <c r="O3640" i="12"/>
  <c r="O3374" i="12"/>
  <c r="N3398" i="12"/>
  <c r="N3399" i="12" s="1"/>
  <c r="L5848" i="12"/>
  <c r="L5805" i="12"/>
  <c r="L5781" i="12"/>
  <c r="L5762" i="12"/>
  <c r="L5750" i="12"/>
  <c r="L5635" i="12"/>
  <c r="L5636" i="12" s="1"/>
  <c r="J5635" i="12"/>
  <c r="J5636" i="12" s="1"/>
  <c r="H5635" i="12"/>
  <c r="H5636" i="12" s="1"/>
  <c r="F5635" i="12"/>
  <c r="F5636" i="12" s="1"/>
  <c r="D5635" i="12"/>
  <c r="D5636" i="12" s="1"/>
  <c r="B5635" i="12"/>
  <c r="B5636" i="12" s="1"/>
  <c r="J5424" i="12"/>
  <c r="J5425" i="12" s="1"/>
  <c r="H5424" i="12"/>
  <c r="H5425" i="12" s="1"/>
  <c r="F5424" i="12"/>
  <c r="F5425" i="12" s="1"/>
  <c r="D5424" i="12"/>
  <c r="D5425" i="12" s="1"/>
  <c r="B5424" i="12"/>
  <c r="B5425" i="12" s="1"/>
  <c r="K5380" i="12"/>
  <c r="K5381" i="12" s="1"/>
  <c r="I5380" i="12"/>
  <c r="I5381" i="12" s="1"/>
  <c r="G5380" i="12"/>
  <c r="G5381" i="12" s="1"/>
  <c r="E5380" i="12"/>
  <c r="E5381" i="12" s="1"/>
  <c r="C5380" i="12"/>
  <c r="C5381" i="12" s="1"/>
  <c r="L5293" i="12"/>
  <c r="L5294" i="12" s="1"/>
  <c r="J5293" i="12"/>
  <c r="J5294" i="12" s="1"/>
  <c r="M5161" i="12"/>
  <c r="I5162" i="12"/>
  <c r="I5163" i="12" s="1"/>
  <c r="K4990" i="12"/>
  <c r="K4991" i="12" s="1"/>
  <c r="I4990" i="12"/>
  <c r="I4991" i="12" s="1"/>
  <c r="E4990" i="12"/>
  <c r="E4991" i="12" s="1"/>
  <c r="C4990" i="12"/>
  <c r="C4991" i="12" s="1"/>
  <c r="O4816" i="12"/>
  <c r="O4805" i="12"/>
  <c r="O4804" i="12"/>
  <c r="O4576" i="12"/>
  <c r="O3682" i="12"/>
  <c r="O3670" i="12"/>
  <c r="O3628" i="12"/>
  <c r="M3526" i="12"/>
  <c r="M3527" i="12" s="1"/>
  <c r="J3526" i="12"/>
  <c r="J3527" i="12" s="1"/>
  <c r="H3526" i="12"/>
  <c r="H3527" i="12" s="1"/>
  <c r="F3526" i="12"/>
  <c r="F3527" i="12" s="1"/>
  <c r="C3526" i="12"/>
  <c r="C3527" i="12" s="1"/>
  <c r="O3499" i="12"/>
  <c r="O3457" i="12"/>
  <c r="O3427" i="12"/>
  <c r="O3387" i="12"/>
  <c r="O3386" i="12"/>
  <c r="O3375" i="12"/>
  <c r="O3289" i="12"/>
  <c r="O3259" i="12"/>
  <c r="O3166" i="12"/>
  <c r="O3148" i="12"/>
  <c r="O3136" i="12"/>
  <c r="N3107" i="12"/>
  <c r="N3108" i="12" s="1"/>
  <c r="L3107" i="12"/>
  <c r="L3108" i="12" s="1"/>
  <c r="J3107" i="12"/>
  <c r="J3108" i="12" s="1"/>
  <c r="H3107" i="12"/>
  <c r="H3108" i="12" s="1"/>
  <c r="D3107" i="12"/>
  <c r="D3108" i="12" s="1"/>
  <c r="O3081" i="12"/>
  <c r="O3052" i="12"/>
  <c r="M3022" i="12"/>
  <c r="M3023" i="12" s="1"/>
  <c r="I3022" i="12"/>
  <c r="I3023" i="12" s="1"/>
  <c r="G3022" i="12"/>
  <c r="G3023" i="12" s="1"/>
  <c r="E3022" i="12"/>
  <c r="E3023" i="12" s="1"/>
  <c r="O2977" i="12"/>
  <c r="O2964" i="12"/>
  <c r="N2935" i="12"/>
  <c r="N2936" i="12" s="1"/>
  <c r="O2934" i="12"/>
  <c r="O2798" i="12"/>
  <c r="O2797" i="12"/>
  <c r="O2768" i="12"/>
  <c r="O2756" i="12"/>
  <c r="O2744" i="12"/>
  <c r="O2743" i="12"/>
  <c r="O2713" i="12"/>
  <c r="N2684" i="12"/>
  <c r="N2685" i="12" s="1"/>
  <c r="L2684" i="12"/>
  <c r="L2685" i="12" s="1"/>
  <c r="I2684" i="12"/>
  <c r="I2685" i="12" s="1"/>
  <c r="G2684" i="12"/>
  <c r="G2685" i="12" s="1"/>
  <c r="E2684" i="12"/>
  <c r="E2685" i="12" s="1"/>
  <c r="C2684" i="12"/>
  <c r="C2685" i="12" s="1"/>
  <c r="N2599" i="12"/>
  <c r="N2600" i="12" s="1"/>
  <c r="J2599" i="12"/>
  <c r="J2600" i="12" s="1"/>
  <c r="H2599" i="12"/>
  <c r="H2600" i="12" s="1"/>
  <c r="C2599" i="12"/>
  <c r="C2600" i="12" s="1"/>
  <c r="O2541" i="12"/>
  <c r="O2499" i="12"/>
  <c r="O2487" i="12"/>
  <c r="O2468" i="12"/>
  <c r="O2456" i="12"/>
  <c r="O2444" i="12"/>
  <c r="H2426" i="12"/>
  <c r="H2427" i="12" s="1"/>
  <c r="C2426" i="12"/>
  <c r="C2427" i="12" s="1"/>
  <c r="O2411" i="12"/>
  <c r="O2399" i="12"/>
  <c r="N2342" i="12"/>
  <c r="N2343" i="12" s="1"/>
  <c r="L2342" i="12"/>
  <c r="L2343" i="12" s="1"/>
  <c r="G2342" i="12"/>
  <c r="G2343" i="12" s="1"/>
  <c r="O2328" i="12"/>
  <c r="O2316" i="12"/>
  <c r="O2242" i="12"/>
  <c r="O2231" i="12"/>
  <c r="N2214" i="12"/>
  <c r="N2215" i="12" s="1"/>
  <c r="K2214" i="12"/>
  <c r="K2215" i="12" s="1"/>
  <c r="G2214" i="12"/>
  <c r="G2215" i="12" s="1"/>
  <c r="O2188" i="12"/>
  <c r="O2157" i="12"/>
  <c r="O2156" i="12"/>
  <c r="O2019" i="12"/>
  <c r="O1985" i="12"/>
  <c r="O1973" i="12"/>
  <c r="M1957" i="12"/>
  <c r="M1958" i="12" s="1"/>
  <c r="K1957" i="12"/>
  <c r="K1958" i="12" s="1"/>
  <c r="I1957" i="12"/>
  <c r="I1958" i="12" s="1"/>
  <c r="G1957" i="12"/>
  <c r="G1958" i="12" s="1"/>
  <c r="B1957" i="12"/>
  <c r="B1958" i="12" s="1"/>
  <c r="O1902" i="12"/>
  <c r="O1901" i="12"/>
  <c r="O1890" i="12"/>
  <c r="O1861" i="12"/>
  <c r="O1860" i="12"/>
  <c r="O1848" i="12"/>
  <c r="O1806" i="12"/>
  <c r="O1774" i="12"/>
  <c r="O1762" i="12"/>
  <c r="N1746" i="12"/>
  <c r="N1747" i="12" s="1"/>
  <c r="L1746" i="12"/>
  <c r="L1747" i="12" s="1"/>
  <c r="H1746" i="12"/>
  <c r="H1747" i="12" s="1"/>
  <c r="O1733" i="12"/>
  <c r="O1676" i="12"/>
  <c r="N1660" i="12"/>
  <c r="N1661" i="12" s="1"/>
  <c r="L1618" i="12"/>
  <c r="L1619" i="12" s="1"/>
  <c r="H1618" i="12"/>
  <c r="H1619" i="12" s="1"/>
  <c r="O1604" i="12"/>
  <c r="O1560" i="12"/>
  <c r="O1549" i="12"/>
  <c r="O1519" i="12"/>
  <c r="O1507" i="12"/>
  <c r="L1491" i="12"/>
  <c r="L1492" i="12" s="1"/>
  <c r="H1491" i="12"/>
  <c r="H1492" i="12" s="1"/>
  <c r="O1423" i="12"/>
  <c r="O1340" i="12"/>
  <c r="O1308" i="12"/>
  <c r="O1297" i="12"/>
  <c r="O1193" i="12"/>
  <c r="O1052" i="12"/>
  <c r="N1067" i="12"/>
  <c r="N1068" i="12" s="1"/>
  <c r="O998" i="12"/>
  <c r="N1024" i="12"/>
  <c r="N1025" i="12" s="1"/>
  <c r="O852" i="12"/>
  <c r="N813" i="12"/>
  <c r="N814" i="12" s="1"/>
  <c r="O811" i="12"/>
  <c r="O767" i="12"/>
  <c r="O682" i="12"/>
  <c r="O179" i="12"/>
  <c r="O180" i="12"/>
  <c r="O154" i="12"/>
  <c r="O155" i="12"/>
  <c r="O1787" i="12"/>
  <c r="O1235" i="12"/>
  <c r="O1151" i="12"/>
  <c r="O1109" i="12"/>
  <c r="O1095" i="12"/>
  <c r="N1110" i="12"/>
  <c r="N1111" i="12" s="1"/>
  <c r="O1023" i="12"/>
  <c r="O979" i="12"/>
  <c r="O936" i="12"/>
  <c r="O895" i="12"/>
  <c r="O881" i="12"/>
  <c r="N896" i="12"/>
  <c r="N897" i="12" s="1"/>
  <c r="O841" i="12"/>
  <c r="N853" i="12"/>
  <c r="N854" i="12" s="1"/>
  <c r="O724" i="12"/>
  <c r="O640" i="12"/>
  <c r="O597" i="12"/>
  <c r="O387" i="12"/>
  <c r="N389" i="12"/>
  <c r="N390" i="12" s="1"/>
  <c r="O305" i="12"/>
  <c r="O220" i="12"/>
  <c r="O221" i="12"/>
  <c r="O208" i="12"/>
  <c r="O209" i="12"/>
  <c r="O196" i="12"/>
  <c r="O197" i="12"/>
  <c r="O14" i="12"/>
  <c r="O15" i="12"/>
  <c r="O1169" i="12"/>
  <c r="O1139" i="12"/>
  <c r="O1138" i="12"/>
  <c r="O1011" i="12"/>
  <c r="O1010" i="12"/>
  <c r="O999" i="12"/>
  <c r="O967" i="12"/>
  <c r="O966" i="12"/>
  <c r="O955" i="12"/>
  <c r="O912" i="12"/>
  <c r="O842" i="12"/>
  <c r="O798" i="12"/>
  <c r="O787" i="12"/>
  <c r="O755" i="12"/>
  <c r="O43" i="12"/>
  <c r="O44" i="12"/>
  <c r="O31" i="12"/>
  <c r="O32" i="12"/>
  <c r="O628" i="12"/>
  <c r="O627" i="12"/>
  <c r="O584" i="12"/>
  <c r="O543" i="12"/>
  <c r="O542" i="12"/>
  <c r="O429" i="12"/>
  <c r="O406" i="12"/>
  <c r="O388" i="12"/>
  <c r="O293" i="12"/>
  <c r="O281" i="12"/>
  <c r="O238" i="12"/>
  <c r="M181" i="12"/>
  <c r="M182" i="12" s="1"/>
  <c r="I181" i="12"/>
  <c r="I182" i="12" s="1"/>
  <c r="C181" i="12"/>
  <c r="C182" i="12" s="1"/>
  <c r="M5664" i="12"/>
  <c r="M5665" i="12"/>
  <c r="M5652" i="12"/>
  <c r="M5653" i="12"/>
  <c r="M5621" i="12"/>
  <c r="M5622" i="12"/>
  <c r="M5591" i="12"/>
  <c r="M5592" i="12"/>
  <c r="M5481" i="12"/>
  <c r="M5482" i="12"/>
  <c r="M5335" i="12"/>
  <c r="M5323" i="12"/>
  <c r="M5324" i="12"/>
  <c r="M5311" i="12"/>
  <c r="M5312" i="12"/>
  <c r="M5278" i="12"/>
  <c r="M5279" i="12"/>
  <c r="I5260" i="12"/>
  <c r="I5278" i="12"/>
  <c r="I5293" i="12" s="1"/>
  <c r="I5294" i="12" s="1"/>
  <c r="I5279" i="12"/>
  <c r="L5236" i="12"/>
  <c r="L5237" i="12"/>
  <c r="L5191" i="12"/>
  <c r="L5179" i="12"/>
  <c r="L5180" i="12"/>
  <c r="L5751" i="12"/>
  <c r="M5721" i="12"/>
  <c r="M5409" i="12"/>
  <c r="L5424" i="12"/>
  <c r="L5425" i="12" s="1"/>
  <c r="M5378" i="12"/>
  <c r="M5379" i="12"/>
  <c r="M5336" i="12"/>
  <c r="M5267" i="12"/>
  <c r="M5160" i="12"/>
  <c r="M4988" i="12"/>
  <c r="M4989" i="12"/>
  <c r="M5566" i="12"/>
  <c r="M5410" i="12"/>
  <c r="M5398" i="12"/>
  <c r="M5116" i="12"/>
  <c r="M5104" i="12"/>
  <c r="M5105" i="12"/>
  <c r="M5092" i="12"/>
  <c r="M5093" i="12"/>
  <c r="M5074" i="12"/>
  <c r="M5075" i="12"/>
  <c r="M5019" i="12"/>
  <c r="M5007" i="12"/>
  <c r="M5008" i="12"/>
  <c r="M5020" i="12" s="1"/>
  <c r="M4946" i="12"/>
  <c r="L4947" i="12"/>
  <c r="M4947" i="12" s="1"/>
  <c r="M4922" i="12"/>
  <c r="M4923" i="12"/>
  <c r="M4905" i="12"/>
  <c r="M4891" i="12"/>
  <c r="M4892" i="12"/>
  <c r="O4100" i="12"/>
  <c r="O4836" i="12"/>
  <c r="O4835" i="12"/>
  <c r="O4817" i="12"/>
  <c r="O4792" i="12"/>
  <c r="O4761" i="12"/>
  <c r="O4749" i="12"/>
  <c r="O4717" i="12"/>
  <c r="O4705" i="12"/>
  <c r="O4675" i="12"/>
  <c r="O4645" i="12"/>
  <c r="O4632" i="12"/>
  <c r="O4631" i="12"/>
  <c r="O4620" i="12"/>
  <c r="O4619" i="12"/>
  <c r="O4588" i="12"/>
  <c r="O4502" i="12"/>
  <c r="O4490" i="12"/>
  <c r="O4444" i="12"/>
  <c r="O4425" i="12"/>
  <c r="O4372" i="12"/>
  <c r="O4360" i="12"/>
  <c r="O4253" i="12"/>
  <c r="O4240" i="12"/>
  <c r="O4228" i="12"/>
  <c r="O4197" i="12"/>
  <c r="O4186" i="12"/>
  <c r="O4083" i="12"/>
  <c r="O4072" i="12"/>
  <c r="L3782" i="12"/>
  <c r="L3783" i="12" s="1"/>
  <c r="I3782" i="12"/>
  <c r="I3783" i="12" s="1"/>
  <c r="G3782" i="12"/>
  <c r="G3783" i="12" s="1"/>
  <c r="D3782" i="12"/>
  <c r="D3783" i="12" s="1"/>
  <c r="B3782" i="12"/>
  <c r="B3783" i="12" s="1"/>
  <c r="L3611" i="12"/>
  <c r="L3612" i="12" s="1"/>
  <c r="I3611" i="12"/>
  <c r="I3612" i="12" s="1"/>
  <c r="G3611" i="12"/>
  <c r="G3612" i="12" s="1"/>
  <c r="D3611" i="12"/>
  <c r="D3612" i="12" s="1"/>
  <c r="B3611" i="12"/>
  <c r="B3612" i="12" s="1"/>
  <c r="O3542" i="12"/>
  <c r="O3415" i="12"/>
  <c r="K3150" i="12"/>
  <c r="K3151" i="12" s="1"/>
  <c r="G3150" i="12"/>
  <c r="G3151" i="12" s="1"/>
  <c r="O3124" i="12"/>
  <c r="O2810" i="12"/>
  <c r="G2727" i="12"/>
  <c r="G2728" i="12" s="1"/>
  <c r="E2727" i="12"/>
  <c r="E2728" i="12" s="1"/>
  <c r="C2727" i="12"/>
  <c r="C2728" i="12" s="1"/>
  <c r="O2683" i="12"/>
  <c r="I2599" i="12"/>
  <c r="I2600" i="12" s="1"/>
  <c r="B2599" i="12"/>
  <c r="B2600" i="12" s="1"/>
  <c r="O2470" i="12"/>
  <c r="O2425" i="12"/>
  <c r="I2426" i="12"/>
  <c r="I2427" i="12" s="1"/>
  <c r="G2426" i="12"/>
  <c r="G2427" i="12" s="1"/>
  <c r="B2426" i="12"/>
  <c r="B2427" i="12" s="1"/>
  <c r="L2383" i="12"/>
  <c r="L2384" i="12" s="1"/>
  <c r="J2128" i="12"/>
  <c r="J2129" i="12" s="1"/>
  <c r="C2128" i="12"/>
  <c r="C2129" i="12" s="1"/>
  <c r="K2086" i="12"/>
  <c r="K2087" i="12" s="1"/>
  <c r="G2086" i="12"/>
  <c r="G2087" i="12" s="1"/>
  <c r="O1986" i="12"/>
  <c r="O1914" i="12"/>
  <c r="O1871" i="12"/>
  <c r="O1830" i="12"/>
  <c r="L1789" i="12"/>
  <c r="L1790" i="12" s="1"/>
  <c r="J1789" i="12"/>
  <c r="J1790" i="12" s="1"/>
  <c r="H1789" i="12"/>
  <c r="H1790" i="12" s="1"/>
  <c r="C1789" i="12"/>
  <c r="C1790" i="12" s="1"/>
  <c r="O1744" i="12"/>
  <c r="M1746" i="12"/>
  <c r="M1747" i="12" s="1"/>
  <c r="K1746" i="12"/>
  <c r="K1747" i="12" s="1"/>
  <c r="I1746" i="12"/>
  <c r="I1747" i="12" s="1"/>
  <c r="G1746" i="12"/>
  <c r="G1747" i="12" s="1"/>
  <c r="B1746" i="12"/>
  <c r="B1747" i="12" s="1"/>
  <c r="M1703" i="12"/>
  <c r="M1704" i="12" s="1"/>
  <c r="K1703" i="12"/>
  <c r="K1704" i="12" s="1"/>
  <c r="I1703" i="12"/>
  <c r="I1704" i="12" s="1"/>
  <c r="G1703" i="12"/>
  <c r="G1704" i="12" s="1"/>
  <c r="B1703" i="12"/>
  <c r="B1704" i="12" s="1"/>
  <c r="J1660" i="12"/>
  <c r="J1661" i="12" s="1"/>
  <c r="H1660" i="12"/>
  <c r="H1661" i="12" s="1"/>
  <c r="C1660" i="12"/>
  <c r="C1661" i="12" s="1"/>
  <c r="O3976" i="12"/>
  <c r="O3975" i="12"/>
  <c r="O3932" i="12"/>
  <c r="O3915" i="12"/>
  <c r="O3903" i="12"/>
  <c r="O3891" i="12"/>
  <c r="O3845" i="12"/>
  <c r="O3811" i="12"/>
  <c r="O3800" i="12"/>
  <c r="O3769" i="12"/>
  <c r="L3739" i="12"/>
  <c r="L3740" i="12" s="1"/>
  <c r="I3739" i="12"/>
  <c r="I3740" i="12" s="1"/>
  <c r="O3652" i="12"/>
  <c r="M3654" i="12"/>
  <c r="M3655" i="12" s="1"/>
  <c r="J3654" i="12"/>
  <c r="J3655" i="12" s="1"/>
  <c r="H3654" i="12"/>
  <c r="H3655" i="12" s="1"/>
  <c r="F3654" i="12"/>
  <c r="F3655" i="12" s="1"/>
  <c r="C3654" i="12"/>
  <c r="C3655" i="12" s="1"/>
  <c r="O3525" i="12"/>
  <c r="O3511" i="12"/>
  <c r="O3481" i="12"/>
  <c r="O3469" i="12"/>
  <c r="O3439" i="12"/>
  <c r="L3358" i="12"/>
  <c r="L3359" i="12" s="1"/>
  <c r="J3358" i="12"/>
  <c r="J3359" i="12" s="1"/>
  <c r="H3358" i="12"/>
  <c r="H3359" i="12" s="1"/>
  <c r="D3358" i="12"/>
  <c r="D3359" i="12" s="1"/>
  <c r="B3358" i="12"/>
  <c r="B3359" i="12" s="1"/>
  <c r="M3316" i="12"/>
  <c r="M3317" i="12" s="1"/>
  <c r="K3316" i="12"/>
  <c r="K3317" i="12" s="1"/>
  <c r="I3316" i="12"/>
  <c r="I3317" i="12" s="1"/>
  <c r="G3316" i="12"/>
  <c r="G3317" i="12" s="1"/>
  <c r="C3316" i="12"/>
  <c r="C3317" i="12" s="1"/>
  <c r="L3231" i="12"/>
  <c r="L3232" i="12" s="1"/>
  <c r="J3231" i="12"/>
  <c r="J3232" i="12" s="1"/>
  <c r="H3231" i="12"/>
  <c r="H3232" i="12" s="1"/>
  <c r="D3231" i="12"/>
  <c r="D3232" i="12" s="1"/>
  <c r="B3231" i="12"/>
  <c r="B3232" i="12" s="1"/>
  <c r="L3189" i="12"/>
  <c r="L3190" i="12" s="1"/>
  <c r="J3189" i="12"/>
  <c r="J3190" i="12" s="1"/>
  <c r="H3189" i="12"/>
  <c r="H3190" i="12" s="1"/>
  <c r="D3189" i="12"/>
  <c r="D3190" i="12" s="1"/>
  <c r="O3149" i="12"/>
  <c r="C3107" i="12"/>
  <c r="C3108" i="12" s="1"/>
  <c r="O3040" i="12"/>
  <c r="O2952" i="12"/>
  <c r="L2812" i="12"/>
  <c r="L2813" i="12" s="1"/>
  <c r="I2812" i="12"/>
  <c r="I2813" i="12" s="1"/>
  <c r="G2812" i="12"/>
  <c r="G2813" i="12" s="1"/>
  <c r="E2812" i="12"/>
  <c r="E2813" i="12" s="1"/>
  <c r="C2812" i="12"/>
  <c r="C2813" i="12" s="1"/>
  <c r="M2812" i="12"/>
  <c r="M2813" i="12" s="1"/>
  <c r="H2812" i="12"/>
  <c r="H2813" i="12" s="1"/>
  <c r="F2812" i="12"/>
  <c r="F2813" i="12" s="1"/>
  <c r="D2812" i="12"/>
  <c r="D2813" i="12" s="1"/>
  <c r="J2769" i="12"/>
  <c r="J2770" i="12" s="1"/>
  <c r="F2769" i="12"/>
  <c r="F2770" i="12" s="1"/>
  <c r="B2769" i="12"/>
  <c r="B2770" i="12" s="1"/>
  <c r="O2700" i="12"/>
  <c r="L2727" i="12"/>
  <c r="L2728" i="12" s="1"/>
  <c r="M2641" i="12"/>
  <c r="M2642" i="12" s="1"/>
  <c r="O2553" i="12"/>
  <c r="O2542" i="12"/>
  <c r="O2498" i="12"/>
  <c r="B2513" i="12"/>
  <c r="B2514" i="12" s="1"/>
  <c r="O2486" i="12"/>
  <c r="O2467" i="12"/>
  <c r="O2455" i="12"/>
  <c r="O2443" i="12"/>
  <c r="M2342" i="12"/>
  <c r="M2343" i="12" s="1"/>
  <c r="J2342" i="12"/>
  <c r="J2343" i="12" s="1"/>
  <c r="H2342" i="12"/>
  <c r="H2343" i="12" s="1"/>
  <c r="C2342" i="12"/>
  <c r="C2343" i="12" s="1"/>
  <c r="O2284" i="12"/>
  <c r="J2214" i="12"/>
  <c r="J2215" i="12" s="1"/>
  <c r="H2214" i="12"/>
  <c r="H2215" i="12" s="1"/>
  <c r="C2214" i="12"/>
  <c r="C2215" i="12" s="1"/>
  <c r="O2114" i="12"/>
  <c r="O2084" i="12"/>
  <c r="O2031" i="12"/>
  <c r="O2030" i="12"/>
  <c r="J2000" i="12"/>
  <c r="J2001" i="12" s="1"/>
  <c r="C2000" i="12"/>
  <c r="C2001" i="12" s="1"/>
  <c r="J1916" i="12"/>
  <c r="J1917" i="12" s="1"/>
  <c r="H1916" i="12"/>
  <c r="H1917" i="12" s="1"/>
  <c r="C1916" i="12"/>
  <c r="C1917" i="12" s="1"/>
  <c r="J1873" i="12"/>
  <c r="J1874" i="12" s="1"/>
  <c r="H1873" i="12"/>
  <c r="H1874" i="12" s="1"/>
  <c r="C1873" i="12"/>
  <c r="C1874" i="12" s="1"/>
  <c r="O1818" i="12"/>
  <c r="O1817" i="12"/>
  <c r="M1832" i="12"/>
  <c r="M1833" i="12" s="1"/>
  <c r="K1832" i="12"/>
  <c r="K1833" i="12" s="1"/>
  <c r="I1832" i="12"/>
  <c r="I1833" i="12" s="1"/>
  <c r="G1832" i="12"/>
  <c r="G1833" i="12" s="1"/>
  <c r="B1832" i="12"/>
  <c r="B1833" i="12" s="1"/>
  <c r="O1788" i="12"/>
  <c r="O1775" i="12"/>
  <c r="O1720" i="12"/>
  <c r="O1677" i="12"/>
  <c r="O1646" i="12"/>
  <c r="O1617" i="12"/>
  <c r="M1618" i="12"/>
  <c r="M1619" i="12" s="1"/>
  <c r="K1618" i="12"/>
  <c r="K1619" i="12" s="1"/>
  <c r="I1618" i="12"/>
  <c r="I1619" i="12" s="1"/>
  <c r="G1618" i="12"/>
  <c r="G1619" i="12" s="1"/>
  <c r="B1618" i="12"/>
  <c r="B1619" i="12" s="1"/>
  <c r="L1532" i="12"/>
  <c r="L1533" i="12" s="1"/>
  <c r="J1532" i="12"/>
  <c r="J1533" i="12" s="1"/>
  <c r="H1532" i="12"/>
  <c r="H1533" i="12" s="1"/>
  <c r="C1532" i="12"/>
  <c r="C1533" i="12" s="1"/>
  <c r="O1490" i="12"/>
  <c r="L1448" i="12"/>
  <c r="L1449" i="12" s="1"/>
  <c r="J1448" i="12"/>
  <c r="J1449" i="12" s="1"/>
  <c r="H1448" i="12"/>
  <c r="H1449" i="12" s="1"/>
  <c r="C1448" i="12"/>
  <c r="C1449" i="12" s="1"/>
  <c r="K1448" i="12"/>
  <c r="K1449" i="12" s="1"/>
  <c r="G1448" i="12"/>
  <c r="G1449" i="12" s="1"/>
  <c r="M1363" i="12"/>
  <c r="M1364" i="12" s="1"/>
  <c r="K1363" i="12"/>
  <c r="K1364" i="12" s="1"/>
  <c r="I1363" i="12"/>
  <c r="I1364" i="12" s="1"/>
  <c r="G1363" i="12"/>
  <c r="G1364" i="12" s="1"/>
  <c r="B1363" i="12"/>
  <c r="B1364" i="12" s="1"/>
  <c r="M1323" i="12"/>
  <c r="M1324" i="12" s="1"/>
  <c r="K1323" i="12"/>
  <c r="K1324" i="12" s="1"/>
  <c r="I1323" i="12"/>
  <c r="I1324" i="12" s="1"/>
  <c r="G1323" i="12"/>
  <c r="G1324" i="12" s="1"/>
  <c r="B1323" i="12"/>
  <c r="B1324" i="12" s="1"/>
  <c r="L599" i="12"/>
  <c r="L600" i="12" s="1"/>
  <c r="J599" i="12"/>
  <c r="J600" i="12" s="1"/>
  <c r="H599" i="12"/>
  <c r="H600" i="12" s="1"/>
  <c r="C599" i="12"/>
  <c r="C600" i="12" s="1"/>
  <c r="O513" i="12"/>
  <c r="M514" i="12"/>
  <c r="M515" i="12" s="1"/>
  <c r="K514" i="12"/>
  <c r="K515" i="12" s="1"/>
  <c r="I514" i="12"/>
  <c r="I515" i="12" s="1"/>
  <c r="G514" i="12"/>
  <c r="G515" i="12" s="1"/>
  <c r="B514" i="12"/>
  <c r="B515" i="12" s="1"/>
  <c r="L431" i="12"/>
  <c r="L432" i="12" s="1"/>
  <c r="J431" i="12"/>
  <c r="J432" i="12" s="1"/>
  <c r="H431" i="12"/>
  <c r="H432" i="12" s="1"/>
  <c r="C431" i="12"/>
  <c r="C432" i="12" s="1"/>
  <c r="L307" i="12"/>
  <c r="L308" i="12" s="1"/>
  <c r="J307" i="12"/>
  <c r="J308" i="12" s="1"/>
  <c r="H307" i="12"/>
  <c r="H308" i="12" s="1"/>
  <c r="C307" i="12"/>
  <c r="C308" i="12" s="1"/>
  <c r="N181" i="12"/>
  <c r="N182" i="12" s="1"/>
  <c r="L181" i="12"/>
  <c r="L182" i="12" s="1"/>
  <c r="J181" i="12"/>
  <c r="J182" i="12" s="1"/>
  <c r="H181" i="12"/>
  <c r="H182" i="12" s="1"/>
  <c r="F181" i="12"/>
  <c r="F182" i="12" s="1"/>
  <c r="B181" i="12"/>
  <c r="B182" i="12" s="1"/>
  <c r="O115" i="12"/>
  <c r="O1574" i="12"/>
  <c r="K1575" i="12"/>
  <c r="K1576" i="12" s="1"/>
  <c r="I1575" i="12"/>
  <c r="I1576" i="12" s="1"/>
  <c r="G1575" i="12"/>
  <c r="G1576" i="12" s="1"/>
  <c r="B1575" i="12"/>
  <c r="B1576" i="12" s="1"/>
  <c r="M1491" i="12"/>
  <c r="M1492" i="12" s="1"/>
  <c r="K1491" i="12"/>
  <c r="K1492" i="12" s="1"/>
  <c r="I1491" i="12"/>
  <c r="I1492" i="12" s="1"/>
  <c r="G1491" i="12"/>
  <c r="G1492" i="12" s="1"/>
  <c r="B1491" i="12"/>
  <c r="B1492" i="12" s="1"/>
  <c r="O1379" i="12"/>
  <c r="O1339" i="12"/>
  <c r="J1363" i="12"/>
  <c r="J1364" i="12" s="1"/>
  <c r="C1363" i="12"/>
  <c r="C1364" i="12" s="1"/>
  <c r="O1322" i="12"/>
  <c r="O1224" i="12"/>
  <c r="O1181" i="12"/>
  <c r="O1180" i="12"/>
  <c r="O1096" i="12"/>
  <c r="O1053" i="12"/>
  <c r="O799" i="12"/>
  <c r="O743" i="12"/>
  <c r="O742" i="12"/>
  <c r="O669" i="12"/>
  <c r="O668" i="12"/>
  <c r="O585" i="12"/>
  <c r="O530" i="12"/>
  <c r="O489" i="12"/>
  <c r="O488" i="12"/>
  <c r="O458" i="12"/>
  <c r="O447" i="12"/>
  <c r="M473" i="12"/>
  <c r="M474" i="12" s="1"/>
  <c r="K473" i="12"/>
  <c r="K474" i="12" s="1"/>
  <c r="I473" i="12"/>
  <c r="I474" i="12" s="1"/>
  <c r="G473" i="12"/>
  <c r="G474" i="12" s="1"/>
  <c r="B473" i="12"/>
  <c r="B474" i="12" s="1"/>
  <c r="O363" i="12"/>
  <c r="O362" i="12"/>
  <c r="O323" i="12"/>
  <c r="O322" i="12"/>
  <c r="O264" i="12"/>
  <c r="M100" i="12"/>
  <c r="M101" i="12" s="1"/>
  <c r="K100" i="12"/>
  <c r="K101" i="12" s="1"/>
  <c r="I100" i="12"/>
  <c r="I101" i="12" s="1"/>
  <c r="G100" i="12"/>
  <c r="G101" i="12" s="1"/>
  <c r="C100" i="12"/>
  <c r="C101" i="12" s="1"/>
  <c r="N58" i="12"/>
  <c r="N59" i="12" s="1"/>
  <c r="L58" i="12"/>
  <c r="L59" i="12" s="1"/>
  <c r="J58" i="12"/>
  <c r="J59" i="12" s="1"/>
  <c r="O4847" i="12"/>
  <c r="O4762" i="12"/>
  <c r="M5567" i="12"/>
  <c r="M5422" i="12"/>
  <c r="M4935" i="12"/>
  <c r="O4587" i="12"/>
  <c r="O4532" i="12"/>
  <c r="O4501" i="12"/>
  <c r="O4286" i="12"/>
  <c r="O4273" i="12"/>
  <c r="O4210" i="12"/>
  <c r="O4169" i="12"/>
  <c r="O4156" i="12"/>
  <c r="O4113" i="12"/>
  <c r="O4000" i="12"/>
  <c r="O3987" i="12"/>
  <c r="O3914" i="12"/>
  <c r="O3871" i="12"/>
  <c r="O3846" i="12"/>
  <c r="O3824" i="12"/>
  <c r="O3799" i="12"/>
  <c r="N3782" i="12"/>
  <c r="O3780" i="12"/>
  <c r="O3757" i="12"/>
  <c r="O3314" i="12"/>
  <c r="O3105" i="12"/>
  <c r="O3008" i="12"/>
  <c r="O2996" i="12"/>
  <c r="O2976" i="12"/>
  <c r="N2978" i="12"/>
  <c r="O2978" i="12" s="1"/>
  <c r="M2935" i="12"/>
  <c r="M2936" i="12" s="1"/>
  <c r="J2935" i="12"/>
  <c r="J2936" i="12" s="1"/>
  <c r="H2935" i="12"/>
  <c r="H2936" i="12" s="1"/>
  <c r="F2935" i="12"/>
  <c r="F2936" i="12" s="1"/>
  <c r="D2935" i="12"/>
  <c r="D2936" i="12" s="1"/>
  <c r="B2935" i="12"/>
  <c r="B2936" i="12" s="1"/>
  <c r="N3739" i="12"/>
  <c r="N3740" i="12" s="1"/>
  <c r="O3725" i="12"/>
  <c r="O3713" i="12"/>
  <c r="N3697" i="12"/>
  <c r="O3697" i="12" s="1"/>
  <c r="O3695" i="12"/>
  <c r="O3683" i="12"/>
  <c r="O3671" i="12"/>
  <c r="O3653" i="12"/>
  <c r="N3611" i="12"/>
  <c r="N3612" i="12" s="1"/>
  <c r="O3597" i="12"/>
  <c r="O3585" i="12"/>
  <c r="O3555" i="12"/>
  <c r="O3543" i="12"/>
  <c r="O3524" i="12"/>
  <c r="O3482" i="12"/>
  <c r="O3440" i="12"/>
  <c r="O3396" i="12"/>
  <c r="N3358" i="12"/>
  <c r="N3359" i="12" s="1"/>
  <c r="O3344" i="12"/>
  <c r="O3332" i="12"/>
  <c r="O3217" i="12"/>
  <c r="O3205" i="12"/>
  <c r="N3189" i="12"/>
  <c r="N3190" i="12" s="1"/>
  <c r="O3187" i="12"/>
  <c r="O3176" i="12"/>
  <c r="C3185" i="12"/>
  <c r="C3188" i="12" s="1"/>
  <c r="O3135" i="12"/>
  <c r="L3150" i="12"/>
  <c r="L3151" i="12" s="1"/>
  <c r="J3150" i="12"/>
  <c r="J3151" i="12" s="1"/>
  <c r="H3150" i="12"/>
  <c r="H3151" i="12" s="1"/>
  <c r="D3150" i="12"/>
  <c r="D3151" i="12" s="1"/>
  <c r="B3150" i="12"/>
  <c r="B3151" i="12" s="1"/>
  <c r="O3123" i="12"/>
  <c r="K3008" i="12"/>
  <c r="O3007" i="12"/>
  <c r="K2996" i="12"/>
  <c r="O2995" i="12"/>
  <c r="O2767" i="12"/>
  <c r="N2769" i="12"/>
  <c r="O2769" i="12" s="1"/>
  <c r="M2727" i="12"/>
  <c r="M2728" i="12" s="1"/>
  <c r="J2727" i="12"/>
  <c r="J2728" i="12" s="1"/>
  <c r="H2727" i="12"/>
  <c r="H2728" i="12" s="1"/>
  <c r="F2727" i="12"/>
  <c r="F2728" i="12" s="1"/>
  <c r="D2727" i="12"/>
  <c r="D2728" i="12" s="1"/>
  <c r="B2727" i="12"/>
  <c r="B2728" i="12" s="1"/>
  <c r="O3092" i="12"/>
  <c r="O3080" i="12"/>
  <c r="O3063" i="12"/>
  <c r="O3051" i="12"/>
  <c r="O3039" i="12"/>
  <c r="J3022" i="12"/>
  <c r="J3023" i="12" s="1"/>
  <c r="H3022" i="12"/>
  <c r="H3023" i="12" s="1"/>
  <c r="F3022" i="12"/>
  <c r="F3023" i="12" s="1"/>
  <c r="D3022" i="12"/>
  <c r="D3023" i="12" s="1"/>
  <c r="B3022" i="12"/>
  <c r="B3023" i="12" s="1"/>
  <c r="O3020" i="12"/>
  <c r="O2965" i="12"/>
  <c r="O2953" i="12"/>
  <c r="O2933" i="12"/>
  <c r="O2920" i="12"/>
  <c r="O2811" i="12"/>
  <c r="O2785" i="12"/>
  <c r="O2755" i="12"/>
  <c r="O2725" i="12"/>
  <c r="O2701" i="12"/>
  <c r="O2670" i="12"/>
  <c r="N2641" i="12"/>
  <c r="N2642" i="12" s="1"/>
  <c r="O2585" i="12"/>
  <c r="O2530" i="12"/>
  <c r="N2513" i="12"/>
  <c r="N2514" i="12" s="1"/>
  <c r="L2513" i="12"/>
  <c r="L2514" i="12" s="1"/>
  <c r="G2513" i="12"/>
  <c r="G2514" i="12" s="1"/>
  <c r="M2513" i="12"/>
  <c r="M2514" i="12" s="1"/>
  <c r="J2513" i="12"/>
  <c r="J2514" i="12" s="1"/>
  <c r="H2513" i="12"/>
  <c r="H2514" i="12" s="1"/>
  <c r="C2513" i="12"/>
  <c r="C2514" i="12" s="1"/>
  <c r="O2412" i="12"/>
  <c r="O2400" i="12"/>
  <c r="O2372" i="12"/>
  <c r="O2360" i="12"/>
  <c r="I2299" i="12"/>
  <c r="I2300" i="12" s="1"/>
  <c r="G2299" i="12"/>
  <c r="G2300" i="12" s="1"/>
  <c r="B2299" i="12"/>
  <c r="B2300" i="12" s="1"/>
  <c r="O2285" i="12"/>
  <c r="O2243" i="12"/>
  <c r="O2230" i="12"/>
  <c r="O2187" i="12"/>
  <c r="O2168" i="12"/>
  <c r="O2144" i="12"/>
  <c r="N2128" i="12"/>
  <c r="N2129" i="12" s="1"/>
  <c r="O2126" i="12"/>
  <c r="O2102" i="12"/>
  <c r="O2085" i="12"/>
  <c r="O2059" i="12"/>
  <c r="O2042" i="12"/>
  <c r="O2018" i="12"/>
  <c r="N2000" i="12"/>
  <c r="N2001" i="12" s="1"/>
  <c r="O1998" i="12"/>
  <c r="O1974" i="12"/>
  <c r="O1944" i="12"/>
  <c r="O1915" i="12"/>
  <c r="O1889" i="12"/>
  <c r="O1872" i="12"/>
  <c r="O1849" i="12"/>
  <c r="O1805" i="12"/>
  <c r="N1789" i="12"/>
  <c r="N1790" i="12" s="1"/>
  <c r="O1763" i="12"/>
  <c r="O1721" i="12"/>
  <c r="O1701" i="12"/>
  <c r="O1658" i="12"/>
  <c r="O1659" i="12"/>
  <c r="N1575" i="12"/>
  <c r="N1576" i="12" s="1"/>
  <c r="O1531" i="12"/>
  <c r="O1447" i="12"/>
  <c r="O1391" i="12"/>
  <c r="N1406" i="12"/>
  <c r="N1407" i="12" s="1"/>
  <c r="L1406" i="12"/>
  <c r="L1407" i="12" s="1"/>
  <c r="J1406" i="12"/>
  <c r="J1407" i="12" s="1"/>
  <c r="H1406" i="12"/>
  <c r="H1407" i="12" s="1"/>
  <c r="C1406" i="12"/>
  <c r="C1407" i="12" s="1"/>
  <c r="N1363" i="12"/>
  <c r="N1364" i="12" s="1"/>
  <c r="O1361" i="12"/>
  <c r="O2682" i="12"/>
  <c r="O2382" i="12"/>
  <c r="O2340" i="12"/>
  <c r="O2273" i="12"/>
  <c r="O2255" i="12"/>
  <c r="O2212" i="12"/>
  <c r="M2128" i="12"/>
  <c r="M2129" i="12" s="1"/>
  <c r="K2128" i="12"/>
  <c r="K2129" i="12" s="1"/>
  <c r="I2128" i="12"/>
  <c r="I2129" i="12" s="1"/>
  <c r="G2128" i="12"/>
  <c r="G2129" i="12" s="1"/>
  <c r="B2128" i="12"/>
  <c r="B2129" i="12" s="1"/>
  <c r="L2086" i="12"/>
  <c r="L2087" i="12" s="1"/>
  <c r="J2086" i="12"/>
  <c r="J2087" i="12" s="1"/>
  <c r="H2086" i="12"/>
  <c r="H2087" i="12" s="1"/>
  <c r="C2086" i="12"/>
  <c r="C2087" i="12" s="1"/>
  <c r="M2000" i="12"/>
  <c r="M2001" i="12" s="1"/>
  <c r="K2000" i="12"/>
  <c r="K2001" i="12" s="1"/>
  <c r="I2000" i="12"/>
  <c r="I2001" i="12" s="1"/>
  <c r="G2000" i="12"/>
  <c r="G2001" i="12" s="1"/>
  <c r="B2000" i="12"/>
  <c r="B2001" i="12" s="1"/>
  <c r="O1956" i="12"/>
  <c r="O1616" i="12"/>
  <c r="O1573" i="12"/>
  <c r="O1518" i="12"/>
  <c r="N1532" i="12"/>
  <c r="N1533" i="12" s="1"/>
  <c r="O1489" i="12"/>
  <c r="O1434" i="12"/>
  <c r="N1448" i="12"/>
  <c r="N1449" i="12" s="1"/>
  <c r="O1405" i="12"/>
  <c r="O1321" i="12"/>
  <c r="O1323" i="12" s="1"/>
  <c r="O1324" i="12" s="1"/>
  <c r="O1279" i="12"/>
  <c r="O1592" i="12"/>
  <c r="O1561" i="12"/>
  <c r="O1477" i="12"/>
  <c r="O1435" i="12"/>
  <c r="O1351" i="12"/>
  <c r="O1309" i="12"/>
  <c r="O1265" i="12"/>
  <c r="O1041" i="12"/>
  <c r="O713" i="12"/>
  <c r="O598" i="12"/>
  <c r="O555" i="12"/>
  <c r="N557" i="12"/>
  <c r="N558" i="12" s="1"/>
  <c r="L557" i="12"/>
  <c r="L558" i="12" s="1"/>
  <c r="J557" i="12"/>
  <c r="J558" i="12" s="1"/>
  <c r="H557" i="12"/>
  <c r="H558" i="12" s="1"/>
  <c r="C557" i="12"/>
  <c r="C558" i="12" s="1"/>
  <c r="O471" i="12"/>
  <c r="O417" i="12"/>
  <c r="N431" i="12"/>
  <c r="N432" i="12" s="1"/>
  <c r="O1253" i="12"/>
  <c r="O1168" i="12"/>
  <c r="O1084" i="12"/>
  <c r="O924" i="12"/>
  <c r="O882" i="12"/>
  <c r="O656" i="12"/>
  <c r="O615" i="12"/>
  <c r="O572" i="12"/>
  <c r="N599" i="12"/>
  <c r="N600" i="12" s="1"/>
  <c r="O512" i="12"/>
  <c r="O430" i="12"/>
  <c r="O344" i="12"/>
  <c r="N346" i="12"/>
  <c r="L346" i="12"/>
  <c r="L347" i="12" s="1"/>
  <c r="J346" i="12"/>
  <c r="J347" i="12" s="1"/>
  <c r="H346" i="12"/>
  <c r="H347" i="12" s="1"/>
  <c r="C346" i="12"/>
  <c r="C347" i="12" s="1"/>
  <c r="O306" i="12"/>
  <c r="O263" i="12"/>
  <c r="N265" i="12"/>
  <c r="L265" i="12"/>
  <c r="L266" i="12" s="1"/>
  <c r="J265" i="12"/>
  <c r="J266" i="12" s="1"/>
  <c r="H265" i="12"/>
  <c r="H266" i="12" s="1"/>
  <c r="C265" i="12"/>
  <c r="C266" i="12" s="1"/>
  <c r="O573" i="12"/>
  <c r="O556" i="12"/>
  <c r="O500" i="12"/>
  <c r="O459" i="12"/>
  <c r="O418" i="12"/>
  <c r="O280" i="12"/>
  <c r="N307" i="12"/>
  <c r="N308" i="12" s="1"/>
  <c r="O166" i="12"/>
  <c r="O167" i="12"/>
  <c r="O98" i="12"/>
  <c r="O100" i="12" s="1"/>
  <c r="O101" i="12" s="1"/>
  <c r="O99" i="12"/>
  <c r="O374" i="12"/>
  <c r="O334" i="12"/>
  <c r="O292" i="12"/>
  <c r="O251" i="12"/>
  <c r="O250" i="12"/>
  <c r="O239" i="12"/>
  <c r="O2597" i="12"/>
  <c r="O2529" i="12"/>
  <c r="N2555" i="12"/>
  <c r="N2556" i="12" s="1"/>
  <c r="O2511" i="12"/>
  <c r="O2512" i="12"/>
  <c r="N4086" i="12"/>
  <c r="Q3749" i="12"/>
  <c r="O3315" i="12"/>
  <c r="N3231" i="12"/>
  <c r="N3232" i="12" s="1"/>
  <c r="O3188" i="12"/>
  <c r="N3150" i="12"/>
  <c r="O3106" i="12"/>
  <c r="O3064" i="12"/>
  <c r="O3021" i="12"/>
  <c r="L3008" i="12"/>
  <c r="L2996" i="12"/>
  <c r="N2812" i="12"/>
  <c r="O2598" i="12"/>
  <c r="O2554" i="12"/>
  <c r="O2424" i="12"/>
  <c r="N2383" i="12"/>
  <c r="N2384" i="12" s="1"/>
  <c r="O2341" i="12"/>
  <c r="N2256" i="12"/>
  <c r="N2257" i="12" s="1"/>
  <c r="O2213" i="12"/>
  <c r="N2086" i="12"/>
  <c r="N2087" i="12" s="1"/>
  <c r="K233" i="13"/>
  <c r="K232" i="13"/>
  <c r="O2469" i="12" l="1"/>
  <c r="O1195" i="12"/>
  <c r="O1196" i="12" s="1"/>
  <c r="M5425" i="12"/>
  <c r="O390" i="12"/>
  <c r="O726" i="12"/>
  <c r="O727" i="12" s="1"/>
  <c r="O853" i="12"/>
  <c r="O854" i="12" s="1"/>
  <c r="O4776" i="12"/>
  <c r="O4211" i="12"/>
  <c r="O2935" i="12"/>
  <c r="O4127" i="12"/>
  <c r="O4128" i="12" s="1"/>
  <c r="O641" i="12"/>
  <c r="O642" i="12" s="1"/>
  <c r="N2770" i="12"/>
  <c r="O2770" i="12" s="1"/>
  <c r="O4086" i="12"/>
  <c r="O473" i="12"/>
  <c r="O474" i="12" s="1"/>
  <c r="O2256" i="12"/>
  <c r="O2257" i="12" s="1"/>
  <c r="O2728" i="12"/>
  <c r="O3316" i="12"/>
  <c r="O3317" i="12" s="1"/>
  <c r="O558" i="12"/>
  <c r="O981" i="12"/>
  <c r="O982" i="12" s="1"/>
  <c r="O896" i="12"/>
  <c r="O897" i="12" s="1"/>
  <c r="O2342" i="12"/>
  <c r="O2343" i="12" s="1"/>
  <c r="O4515" i="12"/>
  <c r="O4516" i="12" s="1"/>
  <c r="M5162" i="12"/>
  <c r="M5163" i="12" s="1"/>
  <c r="O1067" i="12"/>
  <c r="O1068" i="12" s="1"/>
  <c r="O3273" i="12"/>
  <c r="O3274" i="12" s="1"/>
  <c r="O4001" i="12"/>
  <c r="O4386" i="12"/>
  <c r="O4387" i="12" s="1"/>
  <c r="O3358" i="12"/>
  <c r="O3359" i="12" s="1"/>
  <c r="O3917" i="12"/>
  <c r="O181" i="12"/>
  <c r="O182" i="12" s="1"/>
  <c r="O431" i="12"/>
  <c r="O432" i="12" s="1"/>
  <c r="O3654" i="12"/>
  <c r="L5250" i="12"/>
  <c r="L5251" i="12" s="1"/>
  <c r="M5508" i="12"/>
  <c r="M5509" i="12" s="1"/>
  <c r="M5635" i="12"/>
  <c r="M5636" i="12" s="1"/>
  <c r="O1237" i="12"/>
  <c r="O1238" i="12" s="1"/>
  <c r="O4085" i="12"/>
  <c r="O4646" i="12"/>
  <c r="O4647" i="12"/>
  <c r="L5892" i="12"/>
  <c r="L5893" i="12" s="1"/>
  <c r="L5935" i="12"/>
  <c r="L5936" i="12" s="1"/>
  <c r="O3827" i="12"/>
  <c r="O2599" i="12"/>
  <c r="O2600" i="12" s="1"/>
  <c r="O1448" i="12"/>
  <c r="O1449" i="12" s="1"/>
  <c r="O1703" i="12"/>
  <c r="O1704" i="12" s="1"/>
  <c r="O2128" i="12"/>
  <c r="O2129" i="12" s="1"/>
  <c r="O3655" i="12"/>
  <c r="O4601" i="12"/>
  <c r="O4602" i="12" s="1"/>
  <c r="O4862" i="12"/>
  <c r="O4863" i="12" s="1"/>
  <c r="O2299" i="12"/>
  <c r="O2300" i="12" s="1"/>
  <c r="O3441" i="12"/>
  <c r="O3442" i="12" s="1"/>
  <c r="O3826" i="12"/>
  <c r="O3873" i="12"/>
  <c r="O4427" i="12"/>
  <c r="O4428" i="12" s="1"/>
  <c r="O1110" i="12"/>
  <c r="O1111" i="12" s="1"/>
  <c r="O3959" i="12"/>
  <c r="L5807" i="12"/>
  <c r="L5808" i="12" s="1"/>
  <c r="L5976" i="12"/>
  <c r="L5977" i="12" s="1"/>
  <c r="Q3408" i="12"/>
  <c r="M5550" i="12"/>
  <c r="M5551" i="12" s="1"/>
  <c r="Q3409" i="12"/>
  <c r="O4212" i="12"/>
  <c r="O141" i="12"/>
  <c r="O142" i="12" s="1"/>
  <c r="O3611" i="12"/>
  <c r="O3612" i="12" s="1"/>
  <c r="O4170" i="12"/>
  <c r="L5764" i="12"/>
  <c r="L5765" i="12" s="1"/>
  <c r="O4300" i="12"/>
  <c r="O3872" i="12"/>
  <c r="O4343" i="12"/>
  <c r="O4344" i="12" s="1"/>
  <c r="O4558" i="12"/>
  <c r="O4559" i="12" s="1"/>
  <c r="L5206" i="12"/>
  <c r="L5207" i="12" s="1"/>
  <c r="O2426" i="12"/>
  <c r="O2427" i="12" s="1"/>
  <c r="O938" i="12"/>
  <c r="O939" i="12" s="1"/>
  <c r="O1491" i="12"/>
  <c r="O1492" i="12" s="1"/>
  <c r="O1532" i="12"/>
  <c r="O1533" i="12" s="1"/>
  <c r="O1618" i="12"/>
  <c r="O1619" i="12" s="1"/>
  <c r="O2214" i="12"/>
  <c r="O2215" i="12" s="1"/>
  <c r="O1660" i="12"/>
  <c r="O1661" i="12" s="1"/>
  <c r="O1916" i="12"/>
  <c r="O1917" i="12" s="1"/>
  <c r="O2000" i="12"/>
  <c r="O2001" i="12" s="1"/>
  <c r="O2044" i="12"/>
  <c r="O2045" i="12" s="1"/>
  <c r="O2170" i="12"/>
  <c r="O2171" i="12" s="1"/>
  <c r="O3022" i="12"/>
  <c r="O3023" i="12" s="1"/>
  <c r="O3740" i="12"/>
  <c r="O3916" i="12"/>
  <c r="N4171" i="12"/>
  <c r="O4171" i="12" s="1"/>
  <c r="M5424" i="12"/>
  <c r="O4731" i="12"/>
  <c r="O4732" i="12" s="1"/>
  <c r="M4906" i="12"/>
  <c r="M4907" i="12" s="1"/>
  <c r="M5076" i="12"/>
  <c r="M5077" i="12" s="1"/>
  <c r="M4990" i="12"/>
  <c r="M4991" i="12" s="1"/>
  <c r="M5380" i="12"/>
  <c r="M5381" i="12" s="1"/>
  <c r="M5293" i="12"/>
  <c r="M5294" i="12" s="1"/>
  <c r="O1024" i="12"/>
  <c r="O1025" i="12" s="1"/>
  <c r="O1152" i="12"/>
  <c r="O1153" i="12" s="1"/>
  <c r="O389" i="12"/>
  <c r="O1789" i="12"/>
  <c r="O1790" i="12" s="1"/>
  <c r="M5722" i="12"/>
  <c r="M5723" i="12" s="1"/>
  <c r="O3231" i="12"/>
  <c r="O3232" i="12" s="1"/>
  <c r="O1957" i="12"/>
  <c r="O1958" i="12" s="1"/>
  <c r="O4254" i="12"/>
  <c r="O4255" i="12" s="1"/>
  <c r="O2383" i="12"/>
  <c r="O2384" i="12" s="1"/>
  <c r="M5033" i="12"/>
  <c r="M5034" i="12" s="1"/>
  <c r="L5849" i="12"/>
  <c r="L5850" i="12" s="1"/>
  <c r="Q4295" i="12"/>
  <c r="Q4296" i="12"/>
  <c r="M5465" i="12"/>
  <c r="M5466" i="12" s="1"/>
  <c r="O683" i="12"/>
  <c r="O684" i="12" s="1"/>
  <c r="O4299" i="12"/>
  <c r="O1363" i="12"/>
  <c r="O1364" i="12" s="1"/>
  <c r="O1832" i="12"/>
  <c r="O1833" i="12" s="1"/>
  <c r="O4818" i="12"/>
  <c r="O4819" i="12" s="1"/>
  <c r="N2979" i="12"/>
  <c r="O2979" i="12" s="1"/>
  <c r="O2727" i="12"/>
  <c r="C3187" i="12"/>
  <c r="C3189" i="12" s="1"/>
  <c r="C3190" i="12" s="1"/>
  <c r="O307" i="12"/>
  <c r="O308" i="12" s="1"/>
  <c r="O514" i="12"/>
  <c r="O515" i="12" s="1"/>
  <c r="O599" i="12"/>
  <c r="O600" i="12" s="1"/>
  <c r="O1575" i="12"/>
  <c r="O1576" i="12" s="1"/>
  <c r="O1406" i="12"/>
  <c r="O1407" i="12" s="1"/>
  <c r="O3398" i="12"/>
  <c r="O3399" i="12" s="1"/>
  <c r="O2936" i="12"/>
  <c r="O769" i="12"/>
  <c r="O770" i="12" s="1"/>
  <c r="O1873" i="12"/>
  <c r="O1874" i="12" s="1"/>
  <c r="O4471" i="12"/>
  <c r="O4472" i="12" s="1"/>
  <c r="O813" i="12"/>
  <c r="O814" i="12" s="1"/>
  <c r="O58" i="12"/>
  <c r="O59" i="12" s="1"/>
  <c r="O2086" i="12"/>
  <c r="O2087" i="12" s="1"/>
  <c r="O4044" i="12"/>
  <c r="N4045" i="12"/>
  <c r="O4045" i="12" s="1"/>
  <c r="O1280" i="12"/>
  <c r="O1281" i="12" s="1"/>
  <c r="M5337" i="12"/>
  <c r="M5338" i="12" s="1"/>
  <c r="M5593" i="12"/>
  <c r="M5594" i="12" s="1"/>
  <c r="O222" i="12"/>
  <c r="O223" i="12" s="1"/>
  <c r="M5679" i="12"/>
  <c r="M5680" i="12" s="1"/>
  <c r="O2513" i="12"/>
  <c r="O2514" i="12" s="1"/>
  <c r="O2555" i="12"/>
  <c r="O2556" i="12" s="1"/>
  <c r="O2684" i="12"/>
  <c r="O2685" i="12" s="1"/>
  <c r="O3526" i="12"/>
  <c r="O3527" i="12" s="1"/>
  <c r="O3483" i="12"/>
  <c r="O3484" i="12" s="1"/>
  <c r="O1746" i="12"/>
  <c r="O1747" i="12" s="1"/>
  <c r="M5118" i="12"/>
  <c r="O265" i="12"/>
  <c r="N266" i="12"/>
  <c r="O266" i="12" s="1"/>
  <c r="F115" i="12"/>
  <c r="F141" i="12" s="1"/>
  <c r="F142" i="12" s="1"/>
  <c r="F116" i="12"/>
  <c r="O557" i="12"/>
  <c r="O3107" i="12"/>
  <c r="O3108" i="12" s="1"/>
  <c r="O3782" i="12"/>
  <c r="N3783" i="12"/>
  <c r="O3783" i="12" s="1"/>
  <c r="O346" i="12"/>
  <c r="N347" i="12"/>
  <c r="O347" i="12" s="1"/>
  <c r="O3065" i="12"/>
  <c r="O3066" i="12" s="1"/>
  <c r="O3189" i="12"/>
  <c r="O3190" i="12" s="1"/>
  <c r="O3739" i="12"/>
  <c r="N3151" i="12"/>
  <c r="O3151" i="12" s="1"/>
  <c r="O3150" i="12"/>
  <c r="Q3752" i="12"/>
  <c r="O2812" i="12"/>
  <c r="N2813" i="12"/>
  <c r="O2813" i="12" s="1"/>
  <c r="B48" i="15"/>
  <c r="Q3410" i="12" l="1"/>
  <c r="Q3411" i="12" s="1"/>
  <c r="Q3412" i="12" s="1"/>
  <c r="Q3413" i="12" s="1"/>
  <c r="Q3414" i="12" s="1"/>
  <c r="Q3753" i="12"/>
  <c r="K223" i="13"/>
  <c r="K224" i="13"/>
  <c r="L445" i="14"/>
  <c r="M445" i="14"/>
  <c r="Q3415" i="12" l="1"/>
  <c r="Q3416" i="12" s="1"/>
  <c r="Q3754" i="12"/>
  <c r="L147" i="15"/>
  <c r="Q3417" i="12" l="1"/>
  <c r="Q3418" i="12" s="1"/>
  <c r="Q3755" i="12"/>
  <c r="A1865" i="18"/>
  <c r="A1870" i="18" s="1"/>
  <c r="A1875" i="18" s="1"/>
  <c r="A1880" i="18" s="1"/>
  <c r="A1885" i="18" s="1"/>
  <c r="A1890" i="18" s="1"/>
  <c r="A1895" i="18" s="1"/>
  <c r="A1900" i="18" s="1"/>
  <c r="A1905" i="18" s="1"/>
  <c r="A1910" i="18" s="1"/>
  <c r="A1915" i="18" s="1"/>
  <c r="A1920" i="18" s="1"/>
  <c r="A1925" i="18" s="1"/>
  <c r="A1930" i="18" s="1"/>
  <c r="A1935" i="18" s="1"/>
  <c r="A1940" i="18" s="1"/>
  <c r="A1840" i="18"/>
  <c r="A1845" i="18" s="1"/>
  <c r="A1815" i="18"/>
  <c r="A1820" i="18" s="1"/>
  <c r="A1703" i="18"/>
  <c r="A1708" i="18" s="1"/>
  <c r="A1713" i="18" s="1"/>
  <c r="A1718" i="18" s="1"/>
  <c r="A1723" i="18" s="1"/>
  <c r="A1728" i="18" s="1"/>
  <c r="A1733" i="18" s="1"/>
  <c r="A1738" i="18" s="1"/>
  <c r="A1743" i="18" s="1"/>
  <c r="A1748" i="18" s="1"/>
  <c r="A1753" i="18" s="1"/>
  <c r="A1758" i="18" s="1"/>
  <c r="A1763" i="18" s="1"/>
  <c r="A1768" i="18" s="1"/>
  <c r="A1773" i="18" s="1"/>
  <c r="A1778" i="18" s="1"/>
  <c r="A1678" i="18"/>
  <c r="A1683" i="18" s="1"/>
  <c r="A1653" i="18"/>
  <c r="A1658" i="18" s="1"/>
  <c r="A1540" i="18"/>
  <c r="A1545" i="18" s="1"/>
  <c r="A1550" i="18" s="1"/>
  <c r="A1555" i="18" s="1"/>
  <c r="A1560" i="18" s="1"/>
  <c r="A1565" i="18" s="1"/>
  <c r="A1570" i="18" s="1"/>
  <c r="A1575" i="18" s="1"/>
  <c r="A1580" i="18" s="1"/>
  <c r="A1585" i="18" s="1"/>
  <c r="A1590" i="18" s="1"/>
  <c r="A1595" i="18" s="1"/>
  <c r="A1600" i="18" s="1"/>
  <c r="A1605" i="18" s="1"/>
  <c r="A1610" i="18" s="1"/>
  <c r="A1615" i="18" s="1"/>
  <c r="A1620" i="18" s="1"/>
  <c r="A1625" i="18" s="1"/>
  <c r="A1515" i="18"/>
  <c r="A1520" i="18" s="1"/>
  <c r="A1490" i="18"/>
  <c r="A1495" i="18" s="1"/>
  <c r="A1375" i="18"/>
  <c r="A1380" i="18" s="1"/>
  <c r="A1385" i="18" s="1"/>
  <c r="A1390" i="18" s="1"/>
  <c r="A1395" i="18" s="1"/>
  <c r="A1400" i="18" s="1"/>
  <c r="A1405" i="18" s="1"/>
  <c r="A1410" i="18" s="1"/>
  <c r="A1415" i="18" s="1"/>
  <c r="A1420" i="18" s="1"/>
  <c r="A1425" i="18" s="1"/>
  <c r="A1430" i="18" s="1"/>
  <c r="A1435" i="18" s="1"/>
  <c r="A1440" i="18" s="1"/>
  <c r="A1445" i="18" s="1"/>
  <c r="A1450" i="18" s="1"/>
  <c r="A1455" i="18" s="1"/>
  <c r="A1350" i="18"/>
  <c r="A1355" i="18" s="1"/>
  <c r="A1325" i="18"/>
  <c r="A1330" i="18" s="1"/>
  <c r="A1210" i="18"/>
  <c r="A1215" i="18" s="1"/>
  <c r="A1220" i="18" s="1"/>
  <c r="A1225" i="18" s="1"/>
  <c r="A1230" i="18" s="1"/>
  <c r="A1235" i="18" s="1"/>
  <c r="A1240" i="18" s="1"/>
  <c r="A1245" i="18" s="1"/>
  <c r="A1250" i="18" s="1"/>
  <c r="A1255" i="18" s="1"/>
  <c r="A1260" i="18" s="1"/>
  <c r="A1265" i="18" s="1"/>
  <c r="A1270" i="18" s="1"/>
  <c r="A1275" i="18" s="1"/>
  <c r="A1280" i="18" s="1"/>
  <c r="A1285" i="18" s="1"/>
  <c r="A1290" i="18" s="1"/>
  <c r="A1295" i="18" s="1"/>
  <c r="A1185" i="18"/>
  <c r="A1190" i="18" s="1"/>
  <c r="A1160" i="18"/>
  <c r="A1165" i="18" s="1"/>
  <c r="A1046" i="18"/>
  <c r="A1051" i="18" s="1"/>
  <c r="A1056" i="18" s="1"/>
  <c r="A1061" i="18" s="1"/>
  <c r="A1066" i="18" s="1"/>
  <c r="A1071" i="18" s="1"/>
  <c r="A1076" i="18" s="1"/>
  <c r="A1081" i="18" s="1"/>
  <c r="A1086" i="18" s="1"/>
  <c r="A1091" i="18" s="1"/>
  <c r="A1096" i="18" s="1"/>
  <c r="A1101" i="18" s="1"/>
  <c r="A1106" i="18" s="1"/>
  <c r="A1111" i="18" s="1"/>
  <c r="A1116" i="18" s="1"/>
  <c r="A1121" i="18" s="1"/>
  <c r="A1126" i="18" s="1"/>
  <c r="A1131" i="18" s="1"/>
  <c r="A1021" i="18"/>
  <c r="A1026" i="18" s="1"/>
  <c r="A996" i="18"/>
  <c r="A1001" i="18" s="1"/>
  <c r="A881" i="18"/>
  <c r="A886" i="18" s="1"/>
  <c r="A891" i="18" s="1"/>
  <c r="A896" i="18" s="1"/>
  <c r="A901" i="18" s="1"/>
  <c r="A906" i="18" s="1"/>
  <c r="A911" i="18" s="1"/>
  <c r="A916" i="18" s="1"/>
  <c r="A921" i="18" s="1"/>
  <c r="A926" i="18" s="1"/>
  <c r="A931" i="18" s="1"/>
  <c r="A936" i="18" s="1"/>
  <c r="A941" i="18" s="1"/>
  <c r="A946" i="18" s="1"/>
  <c r="A951" i="18" s="1"/>
  <c r="A956" i="18" s="1"/>
  <c r="A961" i="18" s="1"/>
  <c r="A856" i="18"/>
  <c r="A861" i="18" s="1"/>
  <c r="A831" i="18"/>
  <c r="A836" i="18" s="1"/>
  <c r="A715" i="18"/>
  <c r="A720" i="18" s="1"/>
  <c r="A725" i="18" s="1"/>
  <c r="A730" i="18" s="1"/>
  <c r="A735" i="18" s="1"/>
  <c r="A740" i="18" s="1"/>
  <c r="A745" i="18" s="1"/>
  <c r="A750" i="18" s="1"/>
  <c r="A755" i="18" s="1"/>
  <c r="A760" i="18" s="1"/>
  <c r="A765" i="18" s="1"/>
  <c r="A770" i="18" s="1"/>
  <c r="A775" i="18" s="1"/>
  <c r="A780" i="18" s="1"/>
  <c r="A785" i="18" s="1"/>
  <c r="A790" i="18" s="1"/>
  <c r="A795" i="18" s="1"/>
  <c r="A800" i="18" s="1"/>
  <c r="A690" i="18"/>
  <c r="A695" i="18" s="1"/>
  <c r="A665" i="18"/>
  <c r="A670" i="18" s="1"/>
  <c r="A556" i="18"/>
  <c r="A561" i="18" s="1"/>
  <c r="A566" i="18" s="1"/>
  <c r="A571" i="18" s="1"/>
  <c r="A576" i="18" s="1"/>
  <c r="A581" i="18" s="1"/>
  <c r="A586" i="18" s="1"/>
  <c r="A591" i="18" s="1"/>
  <c r="A596" i="18" s="1"/>
  <c r="A601" i="18" s="1"/>
  <c r="A606" i="18" s="1"/>
  <c r="A611" i="18" s="1"/>
  <c r="A616" i="18" s="1"/>
  <c r="A621" i="18" s="1"/>
  <c r="A626" i="18" s="1"/>
  <c r="A631" i="18" s="1"/>
  <c r="A636" i="18" s="1"/>
  <c r="A531" i="18"/>
  <c r="A536" i="18" s="1"/>
  <c r="A506" i="18"/>
  <c r="A511" i="18" s="1"/>
  <c r="A389" i="18"/>
  <c r="A394" i="18" s="1"/>
  <c r="A399" i="18" s="1"/>
  <c r="A404" i="18" s="1"/>
  <c r="A409" i="18" s="1"/>
  <c r="A414" i="18" s="1"/>
  <c r="A419" i="18" s="1"/>
  <c r="A424" i="18" s="1"/>
  <c r="A429" i="18" s="1"/>
  <c r="A434" i="18" s="1"/>
  <c r="A439" i="18" s="1"/>
  <c r="A444" i="18" s="1"/>
  <c r="A449" i="18" s="1"/>
  <c r="A454" i="18" s="1"/>
  <c r="A459" i="18" s="1"/>
  <c r="A464" i="18" s="1"/>
  <c r="A469" i="18" s="1"/>
  <c r="A474" i="18" s="1"/>
  <c r="A364" i="18"/>
  <c r="A369" i="18" s="1"/>
  <c r="A339" i="18"/>
  <c r="A344" i="18" s="1"/>
  <c r="A239" i="18"/>
  <c r="A244" i="18" s="1"/>
  <c r="A249" i="18" s="1"/>
  <c r="A254" i="18" s="1"/>
  <c r="A259" i="18" s="1"/>
  <c r="A264" i="18" s="1"/>
  <c r="A269" i="18" s="1"/>
  <c r="A274" i="18" s="1"/>
  <c r="A279" i="18" s="1"/>
  <c r="A284" i="18" s="1"/>
  <c r="A289" i="18" s="1"/>
  <c r="A294" i="18" s="1"/>
  <c r="A299" i="18" s="1"/>
  <c r="A304" i="18" s="1"/>
  <c r="A309" i="18" s="1"/>
  <c r="A214" i="18"/>
  <c r="A219" i="18" s="1"/>
  <c r="A189" i="18"/>
  <c r="A194" i="18" s="1"/>
  <c r="A4975" i="17"/>
  <c r="A4980" i="17" s="1"/>
  <c r="A4985" i="17" s="1"/>
  <c r="A4990" i="17" s="1"/>
  <c r="A4995" i="17" s="1"/>
  <c r="A5000" i="17" s="1"/>
  <c r="A5005" i="17" s="1"/>
  <c r="A5010" i="17" s="1"/>
  <c r="A5015" i="17" s="1"/>
  <c r="A5020" i="17" s="1"/>
  <c r="A5025" i="17" s="1"/>
  <c r="A5030" i="17" s="1"/>
  <c r="A5035" i="17" s="1"/>
  <c r="A5040" i="17" s="1"/>
  <c r="A5045" i="17" s="1"/>
  <c r="A5050" i="17" s="1"/>
  <c r="A5055" i="17" s="1"/>
  <c r="A5060" i="17" s="1"/>
  <c r="A4950" i="17"/>
  <c r="A4955" i="17" s="1"/>
  <c r="A4925" i="17"/>
  <c r="A4930" i="17" s="1"/>
  <c r="A4814" i="17"/>
  <c r="A4819" i="17" s="1"/>
  <c r="A4824" i="17" s="1"/>
  <c r="A4829" i="17" s="1"/>
  <c r="A4834" i="17" s="1"/>
  <c r="A4839" i="17" s="1"/>
  <c r="A4844" i="17" s="1"/>
  <c r="A4849" i="17" s="1"/>
  <c r="A4854" i="17" s="1"/>
  <c r="A4859" i="17" s="1"/>
  <c r="A4864" i="17" s="1"/>
  <c r="A4869" i="17" s="1"/>
  <c r="A4874" i="17" s="1"/>
  <c r="A4879" i="17" s="1"/>
  <c r="A4884" i="17" s="1"/>
  <c r="A4889" i="17" s="1"/>
  <c r="A4894" i="17" s="1"/>
  <c r="A4789" i="17"/>
  <c r="A4794" i="17" s="1"/>
  <c r="A4764" i="17"/>
  <c r="A4769" i="17" s="1"/>
  <c r="A4660" i="17"/>
  <c r="A4665" i="17" s="1"/>
  <c r="A4670" i="17" s="1"/>
  <c r="A4675" i="17" s="1"/>
  <c r="A4680" i="17" s="1"/>
  <c r="A4685" i="17" s="1"/>
  <c r="A4690" i="17" s="1"/>
  <c r="A4695" i="17" s="1"/>
  <c r="A4700" i="17" s="1"/>
  <c r="A4705" i="17" s="1"/>
  <c r="A4710" i="17" s="1"/>
  <c r="A4715" i="17" s="1"/>
  <c r="A4720" i="17" s="1"/>
  <c r="A4725" i="17" s="1"/>
  <c r="A4730" i="17" s="1"/>
  <c r="A4735" i="17" s="1"/>
  <c r="A4655" i="17"/>
  <c r="A4630" i="17"/>
  <c r="A4635" i="17" s="1"/>
  <c r="A4605" i="17"/>
  <c r="A4610" i="17" s="1"/>
  <c r="A4494" i="17"/>
  <c r="A4499" i="17" s="1"/>
  <c r="A4504" i="17" s="1"/>
  <c r="A4509" i="17" s="1"/>
  <c r="A4514" i="17" s="1"/>
  <c r="A4519" i="17" s="1"/>
  <c r="A4524" i="17" s="1"/>
  <c r="A4529" i="17" s="1"/>
  <c r="A4534" i="17" s="1"/>
  <c r="A4539" i="17" s="1"/>
  <c r="A4544" i="17" s="1"/>
  <c r="A4549" i="17" s="1"/>
  <c r="A4554" i="17" s="1"/>
  <c r="A4559" i="17" s="1"/>
  <c r="A4564" i="17" s="1"/>
  <c r="A4569" i="17" s="1"/>
  <c r="A4574" i="17" s="1"/>
  <c r="A4579" i="17" s="1"/>
  <c r="A4469" i="17"/>
  <c r="A4474" i="17" s="1"/>
  <c r="A4444" i="17"/>
  <c r="A4449" i="17" s="1"/>
  <c r="A4332" i="17"/>
  <c r="A4337" i="17" s="1"/>
  <c r="A4342" i="17" s="1"/>
  <c r="A4347" i="17" s="1"/>
  <c r="A4352" i="17" s="1"/>
  <c r="A4357" i="17" s="1"/>
  <c r="A4362" i="17" s="1"/>
  <c r="A4367" i="17" s="1"/>
  <c r="A4372" i="17" s="1"/>
  <c r="A4377" i="17" s="1"/>
  <c r="A4382" i="17" s="1"/>
  <c r="A4387" i="17" s="1"/>
  <c r="A4392" i="17" s="1"/>
  <c r="A4397" i="17" s="1"/>
  <c r="A4402" i="17" s="1"/>
  <c r="A4407" i="17" s="1"/>
  <c r="A4412" i="17" s="1"/>
  <c r="A4417" i="17" s="1"/>
  <c r="A4307" i="17"/>
  <c r="A4312" i="17" s="1"/>
  <c r="A4282" i="17"/>
  <c r="A4287" i="17" s="1"/>
  <c r="A4174" i="17"/>
  <c r="A4179" i="17" s="1"/>
  <c r="A4184" i="17" s="1"/>
  <c r="A4189" i="17" s="1"/>
  <c r="A4194" i="17" s="1"/>
  <c r="A4199" i="17" s="1"/>
  <c r="A4204" i="17" s="1"/>
  <c r="A4209" i="17" s="1"/>
  <c r="A4214" i="17" s="1"/>
  <c r="A4219" i="17" s="1"/>
  <c r="A4224" i="17" s="1"/>
  <c r="A4229" i="17" s="1"/>
  <c r="A4234" i="17" s="1"/>
  <c r="A4239" i="17" s="1"/>
  <c r="A4244" i="17" s="1"/>
  <c r="A4249" i="17" s="1"/>
  <c r="A4254" i="17" s="1"/>
  <c r="A4149" i="17"/>
  <c r="A4154" i="17" s="1"/>
  <c r="A4124" i="17"/>
  <c r="A4129" i="17" s="1"/>
  <c r="A4011" i="17"/>
  <c r="A4016" i="17" s="1"/>
  <c r="A4021" i="17" s="1"/>
  <c r="A4026" i="17" s="1"/>
  <c r="A4031" i="17" s="1"/>
  <c r="A4036" i="17" s="1"/>
  <c r="A4041" i="17" s="1"/>
  <c r="A4046" i="17" s="1"/>
  <c r="A4051" i="17" s="1"/>
  <c r="A4056" i="17" s="1"/>
  <c r="A4061" i="17" s="1"/>
  <c r="A4066" i="17" s="1"/>
  <c r="A4071" i="17" s="1"/>
  <c r="A4076" i="17" s="1"/>
  <c r="A4081" i="17" s="1"/>
  <c r="A4086" i="17" s="1"/>
  <c r="A4091" i="17" s="1"/>
  <c r="A4096" i="17" s="1"/>
  <c r="A3986" i="17"/>
  <c r="A3991" i="17" s="1"/>
  <c r="A3961" i="17"/>
  <c r="A3966" i="17" s="1"/>
  <c r="A3854" i="17"/>
  <c r="A3859" i="17" s="1"/>
  <c r="A3864" i="17" s="1"/>
  <c r="A3869" i="17" s="1"/>
  <c r="A3874" i="17" s="1"/>
  <c r="A3879" i="17" s="1"/>
  <c r="A3884" i="17" s="1"/>
  <c r="A3889" i="17" s="1"/>
  <c r="A3894" i="17" s="1"/>
  <c r="A3899" i="17" s="1"/>
  <c r="A3904" i="17" s="1"/>
  <c r="A3909" i="17" s="1"/>
  <c r="A3914" i="17" s="1"/>
  <c r="A3919" i="17" s="1"/>
  <c r="A3924" i="17" s="1"/>
  <c r="A3929" i="17" s="1"/>
  <c r="A3934" i="17" s="1"/>
  <c r="A3829" i="17"/>
  <c r="A3834" i="17" s="1"/>
  <c r="A3804" i="17"/>
  <c r="A3809" i="17" s="1"/>
  <c r="A3692" i="17"/>
  <c r="A3697" i="17" s="1"/>
  <c r="A3702" i="17" s="1"/>
  <c r="A3707" i="17" s="1"/>
  <c r="A3712" i="17" s="1"/>
  <c r="A3717" i="17" s="1"/>
  <c r="A3722" i="17" s="1"/>
  <c r="A3727" i="17" s="1"/>
  <c r="A3732" i="17" s="1"/>
  <c r="A3737" i="17" s="1"/>
  <c r="A3742" i="17" s="1"/>
  <c r="A3747" i="17" s="1"/>
  <c r="A3752" i="17" s="1"/>
  <c r="A3757" i="17" s="1"/>
  <c r="A3762" i="17" s="1"/>
  <c r="A3767" i="17" s="1"/>
  <c r="A3772" i="17" s="1"/>
  <c r="A3777" i="17" s="1"/>
  <c r="A3667" i="17"/>
  <c r="A3672" i="17" s="1"/>
  <c r="A3642" i="17"/>
  <c r="A3647" i="17" s="1"/>
  <c r="A3476" i="17"/>
  <c r="A3481" i="17" s="1"/>
  <c r="A3486" i="17" s="1"/>
  <c r="A3491" i="17" s="1"/>
  <c r="A3496" i="17" s="1"/>
  <c r="A3501" i="17" s="1"/>
  <c r="A3506" i="17" s="1"/>
  <c r="A3511" i="17" s="1"/>
  <c r="A3516" i="17" s="1"/>
  <c r="A3521" i="17" s="1"/>
  <c r="A3526" i="17" s="1"/>
  <c r="A3531" i="17" s="1"/>
  <c r="A3536" i="17" s="1"/>
  <c r="A3541" i="17" s="1"/>
  <c r="A3546" i="17" s="1"/>
  <c r="A3551" i="17" s="1"/>
  <c r="A3556" i="17" s="1"/>
  <c r="A3561" i="17" s="1"/>
  <c r="A3566" i="17" s="1"/>
  <c r="A3571" i="17" s="1"/>
  <c r="A3576" i="17" s="1"/>
  <c r="A3581" i="17" s="1"/>
  <c r="A3586" i="17" s="1"/>
  <c r="A3591" i="17" s="1"/>
  <c r="A3596" i="17" s="1"/>
  <c r="A3601" i="17" s="1"/>
  <c r="A3606" i="17" s="1"/>
  <c r="A3611" i="17" s="1"/>
  <c r="A3314" i="17"/>
  <c r="A3319" i="17" s="1"/>
  <c r="A3324" i="17" s="1"/>
  <c r="A3329" i="17" s="1"/>
  <c r="A3334" i="17" s="1"/>
  <c r="A3339" i="17" s="1"/>
  <c r="A3344" i="17" s="1"/>
  <c r="A3349" i="17" s="1"/>
  <c r="A3354" i="17" s="1"/>
  <c r="A3359" i="17" s="1"/>
  <c r="A3364" i="17" s="1"/>
  <c r="A3369" i="17" s="1"/>
  <c r="A3374" i="17" s="1"/>
  <c r="A3379" i="17" s="1"/>
  <c r="A3384" i="17" s="1"/>
  <c r="A3389" i="17" s="1"/>
  <c r="A3394" i="17" s="1"/>
  <c r="A3399" i="17" s="1"/>
  <c r="A3404" i="17" s="1"/>
  <c r="A3409" i="17" s="1"/>
  <c r="A3414" i="17" s="1"/>
  <c r="A3419" i="17" s="1"/>
  <c r="A3424" i="17" s="1"/>
  <c r="A3429" i="17" s="1"/>
  <c r="A3434" i="17" s="1"/>
  <c r="A3439" i="17" s="1"/>
  <c r="A3444" i="17" s="1"/>
  <c r="A3309" i="17"/>
  <c r="A3139" i="17"/>
  <c r="A3144" i="17" s="1"/>
  <c r="A3149" i="17" s="1"/>
  <c r="A3154" i="17" s="1"/>
  <c r="A3159" i="17" s="1"/>
  <c r="A3164" i="17" s="1"/>
  <c r="A3169" i="17" s="1"/>
  <c r="A3174" i="17" s="1"/>
  <c r="A3179" i="17" s="1"/>
  <c r="A3184" i="17" s="1"/>
  <c r="A3189" i="17" s="1"/>
  <c r="A3194" i="17" s="1"/>
  <c r="A3199" i="17" s="1"/>
  <c r="A3204" i="17" s="1"/>
  <c r="A3209" i="17" s="1"/>
  <c r="A3214" i="17" s="1"/>
  <c r="A3219" i="17" s="1"/>
  <c r="A3224" i="17" s="1"/>
  <c r="A3229" i="17" s="1"/>
  <c r="A3234" i="17" s="1"/>
  <c r="A3239" i="17" s="1"/>
  <c r="A3244" i="17" s="1"/>
  <c r="A3249" i="17" s="1"/>
  <c r="A3254" i="17" s="1"/>
  <c r="A3259" i="17" s="1"/>
  <c r="A3264" i="17" s="1"/>
  <c r="A3269" i="17" s="1"/>
  <c r="A3274" i="17" s="1"/>
  <c r="A2977" i="17"/>
  <c r="A2982" i="17" s="1"/>
  <c r="A2987" i="17" s="1"/>
  <c r="A2992" i="17" s="1"/>
  <c r="A2997" i="17" s="1"/>
  <c r="A3002" i="17" s="1"/>
  <c r="A3007" i="17" s="1"/>
  <c r="A3012" i="17" s="1"/>
  <c r="A3017" i="17" s="1"/>
  <c r="A3022" i="17" s="1"/>
  <c r="A3027" i="17" s="1"/>
  <c r="A3032" i="17" s="1"/>
  <c r="A3037" i="17" s="1"/>
  <c r="A3042" i="17" s="1"/>
  <c r="A3047" i="17" s="1"/>
  <c r="A3052" i="17" s="1"/>
  <c r="A3057" i="17" s="1"/>
  <c r="A3062" i="17" s="1"/>
  <c r="A3067" i="17" s="1"/>
  <c r="A3072" i="17" s="1"/>
  <c r="A3077" i="17" s="1"/>
  <c r="A3082" i="17" s="1"/>
  <c r="A3087" i="17" s="1"/>
  <c r="A3092" i="17" s="1"/>
  <c r="A3097" i="17" s="1"/>
  <c r="A3102" i="17" s="1"/>
  <c r="A3107" i="17" s="1"/>
  <c r="A3112" i="17" s="1"/>
  <c r="A3117" i="17" s="1"/>
  <c r="A2809" i="17"/>
  <c r="A2814" i="17" s="1"/>
  <c r="A2819" i="17" s="1"/>
  <c r="A2824" i="17" s="1"/>
  <c r="A2829" i="17" s="1"/>
  <c r="A2834" i="17" s="1"/>
  <c r="A2839" i="17" s="1"/>
  <c r="A2844" i="17" s="1"/>
  <c r="A2849" i="17" s="1"/>
  <c r="A2854" i="17" s="1"/>
  <c r="A2859" i="17" s="1"/>
  <c r="A2864" i="17" s="1"/>
  <c r="A2869" i="17" s="1"/>
  <c r="A2874" i="17" s="1"/>
  <c r="A2879" i="17" s="1"/>
  <c r="A2884" i="17" s="1"/>
  <c r="A2889" i="17" s="1"/>
  <c r="A2894" i="17" s="1"/>
  <c r="A2899" i="17" s="1"/>
  <c r="A2904" i="17" s="1"/>
  <c r="A2909" i="17" s="1"/>
  <c r="A2914" i="17" s="1"/>
  <c r="A2919" i="17" s="1"/>
  <c r="A2924" i="17" s="1"/>
  <c r="A2929" i="17" s="1"/>
  <c r="A2934" i="17" s="1"/>
  <c r="A2939" i="17" s="1"/>
  <c r="A2944" i="17" s="1"/>
  <c r="A2949" i="17" s="1"/>
  <c r="A2954" i="17" s="1"/>
  <c r="A2646" i="17"/>
  <c r="A2651" i="17" s="1"/>
  <c r="A2656" i="17" s="1"/>
  <c r="A2661" i="17" s="1"/>
  <c r="A2666" i="17" s="1"/>
  <c r="A2671" i="17" s="1"/>
  <c r="A2676" i="17" s="1"/>
  <c r="A2681" i="17" s="1"/>
  <c r="A2686" i="17" s="1"/>
  <c r="A2691" i="17" s="1"/>
  <c r="A2696" i="17" s="1"/>
  <c r="A2701" i="17" s="1"/>
  <c r="A2706" i="17" s="1"/>
  <c r="A2711" i="17" s="1"/>
  <c r="A2716" i="17" s="1"/>
  <c r="A2721" i="17" s="1"/>
  <c r="A2726" i="17" s="1"/>
  <c r="A2731" i="17" s="1"/>
  <c r="A2736" i="17" s="1"/>
  <c r="A2741" i="17" s="1"/>
  <c r="A2746" i="17" s="1"/>
  <c r="A2751" i="17" s="1"/>
  <c r="A2756" i="17" s="1"/>
  <c r="A2761" i="17" s="1"/>
  <c r="A2766" i="17" s="1"/>
  <c r="A2771" i="17" s="1"/>
  <c r="A2776" i="17" s="1"/>
  <c r="A2781" i="17" s="1"/>
  <c r="A2786" i="17" s="1"/>
  <c r="A2478" i="17"/>
  <c r="A2483" i="17" s="1"/>
  <c r="A2488" i="17" s="1"/>
  <c r="A2493" i="17" s="1"/>
  <c r="A2498" i="17" s="1"/>
  <c r="A2503" i="17" s="1"/>
  <c r="A2508" i="17" s="1"/>
  <c r="A2513" i="17" s="1"/>
  <c r="A2518" i="17" s="1"/>
  <c r="A2523" i="17" s="1"/>
  <c r="A2528" i="17" s="1"/>
  <c r="A2533" i="17" s="1"/>
  <c r="A2538" i="17" s="1"/>
  <c r="A2543" i="17" s="1"/>
  <c r="A2548" i="17" s="1"/>
  <c r="A2553" i="17" s="1"/>
  <c r="A2558" i="17" s="1"/>
  <c r="A2563" i="17" s="1"/>
  <c r="A2568" i="17" s="1"/>
  <c r="A2573" i="17" s="1"/>
  <c r="A2578" i="17" s="1"/>
  <c r="A2583" i="17" s="1"/>
  <c r="A2588" i="17" s="1"/>
  <c r="A2593" i="17" s="1"/>
  <c r="A2598" i="17" s="1"/>
  <c r="A2603" i="17" s="1"/>
  <c r="A2608" i="17" s="1"/>
  <c r="A2613" i="17" s="1"/>
  <c r="A2618" i="17" s="1"/>
  <c r="A2623" i="17" s="1"/>
  <c r="A2309" i="17"/>
  <c r="A2314" i="17" s="1"/>
  <c r="A2319" i="17" s="1"/>
  <c r="A2324" i="17" s="1"/>
  <c r="A2329" i="17" s="1"/>
  <c r="A2334" i="17" s="1"/>
  <c r="A2339" i="17" s="1"/>
  <c r="A2344" i="17" s="1"/>
  <c r="A2349" i="17" s="1"/>
  <c r="A2354" i="17" s="1"/>
  <c r="A2359" i="17" s="1"/>
  <c r="A2364" i="17" s="1"/>
  <c r="A2369" i="17" s="1"/>
  <c r="A2374" i="17" s="1"/>
  <c r="A2379" i="17" s="1"/>
  <c r="A2384" i="17" s="1"/>
  <c r="A2389" i="17" s="1"/>
  <c r="A2394" i="17" s="1"/>
  <c r="A2399" i="17" s="1"/>
  <c r="A2404" i="17" s="1"/>
  <c r="A2409" i="17" s="1"/>
  <c r="A2414" i="17" s="1"/>
  <c r="A2419" i="17" s="1"/>
  <c r="A2424" i="17" s="1"/>
  <c r="A2429" i="17" s="1"/>
  <c r="A2434" i="17" s="1"/>
  <c r="A2439" i="17" s="1"/>
  <c r="A2444" i="17" s="1"/>
  <c r="A2449" i="17" s="1"/>
  <c r="A2454" i="17" s="1"/>
  <c r="A2146" i="17"/>
  <c r="A2151" i="17" s="1"/>
  <c r="A2156" i="17" s="1"/>
  <c r="A2161" i="17" s="1"/>
  <c r="A2166" i="17" s="1"/>
  <c r="A2171" i="17" s="1"/>
  <c r="A2176" i="17" s="1"/>
  <c r="A2181" i="17" s="1"/>
  <c r="A2186" i="17" s="1"/>
  <c r="A2191" i="17" s="1"/>
  <c r="A2196" i="17" s="1"/>
  <c r="A2201" i="17" s="1"/>
  <c r="A2206" i="17" s="1"/>
  <c r="A2211" i="17" s="1"/>
  <c r="A2216" i="17" s="1"/>
  <c r="A2221" i="17" s="1"/>
  <c r="A2226" i="17" s="1"/>
  <c r="A2231" i="17" s="1"/>
  <c r="A2236" i="17" s="1"/>
  <c r="A2241" i="17" s="1"/>
  <c r="A2246" i="17" s="1"/>
  <c r="A2251" i="17" s="1"/>
  <c r="A2256" i="17" s="1"/>
  <c r="A2261" i="17" s="1"/>
  <c r="A2266" i="17" s="1"/>
  <c r="A2271" i="17" s="1"/>
  <c r="A2276" i="17" s="1"/>
  <c r="A2281" i="17" s="1"/>
  <c r="A2286" i="17" s="1"/>
  <c r="A1983" i="17"/>
  <c r="A1988" i="17" s="1"/>
  <c r="A1993" i="17" s="1"/>
  <c r="A1998" i="17" s="1"/>
  <c r="A2003" i="17" s="1"/>
  <c r="A2008" i="17" s="1"/>
  <c r="A2013" i="17" s="1"/>
  <c r="A2018" i="17" s="1"/>
  <c r="A2023" i="17" s="1"/>
  <c r="A2028" i="17" s="1"/>
  <c r="A2033" i="17" s="1"/>
  <c r="A2038" i="17" s="1"/>
  <c r="A2043" i="17" s="1"/>
  <c r="A2048" i="17" s="1"/>
  <c r="A2053" i="17" s="1"/>
  <c r="A2058" i="17" s="1"/>
  <c r="A2063" i="17" s="1"/>
  <c r="A2068" i="17" s="1"/>
  <c r="A2073" i="17" s="1"/>
  <c r="A2078" i="17" s="1"/>
  <c r="A2083" i="17" s="1"/>
  <c r="A2088" i="17" s="1"/>
  <c r="A2093" i="17" s="1"/>
  <c r="A2098" i="17" s="1"/>
  <c r="A2103" i="17" s="1"/>
  <c r="A2108" i="17" s="1"/>
  <c r="A2113" i="17" s="1"/>
  <c r="A2118" i="17" s="1"/>
  <c r="A2123" i="17" s="1"/>
  <c r="A1812" i="17"/>
  <c r="A1817" i="17" s="1"/>
  <c r="A1822" i="17" s="1"/>
  <c r="A1827" i="17" s="1"/>
  <c r="A1832" i="17" s="1"/>
  <c r="A1837" i="17" s="1"/>
  <c r="A1842" i="17" s="1"/>
  <c r="A1847" i="17" s="1"/>
  <c r="A1852" i="17" s="1"/>
  <c r="A1857" i="17" s="1"/>
  <c r="A1862" i="17" s="1"/>
  <c r="A1867" i="17" s="1"/>
  <c r="A1872" i="17" s="1"/>
  <c r="A1877" i="17" s="1"/>
  <c r="A1882" i="17" s="1"/>
  <c r="A1887" i="17" s="1"/>
  <c r="A1892" i="17" s="1"/>
  <c r="A1897" i="17" s="1"/>
  <c r="A1902" i="17" s="1"/>
  <c r="A1907" i="17" s="1"/>
  <c r="A1912" i="17" s="1"/>
  <c r="A1917" i="17" s="1"/>
  <c r="A1922" i="17" s="1"/>
  <c r="A1927" i="17" s="1"/>
  <c r="A1932" i="17" s="1"/>
  <c r="A1937" i="17" s="1"/>
  <c r="A1942" i="17" s="1"/>
  <c r="A1947" i="17" s="1"/>
  <c r="A1952" i="17" s="1"/>
  <c r="A1657" i="17"/>
  <c r="A1662" i="17" s="1"/>
  <c r="A1667" i="17" s="1"/>
  <c r="A1672" i="17" s="1"/>
  <c r="A1677" i="17" s="1"/>
  <c r="A1682" i="17" s="1"/>
  <c r="A1687" i="17" s="1"/>
  <c r="A1692" i="17" s="1"/>
  <c r="A1697" i="17" s="1"/>
  <c r="A1702" i="17" s="1"/>
  <c r="A1707" i="17" s="1"/>
  <c r="A1712" i="17" s="1"/>
  <c r="A1717" i="17" s="1"/>
  <c r="A1722" i="17" s="1"/>
  <c r="A1727" i="17" s="1"/>
  <c r="A1732" i="17" s="1"/>
  <c r="A1737" i="17" s="1"/>
  <c r="A1742" i="17" s="1"/>
  <c r="A1747" i="17" s="1"/>
  <c r="A1752" i="17" s="1"/>
  <c r="A1757" i="17" s="1"/>
  <c r="A1762" i="17" s="1"/>
  <c r="A1767" i="17" s="1"/>
  <c r="A1772" i="17" s="1"/>
  <c r="A1777" i="17" s="1"/>
  <c r="A1782" i="17" s="1"/>
  <c r="A1787" i="17" s="1"/>
  <c r="A1489" i="17"/>
  <c r="A1494" i="17" s="1"/>
  <c r="A1499" i="17" s="1"/>
  <c r="A1504" i="17" s="1"/>
  <c r="A1509" i="17" s="1"/>
  <c r="A1514" i="17" s="1"/>
  <c r="A1519" i="17" s="1"/>
  <c r="A1524" i="17" s="1"/>
  <c r="A1529" i="17" s="1"/>
  <c r="A1534" i="17" s="1"/>
  <c r="A1539" i="17" s="1"/>
  <c r="A1544" i="17" s="1"/>
  <c r="A1549" i="17" s="1"/>
  <c r="A1554" i="17" s="1"/>
  <c r="A1559" i="17" s="1"/>
  <c r="A1564" i="17" s="1"/>
  <c r="A1569" i="17" s="1"/>
  <c r="A1574" i="17" s="1"/>
  <c r="A1579" i="17" s="1"/>
  <c r="A1584" i="17" s="1"/>
  <c r="A1589" i="17" s="1"/>
  <c r="A1594" i="17" s="1"/>
  <c r="A1599" i="17" s="1"/>
  <c r="A1604" i="17" s="1"/>
  <c r="A1609" i="17" s="1"/>
  <c r="A1614" i="17" s="1"/>
  <c r="A1619" i="17" s="1"/>
  <c r="A1624" i="17" s="1"/>
  <c r="A1317" i="17"/>
  <c r="A1322" i="17" s="1"/>
  <c r="A1327" i="17" s="1"/>
  <c r="A1332" i="17" s="1"/>
  <c r="A1337" i="17" s="1"/>
  <c r="A1342" i="17" s="1"/>
  <c r="A1347" i="17" s="1"/>
  <c r="A1352" i="17" s="1"/>
  <c r="A1357" i="17" s="1"/>
  <c r="A1362" i="17" s="1"/>
  <c r="A1367" i="17" s="1"/>
  <c r="A1372" i="17" s="1"/>
  <c r="A1377" i="17" s="1"/>
  <c r="A1382" i="17" s="1"/>
  <c r="A1387" i="17" s="1"/>
  <c r="A1392" i="17" s="1"/>
  <c r="A1397" i="17" s="1"/>
  <c r="A1402" i="17" s="1"/>
  <c r="A1407" i="17" s="1"/>
  <c r="A1412" i="17" s="1"/>
  <c r="A1417" i="17" s="1"/>
  <c r="A1422" i="17" s="1"/>
  <c r="A1427" i="17" s="1"/>
  <c r="A1432" i="17" s="1"/>
  <c r="A1437" i="17" s="1"/>
  <c r="A1442" i="17" s="1"/>
  <c r="A1447" i="17" s="1"/>
  <c r="A1452" i="17" s="1"/>
  <c r="A1154" i="17"/>
  <c r="A1159" i="17" s="1"/>
  <c r="A1164" i="17" s="1"/>
  <c r="A1169" i="17" s="1"/>
  <c r="A1174" i="17" s="1"/>
  <c r="A1179" i="17" s="1"/>
  <c r="A1184" i="17" s="1"/>
  <c r="A1189" i="17" s="1"/>
  <c r="A1194" i="17" s="1"/>
  <c r="A1199" i="17" s="1"/>
  <c r="A1204" i="17" s="1"/>
  <c r="A1209" i="17" s="1"/>
  <c r="A1214" i="17" s="1"/>
  <c r="A1219" i="17" s="1"/>
  <c r="A1224" i="17" s="1"/>
  <c r="A1229" i="17" s="1"/>
  <c r="A1234" i="17" s="1"/>
  <c r="A1239" i="17" s="1"/>
  <c r="A1244" i="17" s="1"/>
  <c r="A1249" i="17" s="1"/>
  <c r="A1254" i="17" s="1"/>
  <c r="A1259" i="17" s="1"/>
  <c r="A1264" i="17" s="1"/>
  <c r="A1269" i="17" s="1"/>
  <c r="A1274" i="17" s="1"/>
  <c r="A1279" i="17" s="1"/>
  <c r="A1284" i="17" s="1"/>
  <c r="A1289" i="17" s="1"/>
  <c r="A989" i="17"/>
  <c r="A994" i="17" s="1"/>
  <c r="A999" i="17" s="1"/>
  <c r="A1004" i="17" s="1"/>
  <c r="A1009" i="17" s="1"/>
  <c r="A1014" i="17" s="1"/>
  <c r="A1019" i="17" s="1"/>
  <c r="A1024" i="17" s="1"/>
  <c r="A1029" i="17" s="1"/>
  <c r="A1034" i="17" s="1"/>
  <c r="A1039" i="17" s="1"/>
  <c r="A1044" i="17" s="1"/>
  <c r="A1049" i="17" s="1"/>
  <c r="A1054" i="17" s="1"/>
  <c r="A1059" i="17" s="1"/>
  <c r="A1064" i="17" s="1"/>
  <c r="A1069" i="17" s="1"/>
  <c r="A1074" i="17" s="1"/>
  <c r="A1079" i="17" s="1"/>
  <c r="A1084" i="17" s="1"/>
  <c r="A1089" i="17" s="1"/>
  <c r="A1094" i="17" s="1"/>
  <c r="A1099" i="17" s="1"/>
  <c r="A1104" i="17" s="1"/>
  <c r="A1109" i="17" s="1"/>
  <c r="A1114" i="17" s="1"/>
  <c r="A1119" i="17" s="1"/>
  <c r="A1124" i="17" s="1"/>
  <c r="A931" i="17"/>
  <c r="A936" i="17" s="1"/>
  <c r="A941" i="17" s="1"/>
  <c r="A946" i="17" s="1"/>
  <c r="A951" i="17" s="1"/>
  <c r="A881" i="17"/>
  <c r="A886" i="17" s="1"/>
  <c r="A891" i="17" s="1"/>
  <c r="A896" i="17" s="1"/>
  <c r="A901" i="17" s="1"/>
  <c r="A906" i="17" s="1"/>
  <c r="A911" i="17" s="1"/>
  <c r="A916" i="17" s="1"/>
  <c r="A921" i="17" s="1"/>
  <c r="A831" i="17"/>
  <c r="A836" i="17" s="1"/>
  <c r="A841" i="17" s="1"/>
  <c r="A846" i="17" s="1"/>
  <c r="A851" i="17" s="1"/>
  <c r="A856" i="17" s="1"/>
  <c r="A861" i="17" s="1"/>
  <c r="A866" i="17" s="1"/>
  <c r="A871" i="17" s="1"/>
  <c r="A669" i="17"/>
  <c r="A674" i="17" s="1"/>
  <c r="A679" i="17" s="1"/>
  <c r="A684" i="17" s="1"/>
  <c r="A689" i="17" s="1"/>
  <c r="A694" i="17" s="1"/>
  <c r="A699" i="17" s="1"/>
  <c r="A704" i="17" s="1"/>
  <c r="A709" i="17" s="1"/>
  <c r="A714" i="17" s="1"/>
  <c r="A719" i="17" s="1"/>
  <c r="A724" i="17" s="1"/>
  <c r="A729" i="17" s="1"/>
  <c r="A734" i="17" s="1"/>
  <c r="A739" i="17" s="1"/>
  <c r="A744" i="17" s="1"/>
  <c r="A749" i="17" s="1"/>
  <c r="A754" i="17" s="1"/>
  <c r="A759" i="17" s="1"/>
  <c r="A764" i="17" s="1"/>
  <c r="A769" i="17" s="1"/>
  <c r="A774" i="17" s="1"/>
  <c r="A779" i="17" s="1"/>
  <c r="A784" i="17" s="1"/>
  <c r="A789" i="17" s="1"/>
  <c r="A794" i="17" s="1"/>
  <c r="A799" i="17" s="1"/>
  <c r="A804" i="17" s="1"/>
  <c r="B575" i="17"/>
  <c r="A494" i="17"/>
  <c r="A500" i="17" s="1"/>
  <c r="A506" i="17" s="1"/>
  <c r="A512" i="17" s="1"/>
  <c r="A518" i="17" s="1"/>
  <c r="A524" i="17" s="1"/>
  <c r="A529" i="17" s="1"/>
  <c r="A534" i="17" s="1"/>
  <c r="A539" i="17" s="1"/>
  <c r="A544" i="17" s="1"/>
  <c r="A549" i="17" s="1"/>
  <c r="A554" i="17" s="1"/>
  <c r="A560" i="17" s="1"/>
  <c r="A565" i="17" s="1"/>
  <c r="A570" i="17" s="1"/>
  <c r="A576" i="17" s="1"/>
  <c r="A582" i="17" s="1"/>
  <c r="A587" i="17" s="1"/>
  <c r="A592" i="17" s="1"/>
  <c r="A598" i="17" s="1"/>
  <c r="A603" i="17" s="1"/>
  <c r="A608" i="17" s="1"/>
  <c r="A613" i="17" s="1"/>
  <c r="A619" i="17" s="1"/>
  <c r="A624" i="17" s="1"/>
  <c r="A629" i="17" s="1"/>
  <c r="A634" i="17" s="1"/>
  <c r="A639" i="17" s="1"/>
  <c r="C203" i="15"/>
  <c r="I192" i="15"/>
  <c r="G192" i="15"/>
  <c r="F192" i="15"/>
  <c r="E192" i="15"/>
  <c r="C192" i="15"/>
  <c r="L191" i="15"/>
  <c r="K191" i="15"/>
  <c r="J191" i="15"/>
  <c r="I191" i="15"/>
  <c r="J177" i="15"/>
  <c r="I177" i="15"/>
  <c r="G177" i="15"/>
  <c r="F177" i="15"/>
  <c r="E177" i="15"/>
  <c r="C177" i="15"/>
  <c r="B177" i="15"/>
  <c r="L176" i="15"/>
  <c r="K176" i="15"/>
  <c r="J176" i="15"/>
  <c r="I176" i="15"/>
  <c r="K162" i="15"/>
  <c r="J162" i="15"/>
  <c r="I162" i="15"/>
  <c r="F162" i="15"/>
  <c r="E162" i="15"/>
  <c r="C162" i="15"/>
  <c r="B162" i="15"/>
  <c r="K161" i="15"/>
  <c r="I161" i="15"/>
  <c r="K147" i="15"/>
  <c r="J147" i="15"/>
  <c r="I147" i="15"/>
  <c r="H147" i="15"/>
  <c r="G147" i="15"/>
  <c r="F147" i="15"/>
  <c r="E147" i="15"/>
  <c r="C147" i="15"/>
  <c r="K146" i="15"/>
  <c r="E146" i="15"/>
  <c r="I132" i="15"/>
  <c r="H132" i="15"/>
  <c r="G132" i="15"/>
  <c r="F132" i="15"/>
  <c r="E132" i="15"/>
  <c r="K131" i="15"/>
  <c r="E131" i="15"/>
  <c r="E123" i="15"/>
  <c r="K112" i="15"/>
  <c r="M112" i="15" s="1"/>
  <c r="D112" i="15"/>
  <c r="F112" i="15" s="1"/>
  <c r="H112" i="15" s="1"/>
  <c r="K111" i="15"/>
  <c r="M111" i="15" s="1"/>
  <c r="D111" i="15"/>
  <c r="F111" i="15" s="1"/>
  <c r="H111" i="15" s="1"/>
  <c r="K110" i="15"/>
  <c r="M110" i="15" s="1"/>
  <c r="D110" i="15"/>
  <c r="F110" i="15" s="1"/>
  <c r="H110" i="15" s="1"/>
  <c r="K109" i="15"/>
  <c r="M109" i="15" s="1"/>
  <c r="D109" i="15"/>
  <c r="F109" i="15" s="1"/>
  <c r="H109" i="15" s="1"/>
  <c r="K108" i="15"/>
  <c r="M108" i="15" s="1"/>
  <c r="D108" i="15"/>
  <c r="F108" i="15" s="1"/>
  <c r="H108" i="15" s="1"/>
  <c r="K107" i="15"/>
  <c r="M107" i="15" s="1"/>
  <c r="D107" i="15"/>
  <c r="F107" i="15" s="1"/>
  <c r="H107" i="15" s="1"/>
  <c r="K103" i="15"/>
  <c r="I103" i="15"/>
  <c r="H103" i="15"/>
  <c r="G103" i="15"/>
  <c r="F103" i="15"/>
  <c r="E103" i="15"/>
  <c r="B103" i="15"/>
  <c r="I102" i="15"/>
  <c r="K101" i="15"/>
  <c r="I101" i="15"/>
  <c r="B100" i="15"/>
  <c r="B101" i="15" s="1"/>
  <c r="K89" i="15"/>
  <c r="I89" i="15"/>
  <c r="G89" i="15"/>
  <c r="F89" i="15"/>
  <c r="E89" i="15"/>
  <c r="C89" i="15"/>
  <c r="B89" i="15"/>
  <c r="I88" i="15"/>
  <c r="K75" i="15"/>
  <c r="I75" i="15"/>
  <c r="G75" i="15"/>
  <c r="F75" i="15"/>
  <c r="E75" i="15"/>
  <c r="C75" i="15"/>
  <c r="B75" i="15"/>
  <c r="L74" i="15"/>
  <c r="K61" i="15"/>
  <c r="I61" i="15"/>
  <c r="H61" i="15"/>
  <c r="G61" i="15"/>
  <c r="F61" i="15"/>
  <c r="E61" i="15"/>
  <c r="C61" i="15"/>
  <c r="L60" i="15"/>
  <c r="J51" i="15"/>
  <c r="G47" i="15"/>
  <c r="F47" i="15"/>
  <c r="E47" i="15"/>
  <c r="B47" i="15"/>
  <c r="I46" i="15"/>
  <c r="J33" i="15"/>
  <c r="I33" i="15"/>
  <c r="G33" i="15"/>
  <c r="F33" i="15"/>
  <c r="E33" i="15"/>
  <c r="C33" i="15"/>
  <c r="B33" i="15"/>
  <c r="K32" i="15"/>
  <c r="I32" i="15"/>
  <c r="E32" i="15"/>
  <c r="M28" i="15"/>
  <c r="G19" i="15"/>
  <c r="F19" i="15"/>
  <c r="K445" i="14"/>
  <c r="J445" i="14"/>
  <c r="I445" i="14"/>
  <c r="H445" i="14"/>
  <c r="F445" i="14"/>
  <c r="E445" i="14"/>
  <c r="D445" i="14"/>
  <c r="C445" i="14"/>
  <c r="B445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M409" i="14"/>
  <c r="L409" i="14"/>
  <c r="K409" i="14"/>
  <c r="J409" i="14"/>
  <c r="H409" i="14"/>
  <c r="G409" i="14"/>
  <c r="F409" i="14"/>
  <c r="E409" i="14"/>
  <c r="D409" i="14"/>
  <c r="C409" i="14"/>
  <c r="B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L371" i="14"/>
  <c r="K371" i="14"/>
  <c r="J371" i="14"/>
  <c r="I371" i="14"/>
  <c r="H371" i="14"/>
  <c r="G371" i="14"/>
  <c r="F371" i="14"/>
  <c r="E371" i="14"/>
  <c r="D371" i="14"/>
  <c r="M370" i="14"/>
  <c r="M369" i="14"/>
  <c r="M368" i="14"/>
  <c r="M367" i="14"/>
  <c r="M366" i="14"/>
  <c r="M371" i="14" s="1"/>
  <c r="L335" i="14"/>
  <c r="K335" i="14"/>
  <c r="J335" i="14"/>
  <c r="I335" i="14"/>
  <c r="H335" i="14"/>
  <c r="G335" i="14"/>
  <c r="F335" i="14"/>
  <c r="E335" i="14"/>
  <c r="D335" i="14"/>
  <c r="C335" i="14"/>
  <c r="B335" i="14"/>
  <c r="M296" i="14"/>
  <c r="L296" i="14"/>
  <c r="K296" i="14"/>
  <c r="J296" i="14"/>
  <c r="I296" i="14"/>
  <c r="H296" i="14"/>
  <c r="G296" i="14"/>
  <c r="F296" i="14"/>
  <c r="E296" i="14"/>
  <c r="D296" i="14"/>
  <c r="C296" i="14"/>
  <c r="M258" i="14"/>
  <c r="L258" i="14"/>
  <c r="K258" i="14"/>
  <c r="H258" i="14"/>
  <c r="G258" i="14"/>
  <c r="F258" i="14"/>
  <c r="E258" i="14"/>
  <c r="D258" i="14"/>
  <c r="C258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J233" i="14"/>
  <c r="J258" i="14" s="1"/>
  <c r="I233" i="14"/>
  <c r="I232" i="14"/>
  <c r="I231" i="14"/>
  <c r="I230" i="14"/>
  <c r="I229" i="14"/>
  <c r="I228" i="14"/>
  <c r="I227" i="14"/>
  <c r="M221" i="14"/>
  <c r="L221" i="14"/>
  <c r="K221" i="14"/>
  <c r="J221" i="14"/>
  <c r="I221" i="14"/>
  <c r="H221" i="14"/>
  <c r="G221" i="14"/>
  <c r="F221" i="14"/>
  <c r="E221" i="14"/>
  <c r="D221" i="14"/>
  <c r="C221" i="14"/>
  <c r="N221" i="14" s="1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M37" i="14"/>
  <c r="L37" i="14"/>
  <c r="K37" i="14"/>
  <c r="J37" i="14"/>
  <c r="I37" i="14"/>
  <c r="H37" i="14"/>
  <c r="G37" i="14"/>
  <c r="K222" i="13"/>
  <c r="J222" i="13"/>
  <c r="I222" i="13"/>
  <c r="H222" i="13"/>
  <c r="G222" i="13"/>
  <c r="P221" i="13"/>
  <c r="K221" i="13"/>
  <c r="P220" i="13"/>
  <c r="P219" i="13"/>
  <c r="Q218" i="13"/>
  <c r="P218" i="13"/>
  <c r="O218" i="13"/>
  <c r="N218" i="13"/>
  <c r="M218" i="13"/>
  <c r="L218" i="13"/>
  <c r="K218" i="13"/>
  <c r="J218" i="13"/>
  <c r="I218" i="13"/>
  <c r="H218" i="13"/>
  <c r="G218" i="13"/>
  <c r="Q217" i="13"/>
  <c r="P217" i="13"/>
  <c r="O217" i="13"/>
  <c r="N217" i="13"/>
  <c r="M217" i="13"/>
  <c r="L217" i="13"/>
  <c r="K217" i="13"/>
  <c r="J217" i="13"/>
  <c r="I217" i="13"/>
  <c r="H217" i="13"/>
  <c r="G217" i="13"/>
  <c r="D217" i="13"/>
  <c r="C217" i="13"/>
  <c r="B217" i="13"/>
  <c r="Q216" i="13"/>
  <c r="P216" i="13"/>
  <c r="O216" i="13"/>
  <c r="N216" i="13"/>
  <c r="M216" i="13"/>
  <c r="L216" i="13"/>
  <c r="K216" i="13"/>
  <c r="J216" i="13"/>
  <c r="I216" i="13"/>
  <c r="H216" i="13"/>
  <c r="G216" i="13"/>
  <c r="D216" i="13"/>
  <c r="C216" i="13"/>
  <c r="B216" i="13"/>
  <c r="P214" i="13"/>
  <c r="O214" i="13"/>
  <c r="N214" i="13"/>
  <c r="M214" i="13"/>
  <c r="L214" i="13"/>
  <c r="K214" i="13"/>
  <c r="J214" i="13"/>
  <c r="I214" i="13"/>
  <c r="H214" i="13"/>
  <c r="G214" i="13"/>
  <c r="D214" i="13"/>
  <c r="C214" i="13"/>
  <c r="B214" i="13"/>
  <c r="Q206" i="13"/>
  <c r="P206" i="13"/>
  <c r="O206" i="13"/>
  <c r="N206" i="13"/>
  <c r="M206" i="13"/>
  <c r="L206" i="13"/>
  <c r="K206" i="13"/>
  <c r="J206" i="13"/>
  <c r="I206" i="13"/>
  <c r="H206" i="13"/>
  <c r="G206" i="13"/>
  <c r="Q205" i="13"/>
  <c r="P205" i="13"/>
  <c r="O205" i="13"/>
  <c r="N205" i="13"/>
  <c r="M205" i="13"/>
  <c r="L205" i="13"/>
  <c r="K205" i="13"/>
  <c r="J205" i="13"/>
  <c r="I205" i="13"/>
  <c r="H205" i="13"/>
  <c r="G205" i="13"/>
  <c r="D203" i="13"/>
  <c r="C203" i="13"/>
  <c r="B203" i="13"/>
  <c r="D200" i="13"/>
  <c r="C200" i="13"/>
  <c r="B200" i="13"/>
  <c r="B206" i="13" s="1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Q168" i="13"/>
  <c r="P168" i="13"/>
  <c r="O168" i="13"/>
  <c r="N168" i="13"/>
  <c r="M168" i="13"/>
  <c r="L168" i="13"/>
  <c r="J168" i="13"/>
  <c r="I168" i="13"/>
  <c r="H168" i="13"/>
  <c r="G168" i="13"/>
  <c r="F168" i="13"/>
  <c r="D168" i="13"/>
  <c r="C168" i="13"/>
  <c r="B168" i="13"/>
  <c r="Q167" i="13"/>
  <c r="P167" i="13"/>
  <c r="O167" i="13"/>
  <c r="N167" i="13"/>
  <c r="M167" i="13"/>
  <c r="L167" i="13"/>
  <c r="J167" i="13"/>
  <c r="I167" i="13"/>
  <c r="H167" i="13"/>
  <c r="G167" i="13"/>
  <c r="F167" i="13"/>
  <c r="D167" i="13"/>
  <c r="C167" i="13"/>
  <c r="B167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D149" i="13"/>
  <c r="C149" i="13"/>
  <c r="B149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D148" i="13"/>
  <c r="C148" i="13"/>
  <c r="B148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Q110" i="13"/>
  <c r="P110" i="13"/>
  <c r="N110" i="13"/>
  <c r="M110" i="13"/>
  <c r="L110" i="13"/>
  <c r="J110" i="13"/>
  <c r="I110" i="13"/>
  <c r="H110" i="13"/>
  <c r="G110" i="13"/>
  <c r="F110" i="13"/>
  <c r="E110" i="13"/>
  <c r="D110" i="13"/>
  <c r="C110" i="13"/>
  <c r="B110" i="13"/>
  <c r="Q109" i="13"/>
  <c r="P109" i="13"/>
  <c r="N109" i="13"/>
  <c r="M109" i="13"/>
  <c r="L109" i="13"/>
  <c r="J109" i="13"/>
  <c r="I109" i="13"/>
  <c r="H109" i="13"/>
  <c r="G109" i="13"/>
  <c r="F109" i="13"/>
  <c r="E109" i="13"/>
  <c r="D109" i="13"/>
  <c r="C109" i="13"/>
  <c r="B109" i="13"/>
  <c r="O106" i="13"/>
  <c r="O104" i="13"/>
  <c r="O103" i="13"/>
  <c r="O91" i="13"/>
  <c r="N91" i="13"/>
  <c r="L91" i="13"/>
  <c r="K91" i="13"/>
  <c r="J91" i="13"/>
  <c r="I91" i="13"/>
  <c r="H91" i="13"/>
  <c r="G91" i="13"/>
  <c r="F91" i="13"/>
  <c r="E91" i="13"/>
  <c r="D91" i="13"/>
  <c r="C91" i="13"/>
  <c r="B91" i="13"/>
  <c r="O90" i="13"/>
  <c r="N90" i="13"/>
  <c r="L90" i="13"/>
  <c r="K90" i="13"/>
  <c r="J90" i="13"/>
  <c r="I90" i="13"/>
  <c r="H90" i="13"/>
  <c r="G90" i="13"/>
  <c r="F90" i="13"/>
  <c r="E90" i="13"/>
  <c r="D90" i="13"/>
  <c r="C90" i="13"/>
  <c r="B90" i="13"/>
  <c r="M83" i="13"/>
  <c r="M82" i="13"/>
  <c r="M81" i="13"/>
  <c r="M80" i="13"/>
  <c r="M79" i="13"/>
  <c r="M78" i="13"/>
  <c r="O72" i="13"/>
  <c r="N72" i="13"/>
  <c r="L72" i="13"/>
  <c r="K72" i="13"/>
  <c r="J72" i="13"/>
  <c r="I72" i="13"/>
  <c r="H72" i="13"/>
  <c r="G72" i="13"/>
  <c r="F72" i="13"/>
  <c r="E72" i="13"/>
  <c r="D72" i="13"/>
  <c r="C72" i="13"/>
  <c r="B72" i="13"/>
  <c r="O71" i="13"/>
  <c r="N71" i="13"/>
  <c r="L71" i="13"/>
  <c r="K71" i="13"/>
  <c r="J71" i="13"/>
  <c r="I71" i="13"/>
  <c r="H71" i="13"/>
  <c r="G71" i="13"/>
  <c r="F71" i="13"/>
  <c r="E71" i="13"/>
  <c r="D71" i="13"/>
  <c r="C71" i="13"/>
  <c r="B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O53" i="13"/>
  <c r="N53" i="13"/>
  <c r="L53" i="13"/>
  <c r="K53" i="13"/>
  <c r="J53" i="13"/>
  <c r="I53" i="13"/>
  <c r="H53" i="13"/>
  <c r="G53" i="13"/>
  <c r="F53" i="13"/>
  <c r="E53" i="13"/>
  <c r="D53" i="13"/>
  <c r="C53" i="13"/>
  <c r="B53" i="13"/>
  <c r="O52" i="13"/>
  <c r="N52" i="13"/>
  <c r="L52" i="13"/>
  <c r="K52" i="13"/>
  <c r="J52" i="13"/>
  <c r="I52" i="13"/>
  <c r="H52" i="13"/>
  <c r="G52" i="13"/>
  <c r="F52" i="13"/>
  <c r="E52" i="13"/>
  <c r="D52" i="13"/>
  <c r="C52" i="13"/>
  <c r="B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O33" i="13"/>
  <c r="N33" i="13"/>
  <c r="L33" i="13"/>
  <c r="K33" i="13"/>
  <c r="J33" i="13"/>
  <c r="I33" i="13"/>
  <c r="H33" i="13"/>
  <c r="G33" i="13"/>
  <c r="F33" i="13"/>
  <c r="E33" i="13"/>
  <c r="D33" i="13"/>
  <c r="C33" i="13"/>
  <c r="B33" i="13"/>
  <c r="O32" i="13"/>
  <c r="N32" i="13"/>
  <c r="L32" i="13"/>
  <c r="K32" i="13"/>
  <c r="J32" i="13"/>
  <c r="I32" i="13"/>
  <c r="H32" i="13"/>
  <c r="G32" i="13"/>
  <c r="F32" i="13"/>
  <c r="E32" i="13"/>
  <c r="D32" i="13"/>
  <c r="C32" i="13"/>
  <c r="B32" i="13"/>
  <c r="M31" i="13"/>
  <c r="M30" i="13"/>
  <c r="M27" i="13"/>
  <c r="M26" i="13"/>
  <c r="M25" i="13"/>
  <c r="M24" i="13"/>
  <c r="M23" i="13"/>
  <c r="M22" i="13"/>
  <c r="M21" i="13"/>
  <c r="M20" i="13"/>
  <c r="O14" i="13"/>
  <c r="N14" i="13"/>
  <c r="M14" i="13"/>
  <c r="L14" i="13"/>
  <c r="K14" i="13"/>
  <c r="J14" i="13"/>
  <c r="I14" i="13"/>
  <c r="H14" i="13"/>
  <c r="G14" i="13"/>
  <c r="F14" i="13"/>
  <c r="E14" i="13"/>
  <c r="C14" i="13"/>
  <c r="B14" i="13"/>
  <c r="O13" i="13"/>
  <c r="N13" i="13"/>
  <c r="M13" i="13"/>
  <c r="L13" i="13"/>
  <c r="K13" i="13"/>
  <c r="J13" i="13"/>
  <c r="I13" i="13"/>
  <c r="H13" i="13"/>
  <c r="G13" i="13"/>
  <c r="F13" i="13"/>
  <c r="E13" i="13"/>
  <c r="C13" i="13"/>
  <c r="B13" i="13"/>
  <c r="N72" i="14" l="1"/>
  <c r="N109" i="14"/>
  <c r="D206" i="13"/>
  <c r="N183" i="14"/>
  <c r="N146" i="14"/>
  <c r="G445" i="14"/>
  <c r="L225" i="13"/>
  <c r="L226" i="13" s="1"/>
  <c r="M72" i="13"/>
  <c r="C225" i="13"/>
  <c r="C226" i="13" s="1"/>
  <c r="I225" i="13"/>
  <c r="I226" i="13" s="1"/>
  <c r="M225" i="13"/>
  <c r="M226" i="13" s="1"/>
  <c r="N37" i="14"/>
  <c r="N335" i="14"/>
  <c r="N371" i="14"/>
  <c r="H225" i="13"/>
  <c r="H226" i="13" s="1"/>
  <c r="D225" i="13"/>
  <c r="D226" i="13" s="1"/>
  <c r="J225" i="13"/>
  <c r="J226" i="13"/>
  <c r="N225" i="13"/>
  <c r="N226" i="13" s="1"/>
  <c r="Q225" i="13"/>
  <c r="Q226" i="13" s="1"/>
  <c r="N296" i="14"/>
  <c r="I409" i="14"/>
  <c r="N409" i="14" s="1"/>
  <c r="B225" i="13"/>
  <c r="B226" i="13" s="1"/>
  <c r="P225" i="13"/>
  <c r="P226" i="13" s="1"/>
  <c r="M33" i="13"/>
  <c r="M53" i="13"/>
  <c r="M91" i="13"/>
  <c r="O109" i="13"/>
  <c r="G225" i="13"/>
  <c r="G226" i="13" s="1"/>
  <c r="K225" i="13"/>
  <c r="K226" i="13"/>
  <c r="O225" i="13"/>
  <c r="O226" i="13"/>
  <c r="I258" i="14"/>
  <c r="N258" i="14" s="1"/>
  <c r="Q3419" i="12"/>
  <c r="Q3420" i="12" s="1"/>
  <c r="Q3762" i="12"/>
  <c r="C206" i="13"/>
  <c r="O110" i="13"/>
  <c r="C205" i="13"/>
  <c r="M32" i="13"/>
  <c r="M52" i="13"/>
  <c r="M71" i="13"/>
  <c r="M90" i="13"/>
  <c r="B205" i="13"/>
  <c r="D205" i="13"/>
  <c r="N40" i="8"/>
  <c r="C38" i="8"/>
  <c r="D38" i="8"/>
  <c r="E38" i="8"/>
  <c r="F38" i="8"/>
  <c r="G38" i="8"/>
  <c r="H38" i="8"/>
  <c r="I38" i="8"/>
  <c r="J38" i="8"/>
  <c r="K38" i="8"/>
  <c r="C39" i="8"/>
  <c r="D39" i="8"/>
  <c r="E39" i="8"/>
  <c r="F39" i="8"/>
  <c r="G39" i="8"/>
  <c r="H39" i="8"/>
  <c r="I39" i="8"/>
  <c r="J39" i="8"/>
  <c r="K39" i="8"/>
  <c r="Q3421" i="12" l="1"/>
  <c r="Q3422" i="12" s="1"/>
  <c r="Q3763" i="12"/>
  <c r="B39" i="8"/>
  <c r="B38" i="8"/>
  <c r="L37" i="8"/>
  <c r="L36" i="8"/>
  <c r="Q3423" i="12" l="1"/>
  <c r="Q3764" i="12"/>
  <c r="Q3765" i="12" s="1"/>
  <c r="L29" i="8"/>
  <c r="L30" i="8"/>
  <c r="L31" i="8"/>
  <c r="L32" i="8"/>
  <c r="L33" i="8"/>
  <c r="L34" i="8"/>
  <c r="L35" i="8"/>
  <c r="L28" i="8"/>
  <c r="M27" i="8"/>
  <c r="K27" i="8"/>
  <c r="J27" i="8"/>
  <c r="I27" i="8"/>
  <c r="H27" i="8"/>
  <c r="G27" i="8"/>
  <c r="F27" i="8"/>
  <c r="E27" i="8"/>
  <c r="D27" i="8"/>
  <c r="C27" i="8"/>
  <c r="M26" i="8"/>
  <c r="M41" i="8" s="1"/>
  <c r="K26" i="8"/>
  <c r="J26" i="8"/>
  <c r="I26" i="8"/>
  <c r="H26" i="8"/>
  <c r="G26" i="8"/>
  <c r="F26" i="8"/>
  <c r="E26" i="8"/>
  <c r="D26" i="8"/>
  <c r="C26" i="8"/>
  <c r="B27" i="8"/>
  <c r="B26" i="8"/>
  <c r="L39" i="8" l="1"/>
  <c r="L38" i="8"/>
  <c r="Q3424" i="12"/>
  <c r="Q3425" i="12" s="1"/>
  <c r="Q3426" i="12" s="1"/>
  <c r="Q3766" i="12"/>
  <c r="L25" i="8"/>
  <c r="L24" i="8"/>
  <c r="L23" i="8"/>
  <c r="L22" i="8"/>
  <c r="L21" i="8"/>
  <c r="L20" i="8"/>
  <c r="Q3427" i="12" l="1"/>
  <c r="L19" i="8"/>
  <c r="L18" i="8"/>
  <c r="L17" i="8"/>
  <c r="L16" i="8"/>
  <c r="C14" i="8"/>
  <c r="C40" i="8" s="1"/>
  <c r="C41" i="8" s="1"/>
  <c r="D14" i="8"/>
  <c r="D40" i="8" s="1"/>
  <c r="D41" i="8" s="1"/>
  <c r="E14" i="8"/>
  <c r="E40" i="8" s="1"/>
  <c r="E41" i="8" s="1"/>
  <c r="F14" i="8"/>
  <c r="F40" i="8" s="1"/>
  <c r="F41" i="8" s="1"/>
  <c r="G14" i="8"/>
  <c r="G40" i="8" s="1"/>
  <c r="G41" i="8" s="1"/>
  <c r="H14" i="8"/>
  <c r="H40" i="8" s="1"/>
  <c r="H41" i="8" s="1"/>
  <c r="I14" i="8"/>
  <c r="I40" i="8" s="1"/>
  <c r="I41" i="8" s="1"/>
  <c r="J14" i="8"/>
  <c r="J40" i="8" s="1"/>
  <c r="J41" i="8" s="1"/>
  <c r="K14" i="8"/>
  <c r="K40" i="8" s="1"/>
  <c r="K41" i="8" s="1"/>
  <c r="C15" i="8"/>
  <c r="D15" i="8"/>
  <c r="E15" i="8"/>
  <c r="F15" i="8"/>
  <c r="G15" i="8"/>
  <c r="H15" i="8"/>
  <c r="I15" i="8"/>
  <c r="J15" i="8"/>
  <c r="K15" i="8"/>
  <c r="B15" i="8"/>
  <c r="B14" i="8"/>
  <c r="B40" i="8" s="1"/>
  <c r="B41" i="8" s="1"/>
  <c r="L13" i="8"/>
  <c r="L12" i="8"/>
  <c r="L11" i="8"/>
  <c r="L10" i="8"/>
  <c r="L9" i="8"/>
  <c r="L7" i="8"/>
  <c r="L8" i="8"/>
  <c r="L6" i="8"/>
  <c r="L5" i="8"/>
  <c r="L4" i="8"/>
  <c r="L14" i="8" l="1"/>
  <c r="Q3428" i="12"/>
  <c r="L15" i="8"/>
  <c r="L26" i="8"/>
  <c r="L40" i="8" s="1"/>
  <c r="L41" i="8" s="1"/>
  <c r="L27" i="8"/>
  <c r="F36" i="10"/>
  <c r="E36" i="10"/>
  <c r="D36" i="10"/>
  <c r="C36" i="10"/>
  <c r="B36" i="10"/>
  <c r="Q3429" i="12" l="1"/>
  <c r="Q3430" i="12" s="1"/>
  <c r="Q3432" i="12" s="1"/>
  <c r="Q3434" i="12" s="1"/>
  <c r="J23" i="7"/>
  <c r="K23" i="7"/>
  <c r="L23" i="7"/>
  <c r="I23" i="7" l="1"/>
  <c r="G23" i="7" l="1"/>
  <c r="H23" i="7"/>
  <c r="F23" i="7"/>
  <c r="K10" i="5" l="1"/>
  <c r="D204" i="6" l="1"/>
  <c r="C204" i="6"/>
  <c r="B204" i="6"/>
  <c r="D201" i="6"/>
  <c r="C201" i="6"/>
  <c r="B201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Q169" i="6"/>
  <c r="P169" i="6"/>
  <c r="O169" i="6"/>
  <c r="N169" i="6"/>
  <c r="M169" i="6"/>
  <c r="L169" i="6"/>
  <c r="J169" i="6"/>
  <c r="I169" i="6"/>
  <c r="H169" i="6"/>
  <c r="G169" i="6"/>
  <c r="F169" i="6"/>
  <c r="D169" i="6"/>
  <c r="C169" i="6"/>
  <c r="B169" i="6"/>
  <c r="Q168" i="6"/>
  <c r="P168" i="6"/>
  <c r="O168" i="6"/>
  <c r="N168" i="6"/>
  <c r="M168" i="6"/>
  <c r="L168" i="6"/>
  <c r="J168" i="6"/>
  <c r="I168" i="6"/>
  <c r="H168" i="6"/>
  <c r="G168" i="6"/>
  <c r="F168" i="6"/>
  <c r="D168" i="6"/>
  <c r="C168" i="6"/>
  <c r="B168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D150" i="6"/>
  <c r="C150" i="6"/>
  <c r="B150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D149" i="6"/>
  <c r="C149" i="6"/>
  <c r="B149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Q111" i="6"/>
  <c r="P111" i="6"/>
  <c r="N111" i="6"/>
  <c r="M111" i="6"/>
  <c r="L111" i="6"/>
  <c r="J111" i="6"/>
  <c r="I111" i="6"/>
  <c r="H111" i="6"/>
  <c r="G111" i="6"/>
  <c r="F111" i="6"/>
  <c r="E111" i="6"/>
  <c r="D111" i="6"/>
  <c r="C111" i="6"/>
  <c r="B111" i="6"/>
  <c r="Q110" i="6"/>
  <c r="P110" i="6"/>
  <c r="N110" i="6"/>
  <c r="M110" i="6"/>
  <c r="L110" i="6"/>
  <c r="J110" i="6"/>
  <c r="I110" i="6"/>
  <c r="H110" i="6"/>
  <c r="G110" i="6"/>
  <c r="F110" i="6"/>
  <c r="E110" i="6"/>
  <c r="D110" i="6"/>
  <c r="C110" i="6"/>
  <c r="B110" i="6"/>
  <c r="O107" i="6"/>
  <c r="O105" i="6"/>
  <c r="O104" i="6"/>
  <c r="O111" i="6" s="1"/>
  <c r="O92" i="6"/>
  <c r="N92" i="6"/>
  <c r="L92" i="6"/>
  <c r="K92" i="6"/>
  <c r="J92" i="6"/>
  <c r="I92" i="6"/>
  <c r="H92" i="6"/>
  <c r="G92" i="6"/>
  <c r="F92" i="6"/>
  <c r="E92" i="6"/>
  <c r="D92" i="6"/>
  <c r="C92" i="6"/>
  <c r="B92" i="6"/>
  <c r="O91" i="6"/>
  <c r="N91" i="6"/>
  <c r="L91" i="6"/>
  <c r="K91" i="6"/>
  <c r="J91" i="6"/>
  <c r="I91" i="6"/>
  <c r="H91" i="6"/>
  <c r="G91" i="6"/>
  <c r="F91" i="6"/>
  <c r="E91" i="6"/>
  <c r="D91" i="6"/>
  <c r="C91" i="6"/>
  <c r="B91" i="6"/>
  <c r="M84" i="6"/>
  <c r="M83" i="6"/>
  <c r="M82" i="6"/>
  <c r="M81" i="6"/>
  <c r="M80" i="6"/>
  <c r="M79" i="6"/>
  <c r="O73" i="6"/>
  <c r="N73" i="6"/>
  <c r="L73" i="6"/>
  <c r="K73" i="6"/>
  <c r="J73" i="6"/>
  <c r="I73" i="6"/>
  <c r="H73" i="6"/>
  <c r="G73" i="6"/>
  <c r="F73" i="6"/>
  <c r="E73" i="6"/>
  <c r="D73" i="6"/>
  <c r="C73" i="6"/>
  <c r="B73" i="6"/>
  <c r="O72" i="6"/>
  <c r="N72" i="6"/>
  <c r="L72" i="6"/>
  <c r="K72" i="6"/>
  <c r="J72" i="6"/>
  <c r="I72" i="6"/>
  <c r="H72" i="6"/>
  <c r="G72" i="6"/>
  <c r="F72" i="6"/>
  <c r="E72" i="6"/>
  <c r="D72" i="6"/>
  <c r="C72" i="6"/>
  <c r="B72" i="6"/>
  <c r="M71" i="6"/>
  <c r="M70" i="6"/>
  <c r="M69" i="6"/>
  <c r="M68" i="6"/>
  <c r="M67" i="6"/>
  <c r="M66" i="6"/>
  <c r="M65" i="6"/>
  <c r="M64" i="6"/>
  <c r="M63" i="6"/>
  <c r="M62" i="6"/>
  <c r="M61" i="6"/>
  <c r="M60" i="6"/>
  <c r="O54" i="6"/>
  <c r="N54" i="6"/>
  <c r="L54" i="6"/>
  <c r="K54" i="6"/>
  <c r="J54" i="6"/>
  <c r="I54" i="6"/>
  <c r="H54" i="6"/>
  <c r="G54" i="6"/>
  <c r="F54" i="6"/>
  <c r="E54" i="6"/>
  <c r="D54" i="6"/>
  <c r="C54" i="6"/>
  <c r="B54" i="6"/>
  <c r="O53" i="6"/>
  <c r="N53" i="6"/>
  <c r="L53" i="6"/>
  <c r="K53" i="6"/>
  <c r="J53" i="6"/>
  <c r="I53" i="6"/>
  <c r="H53" i="6"/>
  <c r="G53" i="6"/>
  <c r="F53" i="6"/>
  <c r="E53" i="6"/>
  <c r="D53" i="6"/>
  <c r="C53" i="6"/>
  <c r="B53" i="6"/>
  <c r="M52" i="6"/>
  <c r="M51" i="6"/>
  <c r="M50" i="6"/>
  <c r="M49" i="6"/>
  <c r="M48" i="6"/>
  <c r="M47" i="6"/>
  <c r="M46" i="6"/>
  <c r="M45" i="6"/>
  <c r="M44" i="6"/>
  <c r="M43" i="6"/>
  <c r="M42" i="6"/>
  <c r="M41" i="6"/>
  <c r="O34" i="6"/>
  <c r="N34" i="6"/>
  <c r="L34" i="6"/>
  <c r="K34" i="6"/>
  <c r="J34" i="6"/>
  <c r="I34" i="6"/>
  <c r="H34" i="6"/>
  <c r="G34" i="6"/>
  <c r="F34" i="6"/>
  <c r="E34" i="6"/>
  <c r="D34" i="6"/>
  <c r="C34" i="6"/>
  <c r="B34" i="6"/>
  <c r="O33" i="6"/>
  <c r="N33" i="6"/>
  <c r="L33" i="6"/>
  <c r="K33" i="6"/>
  <c r="J33" i="6"/>
  <c r="I33" i="6"/>
  <c r="H33" i="6"/>
  <c r="G33" i="6"/>
  <c r="F33" i="6"/>
  <c r="E33" i="6"/>
  <c r="D33" i="6"/>
  <c r="C33" i="6"/>
  <c r="B33" i="6"/>
  <c r="M32" i="6"/>
  <c r="M31" i="6"/>
  <c r="M28" i="6"/>
  <c r="M27" i="6"/>
  <c r="M26" i="6"/>
  <c r="M25" i="6"/>
  <c r="M24" i="6"/>
  <c r="M23" i="6"/>
  <c r="M22" i="6"/>
  <c r="M21" i="6"/>
  <c r="O15" i="6"/>
  <c r="N15" i="6"/>
  <c r="M15" i="6"/>
  <c r="L15" i="6"/>
  <c r="K15" i="6"/>
  <c r="J15" i="6"/>
  <c r="I15" i="6"/>
  <c r="H15" i="6"/>
  <c r="G15" i="6"/>
  <c r="F15" i="6"/>
  <c r="E15" i="6"/>
  <c r="C15" i="6"/>
  <c r="B15" i="6"/>
  <c r="O14" i="6"/>
  <c r="N14" i="6"/>
  <c r="M14" i="6"/>
  <c r="L14" i="6"/>
  <c r="K14" i="6"/>
  <c r="J14" i="6"/>
  <c r="I14" i="6"/>
  <c r="H14" i="6"/>
  <c r="G14" i="6"/>
  <c r="F14" i="6"/>
  <c r="E14" i="6"/>
  <c r="C14" i="6"/>
  <c r="B14" i="6"/>
  <c r="M54" i="6" l="1"/>
  <c r="M92" i="6"/>
  <c r="M73" i="6"/>
  <c r="M34" i="6"/>
  <c r="Q205" i="6"/>
  <c r="Q206" i="6" s="1"/>
  <c r="M33" i="6"/>
  <c r="M53" i="6"/>
  <c r="M72" i="6"/>
  <c r="M91" i="6"/>
  <c r="O110" i="6"/>
  <c r="K12" i="5" l="1"/>
  <c r="K13" i="5"/>
  <c r="K15" i="5" l="1"/>
  <c r="K14" i="5"/>
  <c r="J6" i="5"/>
  <c r="J5" i="5"/>
  <c r="J8" i="5"/>
  <c r="J9" i="5"/>
  <c r="J10" i="5"/>
  <c r="J14" i="5"/>
  <c r="J13" i="5"/>
  <c r="J12" i="5"/>
  <c r="J15" i="5" s="1"/>
  <c r="J17" i="5"/>
  <c r="J16" i="5"/>
  <c r="J21" i="5"/>
  <c r="J19" i="5"/>
  <c r="J18" i="5"/>
  <c r="I10" i="5" l="1"/>
  <c r="I14" i="5"/>
  <c r="I12" i="5"/>
  <c r="I13" i="5"/>
  <c r="I7" i="5"/>
  <c r="I8" i="5"/>
  <c r="I9" i="5"/>
  <c r="I16" i="5"/>
  <c r="I17" i="5"/>
  <c r="I6" i="5"/>
  <c r="I5" i="5"/>
  <c r="I21" i="5"/>
  <c r="I19" i="5"/>
  <c r="I18" i="5"/>
  <c r="H13" i="5" l="1"/>
  <c r="H12" i="5"/>
  <c r="H15" i="5" s="1"/>
  <c r="H8" i="5"/>
  <c r="H21" i="5"/>
  <c r="H19" i="5"/>
  <c r="H18" i="5"/>
  <c r="H14" i="5" l="1"/>
  <c r="G14" i="5"/>
  <c r="G13" i="5"/>
  <c r="G12" i="5"/>
  <c r="G8" i="5"/>
  <c r="M6" i="2" l="1"/>
  <c r="E11" i="2"/>
  <c r="F11" i="2"/>
  <c r="G11" i="2"/>
  <c r="H11" i="2"/>
  <c r="Q1935" i="1" l="1"/>
  <c r="Q1934" i="1"/>
  <c r="B1942" i="1"/>
  <c r="B1941" i="1"/>
  <c r="C1960" i="1"/>
  <c r="D1960" i="1"/>
  <c r="E1960" i="1"/>
  <c r="F1960" i="1"/>
  <c r="G1960" i="1"/>
  <c r="H1960" i="1"/>
  <c r="I1960" i="1"/>
  <c r="J1960" i="1"/>
  <c r="K1960" i="1"/>
  <c r="L1960" i="1"/>
  <c r="N1960" i="1"/>
  <c r="O1960" i="1"/>
  <c r="C1959" i="1"/>
  <c r="D1959" i="1"/>
  <c r="E1959" i="1"/>
  <c r="F1959" i="1"/>
  <c r="G1959" i="1"/>
  <c r="H1959" i="1"/>
  <c r="I1959" i="1"/>
  <c r="J1959" i="1"/>
  <c r="K1959" i="1"/>
  <c r="L1959" i="1"/>
  <c r="N1959" i="1"/>
  <c r="O1959" i="1"/>
  <c r="B1960" i="1"/>
  <c r="B1959" i="1"/>
  <c r="M1950" i="1"/>
  <c r="M1951" i="1"/>
  <c r="M1952" i="1"/>
  <c r="M1953" i="1"/>
  <c r="M1954" i="1"/>
  <c r="M1955" i="1"/>
  <c r="M1956" i="1"/>
  <c r="M1957" i="1"/>
  <c r="M1958" i="1"/>
  <c r="M1961" i="1"/>
  <c r="M1962" i="1"/>
  <c r="M1949" i="1"/>
  <c r="M1911" i="1"/>
  <c r="M1912" i="1"/>
  <c r="M1913" i="1"/>
  <c r="M1914" i="1"/>
  <c r="M1915" i="1"/>
  <c r="M1916" i="1"/>
  <c r="M1917" i="1"/>
  <c r="M1918" i="1"/>
  <c r="M1919" i="1"/>
  <c r="M1922" i="1"/>
  <c r="M1923" i="1"/>
  <c r="M1924" i="1"/>
  <c r="M1925" i="1"/>
  <c r="M1926" i="1"/>
  <c r="M1927" i="1"/>
  <c r="M1928" i="1"/>
  <c r="M1929" i="1"/>
  <c r="M1930" i="1"/>
  <c r="M1931" i="1"/>
  <c r="M1910" i="1"/>
  <c r="M1868" i="1"/>
  <c r="M1825" i="1"/>
  <c r="M1740" i="1"/>
  <c r="M1697" i="1"/>
  <c r="M1654" i="1"/>
  <c r="M1611" i="1"/>
  <c r="M1568" i="1"/>
  <c r="M1525" i="1"/>
  <c r="M1937" i="1"/>
  <c r="M1938" i="1"/>
  <c r="M1936" i="1"/>
  <c r="C1933" i="1"/>
  <c r="D1933" i="1"/>
  <c r="E1933" i="1"/>
  <c r="F1933" i="1"/>
  <c r="G1933" i="1"/>
  <c r="H1933" i="1"/>
  <c r="I1933" i="1"/>
  <c r="J1933" i="1"/>
  <c r="K1933" i="1"/>
  <c r="L1933" i="1"/>
  <c r="N1933" i="1"/>
  <c r="O1933" i="1"/>
  <c r="C1932" i="1"/>
  <c r="D1932" i="1"/>
  <c r="E1932" i="1"/>
  <c r="F1932" i="1"/>
  <c r="G1932" i="1"/>
  <c r="H1932" i="1"/>
  <c r="I1932" i="1"/>
  <c r="J1932" i="1"/>
  <c r="K1932" i="1"/>
  <c r="L1932" i="1"/>
  <c r="N1932" i="1"/>
  <c r="O1932" i="1"/>
  <c r="B1933" i="1"/>
  <c r="B1932" i="1"/>
  <c r="M1960" i="1" l="1"/>
  <c r="M1959" i="1"/>
  <c r="M1934" i="1"/>
  <c r="M1935" i="1"/>
  <c r="O1707" i="1" l="1"/>
  <c r="B1707" i="1"/>
  <c r="O1664" i="1"/>
  <c r="H1664" i="1"/>
  <c r="B1664" i="1"/>
  <c r="O1647" i="1"/>
  <c r="C1647" i="1"/>
  <c r="D1647" i="1"/>
  <c r="E1647" i="1"/>
  <c r="F1647" i="1"/>
  <c r="G1647" i="1"/>
  <c r="H1647" i="1"/>
  <c r="I1647" i="1"/>
  <c r="J1647" i="1"/>
  <c r="K1647" i="1"/>
  <c r="L1647" i="1"/>
  <c r="N1647" i="1"/>
  <c r="B1647" i="1"/>
  <c r="O1646" i="1"/>
  <c r="C1646" i="1"/>
  <c r="D1646" i="1"/>
  <c r="E1646" i="1"/>
  <c r="F1646" i="1"/>
  <c r="G1646" i="1"/>
  <c r="H1646" i="1"/>
  <c r="I1646" i="1"/>
  <c r="J1646" i="1"/>
  <c r="K1646" i="1"/>
  <c r="L1646" i="1"/>
  <c r="N1646" i="1"/>
  <c r="B1646" i="1"/>
  <c r="O1634" i="1"/>
  <c r="C1634" i="1"/>
  <c r="D1634" i="1"/>
  <c r="E1634" i="1"/>
  <c r="F1634" i="1"/>
  <c r="G1634" i="1"/>
  <c r="H1634" i="1"/>
  <c r="I1634" i="1"/>
  <c r="J1634" i="1"/>
  <c r="K1634" i="1"/>
  <c r="L1634" i="1"/>
  <c r="N1634" i="1"/>
  <c r="B1634" i="1"/>
  <c r="O1633" i="1"/>
  <c r="C1633" i="1"/>
  <c r="D1633" i="1"/>
  <c r="E1633" i="1"/>
  <c r="F1633" i="1"/>
  <c r="G1633" i="1"/>
  <c r="H1633" i="1"/>
  <c r="I1633" i="1"/>
  <c r="J1633" i="1"/>
  <c r="K1633" i="1"/>
  <c r="L1633" i="1"/>
  <c r="N1633" i="1"/>
  <c r="B1633" i="1"/>
  <c r="O1622" i="1"/>
  <c r="C1622" i="1"/>
  <c r="D1622" i="1"/>
  <c r="E1622" i="1"/>
  <c r="F1622" i="1"/>
  <c r="G1622" i="1"/>
  <c r="H1622" i="1"/>
  <c r="I1622" i="1"/>
  <c r="J1622" i="1"/>
  <c r="K1622" i="1"/>
  <c r="L1622" i="1"/>
  <c r="N1622" i="1"/>
  <c r="B1622" i="1"/>
  <c r="O1621" i="1"/>
  <c r="C1621" i="1"/>
  <c r="D1621" i="1"/>
  <c r="E1621" i="1"/>
  <c r="F1621" i="1"/>
  <c r="G1621" i="1"/>
  <c r="H1621" i="1"/>
  <c r="I1621" i="1"/>
  <c r="J1621" i="1"/>
  <c r="K1621" i="1"/>
  <c r="L1621" i="1"/>
  <c r="N1621" i="1"/>
  <c r="B1621" i="1"/>
  <c r="M1592" i="1"/>
  <c r="C1602" i="1"/>
  <c r="D1602" i="1"/>
  <c r="E1602" i="1"/>
  <c r="F1602" i="1"/>
  <c r="G1602" i="1"/>
  <c r="H1602" i="1"/>
  <c r="I1602" i="1"/>
  <c r="J1602" i="1"/>
  <c r="K1602" i="1"/>
  <c r="L1602" i="1"/>
  <c r="N1602" i="1"/>
  <c r="O1602" i="1"/>
  <c r="B1602" i="1"/>
  <c r="C1601" i="1"/>
  <c r="D1601" i="1"/>
  <c r="E1601" i="1"/>
  <c r="F1601" i="1"/>
  <c r="G1601" i="1"/>
  <c r="H1601" i="1"/>
  <c r="I1601" i="1"/>
  <c r="J1601" i="1"/>
  <c r="K1601" i="1"/>
  <c r="L1601" i="1"/>
  <c r="N1601" i="1"/>
  <c r="O1601" i="1"/>
  <c r="B1601" i="1"/>
  <c r="C1591" i="1"/>
  <c r="D1591" i="1"/>
  <c r="E1591" i="1"/>
  <c r="F1591" i="1"/>
  <c r="G1591" i="1"/>
  <c r="H1591" i="1"/>
  <c r="I1591" i="1"/>
  <c r="J1591" i="1"/>
  <c r="K1591" i="1"/>
  <c r="L1591" i="1"/>
  <c r="N1591" i="1"/>
  <c r="O1591" i="1"/>
  <c r="B1591" i="1"/>
  <c r="C1590" i="1"/>
  <c r="D1590" i="1"/>
  <c r="E1590" i="1"/>
  <c r="F1590" i="1"/>
  <c r="G1590" i="1"/>
  <c r="H1590" i="1"/>
  <c r="I1590" i="1"/>
  <c r="J1590" i="1"/>
  <c r="K1590" i="1"/>
  <c r="L1590" i="1"/>
  <c r="N1590" i="1"/>
  <c r="O1590" i="1"/>
  <c r="B1590" i="1"/>
  <c r="C1579" i="1"/>
  <c r="D1579" i="1"/>
  <c r="E1579" i="1"/>
  <c r="F1579" i="1"/>
  <c r="G1579" i="1"/>
  <c r="H1579" i="1"/>
  <c r="I1579" i="1"/>
  <c r="J1579" i="1"/>
  <c r="K1579" i="1"/>
  <c r="L1579" i="1"/>
  <c r="N1579" i="1"/>
  <c r="O1579" i="1"/>
  <c r="B1579" i="1"/>
  <c r="C1578" i="1"/>
  <c r="D1578" i="1"/>
  <c r="E1578" i="1"/>
  <c r="F1578" i="1"/>
  <c r="G1578" i="1"/>
  <c r="H1578" i="1"/>
  <c r="I1578" i="1"/>
  <c r="J1578" i="1"/>
  <c r="K1578" i="1"/>
  <c r="L1578" i="1"/>
  <c r="N1578" i="1"/>
  <c r="O1578" i="1"/>
  <c r="B1578" i="1"/>
  <c r="C1561" i="1"/>
  <c r="D1561" i="1"/>
  <c r="E1561" i="1"/>
  <c r="F1561" i="1"/>
  <c r="G1561" i="1"/>
  <c r="H1561" i="1"/>
  <c r="I1561" i="1"/>
  <c r="J1561" i="1"/>
  <c r="K1561" i="1"/>
  <c r="L1561" i="1"/>
  <c r="N1561" i="1"/>
  <c r="O1561" i="1"/>
  <c r="B1561" i="1"/>
  <c r="C1560" i="1"/>
  <c r="D1560" i="1"/>
  <c r="E1560" i="1"/>
  <c r="F1560" i="1"/>
  <c r="G1560" i="1"/>
  <c r="H1560" i="1"/>
  <c r="I1560" i="1"/>
  <c r="J1560" i="1"/>
  <c r="K1560" i="1"/>
  <c r="L1560" i="1"/>
  <c r="N1560" i="1"/>
  <c r="O1560" i="1"/>
  <c r="B1560" i="1"/>
  <c r="C1548" i="1"/>
  <c r="D1548" i="1"/>
  <c r="E1548" i="1"/>
  <c r="F1548" i="1"/>
  <c r="G1548" i="1"/>
  <c r="H1548" i="1"/>
  <c r="I1548" i="1"/>
  <c r="J1548" i="1"/>
  <c r="K1548" i="1"/>
  <c r="L1548" i="1"/>
  <c r="N1548" i="1"/>
  <c r="O1548" i="1"/>
  <c r="B1548" i="1"/>
  <c r="C1547" i="1"/>
  <c r="D1547" i="1"/>
  <c r="E1547" i="1"/>
  <c r="F1547" i="1"/>
  <c r="G1547" i="1"/>
  <c r="H1547" i="1"/>
  <c r="I1547" i="1"/>
  <c r="J1547" i="1"/>
  <c r="K1547" i="1"/>
  <c r="L1547" i="1"/>
  <c r="N1547" i="1"/>
  <c r="O1547" i="1"/>
  <c r="B1547" i="1"/>
  <c r="C1536" i="1"/>
  <c r="D1536" i="1"/>
  <c r="E1536" i="1"/>
  <c r="F1536" i="1"/>
  <c r="G1536" i="1"/>
  <c r="H1536" i="1"/>
  <c r="I1536" i="1"/>
  <c r="J1536" i="1"/>
  <c r="K1536" i="1"/>
  <c r="L1536" i="1"/>
  <c r="N1536" i="1"/>
  <c r="O1536" i="1"/>
  <c r="B1536" i="1"/>
  <c r="C1535" i="1"/>
  <c r="D1535" i="1"/>
  <c r="E1535" i="1"/>
  <c r="F1535" i="1"/>
  <c r="G1535" i="1"/>
  <c r="H1535" i="1"/>
  <c r="I1535" i="1"/>
  <c r="J1535" i="1"/>
  <c r="K1535" i="1"/>
  <c r="L1535" i="1"/>
  <c r="N1535" i="1"/>
  <c r="O1535" i="1"/>
  <c r="B1535" i="1"/>
  <c r="T144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B1516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B1515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B1503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B1502" i="1"/>
  <c r="C1491" i="1"/>
  <c r="D1491" i="1"/>
  <c r="E1491" i="1"/>
  <c r="F1491" i="1"/>
  <c r="G1491" i="1"/>
  <c r="H1491" i="1"/>
  <c r="I1491" i="1"/>
  <c r="J1491" i="1"/>
  <c r="K1491" i="1"/>
  <c r="L1491" i="1"/>
  <c r="N1491" i="1"/>
  <c r="O1491" i="1"/>
  <c r="B1491" i="1"/>
  <c r="C1490" i="1"/>
  <c r="D1490" i="1"/>
  <c r="E1490" i="1"/>
  <c r="F1490" i="1"/>
  <c r="G1490" i="1"/>
  <c r="H1490" i="1"/>
  <c r="I1490" i="1"/>
  <c r="J1490" i="1"/>
  <c r="K1490" i="1"/>
  <c r="L1490" i="1"/>
  <c r="N1490" i="1"/>
  <c r="O1490" i="1"/>
  <c r="B149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B1431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B1430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B1418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B1417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B1406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B1405" i="1"/>
  <c r="B1648" i="1" l="1"/>
  <c r="B1649" i="1" s="1"/>
  <c r="H1648" i="1"/>
  <c r="H1649" i="1" s="1"/>
  <c r="E1517" i="1"/>
  <c r="E1518" i="1" s="1"/>
  <c r="N1517" i="1"/>
  <c r="N1518" i="1" s="1"/>
  <c r="I1648" i="1"/>
  <c r="I1649" i="1" s="1"/>
  <c r="N1562" i="1"/>
  <c r="N1563" i="1" s="1"/>
  <c r="E1562" i="1"/>
  <c r="E1563" i="1" s="1"/>
  <c r="I1517" i="1"/>
  <c r="I1518" i="1" s="1"/>
  <c r="K1517" i="1"/>
  <c r="K1518" i="1" s="1"/>
  <c r="C1517" i="1"/>
  <c r="C1518" i="1" s="1"/>
  <c r="I1562" i="1"/>
  <c r="I1563" i="1" s="1"/>
  <c r="B1603" i="1"/>
  <c r="B1604" i="1" s="1"/>
  <c r="G1603" i="1"/>
  <c r="G1604" i="1" s="1"/>
  <c r="G1648" i="1"/>
  <c r="G1649" i="1" s="1"/>
  <c r="O1517" i="1"/>
  <c r="F1517" i="1"/>
  <c r="F1518" i="1" s="1"/>
  <c r="J1562" i="1"/>
  <c r="J1563" i="1" s="1"/>
  <c r="L1562" i="1"/>
  <c r="L1563" i="1" s="1"/>
  <c r="D1562" i="1"/>
  <c r="D1563" i="1" s="1"/>
  <c r="H1603" i="1"/>
  <c r="H1604" i="1" s="1"/>
  <c r="G1517" i="1"/>
  <c r="G1518" i="1" s="1"/>
  <c r="N1603" i="1"/>
  <c r="N1604" i="1" s="1"/>
  <c r="M1432" i="1"/>
  <c r="M1433" i="1" s="1"/>
  <c r="E1432" i="1"/>
  <c r="E1433" i="1" s="1"/>
  <c r="I1432" i="1"/>
  <c r="I1433" i="1" s="1"/>
  <c r="L1648" i="1"/>
  <c r="L1649" i="1" s="1"/>
  <c r="D1648" i="1"/>
  <c r="D1649" i="1" s="1"/>
  <c r="N1432" i="1"/>
  <c r="N1433" i="1" s="1"/>
  <c r="J1432" i="1"/>
  <c r="J1433" i="1" s="1"/>
  <c r="L1517" i="1"/>
  <c r="L1518" i="1" s="1"/>
  <c r="D1517" i="1"/>
  <c r="D1518" i="1" s="1"/>
  <c r="N1648" i="1"/>
  <c r="N1649" i="1" s="1"/>
  <c r="I1603" i="1"/>
  <c r="I1604" i="1" s="1"/>
  <c r="F1432" i="1"/>
  <c r="F1433" i="1" s="1"/>
  <c r="J1517" i="1"/>
  <c r="J1518" i="1" s="1"/>
  <c r="F1562" i="1"/>
  <c r="F1563" i="1" s="1"/>
  <c r="J1603" i="1"/>
  <c r="J1604" i="1" s="1"/>
  <c r="F1648" i="1"/>
  <c r="F1649" i="1" s="1"/>
  <c r="K1603" i="1"/>
  <c r="K1604" i="1" s="1"/>
  <c r="C1603" i="1"/>
  <c r="C1604" i="1" s="1"/>
  <c r="E1648" i="1"/>
  <c r="E1649" i="1" s="1"/>
  <c r="D1603" i="1"/>
  <c r="D1604" i="1" s="1"/>
  <c r="K1432" i="1"/>
  <c r="K1433" i="1" s="1"/>
  <c r="C1432" i="1"/>
  <c r="C1433" i="1" s="1"/>
  <c r="O1432" i="1"/>
  <c r="G1432" i="1"/>
  <c r="G1433" i="1" s="1"/>
  <c r="B1562" i="1"/>
  <c r="B1563" i="1" s="1"/>
  <c r="G1562" i="1"/>
  <c r="G1563" i="1" s="1"/>
  <c r="E1603" i="1"/>
  <c r="E1604" i="1" s="1"/>
  <c r="L1432" i="1"/>
  <c r="L1433" i="1" s="1"/>
  <c r="D1432" i="1"/>
  <c r="D1433" i="1" s="1"/>
  <c r="B1432" i="1"/>
  <c r="B1433" i="1" s="1"/>
  <c r="H1432" i="1"/>
  <c r="H1433" i="1" s="1"/>
  <c r="B1517" i="1"/>
  <c r="B1518" i="1" s="1"/>
  <c r="H1562" i="1"/>
  <c r="H1563" i="1" s="1"/>
  <c r="O1603" i="1"/>
  <c r="O1604" i="1" s="1"/>
  <c r="F1603" i="1"/>
  <c r="F1604" i="1" s="1"/>
  <c r="J1648" i="1"/>
  <c r="J1649" i="1" s="1"/>
  <c r="O1648" i="1"/>
  <c r="O1649" i="1" s="1"/>
  <c r="H1517" i="1"/>
  <c r="H1518" i="1" s="1"/>
  <c r="O1562" i="1"/>
  <c r="O1563" i="1" s="1"/>
  <c r="K1562" i="1"/>
  <c r="K1563" i="1" s="1"/>
  <c r="C1562" i="1"/>
  <c r="C1563" i="1" s="1"/>
  <c r="K1648" i="1"/>
  <c r="K1649" i="1" s="1"/>
  <c r="C1648" i="1"/>
  <c r="C1649" i="1" s="1"/>
  <c r="L1603" i="1"/>
  <c r="L1604" i="1" s="1"/>
  <c r="C1921" i="1"/>
  <c r="D1921" i="1"/>
  <c r="E1921" i="1"/>
  <c r="F1921" i="1"/>
  <c r="G1921" i="1"/>
  <c r="H1921" i="1"/>
  <c r="I1921" i="1"/>
  <c r="J1921" i="1"/>
  <c r="K1921" i="1"/>
  <c r="L1921" i="1"/>
  <c r="N1921" i="1"/>
  <c r="O1921" i="1"/>
  <c r="C1920" i="1"/>
  <c r="D1920" i="1"/>
  <c r="E1920" i="1"/>
  <c r="F1920" i="1"/>
  <c r="G1920" i="1"/>
  <c r="H1920" i="1"/>
  <c r="I1920" i="1"/>
  <c r="J1920" i="1"/>
  <c r="K1920" i="1"/>
  <c r="L1920" i="1"/>
  <c r="N1920" i="1"/>
  <c r="O1920" i="1"/>
  <c r="B1921" i="1"/>
  <c r="B1920" i="1"/>
  <c r="B1943" i="1" s="1"/>
  <c r="B1944" i="1" s="1"/>
  <c r="C1903" i="1"/>
  <c r="D1903" i="1"/>
  <c r="E1903" i="1"/>
  <c r="F1903" i="1"/>
  <c r="G1903" i="1"/>
  <c r="H1903" i="1"/>
  <c r="I1903" i="1"/>
  <c r="J1903" i="1"/>
  <c r="K1903" i="1"/>
  <c r="L1903" i="1"/>
  <c r="N1903" i="1"/>
  <c r="O1903" i="1"/>
  <c r="C1902" i="1"/>
  <c r="D1902" i="1"/>
  <c r="E1902" i="1"/>
  <c r="F1902" i="1"/>
  <c r="G1902" i="1"/>
  <c r="H1902" i="1"/>
  <c r="I1902" i="1"/>
  <c r="J1902" i="1"/>
  <c r="K1902" i="1"/>
  <c r="L1902" i="1"/>
  <c r="N1902" i="1"/>
  <c r="O1902" i="1"/>
  <c r="M1893" i="1"/>
  <c r="M1894" i="1"/>
  <c r="M1895" i="1"/>
  <c r="M1896" i="1"/>
  <c r="M1897" i="1"/>
  <c r="M1898" i="1"/>
  <c r="M1899" i="1"/>
  <c r="M1900" i="1"/>
  <c r="M1901" i="1"/>
  <c r="M1892" i="1"/>
  <c r="B1903" i="1"/>
  <c r="B1902" i="1"/>
  <c r="C1891" i="1"/>
  <c r="D1891" i="1"/>
  <c r="E1891" i="1"/>
  <c r="F1891" i="1"/>
  <c r="G1891" i="1"/>
  <c r="H1891" i="1"/>
  <c r="I1891" i="1"/>
  <c r="J1891" i="1"/>
  <c r="K1891" i="1"/>
  <c r="L1891" i="1"/>
  <c r="N1891" i="1"/>
  <c r="O1891" i="1"/>
  <c r="C1890" i="1"/>
  <c r="D1890" i="1"/>
  <c r="E1890" i="1"/>
  <c r="F1890" i="1"/>
  <c r="G1890" i="1"/>
  <c r="H1890" i="1"/>
  <c r="I1890" i="1"/>
  <c r="J1890" i="1"/>
  <c r="K1890" i="1"/>
  <c r="L1890" i="1"/>
  <c r="N1890" i="1"/>
  <c r="O1890" i="1"/>
  <c r="M1888" i="1"/>
  <c r="M1889" i="1"/>
  <c r="M1887" i="1"/>
  <c r="B1891" i="1"/>
  <c r="B1890" i="1"/>
  <c r="M1881" i="1"/>
  <c r="M1882" i="1"/>
  <c r="M1883" i="1"/>
  <c r="M1884" i="1"/>
  <c r="M1885" i="1"/>
  <c r="M1886" i="1"/>
  <c r="M1880" i="1"/>
  <c r="C1879" i="1"/>
  <c r="D1879" i="1"/>
  <c r="E1879" i="1"/>
  <c r="F1879" i="1"/>
  <c r="G1879" i="1"/>
  <c r="H1879" i="1"/>
  <c r="I1879" i="1"/>
  <c r="J1879" i="1"/>
  <c r="K1879" i="1"/>
  <c r="L1879" i="1"/>
  <c r="O1879" i="1"/>
  <c r="C1878" i="1"/>
  <c r="D1878" i="1"/>
  <c r="E1878" i="1"/>
  <c r="F1878" i="1"/>
  <c r="G1878" i="1"/>
  <c r="H1878" i="1"/>
  <c r="I1878" i="1"/>
  <c r="J1878" i="1"/>
  <c r="K1878" i="1"/>
  <c r="L1878" i="1"/>
  <c r="O1878" i="1"/>
  <c r="B1879" i="1"/>
  <c r="B1878" i="1"/>
  <c r="M1869" i="1"/>
  <c r="M1870" i="1"/>
  <c r="M1871" i="1"/>
  <c r="M1872" i="1"/>
  <c r="M1873" i="1"/>
  <c r="M1874" i="1"/>
  <c r="M1875" i="1"/>
  <c r="M1876" i="1"/>
  <c r="M1877" i="1"/>
  <c r="C1861" i="1"/>
  <c r="D1861" i="1"/>
  <c r="E1861" i="1"/>
  <c r="F1861" i="1"/>
  <c r="G1861" i="1"/>
  <c r="H1861" i="1"/>
  <c r="I1861" i="1"/>
  <c r="J1861" i="1"/>
  <c r="K1861" i="1"/>
  <c r="L1861" i="1"/>
  <c r="O1861" i="1"/>
  <c r="C1860" i="1"/>
  <c r="D1860" i="1"/>
  <c r="E1860" i="1"/>
  <c r="F1860" i="1"/>
  <c r="G1860" i="1"/>
  <c r="H1860" i="1"/>
  <c r="I1860" i="1"/>
  <c r="J1860" i="1"/>
  <c r="K1860" i="1"/>
  <c r="L1860" i="1"/>
  <c r="O1860" i="1"/>
  <c r="B1861" i="1"/>
  <c r="B1860" i="1"/>
  <c r="M1857" i="1"/>
  <c r="M1858" i="1"/>
  <c r="M1859" i="1"/>
  <c r="M1856" i="1"/>
  <c r="M1850" i="1"/>
  <c r="M1851" i="1"/>
  <c r="M1852" i="1"/>
  <c r="M1853" i="1"/>
  <c r="M1854" i="1"/>
  <c r="M1855" i="1"/>
  <c r="M1849" i="1"/>
  <c r="C1848" i="1"/>
  <c r="D1848" i="1"/>
  <c r="E1848" i="1"/>
  <c r="F1848" i="1"/>
  <c r="G1848" i="1"/>
  <c r="H1848" i="1"/>
  <c r="I1848" i="1"/>
  <c r="J1848" i="1"/>
  <c r="K1848" i="1"/>
  <c r="L1848" i="1"/>
  <c r="O1848" i="1"/>
  <c r="C1847" i="1"/>
  <c r="D1847" i="1"/>
  <c r="E1847" i="1"/>
  <c r="F1847" i="1"/>
  <c r="G1847" i="1"/>
  <c r="H1847" i="1"/>
  <c r="I1847" i="1"/>
  <c r="J1847" i="1"/>
  <c r="K1847" i="1"/>
  <c r="L1847" i="1"/>
  <c r="O1847" i="1"/>
  <c r="B1848" i="1"/>
  <c r="B1847" i="1"/>
  <c r="M1838" i="1"/>
  <c r="M1839" i="1"/>
  <c r="M1840" i="1"/>
  <c r="M1841" i="1"/>
  <c r="M1842" i="1"/>
  <c r="M1843" i="1"/>
  <c r="M1844" i="1"/>
  <c r="M1845" i="1"/>
  <c r="M1846" i="1"/>
  <c r="M1837" i="1"/>
  <c r="C1836" i="1"/>
  <c r="D1836" i="1"/>
  <c r="E1836" i="1"/>
  <c r="F1836" i="1"/>
  <c r="G1836" i="1"/>
  <c r="H1836" i="1"/>
  <c r="I1836" i="1"/>
  <c r="J1836" i="1"/>
  <c r="K1836" i="1"/>
  <c r="L1836" i="1"/>
  <c r="O1836" i="1"/>
  <c r="C1835" i="1"/>
  <c r="D1835" i="1"/>
  <c r="E1835" i="1"/>
  <c r="F1835" i="1"/>
  <c r="G1835" i="1"/>
  <c r="H1835" i="1"/>
  <c r="I1835" i="1"/>
  <c r="J1835" i="1"/>
  <c r="K1835" i="1"/>
  <c r="L1835" i="1"/>
  <c r="O1835" i="1"/>
  <c r="C1818" i="1"/>
  <c r="D1818" i="1"/>
  <c r="E1818" i="1"/>
  <c r="F1818" i="1"/>
  <c r="G1818" i="1"/>
  <c r="H1818" i="1"/>
  <c r="I1818" i="1"/>
  <c r="J1818" i="1"/>
  <c r="K1818" i="1"/>
  <c r="L1818" i="1"/>
  <c r="O1818" i="1"/>
  <c r="C1817" i="1"/>
  <c r="D1817" i="1"/>
  <c r="E1817" i="1"/>
  <c r="F1817" i="1"/>
  <c r="G1817" i="1"/>
  <c r="H1817" i="1"/>
  <c r="I1817" i="1"/>
  <c r="J1817" i="1"/>
  <c r="K1817" i="1"/>
  <c r="L1817" i="1"/>
  <c r="O1817" i="1"/>
  <c r="B1818" i="1"/>
  <c r="B1817" i="1"/>
  <c r="B1804" i="1"/>
  <c r="C1804" i="1"/>
  <c r="D1804" i="1"/>
  <c r="E1804" i="1"/>
  <c r="F1804" i="1"/>
  <c r="G1804" i="1"/>
  <c r="H1804" i="1"/>
  <c r="I1804" i="1"/>
  <c r="J1804" i="1"/>
  <c r="K1804" i="1"/>
  <c r="L1804" i="1"/>
  <c r="O1804" i="1"/>
  <c r="B1805" i="1"/>
  <c r="C1805" i="1"/>
  <c r="D1805" i="1"/>
  <c r="E1805" i="1"/>
  <c r="F1805" i="1"/>
  <c r="G1805" i="1"/>
  <c r="H1805" i="1"/>
  <c r="I1805" i="1"/>
  <c r="J1805" i="1"/>
  <c r="K1805" i="1"/>
  <c r="L1805" i="1"/>
  <c r="O1805" i="1"/>
  <c r="M1806" i="1"/>
  <c r="M1807" i="1"/>
  <c r="M1808" i="1"/>
  <c r="M1809" i="1"/>
  <c r="M1810" i="1"/>
  <c r="M1811" i="1"/>
  <c r="M1812" i="1"/>
  <c r="M1813" i="1"/>
  <c r="M1814" i="1"/>
  <c r="M1815" i="1"/>
  <c r="M1816" i="1"/>
  <c r="M1826" i="1"/>
  <c r="M1827" i="1"/>
  <c r="M1828" i="1"/>
  <c r="M1829" i="1"/>
  <c r="M1830" i="1"/>
  <c r="M1831" i="1"/>
  <c r="M1832" i="1"/>
  <c r="M1833" i="1"/>
  <c r="M1834" i="1"/>
  <c r="B1836" i="1"/>
  <c r="B1835" i="1"/>
  <c r="M1795" i="1"/>
  <c r="M1796" i="1"/>
  <c r="M1797" i="1"/>
  <c r="M1798" i="1"/>
  <c r="M1799" i="1"/>
  <c r="M1800" i="1"/>
  <c r="M1801" i="1"/>
  <c r="M1802" i="1"/>
  <c r="M1803" i="1"/>
  <c r="M1794" i="1"/>
  <c r="C1793" i="1"/>
  <c r="D1793" i="1"/>
  <c r="E1793" i="1"/>
  <c r="F1793" i="1"/>
  <c r="G1793" i="1"/>
  <c r="H1793" i="1"/>
  <c r="I1793" i="1"/>
  <c r="J1793" i="1"/>
  <c r="K1793" i="1"/>
  <c r="L1793" i="1"/>
  <c r="O1793" i="1"/>
  <c r="C1792" i="1"/>
  <c r="D1792" i="1"/>
  <c r="E1792" i="1"/>
  <c r="F1792" i="1"/>
  <c r="G1792" i="1"/>
  <c r="H1792" i="1"/>
  <c r="I1792" i="1"/>
  <c r="J1792" i="1"/>
  <c r="K1792" i="1"/>
  <c r="L1792" i="1"/>
  <c r="O1792" i="1"/>
  <c r="B1793" i="1"/>
  <c r="B1792" i="1"/>
  <c r="M1783" i="1"/>
  <c r="M1784" i="1"/>
  <c r="M1785" i="1"/>
  <c r="M1786" i="1"/>
  <c r="M1787" i="1"/>
  <c r="M1788" i="1"/>
  <c r="M1789" i="1"/>
  <c r="M1790" i="1"/>
  <c r="M1791" i="1"/>
  <c r="M1782" i="1"/>
  <c r="C1775" i="1"/>
  <c r="D1775" i="1"/>
  <c r="E1775" i="1"/>
  <c r="F1775" i="1"/>
  <c r="G1775" i="1"/>
  <c r="H1775" i="1"/>
  <c r="I1775" i="1"/>
  <c r="J1775" i="1"/>
  <c r="K1775" i="1"/>
  <c r="L1775" i="1"/>
  <c r="O1775" i="1"/>
  <c r="C1774" i="1"/>
  <c r="D1774" i="1"/>
  <c r="E1774" i="1"/>
  <c r="F1774" i="1"/>
  <c r="G1774" i="1"/>
  <c r="H1774" i="1"/>
  <c r="I1774" i="1"/>
  <c r="J1774" i="1"/>
  <c r="K1774" i="1"/>
  <c r="L1774" i="1"/>
  <c r="O1774" i="1"/>
  <c r="B1775" i="1"/>
  <c r="B1774" i="1"/>
  <c r="M1770" i="1"/>
  <c r="M1771" i="1"/>
  <c r="M1772" i="1"/>
  <c r="M1773" i="1"/>
  <c r="M1769" i="1"/>
  <c r="M1764" i="1"/>
  <c r="M1765" i="1"/>
  <c r="M1766" i="1"/>
  <c r="M1767" i="1"/>
  <c r="M1768" i="1"/>
  <c r="C1763" i="1"/>
  <c r="D1763" i="1"/>
  <c r="E1763" i="1"/>
  <c r="F1763" i="1"/>
  <c r="G1763" i="1"/>
  <c r="H1763" i="1"/>
  <c r="I1763" i="1"/>
  <c r="J1763" i="1"/>
  <c r="K1763" i="1"/>
  <c r="L1763" i="1"/>
  <c r="O1763" i="1"/>
  <c r="B1763" i="1"/>
  <c r="C1762" i="1"/>
  <c r="D1762" i="1"/>
  <c r="E1762" i="1"/>
  <c r="F1762" i="1"/>
  <c r="G1762" i="1"/>
  <c r="H1762" i="1"/>
  <c r="I1762" i="1"/>
  <c r="J1762" i="1"/>
  <c r="K1762" i="1"/>
  <c r="L1762" i="1"/>
  <c r="O1762" i="1"/>
  <c r="B1762" i="1"/>
  <c r="M1760" i="1"/>
  <c r="M1761" i="1"/>
  <c r="C1751" i="1"/>
  <c r="D1751" i="1"/>
  <c r="E1751" i="1"/>
  <c r="F1751" i="1"/>
  <c r="G1751" i="1"/>
  <c r="H1751" i="1"/>
  <c r="I1751" i="1"/>
  <c r="J1751" i="1"/>
  <c r="K1751" i="1"/>
  <c r="L1751" i="1"/>
  <c r="O1751" i="1"/>
  <c r="C1750" i="1"/>
  <c r="D1750" i="1"/>
  <c r="E1750" i="1"/>
  <c r="F1750" i="1"/>
  <c r="G1750" i="1"/>
  <c r="H1750" i="1"/>
  <c r="I1750" i="1"/>
  <c r="J1750" i="1"/>
  <c r="K1750" i="1"/>
  <c r="L1750" i="1"/>
  <c r="O1750" i="1"/>
  <c r="B1751" i="1"/>
  <c r="B1750" i="1"/>
  <c r="M1753" i="1"/>
  <c r="M1754" i="1"/>
  <c r="M1755" i="1"/>
  <c r="M1756" i="1"/>
  <c r="M1757" i="1"/>
  <c r="M1758" i="1"/>
  <c r="M1759" i="1"/>
  <c r="M1752" i="1"/>
  <c r="M1741" i="1"/>
  <c r="M1742" i="1"/>
  <c r="M1743" i="1"/>
  <c r="M1744" i="1"/>
  <c r="M1745" i="1"/>
  <c r="M1746" i="1"/>
  <c r="M1747" i="1"/>
  <c r="M1748" i="1"/>
  <c r="M1749" i="1"/>
  <c r="O1733" i="1"/>
  <c r="L1733" i="1"/>
  <c r="K1733" i="1"/>
  <c r="J1733" i="1"/>
  <c r="I1733" i="1"/>
  <c r="H1733" i="1"/>
  <c r="G1733" i="1"/>
  <c r="F1733" i="1"/>
  <c r="E1733" i="1"/>
  <c r="D1733" i="1"/>
  <c r="C1733" i="1"/>
  <c r="B1733" i="1"/>
  <c r="O1732" i="1"/>
  <c r="L1732" i="1"/>
  <c r="K1732" i="1"/>
  <c r="J1732" i="1"/>
  <c r="I1732" i="1"/>
  <c r="H1732" i="1"/>
  <c r="G1732" i="1"/>
  <c r="F1732" i="1"/>
  <c r="E1732" i="1"/>
  <c r="D1732" i="1"/>
  <c r="C1732" i="1"/>
  <c r="B1732" i="1"/>
  <c r="M1731" i="1"/>
  <c r="M1730" i="1"/>
  <c r="M1729" i="1"/>
  <c r="M1728" i="1"/>
  <c r="M1727" i="1"/>
  <c r="M1726" i="1"/>
  <c r="M1725" i="1"/>
  <c r="M1724" i="1"/>
  <c r="M1723" i="1"/>
  <c r="M1722" i="1"/>
  <c r="M1721" i="1"/>
  <c r="C1688" i="1"/>
  <c r="D1688" i="1"/>
  <c r="E1688" i="1"/>
  <c r="F1688" i="1"/>
  <c r="G1688" i="1"/>
  <c r="H1688" i="1"/>
  <c r="I1688" i="1"/>
  <c r="J1688" i="1"/>
  <c r="K1688" i="1"/>
  <c r="L1688" i="1"/>
  <c r="O1688" i="1"/>
  <c r="M1550" i="1"/>
  <c r="M1551" i="1"/>
  <c r="M1552" i="1"/>
  <c r="M1553" i="1"/>
  <c r="M1554" i="1"/>
  <c r="M1555" i="1"/>
  <c r="M1556" i="1"/>
  <c r="M1557" i="1"/>
  <c r="M1558" i="1"/>
  <c r="M1559" i="1"/>
  <c r="M1549" i="1"/>
  <c r="M1538" i="1"/>
  <c r="M1539" i="1"/>
  <c r="M1540" i="1"/>
  <c r="M1541" i="1"/>
  <c r="M1542" i="1"/>
  <c r="M1543" i="1"/>
  <c r="M1544" i="1"/>
  <c r="M1545" i="1"/>
  <c r="M1546" i="1"/>
  <c r="M1537" i="1"/>
  <c r="M1526" i="1"/>
  <c r="M1527" i="1"/>
  <c r="M1528" i="1"/>
  <c r="M1529" i="1"/>
  <c r="M1530" i="1"/>
  <c r="M1531" i="1"/>
  <c r="M1532" i="1"/>
  <c r="M1533" i="1"/>
  <c r="M1534" i="1"/>
  <c r="M1593" i="1"/>
  <c r="M1594" i="1"/>
  <c r="M1595" i="1"/>
  <c r="M1596" i="1"/>
  <c r="M1597" i="1"/>
  <c r="M1598" i="1"/>
  <c r="M1599" i="1"/>
  <c r="M1600" i="1"/>
  <c r="M1581" i="1"/>
  <c r="M1582" i="1"/>
  <c r="M1583" i="1"/>
  <c r="M1584" i="1"/>
  <c r="M1585" i="1"/>
  <c r="M1586" i="1"/>
  <c r="M1587" i="1"/>
  <c r="M1588" i="1"/>
  <c r="M1589" i="1"/>
  <c r="M1580" i="1"/>
  <c r="M1569" i="1"/>
  <c r="M1570" i="1"/>
  <c r="M1571" i="1"/>
  <c r="M1572" i="1"/>
  <c r="M1573" i="1"/>
  <c r="M1574" i="1"/>
  <c r="M1575" i="1"/>
  <c r="M1576" i="1"/>
  <c r="M1577" i="1"/>
  <c r="M1612" i="1"/>
  <c r="M1613" i="1"/>
  <c r="M1614" i="1"/>
  <c r="M1615" i="1"/>
  <c r="M1616" i="1"/>
  <c r="M1617" i="1"/>
  <c r="M1618" i="1"/>
  <c r="M1619" i="1"/>
  <c r="M1620" i="1"/>
  <c r="M1624" i="1"/>
  <c r="M1625" i="1"/>
  <c r="M1626" i="1"/>
  <c r="M1627" i="1"/>
  <c r="M1628" i="1"/>
  <c r="M1629" i="1"/>
  <c r="M1630" i="1"/>
  <c r="M1631" i="1"/>
  <c r="M1632" i="1"/>
  <c r="M1623" i="1"/>
  <c r="M1636" i="1"/>
  <c r="M1637" i="1"/>
  <c r="M1638" i="1"/>
  <c r="M1639" i="1"/>
  <c r="M1640" i="1"/>
  <c r="M1641" i="1"/>
  <c r="M1642" i="1"/>
  <c r="M1643" i="1"/>
  <c r="M1644" i="1"/>
  <c r="M1645" i="1"/>
  <c r="M1635" i="1"/>
  <c r="M1655" i="1"/>
  <c r="M1656" i="1"/>
  <c r="M1657" i="1"/>
  <c r="M1658" i="1"/>
  <c r="M1659" i="1"/>
  <c r="M1660" i="1"/>
  <c r="M1661" i="1"/>
  <c r="M1662" i="1"/>
  <c r="M1663" i="1"/>
  <c r="M1920" i="1" l="1"/>
  <c r="M1921" i="1"/>
  <c r="M1933" i="1"/>
  <c r="M1932" i="1"/>
  <c r="H1904" i="1"/>
  <c r="H1905" i="1" s="1"/>
  <c r="F1904" i="1"/>
  <c r="F1905" i="1" s="1"/>
  <c r="B1904" i="1"/>
  <c r="B1905" i="1" s="1"/>
  <c r="G1904" i="1"/>
  <c r="G1905" i="1" s="1"/>
  <c r="J1904" i="1"/>
  <c r="J1905" i="1" s="1"/>
  <c r="I1904" i="1"/>
  <c r="I1905" i="1" s="1"/>
  <c r="N1904" i="1"/>
  <c r="N1905" i="1" s="1"/>
  <c r="M1647" i="1"/>
  <c r="M1646" i="1"/>
  <c r="M1579" i="1"/>
  <c r="M1578" i="1"/>
  <c r="M1622" i="1"/>
  <c r="M1621" i="1"/>
  <c r="M1633" i="1"/>
  <c r="M1634" i="1"/>
  <c r="M1536" i="1"/>
  <c r="M1535" i="1"/>
  <c r="K1904" i="1"/>
  <c r="K1905" i="1" s="1"/>
  <c r="C1904" i="1"/>
  <c r="C1905" i="1" s="1"/>
  <c r="M1664" i="1"/>
  <c r="L1904" i="1"/>
  <c r="L1905" i="1" s="1"/>
  <c r="D1904" i="1"/>
  <c r="D1905" i="1" s="1"/>
  <c r="M1561" i="1"/>
  <c r="M1560" i="1"/>
  <c r="M1548" i="1"/>
  <c r="M1547" i="1"/>
  <c r="M1590" i="1"/>
  <c r="M1591" i="1"/>
  <c r="O1904" i="1"/>
  <c r="E1904" i="1"/>
  <c r="E1905" i="1" s="1"/>
  <c r="M1602" i="1"/>
  <c r="M1601" i="1"/>
  <c r="M1903" i="1"/>
  <c r="M1902" i="1"/>
  <c r="M1891" i="1"/>
  <c r="M1890" i="1"/>
  <c r="E1819" i="1"/>
  <c r="E1820" i="1" s="1"/>
  <c r="M1878" i="1"/>
  <c r="F1819" i="1"/>
  <c r="F1820" i="1" s="1"/>
  <c r="B1819" i="1"/>
  <c r="B1820" i="1" s="1"/>
  <c r="G1819" i="1"/>
  <c r="G1820" i="1" s="1"/>
  <c r="H1819" i="1"/>
  <c r="H1820" i="1" s="1"/>
  <c r="G1862" i="1"/>
  <c r="G1863" i="1" s="1"/>
  <c r="M1879" i="1"/>
  <c r="H1862" i="1"/>
  <c r="H1863" i="1" s="1"/>
  <c r="I1819" i="1"/>
  <c r="I1820" i="1" s="1"/>
  <c r="K1819" i="1"/>
  <c r="K1820" i="1" s="1"/>
  <c r="M1861" i="1"/>
  <c r="J1862" i="1"/>
  <c r="J1863" i="1" s="1"/>
  <c r="K1862" i="1"/>
  <c r="K1863" i="1" s="1"/>
  <c r="C1862" i="1"/>
  <c r="C1863" i="1" s="1"/>
  <c r="O1862" i="1"/>
  <c r="C1819" i="1"/>
  <c r="C1820" i="1" s="1"/>
  <c r="D1819" i="1"/>
  <c r="D1820" i="1" s="1"/>
  <c r="O1819" i="1"/>
  <c r="B1862" i="1"/>
  <c r="B1863" i="1" s="1"/>
  <c r="L1862" i="1"/>
  <c r="L1863" i="1" s="1"/>
  <c r="D1862" i="1"/>
  <c r="D1863" i="1" s="1"/>
  <c r="J1819" i="1"/>
  <c r="J1820" i="1" s="1"/>
  <c r="I1862" i="1"/>
  <c r="I1863" i="1" s="1"/>
  <c r="L1819" i="1"/>
  <c r="L1820" i="1" s="1"/>
  <c r="E1862" i="1"/>
  <c r="E1863" i="1" s="1"/>
  <c r="M1860" i="1"/>
  <c r="F1862" i="1"/>
  <c r="F1863" i="1" s="1"/>
  <c r="M1847" i="1"/>
  <c r="M1848" i="1"/>
  <c r="M1835" i="1"/>
  <c r="M1818" i="1"/>
  <c r="M1836" i="1"/>
  <c r="M1817" i="1"/>
  <c r="M1805" i="1"/>
  <c r="M1804" i="1"/>
  <c r="M1793" i="1"/>
  <c r="C1776" i="1"/>
  <c r="C1777" i="1" s="1"/>
  <c r="M1792" i="1"/>
  <c r="F1776" i="1"/>
  <c r="F1777" i="1" s="1"/>
  <c r="B1776" i="1"/>
  <c r="B1777" i="1" s="1"/>
  <c r="L1776" i="1"/>
  <c r="L1777" i="1" s="1"/>
  <c r="D1776" i="1"/>
  <c r="D1777" i="1" s="1"/>
  <c r="K1776" i="1"/>
  <c r="K1777" i="1" s="1"/>
  <c r="H1776" i="1"/>
  <c r="H1777" i="1" s="1"/>
  <c r="I1776" i="1"/>
  <c r="I1777" i="1" s="1"/>
  <c r="M1774" i="1"/>
  <c r="G1776" i="1"/>
  <c r="G1777" i="1" s="1"/>
  <c r="J1776" i="1"/>
  <c r="J1777" i="1" s="1"/>
  <c r="O1776" i="1"/>
  <c r="E1776" i="1"/>
  <c r="E1777" i="1" s="1"/>
  <c r="M1775" i="1"/>
  <c r="M1762" i="1"/>
  <c r="M1763" i="1"/>
  <c r="M1750" i="1"/>
  <c r="M1751" i="1"/>
  <c r="M1733" i="1"/>
  <c r="M1732" i="1"/>
  <c r="M1667" i="1"/>
  <c r="M1668" i="1"/>
  <c r="M1669" i="1"/>
  <c r="M1670" i="1"/>
  <c r="M1671" i="1"/>
  <c r="M1672" i="1"/>
  <c r="M1673" i="1"/>
  <c r="M1674" i="1"/>
  <c r="M1675" i="1"/>
  <c r="M1666" i="1"/>
  <c r="M1679" i="1"/>
  <c r="M1680" i="1"/>
  <c r="M1681" i="1"/>
  <c r="M1682" i="1"/>
  <c r="M1683" i="1"/>
  <c r="M1684" i="1"/>
  <c r="M1685" i="1"/>
  <c r="M1686" i="1"/>
  <c r="M1687" i="1"/>
  <c r="M1678" i="1"/>
  <c r="M1481" i="1"/>
  <c r="M1482" i="1"/>
  <c r="M1483" i="1"/>
  <c r="M1484" i="1"/>
  <c r="M1485" i="1"/>
  <c r="M1486" i="1"/>
  <c r="M1487" i="1"/>
  <c r="M1488" i="1"/>
  <c r="M1489" i="1"/>
  <c r="M1480" i="1"/>
  <c r="M1710" i="1"/>
  <c r="M1711" i="1"/>
  <c r="M1712" i="1"/>
  <c r="M1713" i="1"/>
  <c r="M1714" i="1"/>
  <c r="M1715" i="1"/>
  <c r="M1716" i="1"/>
  <c r="M1717" i="1"/>
  <c r="M1718" i="1"/>
  <c r="M1709" i="1"/>
  <c r="M1603" i="1" l="1"/>
  <c r="M1604" i="1" s="1"/>
  <c r="M1648" i="1"/>
  <c r="M1649" i="1" s="1"/>
  <c r="M1562" i="1"/>
  <c r="M1563" i="1" s="1"/>
  <c r="M1904" i="1"/>
  <c r="M1905" i="1" s="1"/>
  <c r="M1491" i="1"/>
  <c r="M1490" i="1"/>
  <c r="M1517" i="1" s="1"/>
  <c r="M1518" i="1" s="1"/>
  <c r="M1819" i="1"/>
  <c r="M1820" i="1" s="1"/>
  <c r="M1862" i="1"/>
  <c r="M1863" i="1" s="1"/>
  <c r="M1776" i="1"/>
  <c r="M1777" i="1" s="1"/>
  <c r="M1719" i="1"/>
  <c r="M1720" i="1"/>
  <c r="M1688" i="1"/>
  <c r="C1720" i="1"/>
  <c r="D1720" i="1"/>
  <c r="E1720" i="1"/>
  <c r="F1720" i="1"/>
  <c r="G1720" i="1"/>
  <c r="H1720" i="1"/>
  <c r="I1720" i="1"/>
  <c r="J1720" i="1"/>
  <c r="K1720" i="1"/>
  <c r="L1720" i="1"/>
  <c r="O1720" i="1"/>
  <c r="B1720" i="1"/>
  <c r="C1719" i="1"/>
  <c r="D1719" i="1"/>
  <c r="E1719" i="1"/>
  <c r="F1719" i="1"/>
  <c r="G1719" i="1"/>
  <c r="H1719" i="1"/>
  <c r="I1719" i="1"/>
  <c r="J1719" i="1"/>
  <c r="K1719" i="1"/>
  <c r="L1719" i="1"/>
  <c r="O1719" i="1"/>
  <c r="B1719" i="1"/>
  <c r="M1698" i="1"/>
  <c r="M1699" i="1"/>
  <c r="M1700" i="1"/>
  <c r="M1701" i="1"/>
  <c r="M1702" i="1"/>
  <c r="M1703" i="1"/>
  <c r="M1704" i="1"/>
  <c r="M1705" i="1"/>
  <c r="M1706" i="1"/>
  <c r="K1708" i="1"/>
  <c r="C1708" i="1"/>
  <c r="D1708" i="1"/>
  <c r="E1708" i="1"/>
  <c r="F1708" i="1"/>
  <c r="G1708" i="1"/>
  <c r="H1708" i="1"/>
  <c r="I1708" i="1"/>
  <c r="J1708" i="1"/>
  <c r="L1708" i="1"/>
  <c r="O1708" i="1"/>
  <c r="B1708" i="1"/>
  <c r="C1707" i="1"/>
  <c r="D1707" i="1"/>
  <c r="E1707" i="1"/>
  <c r="F1707" i="1"/>
  <c r="G1707" i="1"/>
  <c r="H1707" i="1"/>
  <c r="I1707" i="1"/>
  <c r="J1707" i="1"/>
  <c r="L1707" i="1"/>
  <c r="C1348" i="1"/>
  <c r="D1348" i="1"/>
  <c r="E1348" i="1"/>
  <c r="F1348" i="1"/>
  <c r="G1348" i="1"/>
  <c r="H1348" i="1"/>
  <c r="I1348" i="1"/>
  <c r="J1348" i="1"/>
  <c r="K1348" i="1"/>
  <c r="L1348" i="1"/>
  <c r="M1348" i="1"/>
  <c r="O1348" i="1"/>
  <c r="B1348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B1390" i="1"/>
  <c r="B1474" i="1"/>
  <c r="B1475" i="1" s="1"/>
  <c r="B1689" i="1"/>
  <c r="B1688" i="1"/>
  <c r="M1689" i="1"/>
  <c r="M1677" i="1"/>
  <c r="M1676" i="1"/>
  <c r="M1665" i="1"/>
  <c r="N1665" i="1"/>
  <c r="O1665" i="1"/>
  <c r="N1664" i="1"/>
  <c r="C1689" i="1"/>
  <c r="D1689" i="1"/>
  <c r="E1689" i="1"/>
  <c r="F1689" i="1"/>
  <c r="G1689" i="1"/>
  <c r="H1689" i="1"/>
  <c r="I1689" i="1"/>
  <c r="J1689" i="1"/>
  <c r="K1689" i="1"/>
  <c r="L1689" i="1"/>
  <c r="O1689" i="1"/>
  <c r="L1664" i="1"/>
  <c r="L1665" i="1"/>
  <c r="C1664" i="1"/>
  <c r="D1664" i="1"/>
  <c r="E1664" i="1"/>
  <c r="F1664" i="1"/>
  <c r="G1664" i="1"/>
  <c r="I1664" i="1"/>
  <c r="J1664" i="1"/>
  <c r="K1664" i="1"/>
  <c r="C1665" i="1"/>
  <c r="D1665" i="1"/>
  <c r="E1665" i="1"/>
  <c r="F1665" i="1"/>
  <c r="G1665" i="1"/>
  <c r="H1665" i="1"/>
  <c r="I1665" i="1"/>
  <c r="J1665" i="1"/>
  <c r="K1665" i="1"/>
  <c r="C1677" i="1"/>
  <c r="D1677" i="1"/>
  <c r="E1677" i="1"/>
  <c r="F1677" i="1"/>
  <c r="G1677" i="1"/>
  <c r="H1677" i="1"/>
  <c r="I1677" i="1"/>
  <c r="J1677" i="1"/>
  <c r="K1677" i="1"/>
  <c r="L1677" i="1"/>
  <c r="N1677" i="1"/>
  <c r="O1677" i="1"/>
  <c r="C1676" i="1"/>
  <c r="D1676" i="1"/>
  <c r="E1676" i="1"/>
  <c r="F1676" i="1"/>
  <c r="G1676" i="1"/>
  <c r="H1676" i="1"/>
  <c r="I1676" i="1"/>
  <c r="J1676" i="1"/>
  <c r="K1676" i="1"/>
  <c r="L1676" i="1"/>
  <c r="N1676" i="1"/>
  <c r="O1676" i="1"/>
  <c r="B1677" i="1"/>
  <c r="B1676" i="1"/>
  <c r="B1665" i="1"/>
  <c r="J1734" i="1" l="1"/>
  <c r="J1735" i="1" s="1"/>
  <c r="I1734" i="1"/>
  <c r="I1735" i="1" s="1"/>
  <c r="H1734" i="1"/>
  <c r="H1735" i="1" s="1"/>
  <c r="G1734" i="1"/>
  <c r="G1735" i="1" s="1"/>
  <c r="C1734" i="1"/>
  <c r="C1735" i="1" s="1"/>
  <c r="O1734" i="1"/>
  <c r="D1734" i="1"/>
  <c r="D1735" i="1" s="1"/>
  <c r="B1734" i="1"/>
  <c r="B1735" i="1" s="1"/>
  <c r="E1734" i="1"/>
  <c r="E1735" i="1" s="1"/>
  <c r="L1734" i="1"/>
  <c r="L1735" i="1" s="1"/>
  <c r="F1734" i="1"/>
  <c r="F1735" i="1" s="1"/>
  <c r="D1690" i="1"/>
  <c r="D1691" i="1" s="1"/>
  <c r="M1707" i="1"/>
  <c r="M1734" i="1" s="1"/>
  <c r="M1735" i="1" s="1"/>
  <c r="M1708" i="1"/>
  <c r="B1690" i="1"/>
  <c r="B1691" i="1" s="1"/>
  <c r="I1690" i="1"/>
  <c r="I1691" i="1" s="1"/>
  <c r="H1690" i="1"/>
  <c r="H1691" i="1" s="1"/>
  <c r="E1690" i="1"/>
  <c r="E1691" i="1" s="1"/>
  <c r="K1690" i="1"/>
  <c r="K1691" i="1" s="1"/>
  <c r="G1690" i="1"/>
  <c r="G1691" i="1" s="1"/>
  <c r="C1690" i="1"/>
  <c r="C1691" i="1" s="1"/>
  <c r="O1690" i="1"/>
  <c r="O1691" i="1" s="1"/>
  <c r="L1690" i="1"/>
  <c r="L1691" i="1" s="1"/>
  <c r="M1690" i="1"/>
  <c r="M1691" i="1" s="1"/>
  <c r="J1690" i="1"/>
  <c r="J1691" i="1" s="1"/>
  <c r="F1690" i="1"/>
  <c r="F1691" i="1" s="1"/>
  <c r="K1707" i="1"/>
  <c r="K1734" i="1" s="1"/>
  <c r="K1735" i="1" s="1"/>
  <c r="N1690" i="1"/>
  <c r="N1691" i="1" s="1"/>
  <c r="G1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92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B493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<sst xmlns="http://schemas.openxmlformats.org/spreadsheetml/2006/main" count="36438" uniqueCount="1342">
  <si>
    <t>1. Report's of Weather Data in January, 2013</t>
  </si>
  <si>
    <t>Date</t>
  </si>
  <si>
    <t>Soil temperature at 
depth in mts</t>
  </si>
  <si>
    <t>Air temperature 
at 1.5mts</t>
  </si>
  <si>
    <t>Relative humidity
 at 1.5mts</t>
  </si>
  <si>
    <t>Evaporation</t>
  </si>
  <si>
    <t>Wind Speed</t>
  </si>
  <si>
    <t>sunshine hour</t>
  </si>
  <si>
    <t>Rainfall</t>
  </si>
  <si>
    <t>max</t>
  </si>
  <si>
    <t>min</t>
  </si>
  <si>
    <t>Pitche</t>
  </si>
  <si>
    <t>Pan</t>
  </si>
  <si>
    <t>km/h
at day</t>
  </si>
  <si>
    <t>km/h
at night</t>
  </si>
  <si>
    <t>Avarage(m/s)</t>
  </si>
  <si>
    <t>Total</t>
  </si>
  <si>
    <t>AV</t>
  </si>
  <si>
    <t>Average</t>
  </si>
  <si>
    <t>DNA</t>
  </si>
  <si>
    <t>M.Total</t>
  </si>
  <si>
    <t>MT.A</t>
  </si>
  <si>
    <t>2.  Report's of Weather Data in February, 2013</t>
  </si>
  <si>
    <t>Soil temperature at depth in mts</t>
  </si>
  <si>
    <t>Air temperature at 1.5mts</t>
  </si>
  <si>
    <t>Average(m/s)</t>
  </si>
  <si>
    <t>3. Report's of Weather Data in March, 2013</t>
  </si>
  <si>
    <t>4. Beles Research Station, Report's of Weather Data in April, 2013</t>
  </si>
  <si>
    <t>22.8.</t>
  </si>
  <si>
    <t>5. Beles Research Station, Report's of Weather Data in May, 2013</t>
  </si>
  <si>
    <t>T.A</t>
  </si>
  <si>
    <t>6. Report's of Weather Data in June, 2013</t>
  </si>
  <si>
    <t>27.72.</t>
  </si>
  <si>
    <t>over f</t>
  </si>
  <si>
    <t xml:space="preserve"> 7. Report's of Weather Data in July, 2013</t>
  </si>
  <si>
    <t>Relative humidity at 1.5mts
 at 1.5mts</t>
  </si>
  <si>
    <t>sunshine in hour</t>
  </si>
  <si>
    <t>Rianfall(mm)</t>
  </si>
  <si>
    <t>trace</t>
  </si>
  <si>
    <t>8. Report's of Weather Data in August, 2013</t>
  </si>
  <si>
    <t>Air temper ature at 1.5mts</t>
  </si>
  <si>
    <t>9. Report's of Weather Data in September, 2013</t>
  </si>
  <si>
    <t>10. Beles Research Station, Report's of Weather Data in october, 2013</t>
  </si>
  <si>
    <t>Sunshine in hour</t>
  </si>
  <si>
    <t>Rainfall(mm)</t>
  </si>
  <si>
    <t xml:space="preserve"> 11.Report's of Weather Data in November, 2013</t>
  </si>
  <si>
    <t xml:space="preserve">Sun shine in hour </t>
  </si>
  <si>
    <t>Rain
 fall
 mm</t>
  </si>
  <si>
    <t>meter per sec</t>
  </si>
  <si>
    <t>Mtotal</t>
  </si>
  <si>
    <t>12.Report's of Weather Data in December, 2013</t>
  </si>
  <si>
    <t>Averag</t>
  </si>
  <si>
    <t>1. Report's of Weather Data in January, 2014</t>
  </si>
  <si>
    <t>2. Report's of Weather Data in February, 2014</t>
  </si>
  <si>
    <t>3. Report's of Weather Data in March, 2014</t>
  </si>
  <si>
    <t>Trace</t>
  </si>
  <si>
    <t>4. Beles Research Station, Report's of Weather Data in April, 2014</t>
  </si>
  <si>
    <t>5. Report's of Weather Data in May, 2014</t>
  </si>
  <si>
    <t>Over fiow</t>
  </si>
  <si>
    <t xml:space="preserve">                            6. Report's of Weather Data in June, 2014</t>
  </si>
  <si>
    <t xml:space="preserve">                            7. Report's of Weather Data in July, 2014</t>
  </si>
  <si>
    <t>3;45</t>
  </si>
  <si>
    <t>TR</t>
  </si>
  <si>
    <t>1;00</t>
  </si>
  <si>
    <t>4;15</t>
  </si>
  <si>
    <t>4፡30</t>
  </si>
  <si>
    <t>1፡00</t>
  </si>
  <si>
    <t>3፡40</t>
  </si>
  <si>
    <t>3፡10</t>
  </si>
  <si>
    <t>2፡35</t>
  </si>
  <si>
    <t>3፡45</t>
  </si>
  <si>
    <t>0፡00</t>
  </si>
  <si>
    <t xml:space="preserve">                            8. Report's of Weather Data in August, 2014</t>
  </si>
  <si>
    <t>0፡30</t>
  </si>
  <si>
    <t>5፡25</t>
  </si>
  <si>
    <t>2፡00</t>
  </si>
  <si>
    <t>1 ፡15</t>
  </si>
  <si>
    <t>1፡40</t>
  </si>
  <si>
    <t>1፡45</t>
  </si>
  <si>
    <t>1፡15</t>
  </si>
  <si>
    <t>4፡00</t>
  </si>
  <si>
    <t>2፡30</t>
  </si>
  <si>
    <t>7፡30</t>
  </si>
  <si>
    <t>8፡15</t>
  </si>
  <si>
    <t>4፡45</t>
  </si>
  <si>
    <t>5፡10</t>
  </si>
  <si>
    <t>4፡15</t>
  </si>
  <si>
    <t>3፡30</t>
  </si>
  <si>
    <t>5፡15</t>
  </si>
  <si>
    <t>4፡14</t>
  </si>
  <si>
    <t>6፡05</t>
  </si>
  <si>
    <t>5፡00</t>
  </si>
  <si>
    <t>OF</t>
  </si>
  <si>
    <t>7፡10</t>
  </si>
  <si>
    <t>3፡00</t>
  </si>
  <si>
    <t>Trest</t>
  </si>
  <si>
    <t xml:space="preserve">                            9. Report's of Weather Data in September, 2014</t>
  </si>
  <si>
    <t>1፡30</t>
  </si>
  <si>
    <t>5፡30</t>
  </si>
  <si>
    <t>6፡30</t>
  </si>
  <si>
    <t>7፡15</t>
  </si>
  <si>
    <t>over/f</t>
  </si>
  <si>
    <t>00፡35</t>
  </si>
  <si>
    <t>2፡15</t>
  </si>
  <si>
    <t>1፡10</t>
  </si>
  <si>
    <t>5፡35</t>
  </si>
  <si>
    <t>6፡20</t>
  </si>
  <si>
    <t>7፡05</t>
  </si>
  <si>
    <t>5፡40</t>
  </si>
  <si>
    <t>6፡35</t>
  </si>
  <si>
    <t>8፡10</t>
  </si>
  <si>
    <t>6፡22</t>
  </si>
  <si>
    <t xml:space="preserve">                            10. Report's of Weather Data in October, 2014</t>
  </si>
  <si>
    <t>5፡45</t>
  </si>
  <si>
    <t>4፡35</t>
  </si>
  <si>
    <t>8፡00</t>
  </si>
  <si>
    <t>2፡10</t>
  </si>
  <si>
    <t>3፡15</t>
  </si>
  <si>
    <t>8፡45</t>
  </si>
  <si>
    <t>7፡45</t>
  </si>
  <si>
    <t>8፡30</t>
  </si>
  <si>
    <t>10፡10</t>
  </si>
  <si>
    <t>9፡45</t>
  </si>
  <si>
    <t>9፡10</t>
  </si>
  <si>
    <t>9፡20</t>
  </si>
  <si>
    <t>7፡40</t>
  </si>
  <si>
    <t>7፡00</t>
  </si>
  <si>
    <t xml:space="preserve">                            11. Report's of Weather Data in November, 2014</t>
  </si>
  <si>
    <t>9፡00</t>
  </si>
  <si>
    <t>9፡15</t>
  </si>
  <si>
    <t>9፡35</t>
  </si>
  <si>
    <t>10፡30</t>
  </si>
  <si>
    <t>10፡00</t>
  </si>
  <si>
    <t>11፡00</t>
  </si>
  <si>
    <t>2፡20</t>
  </si>
  <si>
    <t>8፡50</t>
  </si>
  <si>
    <t xml:space="preserve">                            12. Report's of Weather Data in December, 2014</t>
  </si>
  <si>
    <t>9፡55</t>
  </si>
  <si>
    <t>9፡30</t>
  </si>
  <si>
    <t>8፡35</t>
  </si>
  <si>
    <t>9፡40</t>
  </si>
  <si>
    <t>6፡10</t>
  </si>
  <si>
    <t>1. Report's of Weather Data in January, 2015</t>
  </si>
  <si>
    <t>30..40</t>
  </si>
  <si>
    <t>2. Report's of Weather Data in February, 2015</t>
  </si>
  <si>
    <t>km/h at day
at day</t>
  </si>
  <si>
    <t>km/h at night
at night</t>
  </si>
  <si>
    <t>3. Report's of Weather Data in March, 2015</t>
  </si>
  <si>
    <t>4. Report's of Weather Data in April, 2015</t>
  </si>
  <si>
    <t>5. Report's of Weather Data in May, 2015</t>
  </si>
  <si>
    <t>No card</t>
  </si>
  <si>
    <t>Trece</t>
  </si>
  <si>
    <t>6. Report's of Weather Data in June, 2015</t>
  </si>
  <si>
    <t>Trese</t>
  </si>
  <si>
    <t>7. Report's of Weather Data in July, 2015</t>
  </si>
  <si>
    <t>8. Report's of Weather Data in August, 2015</t>
  </si>
  <si>
    <t>9. Report's of Weather Data in Septmber, 2015</t>
  </si>
  <si>
    <t>10. Report's of Weather Data in October, 2015</t>
  </si>
  <si>
    <t>11. Report's of Weather Data in November, 2015</t>
  </si>
  <si>
    <t>12. Report's of Weather Data in December, 2015</t>
  </si>
  <si>
    <t>1. Report's of Weather Data in January 2016</t>
  </si>
  <si>
    <t>37..8</t>
  </si>
  <si>
    <t>2. Report's of Weather Data in February 2016</t>
  </si>
  <si>
    <t>3. Report's of Weather Data in March 2016</t>
  </si>
  <si>
    <t>_</t>
  </si>
  <si>
    <t>Month</t>
  </si>
  <si>
    <t>Total Rain
 fall
 mm</t>
  </si>
  <si>
    <t>Average meter per sec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</si>
  <si>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</si>
  <si>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</si>
  <si>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</si>
  <si>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</si>
  <si>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</si>
  <si>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</si>
  <si>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</si>
  <si>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</si>
  <si>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</si>
  <si>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</si>
  <si>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</si>
  <si>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</si>
  <si>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-</t>
  </si>
  <si>
    <t>Remark</t>
  </si>
  <si>
    <t>5. Report's of Weather Data in May  2016</t>
  </si>
  <si>
    <t>4. Report's of Weather Data in April 2016</t>
  </si>
  <si>
    <t>6. Report's of Weather Data in June 2016</t>
  </si>
  <si>
    <t>7.Report's of Weather Data in July 2016</t>
  </si>
  <si>
    <t>9. Report's of Weather Data in September 2016</t>
  </si>
  <si>
    <t>10. Report's of Weather Data in October 2016</t>
  </si>
  <si>
    <t>8. Report's of Weather Data in August 2016</t>
  </si>
  <si>
    <t>11. Report's of Weather Data in November 2016</t>
  </si>
  <si>
    <t>Ave.</t>
  </si>
  <si>
    <t>REMARK</t>
  </si>
  <si>
    <t xml:space="preserve">  Sammery Mean Monthly Meterological Data (1st class) Recorded at kuraz Station Janu-June,2022 </t>
  </si>
  <si>
    <t>Parameter</t>
  </si>
  <si>
    <t>Soil temp  0C</t>
  </si>
  <si>
    <t>At depth 0.05</t>
  </si>
  <si>
    <t>0.1m</t>
  </si>
  <si>
    <t>0.2m</t>
  </si>
  <si>
    <t>1m</t>
  </si>
  <si>
    <t>S/N</t>
  </si>
  <si>
    <t>Metro parameteres</t>
  </si>
  <si>
    <t xml:space="preserve">Air temprature 0C </t>
  </si>
  <si>
    <t>Max</t>
  </si>
  <si>
    <t>Min</t>
  </si>
  <si>
    <t>At  + 1.5</t>
  </si>
  <si>
    <t>At +1.5</t>
  </si>
  <si>
    <t>Rain  Fall</t>
  </si>
  <si>
    <t>mm</t>
  </si>
  <si>
    <t xml:space="preserve">pan Evaporation </t>
  </si>
  <si>
    <t xml:space="preserve">mm/ day </t>
  </si>
  <si>
    <t xml:space="preserve">pitch Evaporation </t>
  </si>
  <si>
    <t xml:space="preserve">ml / day </t>
  </si>
  <si>
    <t>Sun shine</t>
  </si>
  <si>
    <t>hrs./day</t>
  </si>
  <si>
    <t>Wind  Speed</t>
  </si>
  <si>
    <t>Day</t>
  </si>
  <si>
    <t xml:space="preserve">night </t>
  </si>
  <si>
    <t>AV Wind speed</t>
  </si>
  <si>
    <t>D/N  ration</t>
  </si>
  <si>
    <t xml:space="preserve">Relative Humidity </t>
  </si>
  <si>
    <t>Descriptio</t>
  </si>
  <si>
    <t>Sammarey Monthly Data</t>
  </si>
  <si>
    <t>Mean Monthly Meterological Data (1st class) Recorded at kuraz Center, Jun /2012  up to Dec /2012</t>
  </si>
  <si>
    <t>Mean Monthly Meterological Data (1st class) Recorded at kuraz Center, Janu /2013  up to Dec /2013</t>
  </si>
  <si>
    <t>Mean Monthly Meterological Data (1st class) Recorded at kuraz Center, Janu /2014 up to dec/2014</t>
  </si>
  <si>
    <t>Mean Monthly Meterological Data (1st class) Recorded at kuraz Center, Janu /2015 up to dec/2015</t>
  </si>
  <si>
    <t>Mean Monthly Meterological Data (1st class) Recorded at kuraz Center, Janu /2016 up to dec/2016</t>
  </si>
  <si>
    <t>Mean Monthly Meterological Data (1st class) Recorded at kuraz Center, Janu /2017 up to dec/2017</t>
  </si>
  <si>
    <t>0.50cm</t>
  </si>
  <si>
    <t>1cm</t>
  </si>
  <si>
    <t>Mean Monthly Meterological Data (1st class) Recorded at kuraz Center, Janu /2018 up to dec/2018</t>
  </si>
  <si>
    <t>Mean Monthly Meterological Data (1st class) Recorded at kuraz Center, Janu /2019 up to dec/2019</t>
  </si>
  <si>
    <t>Mean Monthly Meterological Data (1st class) Recorded at kuraz Center, Janu /2020 up to dec/2020</t>
  </si>
  <si>
    <t>Mean Monthly Meterological Data (1st class) Recorded at kuraz Center, Janu 2021 up to dec2021</t>
  </si>
  <si>
    <t>Mean Monthly Meterological Data (1st class) Recorded at kuraz Center, Janu 2022 up to dec 2022</t>
  </si>
  <si>
    <t>Rainfall/mm</t>
  </si>
  <si>
    <t>(hrs /day)</t>
  </si>
  <si>
    <t xml:space="preserve">sunshine </t>
  </si>
  <si>
    <t>Description</t>
  </si>
  <si>
    <t>Long years monthly  Aver</t>
  </si>
  <si>
    <t>Years</t>
  </si>
  <si>
    <t>10 Years</t>
  </si>
  <si>
    <t>5 Years</t>
  </si>
  <si>
    <t>Remark :Long years monthly  average  of RF data  incudes the current  monthly  total   RF</t>
  </si>
  <si>
    <t>91.51.</t>
  </si>
  <si>
    <t>Apir 23</t>
  </si>
  <si>
    <t xml:space="preserve">                                         Monthly Aver</t>
  </si>
  <si>
    <t>Sunshine</t>
  </si>
  <si>
    <t>4. Kuraz Research Station, Report's of Weather Data in April, 2023</t>
  </si>
  <si>
    <t xml:space="preserve">    Reports of Wind direction and force in April 2023</t>
  </si>
  <si>
    <t>7.1( error)</t>
  </si>
  <si>
    <t>Sammery Aver  JULY 2022- JUNE2023</t>
  </si>
  <si>
    <t>mm/day</t>
  </si>
  <si>
    <t>JANU 2023up to  MAY 2023</t>
  </si>
  <si>
    <t xml:space="preserve">  8.  Reports of Wind direction and force in Aug, 2023</t>
  </si>
  <si>
    <t>11. Kuraz Research Station, Report's of Weather Data in NOV 2023</t>
  </si>
  <si>
    <t xml:space="preserve">  11.  Reports of Wind direction and force in NOV, 2023</t>
  </si>
  <si>
    <t>NE</t>
  </si>
  <si>
    <t>SE</t>
  </si>
  <si>
    <t>CALME</t>
  </si>
  <si>
    <t>SW</t>
  </si>
  <si>
    <t>NW</t>
  </si>
  <si>
    <t>E</t>
  </si>
  <si>
    <t>0.0.</t>
  </si>
  <si>
    <t xml:space="preserve">                                               6.Report's of Weather Data in June, 2012</t>
  </si>
  <si>
    <t>0.20cm</t>
  </si>
  <si>
    <t>1.00cm</t>
  </si>
  <si>
    <t>0. 35</t>
  </si>
  <si>
    <t xml:space="preserve">                               7.  Report's of Weather Data in July, 2012</t>
  </si>
  <si>
    <t>trase</t>
  </si>
  <si>
    <t xml:space="preserve">                                                                     8. Report's of Weather Data in August, 2012</t>
  </si>
  <si>
    <t>8፡40</t>
  </si>
  <si>
    <t>10፡45</t>
  </si>
  <si>
    <t>4፡05</t>
  </si>
  <si>
    <t>7፡50</t>
  </si>
  <si>
    <t>6፡00</t>
  </si>
  <si>
    <t xml:space="preserve">                                                                             9. Kuraz Research Station, Report's of Weather Data in Sept 2012</t>
  </si>
  <si>
    <t>10. Kuraz Research Station, Report's of Weather Data in Oct, 2012</t>
  </si>
  <si>
    <t xml:space="preserve">                                                                     11. Report's of Weather Data in Nov, 2012</t>
  </si>
  <si>
    <t>32..0</t>
  </si>
  <si>
    <t xml:space="preserve"> 12. Report's of Weather Data in Dec, 2012</t>
  </si>
  <si>
    <t>9፡50</t>
  </si>
  <si>
    <t>1. Report's of Weather Data in Jaunuary, 2013</t>
  </si>
  <si>
    <t>0.7.3</t>
  </si>
  <si>
    <t>10፡05</t>
  </si>
  <si>
    <t>6፡40</t>
  </si>
  <si>
    <t>1፡35</t>
  </si>
  <si>
    <t>8፡05</t>
  </si>
  <si>
    <t>2. Report's of Weather Data in Feb, 2013</t>
  </si>
  <si>
    <t>10፡20</t>
  </si>
  <si>
    <t>10፡35</t>
  </si>
  <si>
    <t>10፡50</t>
  </si>
  <si>
    <t>3. Kuraz Research Station, Report's of Weather Data in March, 2013</t>
  </si>
  <si>
    <t>10፡55</t>
  </si>
  <si>
    <t xml:space="preserve">                                       4.Report's of Weather Data in April, 2013</t>
  </si>
  <si>
    <t>5.Report's of Weather Data in May, 2013</t>
  </si>
  <si>
    <t>7. Report's of Weather Data in July, 2013</t>
  </si>
  <si>
    <t>9. Kuraz Research Station, Report's of Weather Data in Sep, 2013</t>
  </si>
  <si>
    <t>10. Report's of Weather Data in OCT 2013</t>
  </si>
  <si>
    <t>1 cm</t>
  </si>
  <si>
    <t>7፡20</t>
  </si>
  <si>
    <t xml:space="preserve">                            11. Report's of Weather Data in NOV 2013</t>
  </si>
  <si>
    <t>10፡38</t>
  </si>
  <si>
    <t>4፡40</t>
  </si>
  <si>
    <t>5፡05</t>
  </si>
  <si>
    <t xml:space="preserve">                            12. Report's of Weather Data in DEC 2013</t>
  </si>
  <si>
    <t xml:space="preserve">                            1. Report's of Weather Data in JANU, 2014</t>
  </si>
  <si>
    <t>Trac</t>
  </si>
  <si>
    <t xml:space="preserve">                            2. Report's of Weather Data in feb, 2014</t>
  </si>
  <si>
    <t xml:space="preserve">                            3. Report's of Weather Data in mar, 2014</t>
  </si>
  <si>
    <t xml:space="preserve">                            4. Report's of Weather Data in Apirly, 2014</t>
  </si>
  <si>
    <t>*</t>
  </si>
  <si>
    <t xml:space="preserve">                            5. Report's of Weather Data in May , 2014</t>
  </si>
  <si>
    <t>0::30</t>
  </si>
  <si>
    <t>6. Report's of Weather Data in June, 2014</t>
  </si>
  <si>
    <t>6;15</t>
  </si>
  <si>
    <t>7. Report's of Weather Data in July, 2014</t>
  </si>
  <si>
    <t xml:space="preserve">                                                                        8. Report's of Weather Data in Aug , 2014</t>
  </si>
  <si>
    <t>2፡45</t>
  </si>
  <si>
    <t>8፡20</t>
  </si>
  <si>
    <t xml:space="preserve">                                                   9. Report's of Weather Data in Sept , 2014</t>
  </si>
  <si>
    <t xml:space="preserve">                                                                10. Report's of Weather Data in Oct, 2014</t>
  </si>
  <si>
    <t>0.20 cm</t>
  </si>
  <si>
    <t>0.50 cm</t>
  </si>
  <si>
    <t>1.0 cm</t>
  </si>
  <si>
    <t xml:space="preserve">                                               11. Report's of Weather Data in Nov , 2014</t>
  </si>
  <si>
    <t>8;35</t>
  </si>
  <si>
    <t xml:space="preserve">                                           12. Report's of Weather Data in Dec, 2014</t>
  </si>
  <si>
    <t>6፡25</t>
  </si>
  <si>
    <t xml:space="preserve">                                                1. Report's of Weather Data in Janu, 2015</t>
  </si>
  <si>
    <t xml:space="preserve">                                      2 . Report's of Weather Data in feb, 2015</t>
  </si>
  <si>
    <t xml:space="preserve">                                                               3. Report's of Weather Data in Mar, 2015</t>
  </si>
  <si>
    <t>8፡55</t>
  </si>
  <si>
    <t xml:space="preserve">                                                                          4. Report's of Weather Data in Apirly, 2015</t>
  </si>
  <si>
    <t xml:space="preserve">                                                                     5. Report's of Weather Data in May, 2015</t>
  </si>
  <si>
    <t>6. Report's of Weather Data in June 2015</t>
  </si>
  <si>
    <t>7. Report's of Weather Data in July 2015</t>
  </si>
  <si>
    <t>8. Report's of Weather Data in Aug 2015</t>
  </si>
  <si>
    <t>2፡25</t>
  </si>
  <si>
    <t>8፡25</t>
  </si>
  <si>
    <t>8፡24</t>
  </si>
  <si>
    <t>9፡05</t>
  </si>
  <si>
    <t>2፡40</t>
  </si>
  <si>
    <t>6፡15</t>
  </si>
  <si>
    <t>6፡45</t>
  </si>
  <si>
    <t>9. Report's of Weather Data in Sep  2015</t>
  </si>
  <si>
    <t>10. Report's of Weather Data in Oct 2015</t>
  </si>
  <si>
    <t>0..0</t>
  </si>
  <si>
    <t>11.Report's of Weather Data in Nov 2015</t>
  </si>
  <si>
    <t>3፡25</t>
  </si>
  <si>
    <t>over felow</t>
  </si>
  <si>
    <t>12. Report's of Weather Data in Dec 2015</t>
  </si>
  <si>
    <t>1. Report's of Weather Data in Janu 2016</t>
  </si>
  <si>
    <t>2. Report's of Weather Data in Feb 2016</t>
  </si>
  <si>
    <t>3. Report's of Weather Data in Mar 2016</t>
  </si>
  <si>
    <t>4. Report's of Weather Data in Apirly 2016</t>
  </si>
  <si>
    <t>5. Report's of Weather Data in May 2016</t>
  </si>
  <si>
    <t>4፡10</t>
  </si>
  <si>
    <t>4፡55</t>
  </si>
  <si>
    <t>6. Report's of Weather Data in JUN 2016</t>
  </si>
  <si>
    <t>7. Report's of Weather Data in July 2016</t>
  </si>
  <si>
    <t>8. Report's of Weather Data in Aug 2016</t>
  </si>
  <si>
    <t>9. Report's of Weather Data in Sep 2016</t>
  </si>
  <si>
    <t>1..60</t>
  </si>
  <si>
    <t>36..0</t>
  </si>
  <si>
    <t>10. Report's of Weather Data in Oct 2016</t>
  </si>
  <si>
    <t>11. Report's of Weather Data in Nov 2016</t>
  </si>
  <si>
    <t>12. Report's of Weather Data in Dec 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</si>
  <si>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</si>
  <si>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</si>
  <si>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</si>
  <si>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</si>
  <si>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</si>
  <si>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</si>
  <si>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</si>
  <si>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</si>
  <si>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</si>
  <si>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</si>
  <si>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</si>
  <si>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</si>
  <si>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</si>
  <si>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</si>
  <si>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</si>
  <si>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</si>
  <si>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</si>
  <si>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</si>
  <si>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</si>
  <si>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1. Report's of Weather Data in Janu 2017</t>
  </si>
  <si>
    <t>2. Report's of Weather Data in Feb 2017</t>
  </si>
  <si>
    <t>3. Report's of Weather Data in Mar 2017</t>
  </si>
  <si>
    <t>4. Report's of Weather Data in Apirly 2017</t>
  </si>
  <si>
    <t>5. Report's of Weather Data in May 2017</t>
  </si>
  <si>
    <t>Over  Flow</t>
  </si>
  <si>
    <t>6. Report's of Weather Data in June 2017</t>
  </si>
  <si>
    <t>7. Report's of Weather Data in July 2017</t>
  </si>
  <si>
    <t>8. Report's of Weather Data in Aug 2017</t>
  </si>
  <si>
    <t>0.5 cm</t>
  </si>
  <si>
    <t>0.1 cm</t>
  </si>
  <si>
    <t>9. Report's of Weather Data in Sep 2017</t>
  </si>
  <si>
    <t>0.10cm</t>
  </si>
  <si>
    <t>10. Report's of Weather Data in Oct 2017</t>
  </si>
  <si>
    <t>11. Report's of Weather Data in Nov 2017</t>
  </si>
  <si>
    <t>12. Report's of Weather Data in Dec 2017</t>
  </si>
  <si>
    <t>1. Report's of Weather Data in Janu 2018</t>
  </si>
  <si>
    <t>xx</t>
  </si>
  <si>
    <t>2. Report's of Weather Data in Feb 2018</t>
  </si>
  <si>
    <t>23,0</t>
  </si>
  <si>
    <t>3. Report's of Weather Data in Mar 2018</t>
  </si>
  <si>
    <t>Over flow</t>
  </si>
  <si>
    <t>4. Report's of Weather Data in Apirly 2018</t>
  </si>
  <si>
    <t>5. Report's of Weather Data in May 2018</t>
  </si>
  <si>
    <t>6. Report's of Weather Data in June 2018</t>
  </si>
  <si>
    <t>ml/day</t>
  </si>
  <si>
    <t>7. Report's of Weather Data in July 2018</t>
  </si>
  <si>
    <t>8. Report's of Weather Data in Aug 2018</t>
  </si>
  <si>
    <t>9. Report's of Weather Data in Sep 2018</t>
  </si>
  <si>
    <t>10. Report's of Weather Data in Oct 2018</t>
  </si>
  <si>
    <t>M .total</t>
  </si>
  <si>
    <t>11. Report's of Weather Data in Nov 2018</t>
  </si>
  <si>
    <t>no water can</t>
  </si>
  <si>
    <t>12. Report's of Weather Data in Dec 2018</t>
  </si>
  <si>
    <t>1. Report's of Weather Data in Janu 2019</t>
  </si>
  <si>
    <t>32..36</t>
  </si>
  <si>
    <t>2. Report's of Weather Data in Feb 2019</t>
  </si>
  <si>
    <t>3. Report's of Weather Data in Mar 2019</t>
  </si>
  <si>
    <t>4. Report's of Weather Data in Aprily 2019</t>
  </si>
  <si>
    <t>0.00.</t>
  </si>
  <si>
    <t>5. Report's of Weather Data in May  2019</t>
  </si>
  <si>
    <t>6. Report's of Weather Data in June  2019</t>
  </si>
  <si>
    <t xml:space="preserve"> 2:00</t>
  </si>
  <si>
    <t>7. Report's of Weather Data in July  2019</t>
  </si>
  <si>
    <t>8. Report's of Weather Data in Aug  2019</t>
  </si>
  <si>
    <t>no card</t>
  </si>
  <si>
    <t>9. Report's of Weather Data in Sep 2019</t>
  </si>
  <si>
    <t>10. Report's of Weather Data in Oct 2019</t>
  </si>
  <si>
    <t>11. Report's of Weather Data in Nove 2019</t>
  </si>
  <si>
    <t>12. Report's of Weather Data in Dec 2019</t>
  </si>
  <si>
    <t>1. Report's of Weather Data in Janu 2020</t>
  </si>
  <si>
    <t>2. Report's of Weather Data in Feb 2020</t>
  </si>
  <si>
    <t>3. Report's of Weather Data in Mar 2020</t>
  </si>
  <si>
    <t>4. Report's of Weather Data in Aprily 2020</t>
  </si>
  <si>
    <t>5. Report's of Weather Data in May 2020</t>
  </si>
  <si>
    <t>6. Report's of Weather Data in June 2020</t>
  </si>
  <si>
    <t>trance</t>
  </si>
  <si>
    <t>7. Report's of Weather Data in July 2020</t>
  </si>
  <si>
    <t>8. Report's of Weather Data in Aug 2020</t>
  </si>
  <si>
    <t>9. Report's of Weather Data in Sep 2020</t>
  </si>
  <si>
    <t>1..06</t>
  </si>
  <si>
    <t>10. Report's of Weather Data in Oct 2020</t>
  </si>
  <si>
    <t>11. Report's of Weather Data in Nove 2020</t>
  </si>
  <si>
    <t>CAR CASE</t>
  </si>
  <si>
    <t>12. Report's of Weather Data in Dec  2020</t>
  </si>
  <si>
    <t>1. Report's of Weather Data in Janu  2021</t>
  </si>
  <si>
    <t>2. Report's of Weather Data in Feb  2021</t>
  </si>
  <si>
    <t>3. Report's of Weather Data in MAR  2021</t>
  </si>
  <si>
    <t>4. Report's of Weather Data in Aprily   2021</t>
  </si>
  <si>
    <t>5. Report's of Weather Data in May  2021</t>
  </si>
  <si>
    <t>6. Report's of Weather Data in June 2021</t>
  </si>
  <si>
    <t>7. Report's of Weather Data in July 2021</t>
  </si>
  <si>
    <t>8. Report's of Weather Data in Aug 2021</t>
  </si>
  <si>
    <t>9. Report's of Weather Data in Sep 2021</t>
  </si>
  <si>
    <t>10. Report's of Weather Data in Oct 2021</t>
  </si>
  <si>
    <t>.</t>
  </si>
  <si>
    <t>11. Report's of Weather Data in Nove 2021</t>
  </si>
  <si>
    <t>Total Rain Fall</t>
  </si>
  <si>
    <t>12. Report's of Weather Data in Dec 2021</t>
  </si>
  <si>
    <t>average</t>
  </si>
  <si>
    <t xml:space="preserve">                                                          1.  Report's of Weather Data in January, 2022</t>
  </si>
  <si>
    <t>Rainfall mm/day</t>
  </si>
  <si>
    <t>10;00</t>
  </si>
  <si>
    <t>4;45</t>
  </si>
  <si>
    <t>8;45</t>
  </si>
  <si>
    <t>9;00</t>
  </si>
  <si>
    <t>8:.45</t>
  </si>
  <si>
    <t>9.:05</t>
  </si>
  <si>
    <t xml:space="preserve">                      3. Report's of Weather Data in Mar, 2022</t>
  </si>
  <si>
    <t>Avarage(km/ hour)</t>
  </si>
  <si>
    <t xml:space="preserve">                             4. Report's of Weather Data in Aprily, 2022</t>
  </si>
  <si>
    <t>Sunshine hour /day</t>
  </si>
  <si>
    <t>5. Kuraz Research Station, Report's of Weather Data in May, 2022</t>
  </si>
  <si>
    <t xml:space="preserve">                                                                                               </t>
  </si>
  <si>
    <t>7. Kuraz Research Station, Report's of Weather Data in July, 2022</t>
  </si>
  <si>
    <t>8. Kuraz Research Station, Report's of Weather Data in Aug, 2022</t>
  </si>
  <si>
    <t>9. Kuraz Research Station, Report's of Weather Data in Sept, 2022</t>
  </si>
  <si>
    <t>10. Kuraz Research Station, Report's of Weather Data in oct, 2022</t>
  </si>
  <si>
    <t>No pan b/c Car case</t>
  </si>
  <si>
    <t>11. Kuraz Research Station, Report's of Weather Data in nov, 2022</t>
  </si>
  <si>
    <t>12. Kuraz Research Station, Report's of Weather Data in Dec 2022</t>
  </si>
  <si>
    <t>hour/day</t>
  </si>
  <si>
    <t>1. Kuraz Research Station, Report's of Weather Data in Janu, 2023</t>
  </si>
  <si>
    <t>2. Kuraz Research Station, Report's of Weather Data in Feb, 2023</t>
  </si>
  <si>
    <t>3. Kuraz Research Station, Report's of Weather Data in Mar, 2023</t>
  </si>
  <si>
    <t>5. Kuraz Research Station, Report's of Weather Data in may, 2023</t>
  </si>
  <si>
    <t>6. Kuraz Research Station, Report's of Weather Data in june, 2023</t>
  </si>
  <si>
    <t>1.1.15</t>
  </si>
  <si>
    <t>30..08</t>
  </si>
  <si>
    <t>7. Kuraz Research Station, Report's of Weather Data in july 2023</t>
  </si>
  <si>
    <t>8. Kuraz Research Station, Report's of Weather Data in Aug 2023</t>
  </si>
  <si>
    <t>terace</t>
  </si>
  <si>
    <t>9. Kuraz Research Station, Report's of Weather Data in Sept 2023</t>
  </si>
  <si>
    <t>teras</t>
  </si>
  <si>
    <t>10. Kuraz Research Station, Report's of Weather Data in octt 2023</t>
  </si>
  <si>
    <t>Mean Monthly Meterological Data (1st class) Recorded at kuraz Center, Janu 2023 up to dec 2023</t>
  </si>
  <si>
    <t>RAIN FALL DATA</t>
  </si>
  <si>
    <t>2012 jun -2020 dec</t>
  </si>
  <si>
    <t>date</t>
  </si>
  <si>
    <t>Nov 20212</t>
  </si>
  <si>
    <t>janu  2013 up to dec 13</t>
  </si>
  <si>
    <t>1/29/feb</t>
  </si>
  <si>
    <t>july</t>
  </si>
  <si>
    <t>Nov 20213</t>
  </si>
  <si>
    <t>janu 2014 up to  dec 2014</t>
  </si>
  <si>
    <t>Nov 20214</t>
  </si>
  <si>
    <t>janu 2015 up to dec 15</t>
  </si>
  <si>
    <t>Nov 20215</t>
  </si>
  <si>
    <t>JANU 2016 up to DEC2016</t>
  </si>
  <si>
    <t>JANU 2017 -DEC 2017</t>
  </si>
  <si>
    <t>JANU 2018 up to DEC 2018</t>
  </si>
  <si>
    <t>JANU 2019 up to DEC 2019</t>
  </si>
  <si>
    <t>JANU 2020 up to  DEC 2020</t>
  </si>
  <si>
    <t>Rain fall</t>
  </si>
  <si>
    <t>TRACE</t>
  </si>
  <si>
    <t>JANU 2020 up to DEC 2021</t>
  </si>
  <si>
    <t>JANU 2022up to  DEC 2022</t>
  </si>
  <si>
    <t>JANU 2023up to  DEC 2023</t>
  </si>
  <si>
    <t>KURAZ METEOROLOGICAL STATION</t>
  </si>
  <si>
    <t>Location</t>
  </si>
  <si>
    <r>
      <t>Latitude: 6.18</t>
    </r>
    <r>
      <rPr>
        <b/>
        <vertAlign val="superscript"/>
        <sz val="11"/>
        <color theme="1"/>
        <rFont val="Times New Roman"/>
        <family val="1"/>
      </rPr>
      <t>o</t>
    </r>
    <r>
      <rPr>
        <b/>
        <sz val="11"/>
        <color theme="1"/>
        <rFont val="Times New Roman"/>
        <family val="1"/>
      </rPr>
      <t>N</t>
    </r>
  </si>
  <si>
    <r>
      <t>Longitude:36.03</t>
    </r>
    <r>
      <rPr>
        <b/>
        <vertAlign val="superscript"/>
        <sz val="11"/>
        <color theme="1"/>
        <rFont val="Times New Roman"/>
        <family val="1"/>
      </rPr>
      <t>o</t>
    </r>
    <r>
      <rPr>
        <b/>
        <sz val="11"/>
        <color theme="1"/>
        <rFont val="Times New Roman"/>
        <family val="1"/>
      </rPr>
      <t xml:space="preserve"> E</t>
    </r>
  </si>
  <si>
    <t>Alitude: 482 m a.s.l.</t>
  </si>
  <si>
    <t xml:space="preserve">Element:  monthly Total rainfall (mm) </t>
  </si>
  <si>
    <t>Year/Month</t>
  </si>
  <si>
    <r>
      <t>Element: Average monthly minimum temperature  (</t>
    </r>
    <r>
      <rPr>
        <vertAlign val="superscript"/>
        <sz val="11"/>
        <color theme="1"/>
        <rFont val="Times New Roman"/>
        <family val="1"/>
      </rPr>
      <t>o</t>
    </r>
    <r>
      <rPr>
        <sz val="11"/>
        <color theme="1"/>
        <rFont val="Times New Roman"/>
        <family val="1"/>
      </rPr>
      <t xml:space="preserve">C) </t>
    </r>
  </si>
  <si>
    <r>
      <t>Element: Average monthly maximum temperature  (</t>
    </r>
    <r>
      <rPr>
        <vertAlign val="superscript"/>
        <sz val="11"/>
        <color theme="1"/>
        <rFont val="Times New Roman"/>
        <family val="1"/>
      </rPr>
      <t>o</t>
    </r>
    <r>
      <rPr>
        <sz val="11"/>
        <color theme="1"/>
        <rFont val="Times New Roman"/>
        <family val="1"/>
      </rPr>
      <t xml:space="preserve">C) </t>
    </r>
  </si>
  <si>
    <t xml:space="preserve">Element: Average monthly sunshine(hour) </t>
  </si>
  <si>
    <t>Element: Average monthly wind speed (m/s) Day</t>
  </si>
  <si>
    <t>Element: Average monthly wind speed (m/s)Night</t>
  </si>
  <si>
    <t>Element: Average monthly wind speed (m/s) Day/night</t>
  </si>
  <si>
    <t xml:space="preserve">Element: Average monthly Relative humidity(%) </t>
  </si>
  <si>
    <t xml:space="preserve">Element: Average monthly pan evpotation </t>
  </si>
  <si>
    <t xml:space="preserve">Element: Average monthly pitche evpotation </t>
  </si>
  <si>
    <t>no paper</t>
  </si>
  <si>
    <t>Element: Average monthly soil temp 0.05 cm</t>
  </si>
  <si>
    <t>Element: Average monthly soil temp 0.10 cm</t>
  </si>
  <si>
    <t>Element: Average monthly soil temp 0.20 cm</t>
  </si>
  <si>
    <t>Element: Average monthly soil temp 1.cm</t>
  </si>
  <si>
    <t xml:space="preserve">   Kuraz  Meteorological  Data of Wind Direction &amp;  Force</t>
  </si>
  <si>
    <t>Hours</t>
  </si>
  <si>
    <t>Wind Direction</t>
  </si>
  <si>
    <t>Wind Force</t>
  </si>
  <si>
    <t>28/12/15</t>
  </si>
  <si>
    <t>4m/s</t>
  </si>
  <si>
    <t>2m/s</t>
  </si>
  <si>
    <t>29/12/15</t>
  </si>
  <si>
    <t>Calme</t>
  </si>
  <si>
    <t>30/12/15</t>
  </si>
  <si>
    <t>31/12/15</t>
  </si>
  <si>
    <t>N</t>
  </si>
  <si>
    <t>Prepared by  :  Zinabu Pawulos ______________</t>
  </si>
  <si>
    <t>Checked  by  : Sisay Regasa ________________</t>
  </si>
  <si>
    <t>Approved by:  Fikadu Fenjana ______________</t>
  </si>
  <si>
    <t>8m/s</t>
  </si>
  <si>
    <t>6m/s</t>
  </si>
  <si>
    <t>10m/s</t>
  </si>
  <si>
    <t>W</t>
  </si>
  <si>
    <t>13/1/2016</t>
  </si>
  <si>
    <t>14/1/2016</t>
  </si>
  <si>
    <t>15/1/2016</t>
  </si>
  <si>
    <t>16/1/2016</t>
  </si>
  <si>
    <t>17/1/2016</t>
  </si>
  <si>
    <t>S</t>
  </si>
  <si>
    <t>18/1/2016</t>
  </si>
  <si>
    <t>19/1/2016</t>
  </si>
  <si>
    <t>20/1/2016</t>
  </si>
  <si>
    <t>21/1/2016</t>
  </si>
  <si>
    <t>22/1/2016</t>
  </si>
  <si>
    <t>23/1/2016</t>
  </si>
  <si>
    <t>24/1/2016</t>
  </si>
  <si>
    <t>25/1/2016</t>
  </si>
  <si>
    <t>26/1/2016</t>
  </si>
  <si>
    <t>27/1/2016</t>
  </si>
  <si>
    <t>28/1/2016</t>
  </si>
  <si>
    <t>29/1/2016</t>
  </si>
  <si>
    <t>30/1/2016</t>
  </si>
  <si>
    <t>31/1/2016</t>
  </si>
  <si>
    <t>Prepared by  :  Paulos Arba______________</t>
  </si>
  <si>
    <t>13/2/2016</t>
  </si>
  <si>
    <t>14/2/2016</t>
  </si>
  <si>
    <t>15/2/2016</t>
  </si>
  <si>
    <t>16/2/2016</t>
  </si>
  <si>
    <t>17/2/2016</t>
  </si>
  <si>
    <t>18/2/2016</t>
  </si>
  <si>
    <t>19/2/2016</t>
  </si>
  <si>
    <t>20/2/2016</t>
  </si>
  <si>
    <t>21/2/2016</t>
  </si>
  <si>
    <t>22/2/2016</t>
  </si>
  <si>
    <t>23/2/2016</t>
  </si>
  <si>
    <t>24/2/2016</t>
  </si>
  <si>
    <t>25/2/2016</t>
  </si>
  <si>
    <t>26/2/2016</t>
  </si>
  <si>
    <t>27/2/2016</t>
  </si>
  <si>
    <t>28/2/2016</t>
  </si>
  <si>
    <t>29/2/2016</t>
  </si>
  <si>
    <t>12m/s</t>
  </si>
  <si>
    <t>n</t>
  </si>
  <si>
    <t>6 m/s</t>
  </si>
  <si>
    <t>nw</t>
  </si>
  <si>
    <t>8 m/s</t>
  </si>
  <si>
    <t>calem</t>
  </si>
  <si>
    <t>2 m/s</t>
  </si>
  <si>
    <t>e</t>
  </si>
  <si>
    <t>4 m/s</t>
  </si>
  <si>
    <t>w</t>
  </si>
  <si>
    <t xml:space="preserve">n </t>
  </si>
  <si>
    <t>12 m/s</t>
  </si>
  <si>
    <t>calme</t>
  </si>
  <si>
    <t>13/3/2016</t>
  </si>
  <si>
    <t xml:space="preserve"> 2 m/s</t>
  </si>
  <si>
    <t>14/3/2016</t>
  </si>
  <si>
    <t>15/3/2016</t>
  </si>
  <si>
    <t>16/3/2016</t>
  </si>
  <si>
    <t>17/3/2016</t>
  </si>
  <si>
    <t>18/3/2016</t>
  </si>
  <si>
    <t>19/3/2016</t>
  </si>
  <si>
    <t>20/3/2016</t>
  </si>
  <si>
    <t>21/3/2016</t>
  </si>
  <si>
    <t xml:space="preserve">2m/s </t>
  </si>
  <si>
    <t>22/3/2016</t>
  </si>
  <si>
    <t>23/3/2016</t>
  </si>
  <si>
    <t>24/3/2016</t>
  </si>
  <si>
    <t>25/3/2016</t>
  </si>
  <si>
    <t>caleme</t>
  </si>
  <si>
    <t>26/3/2016</t>
  </si>
  <si>
    <t>27/3/2016</t>
  </si>
  <si>
    <t>28/3/2016</t>
  </si>
  <si>
    <t>29/3/2016</t>
  </si>
  <si>
    <t>30/3/2016</t>
  </si>
  <si>
    <t>31/3/2016</t>
  </si>
  <si>
    <t>13/4/2016</t>
  </si>
  <si>
    <t>14/4/2016</t>
  </si>
  <si>
    <t>15/4/2016</t>
  </si>
  <si>
    <t>16/4/2016</t>
  </si>
  <si>
    <t>17/4/2016</t>
  </si>
  <si>
    <t>18/4/2016</t>
  </si>
  <si>
    <t>19/4/2016</t>
  </si>
  <si>
    <t>20/4/2016</t>
  </si>
  <si>
    <t>21/4/2016</t>
  </si>
  <si>
    <t>22/4/2016</t>
  </si>
  <si>
    <t>23/4/2016</t>
  </si>
  <si>
    <t>24/4/2016</t>
  </si>
  <si>
    <t>Prepared by  :  Zenabu Pauilos______________</t>
  </si>
  <si>
    <t>25/4/2016</t>
  </si>
  <si>
    <t>26/4/2016</t>
  </si>
  <si>
    <t>27/4/2016</t>
  </si>
  <si>
    <t>28/4/2016</t>
  </si>
  <si>
    <t>29/4/2016</t>
  </si>
  <si>
    <t>30/4/2016</t>
  </si>
  <si>
    <t>10M</t>
  </si>
  <si>
    <t>13/5/2016</t>
  </si>
  <si>
    <t>14/5/2016</t>
  </si>
  <si>
    <t>15/5/2016</t>
  </si>
  <si>
    <t>16/5/2016</t>
  </si>
  <si>
    <t>17/5/2016</t>
  </si>
  <si>
    <t>BW</t>
  </si>
  <si>
    <t>18/5/2016</t>
  </si>
  <si>
    <t>19/5/2016</t>
  </si>
  <si>
    <t>20/5/2016</t>
  </si>
  <si>
    <t>21/5/2016</t>
  </si>
  <si>
    <t>22/5/2016</t>
  </si>
  <si>
    <t>23/5/2016</t>
  </si>
  <si>
    <t>24/5/2016</t>
  </si>
  <si>
    <t>25/5/2016</t>
  </si>
  <si>
    <t>26/5/2016</t>
  </si>
  <si>
    <t>6M/S</t>
  </si>
  <si>
    <t>27/5/2016</t>
  </si>
  <si>
    <t>28/5/2016</t>
  </si>
  <si>
    <t>29/5/2016</t>
  </si>
  <si>
    <t>30/5/2016</t>
  </si>
  <si>
    <t>31/5/2016</t>
  </si>
  <si>
    <t>6m/S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</si>
  <si>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</si>
  <si>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</si>
  <si>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</si>
  <si>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</si>
  <si>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</si>
  <si>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</si>
  <si>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</si>
  <si>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</si>
  <si>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</si>
  <si>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</si>
  <si>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</si>
  <si>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</si>
  <si>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</si>
  <si>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</si>
  <si>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</si>
  <si>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</si>
  <si>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</si>
  <si>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</si>
  <si>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2m/S</t>
  </si>
  <si>
    <t>6m</t>
  </si>
  <si>
    <t>13/7/2016</t>
  </si>
  <si>
    <t>14/7/2016</t>
  </si>
  <si>
    <t>15/7/2016</t>
  </si>
  <si>
    <t>16/7/2016</t>
  </si>
  <si>
    <t>17/7/2016</t>
  </si>
  <si>
    <t>18/7/2016</t>
  </si>
  <si>
    <t>19/7/2016</t>
  </si>
  <si>
    <t>20/7/2016</t>
  </si>
  <si>
    <t>21/7/2016</t>
  </si>
  <si>
    <t>22/7/2016</t>
  </si>
  <si>
    <t>23/7/2016</t>
  </si>
  <si>
    <t>24/7/2016</t>
  </si>
  <si>
    <t>25/7/2016</t>
  </si>
  <si>
    <t>26/7/2016</t>
  </si>
  <si>
    <t>27/7/2016</t>
  </si>
  <si>
    <t>28/7/2016</t>
  </si>
  <si>
    <t>29/7/2016</t>
  </si>
  <si>
    <t>30/7/2016</t>
  </si>
  <si>
    <t>31/7/2016</t>
  </si>
  <si>
    <t>13/8/2016</t>
  </si>
  <si>
    <t>14/8/2016</t>
  </si>
  <si>
    <t>WE</t>
  </si>
  <si>
    <t>15/8/2016</t>
  </si>
  <si>
    <t>16/8/2016</t>
  </si>
  <si>
    <t>17/8/2016</t>
  </si>
  <si>
    <t>18/8/2016</t>
  </si>
  <si>
    <t>19/8/2016</t>
  </si>
  <si>
    <t>20/8/2016</t>
  </si>
  <si>
    <t>21/8/2016</t>
  </si>
  <si>
    <t>4M/S</t>
  </si>
  <si>
    <t>22/8/2016</t>
  </si>
  <si>
    <t>23/8/2016</t>
  </si>
  <si>
    <t>24/8/2016</t>
  </si>
  <si>
    <t>25/8/2016</t>
  </si>
  <si>
    <t>26/8/2016</t>
  </si>
  <si>
    <t>27/8/2016</t>
  </si>
  <si>
    <t>28/8/2016</t>
  </si>
  <si>
    <t>29/8/2016</t>
  </si>
  <si>
    <t>30/8/2016</t>
  </si>
  <si>
    <t>31/8/2016</t>
  </si>
  <si>
    <t>8m/S</t>
  </si>
  <si>
    <t>13/9/2016</t>
  </si>
  <si>
    <t>14/9/2016</t>
  </si>
  <si>
    <t>15/9/2016</t>
  </si>
  <si>
    <t>16/9/2016</t>
  </si>
  <si>
    <t>17/9/2016</t>
  </si>
  <si>
    <t>18/9/2016</t>
  </si>
  <si>
    <t>checked by : Kefene Gemchu</t>
  </si>
  <si>
    <t>19/9/2016</t>
  </si>
  <si>
    <t>20/9/2016</t>
  </si>
  <si>
    <t>2 /ms</t>
  </si>
  <si>
    <t>21/9/2016</t>
  </si>
  <si>
    <t>22/9/2016</t>
  </si>
  <si>
    <t>23/9/2016</t>
  </si>
  <si>
    <t>24/9/2016</t>
  </si>
  <si>
    <t>WS</t>
  </si>
  <si>
    <t>25/9/2016</t>
  </si>
  <si>
    <t>26/9/2016</t>
  </si>
  <si>
    <t>2M/S</t>
  </si>
  <si>
    <t>27/9/2016</t>
  </si>
  <si>
    <t>8M/S</t>
  </si>
  <si>
    <t>28/9/2016</t>
  </si>
  <si>
    <t>29/9/2016</t>
  </si>
  <si>
    <t>30/9/2016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</si>
  <si>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</si>
  <si>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</si>
  <si>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</si>
  <si>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</si>
  <si>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</si>
  <si>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</si>
  <si>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</si>
  <si>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</si>
  <si>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</si>
  <si>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</si>
  <si>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</si>
  <si>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</si>
  <si>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NS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</si>
  <si>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</si>
  <si>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</si>
  <si>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</si>
  <si>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</si>
  <si>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</si>
  <si>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</si>
  <si>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</si>
  <si>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</si>
  <si>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</si>
  <si>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</si>
  <si>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</si>
  <si>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</si>
  <si>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</si>
  <si>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</si>
  <si>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</si>
  <si>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Prepared by  : Kefene Gemechu______________</t>
  </si>
  <si>
    <t>checked by : abegaz mideksa ______________</t>
  </si>
  <si>
    <r>
      <t xml:space="preserve">Approved by: Mohammed Ibrhim  </t>
    </r>
    <r>
      <rPr>
        <u/>
        <sz val="11"/>
        <color theme="1"/>
        <rFont val="Times New Roman"/>
        <family val="1"/>
      </rPr>
      <t>______________</t>
    </r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</si>
  <si>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</si>
  <si>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</si>
  <si>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</si>
  <si>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</si>
  <si>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</si>
  <si>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</si>
  <si>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</si>
  <si>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</si>
  <si>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</si>
  <si>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</si>
  <si>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13/1/2017</t>
  </si>
  <si>
    <t>14/1/2017</t>
  </si>
  <si>
    <t>15/1/2017</t>
  </si>
  <si>
    <t>16/1/2017</t>
  </si>
  <si>
    <t>17/1/2017</t>
  </si>
  <si>
    <t>18/1/2017</t>
  </si>
  <si>
    <t>19/1/2017</t>
  </si>
  <si>
    <t>20/1/2017</t>
  </si>
  <si>
    <t>21/1/2017</t>
  </si>
  <si>
    <t>22/1/2017</t>
  </si>
  <si>
    <t>23/1/2017</t>
  </si>
  <si>
    <t>24/1/2017</t>
  </si>
  <si>
    <t>25/1/2017</t>
  </si>
  <si>
    <t>26/1/2017</t>
  </si>
  <si>
    <t>27/1/2017</t>
  </si>
  <si>
    <t>28/1/2017</t>
  </si>
  <si>
    <t>29/1/2017</t>
  </si>
  <si>
    <t>30/1/2017</t>
  </si>
  <si>
    <t>31/1/2017</t>
  </si>
  <si>
    <t>13/2/2017</t>
  </si>
  <si>
    <t>14/2/2017</t>
  </si>
  <si>
    <t>15/2/2017</t>
  </si>
  <si>
    <t>16/2/2017</t>
  </si>
  <si>
    <t>17/2/2017</t>
  </si>
  <si>
    <t>18/2/2017</t>
  </si>
  <si>
    <t>19/2/2017</t>
  </si>
  <si>
    <t>20/2/2017</t>
  </si>
  <si>
    <t>21/2/2017</t>
  </si>
  <si>
    <t>22/2/2017</t>
  </si>
  <si>
    <t>23/2/2017</t>
  </si>
  <si>
    <t>24/2/2017</t>
  </si>
  <si>
    <t>25/2/2017</t>
  </si>
  <si>
    <t>26/2/2017</t>
  </si>
  <si>
    <t>27/2/2017</t>
  </si>
  <si>
    <t>28/2/2017</t>
  </si>
  <si>
    <t>13/5/2017</t>
  </si>
  <si>
    <t>14/5/2017</t>
  </si>
  <si>
    <r>
      <t xml:space="preserve">Approved by: Mohammed Ibrhim  </t>
    </r>
    <r>
      <rPr>
        <b/>
        <u/>
        <sz val="9"/>
        <color theme="1"/>
        <rFont val="Times New Roman"/>
        <family val="1"/>
      </rPr>
      <t>______________</t>
    </r>
  </si>
  <si>
    <t>15/5/2017</t>
  </si>
  <si>
    <t>16/5/2017</t>
  </si>
  <si>
    <t>17/5/2017</t>
  </si>
  <si>
    <t>8M</t>
  </si>
  <si>
    <t>18/5/2017</t>
  </si>
  <si>
    <t>19/5/2017</t>
  </si>
  <si>
    <t>20/5/2017</t>
  </si>
  <si>
    <t>21/5/2017</t>
  </si>
  <si>
    <t>22/5/2017</t>
  </si>
  <si>
    <t>23/5/2017</t>
  </si>
  <si>
    <t>24/5/2017</t>
  </si>
  <si>
    <t>25/5/2017</t>
  </si>
  <si>
    <t>26/5/2017</t>
  </si>
  <si>
    <t>27/5/2017</t>
  </si>
  <si>
    <t>12M/S</t>
  </si>
  <si>
    <t>28/5/2017</t>
  </si>
  <si>
    <t>29/5/2017</t>
  </si>
  <si>
    <t>30/5/2017</t>
  </si>
  <si>
    <t>31/5/2017</t>
  </si>
  <si>
    <t>checked by : Abegaz mideksa ______________</t>
  </si>
  <si>
    <t>13/6/2017</t>
  </si>
  <si>
    <t>14/6/2017</t>
  </si>
  <si>
    <t>15/6/2017</t>
  </si>
  <si>
    <t>16/6/2017</t>
  </si>
  <si>
    <t>17/6/2017</t>
  </si>
  <si>
    <t>18/6/2017</t>
  </si>
  <si>
    <t>19/6/2017</t>
  </si>
  <si>
    <t>20/6/2017</t>
  </si>
  <si>
    <t>21/6/2017</t>
  </si>
  <si>
    <t>22/6/2017</t>
  </si>
  <si>
    <t>23/6/2017</t>
  </si>
  <si>
    <t>24/6/2017</t>
  </si>
  <si>
    <t>25/6/2017</t>
  </si>
  <si>
    <t>26/6/2017</t>
  </si>
  <si>
    <t>27/6/2017</t>
  </si>
  <si>
    <t>28/6/2017</t>
  </si>
  <si>
    <t>29/6/2017</t>
  </si>
  <si>
    <t>30/6/2017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</si>
  <si>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</si>
  <si>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</si>
  <si>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</si>
  <si>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</si>
  <si>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</si>
  <si>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</si>
  <si>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</si>
  <si>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</si>
  <si>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</si>
  <si>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</si>
  <si>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</si>
  <si>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</si>
  <si>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</si>
  <si>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</si>
  <si>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</si>
  <si>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</si>
  <si>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</si>
  <si>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</si>
  <si>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</si>
  <si>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6/8//2017</t>
  </si>
  <si>
    <t>13/8/2017</t>
  </si>
  <si>
    <t>APIRLY 1/4/2018UP TO 30/4/2018</t>
  </si>
  <si>
    <t>time</t>
  </si>
  <si>
    <t>Wind force</t>
  </si>
  <si>
    <t>CALM</t>
  </si>
  <si>
    <t>CAM</t>
  </si>
  <si>
    <t>2M\S</t>
  </si>
  <si>
    <t>4M\S</t>
  </si>
  <si>
    <t>6M\S</t>
  </si>
  <si>
    <t>16M\S</t>
  </si>
  <si>
    <t>12M\S</t>
  </si>
  <si>
    <t>4MS</t>
  </si>
  <si>
    <t>OMO-KURAZ METEOROLOGY STATION</t>
  </si>
  <si>
    <r>
      <rPr>
        <b/>
        <sz val="12"/>
        <color theme="1"/>
        <rFont val="Calibri"/>
        <family val="2"/>
        <scheme val="minor"/>
      </rPr>
      <t xml:space="preserve">         </t>
    </r>
    <r>
      <rPr>
        <b/>
        <u/>
        <sz val="12"/>
        <color theme="1"/>
        <rFont val="Calibri"/>
        <family val="2"/>
        <scheme val="minor"/>
      </rPr>
      <t>MONTHLY WEATHER REPORT</t>
    </r>
  </si>
  <si>
    <t>date  My  1/9 /</t>
  </si>
  <si>
    <t>My 1/9/2018 up to 31 /9/2018</t>
  </si>
  <si>
    <t>8M\S</t>
  </si>
  <si>
    <t>CAIM</t>
  </si>
  <si>
    <t>2MS</t>
  </si>
  <si>
    <t>2M\\S</t>
  </si>
  <si>
    <t>ALM</t>
  </si>
  <si>
    <t>MEAN</t>
  </si>
  <si>
    <t>MAX</t>
  </si>
  <si>
    <t>MIN</t>
  </si>
  <si>
    <t>JUNE 1/6/2018 AP TO 31/6/2018</t>
  </si>
  <si>
    <t xml:space="preserve"> NW</t>
  </si>
  <si>
    <t>2m\s</t>
  </si>
  <si>
    <t>JULY</t>
  </si>
  <si>
    <t>1/7/2018 UPTO 31/7/2018</t>
  </si>
  <si>
    <t>taim</t>
  </si>
  <si>
    <t xml:space="preserve">    </t>
  </si>
  <si>
    <t>WW</t>
  </si>
  <si>
    <t>ALME</t>
  </si>
  <si>
    <t>CLME</t>
  </si>
  <si>
    <t>agu 1/8/2018 31/82018</t>
  </si>
  <si>
    <t>NEW</t>
  </si>
  <si>
    <t>Sept 1/9/2018 31/9/2018</t>
  </si>
  <si>
    <t>2M</t>
  </si>
  <si>
    <t>SEW</t>
  </si>
  <si>
    <t>DATE   Oct1/10/2018 up to 31/10/2018</t>
  </si>
  <si>
    <t>10M/S</t>
  </si>
  <si>
    <t>NWQ</t>
  </si>
  <si>
    <t>Nov 1/11/2018  up to30 /11/2018</t>
  </si>
  <si>
    <t xml:space="preserve">*Eto  Were calculated by  ( Eto =  kpx Epan ) </t>
  </si>
  <si>
    <t>The station pan were class  A  pan With Value Of 0.7</t>
  </si>
  <si>
    <t>Prepared by   :Paulos arba</t>
  </si>
  <si>
    <t xml:space="preserve">Checked  by   :Abegaz mideksa____________ </t>
  </si>
  <si>
    <t>b y   eshtu  bekele</t>
  </si>
  <si>
    <t xml:space="preserve">Approved by:  </t>
  </si>
  <si>
    <t>by;  Belete Getinet</t>
  </si>
  <si>
    <t>Dec 1/12/2018  up to30 /12/2018</t>
  </si>
  <si>
    <t>CALEM</t>
  </si>
  <si>
    <t>4M</t>
  </si>
  <si>
    <t>janu 1/1/2019 up to 31/1 /2019</t>
  </si>
  <si>
    <t>JAN 1/1 /2019  up to30 /11/2018</t>
  </si>
  <si>
    <t>31/1 /2019</t>
  </si>
  <si>
    <t>feb 1/1/2019  up to28 /1/2019</t>
  </si>
  <si>
    <t>SDE</t>
  </si>
  <si>
    <t>CALEME</t>
  </si>
  <si>
    <t>Arba</t>
  </si>
  <si>
    <t>b y   Eshtu  Bekele</t>
  </si>
  <si>
    <t>mar 1/3/2019  up to31 /3/2019</t>
  </si>
  <si>
    <t>2M /S</t>
  </si>
  <si>
    <t>MM</t>
  </si>
  <si>
    <t>Apirly 1/4/2019 up to  30/5/2019</t>
  </si>
  <si>
    <t>sw</t>
  </si>
  <si>
    <t xml:space="preserve">Approved       by   by:  </t>
  </si>
  <si>
    <t>by    Feven Milyon</t>
  </si>
  <si>
    <t>june 1/6 /2019 up to  30 /6 /2019</t>
  </si>
  <si>
    <t xml:space="preserve">2M </t>
  </si>
  <si>
    <t>by :  Eshetu  Bekele</t>
  </si>
  <si>
    <t>by  :  Feven Milyon</t>
  </si>
  <si>
    <t>july 1/7 /2019 up to  31 /7 /2019</t>
  </si>
  <si>
    <t xml:space="preserve">               NE</t>
  </si>
  <si>
    <t>AUG</t>
  </si>
  <si>
    <t xml:space="preserve"> 1/8 /2019 up to  31 /8 /2019</t>
  </si>
  <si>
    <t>spet</t>
  </si>
  <si>
    <t xml:space="preserve"> 1/9 /2019 up to  30 /9/2019</t>
  </si>
  <si>
    <t>CAIEM</t>
  </si>
  <si>
    <t>2M2M</t>
  </si>
  <si>
    <t>oct</t>
  </si>
  <si>
    <t xml:space="preserve"> 1/10 /2019 up to  30 /10/2019</t>
  </si>
  <si>
    <t>up to 31 /10 /2019</t>
  </si>
  <si>
    <t>nov 1/11 /2019 up to  31 /11 /2019</t>
  </si>
  <si>
    <t>2019  up to</t>
  </si>
  <si>
    <t>30/11/19</t>
  </si>
  <si>
    <t>Dec 1/12 /2019 up to  31 /12 /2019</t>
  </si>
  <si>
    <t>31 /11/19</t>
  </si>
  <si>
    <t xml:space="preserve">                     Janu 1/1/2020 up  to 31 /1/2020</t>
  </si>
  <si>
    <t>by  :  Mamed Ibrahm</t>
  </si>
  <si>
    <t>1/2/2020   up to 29/1/2020</t>
  </si>
  <si>
    <t>calm</t>
  </si>
  <si>
    <t>Calm</t>
  </si>
  <si>
    <t>2M/s</t>
  </si>
  <si>
    <t>MR 1-31/ 3 /2020</t>
  </si>
  <si>
    <t>Date april 1-30/ 2020</t>
  </si>
  <si>
    <t>Date 1 -31/5 /2020</t>
  </si>
  <si>
    <t>Date  june  1 /6 /2020</t>
  </si>
  <si>
    <t>1-30/6/2020</t>
  </si>
  <si>
    <t>DAET 1-31/7/20  JULY ERPORT</t>
  </si>
  <si>
    <t xml:space="preserve">DAET 1-31/8/20 </t>
  </si>
  <si>
    <t>CNE</t>
  </si>
  <si>
    <t>DATE 1-30 /10/20</t>
  </si>
  <si>
    <t xml:space="preserve">Nov </t>
  </si>
  <si>
    <t>DATE</t>
  </si>
  <si>
    <t>1-31/11/20</t>
  </si>
  <si>
    <t>Checked     by    :Mamed Ibrahm</t>
  </si>
  <si>
    <t>:Mamed Ibrhm</t>
  </si>
  <si>
    <t>DEC</t>
  </si>
  <si>
    <t>1-31/12/20</t>
  </si>
  <si>
    <t>Janu</t>
  </si>
  <si>
    <t>1-31/01/21</t>
  </si>
  <si>
    <t>13/1/2013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</si>
  <si>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</si>
  <si>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</si>
  <si>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</si>
  <si>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</si>
  <si>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</si>
  <si>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</si>
  <si>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</si>
  <si>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</si>
  <si>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</si>
  <si>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</si>
  <si>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</si>
  <si>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</si>
  <si>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</si>
  <si>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</si>
  <si>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</si>
  <si>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</si>
  <si>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</si>
  <si>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</si>
  <si>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feb</t>
  </si>
  <si>
    <t>1-28/2/2021</t>
  </si>
  <si>
    <t>MAR</t>
  </si>
  <si>
    <t>1-31/3/2020</t>
  </si>
  <si>
    <t xml:space="preserve">Apirly </t>
  </si>
  <si>
    <t>1-30/4/2021</t>
  </si>
  <si>
    <t>MY</t>
  </si>
  <si>
    <t>1-31/5/2021</t>
  </si>
  <si>
    <t>June</t>
  </si>
  <si>
    <t>1-30/6/2021</t>
  </si>
  <si>
    <t>Prepared by :Paulos arba</t>
  </si>
  <si>
    <t xml:space="preserve">Checked  by  :Eshetu B ekele </t>
  </si>
  <si>
    <t xml:space="preserve">Approved by:  Mamed Ibrahm </t>
  </si>
  <si>
    <t>1-31/7/2021</t>
  </si>
  <si>
    <t>1-31/8/2021</t>
  </si>
  <si>
    <t>BE</t>
  </si>
  <si>
    <t xml:space="preserve">Sept </t>
  </si>
  <si>
    <t>1-30/9/2021</t>
  </si>
  <si>
    <t xml:space="preserve">Checked  by  :Eshetu Bekele </t>
  </si>
  <si>
    <t>Approved by:   Fevan  Mliyon</t>
  </si>
  <si>
    <t>1-31/10/2021</t>
  </si>
  <si>
    <t>NOV</t>
  </si>
  <si>
    <t>1-30/11/2021</t>
  </si>
  <si>
    <t>Approved by:   Kidane T / Mikael</t>
  </si>
  <si>
    <t>1-31/12/2021</t>
  </si>
  <si>
    <t>2M02</t>
  </si>
  <si>
    <t>SEN</t>
  </si>
  <si>
    <t>2M/2</t>
  </si>
  <si>
    <t>2M//S</t>
  </si>
  <si>
    <t xml:space="preserve">    1. Reports of Wind direction and force in January, 2022</t>
  </si>
  <si>
    <t>13/01/2022</t>
  </si>
  <si>
    <t>14/01/2022</t>
  </si>
  <si>
    <t>15/01/2022</t>
  </si>
  <si>
    <t>16/01/2022</t>
  </si>
  <si>
    <t>sE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</si>
  <si>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</si>
  <si>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</si>
  <si>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</si>
  <si>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</si>
  <si>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</si>
  <si>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</si>
  <si>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</si>
  <si>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</si>
  <si>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</si>
  <si>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</si>
  <si>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</si>
  <si>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</si>
  <si>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</si>
  <si>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</si>
  <si>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</si>
  <si>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 xml:space="preserve">    2. Reports of Wind direction and force in Feb, 2022</t>
  </si>
  <si>
    <t>13/2/2022</t>
  </si>
  <si>
    <t>14/2/2022</t>
  </si>
  <si>
    <t>15/2/2022</t>
  </si>
  <si>
    <t>16/2/2022</t>
  </si>
  <si>
    <t>17/2/22</t>
  </si>
  <si>
    <t>18/2/2022</t>
  </si>
  <si>
    <t>19/2/2022</t>
  </si>
  <si>
    <t>20/2/2022</t>
  </si>
  <si>
    <t>21/2/2022</t>
  </si>
  <si>
    <t>C</t>
  </si>
  <si>
    <t>22/2/2022</t>
  </si>
  <si>
    <t>23/2/2022</t>
  </si>
  <si>
    <t>24/2/2022</t>
  </si>
  <si>
    <t>25/2/2022</t>
  </si>
  <si>
    <t>26/2/2022</t>
  </si>
  <si>
    <t>27/2/2022</t>
  </si>
  <si>
    <t>28/2/2022</t>
  </si>
  <si>
    <t xml:space="preserve">  3.  Reports of Wind direction and force in Mar, 2022</t>
  </si>
  <si>
    <t>Calem</t>
  </si>
  <si>
    <t>13/3/2022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</si>
  <si>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</si>
  <si>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</si>
  <si>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</si>
  <si>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</si>
  <si>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</si>
  <si>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</si>
  <si>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</si>
  <si>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21/3/2022</t>
  </si>
  <si>
    <t>22/3/2022</t>
  </si>
  <si>
    <t>23/3/2022</t>
  </si>
  <si>
    <t>24/3/2022</t>
  </si>
  <si>
    <t>25/3/2022</t>
  </si>
  <si>
    <t>4NE</t>
  </si>
  <si>
    <t>26/3/2022</t>
  </si>
  <si>
    <t>27/3/2022</t>
  </si>
  <si>
    <t>28/3/20222</t>
  </si>
  <si>
    <t>29/3/2022</t>
  </si>
  <si>
    <t>30/3/2022</t>
  </si>
  <si>
    <t>31/3/2022</t>
  </si>
  <si>
    <t xml:space="preserve">  4.  Reports of Wind direction and force in Apirly, 2022</t>
  </si>
  <si>
    <t>13/4/2022</t>
  </si>
  <si>
    <t>14/04/2022</t>
  </si>
  <si>
    <t>15/4/2022</t>
  </si>
  <si>
    <t>16/4/2022</t>
  </si>
  <si>
    <t>17/4/2022</t>
  </si>
  <si>
    <t>18/4/2022</t>
  </si>
  <si>
    <t>19/4/2022</t>
  </si>
  <si>
    <t>20/4/2022</t>
  </si>
  <si>
    <t>21/4/2022</t>
  </si>
  <si>
    <t>22/4/2022</t>
  </si>
  <si>
    <t>23/4/2022</t>
  </si>
  <si>
    <t>24/4/2022</t>
  </si>
  <si>
    <t>25/4/2022</t>
  </si>
  <si>
    <t>26/4/2022</t>
  </si>
  <si>
    <t>27/4/2022</t>
  </si>
  <si>
    <t>28/4/20222</t>
  </si>
  <si>
    <t>29/4/2022</t>
  </si>
  <si>
    <t>30/4/2022</t>
  </si>
  <si>
    <t xml:space="preserve">  5.  Reports of Wind direction and force in May, 2022</t>
  </si>
  <si>
    <t>13/5/2022</t>
  </si>
  <si>
    <t>14/5/2022</t>
  </si>
  <si>
    <t>15/5/2022</t>
  </si>
  <si>
    <t>16/5/2022</t>
  </si>
  <si>
    <t>17/5/2022</t>
  </si>
  <si>
    <t>18/5/2022</t>
  </si>
  <si>
    <t>19/5/2022</t>
  </si>
  <si>
    <t>20/5/2022</t>
  </si>
  <si>
    <t>21/5/2022</t>
  </si>
  <si>
    <t>22/5/2022</t>
  </si>
  <si>
    <t>23/5/2022</t>
  </si>
  <si>
    <t>24/5/2022</t>
  </si>
  <si>
    <t>25/5/2022</t>
  </si>
  <si>
    <t>26/5/2022</t>
  </si>
  <si>
    <t>27/5/2022</t>
  </si>
  <si>
    <t>28/5/20222</t>
  </si>
  <si>
    <t>29/5/2022</t>
  </si>
  <si>
    <t>30/5/2022</t>
  </si>
  <si>
    <t>31/5/2022</t>
  </si>
  <si>
    <t xml:space="preserve">   6. Reports of Wind direction and force in june, 2022</t>
  </si>
  <si>
    <t>13/6/2022</t>
  </si>
  <si>
    <t>14/6/2022</t>
  </si>
  <si>
    <t>15/6/2022</t>
  </si>
  <si>
    <t>16/6/2022</t>
  </si>
  <si>
    <t>17/6/2022</t>
  </si>
  <si>
    <t>18/6/2022</t>
  </si>
  <si>
    <t>19/6/2022</t>
  </si>
  <si>
    <t>20/6/2022</t>
  </si>
  <si>
    <t>21/6/2022</t>
  </si>
  <si>
    <t>22/6/2022</t>
  </si>
  <si>
    <t>23/6/2022</t>
  </si>
  <si>
    <t>24/6/2022</t>
  </si>
  <si>
    <t>25/6/2022</t>
  </si>
  <si>
    <t>26/6/2022</t>
  </si>
  <si>
    <t>27/6/2022</t>
  </si>
  <si>
    <t>28/6/2022</t>
  </si>
  <si>
    <t>29/6/2022</t>
  </si>
  <si>
    <t>30/6/2022</t>
  </si>
  <si>
    <t xml:space="preserve">    Reports of Wind direction and force in july, 2022</t>
  </si>
  <si>
    <t>in july</t>
  </si>
  <si>
    <t>13/7/2022</t>
  </si>
  <si>
    <t>14/7/2022</t>
  </si>
  <si>
    <t>15/7/2022</t>
  </si>
  <si>
    <t>16/7/2022</t>
  </si>
  <si>
    <t>17/7/2022</t>
  </si>
  <si>
    <t>18/7/2022</t>
  </si>
  <si>
    <t>19/7/2022</t>
  </si>
  <si>
    <t>20/7/2022</t>
  </si>
  <si>
    <t>21/7/2022</t>
  </si>
  <si>
    <t>22/7/2022</t>
  </si>
  <si>
    <t>23/7/2022</t>
  </si>
  <si>
    <t>24/7/2022</t>
  </si>
  <si>
    <t>25/7/2022</t>
  </si>
  <si>
    <t>26/7/2022</t>
  </si>
  <si>
    <t>27/7/2022</t>
  </si>
  <si>
    <t>28/7/2022</t>
  </si>
  <si>
    <t>29/7/2022</t>
  </si>
  <si>
    <t>30/7/2022</t>
  </si>
  <si>
    <t>31/7/2022</t>
  </si>
  <si>
    <t xml:space="preserve">    Reports of Wind direction and force in agu, 2022</t>
  </si>
  <si>
    <t>13/8/2022</t>
  </si>
  <si>
    <t>14/8/2022</t>
  </si>
  <si>
    <t>15/8/2022</t>
  </si>
  <si>
    <t>16/8/2022</t>
  </si>
  <si>
    <t>17/8/2022</t>
  </si>
  <si>
    <t>18/8/2022</t>
  </si>
  <si>
    <t>19/8/2022</t>
  </si>
  <si>
    <t>20/8/2022</t>
  </si>
  <si>
    <t>21/8/2022</t>
  </si>
  <si>
    <t>22/8/2022</t>
  </si>
  <si>
    <t>23/8/2022</t>
  </si>
  <si>
    <t>24/8/2022</t>
  </si>
  <si>
    <t>25/8/2022</t>
  </si>
  <si>
    <t>26/8/2022</t>
  </si>
  <si>
    <t>27/8/2022</t>
  </si>
  <si>
    <t>28/8/2022</t>
  </si>
  <si>
    <t>29/8/2022</t>
  </si>
  <si>
    <t>30/8/2022</t>
  </si>
  <si>
    <t>31/8/2022</t>
  </si>
  <si>
    <t xml:space="preserve">    Reports of Wind direction and force inSept, 2022</t>
  </si>
  <si>
    <t>13/9/2022</t>
  </si>
  <si>
    <t>14/9/2022</t>
  </si>
  <si>
    <t>15/9/2022</t>
  </si>
  <si>
    <t>16/9/2022</t>
  </si>
  <si>
    <t>17/9/2022</t>
  </si>
  <si>
    <t>18/9/2022</t>
  </si>
  <si>
    <t>19/9/2022</t>
  </si>
  <si>
    <t>20/9/2022</t>
  </si>
  <si>
    <t>21/9/2022</t>
  </si>
  <si>
    <t>22/9/2022</t>
  </si>
  <si>
    <t>23/9/2022</t>
  </si>
  <si>
    <t>24/9/2022</t>
  </si>
  <si>
    <t>25/9/2022</t>
  </si>
  <si>
    <t>26/9/2022</t>
  </si>
  <si>
    <t>27/9/2022</t>
  </si>
  <si>
    <t>28/9/2022</t>
  </si>
  <si>
    <t>29/9/2022</t>
  </si>
  <si>
    <t>30/9/2022</t>
  </si>
  <si>
    <t xml:space="preserve">    Reports of Wind direction and force in oct, 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</si>
  <si>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</si>
  <si>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</si>
  <si>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</si>
  <si>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</si>
  <si>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</si>
  <si>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</si>
  <si>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</si>
  <si>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</si>
  <si>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</si>
  <si>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</si>
  <si>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</si>
  <si>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</si>
  <si>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</si>
  <si>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</si>
  <si>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</si>
  <si>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</si>
  <si>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</si>
  <si>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</si>
  <si>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</si>
  <si>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 xml:space="preserve">    Reports of Wind direction and force in Nov, 2022</t>
  </si>
  <si>
    <t>13/11/2022</t>
  </si>
  <si>
    <t>14/11/2022</t>
  </si>
  <si>
    <t>NR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</si>
  <si>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</si>
  <si>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</si>
  <si>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</si>
  <si>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</si>
  <si>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</si>
  <si>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</si>
  <si>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</si>
  <si>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</si>
  <si>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</si>
  <si>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</si>
  <si>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</si>
  <si>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</si>
  <si>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</si>
  <si>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</si>
  <si>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</si>
  <si>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</si>
  <si>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 xml:space="preserve">    Reports of Wind direction and force in Dec, 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</si>
  <si>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</si>
  <si>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</si>
  <si>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</si>
  <si>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</si>
  <si>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</si>
  <si>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</si>
  <si>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</si>
  <si>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</si>
  <si>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</si>
  <si>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</si>
  <si>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</si>
  <si>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</si>
  <si>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</si>
  <si>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</si>
  <si>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</si>
  <si>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</si>
  <si>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</si>
  <si>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</si>
  <si>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</si>
  <si>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 xml:space="preserve">    1. Reports of Wind direction and force in January, 2023</t>
  </si>
  <si>
    <t xml:space="preserve">    Reports of Wind direction and force in Feb 2023</t>
  </si>
  <si>
    <t xml:space="preserve">    Reports of Wind direction and force in Mar 2023</t>
  </si>
  <si>
    <t xml:space="preserve">  4.  Reports of Wind direction and force in April, 2023</t>
  </si>
  <si>
    <t xml:space="preserve">  5.  Reports of Wind direction and force in may, 2023</t>
  </si>
  <si>
    <t xml:space="preserve">  6.  Reports of Wind direction and force in june, 2023</t>
  </si>
  <si>
    <t xml:space="preserve">  7.  Reports of Wind direction and force in july, 2023</t>
  </si>
  <si>
    <t>13/8/2023</t>
  </si>
  <si>
    <t>14/8/2023</t>
  </si>
  <si>
    <t>15/8/2023</t>
  </si>
  <si>
    <t>16/8/2023</t>
  </si>
  <si>
    <t>17/8/2023</t>
  </si>
  <si>
    <t>18/8/2023</t>
  </si>
  <si>
    <t>19/8/2023</t>
  </si>
  <si>
    <t>20/8/2023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</si>
  <si>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</si>
  <si>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</si>
  <si>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</si>
  <si>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</si>
  <si>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</si>
  <si>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</si>
  <si>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</si>
  <si>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28/8/2023</t>
  </si>
  <si>
    <t>29/8/2023</t>
  </si>
  <si>
    <t>30/8/2023</t>
  </si>
  <si>
    <t>31/8/2023</t>
  </si>
  <si>
    <t xml:space="preserve">  9.  Reports of Wind direction and force in Sept, 2023</t>
  </si>
  <si>
    <t>CAIME</t>
  </si>
  <si>
    <t xml:space="preserve">  10.  Reports of Wind direction and force in Octt, 2023</t>
  </si>
  <si>
    <t>m</t>
  </si>
  <si>
    <t>12. Kuraz Research Station, Report's of Weather Data in Dec 2023</t>
  </si>
  <si>
    <t xml:space="preserve">  12.  Reports of Wind direction and force in Dec, 2023</t>
  </si>
  <si>
    <t>1. Kuraz Research Station, Report's of Weather Data in Janu 2024</t>
  </si>
  <si>
    <t>Mean Monthly Meterological Data (1st class) Recorded at kuraz Center, Janu 2024 up to dec 2024</t>
  </si>
  <si>
    <t>JANU 2024up to  DEC 2024</t>
  </si>
  <si>
    <t>2. Kuraz Research Station, Report's of Weather Data in feb 2024</t>
  </si>
  <si>
    <t>rain fall</t>
  </si>
  <si>
    <t xml:space="preserve">  3.  Reports of Wind direction and force in mar, 2024</t>
  </si>
  <si>
    <t xml:space="preserve">  1.  Reports of Wind direction and force JANU 2024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</si>
  <si>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6. Kuraz Research Station,Report's of Weather Data in June, 2022</t>
  </si>
  <si>
    <t>3. Kuraz Research Station, Report's of Weather Data in mar 2024</t>
  </si>
  <si>
    <t xml:space="preserve">                                                                                          2. Report's of Weather Data in Feb,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</si>
</sst>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"/>
    <numFmt numFmtId="165" formatCode="0.0000000000"/>
    <numFmt numFmtId="166" formatCode="0.000000000000"/>
    <numFmt numFmtId="167" formatCode="0.0000"/>
    <numFmt numFmtId="168" formatCode="0.000"/>
    <numFmt numFmtId="169" formatCode="[$-F400]h:mm:ss\ AM/PM"/>
    <numFmt numFmtId="170" formatCode="_(* #,##0.0_);_(* \(#,##0.0\);_(* &quot;-&quot;??_);_(@_)"/>
    <numFmt numFmtId="171" formatCode="_(* #,##0_);_(* \(#,##0\);_(* &quot;-&quot;??_);_(@_)"/>
  </numFmts>
  <fonts count="7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name val="Calibri"/>
      <family val="2"/>
      <scheme val="minor"/>
    </font>
    <font>
      <sz val="10"/>
      <name val="Times New Roman"/>
      <family val="1"/>
    </font>
    <font>
      <sz val="9"/>
      <color theme="1"/>
      <name val="Times New Roman"/>
      <family val="1"/>
    </font>
    <font>
      <b/>
      <sz val="14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1"/>
      <color theme="2"/>
      <name val="Calibri"/>
      <family val="2"/>
      <scheme val="minor"/>
    </font>
    <font>
      <b/>
      <sz val="11"/>
      <color theme="2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theme="1"/>
      <name val="Webdings"/>
      <family val="1"/>
      <charset val="2"/>
    </font>
    <font>
      <b/>
      <sz val="14"/>
      <color rgb="FF000000"/>
      <name val="Calibri"/>
      <family val="2"/>
      <scheme val="minor"/>
    </font>
    <font>
      <sz val="14"/>
      <color theme="1"/>
      <name val="Times New Roman"/>
      <family val="1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6"/>
      <color theme="1"/>
      <name val="Times New Roman"/>
      <family val="1"/>
    </font>
    <font>
      <sz val="12"/>
      <color rgb="FF000000"/>
      <name val="Times New Roman"/>
      <family val="1"/>
    </font>
    <font>
      <sz val="14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theme="3"/>
      <name val="Times New Roman"/>
      <family val="1"/>
    </font>
    <font>
      <sz val="10"/>
      <color theme="2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0"/>
      <color theme="1"/>
      <name val="Webdings"/>
      <family val="1"/>
      <charset val="2"/>
    </font>
    <font>
      <b/>
      <sz val="16"/>
      <color theme="1"/>
      <name val="Times New Roman"/>
      <family val="1"/>
    </font>
    <font>
      <b/>
      <sz val="20"/>
      <color theme="1"/>
      <name val="Calibri"/>
      <family val="2"/>
      <scheme val="minor"/>
    </font>
    <font>
      <b/>
      <sz val="9"/>
      <color theme="1"/>
      <name val="Times New Roman"/>
      <family val="1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name val="Times New Roman"/>
      <family val="1"/>
    </font>
    <font>
      <b/>
      <sz val="12"/>
      <color theme="3"/>
      <name val="Times New Roman"/>
      <family val="1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vertAlign val="superscript"/>
      <sz val="11"/>
      <color theme="1"/>
      <name val="Times New Roman"/>
      <family val="1"/>
    </font>
    <font>
      <sz val="9"/>
      <color theme="1" tint="4.9989318521683403E-2"/>
      <name val="Times New Roman"/>
      <family val="1"/>
    </font>
    <font>
      <vertAlign val="superscript"/>
      <sz val="11"/>
      <color theme="1"/>
      <name val="Times New Roman"/>
      <family val="1"/>
    </font>
    <font>
      <sz val="9"/>
      <name val="Times New Roman"/>
      <family val="1"/>
    </font>
    <font>
      <sz val="12"/>
      <name val="Calibri"/>
      <family val="2"/>
      <scheme val="minor"/>
    </font>
    <font>
      <u/>
      <sz val="11"/>
      <color theme="1"/>
      <name val="Arial Black"/>
      <family val="2"/>
    </font>
    <font>
      <sz val="11"/>
      <color theme="1"/>
      <name val="Arial Black"/>
      <family val="2"/>
    </font>
    <font>
      <u/>
      <sz val="11"/>
      <color theme="1"/>
      <name val="Times New Roman"/>
      <family val="1"/>
    </font>
    <font>
      <sz val="9"/>
      <color theme="1"/>
      <name val="Calibri"/>
      <family val="2"/>
      <scheme val="minor"/>
    </font>
    <font>
      <b/>
      <u/>
      <sz val="9"/>
      <color theme="1"/>
      <name val="Times New Roman"/>
      <family val="1"/>
    </font>
    <font>
      <sz val="8"/>
      <color theme="1"/>
      <name val="Times New Roman"/>
      <family val="1"/>
    </font>
    <font>
      <b/>
      <u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b/>
      <i/>
      <u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bscript"/>
      <sz val="9"/>
      <name val="Times New Roman"/>
      <family val="1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Times New Roman"/>
      <family val="1"/>
    </font>
    <font>
      <b/>
      <vertAlign val="subscript"/>
      <sz val="10"/>
      <name val="Times New Roman"/>
      <family val="1"/>
    </font>
    <font>
      <b/>
      <vertAlign val="subscript"/>
      <sz val="14"/>
      <name val="Times New Roman"/>
      <family val="1"/>
    </font>
    <font>
      <sz val="12"/>
      <name val="Times New Roman"/>
      <family val="1"/>
    </font>
    <font>
      <b/>
      <sz val="16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</fills>
  <borders count="1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 style="thick">
        <color indexed="64"/>
      </right>
      <top/>
      <bottom style="medium">
        <color rgb="FF000000"/>
      </bottom>
      <diagonal/>
    </border>
    <border>
      <left style="thick">
        <color indexed="64"/>
      </left>
      <right style="thick">
        <color indexed="64"/>
      </right>
      <top style="medium">
        <color rgb="FF000000"/>
      </top>
      <bottom style="medium">
        <color indexed="64"/>
      </bottom>
      <diagonal/>
    </border>
    <border>
      <left/>
      <right style="thick">
        <color indexed="64"/>
      </right>
      <top style="medium">
        <color rgb="FF0A0A0A"/>
      </top>
      <bottom style="medium">
        <color rgb="FF0A0A0A"/>
      </bottom>
      <diagonal/>
    </border>
    <border>
      <left style="thick">
        <color indexed="64"/>
      </left>
      <right style="thick">
        <color indexed="64"/>
      </right>
      <top style="medium">
        <color rgb="FF0A0A0A"/>
      </top>
      <bottom style="medium">
        <color rgb="FF0A0A0A"/>
      </bottom>
      <diagonal/>
    </border>
    <border>
      <left/>
      <right style="thick">
        <color indexed="64"/>
      </right>
      <top/>
      <bottom style="medium">
        <color rgb="FF0A0A0A"/>
      </bottom>
      <diagonal/>
    </border>
    <border>
      <left style="thick">
        <color indexed="64"/>
      </left>
      <right style="thick">
        <color indexed="64"/>
      </right>
      <top/>
      <bottom style="medium">
        <color rgb="FF0A0A0A"/>
      </bottom>
      <diagonal/>
    </border>
    <border>
      <left style="thick">
        <color indexed="64"/>
      </left>
      <right style="thick">
        <color indexed="64"/>
      </right>
      <top style="medium">
        <color rgb="FF0A0A0A"/>
      </top>
      <bottom/>
      <diagonal/>
    </border>
    <border>
      <left/>
      <right style="thick">
        <color indexed="64"/>
      </right>
      <top style="medium">
        <color rgb="FF0A0A0A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rgb="FF0A0A0A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rgb="FF000000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indexed="64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thin">
        <color auto="1"/>
      </left>
      <right style="double">
        <color indexed="64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indexed="64"/>
      </right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1" fillId="14" borderId="64" applyNumberFormat="0" applyFont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68" fillId="0" borderId="0" applyNumberFormat="0" applyFill="0" applyBorder="0" applyAlignment="0" applyProtection="0"/>
  </cellStyleXfs>
  <cellXfs count="1743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2" fontId="4" fillId="0" borderId="11" xfId="0" applyNumberFormat="1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164" fontId="4" fillId="0" borderId="6" xfId="0" applyNumberFormat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8" xfId="0" applyNumberFormat="1" applyFont="1" applyBorder="1" applyAlignment="1">
      <alignment horizontal="center"/>
    </xf>
    <xf numFmtId="0" fontId="4" fillId="0" borderId="10" xfId="0" applyFont="1" applyBorder="1"/>
    <xf numFmtId="0" fontId="4" fillId="0" borderId="1" xfId="0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164" fontId="4" fillId="5" borderId="1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/>
    </xf>
    <xf numFmtId="164" fontId="4" fillId="3" borderId="11" xfId="0" applyNumberFormat="1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2" fontId="6" fillId="3" borderId="11" xfId="0" applyNumberFormat="1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2" fontId="6" fillId="5" borderId="11" xfId="0" applyNumberFormat="1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2" fontId="6" fillId="0" borderId="11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164" fontId="6" fillId="0" borderId="8" xfId="0" applyNumberFormat="1" applyFont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164" fontId="6" fillId="3" borderId="11" xfId="0" applyNumberFormat="1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4" fontId="6" fillId="5" borderId="11" xfId="0" applyNumberFormat="1" applyFont="1" applyFill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0" fontId="6" fillId="5" borderId="10" xfId="0" applyFont="1" applyFill="1" applyBorder="1"/>
    <xf numFmtId="0" fontId="6" fillId="0" borderId="10" xfId="0" applyFont="1" applyBorder="1"/>
    <xf numFmtId="0" fontId="6" fillId="0" borderId="0" xfId="0" applyFont="1"/>
    <xf numFmtId="2" fontId="6" fillId="0" borderId="0" xfId="0" applyNumberFormat="1" applyFont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164" fontId="6" fillId="0" borderId="16" xfId="0" applyNumberFormat="1" applyFont="1" applyBorder="1" applyAlignment="1">
      <alignment horizontal="center"/>
    </xf>
    <xf numFmtId="0" fontId="6" fillId="0" borderId="36" xfId="0" applyFont="1" applyBorder="1"/>
    <xf numFmtId="2" fontId="6" fillId="0" borderId="36" xfId="0" applyNumberFormat="1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0" fontId="4" fillId="0" borderId="4" xfId="0" applyNumberFormat="1" applyFont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2" fontId="4" fillId="0" borderId="6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0" fontId="4" fillId="0" borderId="8" xfId="0" applyNumberFormat="1" applyFont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20" fontId="4" fillId="0" borderId="3" xfId="0" applyNumberFormat="1" applyFont="1" applyBorder="1" applyAlignment="1">
      <alignment horizontal="center"/>
    </xf>
    <xf numFmtId="164" fontId="4" fillId="0" borderId="14" xfId="0" applyNumberFormat="1" applyFont="1" applyBorder="1" applyAlignment="1">
      <alignment horizontal="center"/>
    </xf>
    <xf numFmtId="20" fontId="4" fillId="0" borderId="6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2" fontId="4" fillId="0" borderId="5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2" fontId="4" fillId="0" borderId="15" xfId="0" applyNumberFormat="1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0" fontId="4" fillId="0" borderId="1" xfId="0" applyNumberFormat="1" applyFont="1" applyBorder="1" applyAlignment="1">
      <alignment horizontal="center"/>
    </xf>
    <xf numFmtId="2" fontId="4" fillId="0" borderId="18" xfId="0" applyNumberFormat="1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20" fontId="4" fillId="0" borderId="16" xfId="0" applyNumberFormat="1" applyFont="1" applyBorder="1" applyAlignment="1">
      <alignment horizontal="center"/>
    </xf>
    <xf numFmtId="2" fontId="4" fillId="0" borderId="20" xfId="0" applyNumberFormat="1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  <xf numFmtId="2" fontId="4" fillId="3" borderId="12" xfId="0" applyNumberFormat="1" applyFont="1" applyFill="1" applyBorder="1" applyAlignment="1">
      <alignment horizontal="center"/>
    </xf>
    <xf numFmtId="2" fontId="4" fillId="4" borderId="8" xfId="0" applyNumberFormat="1" applyFont="1" applyFill="1" applyBorder="1" applyAlignment="1">
      <alignment horizontal="center"/>
    </xf>
    <xf numFmtId="2" fontId="4" fillId="4" borderId="9" xfId="0" applyNumberFormat="1" applyFont="1" applyFill="1" applyBorder="1" applyAlignment="1">
      <alignment horizontal="center"/>
    </xf>
    <xf numFmtId="2" fontId="4" fillId="4" borderId="3" xfId="0" applyNumberFormat="1" applyFont="1" applyFill="1" applyBorder="1" applyAlignment="1">
      <alignment horizontal="center"/>
    </xf>
    <xf numFmtId="2" fontId="4" fillId="4" borderId="4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20" fontId="4" fillId="3" borderId="11" xfId="0" applyNumberFormat="1" applyFont="1" applyFill="1" applyBorder="1" applyAlignment="1">
      <alignment horizontal="center"/>
    </xf>
    <xf numFmtId="2" fontId="4" fillId="3" borderId="11" xfId="0" applyNumberFormat="1" applyFont="1" applyFill="1" applyBorder="1" applyAlignment="1">
      <alignment horizontal="center"/>
    </xf>
    <xf numFmtId="2" fontId="4" fillId="5" borderId="11" xfId="0" applyNumberFormat="1" applyFont="1" applyFill="1" applyBorder="1" applyAlignment="1">
      <alignment horizontal="center"/>
    </xf>
    <xf numFmtId="20" fontId="4" fillId="5" borderId="11" xfId="0" applyNumberFormat="1" applyFont="1" applyFill="1" applyBorder="1" applyAlignment="1">
      <alignment horizontal="center"/>
    </xf>
    <xf numFmtId="2" fontId="4" fillId="5" borderId="12" xfId="0" applyNumberFormat="1" applyFont="1" applyFill="1" applyBorder="1" applyAlignment="1">
      <alignment horizontal="center"/>
    </xf>
    <xf numFmtId="164" fontId="4" fillId="5" borderId="12" xfId="0" applyNumberFormat="1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164" fontId="4" fillId="3" borderId="23" xfId="0" applyNumberFormat="1" applyFont="1" applyFill="1" applyBorder="1" applyAlignment="1">
      <alignment horizontal="center"/>
    </xf>
    <xf numFmtId="20" fontId="4" fillId="3" borderId="23" xfId="0" applyNumberFormat="1" applyFont="1" applyFill="1" applyBorder="1" applyAlignment="1">
      <alignment horizontal="center"/>
    </xf>
    <xf numFmtId="2" fontId="4" fillId="3" borderId="24" xfId="0" applyNumberFormat="1" applyFont="1" applyFill="1" applyBorder="1" applyAlignment="1">
      <alignment horizontal="center"/>
    </xf>
    <xf numFmtId="2" fontId="4" fillId="4" borderId="16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3" borderId="28" xfId="0" applyNumberFormat="1" applyFont="1" applyFill="1" applyBorder="1" applyAlignment="1">
      <alignment horizontal="center"/>
    </xf>
    <xf numFmtId="2" fontId="4" fillId="3" borderId="23" xfId="0" applyNumberFormat="1" applyFon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2" fontId="4" fillId="3" borderId="15" xfId="0" applyNumberFormat="1" applyFont="1" applyFill="1" applyBorder="1" applyAlignment="1">
      <alignment horizontal="center"/>
    </xf>
    <xf numFmtId="164" fontId="4" fillId="3" borderId="12" xfId="0" applyNumberFormat="1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2" fontId="4" fillId="7" borderId="23" xfId="0" applyNumberFormat="1" applyFont="1" applyFill="1" applyBorder="1" applyAlignment="1">
      <alignment horizontal="center"/>
    </xf>
    <xf numFmtId="20" fontId="4" fillId="7" borderId="23" xfId="0" applyNumberFormat="1" applyFont="1" applyFill="1" applyBorder="1" applyAlignment="1">
      <alignment horizontal="center"/>
    </xf>
    <xf numFmtId="2" fontId="4" fillId="7" borderId="24" xfId="0" applyNumberFormat="1" applyFont="1" applyFill="1" applyBorder="1" applyAlignment="1">
      <alignment horizontal="center"/>
    </xf>
    <xf numFmtId="0" fontId="4" fillId="7" borderId="23" xfId="0" applyFont="1" applyFill="1" applyBorder="1" applyAlignment="1">
      <alignment horizontal="center"/>
    </xf>
    <xf numFmtId="164" fontId="4" fillId="7" borderId="23" xfId="0" applyNumberFormat="1" applyFont="1" applyFill="1" applyBorder="1" applyAlignment="1">
      <alignment horizontal="center"/>
    </xf>
    <xf numFmtId="0" fontId="4" fillId="7" borderId="10" xfId="0" applyFont="1" applyFill="1" applyBorder="1"/>
    <xf numFmtId="2" fontId="4" fillId="7" borderId="11" xfId="0" applyNumberFormat="1" applyFont="1" applyFill="1" applyBorder="1" applyAlignment="1">
      <alignment horizontal="center"/>
    </xf>
    <xf numFmtId="20" fontId="4" fillId="7" borderId="11" xfId="0" applyNumberFormat="1" applyFont="1" applyFill="1" applyBorder="1" applyAlignment="1">
      <alignment horizontal="center"/>
    </xf>
    <xf numFmtId="2" fontId="4" fillId="7" borderId="12" xfId="0" applyNumberFormat="1" applyFont="1" applyFill="1" applyBorder="1" applyAlignment="1">
      <alignment horizontal="center"/>
    </xf>
    <xf numFmtId="164" fontId="4" fillId="7" borderId="11" xfId="0" applyNumberFormat="1" applyFont="1" applyFill="1" applyBorder="1" applyAlignment="1">
      <alignment horizontal="center"/>
    </xf>
    <xf numFmtId="1" fontId="4" fillId="7" borderId="11" xfId="0" applyNumberFormat="1" applyFont="1" applyFill="1" applyBorder="1" applyAlignment="1">
      <alignment horizontal="center"/>
    </xf>
    <xf numFmtId="164" fontId="4" fillId="7" borderId="12" xfId="0" applyNumberFormat="1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2" fontId="5" fillId="7" borderId="11" xfId="0" applyNumberFormat="1" applyFont="1" applyFill="1" applyBorder="1" applyAlignment="1">
      <alignment horizontal="center"/>
    </xf>
    <xf numFmtId="20" fontId="5" fillId="7" borderId="11" xfId="0" applyNumberFormat="1" applyFont="1" applyFill="1" applyBorder="1" applyAlignment="1">
      <alignment horizontal="center"/>
    </xf>
    <xf numFmtId="0" fontId="5" fillId="7" borderId="12" xfId="0" applyFont="1" applyFill="1" applyBorder="1" applyAlignment="1">
      <alignment horizontal="center"/>
    </xf>
    <xf numFmtId="0" fontId="4" fillId="7" borderId="12" xfId="0" applyFont="1" applyFill="1" applyBorder="1" applyAlignment="1">
      <alignment horizontal="center"/>
    </xf>
    <xf numFmtId="0" fontId="5" fillId="7" borderId="10" xfId="0" applyFont="1" applyFill="1" applyBorder="1"/>
    <xf numFmtId="0" fontId="4" fillId="7" borderId="2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/>
    </xf>
    <xf numFmtId="2" fontId="4" fillId="8" borderId="11" xfId="0" applyNumberFormat="1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2" fontId="4" fillId="9" borderId="11" xfId="0" applyNumberFormat="1" applyFont="1" applyFill="1" applyBorder="1" applyAlignment="1">
      <alignment horizontal="center"/>
    </xf>
    <xf numFmtId="2" fontId="4" fillId="8" borderId="12" xfId="0" applyNumberFormat="1" applyFont="1" applyFill="1" applyBorder="1" applyAlignment="1">
      <alignment horizontal="center"/>
    </xf>
    <xf numFmtId="2" fontId="4" fillId="9" borderId="12" xfId="0" applyNumberFormat="1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2" fontId="4" fillId="10" borderId="11" xfId="0" applyNumberFormat="1" applyFont="1" applyFill="1" applyBorder="1" applyAlignment="1">
      <alignment horizontal="center"/>
    </xf>
    <xf numFmtId="1" fontId="4" fillId="0" borderId="16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" fontId="4" fillId="0" borderId="6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4" fillId="8" borderId="11" xfId="0" applyNumberFormat="1" applyFont="1" applyFill="1" applyBorder="1" applyAlignment="1">
      <alignment horizontal="center"/>
    </xf>
    <xf numFmtId="1" fontId="4" fillId="9" borderId="11" xfId="0" applyNumberFormat="1" applyFont="1" applyFill="1" applyBorder="1" applyAlignment="1">
      <alignment horizontal="center"/>
    </xf>
    <xf numFmtId="164" fontId="4" fillId="0" borderId="16" xfId="0" applyNumberFormat="1" applyFont="1" applyBorder="1" applyAlignment="1">
      <alignment horizontal="center"/>
    </xf>
    <xf numFmtId="1" fontId="4" fillId="0" borderId="8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164" fontId="4" fillId="9" borderId="11" xfId="0" applyNumberFormat="1" applyFont="1" applyFill="1" applyBorder="1" applyAlignment="1">
      <alignment horizontal="center"/>
    </xf>
    <xf numFmtId="164" fontId="4" fillId="8" borderId="11" xfId="0" applyNumberFormat="1" applyFont="1" applyFill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165" fontId="4" fillId="0" borderId="8" xfId="0" applyNumberFormat="1" applyFont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164" fontId="4" fillId="0" borderId="15" xfId="0" applyNumberFormat="1" applyFont="1" applyBorder="1" applyAlignment="1">
      <alignment horizontal="center"/>
    </xf>
    <xf numFmtId="167" fontId="4" fillId="0" borderId="16" xfId="0" applyNumberFormat="1" applyFont="1" applyBorder="1" applyAlignment="1">
      <alignment horizontal="center"/>
    </xf>
    <xf numFmtId="0" fontId="4" fillId="0" borderId="8" xfId="0" applyFon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7" fillId="2" borderId="4" xfId="2" applyFont="1" applyBorder="1" applyAlignment="1">
      <alignment horizontal="center"/>
    </xf>
    <xf numFmtId="2" fontId="7" fillId="2" borderId="4" xfId="2" applyNumberFormat="1" applyFont="1" applyBorder="1" applyAlignment="1">
      <alignment horizontal="center"/>
    </xf>
    <xf numFmtId="2" fontId="0" fillId="0" borderId="0" xfId="0" applyNumberFormat="1"/>
    <xf numFmtId="0" fontId="0" fillId="0" borderId="6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4" fillId="9" borderId="45" xfId="0" applyNumberFormat="1" applyFont="1" applyFill="1" applyBorder="1" applyAlignment="1">
      <alignment horizontal="center"/>
    </xf>
    <xf numFmtId="2" fontId="4" fillId="9" borderId="34" xfId="0" applyNumberFormat="1" applyFont="1" applyFill="1" applyBorder="1" applyAlignment="1">
      <alignment horizontal="center"/>
    </xf>
    <xf numFmtId="2" fontId="4" fillId="8" borderId="23" xfId="0" applyNumberFormat="1" applyFont="1" applyFill="1" applyBorder="1" applyAlignment="1">
      <alignment horizontal="center"/>
    </xf>
    <xf numFmtId="166" fontId="4" fillId="0" borderId="16" xfId="0" applyNumberFormat="1" applyFont="1" applyBorder="1" applyAlignment="1">
      <alignment horizontal="center"/>
    </xf>
    <xf numFmtId="164" fontId="6" fillId="0" borderId="5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0" fontId="2" fillId="8" borderId="4" xfId="0" applyFont="1" applyFill="1" applyBorder="1"/>
    <xf numFmtId="2" fontId="5" fillId="8" borderId="11" xfId="0" applyNumberFormat="1" applyFont="1" applyFill="1" applyBorder="1" applyAlignment="1">
      <alignment horizontal="center"/>
    </xf>
    <xf numFmtId="20" fontId="4" fillId="8" borderId="11" xfId="0" applyNumberFormat="1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20" fontId="5" fillId="8" borderId="11" xfId="0" applyNumberFormat="1" applyFont="1" applyFill="1" applyBorder="1" applyAlignment="1">
      <alignment horizontal="center"/>
    </xf>
    <xf numFmtId="2" fontId="5" fillId="8" borderId="12" xfId="0" applyNumberFormat="1" applyFont="1" applyFill="1" applyBorder="1" applyAlignment="1">
      <alignment horizontal="center"/>
    </xf>
    <xf numFmtId="2" fontId="5" fillId="7" borderId="12" xfId="0" applyNumberFormat="1" applyFont="1" applyFill="1" applyBorder="1" applyAlignment="1">
      <alignment horizontal="center"/>
    </xf>
    <xf numFmtId="2" fontId="2" fillId="8" borderId="4" xfId="0" applyNumberFormat="1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2" fontId="5" fillId="7" borderId="4" xfId="0" applyNumberFormat="1" applyFont="1" applyFill="1" applyBorder="1" applyAlignment="1">
      <alignment horizontal="center"/>
    </xf>
    <xf numFmtId="0" fontId="0" fillId="7" borderId="4" xfId="0" applyFill="1" applyBorder="1"/>
    <xf numFmtId="0" fontId="5" fillId="8" borderId="10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17" xfId="0" applyFont="1" applyFill="1" applyBorder="1" applyAlignment="1">
      <alignment horizontal="center"/>
    </xf>
    <xf numFmtId="2" fontId="5" fillId="8" borderId="1" xfId="0" applyNumberFormat="1" applyFont="1" applyFill="1" applyBorder="1" applyAlignment="1">
      <alignment horizontal="center"/>
    </xf>
    <xf numFmtId="2" fontId="5" fillId="8" borderId="18" xfId="0" applyNumberFormat="1" applyFont="1" applyFill="1" applyBorder="1" applyAlignment="1">
      <alignment horizontal="center"/>
    </xf>
    <xf numFmtId="1" fontId="6" fillId="0" borderId="11" xfId="0" applyNumberFormat="1" applyFont="1" applyBorder="1" applyAlignment="1">
      <alignment horizontal="center"/>
    </xf>
    <xf numFmtId="1" fontId="4" fillId="0" borderId="14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1" fontId="4" fillId="0" borderId="15" xfId="0" applyNumberFormat="1" applyFont="1" applyBorder="1" applyAlignment="1">
      <alignment horizontal="center"/>
    </xf>
    <xf numFmtId="1" fontId="4" fillId="0" borderId="18" xfId="0" applyNumberFormat="1" applyFont="1" applyBorder="1" applyAlignment="1">
      <alignment horizontal="center"/>
    </xf>
    <xf numFmtId="164" fontId="4" fillId="4" borderId="4" xfId="0" applyNumberFormat="1" applyFont="1" applyFill="1" applyBorder="1" applyAlignment="1">
      <alignment horizontal="center"/>
    </xf>
    <xf numFmtId="2" fontId="4" fillId="0" borderId="44" xfId="0" applyNumberFormat="1" applyFont="1" applyBorder="1" applyAlignment="1">
      <alignment horizontal="center"/>
    </xf>
    <xf numFmtId="164" fontId="4" fillId="8" borderId="10" xfId="0" applyNumberFormat="1" applyFont="1" applyFill="1" applyBorder="1" applyAlignment="1">
      <alignment horizontal="center"/>
    </xf>
    <xf numFmtId="2" fontId="2" fillId="7" borderId="4" xfId="0" applyNumberFormat="1" applyFont="1" applyFill="1" applyBorder="1" applyAlignment="1">
      <alignment horizontal="center"/>
    </xf>
    <xf numFmtId="2" fontId="4" fillId="8" borderId="10" xfId="0" applyNumberFormat="1" applyFont="1" applyFill="1" applyBorder="1" applyAlignment="1">
      <alignment horizontal="center"/>
    </xf>
    <xf numFmtId="168" fontId="4" fillId="9" borderId="1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" fontId="4" fillId="4" borderId="0" xfId="0" applyNumberFormat="1" applyFont="1" applyFill="1" applyAlignment="1">
      <alignment horizontal="center"/>
    </xf>
    <xf numFmtId="20" fontId="6" fillId="0" borderId="4" xfId="0" applyNumberFormat="1" applyFont="1" applyBorder="1" applyAlignment="1">
      <alignment horizontal="center"/>
    </xf>
    <xf numFmtId="20" fontId="6" fillId="0" borderId="8" xfId="0" applyNumberFormat="1" applyFont="1" applyBorder="1" applyAlignment="1">
      <alignment horizontal="center"/>
    </xf>
    <xf numFmtId="20" fontId="6" fillId="3" borderId="11" xfId="0" applyNumberFormat="1" applyFont="1" applyFill="1" applyBorder="1" applyAlignment="1">
      <alignment horizontal="center"/>
    </xf>
    <xf numFmtId="20" fontId="6" fillId="5" borderId="11" xfId="0" applyNumberFormat="1" applyFont="1" applyFill="1" applyBorder="1" applyAlignment="1">
      <alignment horizontal="center"/>
    </xf>
    <xf numFmtId="20" fontId="6" fillId="0" borderId="3" xfId="0" applyNumberFormat="1" applyFont="1" applyBorder="1" applyAlignment="1">
      <alignment horizontal="center"/>
    </xf>
    <xf numFmtId="164" fontId="6" fillId="0" borderId="9" xfId="0" applyNumberFormat="1" applyFont="1" applyBorder="1" applyAlignment="1">
      <alignment horizontal="center"/>
    </xf>
    <xf numFmtId="164" fontId="6" fillId="3" borderId="12" xfId="0" applyNumberFormat="1" applyFont="1" applyFill="1" applyBorder="1" applyAlignment="1">
      <alignment horizontal="center"/>
    </xf>
    <xf numFmtId="164" fontId="6" fillId="5" borderId="12" xfId="0" applyNumberFormat="1" applyFont="1" applyFill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2" fontId="6" fillId="0" borderId="12" xfId="0" applyNumberFormat="1" applyFont="1" applyBorder="1" applyAlignment="1">
      <alignment horizontal="center"/>
    </xf>
    <xf numFmtId="0" fontId="4" fillId="0" borderId="48" xfId="0" applyFont="1" applyBorder="1" applyAlignment="1">
      <alignment horizontal="center" vertical="center" wrapText="1"/>
    </xf>
    <xf numFmtId="0" fontId="4" fillId="0" borderId="25" xfId="0" applyFont="1" applyBorder="1" applyAlignment="1">
      <alignment vertical="center" wrapText="1"/>
    </xf>
    <xf numFmtId="0" fontId="4" fillId="0" borderId="23" xfId="0" applyFont="1" applyBorder="1" applyAlignment="1">
      <alignment horizontal="center" vertical="center" wrapText="1"/>
    </xf>
    <xf numFmtId="2" fontId="4" fillId="0" borderId="12" xfId="0" applyNumberFormat="1" applyFont="1" applyBorder="1" applyAlignment="1">
      <alignment horizontal="center"/>
    </xf>
    <xf numFmtId="2" fontId="6" fillId="5" borderId="12" xfId="0" applyNumberFormat="1" applyFont="1" applyFill="1" applyBorder="1" applyAlignment="1">
      <alignment horizontal="center"/>
    </xf>
    <xf numFmtId="20" fontId="6" fillId="0" borderId="6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2" fontId="6" fillId="3" borderId="12" xfId="0" applyNumberFormat="1" applyFont="1" applyFill="1" applyBorder="1" applyAlignment="1">
      <alignment horizontal="center"/>
    </xf>
    <xf numFmtId="2" fontId="6" fillId="0" borderId="14" xfId="0" applyNumberFormat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20" fontId="6" fillId="6" borderId="3" xfId="0" applyNumberFormat="1" applyFont="1" applyFill="1" applyBorder="1" applyAlignment="1">
      <alignment horizontal="center"/>
    </xf>
    <xf numFmtId="20" fontId="6" fillId="0" borderId="16" xfId="0" applyNumberFormat="1" applyFont="1" applyBorder="1" applyAlignment="1">
      <alignment horizontal="center"/>
    </xf>
    <xf numFmtId="2" fontId="6" fillId="11" borderId="11" xfId="0" applyNumberFormat="1" applyFont="1" applyFill="1" applyBorder="1" applyAlignment="1">
      <alignment horizontal="center"/>
    </xf>
    <xf numFmtId="164" fontId="6" fillId="0" borderId="20" xfId="0" applyNumberFormat="1" applyFont="1" applyBorder="1" applyAlignment="1">
      <alignment horizontal="center"/>
    </xf>
    <xf numFmtId="20" fontId="6" fillId="0" borderId="3" xfId="0" applyNumberFormat="1" applyFont="1" applyBorder="1" applyAlignment="1">
      <alignment horizontal="center" vertical="center" wrapText="1"/>
    </xf>
    <xf numFmtId="22" fontId="4" fillId="3" borderId="11" xfId="0" applyNumberFormat="1" applyFont="1" applyFill="1" applyBorder="1" applyAlignment="1">
      <alignment horizontal="center"/>
    </xf>
    <xf numFmtId="0" fontId="0" fillId="7" borderId="0" xfId="0" applyFill="1"/>
    <xf numFmtId="2" fontId="0" fillId="7" borderId="0" xfId="0" applyNumberFormat="1" applyFill="1" applyAlignment="1">
      <alignment horizontal="center"/>
    </xf>
    <xf numFmtId="0" fontId="4" fillId="7" borderId="49" xfId="0" applyFont="1" applyFill="1" applyBorder="1"/>
    <xf numFmtId="0" fontId="4" fillId="3" borderId="4" xfId="0" applyFont="1" applyFill="1" applyBorder="1" applyAlignment="1">
      <alignment horizontal="center"/>
    </xf>
    <xf numFmtId="2" fontId="4" fillId="3" borderId="4" xfId="0" applyNumberFormat="1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2" fontId="4" fillId="7" borderId="4" xfId="0" applyNumberFormat="1" applyFon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43" fontId="4" fillId="0" borderId="4" xfId="1" applyFont="1" applyFill="1" applyBorder="1" applyAlignment="1">
      <alignment horizontal="center"/>
    </xf>
    <xf numFmtId="43" fontId="4" fillId="0" borderId="6" xfId="1" applyFont="1" applyFill="1" applyBorder="1" applyAlignment="1">
      <alignment horizontal="center"/>
    </xf>
    <xf numFmtId="43" fontId="4" fillId="0" borderId="1" xfId="1" applyFont="1" applyFill="1" applyBorder="1" applyAlignment="1">
      <alignment horizontal="center"/>
    </xf>
    <xf numFmtId="43" fontId="4" fillId="4" borderId="16" xfId="1" applyFont="1" applyFill="1" applyBorder="1" applyAlignment="1">
      <alignment horizontal="center"/>
    </xf>
    <xf numFmtId="0" fontId="0" fillId="0" borderId="0" xfId="0" applyAlignment="1">
      <alignment horizontal="right"/>
    </xf>
    <xf numFmtId="2" fontId="0" fillId="0" borderId="4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 wrapText="1"/>
    </xf>
    <xf numFmtId="20" fontId="4" fillId="0" borderId="6" xfId="0" applyNumberFormat="1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10" borderId="33" xfId="0" applyFont="1" applyFill="1" applyBorder="1" applyAlignment="1">
      <alignment horizontal="center"/>
    </xf>
    <xf numFmtId="2" fontId="4" fillId="10" borderId="34" xfId="0" applyNumberFormat="1" applyFont="1" applyFill="1" applyBorder="1" applyAlignment="1">
      <alignment horizontal="center"/>
    </xf>
    <xf numFmtId="20" fontId="0" fillId="0" borderId="0" xfId="0" applyNumberFormat="1" applyAlignment="1">
      <alignment horizontal="center"/>
    </xf>
    <xf numFmtId="0" fontId="5" fillId="0" borderId="25" xfId="0" applyFont="1" applyBorder="1" applyAlignment="1">
      <alignment vertical="center"/>
    </xf>
    <xf numFmtId="169" fontId="5" fillId="0" borderId="25" xfId="0" applyNumberFormat="1" applyFont="1" applyBorder="1" applyAlignment="1">
      <alignment vertical="center"/>
    </xf>
    <xf numFmtId="0" fontId="0" fillId="0" borderId="26" xfId="0" applyBorder="1"/>
    <xf numFmtId="0" fontId="4" fillId="7" borderId="50" xfId="0" applyFont="1" applyFill="1" applyBorder="1"/>
    <xf numFmtId="2" fontId="4" fillId="7" borderId="16" xfId="0" applyNumberFormat="1" applyFont="1" applyFill="1" applyBorder="1" applyAlignment="1">
      <alignment horizontal="center"/>
    </xf>
    <xf numFmtId="0" fontId="4" fillId="0" borderId="51" xfId="0" applyFont="1" applyBorder="1" applyAlignment="1">
      <alignment horizontal="center"/>
    </xf>
    <xf numFmtId="0" fontId="0" fillId="0" borderId="39" xfId="0" applyBorder="1"/>
    <xf numFmtId="164" fontId="4" fillId="0" borderId="26" xfId="0" applyNumberFormat="1" applyFont="1" applyBorder="1" applyAlignment="1">
      <alignment horizontal="center"/>
    </xf>
    <xf numFmtId="0" fontId="0" fillId="0" borderId="26" xfId="0" applyBorder="1" applyAlignment="1">
      <alignment horizontal="right"/>
    </xf>
    <xf numFmtId="168" fontId="4" fillId="0" borderId="5" xfId="0" applyNumberFormat="1" applyFont="1" applyBorder="1" applyAlignment="1">
      <alignment horizontal="center"/>
    </xf>
    <xf numFmtId="0" fontId="4" fillId="5" borderId="10" xfId="0" applyFont="1" applyFill="1" applyBorder="1"/>
    <xf numFmtId="0" fontId="4" fillId="7" borderId="19" xfId="0" applyFont="1" applyFill="1" applyBorder="1"/>
    <xf numFmtId="2" fontId="8" fillId="4" borderId="4" xfId="0" applyNumberFormat="1" applyFont="1" applyFill="1" applyBorder="1" applyAlignment="1">
      <alignment horizontal="center"/>
    </xf>
    <xf numFmtId="164" fontId="6" fillId="4" borderId="9" xfId="0" applyNumberFormat="1" applyFont="1" applyFill="1" applyBorder="1" applyAlignment="1">
      <alignment horizontal="center"/>
    </xf>
    <xf numFmtId="164" fontId="4" fillId="12" borderId="11" xfId="0" applyNumberFormat="1" applyFont="1" applyFill="1" applyBorder="1" applyAlignment="1">
      <alignment horizontal="center"/>
    </xf>
    <xf numFmtId="2" fontId="4" fillId="12" borderId="11" xfId="0" applyNumberFormat="1" applyFont="1" applyFill="1" applyBorder="1" applyAlignment="1">
      <alignment horizontal="center"/>
    </xf>
    <xf numFmtId="0" fontId="4" fillId="12" borderId="10" xfId="0" applyFont="1" applyFill="1" applyBorder="1" applyAlignment="1">
      <alignment horizontal="center"/>
    </xf>
    <xf numFmtId="0" fontId="4" fillId="7" borderId="33" xfId="0" applyFont="1" applyFill="1" applyBorder="1" applyAlignment="1">
      <alignment horizontal="center"/>
    </xf>
    <xf numFmtId="2" fontId="4" fillId="7" borderId="34" xfId="0" applyNumberFormat="1" applyFont="1" applyFill="1" applyBorder="1" applyAlignment="1">
      <alignment horizontal="center"/>
    </xf>
    <xf numFmtId="16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4" fontId="4" fillId="3" borderId="4" xfId="0" applyNumberFormat="1" applyFont="1" applyFill="1" applyBorder="1" applyAlignment="1">
      <alignment horizontal="center"/>
    </xf>
    <xf numFmtId="2" fontId="4" fillId="5" borderId="4" xfId="0" applyNumberFormat="1" applyFont="1" applyFill="1" applyBorder="1" applyAlignment="1">
      <alignment horizontal="center"/>
    </xf>
    <xf numFmtId="164" fontId="4" fillId="12" borderId="4" xfId="0" applyNumberFormat="1" applyFont="1" applyFill="1" applyBorder="1" applyAlignment="1">
      <alignment horizontal="center"/>
    </xf>
    <xf numFmtId="2" fontId="4" fillId="12" borderId="4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12" borderId="4" xfId="0" applyFont="1" applyFill="1" applyBorder="1" applyAlignment="1">
      <alignment horizontal="center"/>
    </xf>
    <xf numFmtId="2" fontId="4" fillId="0" borderId="41" xfId="0" applyNumberFormat="1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4" fillId="0" borderId="25" xfId="0" applyFont="1" applyBorder="1" applyAlignment="1">
      <alignment vertical="center"/>
    </xf>
    <xf numFmtId="2" fontId="0" fillId="0" borderId="41" xfId="0" applyNumberFormat="1" applyBorder="1" applyAlignment="1">
      <alignment horizontal="center"/>
    </xf>
    <xf numFmtId="164" fontId="4" fillId="5" borderId="4" xfId="0" applyNumberFormat="1" applyFont="1" applyFill="1" applyBorder="1" applyAlignment="1">
      <alignment horizontal="center"/>
    </xf>
    <xf numFmtId="2" fontId="4" fillId="5" borderId="41" xfId="0" applyNumberFormat="1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17" fontId="0" fillId="0" borderId="4" xfId="0" applyNumberFormat="1" applyBorder="1"/>
    <xf numFmtId="2" fontId="0" fillId="4" borderId="4" xfId="0" applyNumberFormat="1" applyFill="1" applyBorder="1" applyAlignment="1">
      <alignment horizontal="center"/>
    </xf>
    <xf numFmtId="0" fontId="0" fillId="0" borderId="4" xfId="0" applyBorder="1"/>
    <xf numFmtId="14" fontId="0" fillId="0" borderId="3" xfId="0" applyNumberFormat="1" applyBorder="1" applyAlignment="1">
      <alignment horizontal="center"/>
    </xf>
    <xf numFmtId="14" fontId="0" fillId="0" borderId="0" xfId="0" applyNumberFormat="1"/>
    <xf numFmtId="0" fontId="13" fillId="4" borderId="25" xfId="0" applyFont="1" applyFill="1" applyBorder="1" applyAlignment="1">
      <alignment vertical="center"/>
    </xf>
    <xf numFmtId="0" fontId="12" fillId="4" borderId="0" xfId="0" applyFont="1" applyFill="1"/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0" borderId="42" xfId="0" applyFont="1" applyBorder="1" applyAlignment="1">
      <alignment horizontal="center"/>
    </xf>
    <xf numFmtId="2" fontId="0" fillId="5" borderId="4" xfId="0" applyNumberFormat="1" applyFill="1" applyBorder="1" applyAlignment="1">
      <alignment horizontal="center"/>
    </xf>
    <xf numFmtId="0" fontId="0" fillId="11" borderId="0" xfId="0" applyFill="1"/>
    <xf numFmtId="0" fontId="0" fillId="13" borderId="0" xfId="0" applyFill="1"/>
    <xf numFmtId="2" fontId="0" fillId="3" borderId="4" xfId="0" applyNumberFormat="1" applyFill="1" applyBorder="1" applyAlignment="1">
      <alignment horizontal="center"/>
    </xf>
    <xf numFmtId="2" fontId="2" fillId="0" borderId="4" xfId="0" applyNumberFormat="1" applyFont="1" applyBorder="1"/>
    <xf numFmtId="0" fontId="4" fillId="0" borderId="0" xfId="0" applyFont="1"/>
    <xf numFmtId="43" fontId="4" fillId="0" borderId="0" xfId="1" applyFont="1" applyFill="1" applyBorder="1" applyAlignment="1">
      <alignment horizontal="center"/>
    </xf>
    <xf numFmtId="0" fontId="0" fillId="0" borderId="44" xfId="0" applyBorder="1" applyAlignment="1">
      <alignment horizontal="center"/>
    </xf>
    <xf numFmtId="43" fontId="0" fillId="0" borderId="0" xfId="1" applyFont="1"/>
    <xf numFmtId="43" fontId="0" fillId="0" borderId="4" xfId="1" applyFont="1" applyBorder="1" applyAlignment="1">
      <alignment horizontal="center"/>
    </xf>
    <xf numFmtId="2" fontId="14" fillId="4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" fontId="15" fillId="0" borderId="4" xfId="0" applyNumberFormat="1" applyFont="1" applyBorder="1" applyAlignment="1">
      <alignment horizontal="center"/>
    </xf>
    <xf numFmtId="0" fontId="16" fillId="0" borderId="0" xfId="0" applyFont="1"/>
    <xf numFmtId="2" fontId="0" fillId="0" borderId="4" xfId="0" applyNumberFormat="1" applyBorder="1"/>
    <xf numFmtId="0" fontId="17" fillId="0" borderId="47" xfId="0" applyFont="1" applyBorder="1" applyAlignment="1">
      <alignment horizontal="center" vertical="center" wrapText="1"/>
    </xf>
    <xf numFmtId="0" fontId="2" fillId="0" borderId="46" xfId="0" applyFont="1" applyBorder="1" applyAlignment="1">
      <alignment vertical="center" wrapText="1"/>
    </xf>
    <xf numFmtId="17" fontId="18" fillId="0" borderId="4" xfId="0" applyNumberFormat="1" applyFont="1" applyBorder="1" applyAlignment="1">
      <alignment vertical="center" wrapText="1"/>
    </xf>
    <xf numFmtId="0" fontId="19" fillId="0" borderId="56" xfId="0" applyFont="1" applyBorder="1" applyAlignment="1">
      <alignment horizontal="center" vertical="center" wrapText="1"/>
    </xf>
    <xf numFmtId="2" fontId="2" fillId="0" borderId="58" xfId="0" applyNumberFormat="1" applyFont="1" applyBorder="1" applyAlignment="1">
      <alignment wrapText="1"/>
    </xf>
    <xf numFmtId="2" fontId="2" fillId="0" borderId="36" xfId="0" applyNumberFormat="1" applyFont="1" applyBorder="1" applyAlignment="1">
      <alignment wrapText="1"/>
    </xf>
    <xf numFmtId="2" fontId="2" fillId="0" borderId="4" xfId="0" applyNumberFormat="1" applyFont="1" applyBorder="1" applyAlignment="1">
      <alignment wrapText="1"/>
    </xf>
    <xf numFmtId="0" fontId="2" fillId="0" borderId="4" xfId="0" applyFont="1" applyBorder="1" applyAlignment="1">
      <alignment wrapText="1"/>
    </xf>
    <xf numFmtId="164" fontId="2" fillId="0" borderId="42" xfId="0" applyNumberFormat="1" applyFont="1" applyBorder="1" applyAlignment="1">
      <alignment wrapText="1"/>
    </xf>
    <xf numFmtId="43" fontId="2" fillId="0" borderId="55" xfId="1" applyFont="1" applyBorder="1" applyAlignment="1">
      <alignment wrapText="1"/>
    </xf>
    <xf numFmtId="0" fontId="20" fillId="0" borderId="0" xfId="0" applyFont="1"/>
    <xf numFmtId="0" fontId="21" fillId="0" borderId="21" xfId="0" applyFont="1" applyBorder="1" applyAlignment="1">
      <alignment wrapText="1"/>
    </xf>
    <xf numFmtId="164" fontId="2" fillId="0" borderId="4" xfId="0" applyNumberFormat="1" applyFont="1" applyBorder="1"/>
    <xf numFmtId="0" fontId="21" fillId="0" borderId="47" xfId="0" applyFont="1" applyBorder="1" applyAlignment="1">
      <alignment wrapText="1"/>
    </xf>
    <xf numFmtId="0" fontId="2" fillId="0" borderId="4" xfId="0" applyFont="1" applyBorder="1"/>
    <xf numFmtId="0" fontId="22" fillId="0" borderId="47" xfId="0" applyFont="1" applyBorder="1" applyAlignment="1">
      <alignment wrapText="1"/>
    </xf>
    <xf numFmtId="0" fontId="2" fillId="0" borderId="0" xfId="0" applyFont="1"/>
    <xf numFmtId="1" fontId="2" fillId="0" borderId="4" xfId="0" applyNumberFormat="1" applyFont="1" applyBorder="1"/>
    <xf numFmtId="0" fontId="22" fillId="0" borderId="58" xfId="0" applyFont="1" applyBorder="1" applyAlignment="1">
      <alignment wrapText="1"/>
    </xf>
    <xf numFmtId="164" fontId="17" fillId="0" borderId="54" xfId="0" applyNumberFormat="1" applyFont="1" applyBorder="1" applyAlignment="1">
      <alignment wrapText="1"/>
    </xf>
    <xf numFmtId="2" fontId="2" fillId="0" borderId="4" xfId="0" applyNumberFormat="1" applyFont="1" applyBorder="1" applyAlignment="1">
      <alignment horizontal="right"/>
    </xf>
    <xf numFmtId="0" fontId="22" fillId="0" borderId="4" xfId="0" applyFont="1" applyBorder="1" applyAlignment="1">
      <alignment wrapText="1"/>
    </xf>
    <xf numFmtId="43" fontId="22" fillId="0" borderId="4" xfId="1" applyFont="1" applyBorder="1" applyAlignment="1">
      <alignment wrapText="1"/>
    </xf>
    <xf numFmtId="0" fontId="17" fillId="0" borderId="4" xfId="0" applyFont="1" applyBorder="1" applyAlignment="1">
      <alignment vertical="center"/>
    </xf>
    <xf numFmtId="0" fontId="17" fillId="0" borderId="4" xfId="0" applyFont="1" applyBorder="1"/>
    <xf numFmtId="0" fontId="17" fillId="0" borderId="41" xfId="0" applyFont="1" applyBorder="1"/>
    <xf numFmtId="0" fontId="17" fillId="0" borderId="55" xfId="0" applyFont="1" applyBorder="1" applyAlignment="1">
      <alignment horizontal="right" vertical="center" wrapText="1"/>
    </xf>
    <xf numFmtId="0" fontId="17" fillId="0" borderId="55" xfId="0" applyFont="1" applyBorder="1" applyAlignment="1">
      <alignment horizontal="left" vertical="center" wrapText="1"/>
    </xf>
    <xf numFmtId="0" fontId="2" fillId="0" borderId="55" xfId="0" applyFont="1" applyBorder="1" applyAlignment="1">
      <alignment horizontal="left" vertical="center" wrapText="1"/>
    </xf>
    <xf numFmtId="17" fontId="23" fillId="0" borderId="4" xfId="0" applyNumberFormat="1" applyFont="1" applyBorder="1" applyAlignment="1">
      <alignment vertical="center" wrapText="1"/>
    </xf>
    <xf numFmtId="0" fontId="0" fillId="4" borderId="0" xfId="0" applyFill="1"/>
    <xf numFmtId="0" fontId="10" fillId="4" borderId="0" xfId="0" applyFont="1" applyFill="1"/>
    <xf numFmtId="0" fontId="5" fillId="4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/>
    </xf>
    <xf numFmtId="43" fontId="0" fillId="4" borderId="4" xfId="1" applyFont="1" applyFill="1" applyBorder="1" applyAlignment="1">
      <alignment horizontal="center"/>
    </xf>
    <xf numFmtId="2" fontId="25" fillId="4" borderId="4" xfId="0" applyNumberFormat="1" applyFont="1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2" fillId="4" borderId="4" xfId="0" applyNumberFormat="1" applyFont="1" applyFill="1" applyBorder="1" applyAlignment="1">
      <alignment horizontal="center"/>
    </xf>
    <xf numFmtId="2" fontId="4" fillId="4" borderId="11" xfId="0" applyNumberFormat="1" applyFon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164" fontId="25" fillId="4" borderId="4" xfId="0" applyNumberFormat="1" applyFont="1" applyFill="1" applyBorder="1" applyAlignment="1">
      <alignment horizontal="center"/>
    </xf>
    <xf numFmtId="43" fontId="1" fillId="4" borderId="4" xfId="1" applyFont="1" applyFill="1" applyBorder="1" applyAlignment="1">
      <alignment horizontal="center"/>
    </xf>
    <xf numFmtId="43" fontId="1" fillId="4" borderId="0" xfId="1" applyFont="1" applyFill="1" applyAlignment="1">
      <alignment horizontal="center"/>
    </xf>
    <xf numFmtId="43" fontId="25" fillId="4" borderId="4" xfId="1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 vertical="center" wrapText="1"/>
    </xf>
    <xf numFmtId="0" fontId="5" fillId="4" borderId="40" xfId="0" applyFont="1" applyFill="1" applyBorder="1" applyAlignment="1">
      <alignment horizontal="center" vertical="center" wrapText="1"/>
    </xf>
    <xf numFmtId="0" fontId="24" fillId="4" borderId="38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5" fillId="4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vertical="center"/>
    </xf>
    <xf numFmtId="0" fontId="5" fillId="4" borderId="53" xfId="0" applyFont="1" applyFill="1" applyBorder="1" applyAlignment="1">
      <alignment horizontal="center" vertical="center" wrapText="1"/>
    </xf>
    <xf numFmtId="43" fontId="4" fillId="4" borderId="4" xfId="1" applyFont="1" applyFill="1" applyBorder="1" applyAlignment="1">
      <alignment horizontal="center" vertical="center" wrapText="1"/>
    </xf>
    <xf numFmtId="2" fontId="4" fillId="4" borderId="4" xfId="0" applyNumberFormat="1" applyFont="1" applyFill="1" applyBorder="1" applyAlignment="1">
      <alignment horizontal="center" vertical="center"/>
    </xf>
    <xf numFmtId="43" fontId="4" fillId="4" borderId="4" xfId="1" applyFont="1" applyFill="1" applyBorder="1" applyAlignment="1">
      <alignment horizontal="center" vertical="center"/>
    </xf>
    <xf numFmtId="2" fontId="4" fillId="4" borderId="4" xfId="0" applyNumberFormat="1" applyFont="1" applyFill="1" applyBorder="1" applyAlignment="1">
      <alignment horizontal="center" vertical="center" wrapText="1"/>
    </xf>
    <xf numFmtId="2" fontId="4" fillId="4" borderId="41" xfId="0" applyNumberFormat="1" applyFont="1" applyFill="1" applyBorder="1" applyAlignment="1">
      <alignment horizontal="center" vertical="center" wrapText="1"/>
    </xf>
    <xf numFmtId="2" fontId="6" fillId="4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2" fontId="0" fillId="4" borderId="41" xfId="0" applyNumberFormat="1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4" xfId="0" applyFill="1" applyBorder="1"/>
    <xf numFmtId="164" fontId="0" fillId="4" borderId="4" xfId="0" applyNumberFormat="1" applyFill="1" applyBorder="1"/>
    <xf numFmtId="43" fontId="2" fillId="4" borderId="4" xfId="1" applyFont="1" applyFill="1" applyBorder="1" applyAlignment="1">
      <alignment horizontal="center"/>
    </xf>
    <xf numFmtId="43" fontId="5" fillId="4" borderId="4" xfId="1" applyFont="1" applyFill="1" applyBorder="1" applyAlignment="1">
      <alignment horizontal="center" vertical="center" wrapText="1"/>
    </xf>
    <xf numFmtId="2" fontId="5" fillId="4" borderId="4" xfId="0" applyNumberFormat="1" applyFont="1" applyFill="1" applyBorder="1" applyAlignment="1">
      <alignment horizontal="center" vertical="center"/>
    </xf>
    <xf numFmtId="43" fontId="5" fillId="4" borderId="4" xfId="1" applyFont="1" applyFill="1" applyBorder="1" applyAlignment="1">
      <alignment horizontal="center" vertical="center"/>
    </xf>
    <xf numFmtId="2" fontId="5" fillId="4" borderId="4" xfId="0" applyNumberFormat="1" applyFont="1" applyFill="1" applyBorder="1" applyAlignment="1">
      <alignment horizontal="center" vertical="center" wrapText="1"/>
    </xf>
    <xf numFmtId="2" fontId="5" fillId="4" borderId="41" xfId="0" applyNumberFormat="1" applyFont="1" applyFill="1" applyBorder="1" applyAlignment="1">
      <alignment horizontal="center" vertical="center" wrapText="1"/>
    </xf>
    <xf numFmtId="2" fontId="11" fillId="4" borderId="4" xfId="0" applyNumberFormat="1" applyFont="1" applyFill="1" applyBorder="1" applyAlignment="1">
      <alignment horizontal="center" vertical="center" wrapText="1"/>
    </xf>
    <xf numFmtId="2" fontId="24" fillId="4" borderId="4" xfId="0" applyNumberFormat="1" applyFont="1" applyFill="1" applyBorder="1" applyAlignment="1">
      <alignment horizontal="center"/>
    </xf>
    <xf numFmtId="2" fontId="2" fillId="4" borderId="41" xfId="0" applyNumberFormat="1" applyFont="1" applyFill="1" applyBorder="1" applyAlignment="1">
      <alignment horizontal="center"/>
    </xf>
    <xf numFmtId="164" fontId="2" fillId="4" borderId="4" xfId="0" applyNumberFormat="1" applyFont="1" applyFill="1" applyBorder="1" applyAlignment="1">
      <alignment horizontal="center"/>
    </xf>
    <xf numFmtId="2" fontId="2" fillId="4" borderId="0" xfId="0" applyNumberFormat="1" applyFont="1" applyFill="1" applyAlignment="1">
      <alignment horizontal="center"/>
    </xf>
    <xf numFmtId="2" fontId="25" fillId="4" borderId="4" xfId="0" applyNumberFormat="1" applyFont="1" applyFill="1" applyBorder="1"/>
    <xf numFmtId="2" fontId="0" fillId="4" borderId="4" xfId="0" applyNumberFormat="1" applyFill="1" applyBorder="1"/>
    <xf numFmtId="43" fontId="1" fillId="4" borderId="4" xfId="1" applyFont="1" applyFill="1" applyBorder="1" applyAlignment="1"/>
    <xf numFmtId="2" fontId="0" fillId="4" borderId="41" xfId="0" applyNumberFormat="1" applyFill="1" applyBorder="1"/>
    <xf numFmtId="2" fontId="6" fillId="4" borderId="4" xfId="0" applyNumberFormat="1" applyFont="1" applyFill="1" applyBorder="1" applyAlignment="1">
      <alignment vertical="center" wrapText="1"/>
    </xf>
    <xf numFmtId="43" fontId="15" fillId="4" borderId="4" xfId="1" applyFont="1" applyFill="1" applyBorder="1" applyAlignment="1"/>
    <xf numFmtId="2" fontId="4" fillId="4" borderId="4" xfId="0" applyNumberFormat="1" applyFont="1" applyFill="1" applyBorder="1"/>
    <xf numFmtId="2" fontId="4" fillId="4" borderId="11" xfId="0" applyNumberFormat="1" applyFont="1" applyFill="1" applyBorder="1"/>
    <xf numFmtId="2" fontId="0" fillId="4" borderId="3" xfId="0" applyNumberFormat="1" applyFill="1" applyBorder="1"/>
    <xf numFmtId="2" fontId="25" fillId="4" borderId="41" xfId="0" applyNumberFormat="1" applyFont="1" applyFill="1" applyBorder="1"/>
    <xf numFmtId="2" fontId="4" fillId="4" borderId="4" xfId="0" applyNumberFormat="1" applyFont="1" applyFill="1" applyBorder="1" applyAlignment="1">
      <alignment vertical="center"/>
    </xf>
    <xf numFmtId="43" fontId="4" fillId="4" borderId="4" xfId="1" applyFont="1" applyFill="1" applyBorder="1" applyAlignment="1">
      <alignment vertical="center"/>
    </xf>
    <xf numFmtId="2" fontId="4" fillId="4" borderId="4" xfId="0" applyNumberFormat="1" applyFont="1" applyFill="1" applyBorder="1" applyAlignment="1">
      <alignment vertical="center" wrapText="1"/>
    </xf>
    <xf numFmtId="2" fontId="4" fillId="4" borderId="41" xfId="0" applyNumberFormat="1" applyFont="1" applyFill="1" applyBorder="1" applyAlignment="1">
      <alignment vertical="center" wrapText="1"/>
    </xf>
    <xf numFmtId="43" fontId="4" fillId="4" borderId="4" xfId="1" applyFont="1" applyFill="1" applyBorder="1" applyAlignment="1">
      <alignment vertical="center" wrapText="1"/>
    </xf>
    <xf numFmtId="2" fontId="0" fillId="4" borderId="0" xfId="0" applyNumberFormat="1" applyFill="1"/>
    <xf numFmtId="2" fontId="25" fillId="4" borderId="4" xfId="0" applyNumberFormat="1" applyFont="1" applyFill="1" applyBorder="1" applyAlignment="1">
      <alignment horizontal="right"/>
    </xf>
    <xf numFmtId="2" fontId="0" fillId="4" borderId="4" xfId="0" applyNumberFormat="1" applyFill="1" applyBorder="1" applyAlignment="1">
      <alignment horizontal="right"/>
    </xf>
    <xf numFmtId="43" fontId="1" fillId="4" borderId="4" xfId="1" applyFont="1" applyFill="1" applyBorder="1" applyAlignment="1">
      <alignment horizontal="right"/>
    </xf>
    <xf numFmtId="2" fontId="0" fillId="4" borderId="41" xfId="0" applyNumberFormat="1" applyFill="1" applyBorder="1" applyAlignment="1">
      <alignment horizontal="right"/>
    </xf>
    <xf numFmtId="2" fontId="6" fillId="4" borderId="4" xfId="0" applyNumberFormat="1" applyFont="1" applyFill="1" applyBorder="1" applyAlignment="1">
      <alignment horizontal="right" vertical="center" wrapText="1"/>
    </xf>
    <xf numFmtId="164" fontId="0" fillId="4" borderId="4" xfId="0" applyNumberFormat="1" applyFill="1" applyBorder="1" applyAlignment="1">
      <alignment horizontal="right"/>
    </xf>
    <xf numFmtId="2" fontId="4" fillId="4" borderId="4" xfId="0" applyNumberFormat="1" applyFont="1" applyFill="1" applyBorder="1" applyAlignment="1">
      <alignment horizontal="right"/>
    </xf>
    <xf numFmtId="2" fontId="4" fillId="4" borderId="11" xfId="0" applyNumberFormat="1" applyFont="1" applyFill="1" applyBorder="1" applyAlignment="1">
      <alignment horizontal="right"/>
    </xf>
    <xf numFmtId="2" fontId="0" fillId="4" borderId="3" xfId="0" applyNumberFormat="1" applyFill="1" applyBorder="1" applyAlignment="1">
      <alignment horizontal="right"/>
    </xf>
    <xf numFmtId="2" fontId="25" fillId="4" borderId="41" xfId="0" applyNumberFormat="1" applyFont="1" applyFill="1" applyBorder="1" applyAlignment="1">
      <alignment horizontal="right"/>
    </xf>
    <xf numFmtId="2" fontId="4" fillId="4" borderId="4" xfId="0" applyNumberFormat="1" applyFont="1" applyFill="1" applyBorder="1" applyAlignment="1">
      <alignment horizontal="right" vertical="center" wrapText="1"/>
    </xf>
    <xf numFmtId="2" fontId="1" fillId="4" borderId="4" xfId="1" applyNumberFormat="1" applyFont="1" applyFill="1" applyBorder="1" applyAlignment="1">
      <alignment horizontal="right"/>
    </xf>
    <xf numFmtId="0" fontId="0" fillId="4" borderId="0" xfId="0" applyFill="1" applyAlignment="1">
      <alignment horizontal="right"/>
    </xf>
    <xf numFmtId="0" fontId="0" fillId="4" borderId="4" xfId="0" applyFill="1" applyBorder="1" applyAlignment="1">
      <alignment horizontal="right"/>
    </xf>
    <xf numFmtId="2" fontId="4" fillId="4" borderId="4" xfId="0" applyNumberFormat="1" applyFont="1" applyFill="1" applyBorder="1" applyAlignment="1">
      <alignment horizontal="right" vertical="center"/>
    </xf>
    <xf numFmtId="43" fontId="4" fillId="4" borderId="4" xfId="1" applyFont="1" applyFill="1" applyBorder="1" applyAlignment="1">
      <alignment horizontal="right" vertical="center"/>
    </xf>
    <xf numFmtId="2" fontId="4" fillId="4" borderId="41" xfId="0" applyNumberFormat="1" applyFont="1" applyFill="1" applyBorder="1" applyAlignment="1">
      <alignment horizontal="right" vertical="center" wrapText="1"/>
    </xf>
    <xf numFmtId="43" fontId="4" fillId="4" borderId="4" xfId="1" applyFont="1" applyFill="1" applyBorder="1" applyAlignment="1">
      <alignment horizontal="right" vertical="center" wrapText="1"/>
    </xf>
    <xf numFmtId="43" fontId="2" fillId="4" borderId="4" xfId="1" applyFont="1" applyFill="1" applyBorder="1" applyAlignment="1">
      <alignment horizontal="right"/>
    </xf>
    <xf numFmtId="2" fontId="11" fillId="4" borderId="4" xfId="0" applyNumberFormat="1" applyFont="1" applyFill="1" applyBorder="1" applyAlignment="1">
      <alignment horizontal="right" vertical="center" wrapText="1"/>
    </xf>
    <xf numFmtId="166" fontId="0" fillId="4" borderId="4" xfId="0" applyNumberFormat="1" applyFill="1" applyBorder="1" applyAlignment="1">
      <alignment horizontal="right"/>
    </xf>
    <xf numFmtId="2" fontId="2" fillId="4" borderId="3" xfId="0" applyNumberFormat="1" applyFont="1" applyFill="1" applyBorder="1" applyAlignment="1">
      <alignment horizontal="right"/>
    </xf>
    <xf numFmtId="2" fontId="2" fillId="4" borderId="4" xfId="0" applyNumberFormat="1" applyFont="1" applyFill="1" applyBorder="1" applyAlignment="1">
      <alignment horizontal="right"/>
    </xf>
    <xf numFmtId="43" fontId="0" fillId="4" borderId="0" xfId="0" applyNumberFormat="1" applyFill="1"/>
    <xf numFmtId="164" fontId="0" fillId="4" borderId="0" xfId="0" applyNumberFormat="1" applyFill="1"/>
    <xf numFmtId="0" fontId="17" fillId="0" borderId="25" xfId="0" applyFont="1" applyBorder="1" applyAlignment="1">
      <alignment horizontal="left" vertical="center" wrapText="1"/>
    </xf>
    <xf numFmtId="0" fontId="2" fillId="0" borderId="25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7" fillId="0" borderId="54" xfId="0" applyFont="1" applyBorder="1" applyAlignment="1">
      <alignment horizontal="left" vertical="center" wrapText="1"/>
    </xf>
    <xf numFmtId="2" fontId="0" fillId="0" borderId="4" xfId="0" applyNumberFormat="1" applyBorder="1" applyAlignment="1">
      <alignment horizontal="right"/>
    </xf>
    <xf numFmtId="0" fontId="26" fillId="0" borderId="21" xfId="0" applyFont="1" applyBorder="1" applyAlignment="1">
      <alignment horizontal="right" wrapText="1"/>
    </xf>
    <xf numFmtId="0" fontId="26" fillId="0" borderId="47" xfId="0" applyFont="1" applyBorder="1" applyAlignment="1">
      <alignment horizontal="right" wrapText="1"/>
    </xf>
    <xf numFmtId="0" fontId="0" fillId="0" borderId="4" xfId="0" applyBorder="1" applyAlignment="1">
      <alignment horizontal="right"/>
    </xf>
    <xf numFmtId="2" fontId="21" fillId="0" borderId="47" xfId="0" applyNumberFormat="1" applyFont="1" applyBorder="1" applyAlignment="1">
      <alignment wrapText="1"/>
    </xf>
    <xf numFmtId="0" fontId="27" fillId="0" borderId="0" xfId="0" applyFont="1" applyAlignment="1">
      <alignment horizontal="right" vertical="center"/>
    </xf>
    <xf numFmtId="0" fontId="28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0" fillId="0" borderId="4" xfId="0" applyFont="1" applyBorder="1" applyAlignment="1">
      <alignment horizontal="center" vertical="center" wrapText="1"/>
    </xf>
    <xf numFmtId="43" fontId="29" fillId="0" borderId="4" xfId="1" applyFont="1" applyBorder="1" applyAlignment="1">
      <alignment horizontal="center" vertical="center" wrapText="1"/>
    </xf>
    <xf numFmtId="0" fontId="19" fillId="0" borderId="25" xfId="0" applyFont="1" applyBorder="1" applyAlignment="1">
      <alignment horizontal="left"/>
    </xf>
    <xf numFmtId="0" fontId="4" fillId="0" borderId="10" xfId="0" applyFont="1" applyBorder="1" applyAlignment="1">
      <alignment horizontal="center" vertical="center"/>
    </xf>
    <xf numFmtId="20" fontId="4" fillId="0" borderId="11" xfId="0" applyNumberFormat="1" applyFont="1" applyBorder="1" applyAlignment="1">
      <alignment horizontal="center"/>
    </xf>
    <xf numFmtId="20" fontId="4" fillId="0" borderId="12" xfId="0" applyNumberFormat="1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right"/>
    </xf>
    <xf numFmtId="43" fontId="4" fillId="0" borderId="3" xfId="1" applyFont="1" applyFill="1" applyBorder="1" applyAlignment="1">
      <alignment horizontal="right"/>
    </xf>
    <xf numFmtId="164" fontId="4" fillId="0" borderId="3" xfId="0" applyNumberFormat="1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43" fontId="4" fillId="0" borderId="3" xfId="1" applyFont="1" applyBorder="1" applyAlignment="1">
      <alignment horizontal="right"/>
    </xf>
    <xf numFmtId="164" fontId="14" fillId="0" borderId="60" xfId="0" applyNumberFormat="1" applyFont="1" applyBorder="1" applyAlignment="1">
      <alignment horizontal="center"/>
    </xf>
    <xf numFmtId="2" fontId="0" fillId="0" borderId="3" xfId="0" applyNumberFormat="1" applyBorder="1"/>
    <xf numFmtId="2" fontId="4" fillId="0" borderId="4" xfId="0" applyNumberFormat="1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164" fontId="4" fillId="0" borderId="4" xfId="0" applyNumberFormat="1" applyFont="1" applyBorder="1" applyAlignment="1">
      <alignment horizontal="right"/>
    </xf>
    <xf numFmtId="43" fontId="4" fillId="0" borderId="4" xfId="1" applyFont="1" applyBorder="1" applyAlignment="1">
      <alignment horizontal="right"/>
    </xf>
    <xf numFmtId="43" fontId="4" fillId="4" borderId="4" xfId="1" applyFont="1" applyFill="1" applyBorder="1" applyAlignment="1">
      <alignment horizontal="right"/>
    </xf>
    <xf numFmtId="164" fontId="4" fillId="3" borderId="23" xfId="0" applyNumberFormat="1" applyFont="1" applyFill="1" applyBorder="1" applyAlignment="1">
      <alignment horizontal="right"/>
    </xf>
    <xf numFmtId="43" fontId="4" fillId="3" borderId="23" xfId="1" applyFont="1" applyFill="1" applyBorder="1" applyAlignment="1">
      <alignment horizontal="right"/>
    </xf>
    <xf numFmtId="164" fontId="14" fillId="3" borderId="60" xfId="0" applyNumberFormat="1" applyFont="1" applyFill="1" applyBorder="1" applyAlignment="1">
      <alignment horizontal="center"/>
    </xf>
    <xf numFmtId="0" fontId="0" fillId="3" borderId="4" xfId="0" applyFill="1" applyBorder="1"/>
    <xf numFmtId="2" fontId="0" fillId="13" borderId="0" xfId="0" applyNumberFormat="1" applyFill="1"/>
    <xf numFmtId="43" fontId="4" fillId="7" borderId="34" xfId="1" applyFont="1" applyFill="1" applyBorder="1" applyAlignment="1">
      <alignment horizontal="right"/>
    </xf>
    <xf numFmtId="164" fontId="14" fillId="7" borderId="60" xfId="0" applyNumberFormat="1" applyFont="1" applyFill="1" applyBorder="1" applyAlignment="1">
      <alignment horizontal="center"/>
    </xf>
    <xf numFmtId="43" fontId="4" fillId="0" borderId="4" xfId="1" applyFont="1" applyFill="1" applyBorder="1" applyAlignment="1">
      <alignment horizontal="right"/>
    </xf>
    <xf numFmtId="43" fontId="14" fillId="0" borderId="41" xfId="1" applyFont="1" applyBorder="1" applyAlignment="1">
      <alignment horizontal="right"/>
    </xf>
    <xf numFmtId="2" fontId="4" fillId="3" borderId="23" xfId="0" applyNumberFormat="1" applyFont="1" applyFill="1" applyBorder="1" applyAlignment="1">
      <alignment horizontal="right"/>
    </xf>
    <xf numFmtId="2" fontId="4" fillId="7" borderId="11" xfId="0" applyNumberFormat="1" applyFont="1" applyFill="1" applyBorder="1" applyAlignment="1">
      <alignment horizontal="right"/>
    </xf>
    <xf numFmtId="43" fontId="14" fillId="0" borderId="41" xfId="1" applyFont="1" applyBorder="1" applyAlignment="1">
      <alignment horizontal="center"/>
    </xf>
    <xf numFmtId="2" fontId="4" fillId="0" borderId="4" xfId="0" applyNumberFormat="1" applyFont="1" applyBorder="1"/>
    <xf numFmtId="164" fontId="14" fillId="4" borderId="4" xfId="0" applyNumberFormat="1" applyFont="1" applyFill="1" applyBorder="1" applyAlignment="1">
      <alignment horizontal="right"/>
    </xf>
    <xf numFmtId="164" fontId="14" fillId="0" borderId="41" xfId="0" applyNumberFormat="1" applyFont="1" applyBorder="1" applyAlignment="1">
      <alignment horizontal="center"/>
    </xf>
    <xf numFmtId="0" fontId="4" fillId="0" borderId="8" xfId="0" applyFont="1" applyBorder="1" applyAlignment="1">
      <alignment horizontal="right"/>
    </xf>
    <xf numFmtId="2" fontId="4" fillId="0" borderId="8" xfId="0" applyNumberFormat="1" applyFont="1" applyBorder="1" applyAlignment="1">
      <alignment horizontal="right"/>
    </xf>
    <xf numFmtId="43" fontId="4" fillId="0" borderId="8" xfId="1" applyFont="1" applyFill="1" applyBorder="1" applyAlignment="1">
      <alignment horizontal="right"/>
    </xf>
    <xf numFmtId="164" fontId="4" fillId="0" borderId="8" xfId="0" applyNumberFormat="1" applyFont="1" applyBorder="1" applyAlignment="1">
      <alignment horizontal="right"/>
    </xf>
    <xf numFmtId="164" fontId="14" fillId="0" borderId="53" xfId="0" applyNumberFormat="1" applyFont="1" applyBorder="1" applyAlignment="1">
      <alignment horizontal="center"/>
    </xf>
    <xf numFmtId="0" fontId="4" fillId="0" borderId="61" xfId="0" applyFont="1" applyBorder="1" applyAlignment="1">
      <alignment horizontal="center"/>
    </xf>
    <xf numFmtId="0" fontId="4" fillId="3" borderId="4" xfId="0" applyFont="1" applyFill="1" applyBorder="1" applyAlignment="1">
      <alignment horizontal="right"/>
    </xf>
    <xf numFmtId="2" fontId="4" fillId="3" borderId="4" xfId="0" applyNumberFormat="1" applyFont="1" applyFill="1" applyBorder="1" applyAlignment="1">
      <alignment horizontal="right"/>
    </xf>
    <xf numFmtId="0" fontId="4" fillId="3" borderId="4" xfId="0" applyFont="1" applyFill="1" applyBorder="1"/>
    <xf numFmtId="164" fontId="4" fillId="7" borderId="4" xfId="0" applyNumberFormat="1" applyFont="1" applyFill="1" applyBorder="1" applyAlignment="1">
      <alignment horizontal="right"/>
    </xf>
    <xf numFmtId="2" fontId="4" fillId="7" borderId="4" xfId="0" applyNumberFormat="1" applyFont="1" applyFill="1" applyBorder="1" applyAlignment="1">
      <alignment horizontal="right"/>
    </xf>
    <xf numFmtId="43" fontId="14" fillId="4" borderId="41" xfId="1" applyFont="1" applyFill="1" applyBorder="1" applyAlignment="1">
      <alignment horizontal="center"/>
    </xf>
    <xf numFmtId="164" fontId="14" fillId="4" borderId="53" xfId="0" applyNumberFormat="1" applyFont="1" applyFill="1" applyBorder="1" applyAlignment="1">
      <alignment horizontal="center"/>
    </xf>
    <xf numFmtId="0" fontId="29" fillId="0" borderId="21" xfId="0" applyFont="1" applyBorder="1" applyAlignment="1">
      <alignment horizontal="center" vertical="center" wrapText="1"/>
    </xf>
    <xf numFmtId="0" fontId="29" fillId="0" borderId="8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43" fontId="29" fillId="0" borderId="4" xfId="1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0" fontId="15" fillId="0" borderId="4" xfId="0" applyFont="1" applyBorder="1" applyAlignment="1">
      <alignment horizontal="center" vertical="center" wrapText="1"/>
    </xf>
    <xf numFmtId="0" fontId="29" fillId="0" borderId="41" xfId="0" applyFont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17" fontId="29" fillId="0" borderId="4" xfId="0" applyNumberFormat="1" applyFont="1" applyBorder="1" applyAlignment="1">
      <alignment horizontal="center" vertical="center" wrapText="1"/>
    </xf>
    <xf numFmtId="0" fontId="33" fillId="0" borderId="0" xfId="0" applyFont="1"/>
    <xf numFmtId="0" fontId="29" fillId="0" borderId="4" xfId="0" applyFont="1" applyBorder="1" applyAlignment="1">
      <alignment horizontal="center" wrapText="1"/>
    </xf>
    <xf numFmtId="0" fontId="0" fillId="0" borderId="54" xfId="0" applyBorder="1" applyAlignment="1">
      <alignment horizontal="center" vertical="center" wrapText="1"/>
    </xf>
    <xf numFmtId="0" fontId="30" fillId="0" borderId="4" xfId="0" applyFont="1" applyBorder="1" applyAlignment="1">
      <alignment horizontal="center" wrapText="1"/>
    </xf>
    <xf numFmtId="0" fontId="15" fillId="0" borderId="5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32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/>
    </xf>
    <xf numFmtId="43" fontId="15" fillId="0" borderId="4" xfId="1" applyFont="1" applyBorder="1" applyAlignment="1">
      <alignment horizontal="center"/>
    </xf>
    <xf numFmtId="0" fontId="0" fillId="0" borderId="43" xfId="0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30" fillId="0" borderId="21" xfId="0" applyFont="1" applyBorder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20" fontId="5" fillId="0" borderId="11" xfId="0" applyNumberFormat="1" applyFont="1" applyBorder="1" applyAlignment="1">
      <alignment horizontal="center"/>
    </xf>
    <xf numFmtId="20" fontId="5" fillId="0" borderId="12" xfId="0" applyNumberFormat="1" applyFont="1" applyBorder="1" applyAlignment="1">
      <alignment horizontal="center"/>
    </xf>
    <xf numFmtId="0" fontId="5" fillId="0" borderId="12" xfId="0" applyFont="1" applyBorder="1" applyAlignment="1">
      <alignment horizontal="center" vertical="center"/>
    </xf>
    <xf numFmtId="164" fontId="0" fillId="0" borderId="0" xfId="0" applyNumberFormat="1"/>
    <xf numFmtId="164" fontId="14" fillId="0" borderId="4" xfId="0" applyNumberFormat="1" applyFont="1" applyBorder="1" applyAlignment="1">
      <alignment horizontal="center"/>
    </xf>
    <xf numFmtId="0" fontId="0" fillId="0" borderId="8" xfId="0" applyBorder="1"/>
    <xf numFmtId="164" fontId="0" fillId="0" borderId="3" xfId="0" applyNumberFormat="1" applyBorder="1"/>
    <xf numFmtId="0" fontId="0" fillId="0" borderId="3" xfId="0" applyBorder="1"/>
    <xf numFmtId="2" fontId="0" fillId="11" borderId="4" xfId="0" applyNumberFormat="1" applyFill="1" applyBorder="1"/>
    <xf numFmtId="2" fontId="4" fillId="11" borderId="4" xfId="0" applyNumberFormat="1" applyFont="1" applyFill="1" applyBorder="1" applyAlignment="1">
      <alignment horizontal="right"/>
    </xf>
    <xf numFmtId="0" fontId="0" fillId="11" borderId="4" xfId="0" applyFill="1" applyBorder="1"/>
    <xf numFmtId="0" fontId="14" fillId="0" borderId="4" xfId="0" applyFont="1" applyBorder="1"/>
    <xf numFmtId="17" fontId="4" fillId="4" borderId="4" xfId="0" applyNumberFormat="1" applyFont="1" applyFill="1" applyBorder="1" applyAlignment="1">
      <alignment horizontal="center"/>
    </xf>
    <xf numFmtId="16" fontId="6" fillId="4" borderId="4" xfId="0" applyNumberFormat="1" applyFont="1" applyFill="1" applyBorder="1" applyAlignment="1">
      <alignment horizontal="center"/>
    </xf>
    <xf numFmtId="17" fontId="6" fillId="4" borderId="4" xfId="0" applyNumberFormat="1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 vertical="center"/>
    </xf>
    <xf numFmtId="164" fontId="34" fillId="0" borderId="4" xfId="0" applyNumberFormat="1" applyFont="1" applyBorder="1" applyAlignment="1">
      <alignment horizontal="center"/>
    </xf>
    <xf numFmtId="43" fontId="34" fillId="0" borderId="4" xfId="1" applyFont="1" applyBorder="1" applyAlignment="1">
      <alignment horizontal="center"/>
    </xf>
    <xf numFmtId="164" fontId="2" fillId="0" borderId="0" xfId="0" applyNumberFormat="1" applyFont="1"/>
    <xf numFmtId="0" fontId="20" fillId="4" borderId="0" xfId="0" applyFont="1" applyFill="1"/>
    <xf numFmtId="164" fontId="4" fillId="11" borderId="4" xfId="0" applyNumberFormat="1" applyFont="1" applyFill="1" applyBorder="1" applyAlignment="1">
      <alignment horizontal="right"/>
    </xf>
    <xf numFmtId="0" fontId="4" fillId="4" borderId="4" xfId="0" applyFont="1" applyFill="1" applyBorder="1" applyAlignment="1">
      <alignment horizontal="right"/>
    </xf>
    <xf numFmtId="164" fontId="0" fillId="11" borderId="4" xfId="0" applyNumberFormat="1" applyFill="1" applyBorder="1"/>
    <xf numFmtId="164" fontId="4" fillId="3" borderId="4" xfId="0" applyNumberFormat="1" applyFont="1" applyFill="1" applyBorder="1" applyAlignment="1">
      <alignment horizontal="right"/>
    </xf>
    <xf numFmtId="43" fontId="4" fillId="3" borderId="4" xfId="1" applyFont="1" applyFill="1" applyBorder="1" applyAlignment="1">
      <alignment horizontal="right"/>
    </xf>
    <xf numFmtId="43" fontId="4" fillId="0" borderId="6" xfId="1" applyFont="1" applyFill="1" applyBorder="1" applyAlignment="1">
      <alignment horizontal="right"/>
    </xf>
    <xf numFmtId="0" fontId="0" fillId="0" borderId="8" xfId="0" applyBorder="1" applyAlignment="1">
      <alignment horizontal="center"/>
    </xf>
    <xf numFmtId="0" fontId="4" fillId="4" borderId="4" xfId="0" applyFont="1" applyFill="1" applyBorder="1" applyAlignment="1">
      <alignment horizontal="center" vertical="center" wrapText="1"/>
    </xf>
    <xf numFmtId="0" fontId="0" fillId="0" borderId="59" xfId="0" applyBorder="1"/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6" fillId="4" borderId="1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4" borderId="18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/>
    </xf>
    <xf numFmtId="164" fontId="6" fillId="4" borderId="3" xfId="0" applyNumberFormat="1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43" fontId="6" fillId="4" borderId="4" xfId="1" applyFont="1" applyFill="1" applyBorder="1" applyAlignment="1">
      <alignment horizontal="center"/>
    </xf>
    <xf numFmtId="43" fontId="6" fillId="4" borderId="3" xfId="1" applyFont="1" applyFill="1" applyBorder="1" applyAlignment="1">
      <alignment horizontal="center"/>
    </xf>
    <xf numFmtId="2" fontId="6" fillId="4" borderId="3" xfId="0" applyNumberFormat="1" applyFont="1" applyFill="1" applyBorder="1" applyAlignment="1">
      <alignment horizontal="center"/>
    </xf>
    <xf numFmtId="20" fontId="6" fillId="4" borderId="3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2" fontId="6" fillId="4" borderId="4" xfId="0" applyNumberFormat="1" applyFont="1" applyFill="1" applyBorder="1" applyAlignment="1">
      <alignment horizontal="center"/>
    </xf>
    <xf numFmtId="20" fontId="6" fillId="4" borderId="4" xfId="0" applyNumberFormat="1" applyFont="1" applyFill="1" applyBorder="1" applyAlignment="1">
      <alignment horizontal="center"/>
    </xf>
    <xf numFmtId="164" fontId="6" fillId="4" borderId="4" xfId="0" applyNumberFormat="1" applyFont="1" applyFill="1" applyBorder="1" applyAlignment="1">
      <alignment horizontal="center"/>
    </xf>
    <xf numFmtId="43" fontId="6" fillId="4" borderId="6" xfId="1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2" fontId="6" fillId="4" borderId="8" xfId="0" applyNumberFormat="1" applyFont="1" applyFill="1" applyBorder="1" applyAlignment="1">
      <alignment horizontal="center"/>
    </xf>
    <xf numFmtId="43" fontId="6" fillId="4" borderId="8" xfId="1" applyFont="1" applyFill="1" applyBorder="1" applyAlignment="1">
      <alignment horizontal="center"/>
    </xf>
    <xf numFmtId="20" fontId="6" fillId="4" borderId="8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 applyAlignment="1">
      <alignment horizontal="center"/>
    </xf>
    <xf numFmtId="43" fontId="6" fillId="4" borderId="0" xfId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 wrapText="1"/>
    </xf>
    <xf numFmtId="0" fontId="6" fillId="4" borderId="25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/>
    </xf>
    <xf numFmtId="43" fontId="6" fillId="4" borderId="63" xfId="1" applyFont="1" applyFill="1" applyBorder="1" applyAlignment="1">
      <alignment horizontal="center"/>
    </xf>
    <xf numFmtId="0" fontId="6" fillId="4" borderId="31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2" fontId="6" fillId="4" borderId="23" xfId="0" applyNumberFormat="1" applyFont="1" applyFill="1" applyBorder="1" applyAlignment="1">
      <alignment horizontal="center"/>
    </xf>
    <xf numFmtId="43" fontId="6" fillId="4" borderId="23" xfId="1" applyFont="1" applyFill="1" applyBorder="1" applyAlignment="1">
      <alignment horizontal="center"/>
    </xf>
    <xf numFmtId="2" fontId="6" fillId="4" borderId="34" xfId="0" applyNumberFormat="1" applyFont="1" applyFill="1" applyBorder="1" applyAlignment="1">
      <alignment horizontal="center"/>
    </xf>
    <xf numFmtId="43" fontId="6" fillId="4" borderId="11" xfId="1" applyFont="1" applyFill="1" applyBorder="1" applyAlignment="1">
      <alignment horizontal="center"/>
    </xf>
    <xf numFmtId="2" fontId="6" fillId="4" borderId="11" xfId="0" applyNumberFormat="1" applyFont="1" applyFill="1" applyBorder="1" applyAlignment="1">
      <alignment horizontal="center"/>
    </xf>
    <xf numFmtId="0" fontId="6" fillId="4" borderId="13" xfId="0" applyFont="1" applyFill="1" applyBorder="1" applyAlignment="1">
      <alignment horizontal="center"/>
    </xf>
    <xf numFmtId="1" fontId="6" fillId="4" borderId="4" xfId="0" applyNumberFormat="1" applyFont="1" applyFill="1" applyBorder="1" applyAlignment="1">
      <alignment horizontal="center"/>
    </xf>
    <xf numFmtId="0" fontId="6" fillId="4" borderId="32" xfId="0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 vertical="center" wrapText="1"/>
    </xf>
    <xf numFmtId="164" fontId="6" fillId="4" borderId="5" xfId="0" applyNumberFormat="1" applyFont="1" applyFill="1" applyBorder="1" applyAlignment="1">
      <alignment horizontal="center"/>
    </xf>
    <xf numFmtId="164" fontId="6" fillId="4" borderId="23" xfId="0" applyNumberFormat="1" applyFont="1" applyFill="1" applyBorder="1" applyAlignment="1">
      <alignment horizontal="center"/>
    </xf>
    <xf numFmtId="164" fontId="6" fillId="4" borderId="34" xfId="0" applyNumberFormat="1" applyFont="1" applyFill="1" applyBorder="1" applyAlignment="1">
      <alignment horizontal="center"/>
    </xf>
    <xf numFmtId="43" fontId="6" fillId="4" borderId="34" xfId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0" fontId="6" fillId="4" borderId="29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0" fontId="6" fillId="4" borderId="48" xfId="0" applyFont="1" applyFill="1" applyBorder="1" applyAlignment="1">
      <alignment horizontal="center" vertical="center" wrapText="1"/>
    </xf>
    <xf numFmtId="43" fontId="6" fillId="4" borderId="16" xfId="1" applyFont="1" applyFill="1" applyBorder="1" applyAlignment="1">
      <alignment horizontal="center"/>
    </xf>
    <xf numFmtId="0" fontId="6" fillId="4" borderId="65" xfId="0" applyFont="1" applyFill="1" applyBorder="1" applyAlignment="1">
      <alignment horizontal="center"/>
    </xf>
    <xf numFmtId="164" fontId="6" fillId="4" borderId="65" xfId="0" applyNumberFormat="1" applyFont="1" applyFill="1" applyBorder="1" applyAlignment="1">
      <alignment horizontal="center"/>
    </xf>
    <xf numFmtId="1" fontId="6" fillId="4" borderId="65" xfId="0" applyNumberFormat="1" applyFont="1" applyFill="1" applyBorder="1" applyAlignment="1">
      <alignment horizontal="center"/>
    </xf>
    <xf numFmtId="0" fontId="6" fillId="4" borderId="66" xfId="0" applyFont="1" applyFill="1" applyBorder="1" applyAlignment="1">
      <alignment horizontal="center"/>
    </xf>
    <xf numFmtId="164" fontId="6" fillId="4" borderId="66" xfId="0" applyNumberFormat="1" applyFont="1" applyFill="1" applyBorder="1" applyAlignment="1">
      <alignment horizontal="center"/>
    </xf>
    <xf numFmtId="0" fontId="6" fillId="4" borderId="37" xfId="0" applyFont="1" applyFill="1" applyBorder="1" applyAlignment="1">
      <alignment horizontal="center"/>
    </xf>
    <xf numFmtId="2" fontId="6" fillId="4" borderId="67" xfId="0" applyNumberFormat="1" applyFont="1" applyFill="1" applyBorder="1" applyAlignment="1">
      <alignment horizontal="center"/>
    </xf>
    <xf numFmtId="0" fontId="6" fillId="4" borderId="23" xfId="0" applyFont="1" applyFill="1" applyBorder="1" applyAlignment="1">
      <alignment horizontal="center"/>
    </xf>
    <xf numFmtId="20" fontId="6" fillId="4" borderId="66" xfId="0" applyNumberFormat="1" applyFont="1" applyFill="1" applyBorder="1" applyAlignment="1">
      <alignment horizontal="center"/>
    </xf>
    <xf numFmtId="2" fontId="6" fillId="4" borderId="0" xfId="0" applyNumberFormat="1" applyFont="1" applyFill="1" applyAlignment="1">
      <alignment horizontal="center"/>
    </xf>
    <xf numFmtId="2" fontId="36" fillId="4" borderId="4" xfId="0" applyNumberFormat="1" applyFont="1" applyFill="1" applyBorder="1" applyAlignment="1">
      <alignment horizontal="center"/>
    </xf>
    <xf numFmtId="0" fontId="36" fillId="4" borderId="4" xfId="0" applyFont="1" applyFill="1" applyBorder="1" applyAlignment="1">
      <alignment horizontal="center"/>
    </xf>
    <xf numFmtId="0" fontId="6" fillId="4" borderId="19" xfId="0" applyFont="1" applyFill="1" applyBorder="1" applyAlignment="1">
      <alignment horizontal="center"/>
    </xf>
    <xf numFmtId="2" fontId="6" fillId="4" borderId="16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 vertical="center"/>
    </xf>
    <xf numFmtId="1" fontId="6" fillId="4" borderId="11" xfId="0" applyNumberFormat="1" applyFont="1" applyFill="1" applyBorder="1" applyAlignment="1">
      <alignment horizontal="center"/>
    </xf>
    <xf numFmtId="0" fontId="6" fillId="4" borderId="36" xfId="0" applyFont="1" applyFill="1" applyBorder="1" applyAlignment="1">
      <alignment horizontal="center"/>
    </xf>
    <xf numFmtId="2" fontId="6" fillId="4" borderId="36" xfId="0" applyNumberFormat="1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6" fillId="4" borderId="53" xfId="0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center"/>
    </xf>
    <xf numFmtId="20" fontId="6" fillId="4" borderId="11" xfId="0" applyNumberFormat="1" applyFont="1" applyFill="1" applyBorder="1" applyAlignment="1">
      <alignment horizontal="center"/>
    </xf>
    <xf numFmtId="2" fontId="6" fillId="4" borderId="12" xfId="0" applyNumberFormat="1" applyFont="1" applyFill="1" applyBorder="1" applyAlignment="1">
      <alignment horizontal="center"/>
    </xf>
    <xf numFmtId="2" fontId="36" fillId="4" borderId="0" xfId="0" applyNumberFormat="1" applyFont="1" applyFill="1" applyAlignment="1">
      <alignment horizontal="center"/>
    </xf>
    <xf numFmtId="0" fontId="6" fillId="4" borderId="21" xfId="0" applyFont="1" applyFill="1" applyBorder="1" applyAlignment="1">
      <alignment horizontal="center"/>
    </xf>
    <xf numFmtId="0" fontId="6" fillId="4" borderId="22" xfId="0" applyFont="1" applyFill="1" applyBorder="1" applyAlignment="1">
      <alignment horizontal="center"/>
    </xf>
    <xf numFmtId="20" fontId="36" fillId="4" borderId="4" xfId="0" applyNumberFormat="1" applyFont="1" applyFill="1" applyBorder="1" applyAlignment="1">
      <alignment horizontal="center"/>
    </xf>
    <xf numFmtId="2" fontId="6" fillId="4" borderId="10" xfId="0" applyNumberFormat="1" applyFont="1" applyFill="1" applyBorder="1" applyAlignment="1">
      <alignment horizontal="center"/>
    </xf>
    <xf numFmtId="164" fontId="6" fillId="4" borderId="16" xfId="0" applyNumberFormat="1" applyFont="1" applyFill="1" applyBorder="1" applyAlignment="1">
      <alignment horizontal="center"/>
    </xf>
    <xf numFmtId="0" fontId="6" fillId="4" borderId="33" xfId="0" applyFont="1" applyFill="1" applyBorder="1" applyAlignment="1">
      <alignment horizontal="center"/>
    </xf>
    <xf numFmtId="2" fontId="6" fillId="4" borderId="8" xfId="0" applyNumberFormat="1" applyFont="1" applyFill="1" applyBorder="1" applyAlignment="1">
      <alignment horizontal="center" vertical="center" wrapText="1"/>
    </xf>
    <xf numFmtId="0" fontId="6" fillId="4" borderId="49" xfId="0" applyFont="1" applyFill="1" applyBorder="1" applyAlignment="1">
      <alignment horizontal="center"/>
    </xf>
    <xf numFmtId="0" fontId="6" fillId="4" borderId="25" xfId="0" applyFont="1" applyFill="1" applyBorder="1" applyAlignment="1">
      <alignment horizontal="center" vertical="center"/>
    </xf>
    <xf numFmtId="169" fontId="6" fillId="4" borderId="25" xfId="0" applyNumberFormat="1" applyFont="1" applyFill="1" applyBorder="1" applyAlignment="1">
      <alignment horizontal="center" vertical="center"/>
    </xf>
    <xf numFmtId="0" fontId="36" fillId="4" borderId="39" xfId="0" applyFont="1" applyFill="1" applyBorder="1" applyAlignment="1">
      <alignment horizontal="center"/>
    </xf>
    <xf numFmtId="0" fontId="6" fillId="4" borderId="51" xfId="0" applyFont="1" applyFill="1" applyBorder="1" applyAlignment="1">
      <alignment horizontal="center"/>
    </xf>
    <xf numFmtId="0" fontId="36" fillId="4" borderId="26" xfId="0" applyFont="1" applyFill="1" applyBorder="1" applyAlignment="1">
      <alignment horizontal="center"/>
    </xf>
    <xf numFmtId="2" fontId="6" fillId="4" borderId="6" xfId="0" applyNumberFormat="1" applyFont="1" applyFill="1" applyBorder="1" applyAlignment="1">
      <alignment horizontal="center"/>
    </xf>
    <xf numFmtId="20" fontId="6" fillId="4" borderId="6" xfId="0" applyNumberFormat="1" applyFont="1" applyFill="1" applyBorder="1" applyAlignment="1">
      <alignment horizontal="center"/>
    </xf>
    <xf numFmtId="164" fontId="6" fillId="4" borderId="6" xfId="0" applyNumberFormat="1" applyFont="1" applyFill="1" applyBorder="1" applyAlignment="1">
      <alignment horizontal="center"/>
    </xf>
    <xf numFmtId="164" fontId="6" fillId="4" borderId="26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6" fillId="4" borderId="67" xfId="0" applyFont="1" applyFill="1" applyBorder="1" applyAlignment="1">
      <alignment horizontal="center"/>
    </xf>
    <xf numFmtId="164" fontId="6" fillId="4" borderId="67" xfId="0" applyNumberFormat="1" applyFont="1" applyFill="1" applyBorder="1" applyAlignment="1">
      <alignment horizontal="center"/>
    </xf>
    <xf numFmtId="43" fontId="6" fillId="4" borderId="67" xfId="1" applyFont="1" applyFill="1" applyBorder="1" applyAlignment="1">
      <alignment horizontal="center"/>
    </xf>
    <xf numFmtId="20" fontId="6" fillId="4" borderId="67" xfId="0" applyNumberFormat="1" applyFont="1" applyFill="1" applyBorder="1" applyAlignment="1">
      <alignment horizontal="center"/>
    </xf>
    <xf numFmtId="2" fontId="6" fillId="4" borderId="66" xfId="0" applyNumberFormat="1" applyFont="1" applyFill="1" applyBorder="1" applyAlignment="1">
      <alignment horizontal="center"/>
    </xf>
    <xf numFmtId="0" fontId="6" fillId="4" borderId="68" xfId="0" applyFont="1" applyFill="1" applyBorder="1" applyAlignment="1">
      <alignment horizontal="center"/>
    </xf>
    <xf numFmtId="2" fontId="6" fillId="4" borderId="68" xfId="0" applyNumberFormat="1" applyFont="1" applyFill="1" applyBorder="1" applyAlignment="1">
      <alignment horizontal="center"/>
    </xf>
    <xf numFmtId="164" fontId="6" fillId="4" borderId="68" xfId="0" applyNumberFormat="1" applyFont="1" applyFill="1" applyBorder="1" applyAlignment="1">
      <alignment horizontal="center"/>
    </xf>
    <xf numFmtId="20" fontId="6" fillId="4" borderId="68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20" fontId="6" fillId="4" borderId="0" xfId="0" applyNumberFormat="1" applyFont="1" applyFill="1" applyAlignment="1">
      <alignment horizontal="center"/>
    </xf>
    <xf numFmtId="164" fontId="6" fillId="4" borderId="4" xfId="0" applyNumberFormat="1" applyFont="1" applyFill="1" applyBorder="1" applyAlignment="1">
      <alignment horizontal="center" vertical="center"/>
    </xf>
    <xf numFmtId="2" fontId="6" fillId="4" borderId="4" xfId="0" applyNumberFormat="1" applyFont="1" applyFill="1" applyBorder="1" applyAlignment="1">
      <alignment horizontal="center" vertical="center"/>
    </xf>
    <xf numFmtId="20" fontId="6" fillId="4" borderId="4" xfId="0" applyNumberFormat="1" applyFont="1" applyFill="1" applyBorder="1" applyAlignment="1">
      <alignment horizontal="center" vertical="center"/>
    </xf>
    <xf numFmtId="20" fontId="6" fillId="4" borderId="0" xfId="0" applyNumberFormat="1" applyFont="1" applyFill="1" applyAlignment="1">
      <alignment horizontal="center" vertical="center"/>
    </xf>
    <xf numFmtId="169" fontId="6" fillId="4" borderId="0" xfId="0" applyNumberFormat="1" applyFont="1" applyFill="1" applyAlignment="1">
      <alignment horizontal="center" vertical="center"/>
    </xf>
    <xf numFmtId="0" fontId="36" fillId="4" borderId="4" xfId="0" applyFont="1" applyFill="1" applyBorder="1" applyAlignment="1">
      <alignment horizontal="center" vertical="center"/>
    </xf>
    <xf numFmtId="20" fontId="36" fillId="4" borderId="4" xfId="0" applyNumberFormat="1" applyFont="1" applyFill="1" applyBorder="1" applyAlignment="1">
      <alignment horizontal="center" vertical="center"/>
    </xf>
    <xf numFmtId="164" fontId="36" fillId="4" borderId="4" xfId="0" applyNumberFormat="1" applyFont="1" applyFill="1" applyBorder="1" applyAlignment="1">
      <alignment horizontal="center" vertical="center"/>
    </xf>
    <xf numFmtId="2" fontId="36" fillId="4" borderId="4" xfId="0" applyNumberFormat="1" applyFont="1" applyFill="1" applyBorder="1" applyAlignment="1">
      <alignment horizontal="center" vertical="center"/>
    </xf>
    <xf numFmtId="164" fontId="8" fillId="4" borderId="4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37" fillId="4" borderId="4" xfId="0" applyFont="1" applyFill="1" applyBorder="1" applyAlignment="1">
      <alignment horizontal="center"/>
    </xf>
    <xf numFmtId="1" fontId="8" fillId="4" borderId="4" xfId="0" applyNumberFormat="1" applyFont="1" applyFill="1" applyBorder="1" applyAlignment="1">
      <alignment horizontal="center"/>
    </xf>
    <xf numFmtId="20" fontId="8" fillId="4" borderId="4" xfId="0" applyNumberFormat="1" applyFont="1" applyFill="1" applyBorder="1" applyAlignment="1">
      <alignment horizontal="center"/>
    </xf>
    <xf numFmtId="164" fontId="38" fillId="4" borderId="4" xfId="0" applyNumberFormat="1" applyFont="1" applyFill="1" applyBorder="1" applyAlignment="1">
      <alignment horizontal="center"/>
    </xf>
    <xf numFmtId="2" fontId="37" fillId="4" borderId="4" xfId="0" applyNumberFormat="1" applyFont="1" applyFill="1" applyBorder="1" applyAlignment="1">
      <alignment horizontal="center"/>
    </xf>
    <xf numFmtId="164" fontId="37" fillId="4" borderId="4" xfId="0" applyNumberFormat="1" applyFont="1" applyFill="1" applyBorder="1" applyAlignment="1">
      <alignment horizontal="center"/>
    </xf>
    <xf numFmtId="43" fontId="8" fillId="4" borderId="4" xfId="1" applyFont="1" applyFill="1" applyBorder="1" applyAlignment="1">
      <alignment horizontal="center"/>
    </xf>
    <xf numFmtId="20" fontId="37" fillId="4" borderId="4" xfId="0" applyNumberFormat="1" applyFont="1" applyFill="1" applyBorder="1" applyAlignment="1">
      <alignment horizontal="center"/>
    </xf>
    <xf numFmtId="0" fontId="6" fillId="4" borderId="42" xfId="0" applyFont="1" applyFill="1" applyBorder="1" applyAlignment="1">
      <alignment horizontal="center"/>
    </xf>
    <xf numFmtId="168" fontId="6" fillId="4" borderId="4" xfId="0" applyNumberFormat="1" applyFont="1" applyFill="1" applyBorder="1" applyAlignment="1">
      <alignment horizontal="center"/>
    </xf>
    <xf numFmtId="164" fontId="36" fillId="4" borderId="4" xfId="0" applyNumberFormat="1" applyFont="1" applyFill="1" applyBorder="1" applyAlignment="1">
      <alignment horizontal="center"/>
    </xf>
    <xf numFmtId="1" fontId="36" fillId="4" borderId="4" xfId="0" applyNumberFormat="1" applyFont="1" applyFill="1" applyBorder="1" applyAlignment="1">
      <alignment horizontal="center"/>
    </xf>
    <xf numFmtId="164" fontId="6" fillId="4" borderId="1" xfId="0" applyNumberFormat="1" applyFont="1" applyFill="1" applyBorder="1" applyAlignment="1">
      <alignment horizontal="center"/>
    </xf>
    <xf numFmtId="1" fontId="6" fillId="4" borderId="8" xfId="0" applyNumberFormat="1" applyFont="1" applyFill="1" applyBorder="1" applyAlignment="1">
      <alignment horizontal="center"/>
    </xf>
    <xf numFmtId="14" fontId="36" fillId="4" borderId="4" xfId="0" applyNumberFormat="1" applyFont="1" applyFill="1" applyBorder="1" applyAlignment="1">
      <alignment horizontal="center"/>
    </xf>
    <xf numFmtId="14" fontId="36" fillId="4" borderId="4" xfId="0" applyNumberFormat="1" applyFont="1" applyFill="1" applyBorder="1" applyAlignment="1">
      <alignment horizontal="center" vertical="top"/>
    </xf>
    <xf numFmtId="2" fontId="36" fillId="4" borderId="8" xfId="0" applyNumberFormat="1" applyFont="1" applyFill="1" applyBorder="1" applyAlignment="1">
      <alignment horizontal="center"/>
    </xf>
    <xf numFmtId="164" fontId="36" fillId="4" borderId="8" xfId="0" applyNumberFormat="1" applyFont="1" applyFill="1" applyBorder="1" applyAlignment="1">
      <alignment horizontal="center"/>
    </xf>
    <xf numFmtId="1" fontId="36" fillId="4" borderId="8" xfId="0" applyNumberFormat="1" applyFont="1" applyFill="1" applyBorder="1" applyAlignment="1">
      <alignment horizontal="center"/>
    </xf>
    <xf numFmtId="2" fontId="6" fillId="4" borderId="1" xfId="0" applyNumberFormat="1" applyFont="1" applyFill="1" applyBorder="1" applyAlignment="1">
      <alignment horizontal="center"/>
    </xf>
    <xf numFmtId="2" fontId="36" fillId="4" borderId="3" xfId="0" applyNumberFormat="1" applyFont="1" applyFill="1" applyBorder="1" applyAlignment="1">
      <alignment horizontal="center"/>
    </xf>
    <xf numFmtId="14" fontId="36" fillId="4" borderId="1" xfId="0" applyNumberFormat="1" applyFont="1" applyFill="1" applyBorder="1" applyAlignment="1">
      <alignment horizontal="center" vertical="top"/>
    </xf>
    <xf numFmtId="2" fontId="36" fillId="4" borderId="1" xfId="0" applyNumberFormat="1" applyFont="1" applyFill="1" applyBorder="1" applyAlignment="1">
      <alignment horizontal="center"/>
    </xf>
    <xf numFmtId="164" fontId="36" fillId="4" borderId="1" xfId="0" applyNumberFormat="1" applyFont="1" applyFill="1" applyBorder="1" applyAlignment="1">
      <alignment horizontal="center"/>
    </xf>
    <xf numFmtId="1" fontId="36" fillId="4" borderId="1" xfId="0" applyNumberFormat="1" applyFont="1" applyFill="1" applyBorder="1" applyAlignment="1">
      <alignment horizontal="center"/>
    </xf>
    <xf numFmtId="2" fontId="39" fillId="4" borderId="0" xfId="0" applyNumberFormat="1" applyFont="1" applyFill="1" applyAlignment="1">
      <alignment horizontal="center"/>
    </xf>
    <xf numFmtId="43" fontId="36" fillId="4" borderId="4" xfId="1" applyFont="1" applyFill="1" applyBorder="1" applyAlignment="1">
      <alignment horizontal="center"/>
    </xf>
    <xf numFmtId="0" fontId="6" fillId="4" borderId="4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64" fontId="6" fillId="4" borderId="69" xfId="0" applyNumberFormat="1" applyFont="1" applyFill="1" applyBorder="1" applyAlignment="1">
      <alignment horizontal="center" wrapText="1"/>
    </xf>
    <xf numFmtId="1" fontId="6" fillId="4" borderId="69" xfId="0" applyNumberFormat="1" applyFont="1" applyFill="1" applyBorder="1" applyAlignment="1">
      <alignment horizontal="center" wrapText="1"/>
    </xf>
    <xf numFmtId="2" fontId="6" fillId="4" borderId="69" xfId="0" applyNumberFormat="1" applyFont="1" applyFill="1" applyBorder="1" applyAlignment="1">
      <alignment horizontal="center" wrapText="1"/>
    </xf>
    <xf numFmtId="1" fontId="6" fillId="4" borderId="69" xfId="0" applyNumberFormat="1" applyFont="1" applyFill="1" applyBorder="1" applyAlignment="1">
      <alignment horizontal="center" vertical="top" wrapText="1"/>
    </xf>
    <xf numFmtId="2" fontId="6" fillId="4" borderId="70" xfId="0" applyNumberFormat="1" applyFont="1" applyFill="1" applyBorder="1" applyAlignment="1">
      <alignment horizontal="center" wrapText="1"/>
    </xf>
    <xf numFmtId="164" fontId="6" fillId="4" borderId="69" xfId="0" applyNumberFormat="1" applyFont="1" applyFill="1" applyBorder="1" applyAlignment="1">
      <alignment horizontal="center"/>
    </xf>
    <xf numFmtId="2" fontId="40" fillId="4" borderId="71" xfId="0" applyNumberFormat="1" applyFont="1" applyFill="1" applyBorder="1" applyAlignment="1">
      <alignment horizontal="center" wrapText="1"/>
    </xf>
    <xf numFmtId="164" fontId="40" fillId="4" borderId="72" xfId="0" applyNumberFormat="1" applyFont="1" applyFill="1" applyBorder="1" applyAlignment="1">
      <alignment horizontal="center" wrapText="1"/>
    </xf>
    <xf numFmtId="164" fontId="40" fillId="4" borderId="71" xfId="0" applyNumberFormat="1" applyFont="1" applyFill="1" applyBorder="1" applyAlignment="1">
      <alignment horizontal="center" wrapText="1"/>
    </xf>
    <xf numFmtId="1" fontId="40" fillId="4" borderId="71" xfId="0" applyNumberFormat="1" applyFont="1" applyFill="1" applyBorder="1" applyAlignment="1">
      <alignment horizontal="center" wrapText="1"/>
    </xf>
    <xf numFmtId="2" fontId="40" fillId="4" borderId="73" xfId="0" applyNumberFormat="1" applyFont="1" applyFill="1" applyBorder="1" applyAlignment="1">
      <alignment horizontal="center" wrapText="1"/>
    </xf>
    <xf numFmtId="164" fontId="40" fillId="4" borderId="74" xfId="0" applyNumberFormat="1" applyFont="1" applyFill="1" applyBorder="1" applyAlignment="1">
      <alignment horizontal="center" wrapText="1"/>
    </xf>
    <xf numFmtId="164" fontId="40" fillId="4" borderId="73" xfId="0" applyNumberFormat="1" applyFont="1" applyFill="1" applyBorder="1" applyAlignment="1">
      <alignment horizontal="center" wrapText="1"/>
    </xf>
    <xf numFmtId="1" fontId="40" fillId="4" borderId="73" xfId="0" applyNumberFormat="1" applyFont="1" applyFill="1" applyBorder="1" applyAlignment="1">
      <alignment horizontal="center" wrapText="1"/>
    </xf>
    <xf numFmtId="164" fontId="6" fillId="4" borderId="75" xfId="0" applyNumberFormat="1" applyFont="1" applyFill="1" applyBorder="1" applyAlignment="1">
      <alignment horizontal="center" wrapText="1"/>
    </xf>
    <xf numFmtId="164" fontId="6" fillId="4" borderId="76" xfId="0" applyNumberFormat="1" applyFont="1" applyFill="1" applyBorder="1" applyAlignment="1">
      <alignment horizontal="center" wrapText="1"/>
    </xf>
    <xf numFmtId="1" fontId="6" fillId="4" borderId="76" xfId="0" applyNumberFormat="1" applyFont="1" applyFill="1" applyBorder="1" applyAlignment="1">
      <alignment horizontal="center" wrapText="1"/>
    </xf>
    <xf numFmtId="2" fontId="6" fillId="4" borderId="76" xfId="0" applyNumberFormat="1" applyFont="1" applyFill="1" applyBorder="1" applyAlignment="1">
      <alignment horizontal="center" wrapText="1"/>
    </xf>
    <xf numFmtId="164" fontId="6" fillId="4" borderId="77" xfId="0" applyNumberFormat="1" applyFont="1" applyFill="1" applyBorder="1" applyAlignment="1">
      <alignment horizontal="center" wrapText="1"/>
    </xf>
    <xf numFmtId="1" fontId="6" fillId="4" borderId="77" xfId="0" applyNumberFormat="1" applyFont="1" applyFill="1" applyBorder="1" applyAlignment="1">
      <alignment horizontal="center" wrapText="1"/>
    </xf>
    <xf numFmtId="2" fontId="6" fillId="4" borderId="77" xfId="0" applyNumberFormat="1" applyFont="1" applyFill="1" applyBorder="1" applyAlignment="1">
      <alignment horizontal="center" wrapText="1"/>
    </xf>
    <xf numFmtId="0" fontId="6" fillId="4" borderId="77" xfId="0" applyFont="1" applyFill="1" applyBorder="1" applyAlignment="1">
      <alignment horizontal="center" wrapText="1"/>
    </xf>
    <xf numFmtId="43" fontId="6" fillId="4" borderId="69" xfId="1" applyFont="1" applyFill="1" applyBorder="1" applyAlignment="1">
      <alignment horizontal="center" wrapText="1"/>
    </xf>
    <xf numFmtId="43" fontId="6" fillId="4" borderId="78" xfId="1" applyFont="1" applyFill="1" applyBorder="1" applyAlignment="1">
      <alignment horizontal="center" wrapText="1"/>
    </xf>
    <xf numFmtId="43" fontId="36" fillId="4" borderId="21" xfId="0" applyNumberFormat="1" applyFont="1" applyFill="1" applyBorder="1" applyAlignment="1">
      <alignment horizontal="center"/>
    </xf>
    <xf numFmtId="0" fontId="6" fillId="4" borderId="41" xfId="0" applyFont="1" applyFill="1" applyBorder="1" applyAlignment="1">
      <alignment horizontal="center"/>
    </xf>
    <xf numFmtId="164" fontId="6" fillId="4" borderId="4" xfId="0" applyNumberFormat="1" applyFont="1" applyFill="1" applyBorder="1" applyAlignment="1">
      <alignment horizontal="center" wrapText="1"/>
    </xf>
    <xf numFmtId="43" fontId="6" fillId="4" borderId="4" xfId="1" applyFont="1" applyFill="1" applyBorder="1" applyAlignment="1">
      <alignment horizontal="center" wrapText="1"/>
    </xf>
    <xf numFmtId="43" fontId="36" fillId="4" borderId="4" xfId="0" applyNumberFormat="1" applyFont="1" applyFill="1" applyBorder="1" applyAlignment="1">
      <alignment horizontal="center"/>
    </xf>
    <xf numFmtId="1" fontId="6" fillId="4" borderId="4" xfId="0" applyNumberFormat="1" applyFont="1" applyFill="1" applyBorder="1" applyAlignment="1">
      <alignment horizontal="center" wrapText="1"/>
    </xf>
    <xf numFmtId="2" fontId="6" fillId="4" borderId="4" xfId="0" applyNumberFormat="1" applyFont="1" applyFill="1" applyBorder="1" applyAlignment="1">
      <alignment horizontal="center" wrapText="1"/>
    </xf>
    <xf numFmtId="1" fontId="6" fillId="4" borderId="4" xfId="0" applyNumberFormat="1" applyFont="1" applyFill="1" applyBorder="1" applyAlignment="1">
      <alignment horizontal="center" vertical="top" wrapText="1"/>
    </xf>
    <xf numFmtId="1" fontId="40" fillId="4" borderId="4" xfId="0" applyNumberFormat="1" applyFont="1" applyFill="1" applyBorder="1" applyAlignment="1">
      <alignment horizontal="center" wrapText="1"/>
    </xf>
    <xf numFmtId="2" fontId="40" fillId="4" borderId="4" xfId="0" applyNumberFormat="1" applyFont="1" applyFill="1" applyBorder="1" applyAlignment="1">
      <alignment horizontal="center" wrapText="1"/>
    </xf>
    <xf numFmtId="0" fontId="6" fillId="4" borderId="53" xfId="0" applyFont="1" applyFill="1" applyBorder="1" applyAlignment="1">
      <alignment horizontal="center"/>
    </xf>
    <xf numFmtId="2" fontId="6" fillId="4" borderId="79" xfId="0" applyNumberFormat="1" applyFont="1" applyFill="1" applyBorder="1" applyAlignment="1">
      <alignment horizontal="center" wrapText="1"/>
    </xf>
    <xf numFmtId="0" fontId="6" fillId="4" borderId="4" xfId="0" applyFont="1" applyFill="1" applyBorder="1" applyAlignment="1">
      <alignment horizontal="center" wrapText="1"/>
    </xf>
    <xf numFmtId="170" fontId="6" fillId="4" borderId="4" xfId="1" applyNumberFormat="1" applyFont="1" applyFill="1" applyBorder="1" applyAlignment="1">
      <alignment horizontal="center" wrapText="1"/>
    </xf>
    <xf numFmtId="171" fontId="6" fillId="4" borderId="4" xfId="1" applyNumberFormat="1" applyFont="1" applyFill="1" applyBorder="1" applyAlignment="1">
      <alignment horizontal="center" vertical="top" wrapText="1"/>
    </xf>
    <xf numFmtId="2" fontId="36" fillId="4" borderId="43" xfId="0" applyNumberFormat="1" applyFont="1" applyFill="1" applyBorder="1" applyAlignment="1">
      <alignment horizontal="center"/>
    </xf>
    <xf numFmtId="1" fontId="6" fillId="4" borderId="3" xfId="0" applyNumberFormat="1" applyFont="1" applyFill="1" applyBorder="1" applyAlignment="1">
      <alignment horizontal="center"/>
    </xf>
    <xf numFmtId="0" fontId="36" fillId="4" borderId="43" xfId="0" applyFont="1" applyFill="1" applyBorder="1" applyAlignment="1">
      <alignment horizontal="center"/>
    </xf>
    <xf numFmtId="2" fontId="6" fillId="4" borderId="43" xfId="0" applyNumberFormat="1" applyFont="1" applyFill="1" applyBorder="1" applyAlignment="1">
      <alignment horizontal="center"/>
    </xf>
    <xf numFmtId="20" fontId="41" fillId="4" borderId="4" xfId="4" applyNumberFormat="1" applyFont="1" applyFill="1" applyBorder="1" applyAlignment="1">
      <alignment horizontal="center"/>
    </xf>
    <xf numFmtId="2" fontId="36" fillId="4" borderId="0" xfId="0" applyNumberFormat="1" applyFont="1" applyFill="1" applyAlignment="1">
      <alignment horizontal="center" vertical="center"/>
    </xf>
    <xf numFmtId="2" fontId="36" fillId="4" borderId="43" xfId="0" applyNumberFormat="1" applyFont="1" applyFill="1" applyBorder="1" applyAlignment="1">
      <alignment horizontal="center" vertical="center"/>
    </xf>
    <xf numFmtId="0" fontId="36" fillId="4" borderId="43" xfId="0" applyFont="1" applyFill="1" applyBorder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2" fontId="6" fillId="4" borderId="8" xfId="0" applyNumberFormat="1" applyFont="1" applyFill="1" applyBorder="1" applyAlignment="1">
      <alignment horizontal="center" vertical="center"/>
    </xf>
    <xf numFmtId="2" fontId="6" fillId="4" borderId="41" xfId="0" applyNumberFormat="1" applyFont="1" applyFill="1" applyBorder="1" applyAlignment="1">
      <alignment horizontal="center"/>
    </xf>
    <xf numFmtId="20" fontId="36" fillId="4" borderId="0" xfId="0" applyNumberFormat="1" applyFont="1" applyFill="1" applyAlignment="1">
      <alignment horizontal="center"/>
    </xf>
    <xf numFmtId="2" fontId="6" fillId="4" borderId="53" xfId="0" applyNumberFormat="1" applyFont="1" applyFill="1" applyBorder="1" applyAlignment="1">
      <alignment horizontal="center"/>
    </xf>
    <xf numFmtId="168" fontId="6" fillId="4" borderId="8" xfId="0" applyNumberFormat="1" applyFont="1" applyFill="1" applyBorder="1" applyAlignment="1">
      <alignment horizontal="center"/>
    </xf>
    <xf numFmtId="168" fontId="6" fillId="4" borderId="41" xfId="0" applyNumberFormat="1" applyFont="1" applyFill="1" applyBorder="1" applyAlignment="1">
      <alignment horizontal="center"/>
    </xf>
    <xf numFmtId="168" fontId="36" fillId="4" borderId="4" xfId="0" applyNumberFormat="1" applyFont="1" applyFill="1" applyBorder="1" applyAlignment="1">
      <alignment horizontal="center"/>
    </xf>
    <xf numFmtId="168" fontId="6" fillId="4" borderId="4" xfId="0" applyNumberFormat="1" applyFont="1" applyFill="1" applyBorder="1" applyAlignment="1">
      <alignment horizontal="center" wrapText="1"/>
    </xf>
    <xf numFmtId="168" fontId="36" fillId="4" borderId="0" xfId="0" applyNumberFormat="1" applyFont="1" applyFill="1" applyAlignment="1">
      <alignment horizontal="center"/>
    </xf>
    <xf numFmtId="168" fontId="36" fillId="4" borderId="8" xfId="0" applyNumberFormat="1" applyFont="1" applyFill="1" applyBorder="1" applyAlignment="1">
      <alignment horizontal="center"/>
    </xf>
    <xf numFmtId="0" fontId="36" fillId="4" borderId="42" xfId="0" applyFont="1" applyFill="1" applyBorder="1" applyAlignment="1">
      <alignment horizontal="center"/>
    </xf>
    <xf numFmtId="170" fontId="6" fillId="4" borderId="4" xfId="1" applyNumberFormat="1" applyFont="1" applyFill="1" applyBorder="1" applyAlignment="1">
      <alignment horizontal="center"/>
    </xf>
    <xf numFmtId="164" fontId="6" fillId="4" borderId="42" xfId="0" applyNumberFormat="1" applyFont="1" applyFill="1" applyBorder="1" applyAlignment="1">
      <alignment horizontal="center"/>
    </xf>
    <xf numFmtId="170" fontId="6" fillId="4" borderId="4" xfId="0" applyNumberFormat="1" applyFont="1" applyFill="1" applyBorder="1" applyAlignment="1">
      <alignment horizontal="center"/>
    </xf>
    <xf numFmtId="0" fontId="36" fillId="4" borderId="41" xfId="0" applyFont="1" applyFill="1" applyBorder="1" applyAlignment="1">
      <alignment horizontal="center"/>
    </xf>
    <xf numFmtId="164" fontId="6" fillId="4" borderId="61" xfId="0" applyNumberFormat="1" applyFont="1" applyFill="1" applyBorder="1" applyAlignment="1">
      <alignment horizontal="center"/>
    </xf>
    <xf numFmtId="2" fontId="6" fillId="4" borderId="60" xfId="0" applyNumberFormat="1" applyFont="1" applyFill="1" applyBorder="1" applyAlignment="1">
      <alignment horizontal="center"/>
    </xf>
    <xf numFmtId="0" fontId="36" fillId="4" borderId="60" xfId="0" applyFont="1" applyFill="1" applyBorder="1" applyAlignment="1">
      <alignment horizontal="center"/>
    </xf>
    <xf numFmtId="164" fontId="6" fillId="4" borderId="63" xfId="0" applyNumberFormat="1" applyFont="1" applyFill="1" applyBorder="1" applyAlignment="1">
      <alignment horizontal="center"/>
    </xf>
    <xf numFmtId="164" fontId="6" fillId="4" borderId="43" xfId="0" applyNumberFormat="1" applyFont="1" applyFill="1" applyBorder="1" applyAlignment="1">
      <alignment horizontal="center"/>
    </xf>
    <xf numFmtId="164" fontId="6" fillId="4" borderId="62" xfId="0" applyNumberFormat="1" applyFont="1" applyFill="1" applyBorder="1" applyAlignment="1">
      <alignment horizontal="center"/>
    </xf>
    <xf numFmtId="0" fontId="36" fillId="4" borderId="53" xfId="0" applyFont="1" applyFill="1" applyBorder="1" applyAlignment="1">
      <alignment horizontal="center"/>
    </xf>
    <xf numFmtId="2" fontId="6" fillId="4" borderId="41" xfId="0" applyNumberFormat="1" applyFont="1" applyFill="1" applyBorder="1" applyAlignment="1">
      <alignment horizontal="center" vertical="center"/>
    </xf>
    <xf numFmtId="0" fontId="36" fillId="4" borderId="41" xfId="0" applyFont="1" applyFill="1" applyBorder="1" applyAlignment="1">
      <alignment horizontal="center" vertical="center"/>
    </xf>
    <xf numFmtId="164" fontId="6" fillId="4" borderId="43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164" fontId="6" fillId="4" borderId="62" xfId="0" applyNumberFormat="1" applyFont="1" applyFill="1" applyBorder="1" applyAlignment="1">
      <alignment horizontal="center" vertical="center"/>
    </xf>
    <xf numFmtId="1" fontId="6" fillId="4" borderId="8" xfId="0" applyNumberFormat="1" applyFont="1" applyFill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8" xfId="0" applyFont="1" applyFill="1" applyBorder="1" applyAlignment="1">
      <alignment horizontal="center"/>
    </xf>
    <xf numFmtId="0" fontId="36" fillId="4" borderId="62" xfId="0" applyFont="1" applyFill="1" applyBorder="1" applyAlignment="1">
      <alignment horizontal="center"/>
    </xf>
    <xf numFmtId="2" fontId="6" fillId="4" borderId="4" xfId="0" applyNumberFormat="1" applyFont="1" applyFill="1" applyBorder="1" applyAlignment="1">
      <alignment horizontal="center" vertical="top"/>
    </xf>
    <xf numFmtId="0" fontId="36" fillId="4" borderId="4" xfId="0" applyFont="1" applyFill="1" applyBorder="1" applyAlignment="1">
      <alignment horizontal="center" vertical="top"/>
    </xf>
    <xf numFmtId="0" fontId="36" fillId="4" borderId="41" xfId="0" applyFont="1" applyFill="1" applyBorder="1" applyAlignment="1">
      <alignment horizontal="center" vertical="top"/>
    </xf>
    <xf numFmtId="164" fontId="6" fillId="4" borderId="43" xfId="0" applyNumberFormat="1" applyFont="1" applyFill="1" applyBorder="1" applyAlignment="1">
      <alignment horizontal="center" vertical="top"/>
    </xf>
    <xf numFmtId="164" fontId="6" fillId="4" borderId="4" xfId="0" applyNumberFormat="1" applyFont="1" applyFill="1" applyBorder="1" applyAlignment="1">
      <alignment horizontal="center" vertical="top"/>
    </xf>
    <xf numFmtId="1" fontId="6" fillId="4" borderId="4" xfId="0" applyNumberFormat="1" applyFont="1" applyFill="1" applyBorder="1" applyAlignment="1">
      <alignment horizontal="center" vertical="top"/>
    </xf>
    <xf numFmtId="0" fontId="36" fillId="4" borderId="6" xfId="0" applyFont="1" applyFill="1" applyBorder="1" applyAlignment="1">
      <alignment horizontal="center"/>
    </xf>
    <xf numFmtId="0" fontId="36" fillId="4" borderId="43" xfId="0" applyFont="1" applyFill="1" applyBorder="1" applyAlignment="1">
      <alignment horizontal="center" vertical="top"/>
    </xf>
    <xf numFmtId="20" fontId="36" fillId="4" borderId="4" xfId="0" applyNumberFormat="1" applyFont="1" applyFill="1" applyBorder="1" applyAlignment="1">
      <alignment horizontal="center" vertical="top"/>
    </xf>
    <xf numFmtId="2" fontId="6" fillId="4" borderId="8" xfId="0" applyNumberFormat="1" applyFont="1" applyFill="1" applyBorder="1" applyAlignment="1">
      <alignment horizontal="center" vertical="top"/>
    </xf>
    <xf numFmtId="0" fontId="36" fillId="4" borderId="8" xfId="0" applyFont="1" applyFill="1" applyBorder="1" applyAlignment="1">
      <alignment horizontal="center" vertical="top"/>
    </xf>
    <xf numFmtId="0" fontId="36" fillId="4" borderId="53" xfId="0" applyFont="1" applyFill="1" applyBorder="1" applyAlignment="1">
      <alignment horizontal="center" vertical="top"/>
    </xf>
    <xf numFmtId="164" fontId="6" fillId="4" borderId="62" xfId="0" applyNumberFormat="1" applyFont="1" applyFill="1" applyBorder="1" applyAlignment="1">
      <alignment horizontal="center" vertical="top"/>
    </xf>
    <xf numFmtId="164" fontId="6" fillId="4" borderId="8" xfId="0" applyNumberFormat="1" applyFont="1" applyFill="1" applyBorder="1" applyAlignment="1">
      <alignment horizontal="center" vertical="top"/>
    </xf>
    <xf numFmtId="1" fontId="6" fillId="4" borderId="8" xfId="0" applyNumberFormat="1" applyFont="1" applyFill="1" applyBorder="1" applyAlignment="1">
      <alignment horizontal="center" vertical="top"/>
    </xf>
    <xf numFmtId="0" fontId="36" fillId="4" borderId="62" xfId="0" applyFont="1" applyFill="1" applyBorder="1" applyAlignment="1">
      <alignment horizontal="center" vertical="top"/>
    </xf>
    <xf numFmtId="20" fontId="36" fillId="4" borderId="8" xfId="0" applyNumberFormat="1" applyFont="1" applyFill="1" applyBorder="1" applyAlignment="1">
      <alignment horizontal="center" vertical="top"/>
    </xf>
    <xf numFmtId="43" fontId="36" fillId="4" borderId="8" xfId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36" fillId="4" borderId="21" xfId="0" applyFont="1" applyFill="1" applyBorder="1" applyAlignment="1">
      <alignment horizontal="center"/>
    </xf>
    <xf numFmtId="1" fontId="6" fillId="4" borderId="21" xfId="0" applyNumberFormat="1" applyFont="1" applyFill="1" applyBorder="1" applyAlignment="1">
      <alignment horizontal="center" wrapText="1"/>
    </xf>
    <xf numFmtId="164" fontId="6" fillId="4" borderId="21" xfId="0" applyNumberFormat="1" applyFont="1" applyFill="1" applyBorder="1" applyAlignment="1">
      <alignment horizontal="center"/>
    </xf>
    <xf numFmtId="171" fontId="6" fillId="4" borderId="21" xfId="1" applyNumberFormat="1" applyFont="1" applyFill="1" applyBorder="1" applyAlignment="1">
      <alignment horizontal="center" wrapText="1"/>
    </xf>
    <xf numFmtId="170" fontId="6" fillId="4" borderId="21" xfId="1" applyNumberFormat="1" applyFont="1" applyFill="1" applyBorder="1" applyAlignment="1">
      <alignment horizontal="center" wrapText="1"/>
    </xf>
    <xf numFmtId="2" fontId="6" fillId="4" borderId="21" xfId="0" applyNumberFormat="1" applyFont="1" applyFill="1" applyBorder="1" applyAlignment="1">
      <alignment horizontal="center"/>
    </xf>
    <xf numFmtId="164" fontId="6" fillId="4" borderId="21" xfId="0" applyNumberFormat="1" applyFont="1" applyFill="1" applyBorder="1" applyAlignment="1">
      <alignment horizontal="center" vertical="center"/>
    </xf>
    <xf numFmtId="0" fontId="36" fillId="4" borderId="21" xfId="0" applyFont="1" applyFill="1" applyBorder="1" applyAlignment="1">
      <alignment horizontal="center" vertical="center"/>
    </xf>
    <xf numFmtId="2" fontId="36" fillId="4" borderId="21" xfId="0" applyNumberFormat="1" applyFont="1" applyFill="1" applyBorder="1" applyAlignment="1">
      <alignment horizontal="center"/>
    </xf>
    <xf numFmtId="0" fontId="6" fillId="4" borderId="21" xfId="0" applyFont="1" applyFill="1" applyBorder="1" applyAlignment="1">
      <alignment horizontal="center" vertical="center"/>
    </xf>
    <xf numFmtId="2" fontId="6" fillId="4" borderId="21" xfId="0" applyNumberFormat="1" applyFont="1" applyFill="1" applyBorder="1" applyAlignment="1">
      <alignment horizontal="center" vertical="center"/>
    </xf>
    <xf numFmtId="2" fontId="36" fillId="4" borderId="21" xfId="0" applyNumberFormat="1" applyFont="1" applyFill="1" applyBorder="1" applyAlignment="1">
      <alignment horizontal="center" vertical="center"/>
    </xf>
    <xf numFmtId="164" fontId="6" fillId="4" borderId="21" xfId="0" applyNumberFormat="1" applyFont="1" applyFill="1" applyBorder="1" applyAlignment="1">
      <alignment horizontal="center" wrapText="1"/>
    </xf>
    <xf numFmtId="2" fontId="6" fillId="4" borderId="21" xfId="0" applyNumberFormat="1" applyFont="1" applyFill="1" applyBorder="1" applyAlignment="1">
      <alignment horizontal="center" wrapText="1"/>
    </xf>
    <xf numFmtId="43" fontId="6" fillId="4" borderId="21" xfId="1" applyFont="1" applyFill="1" applyBorder="1" applyAlignment="1">
      <alignment horizontal="center" wrapText="1"/>
    </xf>
    <xf numFmtId="0" fontId="6" fillId="4" borderId="21" xfId="0" applyFont="1" applyFill="1" applyBorder="1" applyAlignment="1">
      <alignment horizontal="center" wrapText="1"/>
    </xf>
    <xf numFmtId="164" fontId="6" fillId="4" borderId="80" xfId="0" applyNumberFormat="1" applyFont="1" applyFill="1" applyBorder="1" applyAlignment="1">
      <alignment horizontal="center" wrapText="1"/>
    </xf>
    <xf numFmtId="164" fontId="6" fillId="4" borderId="8" xfId="0" applyNumberFormat="1" applyFont="1" applyFill="1" applyBorder="1" applyAlignment="1">
      <alignment horizontal="center" vertical="center"/>
    </xf>
    <xf numFmtId="164" fontId="40" fillId="4" borderId="4" xfId="0" applyNumberFormat="1" applyFont="1" applyFill="1" applyBorder="1" applyAlignment="1">
      <alignment horizontal="center" wrapText="1"/>
    </xf>
    <xf numFmtId="164" fontId="6" fillId="4" borderId="81" xfId="0" applyNumberFormat="1" applyFont="1" applyFill="1" applyBorder="1" applyAlignment="1">
      <alignment horizontal="center" wrapText="1"/>
    </xf>
    <xf numFmtId="0" fontId="6" fillId="4" borderId="73" xfId="0" applyFont="1" applyFill="1" applyBorder="1" applyAlignment="1">
      <alignment horizontal="center" wrapText="1"/>
    </xf>
    <xf numFmtId="2" fontId="6" fillId="4" borderId="81" xfId="0" applyNumberFormat="1" applyFont="1" applyFill="1" applyBorder="1" applyAlignment="1">
      <alignment horizontal="center" wrapText="1"/>
    </xf>
    <xf numFmtId="2" fontId="6" fillId="4" borderId="82" xfId="0" applyNumberFormat="1" applyFont="1" applyFill="1" applyBorder="1" applyAlignment="1">
      <alignment horizontal="center" wrapText="1"/>
    </xf>
    <xf numFmtId="164" fontId="6" fillId="4" borderId="83" xfId="0" applyNumberFormat="1" applyFont="1" applyFill="1" applyBorder="1" applyAlignment="1">
      <alignment horizontal="center" wrapText="1"/>
    </xf>
    <xf numFmtId="2" fontId="6" fillId="4" borderId="84" xfId="0" applyNumberFormat="1" applyFont="1" applyFill="1" applyBorder="1" applyAlignment="1">
      <alignment horizontal="center" wrapText="1"/>
    </xf>
    <xf numFmtId="0" fontId="36" fillId="4" borderId="54" xfId="0" applyFont="1" applyFill="1" applyBorder="1" applyAlignment="1">
      <alignment horizontal="center"/>
    </xf>
    <xf numFmtId="43" fontId="6" fillId="4" borderId="85" xfId="1" applyFont="1" applyFill="1" applyBorder="1" applyAlignment="1">
      <alignment horizontal="center" wrapText="1"/>
    </xf>
    <xf numFmtId="164" fontId="6" fillId="4" borderId="85" xfId="0" applyNumberFormat="1" applyFont="1" applyFill="1" applyBorder="1" applyAlignment="1">
      <alignment horizontal="center" wrapText="1"/>
    </xf>
    <xf numFmtId="1" fontId="6" fillId="4" borderId="81" xfId="0" applyNumberFormat="1" applyFont="1" applyFill="1" applyBorder="1" applyAlignment="1">
      <alignment horizontal="center" wrapText="1"/>
    </xf>
    <xf numFmtId="164" fontId="6" fillId="4" borderId="86" xfId="0" applyNumberFormat="1" applyFont="1" applyFill="1" applyBorder="1" applyAlignment="1">
      <alignment horizontal="center" wrapText="1"/>
    </xf>
    <xf numFmtId="164" fontId="6" fillId="4" borderId="79" xfId="0" applyNumberFormat="1" applyFont="1" applyFill="1" applyBorder="1" applyAlignment="1">
      <alignment horizontal="center" wrapText="1"/>
    </xf>
    <xf numFmtId="1" fontId="6" fillId="4" borderId="79" xfId="0" applyNumberFormat="1" applyFont="1" applyFill="1" applyBorder="1" applyAlignment="1">
      <alignment horizontal="center" wrapText="1"/>
    </xf>
    <xf numFmtId="164" fontId="6" fillId="4" borderId="87" xfId="0" applyNumberFormat="1" applyFont="1" applyFill="1" applyBorder="1" applyAlignment="1">
      <alignment horizontal="center" wrapText="1"/>
    </xf>
    <xf numFmtId="0" fontId="36" fillId="4" borderId="47" xfId="0" applyFont="1" applyFill="1" applyBorder="1" applyAlignment="1">
      <alignment horizontal="center"/>
    </xf>
    <xf numFmtId="0" fontId="36" fillId="4" borderId="46" xfId="0" applyFont="1" applyFill="1" applyBorder="1" applyAlignment="1">
      <alignment horizontal="center"/>
    </xf>
    <xf numFmtId="164" fontId="6" fillId="4" borderId="47" xfId="0" applyNumberFormat="1" applyFont="1" applyFill="1" applyBorder="1" applyAlignment="1">
      <alignment horizontal="center" wrapText="1"/>
    </xf>
    <xf numFmtId="164" fontId="6" fillId="4" borderId="3" xfId="0" applyNumberFormat="1" applyFont="1" applyFill="1" applyBorder="1" applyAlignment="1">
      <alignment horizontal="center" wrapText="1"/>
    </xf>
    <xf numFmtId="164" fontId="6" fillId="4" borderId="49" xfId="0" applyNumberFormat="1" applyFont="1" applyFill="1" applyBorder="1" applyAlignment="1">
      <alignment horizontal="center"/>
    </xf>
    <xf numFmtId="164" fontId="6" fillId="4" borderId="88" xfId="0" applyNumberFormat="1" applyFont="1" applyFill="1" applyBorder="1" applyAlignment="1">
      <alignment horizontal="center" wrapText="1"/>
    </xf>
    <xf numFmtId="0" fontId="6" fillId="4" borderId="85" xfId="0" applyFont="1" applyFill="1" applyBorder="1" applyAlignment="1">
      <alignment horizontal="center" wrapText="1"/>
    </xf>
    <xf numFmtId="2" fontId="6" fillId="4" borderId="88" xfId="0" applyNumberFormat="1" applyFont="1" applyFill="1" applyBorder="1" applyAlignment="1">
      <alignment horizontal="center" wrapText="1"/>
    </xf>
    <xf numFmtId="2" fontId="6" fillId="4" borderId="89" xfId="0" applyNumberFormat="1" applyFont="1" applyFill="1" applyBorder="1" applyAlignment="1">
      <alignment horizontal="center" wrapText="1"/>
    </xf>
    <xf numFmtId="2" fontId="6" fillId="4" borderId="3" xfId="0" applyNumberFormat="1" applyFont="1" applyFill="1" applyBorder="1" applyAlignment="1">
      <alignment horizontal="center" wrapText="1"/>
    </xf>
    <xf numFmtId="2" fontId="6" fillId="4" borderId="41" xfId="0" applyNumberFormat="1" applyFont="1" applyFill="1" applyBorder="1" applyAlignment="1">
      <alignment horizontal="center" wrapText="1"/>
    </xf>
    <xf numFmtId="43" fontId="6" fillId="4" borderId="8" xfId="1" applyFont="1" applyFill="1" applyBorder="1" applyAlignment="1">
      <alignment horizontal="center" wrapText="1"/>
    </xf>
    <xf numFmtId="164" fontId="6" fillId="4" borderId="46" xfId="0" applyNumberFormat="1" applyFont="1" applyFill="1" applyBorder="1" applyAlignment="1">
      <alignment horizontal="center"/>
    </xf>
    <xf numFmtId="43" fontId="6" fillId="4" borderId="46" xfId="1" applyFont="1" applyFill="1" applyBorder="1" applyAlignment="1">
      <alignment horizontal="center" wrapText="1"/>
    </xf>
    <xf numFmtId="171" fontId="6" fillId="4" borderId="46" xfId="1" applyNumberFormat="1" applyFont="1" applyFill="1" applyBorder="1" applyAlignment="1">
      <alignment horizontal="center" wrapText="1"/>
    </xf>
    <xf numFmtId="2" fontId="6" fillId="4" borderId="46" xfId="0" applyNumberFormat="1" applyFont="1" applyFill="1" applyBorder="1" applyAlignment="1">
      <alignment horizontal="center"/>
    </xf>
    <xf numFmtId="0" fontId="6" fillId="4" borderId="46" xfId="0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 wrapText="1"/>
    </xf>
    <xf numFmtId="171" fontId="6" fillId="4" borderId="47" xfId="1" applyNumberFormat="1" applyFont="1" applyFill="1" applyBorder="1" applyAlignment="1">
      <alignment horizontal="center" wrapText="1"/>
    </xf>
    <xf numFmtId="2" fontId="6" fillId="4" borderId="47" xfId="0" applyNumberFormat="1" applyFont="1" applyFill="1" applyBorder="1" applyAlignment="1">
      <alignment horizontal="center"/>
    </xf>
    <xf numFmtId="0" fontId="6" fillId="4" borderId="47" xfId="0" applyFont="1" applyFill="1" applyBorder="1" applyAlignment="1">
      <alignment horizontal="center"/>
    </xf>
    <xf numFmtId="164" fontId="42" fillId="4" borderId="4" xfId="0" applyNumberFormat="1" applyFont="1" applyFill="1" applyBorder="1" applyAlignment="1">
      <alignment horizontal="center" wrapText="1"/>
    </xf>
    <xf numFmtId="164" fontId="36" fillId="4" borderId="4" xfId="0" applyNumberFormat="1" applyFont="1" applyFill="1" applyBorder="1" applyAlignment="1">
      <alignment horizontal="center" vertical="top" wrapText="1"/>
    </xf>
    <xf numFmtId="164" fontId="6" fillId="4" borderId="4" xfId="1" applyNumberFormat="1" applyFont="1" applyFill="1" applyBorder="1" applyAlignment="1">
      <alignment horizontal="center" vertical="center" wrapText="1"/>
    </xf>
    <xf numFmtId="2" fontId="6" fillId="4" borderId="4" xfId="1" applyNumberFormat="1" applyFont="1" applyFill="1" applyBorder="1" applyAlignment="1">
      <alignment horizontal="center" wrapText="1"/>
    </xf>
    <xf numFmtId="2" fontId="42" fillId="4" borderId="4" xfId="0" applyNumberFormat="1" applyFont="1" applyFill="1" applyBorder="1" applyAlignment="1">
      <alignment horizontal="center" wrapText="1"/>
    </xf>
    <xf numFmtId="2" fontId="40" fillId="4" borderId="8" xfId="0" applyNumberFormat="1" applyFont="1" applyFill="1" applyBorder="1" applyAlignment="1">
      <alignment horizontal="center" wrapText="1"/>
    </xf>
    <xf numFmtId="43" fontId="36" fillId="4" borderId="4" xfId="1" applyFont="1" applyFill="1" applyBorder="1" applyAlignment="1">
      <alignment horizontal="right"/>
    </xf>
    <xf numFmtId="2" fontId="6" fillId="4" borderId="4" xfId="0" applyNumberFormat="1" applyFont="1" applyFill="1" applyBorder="1" applyAlignment="1">
      <alignment horizontal="right" vertical="center"/>
    </xf>
    <xf numFmtId="164" fontId="6" fillId="4" borderId="4" xfId="0" applyNumberFormat="1" applyFont="1" applyFill="1" applyBorder="1" applyAlignment="1">
      <alignment horizontal="right"/>
    </xf>
    <xf numFmtId="164" fontId="36" fillId="4" borderId="4" xfId="0" applyNumberFormat="1" applyFont="1" applyFill="1" applyBorder="1" applyAlignment="1">
      <alignment horizontal="right"/>
    </xf>
    <xf numFmtId="1" fontId="6" fillId="4" borderId="4" xfId="1" applyNumberFormat="1" applyFont="1" applyFill="1" applyBorder="1" applyAlignment="1">
      <alignment horizontal="center" vertical="center" wrapText="1"/>
    </xf>
    <xf numFmtId="164" fontId="6" fillId="4" borderId="4" xfId="1" applyNumberFormat="1" applyFont="1" applyFill="1" applyBorder="1" applyAlignment="1">
      <alignment horizontal="center" wrapText="1"/>
    </xf>
    <xf numFmtId="2" fontId="36" fillId="4" borderId="41" xfId="0" applyNumberFormat="1" applyFont="1" applyFill="1" applyBorder="1" applyAlignment="1">
      <alignment horizontal="center"/>
    </xf>
    <xf numFmtId="2" fontId="6" fillId="4" borderId="26" xfId="0" applyNumberFormat="1" applyFont="1" applyFill="1" applyBorder="1" applyAlignment="1">
      <alignment horizontal="center"/>
    </xf>
    <xf numFmtId="2" fontId="6" fillId="4" borderId="42" xfId="0" applyNumberFormat="1" applyFont="1" applyFill="1" applyBorder="1" applyAlignment="1">
      <alignment horizontal="center"/>
    </xf>
    <xf numFmtId="1" fontId="6" fillId="4" borderId="4" xfId="1" applyNumberFormat="1" applyFont="1" applyFill="1" applyBorder="1" applyAlignment="1">
      <alignment horizontal="center" wrapText="1"/>
    </xf>
    <xf numFmtId="1" fontId="42" fillId="4" borderId="4" xfId="0" applyNumberFormat="1" applyFont="1" applyFill="1" applyBorder="1" applyAlignment="1">
      <alignment horizontal="center" wrapText="1"/>
    </xf>
    <xf numFmtId="170" fontId="6" fillId="4" borderId="3" xfId="0" applyNumberFormat="1" applyFont="1" applyFill="1" applyBorder="1" applyAlignment="1">
      <alignment horizontal="center"/>
    </xf>
    <xf numFmtId="170" fontId="6" fillId="4" borderId="4" xfId="0" applyNumberFormat="1" applyFont="1" applyFill="1" applyBorder="1" applyAlignment="1">
      <alignment horizontal="center" vertical="center"/>
    </xf>
    <xf numFmtId="43" fontId="6" fillId="4" borderId="4" xfId="0" applyNumberFormat="1" applyFont="1" applyFill="1" applyBorder="1" applyAlignment="1">
      <alignment horizontal="center" wrapText="1"/>
    </xf>
    <xf numFmtId="170" fontId="42" fillId="4" borderId="4" xfId="0" applyNumberFormat="1" applyFont="1" applyFill="1" applyBorder="1" applyAlignment="1">
      <alignment horizontal="center" wrapText="1"/>
    </xf>
    <xf numFmtId="170" fontId="6" fillId="4" borderId="4" xfId="0" applyNumberFormat="1" applyFont="1" applyFill="1" applyBorder="1" applyAlignment="1">
      <alignment horizontal="center" wrapText="1"/>
    </xf>
    <xf numFmtId="171" fontId="6" fillId="4" borderId="4" xfId="1" applyNumberFormat="1" applyFont="1" applyFill="1" applyBorder="1" applyAlignment="1">
      <alignment horizontal="center" wrapText="1"/>
    </xf>
    <xf numFmtId="171" fontId="6" fillId="4" borderId="4" xfId="0" applyNumberFormat="1" applyFont="1" applyFill="1" applyBorder="1" applyAlignment="1">
      <alignment horizontal="center" wrapText="1"/>
    </xf>
    <xf numFmtId="164" fontId="36" fillId="4" borderId="43" xfId="0" applyNumberFormat="1" applyFont="1" applyFill="1" applyBorder="1" applyAlignment="1">
      <alignment horizontal="center"/>
    </xf>
    <xf numFmtId="43" fontId="6" fillId="4" borderId="62" xfId="1" applyFont="1" applyFill="1" applyBorder="1" applyAlignment="1">
      <alignment horizontal="center"/>
    </xf>
    <xf numFmtId="43" fontId="6" fillId="4" borderId="43" xfId="1" applyFont="1" applyFill="1" applyBorder="1" applyAlignment="1">
      <alignment horizontal="center"/>
    </xf>
    <xf numFmtId="43" fontId="6" fillId="4" borderId="43" xfId="1" applyFont="1" applyFill="1" applyBorder="1" applyAlignment="1">
      <alignment horizontal="center" vertical="center"/>
    </xf>
    <xf numFmtId="43" fontId="6" fillId="4" borderId="4" xfId="1" applyFont="1" applyFill="1" applyBorder="1" applyAlignment="1">
      <alignment horizontal="center" vertical="center"/>
    </xf>
    <xf numFmtId="43" fontId="36" fillId="4" borderId="4" xfId="1" applyFont="1" applyFill="1" applyBorder="1" applyAlignment="1">
      <alignment horizontal="center" vertical="center"/>
    </xf>
    <xf numFmtId="20" fontId="36" fillId="4" borderId="4" xfId="1" applyNumberFormat="1" applyFont="1" applyFill="1" applyBorder="1" applyAlignment="1">
      <alignment horizontal="center"/>
    </xf>
    <xf numFmtId="164" fontId="36" fillId="4" borderId="4" xfId="0" applyNumberFormat="1" applyFont="1" applyFill="1" applyBorder="1" applyAlignment="1">
      <alignment horizontal="center" vertical="top"/>
    </xf>
    <xf numFmtId="170" fontId="36" fillId="4" borderId="4" xfId="0" applyNumberFormat="1" applyFont="1" applyFill="1" applyBorder="1" applyAlignment="1">
      <alignment horizontal="center"/>
    </xf>
    <xf numFmtId="170" fontId="36" fillId="4" borderId="41" xfId="0" applyNumberFormat="1" applyFont="1" applyFill="1" applyBorder="1" applyAlignment="1">
      <alignment horizontal="center"/>
    </xf>
    <xf numFmtId="170" fontId="6" fillId="4" borderId="62" xfId="1" applyNumberFormat="1" applyFont="1" applyFill="1" applyBorder="1" applyAlignment="1">
      <alignment horizontal="center"/>
    </xf>
    <xf numFmtId="170" fontId="36" fillId="4" borderId="4" xfId="1" applyNumberFormat="1" applyFont="1" applyFill="1" applyBorder="1" applyAlignment="1">
      <alignment horizontal="center" vertical="center"/>
    </xf>
    <xf numFmtId="170" fontId="6" fillId="4" borderId="43" xfId="1" applyNumberFormat="1" applyFont="1" applyFill="1" applyBorder="1" applyAlignment="1">
      <alignment horizontal="center"/>
    </xf>
    <xf numFmtId="170" fontId="6" fillId="4" borderId="43" xfId="1" applyNumberFormat="1" applyFont="1" applyFill="1" applyBorder="1" applyAlignment="1">
      <alignment horizontal="center" vertical="center"/>
    </xf>
    <xf numFmtId="170" fontId="6" fillId="4" borderId="4" xfId="1" applyNumberFormat="1" applyFont="1" applyFill="1" applyBorder="1" applyAlignment="1">
      <alignment horizontal="center" vertical="center"/>
    </xf>
    <xf numFmtId="170" fontId="36" fillId="4" borderId="0" xfId="0" applyNumberFormat="1" applyFont="1" applyFill="1" applyAlignment="1">
      <alignment horizontal="center" vertical="center"/>
    </xf>
    <xf numFmtId="170" fontId="6" fillId="4" borderId="43" xfId="0" applyNumberFormat="1" applyFont="1" applyFill="1" applyBorder="1" applyAlignment="1">
      <alignment horizontal="center" vertical="center"/>
    </xf>
    <xf numFmtId="2" fontId="36" fillId="4" borderId="4" xfId="0" applyNumberFormat="1" applyFont="1" applyFill="1" applyBorder="1" applyAlignment="1">
      <alignment horizontal="center" vertical="top"/>
    </xf>
    <xf numFmtId="170" fontId="36" fillId="4" borderId="4" xfId="0" applyNumberFormat="1" applyFont="1" applyFill="1" applyBorder="1" applyAlignment="1">
      <alignment horizontal="center" vertical="center"/>
    </xf>
    <xf numFmtId="43" fontId="8" fillId="4" borderId="11" xfId="1" applyFont="1" applyFill="1" applyBorder="1" applyAlignment="1">
      <alignment horizontal="center"/>
    </xf>
    <xf numFmtId="0" fontId="6" fillId="4" borderId="61" xfId="0" applyFont="1" applyFill="1" applyBorder="1" applyAlignment="1">
      <alignment horizontal="center"/>
    </xf>
    <xf numFmtId="43" fontId="6" fillId="4" borderId="4" xfId="0" applyNumberFormat="1" applyFont="1" applyFill="1" applyBorder="1" applyAlignment="1">
      <alignment horizontal="center"/>
    </xf>
    <xf numFmtId="164" fontId="6" fillId="4" borderId="60" xfId="0" applyNumberFormat="1" applyFont="1" applyFill="1" applyBorder="1" applyAlignment="1">
      <alignment horizontal="center"/>
    </xf>
    <xf numFmtId="164" fontId="6" fillId="4" borderId="41" xfId="0" applyNumberFormat="1" applyFont="1" applyFill="1" applyBorder="1" applyAlignment="1">
      <alignment horizontal="center"/>
    </xf>
    <xf numFmtId="164" fontId="36" fillId="4" borderId="0" xfId="0" applyNumberFormat="1" applyFont="1" applyFill="1" applyAlignment="1">
      <alignment horizontal="center"/>
    </xf>
    <xf numFmtId="164" fontId="36" fillId="4" borderId="41" xfId="0" applyNumberFormat="1" applyFont="1" applyFill="1" applyBorder="1" applyAlignment="1">
      <alignment horizontal="center"/>
    </xf>
    <xf numFmtId="164" fontId="6" fillId="4" borderId="53" xfId="0" applyNumberFormat="1" applyFont="1" applyFill="1" applyBorder="1" applyAlignment="1">
      <alignment horizontal="center"/>
    </xf>
    <xf numFmtId="164" fontId="36" fillId="4" borderId="6" xfId="0" applyNumberFormat="1" applyFont="1" applyFill="1" applyBorder="1" applyAlignment="1">
      <alignment horizontal="center"/>
    </xf>
    <xf numFmtId="164" fontId="6" fillId="4" borderId="44" xfId="0" applyNumberFormat="1" applyFont="1" applyFill="1" applyBorder="1" applyAlignment="1">
      <alignment horizontal="center"/>
    </xf>
    <xf numFmtId="0" fontId="43" fillId="4" borderId="0" xfId="0" applyFont="1" applyFill="1" applyAlignment="1">
      <alignment horizontal="center"/>
    </xf>
    <xf numFmtId="43" fontId="6" fillId="4" borderId="41" xfId="1" applyFont="1" applyFill="1" applyBorder="1" applyAlignment="1">
      <alignment horizontal="center"/>
    </xf>
    <xf numFmtId="43" fontId="6" fillId="4" borderId="60" xfId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36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 wrapText="1"/>
    </xf>
    <xf numFmtId="43" fontId="6" fillId="0" borderId="3" xfId="1" applyFont="1" applyFill="1" applyBorder="1" applyAlignment="1">
      <alignment horizontal="center"/>
    </xf>
    <xf numFmtId="43" fontId="6" fillId="0" borderId="3" xfId="1" applyFont="1" applyBorder="1" applyAlignment="1">
      <alignment horizontal="center"/>
    </xf>
    <xf numFmtId="164" fontId="6" fillId="0" borderId="60" xfId="0" applyNumberFormat="1" applyFont="1" applyBorder="1" applyAlignment="1">
      <alignment horizontal="center"/>
    </xf>
    <xf numFmtId="2" fontId="36" fillId="0" borderId="4" xfId="0" applyNumberFormat="1" applyFont="1" applyBorder="1" applyAlignment="1">
      <alignment horizontal="center"/>
    </xf>
    <xf numFmtId="43" fontId="6" fillId="0" borderId="4" xfId="1" applyFont="1" applyBorder="1" applyAlignment="1">
      <alignment horizontal="center"/>
    </xf>
    <xf numFmtId="164" fontId="6" fillId="0" borderId="41" xfId="0" applyNumberFormat="1" applyFont="1" applyBorder="1" applyAlignment="1">
      <alignment horizontal="center"/>
    </xf>
    <xf numFmtId="43" fontId="6" fillId="0" borderId="4" xfId="1" applyFont="1" applyFill="1" applyBorder="1" applyAlignment="1">
      <alignment horizontal="center"/>
    </xf>
    <xf numFmtId="164" fontId="36" fillId="0" borderId="4" xfId="0" applyNumberFormat="1" applyFont="1" applyBorder="1" applyAlignment="1">
      <alignment horizontal="center"/>
    </xf>
    <xf numFmtId="43" fontId="6" fillId="0" borderId="41" xfId="1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3" fontId="6" fillId="0" borderId="8" xfId="1" applyFont="1" applyFill="1" applyBorder="1" applyAlignment="1">
      <alignment horizontal="center"/>
    </xf>
    <xf numFmtId="164" fontId="36" fillId="0" borderId="8" xfId="0" applyNumberFormat="1" applyFont="1" applyBorder="1" applyAlignment="1">
      <alignment horizontal="center"/>
    </xf>
    <xf numFmtId="0" fontId="6" fillId="0" borderId="61" xfId="0" applyFont="1" applyBorder="1" applyAlignment="1">
      <alignment horizontal="center"/>
    </xf>
    <xf numFmtId="164" fontId="6" fillId="0" borderId="53" xfId="0" applyNumberFormat="1" applyFont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164" fontId="4" fillId="4" borderId="23" xfId="0" applyNumberFormat="1" applyFont="1" applyFill="1" applyBorder="1" applyAlignment="1">
      <alignment horizontal="right"/>
    </xf>
    <xf numFmtId="43" fontId="4" fillId="4" borderId="23" xfId="1" applyFont="1" applyFill="1" applyBorder="1" applyAlignment="1">
      <alignment horizontal="right"/>
    </xf>
    <xf numFmtId="164" fontId="4" fillId="4" borderId="34" xfId="0" applyNumberFormat="1" applyFont="1" applyFill="1" applyBorder="1" applyAlignment="1">
      <alignment horizontal="right"/>
    </xf>
    <xf numFmtId="43" fontId="4" fillId="4" borderId="34" xfId="1" applyFont="1" applyFill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4" fillId="4" borderId="4" xfId="0" applyNumberFormat="1" applyFont="1" applyFill="1" applyBorder="1" applyAlignment="1">
      <alignment horizontal="right"/>
    </xf>
    <xf numFmtId="2" fontId="4" fillId="4" borderId="23" xfId="0" applyNumberFormat="1" applyFont="1" applyFill="1" applyBorder="1" applyAlignment="1">
      <alignment horizontal="right"/>
    </xf>
    <xf numFmtId="0" fontId="4" fillId="4" borderId="29" xfId="0" applyFont="1" applyFill="1" applyBorder="1" applyAlignment="1">
      <alignment horizontal="center"/>
    </xf>
    <xf numFmtId="164" fontId="14" fillId="4" borderId="41" xfId="0" applyNumberFormat="1" applyFont="1" applyFill="1" applyBorder="1" applyAlignment="1">
      <alignment horizontal="center"/>
    </xf>
    <xf numFmtId="0" fontId="4" fillId="4" borderId="30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right"/>
    </xf>
    <xf numFmtId="0" fontId="4" fillId="4" borderId="31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right"/>
    </xf>
    <xf numFmtId="2" fontId="4" fillId="4" borderId="8" xfId="0" applyNumberFormat="1" applyFont="1" applyFill="1" applyBorder="1" applyAlignment="1">
      <alignment horizontal="right"/>
    </xf>
    <xf numFmtId="43" fontId="4" fillId="4" borderId="8" xfId="1" applyFont="1" applyFill="1" applyBorder="1" applyAlignment="1">
      <alignment horizontal="right"/>
    </xf>
    <xf numFmtId="164" fontId="4" fillId="4" borderId="8" xfId="0" applyNumberFormat="1" applyFont="1" applyFill="1" applyBorder="1" applyAlignment="1">
      <alignment horizontal="right"/>
    </xf>
    <xf numFmtId="2" fontId="4" fillId="4" borderId="6" xfId="0" applyNumberFormat="1" applyFont="1" applyFill="1" applyBorder="1" applyAlignment="1">
      <alignment horizontal="right"/>
    </xf>
    <xf numFmtId="164" fontId="0" fillId="4" borderId="8" xfId="0" applyNumberFormat="1" applyFill="1" applyBorder="1" applyAlignment="1">
      <alignment horizontal="right"/>
    </xf>
    <xf numFmtId="0" fontId="4" fillId="4" borderId="61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0" fillId="4" borderId="8" xfId="0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/>
    </xf>
    <xf numFmtId="2" fontId="4" fillId="4" borderId="3" xfId="0" applyNumberFormat="1" applyFont="1" applyFill="1" applyBorder="1" applyAlignment="1">
      <alignment horizontal="right"/>
    </xf>
    <xf numFmtId="43" fontId="4" fillId="4" borderId="3" xfId="1" applyFont="1" applyFill="1" applyBorder="1" applyAlignment="1">
      <alignment horizontal="right"/>
    </xf>
    <xf numFmtId="164" fontId="4" fillId="4" borderId="3" xfId="0" applyNumberFormat="1" applyFont="1" applyFill="1" applyBorder="1" applyAlignment="1">
      <alignment horizontal="right"/>
    </xf>
    <xf numFmtId="0" fontId="4" fillId="4" borderId="3" xfId="0" applyFont="1" applyFill="1" applyBorder="1" applyAlignment="1">
      <alignment horizontal="right"/>
    </xf>
    <xf numFmtId="164" fontId="14" fillId="4" borderId="60" xfId="0" applyNumberFormat="1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43" fontId="14" fillId="4" borderId="41" xfId="1" applyFont="1" applyFill="1" applyBorder="1" applyAlignment="1">
      <alignment horizontal="right"/>
    </xf>
    <xf numFmtId="164" fontId="4" fillId="7" borderId="34" xfId="0" applyNumberFormat="1" applyFont="1" applyFill="1" applyBorder="1" applyAlignment="1">
      <alignment horizontal="right"/>
    </xf>
    <xf numFmtId="0" fontId="0" fillId="8" borderId="0" xfId="0" applyFill="1"/>
    <xf numFmtId="164" fontId="4" fillId="3" borderId="90" xfId="0" applyNumberFormat="1" applyFont="1" applyFill="1" applyBorder="1" applyAlignment="1">
      <alignment horizontal="right"/>
    </xf>
    <xf numFmtId="2" fontId="0" fillId="13" borderId="4" xfId="0" applyNumberFormat="1" applyFill="1" applyBorder="1"/>
    <xf numFmtId="164" fontId="4" fillId="11" borderId="23" xfId="0" applyNumberFormat="1" applyFont="1" applyFill="1" applyBorder="1" applyAlignment="1">
      <alignment horizontal="right"/>
    </xf>
    <xf numFmtId="164" fontId="4" fillId="11" borderId="3" xfId="0" applyNumberFormat="1" applyFont="1" applyFill="1" applyBorder="1" applyAlignment="1">
      <alignment horizontal="right"/>
    </xf>
    <xf numFmtId="43" fontId="4" fillId="11" borderId="23" xfId="1" applyFont="1" applyFill="1" applyBorder="1" applyAlignment="1">
      <alignment horizontal="right"/>
    </xf>
    <xf numFmtId="164" fontId="14" fillId="11" borderId="60" xfId="0" applyNumberFormat="1" applyFont="1" applyFill="1" applyBorder="1" applyAlignment="1">
      <alignment horizontal="center"/>
    </xf>
    <xf numFmtId="2" fontId="0" fillId="11" borderId="0" xfId="0" applyNumberFormat="1" applyFill="1"/>
    <xf numFmtId="43" fontId="4" fillId="11" borderId="34" xfId="1" applyFont="1" applyFill="1" applyBorder="1" applyAlignment="1">
      <alignment horizontal="right"/>
    </xf>
    <xf numFmtId="170" fontId="4" fillId="0" borderId="4" xfId="1" applyNumberFormat="1" applyFont="1" applyBorder="1" applyAlignment="1">
      <alignment horizontal="right"/>
    </xf>
    <xf numFmtId="164" fontId="4" fillId="0" borderId="6" xfId="0" applyNumberFormat="1" applyFont="1" applyBorder="1" applyAlignment="1">
      <alignment horizontal="right"/>
    </xf>
    <xf numFmtId="43" fontId="4" fillId="0" borderId="8" xfId="1" applyFont="1" applyBorder="1" applyAlignment="1">
      <alignment horizontal="right"/>
    </xf>
    <xf numFmtId="164" fontId="14" fillId="0" borderId="44" xfId="0" applyNumberFormat="1" applyFont="1" applyBorder="1" applyAlignment="1">
      <alignment horizontal="center"/>
    </xf>
    <xf numFmtId="43" fontId="0" fillId="0" borderId="3" xfId="1" applyFont="1" applyBorder="1"/>
    <xf numFmtId="164" fontId="0" fillId="0" borderId="4" xfId="0" applyNumberFormat="1" applyBorder="1"/>
    <xf numFmtId="43" fontId="0" fillId="0" borderId="4" xfId="1" applyFont="1" applyBorder="1"/>
    <xf numFmtId="164" fontId="4" fillId="11" borderId="91" xfId="0" applyNumberFormat="1" applyFont="1" applyFill="1" applyBorder="1" applyAlignment="1">
      <alignment horizontal="right"/>
    </xf>
    <xf numFmtId="164" fontId="4" fillId="11" borderId="90" xfId="0" applyNumberFormat="1" applyFont="1" applyFill="1" applyBorder="1" applyAlignment="1">
      <alignment horizontal="right"/>
    </xf>
    <xf numFmtId="170" fontId="4" fillId="4" borderId="4" xfId="1" applyNumberFormat="1" applyFont="1" applyFill="1" applyBorder="1" applyAlignment="1">
      <alignment horizontal="right"/>
    </xf>
    <xf numFmtId="0" fontId="4" fillId="0" borderId="6" xfId="0" applyFont="1" applyBorder="1" applyAlignment="1">
      <alignment horizontal="right"/>
    </xf>
    <xf numFmtId="43" fontId="4" fillId="7" borderId="4" xfId="1" applyFont="1" applyFill="1" applyBorder="1" applyAlignment="1">
      <alignment horizontal="right"/>
    </xf>
    <xf numFmtId="1" fontId="4" fillId="0" borderId="4" xfId="0" applyNumberFormat="1" applyFont="1" applyBorder="1" applyAlignment="1">
      <alignment horizontal="right"/>
    </xf>
    <xf numFmtId="43" fontId="0" fillId="4" borderId="4" xfId="1" applyFont="1" applyFill="1" applyBorder="1" applyAlignment="1">
      <alignment horizontal="right"/>
    </xf>
    <xf numFmtId="0" fontId="2" fillId="4" borderId="0" xfId="0" applyFont="1" applyFill="1"/>
    <xf numFmtId="0" fontId="27" fillId="4" borderId="0" xfId="0" applyFont="1" applyFill="1"/>
    <xf numFmtId="0" fontId="15" fillId="4" borderId="0" xfId="0" applyFont="1" applyFill="1"/>
    <xf numFmtId="0" fontId="45" fillId="4" borderId="0" xfId="0" applyFont="1" applyFill="1"/>
    <xf numFmtId="0" fontId="14" fillId="0" borderId="43" xfId="0" applyFont="1" applyBorder="1"/>
    <xf numFmtId="0" fontId="4" fillId="4" borderId="43" xfId="0" applyFont="1" applyFill="1" applyBorder="1" applyAlignment="1">
      <alignment horizontal="center"/>
    </xf>
    <xf numFmtId="0" fontId="46" fillId="0" borderId="4" xfId="0" applyFont="1" applyBorder="1" applyAlignment="1">
      <alignment horizontal="center" wrapText="1"/>
    </xf>
    <xf numFmtId="2" fontId="14" fillId="0" borderId="4" xfId="0" applyNumberFormat="1" applyFont="1" applyBorder="1" applyAlignment="1">
      <alignment horizontal="center"/>
    </xf>
    <xf numFmtId="0" fontId="46" fillId="0" borderId="69" xfId="0" applyFont="1" applyBorder="1" applyAlignment="1">
      <alignment horizontal="center" wrapText="1"/>
    </xf>
    <xf numFmtId="164" fontId="4" fillId="4" borderId="4" xfId="0" applyNumberFormat="1" applyFont="1" applyFill="1" applyBorder="1" applyAlignment="1">
      <alignment horizontal="center" vertical="center"/>
    </xf>
    <xf numFmtId="164" fontId="4" fillId="4" borderId="8" xfId="0" applyNumberFormat="1" applyFont="1" applyFill="1" applyBorder="1" applyAlignment="1">
      <alignment horizont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/>
    </xf>
    <xf numFmtId="2" fontId="14" fillId="0" borderId="8" xfId="0" applyNumberFormat="1" applyFont="1" applyBorder="1" applyAlignment="1">
      <alignment horizontal="center"/>
    </xf>
    <xf numFmtId="1" fontId="14" fillId="0" borderId="4" xfId="0" applyNumberFormat="1" applyFont="1" applyBorder="1" applyAlignment="1">
      <alignment horizontal="center"/>
    </xf>
    <xf numFmtId="164" fontId="9" fillId="0" borderId="4" xfId="0" applyNumberFormat="1" applyFont="1" applyBorder="1" applyAlignment="1">
      <alignment horizontal="center"/>
    </xf>
    <xf numFmtId="0" fontId="46" fillId="17" borderId="69" xfId="0" applyFont="1" applyFill="1" applyBorder="1" applyAlignment="1">
      <alignment horizontal="center" wrapText="1"/>
    </xf>
    <xf numFmtId="0" fontId="46" fillId="0" borderId="92" xfId="0" applyFont="1" applyBorder="1" applyAlignment="1">
      <alignment horizontal="center" wrapText="1"/>
    </xf>
    <xf numFmtId="0" fontId="46" fillId="0" borderId="77" xfId="0" applyFont="1" applyBorder="1" applyAlignment="1">
      <alignment horizontal="center" wrapText="1"/>
    </xf>
    <xf numFmtId="164" fontId="14" fillId="0" borderId="8" xfId="0" applyNumberFormat="1" applyFont="1" applyBorder="1" applyAlignment="1">
      <alignment horizontal="center"/>
    </xf>
    <xf numFmtId="0" fontId="47" fillId="4" borderId="0" xfId="0" applyFont="1" applyFill="1"/>
    <xf numFmtId="16" fontId="14" fillId="0" borderId="4" xfId="0" applyNumberFormat="1" applyFont="1" applyBorder="1"/>
    <xf numFmtId="0" fontId="48" fillId="4" borderId="0" xfId="0" applyFont="1" applyFill="1"/>
    <xf numFmtId="164" fontId="11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4" fontId="34" fillId="0" borderId="8" xfId="0" applyNumberFormat="1" applyFont="1" applyBorder="1" applyAlignment="1">
      <alignment horizontal="center"/>
    </xf>
    <xf numFmtId="164" fontId="34" fillId="0" borderId="41" xfId="0" applyNumberFormat="1" applyFont="1" applyBorder="1" applyAlignment="1">
      <alignment horizontal="center"/>
    </xf>
    <xf numFmtId="164" fontId="34" fillId="0" borderId="43" xfId="0" applyNumberFormat="1" applyFont="1" applyBorder="1" applyAlignment="1">
      <alignment horizontal="center"/>
    </xf>
    <xf numFmtId="164" fontId="34" fillId="0" borderId="67" xfId="0" applyNumberFormat="1" applyFont="1" applyBorder="1" applyAlignment="1">
      <alignment horizontal="center"/>
    </xf>
    <xf numFmtId="0" fontId="48" fillId="0" borderId="0" xfId="0" applyFont="1"/>
    <xf numFmtId="0" fontId="27" fillId="0" borderId="4" xfId="0" applyFont="1" applyBorder="1" applyAlignment="1">
      <alignment horizontal="center" vertical="center"/>
    </xf>
    <xf numFmtId="164" fontId="27" fillId="0" borderId="4" xfId="0" applyNumberFormat="1" applyFont="1" applyBorder="1" applyAlignment="1">
      <alignment horizontal="center" vertical="center"/>
    </xf>
    <xf numFmtId="164" fontId="49" fillId="0" borderId="4" xfId="0" applyNumberFormat="1" applyFont="1" applyBorder="1" applyAlignment="1">
      <alignment horizontal="center"/>
    </xf>
    <xf numFmtId="164" fontId="49" fillId="4" borderId="4" xfId="0" applyNumberFormat="1" applyFont="1" applyFill="1" applyBorder="1" applyAlignment="1">
      <alignment horizontal="center"/>
    </xf>
    <xf numFmtId="164" fontId="50" fillId="4" borderId="4" xfId="0" applyNumberFormat="1" applyFont="1" applyFill="1" applyBorder="1" applyAlignment="1">
      <alignment horizontal="center"/>
    </xf>
    <xf numFmtId="0" fontId="34" fillId="0" borderId="4" xfId="0" applyFont="1" applyBorder="1" applyAlignment="1">
      <alignment horizontal="center"/>
    </xf>
    <xf numFmtId="2" fontId="50" fillId="4" borderId="4" xfId="0" applyNumberFormat="1" applyFont="1" applyFill="1" applyBorder="1" applyAlignment="1">
      <alignment horizontal="center"/>
    </xf>
    <xf numFmtId="164" fontId="27" fillId="4" borderId="4" xfId="0" applyNumberFormat="1" applyFont="1" applyFill="1" applyBorder="1" applyAlignment="1">
      <alignment horizontal="center" vertical="center"/>
    </xf>
    <xf numFmtId="164" fontId="34" fillId="4" borderId="67" xfId="0" applyNumberFormat="1" applyFont="1" applyFill="1" applyBorder="1" applyAlignment="1">
      <alignment horizontal="center"/>
    </xf>
    <xf numFmtId="164" fontId="34" fillId="13" borderId="4" xfId="0" applyNumberFormat="1" applyFont="1" applyFill="1" applyBorder="1" applyAlignment="1">
      <alignment horizontal="center"/>
    </xf>
    <xf numFmtId="0" fontId="27" fillId="4" borderId="4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5" fillId="0" borderId="4" xfId="0" applyFont="1" applyBorder="1"/>
    <xf numFmtId="164" fontId="34" fillId="0" borderId="4" xfId="0" applyNumberFormat="1" applyFont="1" applyBorder="1" applyAlignment="1">
      <alignment horizontal="center" vertical="center"/>
    </xf>
    <xf numFmtId="164" fontId="34" fillId="4" borderId="4" xfId="0" applyNumberFormat="1" applyFont="1" applyFill="1" applyBorder="1" applyAlignment="1">
      <alignment horizontal="center"/>
    </xf>
    <xf numFmtId="0" fontId="27" fillId="0" borderId="4" xfId="0" applyFont="1" applyBorder="1" applyAlignment="1">
      <alignment horizontal="center"/>
    </xf>
    <xf numFmtId="2" fontId="34" fillId="4" borderId="4" xfId="0" applyNumberFormat="1" applyFont="1" applyFill="1" applyBorder="1" applyAlignment="1">
      <alignment horizontal="center"/>
    </xf>
    <xf numFmtId="0" fontId="27" fillId="4" borderId="4" xfId="0" applyFont="1" applyFill="1" applyBorder="1" applyAlignment="1">
      <alignment horizontal="center"/>
    </xf>
    <xf numFmtId="2" fontId="34" fillId="4" borderId="1" xfId="0" applyNumberFormat="1" applyFont="1" applyFill="1" applyBorder="1" applyAlignment="1">
      <alignment horizontal="center"/>
    </xf>
    <xf numFmtId="164" fontId="34" fillId="4" borderId="1" xfId="0" applyNumberFormat="1" applyFont="1" applyFill="1" applyBorder="1" applyAlignment="1">
      <alignment horizontal="center"/>
    </xf>
    <xf numFmtId="2" fontId="34" fillId="4" borderId="8" xfId="0" applyNumberFormat="1" applyFont="1" applyFill="1" applyBorder="1" applyAlignment="1">
      <alignment horizontal="center"/>
    </xf>
    <xf numFmtId="164" fontId="34" fillId="0" borderId="59" xfId="0" applyNumberFormat="1" applyFont="1" applyBorder="1" applyAlignment="1">
      <alignment horizontal="center"/>
    </xf>
    <xf numFmtId="0" fontId="19" fillId="4" borderId="0" xfId="0" applyFont="1" applyFill="1"/>
    <xf numFmtId="0" fontId="14" fillId="0" borderId="4" xfId="0" applyFont="1" applyBorder="1" applyAlignment="1">
      <alignment horizontal="center"/>
    </xf>
    <xf numFmtId="2" fontId="34" fillId="4" borderId="4" xfId="0" applyNumberFormat="1" applyFont="1" applyFill="1" applyBorder="1"/>
    <xf numFmtId="164" fontId="34" fillId="0" borderId="4" xfId="0" applyNumberFormat="1" applyFont="1" applyBorder="1"/>
    <xf numFmtId="164" fontId="34" fillId="4" borderId="4" xfId="0" applyNumberFormat="1" applyFont="1" applyFill="1" applyBorder="1"/>
    <xf numFmtId="164" fontId="34" fillId="0" borderId="69" xfId="0" applyNumberFormat="1" applyFont="1" applyBorder="1" applyAlignment="1">
      <alignment wrapText="1"/>
    </xf>
    <xf numFmtId="164" fontId="34" fillId="0" borderId="67" xfId="0" applyNumberFormat="1" applyFont="1" applyBorder="1"/>
    <xf numFmtId="2" fontId="34" fillId="4" borderId="8" xfId="0" applyNumberFormat="1" applyFont="1" applyFill="1" applyBorder="1"/>
    <xf numFmtId="164" fontId="34" fillId="0" borderId="8" xfId="0" applyNumberFormat="1" applyFont="1" applyBorder="1"/>
    <xf numFmtId="0" fontId="46" fillId="0" borderId="84" xfId="0" applyFont="1" applyBorder="1" applyAlignment="1">
      <alignment horizontal="center" wrapText="1"/>
    </xf>
    <xf numFmtId="164" fontId="46" fillId="0" borderId="69" xfId="0" applyNumberFormat="1" applyFont="1" applyBorder="1" applyAlignment="1">
      <alignment wrapText="1"/>
    </xf>
    <xf numFmtId="2" fontId="2" fillId="0" borderId="0" xfId="0" applyNumberFormat="1" applyFont="1"/>
    <xf numFmtId="2" fontId="48" fillId="4" borderId="0" xfId="0" applyNumberFormat="1" applyFont="1" applyFill="1"/>
    <xf numFmtId="2" fontId="14" fillId="4" borderId="4" xfId="0" applyNumberFormat="1" applyFont="1" applyFill="1" applyBorder="1"/>
    <xf numFmtId="0" fontId="9" fillId="4" borderId="8" xfId="0" applyFont="1" applyFill="1" applyBorder="1"/>
    <xf numFmtId="43" fontId="46" fillId="0" borderId="21" xfId="1" applyFont="1" applyBorder="1" applyAlignment="1">
      <alignment wrapText="1"/>
    </xf>
    <xf numFmtId="164" fontId="9" fillId="4" borderId="4" xfId="0" applyNumberFormat="1" applyFont="1" applyFill="1" applyBorder="1"/>
    <xf numFmtId="0" fontId="0" fillId="0" borderId="4" xfId="0" applyBorder="1" applyAlignment="1">
      <alignment vertical="center"/>
    </xf>
    <xf numFmtId="43" fontId="46" fillId="4" borderId="69" xfId="1" applyFont="1" applyFill="1" applyBorder="1" applyAlignment="1">
      <alignment vertical="center" wrapText="1"/>
    </xf>
    <xf numFmtId="164" fontId="46" fillId="0" borderId="69" xfId="0" applyNumberFormat="1" applyFont="1" applyBorder="1" applyAlignment="1">
      <alignment vertical="center" wrapText="1"/>
    </xf>
    <xf numFmtId="164" fontId="9" fillId="4" borderId="8" xfId="0" applyNumberFormat="1" applyFont="1" applyFill="1" applyBorder="1"/>
    <xf numFmtId="2" fontId="14" fillId="4" borderId="8" xfId="0" applyNumberFormat="1" applyFont="1" applyFill="1" applyBorder="1"/>
    <xf numFmtId="0" fontId="0" fillId="0" borderId="4" xfId="0" applyBorder="1" applyAlignment="1">
      <alignment vertical="top"/>
    </xf>
    <xf numFmtId="43" fontId="0" fillId="0" borderId="0" xfId="0" applyNumberFormat="1"/>
    <xf numFmtId="0" fontId="47" fillId="0" borderId="0" xfId="0" applyFont="1"/>
    <xf numFmtId="2" fontId="14" fillId="4" borderId="41" xfId="0" applyNumberFormat="1" applyFont="1" applyFill="1" applyBorder="1"/>
    <xf numFmtId="0" fontId="0" fillId="0" borderId="43" xfId="0" applyBorder="1"/>
    <xf numFmtId="43" fontId="46" fillId="4" borderId="4" xfId="1" applyFont="1" applyFill="1" applyBorder="1" applyAlignment="1">
      <alignment wrapText="1"/>
    </xf>
    <xf numFmtId="164" fontId="34" fillId="4" borderId="4" xfId="1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right"/>
    </xf>
    <xf numFmtId="164" fontId="46" fillId="4" borderId="4" xfId="1" applyNumberFormat="1" applyFont="1" applyFill="1" applyBorder="1" applyAlignment="1">
      <alignment vertical="center" wrapText="1"/>
    </xf>
    <xf numFmtId="43" fontId="46" fillId="4" borderId="21" xfId="1" applyFont="1" applyFill="1" applyBorder="1" applyAlignment="1">
      <alignment vertical="center" wrapText="1"/>
    </xf>
    <xf numFmtId="43" fontId="46" fillId="4" borderId="21" xfId="1" applyFont="1" applyFill="1" applyBorder="1" applyAlignment="1">
      <alignment wrapText="1"/>
    </xf>
    <xf numFmtId="43" fontId="46" fillId="4" borderId="4" xfId="1" applyFont="1" applyFill="1" applyBorder="1" applyAlignment="1">
      <alignment vertical="center" wrapText="1"/>
    </xf>
    <xf numFmtId="0" fontId="2" fillId="0" borderId="21" xfId="0" applyFont="1" applyBorder="1"/>
    <xf numFmtId="43" fontId="46" fillId="4" borderId="69" xfId="1" applyFont="1" applyFill="1" applyBorder="1" applyAlignment="1">
      <alignment wrapText="1"/>
    </xf>
    <xf numFmtId="43" fontId="46" fillId="4" borderId="8" xfId="1" applyFont="1" applyFill="1" applyBorder="1" applyAlignment="1">
      <alignment wrapText="1"/>
    </xf>
    <xf numFmtId="1" fontId="34" fillId="4" borderId="4" xfId="1" applyNumberFormat="1" applyFont="1" applyFill="1" applyBorder="1" applyAlignment="1">
      <alignment horizontal="center" vertical="center" wrapText="1"/>
    </xf>
    <xf numFmtId="43" fontId="46" fillId="4" borderId="85" xfId="1" applyFont="1" applyFill="1" applyBorder="1" applyAlignment="1">
      <alignment wrapText="1"/>
    </xf>
    <xf numFmtId="164" fontId="5" fillId="0" borderId="4" xfId="0" applyNumberFormat="1" applyFont="1" applyBorder="1" applyAlignment="1">
      <alignment vertical="center"/>
    </xf>
    <xf numFmtId="43" fontId="46" fillId="4" borderId="85" xfId="1" applyFont="1" applyFill="1" applyBorder="1" applyAlignment="1">
      <alignment vertical="center" wrapText="1"/>
    </xf>
    <xf numFmtId="2" fontId="34" fillId="4" borderId="41" xfId="0" applyNumberFormat="1" applyFont="1" applyFill="1" applyBorder="1"/>
    <xf numFmtId="43" fontId="46" fillId="4" borderId="49" xfId="1" applyFont="1" applyFill="1" applyBorder="1" applyAlignment="1">
      <alignment wrapText="1"/>
    </xf>
    <xf numFmtId="2" fontId="34" fillId="4" borderId="43" xfId="0" applyNumberFormat="1" applyFont="1" applyFill="1" applyBorder="1"/>
    <xf numFmtId="164" fontId="51" fillId="0" borderId="4" xfId="0" applyNumberFormat="1" applyFont="1" applyBorder="1" applyAlignment="1">
      <alignment vertical="top" wrapText="1"/>
    </xf>
    <xf numFmtId="43" fontId="46" fillId="4" borderId="69" xfId="1" applyFont="1" applyFill="1" applyBorder="1" applyAlignment="1">
      <alignment horizontal="center" wrapText="1"/>
    </xf>
    <xf numFmtId="164" fontId="0" fillId="0" borderId="0" xfId="0" applyNumberFormat="1" applyAlignment="1">
      <alignment horizontal="center"/>
    </xf>
    <xf numFmtId="164" fontId="46" fillId="4" borderId="4" xfId="1" applyNumberFormat="1" applyFont="1" applyFill="1" applyBorder="1" applyAlignment="1">
      <alignment horizontal="center" vertical="center" wrapText="1"/>
    </xf>
    <xf numFmtId="164" fontId="34" fillId="0" borderId="4" xfId="1" applyNumberFormat="1" applyFont="1" applyBorder="1" applyAlignment="1">
      <alignment horizontal="center" wrapText="1"/>
    </xf>
    <xf numFmtId="164" fontId="34" fillId="4" borderId="4" xfId="1" applyNumberFormat="1" applyFont="1" applyFill="1" applyBorder="1" applyAlignment="1">
      <alignment horizontal="right" vertical="center" wrapText="1"/>
    </xf>
    <xf numFmtId="164" fontId="2" fillId="0" borderId="4" xfId="0" applyNumberFormat="1" applyFont="1" applyBorder="1" applyAlignment="1">
      <alignment horizontal="right"/>
    </xf>
    <xf numFmtId="164" fontId="34" fillId="4" borderId="4" xfId="1" applyNumberFormat="1" applyFont="1" applyFill="1" applyBorder="1" applyAlignment="1">
      <alignment horizontal="center" wrapText="1"/>
    </xf>
    <xf numFmtId="43" fontId="2" fillId="0" borderId="4" xfId="1" applyFont="1" applyBorder="1" applyAlignment="1">
      <alignment horizontal="center"/>
    </xf>
    <xf numFmtId="164" fontId="5" fillId="0" borderId="4" xfId="0" applyNumberFormat="1" applyFont="1" applyBorder="1" applyAlignment="1">
      <alignment horizontal="center" vertical="center"/>
    </xf>
    <xf numFmtId="43" fontId="27" fillId="0" borderId="4" xfId="1" applyFont="1" applyBorder="1" applyAlignment="1"/>
    <xf numFmtId="164" fontId="27" fillId="0" borderId="4" xfId="0" applyNumberFormat="1" applyFont="1" applyBorder="1" applyAlignment="1">
      <alignment vertical="top"/>
    </xf>
    <xf numFmtId="170" fontId="27" fillId="4" borderId="4" xfId="1" applyNumberFormat="1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43" fontId="2" fillId="0" borderId="4" xfId="1" applyFont="1" applyBorder="1" applyAlignment="1">
      <alignment horizontal="center" vertical="center"/>
    </xf>
    <xf numFmtId="1" fontId="46" fillId="4" borderId="4" xfId="1" applyNumberFormat="1" applyFont="1" applyFill="1" applyBorder="1" applyAlignment="1">
      <alignment horizontal="center" vertical="center" wrapText="1"/>
    </xf>
    <xf numFmtId="164" fontId="51" fillId="0" borderId="4" xfId="0" applyNumberFormat="1" applyFont="1" applyBorder="1" applyAlignment="1">
      <alignment vertical="top"/>
    </xf>
    <xf numFmtId="164" fontId="2" fillId="0" borderId="4" xfId="0" applyNumberFormat="1" applyFont="1" applyBorder="1" applyAlignment="1">
      <alignment vertical="top"/>
    </xf>
    <xf numFmtId="43" fontId="2" fillId="0" borderId="4" xfId="1" applyFont="1" applyBorder="1" applyAlignment="1">
      <alignment vertical="top"/>
    </xf>
    <xf numFmtId="2" fontId="46" fillId="0" borderId="4" xfId="0" applyNumberFormat="1" applyFont="1" applyBorder="1" applyAlignment="1">
      <alignment horizontal="right"/>
    </xf>
    <xf numFmtId="164" fontId="52" fillId="4" borderId="4" xfId="0" applyNumberFormat="1" applyFont="1" applyFill="1" applyBorder="1" applyAlignment="1">
      <alignment horizontal="center" wrapText="1"/>
    </xf>
    <xf numFmtId="43" fontId="2" fillId="0" borderId="4" xfId="1" applyFont="1" applyBorder="1" applyAlignment="1">
      <alignment horizontal="center" vertical="top"/>
    </xf>
    <xf numFmtId="43" fontId="46" fillId="4" borderId="4" xfId="1" applyFont="1" applyFill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vertical="top"/>
    </xf>
    <xf numFmtId="0" fontId="27" fillId="0" borderId="4" xfId="0" applyFont="1" applyBorder="1" applyAlignment="1">
      <alignment horizontal="center" vertical="top"/>
    </xf>
    <xf numFmtId="164" fontId="34" fillId="0" borderId="60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41" xfId="0" applyNumberFormat="1" applyFont="1" applyBorder="1" applyAlignment="1">
      <alignment horizontal="center"/>
    </xf>
    <xf numFmtId="164" fontId="34" fillId="0" borderId="53" xfId="0" applyNumberFormat="1" applyFont="1" applyBorder="1" applyAlignment="1">
      <alignment horizontal="center"/>
    </xf>
    <xf numFmtId="164" fontId="46" fillId="0" borderId="41" xfId="0" applyNumberFormat="1" applyFont="1" applyBorder="1" applyAlignment="1">
      <alignment horizontal="center"/>
    </xf>
    <xf numFmtId="164" fontId="34" fillId="0" borderId="44" xfId="0" applyNumberFormat="1" applyFont="1" applyBorder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4" fillId="4" borderId="4" xfId="0" applyFont="1" applyFill="1" applyBorder="1" applyAlignment="1">
      <alignment vertical="center"/>
    </xf>
    <xf numFmtId="0" fontId="0" fillId="4" borderId="4" xfId="0" applyFill="1" applyBorder="1" applyAlignment="1">
      <alignment horizontal="center" vertical="center"/>
    </xf>
    <xf numFmtId="2" fontId="0" fillId="4" borderId="4" xfId="0" applyNumberForma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/>
    </xf>
    <xf numFmtId="164" fontId="4" fillId="4" borderId="4" xfId="0" applyNumberFormat="1" applyFont="1" applyFill="1" applyBorder="1" applyAlignment="1">
      <alignment horizontal="center" vertical="top"/>
    </xf>
    <xf numFmtId="0" fontId="0" fillId="4" borderId="4" xfId="0" applyFill="1" applyBorder="1" applyAlignment="1">
      <alignment horizontal="center" vertical="top"/>
    </xf>
    <xf numFmtId="1" fontId="9" fillId="4" borderId="4" xfId="0" applyNumberFormat="1" applyFont="1" applyFill="1" applyBorder="1" applyAlignment="1">
      <alignment horizontal="center"/>
    </xf>
    <xf numFmtId="43" fontId="0" fillId="4" borderId="4" xfId="0" applyNumberFormat="1" applyFill="1" applyBorder="1"/>
    <xf numFmtId="164" fontId="9" fillId="4" borderId="4" xfId="0" applyNumberFormat="1" applyFont="1" applyFill="1" applyBorder="1" applyAlignment="1">
      <alignment horizontal="center"/>
    </xf>
    <xf numFmtId="164" fontId="54" fillId="4" borderId="4" xfId="0" applyNumberFormat="1" applyFont="1" applyFill="1" applyBorder="1" applyAlignment="1">
      <alignment horizontal="center" vertical="center"/>
    </xf>
    <xf numFmtId="164" fontId="9" fillId="4" borderId="4" xfId="0" applyNumberFormat="1" applyFont="1" applyFill="1" applyBorder="1" applyAlignment="1">
      <alignment horizontal="center" vertical="center"/>
    </xf>
    <xf numFmtId="2" fontId="7" fillId="4" borderId="4" xfId="0" applyNumberFormat="1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 vertical="top"/>
    </xf>
    <xf numFmtId="2" fontId="7" fillId="4" borderId="4" xfId="0" applyNumberFormat="1" applyFont="1" applyFill="1" applyBorder="1" applyAlignment="1">
      <alignment horizontal="center" vertical="center"/>
    </xf>
    <xf numFmtId="164" fontId="56" fillId="4" borderId="4" xfId="0" applyNumberFormat="1" applyFont="1" applyFill="1" applyBorder="1" applyAlignment="1">
      <alignment horizontal="center"/>
    </xf>
    <xf numFmtId="0" fontId="7" fillId="4" borderId="43" xfId="0" applyFont="1" applyFill="1" applyBorder="1" applyAlignment="1">
      <alignment horizontal="center" vertical="center"/>
    </xf>
    <xf numFmtId="164" fontId="56" fillId="4" borderId="4" xfId="0" applyNumberFormat="1" applyFont="1" applyFill="1" applyBorder="1" applyAlignment="1">
      <alignment horizontal="center" vertical="center"/>
    </xf>
    <xf numFmtId="164" fontId="7" fillId="4" borderId="41" xfId="0" applyNumberFormat="1" applyFon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164" fontId="7" fillId="4" borderId="4" xfId="0" applyNumberFormat="1" applyFont="1" applyFill="1" applyBorder="1" applyAlignment="1">
      <alignment horizontal="center" vertical="center"/>
    </xf>
    <xf numFmtId="164" fontId="57" fillId="4" borderId="4" xfId="0" applyNumberFormat="1" applyFont="1" applyFill="1" applyBorder="1" applyAlignment="1">
      <alignment horizontal="center"/>
    </xf>
    <xf numFmtId="164" fontId="7" fillId="4" borderId="4" xfId="0" applyNumberFormat="1" applyFont="1" applyFill="1" applyBorder="1" applyAlignment="1">
      <alignment horizontal="center"/>
    </xf>
    <xf numFmtId="0" fontId="7" fillId="4" borderId="4" xfId="0" applyFont="1" applyFill="1" applyBorder="1" applyAlignment="1">
      <alignment vertical="center"/>
    </xf>
    <xf numFmtId="0" fontId="7" fillId="4" borderId="4" xfId="0" applyFont="1" applyFill="1" applyBorder="1"/>
    <xf numFmtId="164" fontId="7" fillId="4" borderId="4" xfId="0" applyNumberFormat="1" applyFont="1" applyFill="1" applyBorder="1" applyAlignment="1">
      <alignment vertical="center"/>
    </xf>
    <xf numFmtId="2" fontId="7" fillId="4" borderId="4" xfId="0" applyNumberFormat="1" applyFont="1" applyFill="1" applyBorder="1" applyAlignment="1">
      <alignment vertical="center"/>
    </xf>
    <xf numFmtId="2" fontId="7" fillId="4" borderId="4" xfId="0" applyNumberFormat="1" applyFont="1" applyFill="1" applyBorder="1"/>
    <xf numFmtId="0" fontId="7" fillId="4" borderId="4" xfId="0" applyFont="1" applyFill="1" applyBorder="1" applyAlignment="1">
      <alignment vertical="top"/>
    </xf>
    <xf numFmtId="21" fontId="7" fillId="4" borderId="4" xfId="0" applyNumberFormat="1" applyFont="1" applyFill="1" applyBorder="1" applyAlignment="1">
      <alignment vertical="top"/>
    </xf>
    <xf numFmtId="21" fontId="0" fillId="4" borderId="4" xfId="0" applyNumberFormat="1" applyFill="1" applyBorder="1"/>
    <xf numFmtId="46" fontId="0" fillId="4" borderId="4" xfId="0" applyNumberFormat="1" applyFill="1" applyBorder="1"/>
    <xf numFmtId="164" fontId="7" fillId="4" borderId="4" xfId="0" applyNumberFormat="1" applyFont="1" applyFill="1" applyBorder="1" applyAlignment="1">
      <alignment vertical="top"/>
    </xf>
    <xf numFmtId="1" fontId="0" fillId="4" borderId="4" xfId="0" applyNumberFormat="1" applyFill="1" applyBorder="1"/>
    <xf numFmtId="0" fontId="9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57" fillId="4" borderId="4" xfId="0" applyFont="1" applyFill="1" applyBorder="1" applyAlignment="1">
      <alignment horizontal="center"/>
    </xf>
    <xf numFmtId="2" fontId="56" fillId="4" borderId="4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2" fontId="9" fillId="4" borderId="58" xfId="0" applyNumberFormat="1" applyFont="1" applyFill="1" applyBorder="1" applyAlignment="1">
      <alignment horizontal="center"/>
    </xf>
    <xf numFmtId="164" fontId="0" fillId="4" borderId="4" xfId="0" applyNumberFormat="1" applyFill="1" applyBorder="1" applyAlignment="1">
      <alignment horizontal="center" vertical="center"/>
    </xf>
    <xf numFmtId="2" fontId="0" fillId="4" borderId="8" xfId="0" applyNumberFormat="1" applyFill="1" applyBorder="1" applyAlignment="1">
      <alignment horizontal="center"/>
    </xf>
    <xf numFmtId="2" fontId="0" fillId="4" borderId="8" xfId="0" applyNumberFormat="1" applyFill="1" applyBorder="1"/>
    <xf numFmtId="1" fontId="4" fillId="4" borderId="4" xfId="0" applyNumberFormat="1" applyFont="1" applyFill="1" applyBorder="1" applyAlignment="1">
      <alignment horizontal="center" vertical="center"/>
    </xf>
    <xf numFmtId="1" fontId="4" fillId="4" borderId="4" xfId="0" applyNumberFormat="1" applyFont="1" applyFill="1" applyBorder="1" applyAlignment="1">
      <alignment horizontal="center"/>
    </xf>
    <xf numFmtId="1" fontId="7" fillId="4" borderId="4" xfId="0" applyNumberFormat="1" applyFont="1" applyFill="1" applyBorder="1" applyAlignment="1">
      <alignment horizontal="center" vertical="center"/>
    </xf>
    <xf numFmtId="1" fontId="7" fillId="4" borderId="4" xfId="0" applyNumberFormat="1" applyFont="1" applyFill="1" applyBorder="1" applyAlignment="1">
      <alignment horizontal="center"/>
    </xf>
    <xf numFmtId="1" fontId="4" fillId="4" borderId="4" xfId="0" applyNumberFormat="1" applyFont="1" applyFill="1" applyBorder="1" applyAlignment="1">
      <alignment horizontal="center" vertical="top"/>
    </xf>
    <xf numFmtId="1" fontId="0" fillId="4" borderId="4" xfId="0" applyNumberFormat="1" applyFill="1" applyBorder="1" applyAlignment="1">
      <alignment horizontal="center" vertical="center"/>
    </xf>
    <xf numFmtId="0" fontId="0" fillId="4" borderId="41" xfId="0" applyFill="1" applyBorder="1" applyAlignment="1">
      <alignment horizontal="center"/>
    </xf>
    <xf numFmtId="0" fontId="15" fillId="4" borderId="4" xfId="0" applyFont="1" applyFill="1" applyBorder="1" applyAlignment="1">
      <alignment horizontal="center"/>
    </xf>
    <xf numFmtId="0" fontId="0" fillId="4" borderId="8" xfId="0" applyFill="1" applyBorder="1" applyAlignment="1">
      <alignment horizontal="center" vertical="center"/>
    </xf>
    <xf numFmtId="2" fontId="9" fillId="4" borderId="4" xfId="0" applyNumberFormat="1" applyFont="1" applyFill="1" applyBorder="1" applyAlignment="1">
      <alignment horizontal="center"/>
    </xf>
    <xf numFmtId="2" fontId="9" fillId="4" borderId="43" xfId="0" applyNumberFormat="1" applyFont="1" applyFill="1" applyBorder="1" applyAlignment="1">
      <alignment horizontal="center"/>
    </xf>
    <xf numFmtId="0" fontId="0" fillId="4" borderId="43" xfId="0" applyFill="1" applyBorder="1" applyAlignment="1">
      <alignment horizontal="center" vertical="center"/>
    </xf>
    <xf numFmtId="0" fontId="0" fillId="4" borderId="43" xfId="0" applyFill="1" applyBorder="1" applyAlignment="1">
      <alignment horizontal="center"/>
    </xf>
    <xf numFmtId="164" fontId="9" fillId="4" borderId="43" xfId="0" applyNumberFormat="1" applyFont="1" applyFill="1" applyBorder="1" applyAlignment="1">
      <alignment horizontal="center"/>
    </xf>
    <xf numFmtId="164" fontId="9" fillId="4" borderId="43" xfId="0" applyNumberFormat="1" applyFont="1" applyFill="1" applyBorder="1" applyAlignment="1">
      <alignment horizontal="center" vertical="center"/>
    </xf>
    <xf numFmtId="164" fontId="0" fillId="4" borderId="8" xfId="0" applyNumberFormat="1" applyFill="1" applyBorder="1" applyAlignment="1">
      <alignment horizontal="center" vertical="center"/>
    </xf>
    <xf numFmtId="164" fontId="15" fillId="4" borderId="4" xfId="0" applyNumberFormat="1" applyFont="1" applyFill="1" applyBorder="1" applyAlignment="1">
      <alignment horizontal="center"/>
    </xf>
    <xf numFmtId="164" fontId="9" fillId="4" borderId="3" xfId="0" applyNumberFormat="1" applyFont="1" applyFill="1" applyBorder="1" applyAlignment="1">
      <alignment horizontal="center"/>
    </xf>
    <xf numFmtId="43" fontId="1" fillId="4" borderId="4" xfId="1" applyFont="1" applyFill="1" applyBorder="1"/>
    <xf numFmtId="2" fontId="6" fillId="4" borderId="43" xfId="0" applyNumberFormat="1" applyFont="1" applyFill="1" applyBorder="1" applyAlignment="1">
      <alignment horizontal="center" wrapText="1"/>
    </xf>
    <xf numFmtId="43" fontId="0" fillId="4" borderId="4" xfId="1" applyFont="1" applyFill="1" applyBorder="1"/>
    <xf numFmtId="2" fontId="25" fillId="4" borderId="8" xfId="0" applyNumberFormat="1" applyFont="1" applyFill="1" applyBorder="1" applyAlignment="1">
      <alignment horizontal="right"/>
    </xf>
    <xf numFmtId="2" fontId="4" fillId="4" borderId="34" xfId="0" applyNumberFormat="1" applyFont="1" applyFill="1" applyBorder="1" applyAlignment="1">
      <alignment horizontal="right"/>
    </xf>
    <xf numFmtId="2" fontId="0" fillId="4" borderId="8" xfId="0" applyNumberFormat="1" applyFill="1" applyBorder="1" applyAlignment="1">
      <alignment horizontal="right"/>
    </xf>
    <xf numFmtId="0" fontId="0" fillId="4" borderId="8" xfId="0" applyFill="1" applyBorder="1" applyAlignment="1">
      <alignment horizontal="right"/>
    </xf>
    <xf numFmtId="43" fontId="0" fillId="0" borderId="4" xfId="1" applyFont="1" applyBorder="1" applyAlignment="1">
      <alignment horizontal="right"/>
    </xf>
    <xf numFmtId="2" fontId="25" fillId="4" borderId="8" xfId="0" applyNumberFormat="1" applyFont="1" applyFill="1" applyBorder="1" applyAlignment="1">
      <alignment horizontal="center"/>
    </xf>
    <xf numFmtId="2" fontId="4" fillId="4" borderId="34" xfId="0" applyNumberFormat="1" applyFont="1" applyFill="1" applyBorder="1" applyAlignment="1">
      <alignment horizontal="center"/>
    </xf>
    <xf numFmtId="164" fontId="0" fillId="4" borderId="8" xfId="0" applyNumberFormat="1" applyFill="1" applyBorder="1" applyAlignment="1">
      <alignment horizontal="center"/>
    </xf>
    <xf numFmtId="43" fontId="0" fillId="4" borderId="4" xfId="1" applyFont="1" applyFill="1" applyBorder="1" applyAlignment="1">
      <alignment horizontal="center" vertical="center"/>
    </xf>
    <xf numFmtId="43" fontId="1" fillId="4" borderId="4" xfId="1" applyFont="1" applyFill="1" applyBorder="1" applyAlignment="1">
      <alignment vertical="top"/>
    </xf>
    <xf numFmtId="0" fontId="58" fillId="0" borderId="0" xfId="0" applyFont="1"/>
    <xf numFmtId="20" fontId="4" fillId="0" borderId="68" xfId="0" applyNumberFormat="1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20" fontId="4" fillId="0" borderId="67" xfId="0" applyNumberFormat="1" applyFont="1" applyBorder="1" applyAlignment="1">
      <alignment horizontal="center"/>
    </xf>
    <xf numFmtId="0" fontId="4" fillId="0" borderId="67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20" fontId="4" fillId="0" borderId="99" xfId="0" applyNumberFormat="1" applyFont="1" applyBorder="1" applyAlignment="1">
      <alignment horizontal="center"/>
    </xf>
    <xf numFmtId="0" fontId="4" fillId="0" borderId="100" xfId="0" applyFont="1" applyBorder="1" applyAlignment="1">
      <alignment horizontal="center"/>
    </xf>
    <xf numFmtId="0" fontId="4" fillId="0" borderId="94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0" fontId="4" fillId="0" borderId="99" xfId="0" applyFont="1" applyBorder="1" applyAlignment="1">
      <alignment horizontal="center"/>
    </xf>
    <xf numFmtId="20" fontId="4" fillId="0" borderId="100" xfId="0" applyNumberFormat="1" applyFont="1" applyBorder="1" applyAlignment="1">
      <alignment horizontal="center"/>
    </xf>
    <xf numFmtId="0" fontId="4" fillId="0" borderId="97" xfId="0" applyFont="1" applyBorder="1" applyAlignment="1">
      <alignment horizontal="center"/>
    </xf>
    <xf numFmtId="20" fontId="4" fillId="0" borderId="65" xfId="0" applyNumberFormat="1" applyFont="1" applyBorder="1" applyAlignment="1">
      <alignment horizontal="center"/>
    </xf>
    <xf numFmtId="0" fontId="4" fillId="0" borderId="59" xfId="0" applyFont="1" applyBorder="1" applyAlignment="1">
      <alignment horizontal="center"/>
    </xf>
    <xf numFmtId="20" fontId="4" fillId="0" borderId="94" xfId="0" applyNumberFormat="1" applyFont="1" applyBorder="1" applyAlignment="1">
      <alignment horizontal="center"/>
    </xf>
    <xf numFmtId="0" fontId="4" fillId="0" borderId="102" xfId="0" applyFont="1" applyBorder="1" applyAlignment="1">
      <alignment horizontal="center"/>
    </xf>
    <xf numFmtId="20" fontId="4" fillId="0" borderId="103" xfId="0" applyNumberFormat="1" applyFont="1" applyBorder="1" applyAlignment="1">
      <alignment horizontal="center"/>
    </xf>
    <xf numFmtId="20" fontId="4" fillId="0" borderId="104" xfId="0" applyNumberFormat="1" applyFont="1" applyBorder="1" applyAlignment="1">
      <alignment horizontal="center"/>
    </xf>
    <xf numFmtId="20" fontId="4" fillId="0" borderId="63" xfId="0" applyNumberFormat="1" applyFont="1" applyBorder="1" applyAlignment="1">
      <alignment horizontal="center"/>
    </xf>
    <xf numFmtId="20" fontId="4" fillId="0" borderId="105" xfId="0" applyNumberFormat="1" applyFont="1" applyBorder="1" applyAlignment="1">
      <alignment horizontal="center"/>
    </xf>
    <xf numFmtId="0" fontId="4" fillId="0" borderId="105" xfId="0" applyFont="1" applyBorder="1" applyAlignment="1">
      <alignment horizontal="center"/>
    </xf>
    <xf numFmtId="20" fontId="4" fillId="0" borderId="66" xfId="0" applyNumberFormat="1" applyFont="1" applyBorder="1" applyAlignment="1">
      <alignment horizontal="center"/>
    </xf>
    <xf numFmtId="0" fontId="4" fillId="0" borderId="106" xfId="0" applyFont="1" applyBorder="1" applyAlignment="1">
      <alignment horizontal="center"/>
    </xf>
    <xf numFmtId="0" fontId="4" fillId="0" borderId="104" xfId="0" applyFont="1" applyBorder="1" applyAlignment="1">
      <alignment horizontal="center"/>
    </xf>
    <xf numFmtId="0" fontId="4" fillId="0" borderId="107" xfId="0" applyFont="1" applyBorder="1" applyAlignment="1">
      <alignment horizontal="center"/>
    </xf>
    <xf numFmtId="0" fontId="4" fillId="0" borderId="108" xfId="0" applyFont="1" applyBorder="1" applyAlignment="1">
      <alignment horizontal="center"/>
    </xf>
    <xf numFmtId="0" fontId="4" fillId="0" borderId="109" xfId="0" applyFont="1" applyBorder="1" applyAlignment="1">
      <alignment horizontal="center"/>
    </xf>
    <xf numFmtId="0" fontId="4" fillId="0" borderId="110" xfId="0" applyFont="1" applyBorder="1" applyAlignment="1">
      <alignment horizontal="center"/>
    </xf>
    <xf numFmtId="0" fontId="4" fillId="0" borderId="111" xfId="0" applyFont="1" applyBorder="1" applyAlignment="1">
      <alignment horizontal="center"/>
    </xf>
    <xf numFmtId="0" fontId="4" fillId="0" borderId="112" xfId="0" applyFont="1" applyBorder="1" applyAlignment="1">
      <alignment horizontal="center"/>
    </xf>
    <xf numFmtId="20" fontId="4" fillId="0" borderId="106" xfId="0" applyNumberFormat="1" applyFont="1" applyBorder="1" applyAlignment="1">
      <alignment horizontal="center"/>
    </xf>
    <xf numFmtId="0" fontId="61" fillId="0" borderId="0" xfId="0" applyFont="1"/>
    <xf numFmtId="0" fontId="4" fillId="0" borderId="114" xfId="0" applyFont="1" applyBorder="1" applyAlignment="1">
      <alignment horizontal="center"/>
    </xf>
    <xf numFmtId="0" fontId="4" fillId="0" borderId="115" xfId="0" applyFont="1" applyBorder="1" applyAlignment="1">
      <alignment horizontal="center"/>
    </xf>
    <xf numFmtId="0" fontId="9" fillId="0" borderId="0" xfId="0" applyFont="1"/>
    <xf numFmtId="0" fontId="46" fillId="18" borderId="4" xfId="0" applyFont="1" applyFill="1" applyBorder="1" applyAlignment="1">
      <alignment horizontal="center" vertical="center"/>
    </xf>
    <xf numFmtId="0" fontId="46" fillId="18" borderId="4" xfId="0" applyFont="1" applyFill="1" applyBorder="1" applyAlignment="1">
      <alignment horizontal="center" vertical="center" textRotation="90" wrapText="1"/>
    </xf>
    <xf numFmtId="0" fontId="63" fillId="18" borderId="8" xfId="0" applyFont="1" applyFill="1" applyBorder="1" applyAlignment="1">
      <alignment horizontal="center" vertical="center"/>
    </xf>
    <xf numFmtId="20" fontId="63" fillId="0" borderId="43" xfId="0" applyNumberFormat="1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applyFont="1" applyBorder="1"/>
    <xf numFmtId="0" fontId="63" fillId="18" borderId="6" xfId="0" applyFont="1" applyFill="1" applyBorder="1" applyAlignment="1">
      <alignment horizontal="center" vertical="center"/>
    </xf>
    <xf numFmtId="0" fontId="63" fillId="18" borderId="3" xfId="0" applyFont="1" applyFill="1" applyBorder="1" applyAlignment="1">
      <alignment horizontal="center" vertical="center"/>
    </xf>
    <xf numFmtId="0" fontId="64" fillId="19" borderId="0" xfId="0" applyFont="1" applyFill="1"/>
    <xf numFmtId="0" fontId="27" fillId="19" borderId="0" xfId="0" applyFont="1" applyFill="1"/>
    <xf numFmtId="0" fontId="46" fillId="18" borderId="41" xfId="0" applyFont="1" applyFill="1" applyBorder="1" applyAlignment="1">
      <alignment horizontal="center" vertical="center"/>
    </xf>
    <xf numFmtId="0" fontId="63" fillId="18" borderId="4" xfId="0" applyFont="1" applyFill="1" applyBorder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46" fillId="18" borderId="43" xfId="0" applyFont="1" applyFill="1" applyBorder="1" applyAlignment="1">
      <alignment horizontal="center" vertical="center" textRotation="90" wrapText="1"/>
    </xf>
    <xf numFmtId="0" fontId="27" fillId="0" borderId="0" xfId="0" applyFont="1" applyAlignment="1">
      <alignment horizontal="center"/>
    </xf>
    <xf numFmtId="0" fontId="64" fillId="0" borderId="0" xfId="0" applyFont="1"/>
    <xf numFmtId="0" fontId="63" fillId="0" borderId="4" xfId="0" applyFont="1" applyBorder="1" applyAlignment="1">
      <alignment horizontal="center"/>
    </xf>
    <xf numFmtId="0" fontId="63" fillId="0" borderId="4" xfId="0" applyFont="1" applyBorder="1"/>
    <xf numFmtId="20" fontId="63" fillId="18" borderId="4" xfId="0" applyNumberFormat="1" applyFont="1" applyFill="1" applyBorder="1" applyAlignment="1">
      <alignment horizontal="center"/>
    </xf>
    <xf numFmtId="0" fontId="0" fillId="18" borderId="0" xfId="0" applyFill="1"/>
    <xf numFmtId="0" fontId="0" fillId="19" borderId="0" xfId="0" applyFill="1"/>
    <xf numFmtId="0" fontId="9" fillId="0" borderId="3" xfId="0" applyFont="1" applyBorder="1" applyAlignment="1">
      <alignment horizontal="center"/>
    </xf>
    <xf numFmtId="0" fontId="9" fillId="0" borderId="3" xfId="0" applyFont="1" applyBorder="1"/>
    <xf numFmtId="20" fontId="63" fillId="3" borderId="3" xfId="0" applyNumberFormat="1" applyFont="1" applyFill="1" applyBorder="1" applyAlignment="1">
      <alignment horizontal="center"/>
    </xf>
    <xf numFmtId="20" fontId="63" fillId="3" borderId="4" xfId="0" applyNumberFormat="1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46" fillId="6" borderId="4" xfId="0" applyFont="1" applyFill="1" applyBorder="1" applyAlignment="1">
      <alignment horizontal="center" vertical="center" textRotation="90" wrapText="1"/>
    </xf>
    <xf numFmtId="0" fontId="7" fillId="4" borderId="4" xfId="5" applyFont="1" applyFill="1" applyBorder="1"/>
    <xf numFmtId="0" fontId="56" fillId="4" borderId="4" xfId="3" applyFont="1" applyFill="1" applyBorder="1"/>
    <xf numFmtId="0" fontId="7" fillId="4" borderId="6" xfId="5" applyFont="1" applyFill="1" applyBorder="1"/>
    <xf numFmtId="0" fontId="56" fillId="4" borderId="6" xfId="3" applyFont="1" applyFill="1" applyBorder="1"/>
    <xf numFmtId="0" fontId="7" fillId="4" borderId="4" xfId="2" applyFont="1" applyFill="1" applyBorder="1"/>
    <xf numFmtId="0" fontId="56" fillId="4" borderId="4" xfId="0" applyFont="1" applyFill="1" applyBorder="1"/>
    <xf numFmtId="20" fontId="63" fillId="3" borderId="8" xfId="0" applyNumberFormat="1" applyFont="1" applyFill="1" applyBorder="1" applyAlignment="1">
      <alignment horizontal="center"/>
    </xf>
    <xf numFmtId="0" fontId="9" fillId="0" borderId="8" xfId="0" applyFont="1" applyBorder="1"/>
    <xf numFmtId="0" fontId="46" fillId="19" borderId="0" xfId="0" applyFont="1" applyFill="1" applyAlignment="1">
      <alignment horizontal="right"/>
    </xf>
    <xf numFmtId="14" fontId="46" fillId="19" borderId="0" xfId="0" applyNumberFormat="1" applyFont="1" applyFill="1"/>
    <xf numFmtId="164" fontId="61" fillId="0" borderId="0" xfId="0" applyNumberFormat="1" applyFont="1"/>
    <xf numFmtId="0" fontId="0" fillId="0" borderId="43" xfId="0" applyBorder="1" applyAlignment="1">
      <alignment horizontal="center"/>
    </xf>
    <xf numFmtId="0" fontId="7" fillId="4" borderId="41" xfId="5" applyFont="1" applyFill="1" applyBorder="1" applyAlignment="1">
      <alignment horizontal="center"/>
    </xf>
    <xf numFmtId="0" fontId="7" fillId="4" borderId="43" xfId="5" applyFont="1" applyFill="1" applyBorder="1" applyAlignment="1">
      <alignment horizontal="center"/>
    </xf>
    <xf numFmtId="0" fontId="9" fillId="3" borderId="8" xfId="0" applyFont="1" applyFill="1" applyBorder="1" applyAlignment="1">
      <alignment vertical="center"/>
    </xf>
    <xf numFmtId="0" fontId="56" fillId="4" borderId="41" xfId="3" applyFont="1" applyFill="1" applyBorder="1" applyAlignment="1">
      <alignment horizontal="center"/>
    </xf>
    <xf numFmtId="0" fontId="56" fillId="4" borderId="43" xfId="3" applyFont="1" applyFill="1" applyBorder="1" applyAlignment="1">
      <alignment horizontal="center"/>
    </xf>
    <xf numFmtId="0" fontId="9" fillId="3" borderId="6" xfId="0" applyFont="1" applyFill="1" applyBorder="1" applyAlignment="1">
      <alignment vertical="center"/>
    </xf>
    <xf numFmtId="0" fontId="9" fillId="3" borderId="3" xfId="0" applyFont="1" applyFill="1" applyBorder="1" applyAlignment="1">
      <alignment vertical="center"/>
    </xf>
    <xf numFmtId="0" fontId="56" fillId="4" borderId="42" xfId="3" applyFont="1" applyFill="1" applyBorder="1" applyAlignment="1">
      <alignment horizontal="center"/>
    </xf>
    <xf numFmtId="0" fontId="7" fillId="4" borderId="44" xfId="5" applyFont="1" applyFill="1" applyBorder="1" applyAlignment="1">
      <alignment horizontal="center"/>
    </xf>
    <xf numFmtId="0" fontId="56" fillId="4" borderId="0" xfId="3" applyFont="1" applyFill="1" applyBorder="1" applyAlignment="1">
      <alignment horizontal="center"/>
    </xf>
    <xf numFmtId="0" fontId="56" fillId="4" borderId="62" xfId="3" applyFont="1" applyFill="1" applyBorder="1" applyAlignment="1">
      <alignment horizontal="center"/>
    </xf>
    <xf numFmtId="0" fontId="56" fillId="4" borderId="63" xfId="3" applyFont="1" applyFill="1" applyBorder="1" applyAlignment="1">
      <alignment horizontal="center"/>
    </xf>
    <xf numFmtId="0" fontId="7" fillId="4" borderId="41" xfId="2" applyFont="1" applyFill="1" applyBorder="1" applyAlignment="1">
      <alignment horizontal="center"/>
    </xf>
    <xf numFmtId="2" fontId="9" fillId="18" borderId="41" xfId="0" applyNumberFormat="1" applyFont="1" applyFill="1" applyBorder="1" applyAlignment="1">
      <alignment horizontal="center"/>
    </xf>
    <xf numFmtId="2" fontId="9" fillId="18" borderId="43" xfId="0" applyNumberFormat="1" applyFont="1" applyFill="1" applyBorder="1" applyAlignment="1">
      <alignment horizontal="center"/>
    </xf>
    <xf numFmtId="0" fontId="7" fillId="4" borderId="41" xfId="5" applyFont="1" applyFill="1" applyBorder="1" applyAlignment="1">
      <alignment horizontal="right"/>
    </xf>
    <xf numFmtId="0" fontId="7" fillId="4" borderId="43" xfId="5" applyFont="1" applyFill="1" applyBorder="1" applyAlignment="1">
      <alignment horizontal="right"/>
    </xf>
    <xf numFmtId="0" fontId="56" fillId="4" borderId="41" xfId="3" applyFont="1" applyFill="1" applyBorder="1" applyAlignment="1">
      <alignment horizontal="right"/>
    </xf>
    <xf numFmtId="0" fontId="56" fillId="4" borderId="43" xfId="3" applyFont="1" applyFill="1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3" xfId="0" applyBorder="1" applyAlignment="1">
      <alignment horizontal="right"/>
    </xf>
    <xf numFmtId="0" fontId="56" fillId="4" borderId="42" xfId="3" applyFont="1" applyFill="1" applyBorder="1" applyAlignment="1">
      <alignment horizontal="right"/>
    </xf>
    <xf numFmtId="0" fontId="7" fillId="4" borderId="44" xfId="5" applyFont="1" applyFill="1" applyBorder="1" applyAlignment="1">
      <alignment horizontal="right"/>
    </xf>
    <xf numFmtId="0" fontId="56" fillId="4" borderId="0" xfId="3" applyFont="1" applyFill="1" applyBorder="1" applyAlignment="1">
      <alignment horizontal="right"/>
    </xf>
    <xf numFmtId="0" fontId="56" fillId="4" borderId="62" xfId="3" applyFont="1" applyFill="1" applyBorder="1" applyAlignment="1">
      <alignment horizontal="right"/>
    </xf>
    <xf numFmtId="0" fontId="56" fillId="4" borderId="63" xfId="3" applyFont="1" applyFill="1" applyBorder="1" applyAlignment="1">
      <alignment horizontal="right"/>
    </xf>
    <xf numFmtId="0" fontId="7" fillId="4" borderId="41" xfId="2" applyFont="1" applyFill="1" applyBorder="1" applyAlignment="1">
      <alignment horizontal="right"/>
    </xf>
    <xf numFmtId="2" fontId="9" fillId="18" borderId="41" xfId="0" applyNumberFormat="1" applyFont="1" applyFill="1" applyBorder="1" applyAlignment="1">
      <alignment horizontal="right"/>
    </xf>
    <xf numFmtId="2" fontId="9" fillId="18" borderId="43" xfId="0" applyNumberFormat="1" applyFont="1" applyFill="1" applyBorder="1" applyAlignment="1">
      <alignment horizontal="right"/>
    </xf>
    <xf numFmtId="0" fontId="61" fillId="19" borderId="0" xfId="0" applyFont="1" applyFill="1"/>
    <xf numFmtId="164" fontId="61" fillId="19" borderId="0" xfId="0" applyNumberFormat="1" applyFont="1" applyFill="1"/>
    <xf numFmtId="0" fontId="67" fillId="19" borderId="0" xfId="0" applyFont="1" applyFill="1" applyAlignment="1">
      <alignment horizontal="left"/>
    </xf>
    <xf numFmtId="0" fontId="27" fillId="19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64" fillId="20" borderId="0" xfId="0" applyFont="1" applyFill="1"/>
    <xf numFmtId="0" fontId="27" fillId="20" borderId="0" xfId="0" applyFont="1" applyFill="1"/>
    <xf numFmtId="0" fontId="67" fillId="20" borderId="0" xfId="0" applyFont="1" applyFill="1" applyAlignment="1">
      <alignment horizontal="left"/>
    </xf>
    <xf numFmtId="0" fontId="27" fillId="20" borderId="0" xfId="0" applyFont="1" applyFill="1" applyAlignment="1">
      <alignment horizontal="left"/>
    </xf>
    <xf numFmtId="0" fontId="0" fillId="20" borderId="0" xfId="0" applyFill="1"/>
    <xf numFmtId="0" fontId="56" fillId="4" borderId="43" xfId="3" applyFont="1" applyFill="1" applyBorder="1" applyAlignment="1"/>
    <xf numFmtId="0" fontId="56" fillId="4" borderId="4" xfId="3" applyFont="1" applyFill="1" applyBorder="1" applyAlignment="1">
      <alignment horizontal="center"/>
    </xf>
    <xf numFmtId="0" fontId="27" fillId="0" borderId="0" xfId="0" applyFont="1"/>
    <xf numFmtId="0" fontId="67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7" fillId="4" borderId="41" xfId="5" applyFont="1" applyFill="1" applyBorder="1" applyAlignment="1">
      <alignment horizontal="center" wrapText="1"/>
    </xf>
    <xf numFmtId="0" fontId="7" fillId="4" borderId="43" xfId="5" applyFont="1" applyFill="1" applyBorder="1" applyAlignment="1">
      <alignment horizontal="center" wrapText="1"/>
    </xf>
    <xf numFmtId="0" fontId="68" fillId="0" borderId="0" xfId="6"/>
    <xf numFmtId="0" fontId="0" fillId="6" borderId="41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7" fillId="6" borderId="41" xfId="5" applyFont="1" applyFill="1" applyBorder="1" applyAlignment="1">
      <alignment horizontal="center"/>
    </xf>
    <xf numFmtId="0" fontId="7" fillId="6" borderId="43" xfId="5" applyFont="1" applyFill="1" applyBorder="1" applyAlignment="1">
      <alignment horizontal="center"/>
    </xf>
    <xf numFmtId="0" fontId="7" fillId="4" borderId="43" xfId="5" applyFont="1" applyFill="1" applyBorder="1" applyAlignment="1">
      <alignment horizontal="right" wrapText="1"/>
    </xf>
    <xf numFmtId="0" fontId="56" fillId="4" borderId="41" xfId="3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7" fillId="4" borderId="41" xfId="5" applyFont="1" applyFill="1" applyBorder="1" applyAlignment="1">
      <alignment horizontal="right" vertical="top"/>
    </xf>
    <xf numFmtId="0" fontId="56" fillId="4" borderId="43" xfId="3" applyFont="1" applyFill="1" applyBorder="1" applyAlignment="1">
      <alignment horizontal="right" vertical="top"/>
    </xf>
    <xf numFmtId="0" fontId="9" fillId="3" borderId="0" xfId="0" applyFont="1" applyFill="1" applyAlignment="1">
      <alignment horizontal="center" vertical="center"/>
    </xf>
    <xf numFmtId="20" fontId="63" fillId="3" borderId="0" xfId="0" applyNumberFormat="1" applyFont="1" applyFill="1" applyAlignment="1">
      <alignment horizontal="center"/>
    </xf>
    <xf numFmtId="0" fontId="7" fillId="4" borderId="0" xfId="5" applyFont="1" applyFill="1" applyBorder="1" applyAlignment="1">
      <alignment horizontal="right"/>
    </xf>
    <xf numFmtId="0" fontId="7" fillId="4" borderId="0" xfId="5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21" borderId="0" xfId="0" applyFill="1" applyAlignment="1">
      <alignment horizontal="right"/>
    </xf>
    <xf numFmtId="0" fontId="0" fillId="21" borderId="0" xfId="0" applyFill="1" applyAlignment="1">
      <alignment horizontal="left"/>
    </xf>
    <xf numFmtId="0" fontId="9" fillId="3" borderId="8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56" fillId="6" borderId="41" xfId="3" applyFont="1" applyFill="1" applyBorder="1" applyAlignment="1">
      <alignment horizontal="center"/>
    </xf>
    <xf numFmtId="0" fontId="56" fillId="4" borderId="41" xfId="3" applyFont="1" applyFill="1" applyBorder="1" applyAlignment="1">
      <alignment horizontal="left"/>
    </xf>
    <xf numFmtId="0" fontId="56" fillId="4" borderId="43" xfId="3" applyFont="1" applyFill="1" applyBorder="1" applyAlignment="1">
      <alignment horizontal="left"/>
    </xf>
    <xf numFmtId="0" fontId="0" fillId="0" borderId="43" xfId="0" applyBorder="1" applyAlignment="1">
      <alignment horizontal="left"/>
    </xf>
    <xf numFmtId="0" fontId="0" fillId="0" borderId="62" xfId="0" applyBorder="1" applyAlignment="1">
      <alignment horizontal="left"/>
    </xf>
    <xf numFmtId="0" fontId="0" fillId="0" borderId="63" xfId="0" applyBorder="1" applyAlignment="1">
      <alignment horizontal="left"/>
    </xf>
    <xf numFmtId="0" fontId="66" fillId="6" borderId="41" xfId="0" applyFont="1" applyFill="1" applyBorder="1" applyAlignment="1">
      <alignment horizontal="center" vertical="center" wrapText="1"/>
    </xf>
    <xf numFmtId="0" fontId="66" fillId="6" borderId="4" xfId="0" applyFont="1" applyFill="1" applyBorder="1" applyAlignment="1">
      <alignment horizontal="center" vertical="center" wrapText="1"/>
    </xf>
    <xf numFmtId="0" fontId="7" fillId="6" borderId="4" xfId="5" applyFont="1" applyFill="1" applyBorder="1" applyAlignment="1">
      <alignment horizontal="center"/>
    </xf>
    <xf numFmtId="0" fontId="56" fillId="4" borderId="4" xfId="3" applyFont="1" applyFill="1" applyBorder="1" applyAlignment="1">
      <alignment horizontal="left"/>
    </xf>
    <xf numFmtId="0" fontId="0" fillId="20" borderId="0" xfId="0" applyFill="1" applyAlignment="1">
      <alignment horizontal="left"/>
    </xf>
    <xf numFmtId="0" fontId="56" fillId="4" borderId="6" xfId="3" applyFont="1" applyFill="1" applyBorder="1" applyAlignment="1">
      <alignment horizontal="left"/>
    </xf>
    <xf numFmtId="16" fontId="0" fillId="0" borderId="0" xfId="0" applyNumberFormat="1"/>
    <xf numFmtId="17" fontId="7" fillId="0" borderId="0" xfId="0" applyNumberFormat="1" applyFont="1"/>
    <xf numFmtId="0" fontId="69" fillId="4" borderId="4" xfId="3" applyFont="1" applyFill="1" applyBorder="1" applyAlignment="1">
      <alignment horizontal="left"/>
    </xf>
    <xf numFmtId="14" fontId="9" fillId="3" borderId="6" xfId="0" applyNumberFormat="1" applyFont="1" applyFill="1" applyBorder="1" applyAlignment="1">
      <alignment horizontal="center" vertical="center"/>
    </xf>
    <xf numFmtId="0" fontId="7" fillId="4" borderId="42" xfId="5" applyFont="1" applyFill="1" applyBorder="1" applyAlignment="1">
      <alignment horizontal="center"/>
    </xf>
    <xf numFmtId="0" fontId="7" fillId="4" borderId="4" xfId="5" applyFont="1" applyFill="1" applyBorder="1" applyAlignment="1">
      <alignment horizontal="center"/>
    </xf>
    <xf numFmtId="0" fontId="2" fillId="0" borderId="0" xfId="0" applyFont="1" applyAlignment="1">
      <alignment horizontal="left"/>
    </xf>
    <xf numFmtId="17" fontId="71" fillId="0" borderId="0" xfId="0" applyNumberFormat="1" applyFont="1"/>
    <xf numFmtId="0" fontId="11" fillId="6" borderId="41" xfId="0" applyFont="1" applyFill="1" applyBorder="1" applyAlignment="1">
      <alignment horizontal="center" vertical="center" wrapText="1"/>
    </xf>
    <xf numFmtId="0" fontId="11" fillId="6" borderId="4" xfId="0" applyFont="1" applyFill="1" applyBorder="1" applyAlignment="1">
      <alignment horizontal="center" vertical="center" wrapText="1"/>
    </xf>
    <xf numFmtId="0" fontId="22" fillId="6" borderId="41" xfId="0" applyFont="1" applyFill="1" applyBorder="1" applyAlignment="1">
      <alignment horizontal="center"/>
    </xf>
    <xf numFmtId="0" fontId="72" fillId="6" borderId="4" xfId="5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20" fontId="11" fillId="3" borderId="4" xfId="0" applyNumberFormat="1" applyFont="1" applyFill="1" applyBorder="1" applyAlignment="1">
      <alignment horizontal="center"/>
    </xf>
    <xf numFmtId="0" fontId="72" fillId="4" borderId="41" xfId="5" applyFont="1" applyFill="1" applyBorder="1" applyAlignment="1">
      <alignment horizontal="center"/>
    </xf>
    <xf numFmtId="0" fontId="73" fillId="4" borderId="4" xfId="3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74" fillId="4" borderId="4" xfId="3" applyFont="1" applyFill="1" applyBorder="1" applyAlignment="1">
      <alignment horizontal="left"/>
    </xf>
    <xf numFmtId="0" fontId="11" fillId="3" borderId="3" xfId="0" applyFont="1" applyFill="1" applyBorder="1" applyAlignment="1">
      <alignment horizontal="center" vertical="center"/>
    </xf>
    <xf numFmtId="0" fontId="73" fillId="4" borderId="4" xfId="3" applyFont="1" applyFill="1" applyBorder="1" applyAlignment="1">
      <alignment horizontal="center"/>
    </xf>
    <xf numFmtId="0" fontId="73" fillId="4" borderId="6" xfId="3" applyFont="1" applyFill="1" applyBorder="1" applyAlignment="1">
      <alignment horizontal="left"/>
    </xf>
    <xf numFmtId="0" fontId="75" fillId="4" borderId="4" xfId="3" applyFont="1" applyFill="1" applyBorder="1" applyAlignment="1">
      <alignment horizontal="left"/>
    </xf>
    <xf numFmtId="0" fontId="72" fillId="4" borderId="4" xfId="5" applyFont="1" applyFill="1" applyBorder="1" applyAlignment="1">
      <alignment horizontal="center"/>
    </xf>
    <xf numFmtId="0" fontId="11" fillId="3" borderId="0" xfId="0" applyFont="1" applyFill="1" applyAlignment="1">
      <alignment horizontal="center" vertical="center"/>
    </xf>
    <xf numFmtId="20" fontId="11" fillId="3" borderId="0" xfId="0" applyNumberFormat="1" applyFont="1" applyFill="1" applyAlignment="1">
      <alignment horizontal="center"/>
    </xf>
    <xf numFmtId="0" fontId="72" fillId="4" borderId="0" xfId="5" applyFont="1" applyFill="1" applyBorder="1" applyAlignment="1">
      <alignment horizontal="center"/>
    </xf>
    <xf numFmtId="0" fontId="73" fillId="4" borderId="0" xfId="3" applyFont="1" applyFill="1" applyBorder="1" applyAlignment="1">
      <alignment horizontal="left"/>
    </xf>
    <xf numFmtId="0" fontId="22" fillId="6" borderId="4" xfId="0" applyFont="1" applyFill="1" applyBorder="1" applyAlignment="1">
      <alignment horizontal="center"/>
    </xf>
    <xf numFmtId="20" fontId="14" fillId="3" borderId="4" xfId="0" applyNumberFormat="1" applyFont="1" applyFill="1" applyBorder="1" applyAlignment="1">
      <alignment horizontal="center"/>
    </xf>
    <xf numFmtId="20" fontId="14" fillId="3" borderId="8" xfId="0" applyNumberFormat="1" applyFont="1" applyFill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57" fillId="4" borderId="4" xfId="5" applyFont="1" applyFill="1" applyBorder="1" applyAlignment="1">
      <alignment horizontal="center"/>
    </xf>
    <xf numFmtId="0" fontId="76" fillId="4" borderId="4" xfId="3" applyFont="1" applyFill="1" applyBorder="1" applyAlignment="1">
      <alignment horizontal="center"/>
    </xf>
    <xf numFmtId="1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4" fontId="0" fillId="0" borderId="13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4" xfId="0" applyNumberFormat="1" applyBorder="1"/>
    <xf numFmtId="14" fontId="0" fillId="0" borderId="0" xfId="0" applyNumberFormat="1" applyAlignment="1">
      <alignment horizontal="center"/>
    </xf>
    <xf numFmtId="0" fontId="77" fillId="0" borderId="25" xfId="0" applyFont="1" applyBorder="1" applyAlignment="1">
      <alignment horizontal="left"/>
    </xf>
    <xf numFmtId="0" fontId="4" fillId="0" borderId="10" xfId="0" applyFont="1" applyBorder="1" applyAlignment="1">
      <alignment horizontal="right" vertical="center"/>
    </xf>
    <xf numFmtId="20" fontId="4" fillId="0" borderId="11" xfId="0" applyNumberFormat="1" applyFont="1" applyBorder="1" applyAlignment="1">
      <alignment horizontal="right"/>
    </xf>
    <xf numFmtId="20" fontId="4" fillId="0" borderId="12" xfId="0" applyNumberFormat="1" applyFont="1" applyBorder="1" applyAlignment="1">
      <alignment horizontal="right"/>
    </xf>
    <xf numFmtId="0" fontId="4" fillId="0" borderId="12" xfId="0" applyFont="1" applyBorder="1" applyAlignment="1">
      <alignment horizontal="right" vertical="center"/>
    </xf>
    <xf numFmtId="14" fontId="0" fillId="0" borderId="3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5" fillId="0" borderId="33" xfId="0" applyFont="1" applyBorder="1" applyAlignment="1">
      <alignment horizontal="center" vertical="center"/>
    </xf>
    <xf numFmtId="14" fontId="0" fillId="4" borderId="3" xfId="0" applyNumberFormat="1" applyFill="1" applyBorder="1" applyAlignment="1">
      <alignment horizontal="center"/>
    </xf>
    <xf numFmtId="168" fontId="0" fillId="4" borderId="4" xfId="0" applyNumberFormat="1" applyFill="1" applyBorder="1"/>
    <xf numFmtId="2" fontId="25" fillId="4" borderId="0" xfId="0" applyNumberFormat="1" applyFont="1" applyFill="1" applyAlignment="1">
      <alignment horizontal="right"/>
    </xf>
    <xf numFmtId="0" fontId="4" fillId="4" borderId="3" xfId="0" applyFont="1" applyFill="1" applyBorder="1" applyAlignment="1">
      <alignment vertical="center"/>
    </xf>
    <xf numFmtId="0" fontId="4" fillId="4" borderId="3" xfId="0" applyFont="1" applyFill="1" applyBorder="1" applyAlignment="1">
      <alignment horizontal="center"/>
    </xf>
    <xf numFmtId="17" fontId="6" fillId="4" borderId="3" xfId="0" applyNumberFormat="1" applyFont="1" applyFill="1" applyBorder="1" applyAlignment="1">
      <alignment horizontal="center"/>
    </xf>
    <xf numFmtId="0" fontId="6" fillId="4" borderId="3" xfId="0" applyFont="1" applyFill="1" applyBorder="1"/>
    <xf numFmtId="0" fontId="0" fillId="0" borderId="46" xfId="0" applyBorder="1" applyAlignment="1">
      <alignment horizontal="center" vertical="center" wrapText="1"/>
    </xf>
    <xf numFmtId="43" fontId="25" fillId="4" borderId="4" xfId="1" applyFont="1" applyFill="1" applyBorder="1" applyAlignment="1">
      <alignment horizontal="right"/>
    </xf>
    <xf numFmtId="0" fontId="6" fillId="4" borderId="25" xfId="0" applyFont="1" applyFill="1" applyBorder="1" applyAlignment="1">
      <alignment vertical="center"/>
    </xf>
    <xf numFmtId="0" fontId="4" fillId="4" borderId="0" xfId="0" applyFont="1" applyFill="1"/>
    <xf numFmtId="2" fontId="4" fillId="4" borderId="0" xfId="0" applyNumberFormat="1" applyFont="1" applyFill="1" applyAlignment="1">
      <alignment horizontal="right"/>
    </xf>
    <xf numFmtId="164" fontId="4" fillId="4" borderId="0" xfId="0" applyNumberFormat="1" applyFont="1" applyFill="1" applyAlignment="1">
      <alignment horizontal="right"/>
    </xf>
    <xf numFmtId="0" fontId="31" fillId="4" borderId="0" xfId="0" applyFont="1" applyFill="1" applyAlignment="1">
      <alignment horizontal="center" vertical="center"/>
    </xf>
    <xf numFmtId="0" fontId="31" fillId="4" borderId="0" xfId="0" applyFont="1" applyFill="1" applyAlignment="1">
      <alignment horizontal="center" vertical="top"/>
    </xf>
    <xf numFmtId="0" fontId="19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vertical="center" wrapText="1"/>
    </xf>
    <xf numFmtId="0" fontId="19" fillId="0" borderId="0" xfId="0" applyFont="1"/>
    <xf numFmtId="43" fontId="4" fillId="0" borderId="3" xfId="1" applyFont="1" applyBorder="1" applyAlignment="1">
      <alignment horizontal="center"/>
    </xf>
    <xf numFmtId="164" fontId="4" fillId="11" borderId="4" xfId="0" applyNumberFormat="1" applyFont="1" applyFill="1" applyBorder="1" applyAlignment="1">
      <alignment horizontal="center"/>
    </xf>
    <xf numFmtId="2" fontId="0" fillId="11" borderId="4" xfId="0" applyNumberFormat="1" applyFill="1" applyBorder="1" applyAlignment="1">
      <alignment horizontal="center"/>
    </xf>
    <xf numFmtId="43" fontId="4" fillId="0" borderId="4" xfId="1" applyFont="1" applyBorder="1" applyAlignment="1">
      <alignment horizontal="center" vertical="top"/>
    </xf>
    <xf numFmtId="43" fontId="4" fillId="0" borderId="4" xfId="1" applyFont="1" applyBorder="1" applyAlignment="1">
      <alignment horizontal="center"/>
    </xf>
    <xf numFmtId="2" fontId="4" fillId="11" borderId="4" xfId="0" applyNumberFormat="1" applyFont="1" applyFill="1" applyBorder="1" applyAlignment="1">
      <alignment horizontal="center"/>
    </xf>
    <xf numFmtId="164" fontId="4" fillId="6" borderId="4" xfId="0" applyNumberFormat="1" applyFont="1" applyFill="1" applyBorder="1" applyAlignment="1">
      <alignment horizontal="right"/>
    </xf>
    <xf numFmtId="14" fontId="4" fillId="0" borderId="13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right"/>
    </xf>
    <xf numFmtId="171" fontId="4" fillId="4" borderId="4" xfId="1" applyNumberFormat="1" applyFont="1" applyFill="1" applyBorder="1" applyAlignment="1">
      <alignment horizontal="right"/>
    </xf>
    <xf numFmtId="1" fontId="4" fillId="4" borderId="4" xfId="0" applyNumberFormat="1" applyFont="1" applyFill="1" applyBorder="1" applyAlignment="1">
      <alignment horizontal="right"/>
    </xf>
    <xf numFmtId="0" fontId="5" fillId="0" borderId="0" xfId="0" applyFont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 wrapText="1"/>
    </xf>
    <xf numFmtId="0" fontId="4" fillId="0" borderId="47" xfId="0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 wrapText="1"/>
    </xf>
    <xf numFmtId="0" fontId="4" fillId="4" borderId="39" xfId="0" applyFont="1" applyFill="1" applyBorder="1" applyAlignment="1">
      <alignment horizontal="center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/>
    </xf>
    <xf numFmtId="0" fontId="4" fillId="4" borderId="40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5" fillId="4" borderId="25" xfId="0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46" xfId="0" applyFont="1" applyFill="1" applyBorder="1" applyAlignment="1">
      <alignment horizontal="center" vertical="center" wrapText="1"/>
    </xf>
    <xf numFmtId="0" fontId="4" fillId="4" borderId="47" xfId="0" applyFont="1" applyFill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left" vertical="center"/>
    </xf>
    <xf numFmtId="0" fontId="4" fillId="0" borderId="34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0" borderId="3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6" fillId="0" borderId="38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7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21" fillId="0" borderId="46" xfId="0" applyFont="1" applyBorder="1" applyAlignment="1">
      <alignment wrapText="1"/>
    </xf>
    <xf numFmtId="0" fontId="21" fillId="0" borderId="55" xfId="0" applyFont="1" applyBorder="1" applyAlignment="1">
      <alignment wrapText="1"/>
    </xf>
    <xf numFmtId="0" fontId="22" fillId="0" borderId="4" xfId="0" applyFont="1" applyBorder="1" applyAlignment="1">
      <alignment wrapText="1"/>
    </xf>
    <xf numFmtId="164" fontId="17" fillId="0" borderId="36" xfId="0" applyNumberFormat="1" applyFont="1" applyBorder="1" applyAlignment="1">
      <alignment wrapText="1"/>
    </xf>
    <xf numFmtId="164" fontId="17" fillId="0" borderId="0" xfId="0" applyNumberFormat="1" applyFont="1" applyAlignment="1">
      <alignment wrapText="1"/>
    </xf>
    <xf numFmtId="0" fontId="18" fillId="0" borderId="4" xfId="0" applyFont="1" applyBorder="1" applyAlignment="1">
      <alignment horizontal="right" vertical="center" wrapText="1"/>
    </xf>
    <xf numFmtId="0" fontId="18" fillId="0" borderId="8" xfId="0" applyFont="1" applyBorder="1" applyAlignment="1">
      <alignment horizontal="right" vertical="center" wrapText="1"/>
    </xf>
    <xf numFmtId="0" fontId="17" fillId="0" borderId="22" xfId="0" applyFont="1" applyBorder="1" applyAlignment="1">
      <alignment horizontal="left" vertical="center" wrapText="1"/>
    </xf>
    <xf numFmtId="0" fontId="17" fillId="0" borderId="56" xfId="0" applyFont="1" applyBorder="1" applyAlignment="1">
      <alignment horizontal="left" vertical="center" wrapText="1"/>
    </xf>
    <xf numFmtId="2" fontId="0" fillId="0" borderId="8" xfId="0" applyNumberFormat="1" applyBorder="1" applyAlignment="1">
      <alignment horizontal="right"/>
    </xf>
    <xf numFmtId="2" fontId="0" fillId="0" borderId="3" xfId="0" applyNumberFormat="1" applyBorder="1" applyAlignment="1">
      <alignment horizontal="right"/>
    </xf>
    <xf numFmtId="0" fontId="17" fillId="0" borderId="46" xfId="0" applyFont="1" applyBorder="1" applyAlignment="1">
      <alignment horizontal="left" vertical="center" wrapText="1"/>
    </xf>
    <xf numFmtId="0" fontId="17" fillId="0" borderId="47" xfId="0" applyFont="1" applyBorder="1" applyAlignment="1">
      <alignment horizontal="left" vertical="center" wrapText="1"/>
    </xf>
    <xf numFmtId="0" fontId="17" fillId="0" borderId="51" xfId="0" applyFont="1" applyBorder="1" applyAlignment="1">
      <alignment horizontal="left" vertical="center" wrapText="1"/>
    </xf>
    <xf numFmtId="0" fontId="17" fillId="0" borderId="22" xfId="0" applyFont="1" applyBorder="1" applyAlignment="1">
      <alignment horizontal="right" vertical="center" wrapText="1"/>
    </xf>
    <xf numFmtId="0" fontId="17" fillId="0" borderId="57" xfId="0" applyFont="1" applyBorder="1" applyAlignment="1">
      <alignment horizontal="right" vertical="center" wrapText="1"/>
    </xf>
    <xf numFmtId="0" fontId="17" fillId="0" borderId="47" xfId="0" applyFont="1" applyBorder="1" applyAlignment="1">
      <alignment horizontal="right" vertical="center" wrapText="1"/>
    </xf>
    <xf numFmtId="0" fontId="2" fillId="0" borderId="46" xfId="0" applyFont="1" applyBorder="1" applyAlignment="1">
      <alignment horizontal="right" vertical="center" wrapText="1"/>
    </xf>
    <xf numFmtId="0" fontId="2" fillId="0" borderId="47" xfId="0" applyFont="1" applyBorder="1" applyAlignment="1">
      <alignment horizontal="right" vertical="center" wrapText="1"/>
    </xf>
    <xf numFmtId="2" fontId="2" fillId="0" borderId="4" xfId="0" applyNumberFormat="1" applyFont="1" applyBorder="1" applyAlignment="1">
      <alignment wrapText="1"/>
    </xf>
    <xf numFmtId="0" fontId="2" fillId="0" borderId="4" xfId="0" applyFont="1" applyBorder="1" applyAlignment="1">
      <alignment wrapText="1"/>
    </xf>
    <xf numFmtId="2" fontId="2" fillId="0" borderId="8" xfId="0" applyNumberFormat="1" applyFont="1" applyBorder="1" applyAlignment="1">
      <alignment horizontal="right"/>
    </xf>
    <xf numFmtId="0" fontId="2" fillId="0" borderId="3" xfId="0" applyFont="1" applyBorder="1" applyAlignment="1">
      <alignment horizontal="right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17" fillId="0" borderId="46" xfId="0" applyFont="1" applyBorder="1" applyAlignment="1">
      <alignment horizontal="right" vertical="center" wrapText="1"/>
    </xf>
    <xf numFmtId="0" fontId="4" fillId="4" borderId="13" xfId="0" applyFont="1" applyFill="1" applyBorder="1" applyAlignment="1">
      <alignment horizontal="center" vertical="center"/>
    </xf>
    <xf numFmtId="0" fontId="5" fillId="4" borderId="38" xfId="0" applyFont="1" applyFill="1" applyBorder="1" applyAlignment="1">
      <alignment horizontal="center" vertical="center" wrapText="1"/>
    </xf>
    <xf numFmtId="0" fontId="5" fillId="4" borderId="39" xfId="0" applyFont="1" applyFill="1" applyBorder="1" applyAlignment="1">
      <alignment horizontal="center" vertical="center" wrapText="1"/>
    </xf>
    <xf numFmtId="0" fontId="5" fillId="4" borderId="40" xfId="0" applyFont="1" applyFill="1" applyBorder="1" applyAlignment="1">
      <alignment horizontal="center" vertical="center" wrapText="1"/>
    </xf>
    <xf numFmtId="0" fontId="10" fillId="4" borderId="0" xfId="0" applyFont="1" applyFill="1" applyAlignment="1">
      <alignment horizontal="center"/>
    </xf>
    <xf numFmtId="0" fontId="10" fillId="4" borderId="59" xfId="0" applyFont="1" applyFill="1" applyBorder="1" applyAlignment="1">
      <alignment horizontal="center"/>
    </xf>
    <xf numFmtId="0" fontId="24" fillId="4" borderId="38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5" fillId="4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 vertical="center"/>
    </xf>
    <xf numFmtId="0" fontId="5" fillId="4" borderId="40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29" fillId="0" borderId="6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10" fillId="0" borderId="25" xfId="0" applyFont="1" applyBorder="1" applyAlignment="1">
      <alignment horizontal="left"/>
    </xf>
    <xf numFmtId="0" fontId="9" fillId="4" borderId="4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6" fillId="4" borderId="33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 wrapText="1"/>
    </xf>
    <xf numFmtId="0" fontId="6" fillId="4" borderId="38" xfId="0" applyFont="1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/>
    </xf>
    <xf numFmtId="0" fontId="6" fillId="4" borderId="39" xfId="0" applyFont="1" applyFill="1" applyBorder="1" applyAlignment="1">
      <alignment horizontal="center" vertical="center"/>
    </xf>
    <xf numFmtId="0" fontId="6" fillId="4" borderId="34" xfId="0" applyFont="1" applyFill="1" applyBorder="1" applyAlignment="1">
      <alignment horizontal="center" vertical="center" wrapText="1"/>
    </xf>
    <xf numFmtId="0" fontId="6" fillId="4" borderId="23" xfId="0" applyFont="1" applyFill="1" applyBorder="1" applyAlignment="1">
      <alignment horizontal="center" vertical="center" wrapText="1"/>
    </xf>
    <xf numFmtId="0" fontId="6" fillId="4" borderId="25" xfId="0" applyFont="1" applyFill="1" applyBorder="1" applyAlignment="1">
      <alignment horizontal="center" vertical="center"/>
    </xf>
    <xf numFmtId="0" fontId="6" fillId="4" borderId="39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117" xfId="0" applyFont="1" applyFill="1" applyBorder="1" applyAlignment="1">
      <alignment horizontal="center" vertical="center"/>
    </xf>
    <xf numFmtId="0" fontId="36" fillId="4" borderId="33" xfId="0" applyFont="1" applyFill="1" applyBorder="1" applyAlignment="1">
      <alignment horizontal="center" vertical="center" wrapText="1"/>
    </xf>
    <xf numFmtId="0" fontId="36" fillId="4" borderId="32" xfId="0" applyFont="1" applyFill="1" applyBorder="1" applyAlignment="1">
      <alignment horizontal="center" vertical="center" wrapText="1"/>
    </xf>
    <xf numFmtId="0" fontId="36" fillId="4" borderId="35" xfId="0" applyFont="1" applyFill="1" applyBorder="1" applyAlignment="1">
      <alignment horizontal="center" vertical="center"/>
    </xf>
    <xf numFmtId="0" fontId="36" fillId="4" borderId="24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46" xfId="0" applyFont="1" applyFill="1" applyBorder="1" applyAlignment="1">
      <alignment horizontal="center" vertical="center" wrapText="1"/>
    </xf>
    <xf numFmtId="0" fontId="6" fillId="4" borderId="47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6" fillId="4" borderId="41" xfId="0" applyFont="1" applyFill="1" applyBorder="1" applyAlignment="1">
      <alignment horizontal="center" vertical="center"/>
    </xf>
    <xf numFmtId="0" fontId="6" fillId="4" borderId="42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 wrapText="1"/>
    </xf>
    <xf numFmtId="0" fontId="6" fillId="4" borderId="24" xfId="0" applyFont="1" applyFill="1" applyBorder="1" applyAlignment="1">
      <alignment horizontal="center" vertical="center" wrapText="1"/>
    </xf>
    <xf numFmtId="0" fontId="6" fillId="4" borderId="2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41" xfId="0" applyFont="1" applyFill="1" applyBorder="1" applyAlignment="1">
      <alignment horizontal="center" vertical="center" wrapText="1"/>
    </xf>
    <xf numFmtId="0" fontId="6" fillId="4" borderId="42" xfId="0" applyFont="1" applyFill="1" applyBorder="1" applyAlignment="1">
      <alignment horizontal="center" vertical="center" wrapText="1"/>
    </xf>
    <xf numFmtId="0" fontId="6" fillId="4" borderId="43" xfId="0" applyFont="1" applyFill="1" applyBorder="1" applyAlignment="1">
      <alignment horizontal="center" vertical="center" wrapText="1"/>
    </xf>
    <xf numFmtId="0" fontId="6" fillId="4" borderId="116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65" xfId="0" applyFont="1" applyFill="1" applyBorder="1" applyAlignment="1">
      <alignment horizontal="center" vertical="center" wrapText="1"/>
    </xf>
    <xf numFmtId="0" fontId="6" fillId="4" borderId="61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wrapText="1"/>
    </xf>
    <xf numFmtId="43" fontId="6" fillId="4" borderId="0" xfId="1" applyFont="1" applyFill="1" applyBorder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 wrapText="1"/>
    </xf>
    <xf numFmtId="0" fontId="31" fillId="4" borderId="26" xfId="0" applyFont="1" applyFill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4" fillId="4" borderId="34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36" fillId="4" borderId="8" xfId="0" applyFont="1" applyFill="1" applyBorder="1" applyAlignment="1">
      <alignment horizontal="center" vertical="center"/>
    </xf>
    <xf numFmtId="0" fontId="36" fillId="4" borderId="3" xfId="0" applyFont="1" applyFill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6" borderId="8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4" fillId="4" borderId="41" xfId="0" applyFont="1" applyFill="1" applyBorder="1" applyAlignment="1">
      <alignment horizontal="center" vertical="center"/>
    </xf>
    <xf numFmtId="0" fontId="44" fillId="4" borderId="42" xfId="0" applyFont="1" applyFill="1" applyBorder="1" applyAlignment="1">
      <alignment horizontal="center" vertical="center"/>
    </xf>
    <xf numFmtId="0" fontId="44" fillId="4" borderId="43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1" xfId="0" applyFont="1" applyFill="1" applyBorder="1" applyAlignment="1">
      <alignment horizontal="center" vertical="center" wrapText="1"/>
    </xf>
    <xf numFmtId="0" fontId="4" fillId="4" borderId="42" xfId="0" applyFont="1" applyFill="1" applyBorder="1" applyAlignment="1">
      <alignment horizontal="center" vertical="center" wrapText="1"/>
    </xf>
    <xf numFmtId="0" fontId="4" fillId="4" borderId="43" xfId="0" applyFont="1" applyFill="1" applyBorder="1" applyAlignment="1">
      <alignment horizontal="center" vertical="center" wrapText="1"/>
    </xf>
    <xf numFmtId="0" fontId="4" fillId="4" borderId="41" xfId="0" applyFont="1" applyFill="1" applyBorder="1" applyAlignment="1">
      <alignment horizontal="center" vertical="center"/>
    </xf>
    <xf numFmtId="0" fontId="4" fillId="4" borderId="43" xfId="0" applyFont="1" applyFill="1" applyBorder="1" applyAlignment="1">
      <alignment horizontal="center" vertical="center"/>
    </xf>
    <xf numFmtId="0" fontId="4" fillId="4" borderId="42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4" borderId="8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26" xfId="0" applyFont="1" applyBorder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4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14" fontId="4" fillId="0" borderId="94" xfId="0" applyNumberFormat="1" applyFont="1" applyBorder="1" applyAlignment="1">
      <alignment horizontal="center" vertical="center" textRotation="45"/>
    </xf>
    <xf numFmtId="0" fontId="4" fillId="0" borderId="6" xfId="0" applyFont="1" applyBorder="1" applyAlignment="1">
      <alignment horizontal="center" vertical="center" textRotation="45"/>
    </xf>
    <xf numFmtId="0" fontId="4" fillId="0" borderId="3" xfId="0" applyFont="1" applyBorder="1" applyAlignment="1">
      <alignment horizontal="center" vertical="center" textRotation="45"/>
    </xf>
    <xf numFmtId="0" fontId="4" fillId="0" borderId="61" xfId="0" applyFont="1" applyBorder="1" applyAlignment="1">
      <alignment horizontal="left"/>
    </xf>
    <xf numFmtId="0" fontId="59" fillId="0" borderId="93" xfId="0" applyFont="1" applyBorder="1" applyAlignment="1">
      <alignment horizontal="center" vertical="center"/>
    </xf>
    <xf numFmtId="0" fontId="59" fillId="0" borderId="96" xfId="0" applyFont="1" applyBorder="1" applyAlignment="1">
      <alignment horizontal="center" vertical="center"/>
    </xf>
    <xf numFmtId="0" fontId="59" fillId="0" borderId="94" xfId="0" applyFont="1" applyBorder="1" applyAlignment="1">
      <alignment horizontal="center" vertical="center"/>
    </xf>
    <xf numFmtId="0" fontId="59" fillId="0" borderId="97" xfId="0" applyFont="1" applyBorder="1" applyAlignment="1">
      <alignment horizontal="center" vertical="center"/>
    </xf>
    <xf numFmtId="0" fontId="59" fillId="0" borderId="95" xfId="0" applyFont="1" applyBorder="1" applyAlignment="1">
      <alignment horizontal="center" vertical="center"/>
    </xf>
    <xf numFmtId="0" fontId="59" fillId="0" borderId="98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97" xfId="0" applyFont="1" applyBorder="1" applyAlignment="1">
      <alignment horizontal="center" vertical="center" textRotation="45"/>
    </xf>
    <xf numFmtId="14" fontId="4" fillId="0" borderId="6" xfId="0" applyNumberFormat="1" applyFont="1" applyBorder="1" applyAlignment="1">
      <alignment horizontal="center" vertical="center" textRotation="45"/>
    </xf>
    <xf numFmtId="0" fontId="59" fillId="0" borderId="6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14" fontId="4" fillId="0" borderId="4" xfId="0" applyNumberFormat="1" applyFont="1" applyBorder="1" applyAlignment="1">
      <alignment horizontal="center" vertical="center" textRotation="45"/>
    </xf>
    <xf numFmtId="0" fontId="4" fillId="0" borderId="4" xfId="0" applyFont="1" applyBorder="1" applyAlignment="1">
      <alignment horizontal="center" vertical="center" textRotation="45"/>
    </xf>
    <xf numFmtId="14" fontId="4" fillId="0" borderId="8" xfId="0" applyNumberFormat="1" applyFont="1" applyBorder="1" applyAlignment="1">
      <alignment horizontal="center" vertical="center" textRotation="45"/>
    </xf>
    <xf numFmtId="0" fontId="4" fillId="0" borderId="41" xfId="0" applyFont="1" applyBorder="1" applyAlignment="1">
      <alignment horizontal="center" vertical="center" textRotation="45"/>
    </xf>
    <xf numFmtId="14" fontId="4" fillId="0" borderId="41" xfId="0" applyNumberFormat="1" applyFont="1" applyBorder="1" applyAlignment="1">
      <alignment horizontal="center" vertical="center" textRotation="45"/>
    </xf>
    <xf numFmtId="0" fontId="59" fillId="0" borderId="113" xfId="0" applyFont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63" fillId="18" borderId="8" xfId="0" applyFont="1" applyFill="1" applyBorder="1" applyAlignment="1">
      <alignment horizontal="center" vertical="center"/>
    </xf>
    <xf numFmtId="0" fontId="63" fillId="18" borderId="6" xfId="0" applyFont="1" applyFill="1" applyBorder="1" applyAlignment="1">
      <alignment horizontal="center" vertical="center"/>
    </xf>
    <xf numFmtId="0" fontId="63" fillId="18" borderId="3" xfId="0" applyFont="1" applyFill="1" applyBorder="1" applyAlignment="1">
      <alignment horizontal="center" vertical="center"/>
    </xf>
    <xf numFmtId="0" fontId="63" fillId="18" borderId="53" xfId="0" applyFont="1" applyFill="1" applyBorder="1" applyAlignment="1">
      <alignment horizontal="center" vertical="center"/>
    </xf>
    <xf numFmtId="0" fontId="63" fillId="18" borderId="44" xfId="0" applyFont="1" applyFill="1" applyBorder="1" applyAlignment="1">
      <alignment horizontal="center" vertical="center"/>
    </xf>
    <xf numFmtId="0" fontId="63" fillId="18" borderId="60" xfId="0" applyFont="1" applyFill="1" applyBorder="1" applyAlignment="1">
      <alignment horizontal="center" vertical="center"/>
    </xf>
    <xf numFmtId="0" fontId="63" fillId="18" borderId="61" xfId="0" applyFont="1" applyFill="1" applyBorder="1" applyAlignment="1">
      <alignment horizontal="center" vertical="center"/>
    </xf>
    <xf numFmtId="0" fontId="63" fillId="18" borderId="0" xfId="0" applyFont="1" applyFill="1" applyAlignment="1">
      <alignment horizontal="center" vertical="center"/>
    </xf>
    <xf numFmtId="0" fontId="27" fillId="19" borderId="0" xfId="0" applyFont="1" applyFill="1" applyAlignment="1">
      <alignment horizontal="center"/>
    </xf>
    <xf numFmtId="0" fontId="65" fillId="18" borderId="41" xfId="0" applyFont="1" applyFill="1" applyBorder="1" applyAlignment="1">
      <alignment horizontal="center"/>
    </xf>
    <xf numFmtId="0" fontId="65" fillId="18" borderId="43" xfId="0" applyFont="1" applyFill="1" applyBorder="1" applyAlignment="1">
      <alignment horizontal="center"/>
    </xf>
    <xf numFmtId="0" fontId="46" fillId="18" borderId="8" xfId="0" applyFont="1" applyFill="1" applyBorder="1" applyAlignment="1">
      <alignment horizontal="center" vertical="center"/>
    </xf>
    <xf numFmtId="0" fontId="46" fillId="18" borderId="6" xfId="0" applyFont="1" applyFill="1" applyBorder="1" applyAlignment="1">
      <alignment horizontal="center" vertical="center"/>
    </xf>
    <xf numFmtId="0" fontId="46" fillId="18" borderId="3" xfId="0" applyFont="1" applyFill="1" applyBorder="1" applyAlignment="1">
      <alignment horizontal="center" vertical="center"/>
    </xf>
    <xf numFmtId="0" fontId="46" fillId="6" borderId="8" xfId="0" applyFont="1" applyFill="1" applyBorder="1" applyAlignment="1">
      <alignment horizontal="center" vertical="center" textRotation="90"/>
    </xf>
    <xf numFmtId="0" fontId="46" fillId="6" borderId="3" xfId="0" applyFont="1" applyFill="1" applyBorder="1" applyAlignment="1">
      <alignment horizontal="center" vertical="center" textRotation="90"/>
    </xf>
    <xf numFmtId="0" fontId="9" fillId="3" borderId="62" xfId="0" applyFont="1" applyFill="1" applyBorder="1" applyAlignment="1">
      <alignment horizontal="center" vertical="center"/>
    </xf>
    <xf numFmtId="0" fontId="9" fillId="3" borderId="59" xfId="0" applyFont="1" applyFill="1" applyBorder="1" applyAlignment="1">
      <alignment horizontal="center" vertical="center"/>
    </xf>
    <xf numFmtId="0" fontId="9" fillId="3" borderId="63" xfId="0" applyFont="1" applyFill="1" applyBorder="1" applyAlignment="1">
      <alignment horizontal="center" vertical="center"/>
    </xf>
    <xf numFmtId="14" fontId="46" fillId="19" borderId="0" xfId="0" applyNumberFormat="1" applyFont="1" applyFill="1"/>
    <xf numFmtId="0" fontId="5" fillId="6" borderId="8" xfId="0" applyFont="1" applyFill="1" applyBorder="1" applyAlignment="1">
      <alignment horizontal="center" vertical="center" textRotation="90"/>
    </xf>
    <xf numFmtId="0" fontId="5" fillId="6" borderId="3" xfId="0" applyFont="1" applyFill="1" applyBorder="1" applyAlignment="1">
      <alignment horizontal="center" vertical="center" textRotation="90"/>
    </xf>
    <xf numFmtId="0" fontId="66" fillId="6" borderId="41" xfId="0" applyFont="1" applyFill="1" applyBorder="1" applyAlignment="1">
      <alignment horizontal="center" vertical="center" wrapText="1"/>
    </xf>
    <xf numFmtId="0" fontId="66" fillId="6" borderId="43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46" fillId="19" borderId="0" xfId="0" applyFont="1" applyFill="1" applyAlignment="1">
      <alignment horizontal="right"/>
    </xf>
    <xf numFmtId="14" fontId="46" fillId="19" borderId="0" xfId="0" applyNumberFormat="1" applyFont="1" applyFill="1" applyAlignment="1">
      <alignment horizontal="center"/>
    </xf>
    <xf numFmtId="0" fontId="61" fillId="19" borderId="0" xfId="0" applyFont="1" applyFill="1" applyAlignment="1">
      <alignment horizontal="center"/>
    </xf>
    <xf numFmtId="0" fontId="66" fillId="6" borderId="60" xfId="0" applyFont="1" applyFill="1" applyBorder="1" applyAlignment="1">
      <alignment horizontal="center" vertical="center" wrapText="1"/>
    </xf>
    <xf numFmtId="0" fontId="66" fillId="6" borderId="6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/>
    </xf>
    <xf numFmtId="0" fontId="27" fillId="20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56" fillId="4" borderId="41" xfId="3" applyFont="1" applyFill="1" applyBorder="1" applyAlignment="1">
      <alignment horizontal="left"/>
    </xf>
    <xf numFmtId="0" fontId="56" fillId="4" borderId="43" xfId="3" applyFont="1" applyFill="1" applyBorder="1" applyAlignment="1">
      <alignment horizontal="left"/>
    </xf>
    <xf numFmtId="0" fontId="7" fillId="4" borderId="41" xfId="5" applyFont="1" applyFill="1" applyBorder="1" applyAlignment="1">
      <alignment horizontal="center"/>
    </xf>
    <xf numFmtId="0" fontId="7" fillId="4" borderId="43" xfId="5" applyFont="1" applyFill="1" applyBorder="1" applyAlignment="1">
      <alignment horizontal="center"/>
    </xf>
    <xf numFmtId="0" fontId="0" fillId="0" borderId="41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27" fillId="0" borderId="0" xfId="0" applyFont="1"/>
    <xf numFmtId="0" fontId="66" fillId="6" borderId="8" xfId="0" applyFont="1" applyFill="1" applyBorder="1" applyAlignment="1">
      <alignment horizontal="center" vertical="center" wrapText="1"/>
    </xf>
    <xf numFmtId="0" fontId="66" fillId="6" borderId="3" xfId="0" applyFont="1" applyFill="1" applyBorder="1" applyAlignment="1">
      <alignment horizontal="center" vertical="center" wrapText="1"/>
    </xf>
    <xf numFmtId="14" fontId="9" fillId="3" borderId="4" xfId="0" applyNumberFormat="1" applyFont="1" applyFill="1" applyBorder="1" applyAlignment="1">
      <alignment horizontal="center" vertical="center"/>
    </xf>
    <xf numFmtId="14" fontId="9" fillId="3" borderId="8" xfId="0" applyNumberFormat="1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 textRotation="90"/>
    </xf>
    <xf numFmtId="0" fontId="11" fillId="6" borderId="3" xfId="0" applyFont="1" applyFill="1" applyBorder="1" applyAlignment="1">
      <alignment horizontal="center" vertical="center" textRotation="90"/>
    </xf>
    <xf numFmtId="0" fontId="11" fillId="3" borderId="8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 textRotation="90"/>
    </xf>
    <xf numFmtId="0" fontId="77" fillId="0" borderId="25" xfId="0" applyFont="1" applyBorder="1" applyAlignment="1">
      <alignment horizontal="left"/>
    </xf>
    <xf numFmtId="0" fontId="10" fillId="0" borderId="25" xfId="0" applyFont="1" applyBorder="1" applyAlignment="1">
      <alignment horizontal="center"/>
    </xf>
  </cellXfs>
  <cellStyles count="7">
    <cellStyle name="Accent3" xfId="2" builtinId="37"/>
    <cellStyle name="Accent4" xfId="4" builtinId="41"/>
    <cellStyle name="Accent6" xfId="5" builtinId="49"/>
    <cellStyle name="Comma" xfId="1" builtinId="3"/>
    <cellStyle name="Hyperlink" xfId="6" builtinId="8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Oct%202022%20meto%20erport/Nove%20meto%20erpor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KURAZ%20METO%20ERPORT%202012-2022/Kuraz%20Meto%202012-2022%20-%20Copy%2010%20yea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sep%202022%20meto%20report/septe%20202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year%20avre/Kuraz%20Meto%202012-2022%20-%20Copy%2010%20year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2012-2023%20All%20Data/paulos/pawlos/daily%20meteorology%20data/August%202017%20--November%2020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2012-2023%20All%20Data/paulos/Kuraz%20Meto%202012-2022%20-%20Copy%2010%20years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June%202023%20meto%20erport/june%20203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2012-2023%20All%20Data/paulos/AUG%202022/Aug%202022%20daliy%20A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2012-2023%20All%20Data/paulos/DATA/pawlos/Meto%20Dec%20Manthly%202018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222/Desktop/Meteorology2021/monthly%20Meteorological%20data%20(8%20ry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Dayily Win Deraction "/>
      <sheetName val="Kuraz Menthealy Metro Report "/>
      <sheetName val="Sheet1"/>
    </sheetNames>
    <sheetDataSet>
      <sheetData sheetId="0" refreshError="1"/>
      <sheetData sheetId="1" refreshError="1"/>
      <sheetData sheetId="2" refreshError="1"/>
      <sheetData sheetId="3">
        <row r="43">
          <cell r="O43">
            <v>81.600000000000009</v>
          </cell>
        </row>
        <row r="44">
          <cell r="B44">
            <v>35.032580645161296</v>
          </cell>
          <cell r="C44">
            <v>31.947096774193547</v>
          </cell>
          <cell r="D44">
            <v>31.921935483870964</v>
          </cell>
          <cell r="E44">
            <v>37.78709677419355</v>
          </cell>
          <cell r="F44">
            <v>21.948387096774194</v>
          </cell>
          <cell r="G44">
            <v>89.903225806451616</v>
          </cell>
          <cell r="H44">
            <v>42.645161290322584</v>
          </cell>
          <cell r="I44">
            <v>2.3774193548387097</v>
          </cell>
          <cell r="J44">
            <v>5.8183870967741935</v>
          </cell>
          <cell r="K44">
            <v>1.2593548387096773</v>
          </cell>
          <cell r="L44">
            <v>0.65774193548387094</v>
          </cell>
          <cell r="M44">
            <v>0.95854838709677426</v>
          </cell>
          <cell r="N44">
            <v>7.09375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Dayily Win Deraction "/>
      <sheetName val="Kuraz Monthaly Metro Report "/>
      <sheetName val="year monthly avreage"/>
      <sheetName val="Year Monthly Average"/>
      <sheetName val="2012-2022 Rain fall"/>
      <sheetName val="Sheet1"/>
      <sheetName val="monthly average"/>
      <sheetName val="Sheet2"/>
      <sheetName val="Sheet3"/>
      <sheetName val="10 Years monthly meto erport"/>
      <sheetName val="Element of Monthly Erport"/>
      <sheetName val="Sammery2021-2022"/>
    </sheetNames>
    <sheetDataSet>
      <sheetData sheetId="0"/>
      <sheetData sheetId="1"/>
      <sheetData sheetId="2"/>
      <sheetData sheetId="3">
        <row r="5325">
          <cell r="I5325">
            <v>6.9974193548387102</v>
          </cell>
          <cell r="J5325">
            <v>1.4001612903225806</v>
          </cell>
          <cell r="K5325">
            <v>0.86322580645161295</v>
          </cell>
          <cell r="L5325">
            <v>1.1316935483870969</v>
          </cell>
        </row>
        <row r="5458">
          <cell r="B5458">
            <v>34.913333333333334</v>
          </cell>
          <cell r="C5458">
            <v>31.727999999999998</v>
          </cell>
          <cell r="D5458">
            <v>31.785333333333334</v>
          </cell>
          <cell r="E5458">
            <v>38.313333333333325</v>
          </cell>
          <cell r="F5458">
            <v>21.522499999999997</v>
          </cell>
          <cell r="G5458">
            <v>88.7</v>
          </cell>
          <cell r="H5458">
            <v>42.4</v>
          </cell>
          <cell r="I5458">
            <v>5.2433333333333341</v>
          </cell>
          <cell r="J5458">
            <v>6.2986666666666666</v>
          </cell>
          <cell r="K5458">
            <v>1.0146666666666666</v>
          </cell>
          <cell r="L5458">
            <v>0.60266666666666657</v>
          </cell>
          <cell r="M5458">
            <v>0.80866666666666664</v>
          </cell>
          <cell r="N5458">
            <v>7.6516666666666691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Dayily Win Deraction "/>
      <sheetName val="Kuraz Menthealy Metro Report "/>
      <sheetName val="Sheet1"/>
    </sheetNames>
    <sheetDataSet>
      <sheetData sheetId="0"/>
      <sheetData sheetId="1"/>
      <sheetData sheetId="2"/>
      <sheetData sheetId="3">
        <row r="43">
          <cell r="B43">
            <v>33.116000000000007</v>
          </cell>
          <cell r="C43">
            <v>30.153333333333329</v>
          </cell>
          <cell r="D43">
            <v>29.95933333333334</v>
          </cell>
          <cell r="I43">
            <v>5.5116666666666667</v>
          </cell>
          <cell r="J43">
            <v>1.1826666666666668</v>
          </cell>
          <cell r="K43">
            <v>0.83566666666666667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Dayily Win Deraction "/>
      <sheetName val="Kuraz Monthaly Metro Report "/>
      <sheetName val="year monthly avreage"/>
      <sheetName val="2012-2022 Rain fall"/>
      <sheetName val="Year Monthly Average"/>
      <sheetName val="Element of Monthly Erport"/>
      <sheetName val="Sammery2021-2022"/>
      <sheetName val="Sheet1"/>
      <sheetName val="monthly average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5323">
          <cell r="B5323">
            <v>37.167272727272724</v>
          </cell>
          <cell r="C5323">
            <v>32.06909090909091</v>
          </cell>
          <cell r="D5323">
            <v>31.836363636363636</v>
          </cell>
        </row>
        <row r="5324">
          <cell r="B5324">
            <v>1110.1400000000001</v>
          </cell>
          <cell r="C5324">
            <v>990.28</v>
          </cell>
          <cell r="D5324">
            <v>971.60299999999995</v>
          </cell>
        </row>
        <row r="5456">
          <cell r="B5456">
            <v>34.896000000000001</v>
          </cell>
          <cell r="C5456">
            <v>31.451999999999991</v>
          </cell>
          <cell r="D5456">
            <v>31.416000000000004</v>
          </cell>
        </row>
        <row r="5457">
          <cell r="B5457">
            <v>1047.4000000000001</v>
          </cell>
          <cell r="C5457">
            <v>951.83999999999992</v>
          </cell>
          <cell r="D5457">
            <v>953.56000000000006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mry"/>
      <sheetName val="July"/>
      <sheetName val="Sheet1"/>
      <sheetName val="Aug 2017"/>
      <sheetName val="Sept 2017"/>
      <sheetName val="Oct 2017"/>
      <sheetName val="Nov 2017"/>
      <sheetName val="Dec 2017"/>
      <sheetName val="January 2018"/>
      <sheetName val="February 2018"/>
      <sheetName val="March 2018"/>
      <sheetName val="April 2018"/>
      <sheetName val="May 2018"/>
      <sheetName val="June 2018"/>
      <sheetName val="2018 July"/>
      <sheetName val="August 2018"/>
      <sheetName val="Sept 2018"/>
      <sheetName val="OCT 2018"/>
      <sheetName val="Nov 2018"/>
      <sheetName val="Dec 2018"/>
      <sheetName val="Jan 2019"/>
      <sheetName val="Feb 2019"/>
      <sheetName val="march 2019"/>
      <sheetName val="April 2019"/>
      <sheetName val="may 2019"/>
      <sheetName val="June 2019"/>
      <sheetName val="july 2019"/>
      <sheetName val="august 2019"/>
      <sheetName val="sept 2019"/>
      <sheetName val="octo 2019"/>
      <sheetName val="November 2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Dayily Win Deraction "/>
      <sheetName val="2012-2022 year avre"/>
      <sheetName val="Sheet4"/>
      <sheetName val="Sheet5"/>
      <sheetName val="Kuraz Monthaly Metro Report "/>
      <sheetName val="year monthly avreage"/>
      <sheetName val="Sheet6"/>
      <sheetName val="2012-2022 Rain fall"/>
      <sheetName val="Element of Monthly Erport"/>
      <sheetName val="Sammery2021-2022"/>
      <sheetName val="Sheet1"/>
      <sheetName val="monthly average"/>
      <sheetName val="Sheet2"/>
      <sheetName val="Sheet3"/>
      <sheetName val="2015-17 wd"/>
      <sheetName val="2018 April-2020 Dec"/>
      <sheetName val="2021 jan-dec"/>
      <sheetName val="2022 jan-dec"/>
      <sheetName val="2023 jan-dec"/>
    </sheetNames>
    <sheetDataSet>
      <sheetData sheetId="0"/>
      <sheetData sheetId="1"/>
      <sheetData sheetId="2"/>
      <sheetData sheetId="3">
        <row r="138">
          <cell r="D138">
            <v>33.653548387096777</v>
          </cell>
        </row>
        <row r="214">
          <cell r="B214">
            <v>39.888571428571431</v>
          </cell>
          <cell r="C214">
            <v>34.568571428571431</v>
          </cell>
          <cell r="D214">
            <v>33.635714285714286</v>
          </cell>
          <cell r="H214">
            <v>20.957142857142856</v>
          </cell>
          <cell r="K214">
            <v>7.1178571428571429</v>
          </cell>
          <cell r="M214">
            <v>1.2528571428571429</v>
          </cell>
          <cell r="N214">
            <v>0.45964285714285719</v>
          </cell>
          <cell r="P214">
            <v>9.0678571428571431</v>
          </cell>
        </row>
      </sheetData>
      <sheetData sheetId="4"/>
      <sheetData sheetId="5"/>
      <sheetData sheetId="6">
        <row r="3155">
          <cell r="Q3155">
            <v>0</v>
          </cell>
        </row>
        <row r="3156">
          <cell r="Q3156">
            <v>0</v>
          </cell>
        </row>
        <row r="3157">
          <cell r="Q3157">
            <v>4</v>
          </cell>
        </row>
        <row r="3158">
          <cell r="Q3158">
            <v>0</v>
          </cell>
        </row>
        <row r="3159">
          <cell r="Q3159">
            <v>0</v>
          </cell>
        </row>
        <row r="3160">
          <cell r="Q3160">
            <v>0</v>
          </cell>
        </row>
        <row r="3161">
          <cell r="Q3161">
            <v>0</v>
          </cell>
        </row>
        <row r="3162">
          <cell r="Q3162">
            <v>0</v>
          </cell>
        </row>
        <row r="3163">
          <cell r="Q3163">
            <v>0</v>
          </cell>
        </row>
        <row r="3164">
          <cell r="Q3164">
            <v>0</v>
          </cell>
        </row>
        <row r="3167">
          <cell r="Q3167">
            <v>0</v>
          </cell>
        </row>
        <row r="3168">
          <cell r="Q3168">
            <v>0</v>
          </cell>
        </row>
        <row r="3169">
          <cell r="Q3169">
            <v>0</v>
          </cell>
        </row>
        <row r="3170">
          <cell r="Q3170">
            <v>0</v>
          </cell>
        </row>
        <row r="3171">
          <cell r="Q3171">
            <v>0</v>
          </cell>
        </row>
        <row r="3172">
          <cell r="Q3172">
            <v>0</v>
          </cell>
        </row>
        <row r="3173">
          <cell r="Q3173">
            <v>0</v>
          </cell>
        </row>
        <row r="3174">
          <cell r="Q3174">
            <v>0</v>
          </cell>
        </row>
        <row r="3175">
          <cell r="Q3175">
            <v>0</v>
          </cell>
        </row>
        <row r="3176">
          <cell r="Q3176">
            <v>0</v>
          </cell>
        </row>
        <row r="3180">
          <cell r="Q3180">
            <v>0</v>
          </cell>
        </row>
        <row r="3181">
          <cell r="Q3181">
            <v>0</v>
          </cell>
        </row>
        <row r="3182">
          <cell r="Q3182">
            <v>3</v>
          </cell>
        </row>
        <row r="3183">
          <cell r="Q3183">
            <v>3.2</v>
          </cell>
        </row>
        <row r="3184">
          <cell r="Q3184">
            <v>4.2</v>
          </cell>
        </row>
        <row r="3185">
          <cell r="Q3185">
            <v>0</v>
          </cell>
        </row>
        <row r="3186">
          <cell r="Q3186">
            <v>24</v>
          </cell>
        </row>
        <row r="3187">
          <cell r="Q3187">
            <v>6.2</v>
          </cell>
        </row>
        <row r="3188">
          <cell r="Q3188">
            <v>0</v>
          </cell>
        </row>
        <row r="5147">
          <cell r="E5147">
            <v>38.413333333333334</v>
          </cell>
          <cell r="I5147">
            <v>5.4733333333333327</v>
          </cell>
          <cell r="J5147">
            <v>6.048</v>
          </cell>
        </row>
        <row r="5370">
          <cell r="C5370">
            <v>30.153333333333329</v>
          </cell>
          <cell r="D5370">
            <v>29.95933333333334</v>
          </cell>
        </row>
        <row r="5415">
          <cell r="B5415">
            <v>35.032580645161296</v>
          </cell>
          <cell r="C5415">
            <v>31.947096774193547</v>
          </cell>
          <cell r="D5415">
            <v>31.921935483870964</v>
          </cell>
          <cell r="F5415">
            <v>21.948387096774194</v>
          </cell>
          <cell r="I5415">
            <v>2.3774193548387097</v>
          </cell>
          <cell r="J5415">
            <v>5.8183870967741935</v>
          </cell>
        </row>
        <row r="5546">
          <cell r="B5546">
            <v>37.684516129032261</v>
          </cell>
          <cell r="C5546">
            <v>31.947096774193547</v>
          </cell>
          <cell r="E5546">
            <v>41.50967741935483</v>
          </cell>
          <cell r="F5546">
            <v>20.43870967741935</v>
          </cell>
          <cell r="K5546">
            <v>1.1393548387096777</v>
          </cell>
          <cell r="L5546">
            <v>0.60870967741935489</v>
          </cell>
          <cell r="M5546">
            <v>0.87403225806451634</v>
          </cell>
        </row>
        <row r="5588">
          <cell r="B5588">
            <v>39.888571428571431</v>
          </cell>
          <cell r="C5588">
            <v>34.568571428571431</v>
          </cell>
          <cell r="D5588">
            <v>33.635714285714286</v>
          </cell>
          <cell r="E5588">
            <v>43.085714285714282</v>
          </cell>
          <cell r="F5588">
            <v>20.957142857142856</v>
          </cell>
          <cell r="G5588">
            <v>67.5</v>
          </cell>
          <cell r="H5588">
            <v>31.535714285714285</v>
          </cell>
          <cell r="I5588">
            <v>7.1178571428571429</v>
          </cell>
          <cell r="J5588">
            <v>9.2999999999999989</v>
          </cell>
          <cell r="K5588">
            <v>1.2528571428571429</v>
          </cell>
          <cell r="L5588">
            <v>0.45964285714285719</v>
          </cell>
          <cell r="M5588">
            <v>0.85625000000000007</v>
          </cell>
          <cell r="N5588">
            <v>9.0678571428571431</v>
          </cell>
        </row>
        <row r="5672">
          <cell r="O5672">
            <v>264</v>
          </cell>
        </row>
        <row r="5673">
          <cell r="B5673">
            <v>33.133333333333333</v>
          </cell>
          <cell r="C5673">
            <v>20.513333333333332</v>
          </cell>
          <cell r="D5673">
            <v>30.470666666666663</v>
          </cell>
          <cell r="E5673">
            <v>35.54</v>
          </cell>
          <cell r="F5673">
            <v>21.466666666666661</v>
          </cell>
          <cell r="G5673">
            <v>94.533333333333331</v>
          </cell>
          <cell r="H5673">
            <v>61.8</v>
          </cell>
          <cell r="I5673">
            <v>2.9799999999999995</v>
          </cell>
          <cell r="J5673">
            <v>4.9793333333333329</v>
          </cell>
          <cell r="K5673">
            <v>1.0416666666666667</v>
          </cell>
          <cell r="L5673">
            <v>0.56666666666666654</v>
          </cell>
          <cell r="M5673">
            <v>0.8041666666666667</v>
          </cell>
          <cell r="N5673">
            <v>4.6100000000000003</v>
          </cell>
        </row>
        <row r="5712">
          <cell r="N5712">
            <v>0</v>
          </cell>
        </row>
        <row r="5715">
          <cell r="O5715">
            <v>147.60000000000002</v>
          </cell>
        </row>
        <row r="5716">
          <cell r="B5716">
            <v>35.22774193548387</v>
          </cell>
          <cell r="C5716">
            <v>31.123870967741933</v>
          </cell>
          <cell r="D5716">
            <v>30.615161290322579</v>
          </cell>
          <cell r="E5716">
            <v>35.974193548387092</v>
          </cell>
          <cell r="F5716">
            <v>21.729032258064517</v>
          </cell>
          <cell r="G5716">
            <v>93.483870967741936</v>
          </cell>
          <cell r="H5716">
            <v>62.677419354838712</v>
          </cell>
          <cell r="I5716">
            <v>3.3148387096774199</v>
          </cell>
          <cell r="J5716">
            <v>5.3199999999999994</v>
          </cell>
          <cell r="K5716">
            <v>0.98290322580645162</v>
          </cell>
          <cell r="L5716">
            <v>0.36741935483870969</v>
          </cell>
          <cell r="M5716">
            <v>0.67516129032258065</v>
          </cell>
        </row>
        <row r="5721">
          <cell r="O5721">
            <v>0</v>
          </cell>
        </row>
        <row r="5722">
          <cell r="O5722">
            <v>0</v>
          </cell>
        </row>
        <row r="5723">
          <cell r="O5723">
            <v>0</v>
          </cell>
        </row>
        <row r="5724">
          <cell r="O5724">
            <v>0</v>
          </cell>
        </row>
        <row r="5725">
          <cell r="O5725">
            <v>0</v>
          </cell>
        </row>
        <row r="5726">
          <cell r="O5726">
            <v>0</v>
          </cell>
        </row>
        <row r="5727">
          <cell r="O5727">
            <v>0</v>
          </cell>
        </row>
        <row r="5728">
          <cell r="O5728">
            <v>0</v>
          </cell>
        </row>
        <row r="5729">
          <cell r="O5729">
            <v>0</v>
          </cell>
        </row>
        <row r="5730">
          <cell r="O5730">
            <v>0</v>
          </cell>
        </row>
        <row r="5757">
          <cell r="O5757">
            <v>70.155000000000015</v>
          </cell>
        </row>
        <row r="5758">
          <cell r="C5758">
            <v>31.936666666666667</v>
          </cell>
          <cell r="D5758">
            <v>30.614666666666668</v>
          </cell>
          <cell r="E5758">
            <v>37.226666666666667</v>
          </cell>
          <cell r="F5758">
            <v>22.103333333333335</v>
          </cell>
          <cell r="I5758">
            <v>3.9936666666666669</v>
          </cell>
          <cell r="J5758">
            <v>5.4580000000000002</v>
          </cell>
          <cell r="K5758">
            <v>0.87100000000000011</v>
          </cell>
          <cell r="L5758">
            <v>0.43966666666666665</v>
          </cell>
          <cell r="M5758">
            <v>0.65983333333333327</v>
          </cell>
        </row>
        <row r="5802">
          <cell r="I5802">
            <v>5.4290322580645167</v>
          </cell>
          <cell r="J5802">
            <v>6.3116129032258073</v>
          </cell>
        </row>
        <row r="5847">
          <cell r="B5847">
            <v>38.226774193548387</v>
          </cell>
          <cell r="C5847">
            <v>33.030322580645162</v>
          </cell>
          <cell r="D5847">
            <v>32.53</v>
          </cell>
          <cell r="F5847">
            <v>21.664516129032254</v>
          </cell>
          <cell r="I5847">
            <v>4.9558709677419355</v>
          </cell>
          <cell r="J5847">
            <v>7.9093548387096773</v>
          </cell>
          <cell r="K5847">
            <v>1.1780645161290324</v>
          </cell>
          <cell r="L5847">
            <v>0.63419354838709674</v>
          </cell>
          <cell r="M5847">
            <v>0.73580645161290315</v>
          </cell>
        </row>
        <row r="5889">
          <cell r="B5889">
            <v>33.878</v>
          </cell>
          <cell r="C5889">
            <v>32.303999999999995</v>
          </cell>
          <cell r="F5889">
            <v>22.993333333333332</v>
          </cell>
        </row>
        <row r="5932">
          <cell r="B5932">
            <v>34.791290322580643</v>
          </cell>
          <cell r="E5932">
            <v>36.91612903225807</v>
          </cell>
          <cell r="F5932">
            <v>21.941935483870971</v>
          </cell>
          <cell r="G5932">
            <v>93.548387096774192</v>
          </cell>
          <cell r="H5932">
            <v>48.677419354838712</v>
          </cell>
          <cell r="J5932">
            <v>0.99838709677419368</v>
          </cell>
          <cell r="K5932">
            <v>0.54967741935483871</v>
          </cell>
          <cell r="L5932">
            <v>0.95919354838709681</v>
          </cell>
          <cell r="M5932">
            <v>6.82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NE"/>
      <sheetName val="Kuraz Monthly Metro Report "/>
      <sheetName val="Sammery"/>
      <sheetName val="Sheet1"/>
      <sheetName val="SAMERY JULY 2022- JUNE 2023"/>
      <sheetName val="MONTHLY AVER "/>
      <sheetName val="WIND DAYRCTION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12.9</v>
          </cell>
        </row>
        <row r="20">
          <cell r="O20">
            <v>2</v>
          </cell>
        </row>
        <row r="21">
          <cell r="O21">
            <v>0</v>
          </cell>
        </row>
        <row r="22">
          <cell r="O22">
            <v>4.4000000000000004</v>
          </cell>
        </row>
        <row r="23">
          <cell r="O23">
            <v>0</v>
          </cell>
        </row>
        <row r="24">
          <cell r="O24">
            <v>13.6</v>
          </cell>
        </row>
        <row r="25">
          <cell r="O25">
            <v>0</v>
          </cell>
        </row>
        <row r="40">
          <cell r="O40">
            <v>67.199999999999989</v>
          </cell>
        </row>
        <row r="41">
          <cell r="E41">
            <v>37.226666666666667</v>
          </cell>
          <cell r="F41">
            <v>22.103333333333335</v>
          </cell>
          <cell r="G41">
            <v>93.6</v>
          </cell>
          <cell r="H41">
            <v>55.266666666666666</v>
          </cell>
          <cell r="I41">
            <v>3.9936666666666669</v>
          </cell>
          <cell r="J41">
            <v>5.4580000000000002</v>
          </cell>
          <cell r="K41">
            <v>0.87100000000000011</v>
          </cell>
          <cell r="L41">
            <v>0.43966666666666665</v>
          </cell>
          <cell r="M41">
            <v>0.65983333333333327</v>
          </cell>
        </row>
      </sheetData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thealy Metrology "/>
      <sheetName val="year Metrology "/>
      <sheetName val="Dayily Win Deraction "/>
      <sheetName val="Kuraz Menthealy Metro Report 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6">
          <cell r="N6">
            <v>1.5</v>
          </cell>
        </row>
        <row r="7">
          <cell r="N7">
            <v>0</v>
          </cell>
        </row>
        <row r="8">
          <cell r="N8">
            <v>0</v>
          </cell>
        </row>
        <row r="9">
          <cell r="N9">
            <v>0</v>
          </cell>
        </row>
        <row r="10">
          <cell r="N10">
            <v>0</v>
          </cell>
        </row>
        <row r="11">
          <cell r="N11">
            <v>0</v>
          </cell>
        </row>
        <row r="12">
          <cell r="N12">
            <v>0</v>
          </cell>
        </row>
        <row r="13">
          <cell r="N13">
            <v>0</v>
          </cell>
        </row>
        <row r="14">
          <cell r="N14">
            <v>0</v>
          </cell>
        </row>
        <row r="15">
          <cell r="N15">
            <v>2.8</v>
          </cell>
        </row>
        <row r="18">
          <cell r="N18">
            <v>0</v>
          </cell>
        </row>
        <row r="19">
          <cell r="N19">
            <v>3.5</v>
          </cell>
        </row>
        <row r="20">
          <cell r="N20">
            <v>4.7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11.6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0</v>
          </cell>
        </row>
        <row r="27">
          <cell r="N27">
            <v>0</v>
          </cell>
        </row>
        <row r="30">
          <cell r="N30">
            <v>0</v>
          </cell>
        </row>
        <row r="31">
          <cell r="N31">
            <v>0</v>
          </cell>
        </row>
        <row r="32">
          <cell r="N32">
            <v>0</v>
          </cell>
        </row>
        <row r="33">
          <cell r="N33">
            <v>0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0</v>
          </cell>
        </row>
        <row r="37">
          <cell r="N37">
            <v>0</v>
          </cell>
        </row>
        <row r="38">
          <cell r="N38">
            <v>0</v>
          </cell>
        </row>
        <row r="39">
          <cell r="N39">
            <v>22.4</v>
          </cell>
        </row>
        <row r="40">
          <cell r="N40">
            <v>0</v>
          </cell>
        </row>
        <row r="44">
          <cell r="B44">
            <v>35.810967741935485</v>
          </cell>
          <cell r="C44">
            <v>31.944516129032259</v>
          </cell>
          <cell r="D44">
            <v>31.342032258064513</v>
          </cell>
          <cell r="F44">
            <v>21.980645161290322</v>
          </cell>
          <cell r="K44">
            <v>0.86322580645161295</v>
          </cell>
          <cell r="L44">
            <v>1.1316935483870969</v>
          </cell>
        </row>
      </sheetData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3"/>
      <sheetName val="Sheet2"/>
      <sheetName val="Sheet4"/>
      <sheetName val="Sheet5"/>
      <sheetName val="Sheet9"/>
      <sheetName val="WENID dircation"/>
      <sheetName val="Sheet7"/>
      <sheetName val="Sheet8"/>
      <sheetName val="Sheet10"/>
      <sheetName val="WATHER CONDTION"/>
      <sheetName val="Sheet12"/>
      <sheetName val="NOV"/>
      <sheetName val="Sheet6"/>
      <sheetName val="Sheet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2">
          <cell r="C42">
            <v>20.293333333333333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 yrs monthly Meteo data"/>
      <sheetName val="dependable Rainfail"/>
      <sheetName val="Sheet2"/>
      <sheetName val="Sheet3"/>
      <sheetName val="Year Monthly Average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2">
          <cell r="G202">
            <v>36.270967741935486</v>
          </cell>
        </row>
        <row r="205">
          <cell r="B205">
            <v>34.913333333333334</v>
          </cell>
          <cell r="C205">
            <v>31.727999999999998</v>
          </cell>
          <cell r="M205">
            <v>1.0146666666666666</v>
          </cell>
          <cell r="P205">
            <v>7.6516666666666691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87"/>
  <sheetViews>
    <sheetView topLeftCell="A709" workbookViewId="0">
      <selection activeCell="J306" sqref="J306"/>
    </sheetView>
  </sheetViews>
  <sheetFormatPr defaultRowHeight="14.5" x14ac:dyDescent="0.35"/>
  <cols>
    <col min="11" max="11" width="11.54296875" bestFit="1" customWidth="1"/>
    <col min="13" max="13" width="10.453125" customWidth="1"/>
    <col min="14" max="14" width="10.26953125" customWidth="1"/>
  </cols>
  <sheetData>
    <row r="1" spans="1:15" ht="15" thickBot="1" x14ac:dyDescent="0.4">
      <c r="A1" s="1474" t="s">
        <v>0</v>
      </c>
      <c r="B1" s="1474"/>
      <c r="C1" s="1474"/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86"/>
      <c r="O1" s="1486"/>
    </row>
    <row r="2" spans="1:15" x14ac:dyDescent="0.35">
      <c r="A2" s="1434" t="s">
        <v>1</v>
      </c>
      <c r="B2" s="1436" t="s">
        <v>2</v>
      </c>
      <c r="C2" s="1437"/>
      <c r="D2" s="1438"/>
      <c r="E2" s="1436" t="s">
        <v>3</v>
      </c>
      <c r="F2" s="1438"/>
      <c r="G2" s="1436" t="s">
        <v>4</v>
      </c>
      <c r="H2" s="1438"/>
      <c r="I2" s="1441" t="s">
        <v>5</v>
      </c>
      <c r="J2" s="1442"/>
      <c r="K2" s="1441" t="s">
        <v>6</v>
      </c>
      <c r="L2" s="1451"/>
      <c r="M2" s="1451"/>
      <c r="N2" s="1489" t="s">
        <v>7</v>
      </c>
      <c r="O2" s="1487" t="s">
        <v>8</v>
      </c>
    </row>
    <row r="3" spans="1:15" ht="28.5" thickBot="1" x14ac:dyDescent="0.4">
      <c r="A3" s="1450"/>
      <c r="B3" s="1">
        <v>0.05</v>
      </c>
      <c r="C3" s="1">
        <v>0.1</v>
      </c>
      <c r="D3" s="1">
        <v>0.2</v>
      </c>
      <c r="E3" s="1" t="s">
        <v>9</v>
      </c>
      <c r="F3" s="1" t="s">
        <v>10</v>
      </c>
      <c r="G3" s="1" t="s">
        <v>9</v>
      </c>
      <c r="H3" s="1" t="s">
        <v>10</v>
      </c>
      <c r="I3" s="1" t="s">
        <v>11</v>
      </c>
      <c r="J3" s="1" t="s">
        <v>12</v>
      </c>
      <c r="K3" s="19" t="s">
        <v>13</v>
      </c>
      <c r="L3" s="19" t="s">
        <v>14</v>
      </c>
      <c r="M3" s="221" t="s">
        <v>15</v>
      </c>
      <c r="N3" s="1490"/>
      <c r="O3" s="1488"/>
    </row>
    <row r="4" spans="1:15" x14ac:dyDescent="0.35">
      <c r="A4" s="29">
        <v>1</v>
      </c>
      <c r="B4" s="30">
        <v>27.04</v>
      </c>
      <c r="C4" s="30">
        <v>27.32</v>
      </c>
      <c r="D4" s="30">
        <v>27.24</v>
      </c>
      <c r="E4" s="31">
        <v>32.4</v>
      </c>
      <c r="F4" s="31">
        <v>15</v>
      </c>
      <c r="G4" s="31">
        <v>79</v>
      </c>
      <c r="H4" s="31">
        <v>23</v>
      </c>
      <c r="I4" s="31">
        <v>11</v>
      </c>
      <c r="J4" s="31">
        <v>10.9</v>
      </c>
      <c r="K4" s="31">
        <v>11.741666666666699</v>
      </c>
      <c r="L4" s="31">
        <v>4.083333333333333</v>
      </c>
      <c r="M4" s="31">
        <v>2.1980925000000044</v>
      </c>
      <c r="N4" s="215">
        <v>0.39583333333333331</v>
      </c>
      <c r="O4" s="219">
        <v>0</v>
      </c>
    </row>
    <row r="5" spans="1:15" x14ac:dyDescent="0.35">
      <c r="A5" s="29">
        <v>2</v>
      </c>
      <c r="B5" s="31">
        <v>26.88</v>
      </c>
      <c r="C5" s="31">
        <v>26.16</v>
      </c>
      <c r="D5" s="31">
        <v>26.84</v>
      </c>
      <c r="E5" s="31">
        <v>33.200000000000003</v>
      </c>
      <c r="F5" s="31">
        <v>14</v>
      </c>
      <c r="G5" s="31">
        <v>61</v>
      </c>
      <c r="H5" s="31">
        <v>10</v>
      </c>
      <c r="I5" s="31">
        <v>9.9</v>
      </c>
      <c r="J5" s="31">
        <v>11.3</v>
      </c>
      <c r="K5" s="31">
        <v>10.125</v>
      </c>
      <c r="L5" s="31">
        <v>5.55</v>
      </c>
      <c r="M5" s="31">
        <v>2.1772575000000001</v>
      </c>
      <c r="N5" s="211">
        <v>0.375</v>
      </c>
      <c r="O5" s="180">
        <v>0</v>
      </c>
    </row>
    <row r="6" spans="1:15" x14ac:dyDescent="0.35">
      <c r="A6" s="29">
        <v>3</v>
      </c>
      <c r="B6" s="31">
        <v>25.2</v>
      </c>
      <c r="C6" s="31">
        <v>21.92</v>
      </c>
      <c r="D6" s="31">
        <v>26.84</v>
      </c>
      <c r="E6" s="31">
        <v>31</v>
      </c>
      <c r="F6" s="31">
        <v>14.2</v>
      </c>
      <c r="G6" s="31">
        <v>55</v>
      </c>
      <c r="H6" s="31">
        <v>28</v>
      </c>
      <c r="I6" s="31">
        <v>6.8</v>
      </c>
      <c r="J6" s="31">
        <v>11.6</v>
      </c>
      <c r="K6" s="31">
        <v>7.8416666666666996</v>
      </c>
      <c r="L6" s="278">
        <v>5.0999999999999996</v>
      </c>
      <c r="M6" s="31">
        <v>1.7975975000000044</v>
      </c>
      <c r="N6" s="211">
        <v>0.375</v>
      </c>
      <c r="O6" s="180">
        <v>0</v>
      </c>
    </row>
    <row r="7" spans="1:15" x14ac:dyDescent="0.35">
      <c r="A7" s="29">
        <v>4</v>
      </c>
      <c r="B7" s="31">
        <v>27.58</v>
      </c>
      <c r="C7" s="31">
        <v>26</v>
      </c>
      <c r="D7" s="31">
        <v>27.16</v>
      </c>
      <c r="E7" s="31">
        <v>33.200000000000003</v>
      </c>
      <c r="F7" s="31">
        <v>13.4</v>
      </c>
      <c r="G7" s="31">
        <v>66</v>
      </c>
      <c r="H7" s="31">
        <v>20</v>
      </c>
      <c r="I7" s="31">
        <v>14.2</v>
      </c>
      <c r="J7" s="31">
        <v>11.3</v>
      </c>
      <c r="K7" s="31">
        <v>2.1583333333333332</v>
      </c>
      <c r="L7" s="31">
        <v>10.175000000000001</v>
      </c>
      <c r="M7" s="31">
        <v>1.7131000000000001</v>
      </c>
      <c r="N7" s="211">
        <v>0.375</v>
      </c>
      <c r="O7" s="180">
        <v>0</v>
      </c>
    </row>
    <row r="8" spans="1:15" x14ac:dyDescent="0.35">
      <c r="A8" s="29">
        <v>5</v>
      </c>
      <c r="B8" s="31">
        <v>27.76</v>
      </c>
      <c r="C8" s="31">
        <v>26.68</v>
      </c>
      <c r="D8" s="31">
        <v>27.04</v>
      </c>
      <c r="E8" s="31">
        <v>34.4</v>
      </c>
      <c r="F8" s="31">
        <v>13.2</v>
      </c>
      <c r="G8" s="31">
        <v>56</v>
      </c>
      <c r="H8" s="31">
        <v>21</v>
      </c>
      <c r="I8" s="31">
        <v>7.3</v>
      </c>
      <c r="J8" s="31">
        <v>12.1</v>
      </c>
      <c r="K8" s="31">
        <v>17.45</v>
      </c>
      <c r="L8" s="31">
        <v>5.083333333333333</v>
      </c>
      <c r="M8" s="31">
        <v>3.1298799999999996</v>
      </c>
      <c r="N8" s="211">
        <v>0.375</v>
      </c>
      <c r="O8" s="180">
        <v>0</v>
      </c>
    </row>
    <row r="9" spans="1:15" x14ac:dyDescent="0.35">
      <c r="A9" s="29">
        <v>6</v>
      </c>
      <c r="B9" s="31">
        <v>28.2</v>
      </c>
      <c r="C9" s="31">
        <v>27.36</v>
      </c>
      <c r="D9" s="31">
        <v>27.48</v>
      </c>
      <c r="E9" s="31">
        <v>33.4</v>
      </c>
      <c r="F9" s="31">
        <v>14.8</v>
      </c>
      <c r="G9" s="31">
        <v>57</v>
      </c>
      <c r="H9" s="31">
        <v>15</v>
      </c>
      <c r="I9" s="31">
        <v>12</v>
      </c>
      <c r="J9" s="31">
        <v>10.8</v>
      </c>
      <c r="K9" s="31">
        <v>9.2583333333333329</v>
      </c>
      <c r="L9" s="31">
        <v>6.1083333333333334</v>
      </c>
      <c r="M9" s="31">
        <v>2.13443</v>
      </c>
      <c r="N9" s="211">
        <v>0.39583333333333331</v>
      </c>
      <c r="O9" s="180">
        <v>0</v>
      </c>
    </row>
    <row r="10" spans="1:15" x14ac:dyDescent="0.35">
      <c r="A10" s="29">
        <v>7</v>
      </c>
      <c r="B10" s="31">
        <v>27.48</v>
      </c>
      <c r="C10" s="31">
        <v>27.2</v>
      </c>
      <c r="D10" s="32">
        <v>27.32</v>
      </c>
      <c r="E10" s="32">
        <v>34.200000000000003</v>
      </c>
      <c r="F10" s="32">
        <v>14.2</v>
      </c>
      <c r="G10" s="32">
        <v>66</v>
      </c>
      <c r="H10" s="32">
        <v>20</v>
      </c>
      <c r="I10" s="32">
        <v>9.6</v>
      </c>
      <c r="J10" s="32">
        <v>14.1</v>
      </c>
      <c r="K10" s="32">
        <v>9.25</v>
      </c>
      <c r="L10" s="31">
        <v>22.975000000000001</v>
      </c>
      <c r="M10" s="31">
        <v>4.4760524999999998</v>
      </c>
      <c r="N10" s="211">
        <v>0.35416666666666669</v>
      </c>
      <c r="O10" s="180">
        <v>0</v>
      </c>
    </row>
    <row r="11" spans="1:15" x14ac:dyDescent="0.35">
      <c r="A11" s="29">
        <v>8</v>
      </c>
      <c r="B11" s="31">
        <v>28.12</v>
      </c>
      <c r="C11" s="31">
        <v>27.52</v>
      </c>
      <c r="D11" s="31">
        <v>27.48</v>
      </c>
      <c r="E11" s="31">
        <v>35.200000000000003</v>
      </c>
      <c r="F11" s="31">
        <v>17</v>
      </c>
      <c r="G11" s="31">
        <v>38</v>
      </c>
      <c r="H11" s="31">
        <v>14</v>
      </c>
      <c r="I11" s="31">
        <v>13.3</v>
      </c>
      <c r="J11" s="31">
        <v>14.1</v>
      </c>
      <c r="K11" s="31">
        <v>7.45</v>
      </c>
      <c r="L11" s="31">
        <v>5.5916666666666668</v>
      </c>
      <c r="M11" s="31">
        <v>1.8114875000000001</v>
      </c>
      <c r="N11" s="211">
        <v>0.39583333333333331</v>
      </c>
      <c r="O11" s="180">
        <v>0</v>
      </c>
    </row>
    <row r="12" spans="1:15" x14ac:dyDescent="0.35">
      <c r="A12" s="29">
        <v>9</v>
      </c>
      <c r="B12" s="31">
        <v>26.72</v>
      </c>
      <c r="C12" s="31">
        <v>25.88</v>
      </c>
      <c r="D12" s="31">
        <v>26.72</v>
      </c>
      <c r="E12" s="31">
        <v>30.8</v>
      </c>
      <c r="F12" s="31">
        <v>14.2</v>
      </c>
      <c r="G12" s="31">
        <v>57</v>
      </c>
      <c r="H12" s="31">
        <v>26</v>
      </c>
      <c r="I12" s="31">
        <v>11.2</v>
      </c>
      <c r="J12" s="31">
        <v>11.8</v>
      </c>
      <c r="K12" s="31">
        <v>8.3916666666666675</v>
      </c>
      <c r="L12" s="31">
        <v>7.0166666666666666</v>
      </c>
      <c r="M12" s="31">
        <v>2.1402175000000003</v>
      </c>
      <c r="N12" s="211">
        <v>0.375</v>
      </c>
      <c r="O12" s="180">
        <v>0</v>
      </c>
    </row>
    <row r="13" spans="1:15" ht="15" thickBot="1" x14ac:dyDescent="0.4">
      <c r="A13" s="33">
        <v>10</v>
      </c>
      <c r="B13" s="34">
        <v>28.44</v>
      </c>
      <c r="C13" s="34">
        <v>25.06</v>
      </c>
      <c r="D13" s="34">
        <v>27.08</v>
      </c>
      <c r="E13" s="34">
        <v>30.4</v>
      </c>
      <c r="F13" s="34">
        <v>13</v>
      </c>
      <c r="G13" s="34">
        <v>54</v>
      </c>
      <c r="H13" s="34">
        <v>20</v>
      </c>
      <c r="I13" s="34">
        <v>13.2</v>
      </c>
      <c r="J13" s="34">
        <v>12.2</v>
      </c>
      <c r="K13" s="34">
        <v>8.7083333333333339</v>
      </c>
      <c r="L13" s="34">
        <v>6.583333333333333</v>
      </c>
      <c r="M13" s="31">
        <v>2.1240125000000001</v>
      </c>
      <c r="N13" s="212">
        <v>0.41666666666666669</v>
      </c>
      <c r="O13" s="216">
        <v>0</v>
      </c>
    </row>
    <row r="14" spans="1:15" ht="15" thickBot="1" x14ac:dyDescent="0.4">
      <c r="A14" s="35" t="s">
        <v>16</v>
      </c>
      <c r="B14" s="36">
        <v>273.42</v>
      </c>
      <c r="C14" s="36">
        <v>261.09999999999997</v>
      </c>
      <c r="D14" s="36">
        <v>271.2</v>
      </c>
      <c r="E14" s="36">
        <v>328.2</v>
      </c>
      <c r="F14" s="36">
        <v>143</v>
      </c>
      <c r="G14" s="36">
        <v>589</v>
      </c>
      <c r="H14" s="36">
        <v>197</v>
      </c>
      <c r="I14" s="36">
        <v>108.5</v>
      </c>
      <c r="J14" s="36">
        <v>120.2</v>
      </c>
      <c r="K14" s="36">
        <v>92.375000000000071</v>
      </c>
      <c r="L14" s="36">
        <v>78.266666666666652</v>
      </c>
      <c r="M14" s="36">
        <v>23.702127500000003</v>
      </c>
      <c r="N14" s="213"/>
      <c r="O14" s="217">
        <v>0</v>
      </c>
    </row>
    <row r="15" spans="1:15" ht="15" thickBot="1" x14ac:dyDescent="0.4">
      <c r="A15" s="37" t="s">
        <v>17</v>
      </c>
      <c r="B15" s="38">
        <v>26.109999999999996</v>
      </c>
      <c r="C15" s="38">
        <v>27.119999999999997</v>
      </c>
      <c r="D15" s="38">
        <v>32.82</v>
      </c>
      <c r="E15" s="38">
        <v>14.3</v>
      </c>
      <c r="F15" s="38">
        <v>58.9</v>
      </c>
      <c r="G15" s="38">
        <v>19.7</v>
      </c>
      <c r="H15" s="38">
        <v>10.85</v>
      </c>
      <c r="I15" s="38">
        <v>12.02</v>
      </c>
      <c r="J15" s="38">
        <v>9.2375000000000078</v>
      </c>
      <c r="K15" s="38">
        <v>7.8266666666666653</v>
      </c>
      <c r="L15" s="38">
        <v>2.3702127500000003</v>
      </c>
      <c r="M15" s="38">
        <v>2.3702127500000003</v>
      </c>
      <c r="N15" s="214"/>
      <c r="O15" s="218">
        <v>0</v>
      </c>
    </row>
    <row r="16" spans="1:15" x14ac:dyDescent="0.35">
      <c r="A16" s="39">
        <v>11</v>
      </c>
      <c r="B16" s="30">
        <v>24.64</v>
      </c>
      <c r="C16" s="30">
        <v>26.08</v>
      </c>
      <c r="D16" s="30">
        <v>26.64</v>
      </c>
      <c r="E16" s="30">
        <v>32.6</v>
      </c>
      <c r="F16" s="30">
        <v>11</v>
      </c>
      <c r="G16" s="30">
        <v>61</v>
      </c>
      <c r="H16" s="30">
        <v>25</v>
      </c>
      <c r="I16" s="30">
        <v>11.2</v>
      </c>
      <c r="J16" s="30">
        <v>13.8</v>
      </c>
      <c r="K16" s="30">
        <v>2.4500000000000002</v>
      </c>
      <c r="L16" s="30">
        <v>14.4</v>
      </c>
      <c r="M16" s="31">
        <v>2.340465</v>
      </c>
      <c r="N16" s="215">
        <v>0.41666666666666669</v>
      </c>
      <c r="O16" s="219">
        <v>0</v>
      </c>
    </row>
    <row r="17" spans="1:15" x14ac:dyDescent="0.35">
      <c r="A17" s="29">
        <v>12</v>
      </c>
      <c r="B17" s="31">
        <v>28.32</v>
      </c>
      <c r="C17" s="31">
        <v>27.84</v>
      </c>
      <c r="D17" s="31">
        <v>27.28</v>
      </c>
      <c r="E17" s="31">
        <v>34.6</v>
      </c>
      <c r="F17" s="31">
        <v>17</v>
      </c>
      <c r="G17" s="31">
        <v>44</v>
      </c>
      <c r="H17" s="31">
        <v>17</v>
      </c>
      <c r="I17" s="31">
        <v>9.1</v>
      </c>
      <c r="J17" s="31">
        <v>14.9</v>
      </c>
      <c r="K17" s="30">
        <v>8.2750000000000004</v>
      </c>
      <c r="L17" s="30">
        <v>5.7750000000000004</v>
      </c>
      <c r="M17" s="31">
        <v>1.9515450000000001</v>
      </c>
      <c r="N17" s="211">
        <v>0.41666666666666669</v>
      </c>
      <c r="O17" s="180">
        <v>0</v>
      </c>
    </row>
    <row r="18" spans="1:15" x14ac:dyDescent="0.35">
      <c r="A18" s="29">
        <v>13</v>
      </c>
      <c r="B18" s="31">
        <v>28.08</v>
      </c>
      <c r="C18" s="31">
        <v>27.16</v>
      </c>
      <c r="D18" s="31">
        <v>29.52</v>
      </c>
      <c r="E18" s="31">
        <v>34.799999999999997</v>
      </c>
      <c r="F18" s="31">
        <v>15</v>
      </c>
      <c r="G18" s="31">
        <v>58</v>
      </c>
      <c r="H18" s="31">
        <v>17</v>
      </c>
      <c r="I18" s="31">
        <v>14.9</v>
      </c>
      <c r="J18" s="31">
        <v>14.4</v>
      </c>
      <c r="K18" s="30">
        <v>6.791666666666667</v>
      </c>
      <c r="L18" s="30">
        <v>5.8</v>
      </c>
      <c r="M18" s="31">
        <v>1.7489824999999999</v>
      </c>
      <c r="N18" s="211">
        <v>0.41666666666666669</v>
      </c>
      <c r="O18" s="180">
        <v>0</v>
      </c>
    </row>
    <row r="19" spans="1:15" x14ac:dyDescent="0.35">
      <c r="A19" s="29">
        <v>14</v>
      </c>
      <c r="B19" s="31">
        <v>29.16</v>
      </c>
      <c r="C19" s="31">
        <v>27.96</v>
      </c>
      <c r="D19" s="31">
        <v>26.92</v>
      </c>
      <c r="E19" s="31">
        <v>34.6</v>
      </c>
      <c r="F19" s="31">
        <v>13.8</v>
      </c>
      <c r="G19" s="31">
        <v>50</v>
      </c>
      <c r="H19" s="31">
        <v>13</v>
      </c>
      <c r="I19" s="31">
        <v>9.5</v>
      </c>
      <c r="J19" s="31">
        <v>13.9</v>
      </c>
      <c r="K19" s="30">
        <v>6.6</v>
      </c>
      <c r="L19" s="30">
        <v>5.583333333333333</v>
      </c>
      <c r="M19" s="31">
        <v>1.6922649999999999</v>
      </c>
      <c r="N19" s="211">
        <v>0.375</v>
      </c>
      <c r="O19" s="180">
        <v>0</v>
      </c>
    </row>
    <row r="20" spans="1:15" x14ac:dyDescent="0.35">
      <c r="A20" s="29">
        <v>15</v>
      </c>
      <c r="B20" s="31">
        <v>29.72</v>
      </c>
      <c r="C20" s="31">
        <v>28.72</v>
      </c>
      <c r="D20" s="31">
        <v>28.48</v>
      </c>
      <c r="E20" s="31">
        <v>35.200000000000003</v>
      </c>
      <c r="F20" s="31">
        <v>17</v>
      </c>
      <c r="G20" s="31">
        <v>58</v>
      </c>
      <c r="H20" s="31">
        <v>24</v>
      </c>
      <c r="I20" s="31">
        <v>7.2</v>
      </c>
      <c r="J20" s="31">
        <v>7.5</v>
      </c>
      <c r="K20" s="30">
        <v>8.3000000000000007</v>
      </c>
      <c r="L20" s="30">
        <v>1.7166666666666666</v>
      </c>
      <c r="M20" s="31">
        <v>1.3913150000000001</v>
      </c>
      <c r="N20" s="211">
        <v>0.39583333333333331</v>
      </c>
      <c r="O20" s="180">
        <v>0</v>
      </c>
    </row>
    <row r="21" spans="1:15" x14ac:dyDescent="0.35">
      <c r="A21" s="29">
        <v>16</v>
      </c>
      <c r="B21" s="31">
        <v>29.52</v>
      </c>
      <c r="C21" s="31">
        <v>28.72</v>
      </c>
      <c r="D21" s="31">
        <v>28.82</v>
      </c>
      <c r="E21" s="31">
        <v>35.4</v>
      </c>
      <c r="F21" s="31">
        <v>14.4</v>
      </c>
      <c r="G21" s="31">
        <v>96</v>
      </c>
      <c r="H21" s="31">
        <v>16</v>
      </c>
      <c r="I21" s="31">
        <v>14.6</v>
      </c>
      <c r="J21" s="31">
        <v>9.1</v>
      </c>
      <c r="K21" s="30">
        <v>83.066666666666663</v>
      </c>
      <c r="L21" s="30">
        <v>6.875</v>
      </c>
      <c r="M21" s="31">
        <v>12.4928975</v>
      </c>
      <c r="N21" s="211">
        <v>0.35416666666666669</v>
      </c>
      <c r="O21" s="180">
        <v>0</v>
      </c>
    </row>
    <row r="22" spans="1:15" x14ac:dyDescent="0.35">
      <c r="A22" s="29">
        <v>17</v>
      </c>
      <c r="B22" s="31">
        <v>26.92</v>
      </c>
      <c r="C22" s="31">
        <v>26.86</v>
      </c>
      <c r="D22" s="31">
        <v>28.6</v>
      </c>
      <c r="E22" s="31">
        <v>34.200000000000003</v>
      </c>
      <c r="F22" s="31">
        <v>16.399999999999999</v>
      </c>
      <c r="G22" s="31">
        <v>57</v>
      </c>
      <c r="H22" s="31">
        <v>17</v>
      </c>
      <c r="I22" s="31">
        <v>11.7</v>
      </c>
      <c r="J22" s="31">
        <v>10.9</v>
      </c>
      <c r="K22" s="30">
        <v>6.25</v>
      </c>
      <c r="L22" s="30">
        <v>13.3</v>
      </c>
      <c r="M22" s="31">
        <v>2.7154950000000002</v>
      </c>
      <c r="N22" s="211">
        <v>0.375</v>
      </c>
      <c r="O22" s="180">
        <v>0</v>
      </c>
    </row>
    <row r="23" spans="1:15" x14ac:dyDescent="0.35">
      <c r="A23" s="29">
        <v>18</v>
      </c>
      <c r="B23" s="31">
        <v>29.72</v>
      </c>
      <c r="C23" s="31">
        <v>26.92</v>
      </c>
      <c r="D23" s="31">
        <v>28.64</v>
      </c>
      <c r="E23" s="31">
        <v>34</v>
      </c>
      <c r="F23" s="31">
        <v>16.600000000000001</v>
      </c>
      <c r="G23" s="31">
        <v>96</v>
      </c>
      <c r="H23" s="31">
        <v>20</v>
      </c>
      <c r="I23" s="31">
        <v>12.9</v>
      </c>
      <c r="J23" s="31">
        <v>12.2</v>
      </c>
      <c r="K23" s="30">
        <v>6.6916666666666664</v>
      </c>
      <c r="L23" s="30">
        <v>4.625</v>
      </c>
      <c r="M23" s="31">
        <v>1.571885</v>
      </c>
      <c r="N23" s="211">
        <v>0.35416666666666669</v>
      </c>
      <c r="O23" s="180">
        <v>0</v>
      </c>
    </row>
    <row r="24" spans="1:15" x14ac:dyDescent="0.35">
      <c r="A24" s="29">
        <v>19</v>
      </c>
      <c r="B24" s="31">
        <v>29.24</v>
      </c>
      <c r="C24" s="31">
        <v>28.44</v>
      </c>
      <c r="D24" s="31">
        <v>28.48</v>
      </c>
      <c r="E24" s="31">
        <v>35.4</v>
      </c>
      <c r="F24" s="31">
        <v>15.4</v>
      </c>
      <c r="G24" s="31">
        <v>96</v>
      </c>
      <c r="H24" s="31">
        <v>26</v>
      </c>
      <c r="I24" s="31">
        <v>9.1</v>
      </c>
      <c r="J24" s="31">
        <v>14.8</v>
      </c>
      <c r="K24" s="30">
        <v>6.1833333333333336</v>
      </c>
      <c r="L24" s="30">
        <v>4.7833333333333332</v>
      </c>
      <c r="M24" s="31">
        <v>1.5232699999999999</v>
      </c>
      <c r="N24" s="211">
        <v>0.375</v>
      </c>
      <c r="O24" s="180">
        <v>0</v>
      </c>
    </row>
    <row r="25" spans="1:15" ht="15" thickBot="1" x14ac:dyDescent="0.4">
      <c r="A25" s="33">
        <v>20</v>
      </c>
      <c r="B25" s="34">
        <v>30.2</v>
      </c>
      <c r="C25" s="34">
        <v>29.08</v>
      </c>
      <c r="D25" s="34">
        <v>29.2</v>
      </c>
      <c r="E25" s="34">
        <v>35.6</v>
      </c>
      <c r="F25" s="34">
        <v>18.8</v>
      </c>
      <c r="G25" s="34">
        <v>96</v>
      </c>
      <c r="H25" s="34">
        <v>19</v>
      </c>
      <c r="I25" s="34">
        <v>14</v>
      </c>
      <c r="J25" s="34">
        <v>14.8</v>
      </c>
      <c r="K25" s="32">
        <v>7.666666666666667</v>
      </c>
      <c r="L25" s="32">
        <v>1.8</v>
      </c>
      <c r="M25" s="31">
        <v>1.3149199999999999</v>
      </c>
      <c r="N25" s="212">
        <v>0.33333333333333331</v>
      </c>
      <c r="O25" s="216">
        <v>0</v>
      </c>
    </row>
    <row r="26" spans="1:15" ht="15" thickBot="1" x14ac:dyDescent="0.4">
      <c r="A26" s="35" t="s">
        <v>16</v>
      </c>
      <c r="B26" s="36">
        <v>285.52000000000004</v>
      </c>
      <c r="C26" s="36">
        <v>277.77999999999997</v>
      </c>
      <c r="D26" s="36">
        <v>282.58</v>
      </c>
      <c r="E26" s="36">
        <v>346.40000000000003</v>
      </c>
      <c r="F26" s="36">
        <v>155.4</v>
      </c>
      <c r="G26" s="36">
        <v>712</v>
      </c>
      <c r="H26" s="36">
        <v>194</v>
      </c>
      <c r="I26" s="36">
        <v>114.2</v>
      </c>
      <c r="J26" s="36">
        <v>126.3</v>
      </c>
      <c r="K26" s="36">
        <v>142.27500000000001</v>
      </c>
      <c r="L26" s="36">
        <v>64.658333333333331</v>
      </c>
      <c r="M26" s="36">
        <v>28.743039999999997</v>
      </c>
      <c r="N26" s="36"/>
      <c r="O26" s="36">
        <v>0</v>
      </c>
    </row>
    <row r="27" spans="1:15" ht="15" thickBot="1" x14ac:dyDescent="0.4">
      <c r="A27" s="37" t="s">
        <v>18</v>
      </c>
      <c r="B27" s="38">
        <v>28.552000000000003</v>
      </c>
      <c r="C27" s="38">
        <v>27.777999999999999</v>
      </c>
      <c r="D27" s="38">
        <v>28.257999999999999</v>
      </c>
      <c r="E27" s="38">
        <v>34.64</v>
      </c>
      <c r="F27" s="38">
        <v>15.540000000000001</v>
      </c>
      <c r="G27" s="38">
        <v>71.2</v>
      </c>
      <c r="H27" s="38">
        <v>19.399999999999999</v>
      </c>
      <c r="I27" s="38">
        <v>11.42</v>
      </c>
      <c r="J27" s="38">
        <v>12.629999999999999</v>
      </c>
      <c r="K27" s="38">
        <v>14.227500000000001</v>
      </c>
      <c r="L27" s="38">
        <v>6.4658333333333333</v>
      </c>
      <c r="M27" s="38">
        <v>2.8743039999999995</v>
      </c>
      <c r="N27" s="38"/>
      <c r="O27" s="38">
        <v>0</v>
      </c>
    </row>
    <row r="28" spans="1:15" x14ac:dyDescent="0.35">
      <c r="A28" s="39">
        <v>21</v>
      </c>
      <c r="B28" s="30">
        <v>26.6</v>
      </c>
      <c r="C28" s="30">
        <v>25.6</v>
      </c>
      <c r="D28" s="30">
        <v>26.96</v>
      </c>
      <c r="E28" s="30">
        <v>35.6</v>
      </c>
      <c r="F28" s="30">
        <v>17</v>
      </c>
      <c r="G28" s="30">
        <v>39</v>
      </c>
      <c r="H28" s="30">
        <v>26</v>
      </c>
      <c r="I28" s="30">
        <v>10.6</v>
      </c>
      <c r="J28" s="30">
        <v>12.5</v>
      </c>
      <c r="K28" s="30">
        <v>9.2666666666666675</v>
      </c>
      <c r="L28" s="30">
        <v>3.15</v>
      </c>
      <c r="M28" s="31">
        <v>1.7246750000000002</v>
      </c>
      <c r="N28" s="215">
        <v>0.35416666666666669</v>
      </c>
      <c r="O28" s="219">
        <v>0</v>
      </c>
    </row>
    <row r="29" spans="1:15" x14ac:dyDescent="0.35">
      <c r="A29" s="29">
        <v>22</v>
      </c>
      <c r="B29" s="31">
        <v>26.52</v>
      </c>
      <c r="C29" s="31">
        <v>27.28</v>
      </c>
      <c r="D29" s="31">
        <v>26.96</v>
      </c>
      <c r="E29" s="31">
        <v>34.4</v>
      </c>
      <c r="F29" s="31">
        <v>17.399999999999999</v>
      </c>
      <c r="G29" s="31">
        <v>45</v>
      </c>
      <c r="H29" s="31">
        <v>28</v>
      </c>
      <c r="I29" s="31">
        <v>11.9</v>
      </c>
      <c r="J29" s="31">
        <v>11.3</v>
      </c>
      <c r="K29" s="31">
        <v>5</v>
      </c>
      <c r="L29" s="31">
        <v>1.6833333333333333</v>
      </c>
      <c r="M29" s="31">
        <v>0.928315</v>
      </c>
      <c r="N29" s="211">
        <v>0.39583333333333331</v>
      </c>
      <c r="O29" s="180">
        <v>0</v>
      </c>
    </row>
    <row r="30" spans="1:15" x14ac:dyDescent="0.35">
      <c r="A30" s="29">
        <v>23</v>
      </c>
      <c r="B30" s="31">
        <v>25.16</v>
      </c>
      <c r="C30" s="31">
        <v>26.96</v>
      </c>
      <c r="D30" s="31">
        <v>27.84</v>
      </c>
      <c r="E30" s="31">
        <v>35.200000000000003</v>
      </c>
      <c r="F30" s="31">
        <v>17.2</v>
      </c>
      <c r="G30" s="31">
        <v>32</v>
      </c>
      <c r="H30" s="31">
        <v>23</v>
      </c>
      <c r="I30" s="31">
        <v>12</v>
      </c>
      <c r="J30" s="31">
        <v>12</v>
      </c>
      <c r="K30" s="31">
        <v>1.8333333333333333</v>
      </c>
      <c r="L30" s="31">
        <v>7.4916666666666663</v>
      </c>
      <c r="M30" s="31">
        <v>1.2952424999999999</v>
      </c>
      <c r="N30" s="211">
        <v>0.375</v>
      </c>
      <c r="O30" s="180">
        <v>0</v>
      </c>
    </row>
    <row r="31" spans="1:15" x14ac:dyDescent="0.35">
      <c r="A31" s="29">
        <v>24</v>
      </c>
      <c r="B31" s="31">
        <v>26.24</v>
      </c>
      <c r="C31" s="31">
        <v>26.2</v>
      </c>
      <c r="D31" s="31">
        <v>27.16</v>
      </c>
      <c r="E31" s="31">
        <v>36.4</v>
      </c>
      <c r="F31" s="31">
        <v>17.2</v>
      </c>
      <c r="G31" s="31">
        <v>40</v>
      </c>
      <c r="H31" s="31">
        <v>24</v>
      </c>
      <c r="I31" s="31">
        <v>13.8</v>
      </c>
      <c r="J31" s="31" t="s">
        <v>19</v>
      </c>
      <c r="K31" s="31">
        <v>9.8249999999999993</v>
      </c>
      <c r="L31" s="31">
        <v>8.4916666666666671</v>
      </c>
      <c r="M31" s="31">
        <v>2.5441849999999997</v>
      </c>
      <c r="N31" s="211">
        <v>0.41666666666666669</v>
      </c>
      <c r="O31" s="180">
        <v>0</v>
      </c>
    </row>
    <row r="32" spans="1:15" x14ac:dyDescent="0.35">
      <c r="A32" s="29">
        <v>25</v>
      </c>
      <c r="B32" s="31">
        <v>27</v>
      </c>
      <c r="C32" s="31">
        <v>27.36</v>
      </c>
      <c r="D32" s="31">
        <v>27.24</v>
      </c>
      <c r="E32" s="31">
        <v>36.200000000000003</v>
      </c>
      <c r="F32" s="31">
        <v>16.2</v>
      </c>
      <c r="G32" s="31">
        <v>35</v>
      </c>
      <c r="H32" s="31">
        <v>20</v>
      </c>
      <c r="I32" s="31">
        <v>12.5</v>
      </c>
      <c r="J32" s="31" t="s">
        <v>19</v>
      </c>
      <c r="K32" s="31">
        <v>14.95</v>
      </c>
      <c r="L32" s="31">
        <v>1.7666666666666666</v>
      </c>
      <c r="M32" s="31">
        <v>2.3219449999999995</v>
      </c>
      <c r="N32" s="211">
        <v>0.39583333333333331</v>
      </c>
      <c r="O32" s="180">
        <v>0</v>
      </c>
    </row>
    <row r="33" spans="1:15" x14ac:dyDescent="0.35">
      <c r="A33" s="29">
        <v>26</v>
      </c>
      <c r="B33" s="31">
        <v>25.88</v>
      </c>
      <c r="C33" s="31">
        <v>27.4</v>
      </c>
      <c r="D33" s="31">
        <v>27.64</v>
      </c>
      <c r="E33" s="31">
        <v>35.4</v>
      </c>
      <c r="F33" s="31">
        <v>17</v>
      </c>
      <c r="G33" s="31">
        <v>93</v>
      </c>
      <c r="H33" s="31">
        <v>28</v>
      </c>
      <c r="I33" s="31">
        <v>13.2</v>
      </c>
      <c r="J33" s="31" t="s">
        <v>19</v>
      </c>
      <c r="K33" s="31">
        <v>7.4749999999999996</v>
      </c>
      <c r="L33" s="31">
        <v>1.6833333333333333</v>
      </c>
      <c r="M33" s="31">
        <v>1.2720924999999998</v>
      </c>
      <c r="N33" s="211">
        <v>0.375</v>
      </c>
      <c r="O33" s="180">
        <v>0</v>
      </c>
    </row>
    <row r="34" spans="1:15" x14ac:dyDescent="0.35">
      <c r="A34" s="29">
        <v>27</v>
      </c>
      <c r="B34" s="31">
        <v>27.08</v>
      </c>
      <c r="C34" s="31">
        <v>26.9</v>
      </c>
      <c r="D34" s="31">
        <v>27.6</v>
      </c>
      <c r="E34" s="31">
        <v>36.200000000000003</v>
      </c>
      <c r="F34" s="31">
        <v>18.2</v>
      </c>
      <c r="G34" s="31">
        <v>40</v>
      </c>
      <c r="H34" s="31">
        <v>28</v>
      </c>
      <c r="I34" s="31">
        <v>12.1</v>
      </c>
      <c r="J34" s="31" t="s">
        <v>19</v>
      </c>
      <c r="K34" s="31">
        <v>8.2083333333333339</v>
      </c>
      <c r="L34" s="31">
        <v>4.45</v>
      </c>
      <c r="M34" s="31">
        <v>1.7582425000000002</v>
      </c>
      <c r="N34" s="211">
        <v>0.40972222222222227</v>
      </c>
      <c r="O34" s="180">
        <v>0</v>
      </c>
    </row>
    <row r="35" spans="1:15" x14ac:dyDescent="0.35">
      <c r="A35" s="29">
        <v>28</v>
      </c>
      <c r="B35" s="31">
        <v>26.36</v>
      </c>
      <c r="C35" s="31">
        <v>27</v>
      </c>
      <c r="D35" s="31">
        <v>27.12</v>
      </c>
      <c r="E35" s="31">
        <v>36.6</v>
      </c>
      <c r="F35" s="31">
        <v>17.399999999999999</v>
      </c>
      <c r="G35" s="31">
        <v>38</v>
      </c>
      <c r="H35" s="31">
        <v>22</v>
      </c>
      <c r="I35" s="31">
        <v>7.3</v>
      </c>
      <c r="J35" s="31" t="s">
        <v>19</v>
      </c>
      <c r="K35" s="31">
        <v>18.833333333333332</v>
      </c>
      <c r="L35" s="31">
        <v>9.6916666666666664</v>
      </c>
      <c r="M35" s="31">
        <v>3.9621224999999995</v>
      </c>
      <c r="N35" s="211">
        <v>0.375</v>
      </c>
      <c r="O35" s="180">
        <v>0</v>
      </c>
    </row>
    <row r="36" spans="1:15" x14ac:dyDescent="0.35">
      <c r="A36" s="29">
        <v>29</v>
      </c>
      <c r="B36" s="31">
        <v>31.55</v>
      </c>
      <c r="C36" s="31">
        <v>29.75</v>
      </c>
      <c r="D36" s="31">
        <v>29.6</v>
      </c>
      <c r="E36" s="31">
        <v>38</v>
      </c>
      <c r="F36" s="31">
        <v>13.2</v>
      </c>
      <c r="G36" s="31">
        <v>93</v>
      </c>
      <c r="H36" s="31">
        <v>44</v>
      </c>
      <c r="I36" s="31">
        <v>14.8</v>
      </c>
      <c r="J36" s="31">
        <v>12.9</v>
      </c>
      <c r="K36" s="31">
        <v>5.8416666666666668</v>
      </c>
      <c r="L36" s="31">
        <v>5.9083333333333332</v>
      </c>
      <c r="M36" s="31">
        <v>1.6320749999999999</v>
      </c>
      <c r="N36" s="211">
        <v>0.28125</v>
      </c>
      <c r="O36" s="180">
        <v>0</v>
      </c>
    </row>
    <row r="37" spans="1:15" x14ac:dyDescent="0.35">
      <c r="A37" s="29">
        <v>30</v>
      </c>
      <c r="B37" s="31">
        <v>30.32</v>
      </c>
      <c r="C37" s="31">
        <v>29.16</v>
      </c>
      <c r="D37" s="31">
        <v>29.36</v>
      </c>
      <c r="E37" s="31">
        <v>34.6</v>
      </c>
      <c r="F37" s="31">
        <v>14</v>
      </c>
      <c r="G37" s="31">
        <v>77</v>
      </c>
      <c r="H37" s="31">
        <v>46</v>
      </c>
      <c r="I37" s="31">
        <v>16.899999999999999</v>
      </c>
      <c r="J37" s="31">
        <v>9.5</v>
      </c>
      <c r="K37" s="31">
        <v>8.5749999999999993</v>
      </c>
      <c r="L37" s="31">
        <v>8.9</v>
      </c>
      <c r="M37" s="31">
        <v>2.4272775000000002</v>
      </c>
      <c r="N37" s="211">
        <v>5.2083333333333336E-2</v>
      </c>
      <c r="O37" s="180">
        <v>0</v>
      </c>
    </row>
    <row r="38" spans="1:15" ht="15" thickBot="1" x14ac:dyDescent="0.4">
      <c r="A38" s="33">
        <v>31</v>
      </c>
      <c r="B38" s="34">
        <v>29.36</v>
      </c>
      <c r="C38" s="34">
        <v>28.44</v>
      </c>
      <c r="D38" s="34">
        <v>28.8</v>
      </c>
      <c r="E38" s="34">
        <v>31.2</v>
      </c>
      <c r="F38" s="34">
        <v>17</v>
      </c>
      <c r="G38" s="34">
        <v>44</v>
      </c>
      <c r="H38" s="34">
        <v>18</v>
      </c>
      <c r="I38" s="34">
        <v>11.5</v>
      </c>
      <c r="J38" s="34">
        <v>9</v>
      </c>
      <c r="K38" s="34">
        <v>7.5250000000000004</v>
      </c>
      <c r="L38" s="34">
        <v>6.9</v>
      </c>
      <c r="M38" s="31">
        <v>2.0036325000000001</v>
      </c>
      <c r="N38" s="212">
        <v>3.125E-2</v>
      </c>
      <c r="O38" s="216">
        <v>0</v>
      </c>
    </row>
    <row r="39" spans="1:15" ht="15" thickBot="1" x14ac:dyDescent="0.4">
      <c r="A39" s="35" t="s">
        <v>16</v>
      </c>
      <c r="B39" s="36">
        <v>302.07</v>
      </c>
      <c r="C39" s="36">
        <v>302.05</v>
      </c>
      <c r="D39" s="36">
        <v>306.28000000000003</v>
      </c>
      <c r="E39" s="36">
        <v>389.80000000000007</v>
      </c>
      <c r="F39" s="36">
        <v>181.79999999999998</v>
      </c>
      <c r="G39" s="36">
        <v>576</v>
      </c>
      <c r="H39" s="36">
        <v>307</v>
      </c>
      <c r="I39" s="36">
        <v>136.6</v>
      </c>
      <c r="J39" s="36">
        <v>67.199999999999989</v>
      </c>
      <c r="K39" s="36">
        <v>97.333333333333343</v>
      </c>
      <c r="L39" s="36">
        <v>60.11666666666666</v>
      </c>
      <c r="M39" s="36">
        <v>21.869804999999992</v>
      </c>
      <c r="N39" s="36"/>
      <c r="O39" s="36">
        <v>0</v>
      </c>
    </row>
    <row r="40" spans="1:15" ht="15" thickBot="1" x14ac:dyDescent="0.4">
      <c r="A40" s="37" t="s">
        <v>18</v>
      </c>
      <c r="B40" s="38">
        <v>27.460909090909091</v>
      </c>
      <c r="C40" s="38">
        <v>27.459090909090911</v>
      </c>
      <c r="D40" s="38">
        <v>27.843636363636367</v>
      </c>
      <c r="E40" s="38">
        <v>35.436363636363645</v>
      </c>
      <c r="F40" s="38">
        <v>16.527272727272727</v>
      </c>
      <c r="G40" s="38">
        <v>52.363636363636367</v>
      </c>
      <c r="H40" s="38">
        <v>27.90909090909091</v>
      </c>
      <c r="I40" s="38">
        <v>12.418181818181818</v>
      </c>
      <c r="J40" s="38">
        <v>11.199999999999998</v>
      </c>
      <c r="K40" s="38">
        <v>8.8484848484848495</v>
      </c>
      <c r="L40" s="38">
        <v>5.4651515151515149</v>
      </c>
      <c r="M40" s="38">
        <v>1.9881640909090903</v>
      </c>
      <c r="N40" s="38"/>
      <c r="O40" s="38">
        <v>0</v>
      </c>
    </row>
    <row r="41" spans="1:15" ht="15" thickBot="1" x14ac:dyDescent="0.4">
      <c r="A41" s="40" t="s">
        <v>20</v>
      </c>
      <c r="B41" s="41">
        <v>861.01</v>
      </c>
      <c r="C41" s="41">
        <v>840.92999999999984</v>
      </c>
      <c r="D41" s="41">
        <v>860.06</v>
      </c>
      <c r="E41" s="41">
        <v>1064.4000000000001</v>
      </c>
      <c r="F41" s="41">
        <v>480.19999999999993</v>
      </c>
      <c r="G41" s="41">
        <v>1877</v>
      </c>
      <c r="H41" s="41">
        <v>698</v>
      </c>
      <c r="I41" s="41">
        <v>359.29999999999995</v>
      </c>
      <c r="J41" s="41">
        <v>313.7</v>
      </c>
      <c r="K41" s="41">
        <v>331.98333333333346</v>
      </c>
      <c r="L41" s="41">
        <v>203.04166666666663</v>
      </c>
      <c r="M41" s="41">
        <v>74.314972499999982</v>
      </c>
      <c r="N41" s="41"/>
      <c r="O41" s="41">
        <v>0</v>
      </c>
    </row>
    <row r="42" spans="1:15" ht="15" thickBot="1" x14ac:dyDescent="0.4">
      <c r="A42" s="40" t="s">
        <v>21</v>
      </c>
      <c r="B42" s="41">
        <v>27.774516129032257</v>
      </c>
      <c r="C42" s="41">
        <v>27.126774193548382</v>
      </c>
      <c r="D42" s="41">
        <v>27.743870967741934</v>
      </c>
      <c r="E42" s="41">
        <v>34.335483870967742</v>
      </c>
      <c r="F42" s="41">
        <v>15.490322580645159</v>
      </c>
      <c r="G42" s="41">
        <v>60.548387096774192</v>
      </c>
      <c r="H42" s="41">
        <v>22.516129032258064</v>
      </c>
      <c r="I42" s="41">
        <v>11.590322580645159</v>
      </c>
      <c r="J42" s="41">
        <v>10.119354838709677</v>
      </c>
      <c r="K42" s="41">
        <v>10.70913978494624</v>
      </c>
      <c r="L42" s="41">
        <v>6.5497311827956981</v>
      </c>
      <c r="M42" s="41">
        <v>2.3972571774193541</v>
      </c>
      <c r="N42" s="41"/>
      <c r="O42" s="41">
        <v>0</v>
      </c>
    </row>
    <row r="43" spans="1:15" ht="15" thickBot="1" x14ac:dyDescent="0.4">
      <c r="A43" s="1474" t="s">
        <v>22</v>
      </c>
      <c r="B43" s="1474"/>
      <c r="C43" s="1474"/>
      <c r="D43" s="1474"/>
      <c r="E43" s="1474"/>
      <c r="F43" s="1474"/>
      <c r="G43" s="1474"/>
      <c r="H43" s="1474"/>
      <c r="I43" s="1474"/>
      <c r="J43" s="1474"/>
      <c r="K43" s="1486"/>
      <c r="L43" s="1486"/>
      <c r="M43" s="1486"/>
      <c r="N43" s="1486"/>
      <c r="O43" s="1486"/>
    </row>
    <row r="44" spans="1:15" x14ac:dyDescent="0.35">
      <c r="A44" s="1434" t="s">
        <v>1</v>
      </c>
      <c r="B44" s="1436" t="s">
        <v>23</v>
      </c>
      <c r="C44" s="1437"/>
      <c r="D44" s="1438"/>
      <c r="E44" s="1436" t="s">
        <v>24</v>
      </c>
      <c r="F44" s="1438"/>
      <c r="G44" s="1436" t="s">
        <v>4</v>
      </c>
      <c r="H44" s="1438"/>
      <c r="I44" s="1441" t="s">
        <v>5</v>
      </c>
      <c r="J44" s="1451"/>
      <c r="K44" s="1443" t="s">
        <v>6</v>
      </c>
      <c r="L44" s="1444"/>
      <c r="M44" s="1444"/>
      <c r="N44" s="1446" t="s">
        <v>7</v>
      </c>
      <c r="O44" s="1446" t="s">
        <v>8</v>
      </c>
    </row>
    <row r="45" spans="1:15" ht="28.5" thickBot="1" x14ac:dyDescent="0.4">
      <c r="A45" s="1450"/>
      <c r="B45" s="1">
        <v>0.05</v>
      </c>
      <c r="C45" s="1">
        <v>0.1</v>
      </c>
      <c r="D45" s="1">
        <v>0.2</v>
      </c>
      <c r="E45" s="1" t="s">
        <v>9</v>
      </c>
      <c r="F45" s="1" t="s">
        <v>10</v>
      </c>
      <c r="G45" s="1" t="s">
        <v>9</v>
      </c>
      <c r="H45" s="1" t="s">
        <v>10</v>
      </c>
      <c r="I45" s="1" t="s">
        <v>11</v>
      </c>
      <c r="J45" s="1" t="s">
        <v>12</v>
      </c>
      <c r="K45" s="223" t="s">
        <v>13</v>
      </c>
      <c r="L45" s="223" t="s">
        <v>14</v>
      </c>
      <c r="M45" s="222" t="s">
        <v>25</v>
      </c>
      <c r="N45" s="1447"/>
      <c r="O45" s="1447"/>
    </row>
    <row r="46" spans="1:15" x14ac:dyDescent="0.35">
      <c r="A46" s="29">
        <v>1</v>
      </c>
      <c r="B46" s="42">
        <v>28</v>
      </c>
      <c r="C46" s="42">
        <v>27.48</v>
      </c>
      <c r="D46" s="42">
        <v>28.32</v>
      </c>
      <c r="E46" s="31">
        <v>35</v>
      </c>
      <c r="F46" s="31">
        <v>14.8</v>
      </c>
      <c r="G46" s="43">
        <v>41</v>
      </c>
      <c r="H46" s="43">
        <v>13</v>
      </c>
      <c r="I46" s="31">
        <v>15</v>
      </c>
      <c r="J46" s="31">
        <v>10.8</v>
      </c>
      <c r="K46" s="31">
        <v>9.6666666666666661</v>
      </c>
      <c r="L46" s="31">
        <v>6.9</v>
      </c>
      <c r="M46" s="43">
        <v>2.30111</v>
      </c>
      <c r="N46" s="215">
        <v>0.15625</v>
      </c>
      <c r="O46" s="219">
        <v>0</v>
      </c>
    </row>
    <row r="47" spans="1:15" x14ac:dyDescent="0.35">
      <c r="A47" s="29">
        <v>2</v>
      </c>
      <c r="B47" s="31">
        <v>27.56</v>
      </c>
      <c r="C47" s="44">
        <v>29.92</v>
      </c>
      <c r="D47" s="44">
        <v>27.88</v>
      </c>
      <c r="E47" s="31">
        <v>30</v>
      </c>
      <c r="F47" s="31">
        <v>15</v>
      </c>
      <c r="G47" s="43">
        <v>37</v>
      </c>
      <c r="H47" s="43">
        <v>15</v>
      </c>
      <c r="I47" s="31">
        <v>11.8</v>
      </c>
      <c r="J47" s="31">
        <v>9.5</v>
      </c>
      <c r="K47" s="31">
        <v>7.2666666666666666</v>
      </c>
      <c r="L47" s="31">
        <v>6.4416666666666664</v>
      </c>
      <c r="M47" s="43">
        <v>1.9040874999999997</v>
      </c>
      <c r="N47" s="211">
        <v>0.10416666666666667</v>
      </c>
      <c r="O47" s="180">
        <v>0</v>
      </c>
    </row>
    <row r="48" spans="1:15" x14ac:dyDescent="0.35">
      <c r="A48" s="29">
        <v>3</v>
      </c>
      <c r="B48" s="31">
        <v>27.96</v>
      </c>
      <c r="C48" s="44">
        <v>27.12</v>
      </c>
      <c r="D48" s="44">
        <v>27.2</v>
      </c>
      <c r="E48" s="31">
        <v>35</v>
      </c>
      <c r="F48" s="31">
        <v>15</v>
      </c>
      <c r="G48" s="43">
        <v>48</v>
      </c>
      <c r="H48" s="43">
        <v>20</v>
      </c>
      <c r="I48" s="31">
        <v>12.5</v>
      </c>
      <c r="J48" s="31">
        <v>7</v>
      </c>
      <c r="K48" s="31">
        <v>6.5</v>
      </c>
      <c r="L48" s="31">
        <v>5.1333333333333337</v>
      </c>
      <c r="M48" s="43">
        <v>1.6158699999999999</v>
      </c>
      <c r="N48" s="211">
        <v>0.32291666666666669</v>
      </c>
      <c r="O48" s="180">
        <v>0</v>
      </c>
    </row>
    <row r="49" spans="1:15" x14ac:dyDescent="0.35">
      <c r="A49" s="29">
        <v>4</v>
      </c>
      <c r="B49" s="31">
        <v>29.96</v>
      </c>
      <c r="C49" s="44">
        <v>28.4</v>
      </c>
      <c r="D49" s="44">
        <v>28.44</v>
      </c>
      <c r="E49" s="31">
        <v>35.799999999999997</v>
      </c>
      <c r="F49" s="31">
        <v>19.8</v>
      </c>
      <c r="G49" s="43">
        <v>39</v>
      </c>
      <c r="H49" s="43">
        <v>16</v>
      </c>
      <c r="I49" s="31">
        <v>17.3</v>
      </c>
      <c r="J49" s="31">
        <v>10.8</v>
      </c>
      <c r="K49" s="31">
        <v>7.0750000000000002</v>
      </c>
      <c r="L49" s="31">
        <v>7.0250000000000004</v>
      </c>
      <c r="M49" s="43">
        <v>1.9584900000000001</v>
      </c>
      <c r="N49" s="211">
        <v>0.3125</v>
      </c>
      <c r="O49" s="180">
        <v>0</v>
      </c>
    </row>
    <row r="50" spans="1:15" x14ac:dyDescent="0.35">
      <c r="A50" s="29">
        <v>5</v>
      </c>
      <c r="B50" s="31">
        <v>30.2</v>
      </c>
      <c r="C50" s="44">
        <v>28.28</v>
      </c>
      <c r="D50" s="44">
        <v>29.92</v>
      </c>
      <c r="E50" s="31">
        <v>35.200000000000003</v>
      </c>
      <c r="F50" s="31">
        <v>18.8</v>
      </c>
      <c r="G50" s="43">
        <v>34</v>
      </c>
      <c r="H50" s="43">
        <v>16</v>
      </c>
      <c r="I50" s="31">
        <v>13</v>
      </c>
      <c r="J50" s="31">
        <v>12.3</v>
      </c>
      <c r="K50" s="31">
        <v>8.2083333333333339</v>
      </c>
      <c r="L50" s="31">
        <v>5.4666666666666668</v>
      </c>
      <c r="M50" s="43">
        <v>1.8994575</v>
      </c>
      <c r="N50" s="211">
        <v>0.3923611111111111</v>
      </c>
      <c r="O50" s="180">
        <v>0</v>
      </c>
    </row>
    <row r="51" spans="1:15" x14ac:dyDescent="0.35">
      <c r="A51" s="29">
        <v>6</v>
      </c>
      <c r="B51" s="31">
        <v>30.36</v>
      </c>
      <c r="C51" s="44">
        <v>29.17</v>
      </c>
      <c r="D51" s="31">
        <v>29.16</v>
      </c>
      <c r="E51" s="31">
        <v>35.799999999999997</v>
      </c>
      <c r="F51" s="31">
        <v>17.2</v>
      </c>
      <c r="G51" s="43">
        <v>32</v>
      </c>
      <c r="H51" s="43">
        <v>16</v>
      </c>
      <c r="I51" s="31">
        <v>14</v>
      </c>
      <c r="J51" s="31">
        <v>7.6</v>
      </c>
      <c r="K51" s="31">
        <v>7.6583333333333332</v>
      </c>
      <c r="L51" s="31">
        <v>5</v>
      </c>
      <c r="M51" s="43">
        <v>1.7582424999999999</v>
      </c>
      <c r="N51" s="211">
        <v>0.35416666666666669</v>
      </c>
      <c r="O51" s="180">
        <v>0</v>
      </c>
    </row>
    <row r="52" spans="1:15" x14ac:dyDescent="0.35">
      <c r="A52" s="29">
        <v>7</v>
      </c>
      <c r="B52" s="31">
        <v>30.76</v>
      </c>
      <c r="C52" s="44">
        <v>29.2</v>
      </c>
      <c r="D52" s="45">
        <v>29.24</v>
      </c>
      <c r="E52" s="31">
        <v>37.5</v>
      </c>
      <c r="F52" s="31">
        <v>20.8</v>
      </c>
      <c r="G52" s="43">
        <v>30</v>
      </c>
      <c r="H52" s="43">
        <v>17</v>
      </c>
      <c r="I52" s="31">
        <v>17.7</v>
      </c>
      <c r="J52" s="31">
        <v>7.9</v>
      </c>
      <c r="K52" s="31">
        <v>9.2249999999999996</v>
      </c>
      <c r="L52" s="31">
        <v>5.9916666666666663</v>
      </c>
      <c r="M52" s="43">
        <v>2.1135949999999997</v>
      </c>
      <c r="N52" s="211">
        <v>0.40972222222222227</v>
      </c>
      <c r="O52" s="180">
        <v>0</v>
      </c>
    </row>
    <row r="53" spans="1:15" x14ac:dyDescent="0.35">
      <c r="A53" s="29">
        <v>8</v>
      </c>
      <c r="B53" s="31">
        <v>29.16</v>
      </c>
      <c r="C53" s="44">
        <v>29.72</v>
      </c>
      <c r="D53" s="44">
        <v>29.64</v>
      </c>
      <c r="E53" s="31">
        <v>36.6</v>
      </c>
      <c r="F53" s="31">
        <v>13.4</v>
      </c>
      <c r="G53" s="43">
        <v>34</v>
      </c>
      <c r="H53" s="43">
        <v>15</v>
      </c>
      <c r="I53" s="31">
        <v>14</v>
      </c>
      <c r="J53" s="31">
        <v>8</v>
      </c>
      <c r="K53" s="31">
        <v>7.2583333333333337</v>
      </c>
      <c r="L53" s="31">
        <v>5.8666666666666663</v>
      </c>
      <c r="M53" s="43">
        <v>1.8230625</v>
      </c>
      <c r="N53" s="211">
        <v>0.35069444444444442</v>
      </c>
      <c r="O53" s="180">
        <v>0</v>
      </c>
    </row>
    <row r="54" spans="1:15" x14ac:dyDescent="0.35">
      <c r="A54" s="29">
        <v>9</v>
      </c>
      <c r="B54" s="31">
        <v>31.04</v>
      </c>
      <c r="C54" s="44">
        <v>29.8</v>
      </c>
      <c r="D54" s="44">
        <v>29.8</v>
      </c>
      <c r="E54" s="31">
        <v>37</v>
      </c>
      <c r="F54" s="31">
        <v>14</v>
      </c>
      <c r="G54" s="43">
        <v>41</v>
      </c>
      <c r="H54" s="43">
        <v>16</v>
      </c>
      <c r="I54" s="31">
        <v>12.9</v>
      </c>
      <c r="J54" s="31">
        <v>14</v>
      </c>
      <c r="K54" s="31">
        <v>8.1333333333333329</v>
      </c>
      <c r="L54" s="31">
        <v>5.55</v>
      </c>
      <c r="M54" s="43">
        <v>1.9006149999999999</v>
      </c>
      <c r="N54" s="211">
        <v>0.38541666666666669</v>
      </c>
      <c r="O54" s="180">
        <v>0</v>
      </c>
    </row>
    <row r="55" spans="1:15" ht="15" thickBot="1" x14ac:dyDescent="0.4">
      <c r="A55" s="33">
        <v>10</v>
      </c>
      <c r="B55" s="34">
        <v>30.48</v>
      </c>
      <c r="C55" s="46">
        <v>29.12</v>
      </c>
      <c r="D55" s="46">
        <v>29.56</v>
      </c>
      <c r="E55" s="34">
        <v>39.6</v>
      </c>
      <c r="F55" s="34">
        <v>16.8</v>
      </c>
      <c r="G55" s="47">
        <v>40</v>
      </c>
      <c r="H55" s="47">
        <v>14</v>
      </c>
      <c r="I55" s="34">
        <v>22.6</v>
      </c>
      <c r="J55" s="34">
        <v>11.5</v>
      </c>
      <c r="K55" s="34">
        <v>9.5666666666666664</v>
      </c>
      <c r="L55" s="34">
        <v>5.9416666666666664</v>
      </c>
      <c r="M55" s="43">
        <v>2.1541074999999998</v>
      </c>
      <c r="N55" s="212">
        <v>0.39583333333333331</v>
      </c>
      <c r="O55" s="216">
        <v>0</v>
      </c>
    </row>
    <row r="56" spans="1:15" ht="15" thickBot="1" x14ac:dyDescent="0.4">
      <c r="A56" s="35" t="s">
        <v>16</v>
      </c>
      <c r="B56" s="36">
        <v>295.48</v>
      </c>
      <c r="C56" s="36">
        <v>288.20999999999998</v>
      </c>
      <c r="D56" s="36">
        <v>289.16000000000003</v>
      </c>
      <c r="E56" s="36">
        <v>357.50000000000006</v>
      </c>
      <c r="F56" s="36">
        <v>165.6</v>
      </c>
      <c r="G56" s="36">
        <v>376</v>
      </c>
      <c r="H56" s="36">
        <v>158</v>
      </c>
      <c r="I56" s="36">
        <v>150.79999999999998</v>
      </c>
      <c r="J56" s="36">
        <v>99.4</v>
      </c>
      <c r="K56" s="36">
        <v>80.558333333333337</v>
      </c>
      <c r="L56" s="36">
        <v>59.316666666666663</v>
      </c>
      <c r="M56" s="36">
        <v>19.428637499999997</v>
      </c>
      <c r="N56" s="213"/>
      <c r="O56" s="217">
        <v>0</v>
      </c>
    </row>
    <row r="57" spans="1:15" ht="15" thickBot="1" x14ac:dyDescent="0.4">
      <c r="A57" s="37" t="s">
        <v>18</v>
      </c>
      <c r="B57" s="38">
        <v>29.548000000000002</v>
      </c>
      <c r="C57" s="38">
        <v>28.820999999999998</v>
      </c>
      <c r="D57" s="38">
        <v>28.916000000000004</v>
      </c>
      <c r="E57" s="38">
        <v>35.750000000000007</v>
      </c>
      <c r="F57" s="38">
        <v>16.559999999999999</v>
      </c>
      <c r="G57" s="38">
        <v>37.6</v>
      </c>
      <c r="H57" s="38">
        <v>15.8</v>
      </c>
      <c r="I57" s="38">
        <v>15.079999999999998</v>
      </c>
      <c r="J57" s="38">
        <v>9.9400000000000013</v>
      </c>
      <c r="K57" s="38">
        <v>8.0558333333333341</v>
      </c>
      <c r="L57" s="38">
        <v>5.9316666666666666</v>
      </c>
      <c r="M57" s="38">
        <v>1.9428637499999997</v>
      </c>
      <c r="N57" s="214"/>
      <c r="O57" s="218">
        <v>0</v>
      </c>
    </row>
    <row r="58" spans="1:15" x14ac:dyDescent="0.35">
      <c r="A58" s="39">
        <v>11</v>
      </c>
      <c r="B58" s="42">
        <v>31.56</v>
      </c>
      <c r="C58" s="42">
        <v>29.16</v>
      </c>
      <c r="D58" s="42">
        <v>29.52</v>
      </c>
      <c r="E58" s="30">
        <v>35.4</v>
      </c>
      <c r="F58" s="30">
        <v>17</v>
      </c>
      <c r="G58" s="30">
        <v>35</v>
      </c>
      <c r="H58" s="30">
        <v>15</v>
      </c>
      <c r="I58" s="30">
        <v>16</v>
      </c>
      <c r="J58" s="30">
        <v>12.2</v>
      </c>
      <c r="K58" s="30">
        <v>8.4666666666666668</v>
      </c>
      <c r="L58" s="52">
        <v>6.4916666666666663</v>
      </c>
      <c r="M58" s="43">
        <v>2.0777124999999996</v>
      </c>
      <c r="N58" s="215">
        <v>0.40625</v>
      </c>
      <c r="O58" s="219">
        <v>0</v>
      </c>
    </row>
    <row r="59" spans="1:15" x14ac:dyDescent="0.35">
      <c r="A59" s="29">
        <v>12</v>
      </c>
      <c r="B59" s="44">
        <v>30.68</v>
      </c>
      <c r="C59" s="44">
        <v>29.52</v>
      </c>
      <c r="D59" s="44">
        <v>29.56</v>
      </c>
      <c r="E59" s="31">
        <v>36</v>
      </c>
      <c r="F59" s="31">
        <v>15.4</v>
      </c>
      <c r="G59" s="31">
        <v>35</v>
      </c>
      <c r="H59" s="31">
        <v>12</v>
      </c>
      <c r="I59" s="31">
        <v>13.8</v>
      </c>
      <c r="J59" s="31">
        <v>11.1</v>
      </c>
      <c r="K59" s="30">
        <v>8.1083333333333325</v>
      </c>
      <c r="L59" s="52">
        <v>6.1749999999999998</v>
      </c>
      <c r="M59" s="43">
        <v>1.9839549999999997</v>
      </c>
      <c r="N59" s="211">
        <v>0.38541666666666669</v>
      </c>
      <c r="O59" s="180">
        <v>0</v>
      </c>
    </row>
    <row r="60" spans="1:15" x14ac:dyDescent="0.35">
      <c r="A60" s="29">
        <v>13</v>
      </c>
      <c r="B60" s="44">
        <v>29.04</v>
      </c>
      <c r="C60" s="44">
        <v>29.8</v>
      </c>
      <c r="D60" s="44">
        <v>29.76</v>
      </c>
      <c r="E60" s="31">
        <v>35.200000000000003</v>
      </c>
      <c r="F60" s="31">
        <v>16.600000000000001</v>
      </c>
      <c r="G60" s="31">
        <v>44</v>
      </c>
      <c r="H60" s="31">
        <v>19</v>
      </c>
      <c r="I60" s="31">
        <v>14.1</v>
      </c>
      <c r="J60" s="31">
        <v>10.199999999999999</v>
      </c>
      <c r="K60" s="30">
        <v>8.0583333333333336</v>
      </c>
      <c r="L60" s="52">
        <v>6.8666666666666663</v>
      </c>
      <c r="M60" s="43">
        <v>2.0730824999999999</v>
      </c>
      <c r="N60" s="211">
        <v>0.36805555555555558</v>
      </c>
      <c r="O60" s="180">
        <v>0</v>
      </c>
    </row>
    <row r="61" spans="1:15" x14ac:dyDescent="0.35">
      <c r="A61" s="29">
        <v>14</v>
      </c>
      <c r="B61" s="44">
        <v>31.72</v>
      </c>
      <c r="C61" s="44">
        <v>30.28</v>
      </c>
      <c r="D61" s="44">
        <v>30.92</v>
      </c>
      <c r="E61" s="31">
        <v>36.4</v>
      </c>
      <c r="F61" s="31">
        <v>16.399999999999999</v>
      </c>
      <c r="G61" s="31">
        <v>46</v>
      </c>
      <c r="H61" s="31">
        <v>20</v>
      </c>
      <c r="I61" s="31">
        <v>13.4</v>
      </c>
      <c r="J61" s="31">
        <v>10.5</v>
      </c>
      <c r="K61" s="30">
        <v>5.8666666666666663</v>
      </c>
      <c r="L61" s="52">
        <v>6.9</v>
      </c>
      <c r="M61" s="43">
        <v>1.7732899999999998</v>
      </c>
      <c r="N61" s="211">
        <v>0.375</v>
      </c>
      <c r="O61" s="180">
        <v>0</v>
      </c>
    </row>
    <row r="62" spans="1:15" x14ac:dyDescent="0.35">
      <c r="A62" s="29">
        <v>15</v>
      </c>
      <c r="B62" s="44">
        <v>32.119999999999997</v>
      </c>
      <c r="C62" s="44">
        <v>30.8</v>
      </c>
      <c r="D62" s="44">
        <v>30.56</v>
      </c>
      <c r="E62" s="31">
        <v>36.799999999999997</v>
      </c>
      <c r="F62" s="31">
        <v>17.600000000000001</v>
      </c>
      <c r="G62" s="31">
        <v>57</v>
      </c>
      <c r="H62" s="31">
        <v>19</v>
      </c>
      <c r="I62" s="31">
        <v>15.9</v>
      </c>
      <c r="J62" s="31">
        <v>12.3</v>
      </c>
      <c r="K62" s="30">
        <v>7.583333333333333</v>
      </c>
      <c r="L62" s="52">
        <v>5.7666666666666666</v>
      </c>
      <c r="M62" s="43">
        <v>1.8543149999999999</v>
      </c>
      <c r="N62" s="211">
        <v>0.34027777777777773</v>
      </c>
      <c r="O62" s="180">
        <v>0</v>
      </c>
    </row>
    <row r="63" spans="1:15" x14ac:dyDescent="0.35">
      <c r="A63" s="29">
        <v>16</v>
      </c>
      <c r="B63" s="44">
        <v>32.28</v>
      </c>
      <c r="C63" s="44">
        <v>30.8</v>
      </c>
      <c r="D63" s="44">
        <v>33.72</v>
      </c>
      <c r="E63" s="31">
        <v>33</v>
      </c>
      <c r="F63" s="31">
        <v>18.600000000000001</v>
      </c>
      <c r="G63" s="31">
        <v>83</v>
      </c>
      <c r="H63" s="31">
        <v>17</v>
      </c>
      <c r="I63" s="31">
        <v>11.3</v>
      </c>
      <c r="J63" s="31">
        <v>6.5</v>
      </c>
      <c r="K63" s="30">
        <v>7.3833333333333337</v>
      </c>
      <c r="L63" s="52">
        <v>7.1333333333333337</v>
      </c>
      <c r="M63" s="43">
        <v>2.016365</v>
      </c>
      <c r="N63" s="211">
        <v>0.40625</v>
      </c>
      <c r="O63" s="180">
        <v>0</v>
      </c>
    </row>
    <row r="64" spans="1:15" x14ac:dyDescent="0.35">
      <c r="A64" s="29">
        <v>17</v>
      </c>
      <c r="B64" s="44">
        <v>32.6</v>
      </c>
      <c r="C64" s="44">
        <v>31.12</v>
      </c>
      <c r="D64" s="44">
        <v>30.92</v>
      </c>
      <c r="E64" s="31">
        <v>37.6</v>
      </c>
      <c r="F64" s="31">
        <v>18</v>
      </c>
      <c r="G64" s="31">
        <v>54</v>
      </c>
      <c r="H64" s="31">
        <v>16</v>
      </c>
      <c r="I64" s="31">
        <v>16</v>
      </c>
      <c r="J64" s="31" t="s">
        <v>19</v>
      </c>
      <c r="K64" s="30">
        <v>7.7166666666666668</v>
      </c>
      <c r="L64" s="52">
        <v>5.6749999999999998</v>
      </c>
      <c r="M64" s="43">
        <v>1.8601024999999998</v>
      </c>
      <c r="N64" s="211">
        <v>0.39583333333333331</v>
      </c>
      <c r="O64" s="180">
        <v>0</v>
      </c>
    </row>
    <row r="65" spans="1:15" x14ac:dyDescent="0.35">
      <c r="A65" s="29">
        <v>18</v>
      </c>
      <c r="B65" s="44">
        <v>34.72</v>
      </c>
      <c r="C65" s="44">
        <v>31.56</v>
      </c>
      <c r="D65" s="44">
        <v>33.04</v>
      </c>
      <c r="E65" s="31">
        <v>37.799999999999997</v>
      </c>
      <c r="F65" s="31">
        <v>18</v>
      </c>
      <c r="G65" s="31">
        <v>41</v>
      </c>
      <c r="H65" s="31">
        <v>16</v>
      </c>
      <c r="I65" s="31">
        <v>15.5</v>
      </c>
      <c r="J65" s="31" t="s">
        <v>19</v>
      </c>
      <c r="K65" s="30">
        <v>7.3666666666666663</v>
      </c>
      <c r="L65" s="52">
        <v>6.3250000000000002</v>
      </c>
      <c r="M65" s="43">
        <v>1.9017724999999999</v>
      </c>
      <c r="N65" s="211">
        <v>0.38541666666666669</v>
      </c>
      <c r="O65" s="180">
        <v>0</v>
      </c>
    </row>
    <row r="66" spans="1:15" x14ac:dyDescent="0.35">
      <c r="A66" s="29">
        <v>19</v>
      </c>
      <c r="B66" s="44">
        <v>32.96</v>
      </c>
      <c r="C66" s="44">
        <v>31.64</v>
      </c>
      <c r="D66" s="44">
        <v>31.64</v>
      </c>
      <c r="E66" s="31">
        <v>37.4</v>
      </c>
      <c r="F66" s="31">
        <v>18</v>
      </c>
      <c r="G66" s="31">
        <v>50</v>
      </c>
      <c r="H66" s="31">
        <v>17</v>
      </c>
      <c r="I66" s="31">
        <v>12</v>
      </c>
      <c r="J66" s="31" t="s">
        <v>19</v>
      </c>
      <c r="K66" s="30">
        <v>8.35</v>
      </c>
      <c r="L66" s="52">
        <v>6.8083333333333336</v>
      </c>
      <c r="M66" s="43">
        <v>2.1054925</v>
      </c>
      <c r="N66" s="211">
        <v>0.36458333333333331</v>
      </c>
      <c r="O66" s="180">
        <v>0</v>
      </c>
    </row>
    <row r="67" spans="1:15" ht="15" thickBot="1" x14ac:dyDescent="0.4">
      <c r="A67" s="33">
        <v>20</v>
      </c>
      <c r="B67" s="45">
        <v>32.6</v>
      </c>
      <c r="C67" s="46">
        <v>33.72</v>
      </c>
      <c r="D67" s="46">
        <v>31.96</v>
      </c>
      <c r="E67" s="34">
        <v>37.799999999999997</v>
      </c>
      <c r="F67" s="34">
        <v>19.2</v>
      </c>
      <c r="G67" s="34">
        <v>53</v>
      </c>
      <c r="H67" s="34">
        <v>17</v>
      </c>
      <c r="I67" s="34">
        <v>18.399999999999999</v>
      </c>
      <c r="J67" s="34" t="s">
        <v>19</v>
      </c>
      <c r="K67" s="32">
        <v>8.1083333333333325</v>
      </c>
      <c r="L67" s="32">
        <v>8.1083333333333325</v>
      </c>
      <c r="M67" s="43">
        <v>2.2524949999999997</v>
      </c>
      <c r="N67" s="212">
        <v>0.32291666666666669</v>
      </c>
      <c r="O67" s="216">
        <v>0</v>
      </c>
    </row>
    <row r="68" spans="1:15" ht="15" thickBot="1" x14ac:dyDescent="0.4">
      <c r="A68" s="35" t="s">
        <v>16</v>
      </c>
      <c r="B68" s="48">
        <v>320.28000000000003</v>
      </c>
      <c r="C68" s="48">
        <v>308.39999999999998</v>
      </c>
      <c r="D68" s="48">
        <v>311.59999999999997</v>
      </c>
      <c r="E68" s="48">
        <v>363.4</v>
      </c>
      <c r="F68" s="48">
        <v>174.79999999999998</v>
      </c>
      <c r="G68" s="48">
        <v>498</v>
      </c>
      <c r="H68" s="48">
        <v>168</v>
      </c>
      <c r="I68" s="48">
        <v>146.4</v>
      </c>
      <c r="J68" s="48">
        <v>62.8</v>
      </c>
      <c r="K68" s="36">
        <v>77.00833333333334</v>
      </c>
      <c r="L68" s="48">
        <v>66.25</v>
      </c>
      <c r="M68" s="36">
        <v>19.8985825</v>
      </c>
      <c r="N68" s="213"/>
      <c r="O68" s="217">
        <v>0</v>
      </c>
    </row>
    <row r="69" spans="1:15" ht="15" thickBot="1" x14ac:dyDescent="0.4">
      <c r="A69" s="37" t="s">
        <v>18</v>
      </c>
      <c r="B69" s="38">
        <v>31.964444444444446</v>
      </c>
      <c r="C69" s="38">
        <v>30.52</v>
      </c>
      <c r="D69" s="38">
        <v>31.071111111111108</v>
      </c>
      <c r="E69" s="38">
        <v>36.177777777777777</v>
      </c>
      <c r="F69" s="38">
        <v>17.288888888888888</v>
      </c>
      <c r="G69" s="38">
        <v>49.444444444444443</v>
      </c>
      <c r="H69" s="38">
        <v>16.777777777777779</v>
      </c>
      <c r="I69" s="38">
        <v>14.222222222222221</v>
      </c>
      <c r="J69" s="38">
        <v>10.466666666666667</v>
      </c>
      <c r="K69" s="38">
        <v>7.6555555555555559</v>
      </c>
      <c r="L69" s="38">
        <v>6.4601851851851855</v>
      </c>
      <c r="M69" s="38">
        <v>1.960676388888889</v>
      </c>
      <c r="N69" s="38"/>
      <c r="O69" s="225">
        <v>0</v>
      </c>
    </row>
    <row r="70" spans="1:15" x14ac:dyDescent="0.35">
      <c r="A70" s="39">
        <v>21</v>
      </c>
      <c r="B70" s="30">
        <v>32.04</v>
      </c>
      <c r="C70" s="30">
        <v>33.119999999999997</v>
      </c>
      <c r="D70" s="30">
        <v>33.159999999999997</v>
      </c>
      <c r="E70" s="30">
        <v>36.4</v>
      </c>
      <c r="F70" s="30">
        <v>18</v>
      </c>
      <c r="G70" s="30">
        <v>55</v>
      </c>
      <c r="H70" s="30">
        <v>15</v>
      </c>
      <c r="I70" s="30">
        <v>15.1</v>
      </c>
      <c r="J70" s="30" t="s">
        <v>19</v>
      </c>
      <c r="K70" s="30">
        <v>8.9333333333333336</v>
      </c>
      <c r="L70" s="52">
        <v>6.333333333333333</v>
      </c>
      <c r="M70" s="43">
        <v>2.1205399999999996</v>
      </c>
      <c r="N70" s="215">
        <v>0.36458333333333331</v>
      </c>
      <c r="O70" s="219">
        <v>0</v>
      </c>
    </row>
    <row r="71" spans="1:15" x14ac:dyDescent="0.35">
      <c r="A71" s="29">
        <v>22</v>
      </c>
      <c r="B71" s="31">
        <v>31.64</v>
      </c>
      <c r="C71" s="31">
        <v>30.64</v>
      </c>
      <c r="D71" s="31">
        <v>31.04</v>
      </c>
      <c r="E71" s="31">
        <v>36.200000000000003</v>
      </c>
      <c r="F71" s="31">
        <v>17.8</v>
      </c>
      <c r="G71" s="31">
        <v>46</v>
      </c>
      <c r="H71" s="31">
        <v>15</v>
      </c>
      <c r="I71" s="31">
        <v>17</v>
      </c>
      <c r="J71" s="31">
        <v>14.7</v>
      </c>
      <c r="K71" s="31">
        <v>8.5166666666666675</v>
      </c>
      <c r="L71" s="43">
        <v>5.916666666666667</v>
      </c>
      <c r="M71" s="43">
        <v>2.0047899999999998</v>
      </c>
      <c r="N71" s="211">
        <v>0.40972222222222227</v>
      </c>
      <c r="O71" s="180">
        <v>0</v>
      </c>
    </row>
    <row r="72" spans="1:15" x14ac:dyDescent="0.35">
      <c r="A72" s="29">
        <v>23</v>
      </c>
      <c r="B72" s="31">
        <v>32.200000000000003</v>
      </c>
      <c r="C72" s="31">
        <v>30.88</v>
      </c>
      <c r="D72" s="31">
        <v>30.88</v>
      </c>
      <c r="E72" s="31">
        <v>38.4</v>
      </c>
      <c r="F72" s="31">
        <v>18.600000000000001</v>
      </c>
      <c r="G72" s="31">
        <v>38</v>
      </c>
      <c r="H72" s="31">
        <v>17</v>
      </c>
      <c r="I72" s="31">
        <v>16.899999999999999</v>
      </c>
      <c r="J72" s="31">
        <v>11.9</v>
      </c>
      <c r="K72" s="31">
        <v>7.333333333333333</v>
      </c>
      <c r="L72" s="43">
        <v>6.8083333333333336</v>
      </c>
      <c r="M72" s="43">
        <v>1.9642774999999999</v>
      </c>
      <c r="N72" s="211">
        <v>0.35069444444444442</v>
      </c>
      <c r="O72" s="180">
        <v>0</v>
      </c>
    </row>
    <row r="73" spans="1:15" x14ac:dyDescent="0.35">
      <c r="A73" s="29">
        <v>24</v>
      </c>
      <c r="B73" s="31">
        <v>32.880000000000003</v>
      </c>
      <c r="C73" s="31">
        <v>31.16</v>
      </c>
      <c r="D73" s="31">
        <v>31.32</v>
      </c>
      <c r="E73" s="31">
        <v>38.200000000000003</v>
      </c>
      <c r="F73" s="31">
        <v>18</v>
      </c>
      <c r="G73" s="31">
        <v>39</v>
      </c>
      <c r="H73" s="31">
        <v>19</v>
      </c>
      <c r="I73" s="31">
        <v>14</v>
      </c>
      <c r="J73" s="31">
        <v>14.7</v>
      </c>
      <c r="K73" s="31">
        <v>7.1</v>
      </c>
      <c r="L73" s="43">
        <v>5.85</v>
      </c>
      <c r="M73" s="43">
        <v>1.7987549999999999</v>
      </c>
      <c r="N73" s="211">
        <v>0.41666666666666669</v>
      </c>
      <c r="O73" s="180">
        <v>0</v>
      </c>
    </row>
    <row r="74" spans="1:15" x14ac:dyDescent="0.35">
      <c r="A74" s="29">
        <v>25</v>
      </c>
      <c r="B74" s="31">
        <v>33.4</v>
      </c>
      <c r="C74" s="31">
        <v>31.76</v>
      </c>
      <c r="D74" s="31">
        <v>32.36</v>
      </c>
      <c r="E74" s="31">
        <v>37.799999999999997</v>
      </c>
      <c r="F74" s="31">
        <v>21.4</v>
      </c>
      <c r="G74" s="31">
        <v>27</v>
      </c>
      <c r="H74" s="31">
        <v>16</v>
      </c>
      <c r="I74" s="31">
        <v>17.3</v>
      </c>
      <c r="J74" s="31">
        <v>5.8</v>
      </c>
      <c r="K74" s="31">
        <v>8.1083333333333325</v>
      </c>
      <c r="L74" s="43">
        <v>5.208333333333333</v>
      </c>
      <c r="M74" s="43">
        <v>1.8496849999999998</v>
      </c>
      <c r="N74" s="211">
        <v>0.41319444444444442</v>
      </c>
      <c r="O74" s="180">
        <v>0</v>
      </c>
    </row>
    <row r="75" spans="1:15" x14ac:dyDescent="0.35">
      <c r="A75" s="29">
        <v>26</v>
      </c>
      <c r="B75" s="31">
        <v>33.479999999999997</v>
      </c>
      <c r="C75" s="31">
        <v>32.119999999999997</v>
      </c>
      <c r="D75" s="31">
        <v>32.92</v>
      </c>
      <c r="E75" s="31">
        <v>37.6</v>
      </c>
      <c r="F75" s="31">
        <v>21</v>
      </c>
      <c r="G75" s="31">
        <v>27</v>
      </c>
      <c r="H75" s="31">
        <v>16</v>
      </c>
      <c r="I75" s="31">
        <v>15.6</v>
      </c>
      <c r="J75" s="31">
        <v>19.7</v>
      </c>
      <c r="K75" s="31">
        <v>7.4916666666666663</v>
      </c>
      <c r="L75" s="43">
        <v>5.0916666666666668</v>
      </c>
      <c r="M75" s="43">
        <v>1.7478249999999997</v>
      </c>
      <c r="N75" s="211">
        <v>0.35416666666666669</v>
      </c>
      <c r="O75" s="180">
        <v>0</v>
      </c>
    </row>
    <row r="76" spans="1:15" x14ac:dyDescent="0.35">
      <c r="A76" s="29">
        <v>27</v>
      </c>
      <c r="B76" s="31">
        <v>32.520000000000003</v>
      </c>
      <c r="C76" s="31">
        <v>31.6</v>
      </c>
      <c r="D76" s="31">
        <v>32.92</v>
      </c>
      <c r="E76" s="31">
        <v>36.799999999999997</v>
      </c>
      <c r="F76" s="31">
        <v>20.8</v>
      </c>
      <c r="G76" s="31">
        <v>30</v>
      </c>
      <c r="H76" s="31">
        <v>17</v>
      </c>
      <c r="I76" s="31">
        <v>18.5</v>
      </c>
      <c r="J76" s="31">
        <v>12.5</v>
      </c>
      <c r="K76" s="31">
        <v>9.4583333333333339</v>
      </c>
      <c r="L76" s="43">
        <v>4.5</v>
      </c>
      <c r="M76" s="43">
        <v>1.9388125</v>
      </c>
      <c r="N76" s="211">
        <v>0.10416666666666667</v>
      </c>
      <c r="O76" s="180">
        <v>0</v>
      </c>
    </row>
    <row r="77" spans="1:15" ht="15" thickBot="1" x14ac:dyDescent="0.4">
      <c r="A77" s="33">
        <v>28</v>
      </c>
      <c r="B77" s="34">
        <v>32.64</v>
      </c>
      <c r="C77" s="34">
        <v>32.159999999999997</v>
      </c>
      <c r="D77" s="34">
        <v>31.96</v>
      </c>
      <c r="E77" s="34">
        <v>37</v>
      </c>
      <c r="F77" s="34">
        <v>20</v>
      </c>
      <c r="G77" s="34">
        <v>32</v>
      </c>
      <c r="H77" s="34">
        <v>16</v>
      </c>
      <c r="I77" s="34">
        <v>18.8</v>
      </c>
      <c r="J77" s="34">
        <v>12.7</v>
      </c>
      <c r="K77" s="34">
        <v>9.5333333333333332</v>
      </c>
      <c r="L77" s="47">
        <v>4.833333333333333</v>
      </c>
      <c r="M77" s="43">
        <v>1.99553</v>
      </c>
      <c r="N77" s="212">
        <v>0.3888888888888889</v>
      </c>
      <c r="O77" s="216">
        <v>0</v>
      </c>
    </row>
    <row r="78" spans="1:15" ht="15" thickBot="1" x14ac:dyDescent="0.4">
      <c r="A78" s="35" t="s">
        <v>16</v>
      </c>
      <c r="B78" s="36">
        <v>260.8</v>
      </c>
      <c r="C78" s="36">
        <v>253.44</v>
      </c>
      <c r="D78" s="36">
        <v>256.56</v>
      </c>
      <c r="E78" s="36">
        <v>298.39999999999998</v>
      </c>
      <c r="F78" s="36">
        <v>155.60000000000002</v>
      </c>
      <c r="G78" s="36">
        <v>294</v>
      </c>
      <c r="H78" s="36">
        <v>131</v>
      </c>
      <c r="I78" s="36">
        <v>133.19999999999999</v>
      </c>
      <c r="J78" s="36">
        <v>92</v>
      </c>
      <c r="K78" s="36">
        <v>66.475000000000009</v>
      </c>
      <c r="L78" s="36">
        <v>44.541666666666664</v>
      </c>
      <c r="M78" s="36">
        <v>15.420215000000001</v>
      </c>
      <c r="N78" s="213"/>
      <c r="O78" s="217">
        <v>0</v>
      </c>
    </row>
    <row r="79" spans="1:15" ht="15" thickBot="1" x14ac:dyDescent="0.4">
      <c r="A79" s="53" t="s">
        <v>18</v>
      </c>
      <c r="B79" s="38">
        <v>32.6</v>
      </c>
      <c r="C79" s="38">
        <v>31.68</v>
      </c>
      <c r="D79" s="38">
        <v>32.07</v>
      </c>
      <c r="E79" s="38">
        <v>37.299999999999997</v>
      </c>
      <c r="F79" s="38">
        <v>19.450000000000003</v>
      </c>
      <c r="G79" s="38">
        <v>36.75</v>
      </c>
      <c r="H79" s="38">
        <v>16.375</v>
      </c>
      <c r="I79" s="38">
        <v>16.649999999999999</v>
      </c>
      <c r="J79" s="38">
        <v>13.142857142857142</v>
      </c>
      <c r="K79" s="38">
        <v>8.3093750000000011</v>
      </c>
      <c r="L79" s="38">
        <v>5.567708333333333</v>
      </c>
      <c r="M79" s="38">
        <v>1.9275268750000001</v>
      </c>
      <c r="N79" s="214"/>
      <c r="O79" s="218">
        <v>0</v>
      </c>
    </row>
    <row r="80" spans="1:15" ht="15" thickBot="1" x14ac:dyDescent="0.4">
      <c r="A80" s="54" t="s">
        <v>20</v>
      </c>
      <c r="B80" s="41">
        <v>876.56</v>
      </c>
      <c r="C80" s="41">
        <v>850.05</v>
      </c>
      <c r="D80" s="41">
        <v>857.31999999999994</v>
      </c>
      <c r="E80" s="41">
        <v>1019.3000000000001</v>
      </c>
      <c r="F80" s="41">
        <v>496</v>
      </c>
      <c r="G80" s="41">
        <v>1168</v>
      </c>
      <c r="H80" s="41">
        <v>457</v>
      </c>
      <c r="I80" s="41">
        <v>430.4</v>
      </c>
      <c r="J80" s="41">
        <v>254.2</v>
      </c>
      <c r="K80" s="41">
        <v>224.04166666666669</v>
      </c>
      <c r="L80" s="41">
        <v>170.10833333333332</v>
      </c>
      <c r="M80" s="41">
        <v>54.747434999999996</v>
      </c>
      <c r="N80" s="41"/>
      <c r="O80" s="220">
        <v>0</v>
      </c>
    </row>
    <row r="81" spans="1:15" ht="15" thickBot="1" x14ac:dyDescent="0.4">
      <c r="A81" s="54" t="s">
        <v>21</v>
      </c>
      <c r="B81" s="41">
        <v>31.305714285714284</v>
      </c>
      <c r="C81" s="41">
        <v>30.358928571428571</v>
      </c>
      <c r="D81" s="41">
        <v>30.618571428571425</v>
      </c>
      <c r="E81" s="41">
        <v>36.403571428571432</v>
      </c>
      <c r="F81" s="41">
        <v>17.714285714285715</v>
      </c>
      <c r="G81" s="41">
        <v>41.714285714285715</v>
      </c>
      <c r="H81" s="41">
        <v>16.321428571428573</v>
      </c>
      <c r="I81" s="41">
        <v>15.37142857142857</v>
      </c>
      <c r="J81" s="41">
        <v>9.0785714285714274</v>
      </c>
      <c r="K81" s="41">
        <v>8.0014880952380967</v>
      </c>
      <c r="L81" s="41">
        <v>6.0752976190476184</v>
      </c>
      <c r="M81" s="41">
        <v>1.9552655357142856</v>
      </c>
      <c r="N81" s="41"/>
      <c r="O81" s="220">
        <v>0</v>
      </c>
    </row>
    <row r="82" spans="1:15" ht="15" thickBot="1" x14ac:dyDescent="0.4">
      <c r="A82" s="1480" t="s">
        <v>26</v>
      </c>
      <c r="B82" s="1480"/>
      <c r="C82" s="1480"/>
      <c r="D82" s="1480"/>
      <c r="E82" s="1480"/>
      <c r="F82" s="1480"/>
      <c r="G82" s="1480"/>
      <c r="H82" s="1480"/>
      <c r="I82" s="1480"/>
      <c r="J82" s="1480"/>
      <c r="K82" s="1480"/>
      <c r="L82" s="1480"/>
      <c r="M82" s="1480"/>
      <c r="N82" s="1480"/>
      <c r="O82" s="1480"/>
    </row>
    <row r="83" spans="1:15" x14ac:dyDescent="0.35">
      <c r="A83" s="1434" t="s">
        <v>1</v>
      </c>
      <c r="B83" s="1436" t="s">
        <v>23</v>
      </c>
      <c r="C83" s="1437"/>
      <c r="D83" s="1438"/>
      <c r="E83" s="1436" t="s">
        <v>24</v>
      </c>
      <c r="F83" s="1438"/>
      <c r="G83" s="1436" t="s">
        <v>4</v>
      </c>
      <c r="H83" s="1438"/>
      <c r="I83" s="1441" t="s">
        <v>5</v>
      </c>
      <c r="J83" s="1442"/>
      <c r="K83" s="1441" t="s">
        <v>6</v>
      </c>
      <c r="L83" s="1451"/>
      <c r="M83" s="1442"/>
      <c r="N83" s="1452" t="s">
        <v>7</v>
      </c>
      <c r="O83" s="1454" t="s">
        <v>8</v>
      </c>
    </row>
    <row r="84" spans="1:15" ht="28.5" thickBot="1" x14ac:dyDescent="0.4">
      <c r="A84" s="1450"/>
      <c r="B84" s="1">
        <v>0.05</v>
      </c>
      <c r="C84" s="1">
        <v>0.1</v>
      </c>
      <c r="D84" s="1">
        <v>0.2</v>
      </c>
      <c r="E84" s="1" t="s">
        <v>9</v>
      </c>
      <c r="F84" s="1" t="s">
        <v>10</v>
      </c>
      <c r="G84" s="1" t="s">
        <v>9</v>
      </c>
      <c r="H84" s="1" t="s">
        <v>10</v>
      </c>
      <c r="I84" s="1" t="s">
        <v>11</v>
      </c>
      <c r="J84" s="1" t="s">
        <v>12</v>
      </c>
      <c r="K84" s="19" t="s">
        <v>13</v>
      </c>
      <c r="L84" s="19" t="s">
        <v>14</v>
      </c>
      <c r="M84" s="19" t="s">
        <v>15</v>
      </c>
      <c r="N84" s="1453"/>
      <c r="O84" s="1455"/>
    </row>
    <row r="85" spans="1:15" x14ac:dyDescent="0.35">
      <c r="A85" s="2">
        <v>1</v>
      </c>
      <c r="B85" s="12">
        <v>33</v>
      </c>
      <c r="C85" s="12">
        <v>31</v>
      </c>
      <c r="D85" s="12">
        <v>32</v>
      </c>
      <c r="E85" s="9">
        <v>38</v>
      </c>
      <c r="F85" s="9">
        <v>19</v>
      </c>
      <c r="G85" s="9">
        <v>60</v>
      </c>
      <c r="H85" s="9">
        <v>16</v>
      </c>
      <c r="I85" s="9">
        <v>13</v>
      </c>
      <c r="J85" s="203">
        <v>1.3</v>
      </c>
      <c r="K85" s="9">
        <v>9.8583333333333325</v>
      </c>
      <c r="L85" s="9">
        <v>5.9</v>
      </c>
      <c r="M85" s="9">
        <v>2.1888325000000002</v>
      </c>
      <c r="N85" s="67">
        <v>0.33333333333333331</v>
      </c>
      <c r="O85" s="68">
        <v>0</v>
      </c>
    </row>
    <row r="86" spans="1:15" x14ac:dyDescent="0.35">
      <c r="A86" s="2">
        <v>2</v>
      </c>
      <c r="B86" s="9">
        <v>34.4</v>
      </c>
      <c r="C86" s="9">
        <v>32</v>
      </c>
      <c r="D86" s="9">
        <v>32</v>
      </c>
      <c r="E86" s="9">
        <v>37.6</v>
      </c>
      <c r="F86" s="9">
        <v>19</v>
      </c>
      <c r="G86" s="9">
        <v>26</v>
      </c>
      <c r="H86" s="9">
        <v>16</v>
      </c>
      <c r="I86" s="9">
        <v>28</v>
      </c>
      <c r="J86" s="9">
        <v>13.9</v>
      </c>
      <c r="K86" s="9">
        <v>7.916666666666667</v>
      </c>
      <c r="L86" s="9">
        <v>5.3833333333333337</v>
      </c>
      <c r="M86" s="9">
        <v>1.84737</v>
      </c>
      <c r="N86" s="67">
        <v>0.33333333333333331</v>
      </c>
      <c r="O86" s="68">
        <v>0</v>
      </c>
    </row>
    <row r="87" spans="1:15" x14ac:dyDescent="0.35">
      <c r="A87" s="2">
        <v>3</v>
      </c>
      <c r="B87" s="9">
        <v>33.299999999999997</v>
      </c>
      <c r="C87" s="9">
        <v>32</v>
      </c>
      <c r="D87" s="9">
        <v>32.299999999999997</v>
      </c>
      <c r="E87" s="9">
        <v>38</v>
      </c>
      <c r="F87" s="9">
        <v>20</v>
      </c>
      <c r="G87" s="9">
        <v>48</v>
      </c>
      <c r="H87" s="9">
        <v>16</v>
      </c>
      <c r="I87" s="9">
        <v>19</v>
      </c>
      <c r="J87" s="9">
        <v>13</v>
      </c>
      <c r="K87" s="9">
        <v>8.125</v>
      </c>
      <c r="L87" s="9">
        <v>5.3083333333333336</v>
      </c>
      <c r="M87" s="9">
        <v>1.86589</v>
      </c>
      <c r="N87" s="67">
        <v>0.34375</v>
      </c>
      <c r="O87" s="68">
        <v>0</v>
      </c>
    </row>
    <row r="88" spans="1:15" x14ac:dyDescent="0.35">
      <c r="A88" s="2">
        <v>4</v>
      </c>
      <c r="B88" s="9">
        <v>34.6</v>
      </c>
      <c r="C88" s="9">
        <v>32</v>
      </c>
      <c r="D88" s="9">
        <v>32.4</v>
      </c>
      <c r="E88" s="9">
        <v>37.6</v>
      </c>
      <c r="F88" s="9">
        <v>22.4</v>
      </c>
      <c r="G88" s="9">
        <v>32</v>
      </c>
      <c r="H88" s="9">
        <v>16</v>
      </c>
      <c r="I88" s="9">
        <v>17.7</v>
      </c>
      <c r="J88" s="9">
        <v>15.4</v>
      </c>
      <c r="K88" s="9">
        <v>9.3416666666666668</v>
      </c>
      <c r="L88" s="9">
        <v>6.0166666666666702</v>
      </c>
      <c r="M88" s="9">
        <v>2.1332725000000003</v>
      </c>
      <c r="N88" s="67">
        <v>0.35416666666666669</v>
      </c>
      <c r="O88" s="68">
        <v>0</v>
      </c>
    </row>
    <row r="89" spans="1:15" x14ac:dyDescent="0.35">
      <c r="A89" s="2">
        <v>5</v>
      </c>
      <c r="B89" s="9">
        <v>34.299999999999997</v>
      </c>
      <c r="C89" s="9">
        <v>31.6</v>
      </c>
      <c r="D89" s="9">
        <v>32.5</v>
      </c>
      <c r="E89" s="9">
        <v>37.200000000000003</v>
      </c>
      <c r="F89" s="9">
        <v>20.8</v>
      </c>
      <c r="G89" s="9">
        <v>40</v>
      </c>
      <c r="H89" s="9">
        <v>16</v>
      </c>
      <c r="I89" s="9">
        <v>17.8</v>
      </c>
      <c r="J89" s="9">
        <v>13.2</v>
      </c>
      <c r="K89" s="9">
        <v>8.6833333333333336</v>
      </c>
      <c r="L89" s="9">
        <v>6.541666666666667</v>
      </c>
      <c r="M89" s="9">
        <v>2.1147525000000003</v>
      </c>
      <c r="N89" s="67">
        <v>0.35069444444444442</v>
      </c>
      <c r="O89" s="68">
        <v>0</v>
      </c>
    </row>
    <row r="90" spans="1:15" x14ac:dyDescent="0.35">
      <c r="A90" s="2">
        <v>6</v>
      </c>
      <c r="B90" s="9">
        <v>34.299999999999997</v>
      </c>
      <c r="C90" s="9">
        <v>32.1</v>
      </c>
      <c r="D90" s="9">
        <v>33</v>
      </c>
      <c r="E90" s="9">
        <v>36.4</v>
      </c>
      <c r="F90" s="9">
        <v>20.399999999999999</v>
      </c>
      <c r="G90" s="9">
        <v>35</v>
      </c>
      <c r="H90" s="9">
        <v>19</v>
      </c>
      <c r="I90" s="9">
        <v>18.399999999999999</v>
      </c>
      <c r="J90" s="9">
        <v>13.2</v>
      </c>
      <c r="K90" s="9">
        <v>9.3000000000000007</v>
      </c>
      <c r="L90" s="9">
        <v>6.5583333333333336</v>
      </c>
      <c r="M90" s="9">
        <v>2.2027225000000001</v>
      </c>
      <c r="N90" s="67">
        <v>0.28125</v>
      </c>
      <c r="O90" s="68">
        <v>0</v>
      </c>
    </row>
    <row r="91" spans="1:15" x14ac:dyDescent="0.35">
      <c r="A91" s="2">
        <v>7</v>
      </c>
      <c r="B91" s="9">
        <v>34</v>
      </c>
      <c r="C91" s="9">
        <v>32.4</v>
      </c>
      <c r="D91" s="10">
        <v>32.32</v>
      </c>
      <c r="E91" s="10">
        <v>36.799999999999997</v>
      </c>
      <c r="F91" s="10">
        <v>21</v>
      </c>
      <c r="G91" s="10">
        <v>35</v>
      </c>
      <c r="H91" s="10">
        <v>16</v>
      </c>
      <c r="I91" s="10">
        <v>17.5</v>
      </c>
      <c r="J91" s="10">
        <v>12</v>
      </c>
      <c r="K91" s="9">
        <v>6.6</v>
      </c>
      <c r="L91" s="9">
        <v>5.5166666666666666</v>
      </c>
      <c r="M91" s="9">
        <v>1.6830050000000001</v>
      </c>
      <c r="N91" s="67">
        <v>0.34375</v>
      </c>
      <c r="O91" s="68">
        <v>0</v>
      </c>
    </row>
    <row r="92" spans="1:15" x14ac:dyDescent="0.35">
      <c r="A92" s="2">
        <v>8</v>
      </c>
      <c r="B92" s="9">
        <v>33.700000000000003</v>
      </c>
      <c r="C92" s="9">
        <v>32.44</v>
      </c>
      <c r="D92" s="9">
        <v>33</v>
      </c>
      <c r="E92" s="9">
        <v>36.6</v>
      </c>
      <c r="F92" s="9">
        <v>21.4</v>
      </c>
      <c r="G92" s="9">
        <v>41</v>
      </c>
      <c r="H92" s="9">
        <v>17</v>
      </c>
      <c r="I92" s="9">
        <v>17.5</v>
      </c>
      <c r="J92" s="9">
        <v>12.4</v>
      </c>
      <c r="K92" s="9">
        <v>9.0916666666666668</v>
      </c>
      <c r="L92" s="9">
        <v>5.2166666666666668</v>
      </c>
      <c r="M92" s="9">
        <v>1.9874274999999999</v>
      </c>
      <c r="N92" s="67">
        <v>0.2673611111111111</v>
      </c>
      <c r="O92" s="68">
        <v>0</v>
      </c>
    </row>
    <row r="93" spans="1:15" x14ac:dyDescent="0.35">
      <c r="A93" s="2">
        <v>9</v>
      </c>
      <c r="B93" s="9">
        <v>35.08</v>
      </c>
      <c r="C93" s="9">
        <v>33</v>
      </c>
      <c r="D93" s="9">
        <v>33</v>
      </c>
      <c r="E93" s="9">
        <v>36.4</v>
      </c>
      <c r="F93" s="9">
        <v>20.399999999999999</v>
      </c>
      <c r="G93" s="9">
        <v>60</v>
      </c>
      <c r="H93" s="9">
        <v>17</v>
      </c>
      <c r="I93" s="9">
        <v>18</v>
      </c>
      <c r="J93" s="9">
        <v>10.4</v>
      </c>
      <c r="K93" s="9">
        <v>3.85</v>
      </c>
      <c r="L93" s="9">
        <v>5.916666666666667</v>
      </c>
      <c r="M93" s="9">
        <v>1.35659</v>
      </c>
      <c r="N93" s="67">
        <v>0.29166666666666669</v>
      </c>
      <c r="O93" s="68">
        <v>0</v>
      </c>
    </row>
    <row r="94" spans="1:15" ht="15" thickBot="1" x14ac:dyDescent="0.4">
      <c r="A94" s="3">
        <v>10</v>
      </c>
      <c r="B94" s="13">
        <v>34</v>
      </c>
      <c r="C94" s="13">
        <v>32.4</v>
      </c>
      <c r="D94" s="13">
        <v>33</v>
      </c>
      <c r="E94" s="13">
        <v>36.200000000000003</v>
      </c>
      <c r="F94" s="13">
        <v>20.2</v>
      </c>
      <c r="G94" s="13">
        <v>56</v>
      </c>
      <c r="H94" s="13">
        <v>17</v>
      </c>
      <c r="I94" s="13">
        <v>13</v>
      </c>
      <c r="J94" s="13">
        <v>16.3</v>
      </c>
      <c r="K94" s="13">
        <v>3.85</v>
      </c>
      <c r="L94" s="13">
        <v>6.8250000000000002</v>
      </c>
      <c r="M94" s="9">
        <v>1.4827575</v>
      </c>
      <c r="N94" s="71">
        <v>0.33333333333333331</v>
      </c>
      <c r="O94" s="72">
        <v>0</v>
      </c>
    </row>
    <row r="95" spans="1:15" ht="15" thickBot="1" x14ac:dyDescent="0.4">
      <c r="A95" s="16" t="s">
        <v>16</v>
      </c>
      <c r="B95" s="27">
        <v>340.68</v>
      </c>
      <c r="C95" s="27">
        <v>320.93999999999994</v>
      </c>
      <c r="D95" s="27">
        <v>325.52</v>
      </c>
      <c r="E95" s="27">
        <v>370.79999999999995</v>
      </c>
      <c r="F95" s="27">
        <v>204.6</v>
      </c>
      <c r="G95" s="27">
        <v>433</v>
      </c>
      <c r="H95" s="27">
        <v>166</v>
      </c>
      <c r="I95" s="27">
        <v>179.9</v>
      </c>
      <c r="J95" s="27">
        <v>121.10000000000001</v>
      </c>
      <c r="K95" s="27">
        <v>76.616666666666646</v>
      </c>
      <c r="L95" s="27">
        <v>59.183333333333344</v>
      </c>
      <c r="M95" s="27">
        <v>18.86262</v>
      </c>
      <c r="N95" s="27"/>
      <c r="O95" s="27">
        <v>0</v>
      </c>
    </row>
    <row r="96" spans="1:15" ht="15" thickBot="1" x14ac:dyDescent="0.4">
      <c r="A96" s="17" t="s">
        <v>18</v>
      </c>
      <c r="B96" s="18">
        <v>34.067999999999998</v>
      </c>
      <c r="C96" s="18">
        <v>32.093999999999994</v>
      </c>
      <c r="D96" s="18">
        <v>32.552</v>
      </c>
      <c r="E96" s="18">
        <v>37.08</v>
      </c>
      <c r="F96" s="18">
        <v>20.46</v>
      </c>
      <c r="G96" s="18">
        <v>43.3</v>
      </c>
      <c r="H96" s="18">
        <v>16.600000000000001</v>
      </c>
      <c r="I96" s="18">
        <v>17.990000000000002</v>
      </c>
      <c r="J96" s="18">
        <v>12.110000000000001</v>
      </c>
      <c r="K96" s="18">
        <v>7.6616666666666644</v>
      </c>
      <c r="L96" s="18">
        <v>5.9183333333333348</v>
      </c>
      <c r="M96" s="18">
        <v>1.8862619999999999</v>
      </c>
      <c r="N96" s="18"/>
      <c r="O96" s="18">
        <v>0</v>
      </c>
    </row>
    <row r="97" spans="1:15" x14ac:dyDescent="0.35">
      <c r="A97" s="6">
        <v>11</v>
      </c>
      <c r="B97" s="7">
        <v>34</v>
      </c>
      <c r="C97" s="7">
        <v>32.4</v>
      </c>
      <c r="D97" s="7">
        <v>31.2</v>
      </c>
      <c r="E97" s="7">
        <v>36.799999999999997</v>
      </c>
      <c r="F97" s="7">
        <v>18.8</v>
      </c>
      <c r="G97" s="7">
        <v>40</v>
      </c>
      <c r="H97" s="7">
        <v>17</v>
      </c>
      <c r="I97" s="7">
        <v>18</v>
      </c>
      <c r="J97" s="7">
        <v>14</v>
      </c>
      <c r="K97" s="65">
        <v>8.1833333333333336</v>
      </c>
      <c r="L97" s="12">
        <v>5.7333333333333334</v>
      </c>
      <c r="M97" s="9">
        <v>1.9330250000000002</v>
      </c>
      <c r="N97" s="73">
        <v>0.375</v>
      </c>
      <c r="O97" s="74">
        <v>0</v>
      </c>
    </row>
    <row r="98" spans="1:15" x14ac:dyDescent="0.35">
      <c r="A98" s="2">
        <v>12</v>
      </c>
      <c r="B98" s="8">
        <v>32.04</v>
      </c>
      <c r="C98" s="8">
        <v>32</v>
      </c>
      <c r="D98" s="8">
        <v>32</v>
      </c>
      <c r="E98" s="8">
        <v>35.4</v>
      </c>
      <c r="F98" s="8">
        <v>19.8</v>
      </c>
      <c r="G98" s="8">
        <v>31</v>
      </c>
      <c r="H98" s="8">
        <v>22</v>
      </c>
      <c r="I98" s="8">
        <v>15.2</v>
      </c>
      <c r="J98" s="8">
        <v>9.1999999999999993</v>
      </c>
      <c r="K98" s="66">
        <v>8.0416666666666661</v>
      </c>
      <c r="L98" s="12">
        <v>4.1500000000000004</v>
      </c>
      <c r="M98" s="9">
        <v>1.6934224999999998</v>
      </c>
      <c r="N98" s="67">
        <v>4.8611111111111112E-2</v>
      </c>
      <c r="O98" s="68">
        <v>0</v>
      </c>
    </row>
    <row r="99" spans="1:15" x14ac:dyDescent="0.35">
      <c r="A99" s="2">
        <v>13</v>
      </c>
      <c r="B99" s="8">
        <v>34</v>
      </c>
      <c r="C99" s="8">
        <v>32.24</v>
      </c>
      <c r="D99" s="8">
        <v>32</v>
      </c>
      <c r="E99" s="8">
        <v>35.799999999999997</v>
      </c>
      <c r="F99" s="8">
        <v>20</v>
      </c>
      <c r="G99" s="8">
        <v>31</v>
      </c>
      <c r="H99" s="8">
        <v>19</v>
      </c>
      <c r="I99" s="8">
        <v>16.600000000000001</v>
      </c>
      <c r="J99" s="8">
        <v>12.5</v>
      </c>
      <c r="K99" s="65">
        <v>7.2249999999999996</v>
      </c>
      <c r="L99" s="12">
        <v>5.5666666666666664</v>
      </c>
      <c r="M99" s="9">
        <v>1.7767624999999998</v>
      </c>
      <c r="N99" s="67">
        <v>0.3125</v>
      </c>
      <c r="O99" s="68">
        <v>0</v>
      </c>
    </row>
    <row r="100" spans="1:15" x14ac:dyDescent="0.35">
      <c r="A100" s="2">
        <v>14</v>
      </c>
      <c r="B100" s="8">
        <v>36</v>
      </c>
      <c r="C100" s="8">
        <v>34</v>
      </c>
      <c r="D100" s="8">
        <v>33.200000000000003</v>
      </c>
      <c r="E100" s="8">
        <v>36.200000000000003</v>
      </c>
      <c r="F100" s="8">
        <v>24.8</v>
      </c>
      <c r="G100" s="8">
        <v>45</v>
      </c>
      <c r="H100" s="8">
        <v>19</v>
      </c>
      <c r="I100" s="8">
        <v>14</v>
      </c>
      <c r="J100" s="8">
        <v>11.9</v>
      </c>
      <c r="K100" s="66">
        <v>7.2249999999999996</v>
      </c>
      <c r="L100" s="12">
        <v>5.5750000000000002</v>
      </c>
      <c r="M100" s="9">
        <v>1.7779199999999999</v>
      </c>
      <c r="N100" s="67">
        <v>0.34027777777777773</v>
      </c>
      <c r="O100" s="68">
        <v>0</v>
      </c>
    </row>
    <row r="101" spans="1:15" x14ac:dyDescent="0.35">
      <c r="A101" s="2">
        <v>15</v>
      </c>
      <c r="B101" s="8">
        <v>35.5</v>
      </c>
      <c r="C101" s="8">
        <v>33.9</v>
      </c>
      <c r="D101" s="8">
        <v>33.4</v>
      </c>
      <c r="E101" s="8">
        <v>38.200000000000003</v>
      </c>
      <c r="F101" s="8">
        <v>19.600000000000001</v>
      </c>
      <c r="G101" s="8">
        <v>50</v>
      </c>
      <c r="H101" s="8">
        <v>17</v>
      </c>
      <c r="I101" s="8">
        <v>19</v>
      </c>
      <c r="J101" s="8">
        <v>11</v>
      </c>
      <c r="K101" s="65">
        <v>7.291666666666667</v>
      </c>
      <c r="L101" s="12">
        <v>4.583333333333333</v>
      </c>
      <c r="M101" s="9">
        <v>1.6494374999999999</v>
      </c>
      <c r="N101" s="67">
        <v>0.3298611111111111</v>
      </c>
      <c r="O101" s="68">
        <v>0</v>
      </c>
    </row>
    <row r="102" spans="1:15" x14ac:dyDescent="0.35">
      <c r="A102" s="2">
        <v>16</v>
      </c>
      <c r="B102" s="8">
        <v>35.299999999999997</v>
      </c>
      <c r="C102" s="8">
        <v>33.4</v>
      </c>
      <c r="D102" s="8">
        <v>33.24</v>
      </c>
      <c r="E102" s="8">
        <v>38.200000000000003</v>
      </c>
      <c r="F102" s="8">
        <v>21.2</v>
      </c>
      <c r="G102" s="8">
        <v>35</v>
      </c>
      <c r="H102" s="8">
        <v>19</v>
      </c>
      <c r="I102" s="8">
        <v>17</v>
      </c>
      <c r="J102" s="8">
        <v>13.2</v>
      </c>
      <c r="K102" s="66">
        <v>8.4666666666666668</v>
      </c>
      <c r="L102" s="12">
        <v>3.9833333333333334</v>
      </c>
      <c r="M102" s="9">
        <v>1.7293049999999999</v>
      </c>
      <c r="N102" s="67">
        <v>0.36458333333333331</v>
      </c>
      <c r="O102" s="68">
        <v>0</v>
      </c>
    </row>
    <row r="103" spans="1:15" x14ac:dyDescent="0.35">
      <c r="A103" s="2">
        <v>17</v>
      </c>
      <c r="B103" s="8">
        <v>35.299999999999997</v>
      </c>
      <c r="C103" s="8">
        <v>33.520000000000003</v>
      </c>
      <c r="D103" s="8">
        <v>33.520000000000003</v>
      </c>
      <c r="E103" s="8">
        <v>38.4</v>
      </c>
      <c r="F103" s="8">
        <v>21.2</v>
      </c>
      <c r="G103" s="8">
        <v>32</v>
      </c>
      <c r="H103" s="8">
        <v>19</v>
      </c>
      <c r="I103" s="8">
        <v>20.5</v>
      </c>
      <c r="J103" s="8">
        <v>17.3</v>
      </c>
      <c r="K103" s="65">
        <v>8.8333333333333339</v>
      </c>
      <c r="L103" s="12">
        <v>8.7166666666666668</v>
      </c>
      <c r="M103" s="9">
        <v>2.4376950000000002</v>
      </c>
      <c r="N103" s="67">
        <v>0.35416666666666669</v>
      </c>
      <c r="O103" s="68">
        <v>0</v>
      </c>
    </row>
    <row r="104" spans="1:15" x14ac:dyDescent="0.35">
      <c r="A104" s="2">
        <v>18</v>
      </c>
      <c r="B104" s="8">
        <v>35</v>
      </c>
      <c r="C104" s="8">
        <v>34</v>
      </c>
      <c r="D104" s="8">
        <v>33.5</v>
      </c>
      <c r="E104" s="8">
        <v>36.4</v>
      </c>
      <c r="F104" s="8">
        <v>24.6</v>
      </c>
      <c r="G104" s="8">
        <v>20</v>
      </c>
      <c r="H104" s="8">
        <v>15</v>
      </c>
      <c r="I104" s="8">
        <v>16.5</v>
      </c>
      <c r="J104" s="8">
        <v>15.1</v>
      </c>
      <c r="K104" s="66">
        <v>11.233333333333333</v>
      </c>
      <c r="L104" s="12">
        <v>7.6166666666666663</v>
      </c>
      <c r="M104" s="9">
        <v>2.6182649999999996</v>
      </c>
      <c r="N104" s="67">
        <v>0.20833333333333334</v>
      </c>
      <c r="O104" s="68">
        <v>0</v>
      </c>
    </row>
    <row r="105" spans="1:15" x14ac:dyDescent="0.35">
      <c r="A105" s="2">
        <v>19</v>
      </c>
      <c r="B105" s="8">
        <v>36</v>
      </c>
      <c r="C105" s="8">
        <v>33.659999999999997</v>
      </c>
      <c r="D105" s="8">
        <v>32.700000000000003</v>
      </c>
      <c r="E105" s="8">
        <v>35.799999999999997</v>
      </c>
      <c r="F105" s="8">
        <v>18.600000000000001</v>
      </c>
      <c r="G105" s="8">
        <v>44</v>
      </c>
      <c r="H105" s="8">
        <v>15</v>
      </c>
      <c r="I105" s="8">
        <v>21.32</v>
      </c>
      <c r="J105" s="8">
        <v>10.9</v>
      </c>
      <c r="K105" s="65">
        <v>9.0416666666666661</v>
      </c>
      <c r="L105" s="12">
        <v>7.458333333333333</v>
      </c>
      <c r="M105" s="9">
        <v>2.2918499999999997</v>
      </c>
      <c r="N105" s="67">
        <v>0.34027777777777773</v>
      </c>
      <c r="O105" s="68">
        <v>0</v>
      </c>
    </row>
    <row r="106" spans="1:15" ht="15" thickBot="1" x14ac:dyDescent="0.4">
      <c r="A106" s="3">
        <v>20</v>
      </c>
      <c r="B106" s="11">
        <v>37.64</v>
      </c>
      <c r="C106" s="11">
        <v>36.24</v>
      </c>
      <c r="D106" s="11">
        <v>33.32</v>
      </c>
      <c r="E106" s="11">
        <v>35.6</v>
      </c>
      <c r="F106" s="11">
        <v>19.399999999999999</v>
      </c>
      <c r="G106" s="11">
        <v>32</v>
      </c>
      <c r="H106" s="11">
        <v>15</v>
      </c>
      <c r="I106" s="11">
        <v>17.2</v>
      </c>
      <c r="J106" s="11">
        <v>11.9</v>
      </c>
      <c r="K106" s="70">
        <v>8.5083333333333329</v>
      </c>
      <c r="L106" s="70">
        <v>8.5083333333333329</v>
      </c>
      <c r="M106" s="9">
        <v>2.3636149999999998</v>
      </c>
      <c r="N106" s="71">
        <v>0.34375</v>
      </c>
      <c r="O106" s="72">
        <v>0</v>
      </c>
    </row>
    <row r="107" spans="1:15" ht="15" thickBot="1" x14ac:dyDescent="0.4">
      <c r="A107" s="16" t="s">
        <v>16</v>
      </c>
      <c r="B107" s="104">
        <v>350.78</v>
      </c>
      <c r="C107" s="104">
        <v>335.36</v>
      </c>
      <c r="D107" s="104">
        <v>328.08000000000004</v>
      </c>
      <c r="E107" s="104">
        <v>366.79999999999995</v>
      </c>
      <c r="F107" s="104">
        <v>208</v>
      </c>
      <c r="G107" s="104">
        <v>360</v>
      </c>
      <c r="H107" s="104">
        <v>177</v>
      </c>
      <c r="I107" s="104">
        <v>175.32</v>
      </c>
      <c r="J107" s="104">
        <v>127</v>
      </c>
      <c r="K107" s="104">
        <v>84.050000000000011</v>
      </c>
      <c r="L107" s="104">
        <v>61.891666666666666</v>
      </c>
      <c r="M107" s="104">
        <v>20.271297499999996</v>
      </c>
      <c r="N107" s="104"/>
      <c r="O107" s="104">
        <v>0</v>
      </c>
    </row>
    <row r="108" spans="1:15" ht="15" thickBot="1" x14ac:dyDescent="0.4">
      <c r="A108" s="17" t="s">
        <v>18</v>
      </c>
      <c r="B108" s="105">
        <v>35.077999999999996</v>
      </c>
      <c r="C108" s="105">
        <v>33.536000000000001</v>
      </c>
      <c r="D108" s="105">
        <v>32.808000000000007</v>
      </c>
      <c r="E108" s="105">
        <v>36.679999999999993</v>
      </c>
      <c r="F108" s="105">
        <v>20.8</v>
      </c>
      <c r="G108" s="105">
        <v>36</v>
      </c>
      <c r="H108" s="105">
        <v>17.7</v>
      </c>
      <c r="I108" s="105">
        <v>17.532</v>
      </c>
      <c r="J108" s="105">
        <v>12.7</v>
      </c>
      <c r="K108" s="105">
        <v>8.4050000000000011</v>
      </c>
      <c r="L108" s="105">
        <v>6.1891666666666669</v>
      </c>
      <c r="M108" s="105">
        <v>2.0271297499999994</v>
      </c>
      <c r="N108" s="105"/>
      <c r="O108" s="107">
        <v>0</v>
      </c>
    </row>
    <row r="109" spans="1:15" x14ac:dyDescent="0.35">
      <c r="A109" s="21">
        <v>21</v>
      </c>
      <c r="B109" s="20">
        <v>33.6</v>
      </c>
      <c r="C109" s="7">
        <v>32.119999999999997</v>
      </c>
      <c r="D109" s="7">
        <v>32.119999999999997</v>
      </c>
      <c r="E109" s="7">
        <v>36.6</v>
      </c>
      <c r="F109" s="7">
        <v>18</v>
      </c>
      <c r="G109" s="7">
        <v>37</v>
      </c>
      <c r="H109" s="7">
        <v>15</v>
      </c>
      <c r="I109" s="7">
        <v>19.600000000000001</v>
      </c>
      <c r="J109" s="7">
        <v>12.3</v>
      </c>
      <c r="K109" s="65">
        <v>7.583333333333333</v>
      </c>
      <c r="L109" s="12">
        <v>6.75</v>
      </c>
      <c r="M109" s="9">
        <v>1.9908999999999997</v>
      </c>
      <c r="N109" s="73">
        <v>0.40972222222222227</v>
      </c>
      <c r="O109" s="80">
        <v>0</v>
      </c>
    </row>
    <row r="110" spans="1:15" x14ac:dyDescent="0.35">
      <c r="A110" s="22">
        <v>22</v>
      </c>
      <c r="B110" s="8">
        <v>33.92</v>
      </c>
      <c r="C110" s="8">
        <v>32.4</v>
      </c>
      <c r="D110" s="8">
        <v>32.44</v>
      </c>
      <c r="E110" s="8">
        <v>36.4</v>
      </c>
      <c r="F110" s="8">
        <v>20</v>
      </c>
      <c r="G110" s="8">
        <v>28</v>
      </c>
      <c r="H110" s="8">
        <v>16</v>
      </c>
      <c r="I110" s="8">
        <v>19.5</v>
      </c>
      <c r="J110" s="8">
        <v>12.2</v>
      </c>
      <c r="K110" s="66">
        <v>8.1916666666666664</v>
      </c>
      <c r="L110" s="9">
        <v>5.4833333333333334</v>
      </c>
      <c r="M110" s="9">
        <v>1.8994575</v>
      </c>
      <c r="N110" s="67">
        <v>0.36805555555555558</v>
      </c>
      <c r="O110" s="78">
        <v>0</v>
      </c>
    </row>
    <row r="111" spans="1:15" x14ac:dyDescent="0.35">
      <c r="A111" s="22">
        <v>23</v>
      </c>
      <c r="B111" s="8">
        <v>33.5</v>
      </c>
      <c r="C111" s="8">
        <v>31.92</v>
      </c>
      <c r="D111" s="8">
        <v>32.520000000000003</v>
      </c>
      <c r="E111" s="8">
        <v>36.200000000000003</v>
      </c>
      <c r="F111" s="8">
        <v>20.6</v>
      </c>
      <c r="G111" s="8">
        <v>25</v>
      </c>
      <c r="H111" s="8">
        <v>15</v>
      </c>
      <c r="I111" s="8">
        <v>14.27</v>
      </c>
      <c r="J111" s="8">
        <v>13.5</v>
      </c>
      <c r="K111" s="66">
        <v>9.2583333333333329</v>
      </c>
      <c r="L111" s="9">
        <v>5.65</v>
      </c>
      <c r="M111" s="9">
        <v>2.0707675000000001</v>
      </c>
      <c r="N111" s="67">
        <v>0.18055555555555555</v>
      </c>
      <c r="O111" s="78">
        <v>0</v>
      </c>
    </row>
    <row r="112" spans="1:15" x14ac:dyDescent="0.35">
      <c r="A112" s="22">
        <v>24</v>
      </c>
      <c r="B112" s="8">
        <v>33.5</v>
      </c>
      <c r="C112" s="8">
        <v>31.92</v>
      </c>
      <c r="D112" s="8">
        <v>31.84</v>
      </c>
      <c r="E112" s="8">
        <v>36.799999999999997</v>
      </c>
      <c r="F112" s="8">
        <v>19.2</v>
      </c>
      <c r="G112" s="8">
        <v>32</v>
      </c>
      <c r="H112" s="8">
        <v>15</v>
      </c>
      <c r="I112" s="8">
        <v>19.600000000000001</v>
      </c>
      <c r="J112" s="8">
        <v>17.2</v>
      </c>
      <c r="K112" s="66">
        <v>8.6916666666666664</v>
      </c>
      <c r="L112" s="9">
        <v>7.416666666666667</v>
      </c>
      <c r="M112" s="9">
        <v>2.2374475</v>
      </c>
      <c r="N112" s="67">
        <v>0.3125</v>
      </c>
      <c r="O112" s="78">
        <v>0</v>
      </c>
    </row>
    <row r="113" spans="1:15" x14ac:dyDescent="0.35">
      <c r="A113" s="22">
        <v>25</v>
      </c>
      <c r="B113" s="8">
        <v>33.700000000000003</v>
      </c>
      <c r="C113" s="8">
        <v>32.119999999999997</v>
      </c>
      <c r="D113" s="8">
        <v>32.04</v>
      </c>
      <c r="E113" s="8">
        <v>36.6</v>
      </c>
      <c r="F113" s="8">
        <v>19</v>
      </c>
      <c r="G113" s="8">
        <v>26</v>
      </c>
      <c r="H113" s="8">
        <v>15</v>
      </c>
      <c r="I113" s="8">
        <v>20.5</v>
      </c>
      <c r="J113" s="8">
        <v>10.6</v>
      </c>
      <c r="K113" s="66">
        <v>8.5083333333333329</v>
      </c>
      <c r="L113" s="9">
        <v>6.35</v>
      </c>
      <c r="M113" s="9">
        <v>2.0638224999999997</v>
      </c>
      <c r="N113" s="67">
        <v>0.27083333333333331</v>
      </c>
      <c r="O113" s="78">
        <v>0</v>
      </c>
    </row>
    <row r="114" spans="1:15" x14ac:dyDescent="0.35">
      <c r="A114" s="22">
        <v>26</v>
      </c>
      <c r="B114" s="8">
        <v>33.799999999999997</v>
      </c>
      <c r="C114" s="8">
        <v>32</v>
      </c>
      <c r="D114" s="8">
        <v>31.9</v>
      </c>
      <c r="E114" s="8">
        <v>36.6</v>
      </c>
      <c r="F114" s="8">
        <v>20</v>
      </c>
      <c r="G114" s="8">
        <v>31</v>
      </c>
      <c r="H114" s="8">
        <v>15</v>
      </c>
      <c r="I114" s="8">
        <v>16</v>
      </c>
      <c r="J114" s="8">
        <v>10.7</v>
      </c>
      <c r="K114" s="66">
        <v>9.15</v>
      </c>
      <c r="L114" s="9">
        <v>5.7249999999999996</v>
      </c>
      <c r="M114" s="9">
        <v>2.0661375</v>
      </c>
      <c r="N114" s="67">
        <v>0.28125</v>
      </c>
      <c r="O114" s="78">
        <v>0</v>
      </c>
    </row>
    <row r="115" spans="1:15" x14ac:dyDescent="0.35">
      <c r="A115" s="22">
        <v>27</v>
      </c>
      <c r="B115" s="8">
        <v>33.799999999999997</v>
      </c>
      <c r="C115" s="8">
        <v>32.6</v>
      </c>
      <c r="D115" s="8">
        <v>32</v>
      </c>
      <c r="E115" s="8">
        <v>36.6</v>
      </c>
      <c r="F115" s="8">
        <v>19.2</v>
      </c>
      <c r="G115" s="8">
        <v>22</v>
      </c>
      <c r="H115" s="8">
        <v>14</v>
      </c>
      <c r="I115" s="8">
        <v>21.5</v>
      </c>
      <c r="J115" s="8">
        <v>12.3</v>
      </c>
      <c r="K115" s="66">
        <v>9.8666666666666671</v>
      </c>
      <c r="L115" s="9">
        <v>6.3916666666666666</v>
      </c>
      <c r="M115" s="9">
        <v>2.2582825</v>
      </c>
      <c r="N115" s="67">
        <v>0.3125</v>
      </c>
      <c r="O115" s="78">
        <v>0</v>
      </c>
    </row>
    <row r="116" spans="1:15" x14ac:dyDescent="0.35">
      <c r="A116" s="22">
        <v>28</v>
      </c>
      <c r="B116" s="8">
        <v>33.4</v>
      </c>
      <c r="C116" s="8">
        <v>31.5</v>
      </c>
      <c r="D116" s="8">
        <v>32</v>
      </c>
      <c r="E116" s="8">
        <v>36.4</v>
      </c>
      <c r="F116" s="8">
        <v>18.2</v>
      </c>
      <c r="G116" s="8">
        <v>35</v>
      </c>
      <c r="H116" s="8">
        <v>14</v>
      </c>
      <c r="I116" s="8">
        <v>21.6</v>
      </c>
      <c r="J116" s="8">
        <v>10.1</v>
      </c>
      <c r="K116" s="66">
        <v>8.9666666666666668</v>
      </c>
      <c r="L116" s="9">
        <v>7.1833333333333336</v>
      </c>
      <c r="M116" s="9">
        <v>2.2432349999999999</v>
      </c>
      <c r="N116" s="67">
        <v>0.34027777777777773</v>
      </c>
      <c r="O116" s="78">
        <v>0</v>
      </c>
    </row>
    <row r="117" spans="1:15" x14ac:dyDescent="0.35">
      <c r="A117" s="22">
        <v>29</v>
      </c>
      <c r="B117" s="8">
        <v>33.5</v>
      </c>
      <c r="C117" s="8">
        <v>32</v>
      </c>
      <c r="D117" s="8">
        <v>32</v>
      </c>
      <c r="E117" s="8">
        <v>36</v>
      </c>
      <c r="F117" s="8">
        <v>18</v>
      </c>
      <c r="G117" s="8">
        <v>32</v>
      </c>
      <c r="H117" s="8">
        <v>15</v>
      </c>
      <c r="I117" s="8">
        <v>20.5</v>
      </c>
      <c r="J117" s="8">
        <v>14.3</v>
      </c>
      <c r="K117" s="66">
        <v>11.75</v>
      </c>
      <c r="L117" s="9">
        <v>6</v>
      </c>
      <c r="M117" s="9">
        <v>2.4654750000000001</v>
      </c>
      <c r="N117" s="67">
        <v>0.40972222222222227</v>
      </c>
      <c r="O117" s="78">
        <v>0</v>
      </c>
    </row>
    <row r="118" spans="1:15" x14ac:dyDescent="0.35">
      <c r="A118" s="22">
        <v>30</v>
      </c>
      <c r="B118" s="8">
        <v>33.299999999999997</v>
      </c>
      <c r="C118" s="8">
        <v>31.7</v>
      </c>
      <c r="D118" s="8">
        <v>37</v>
      </c>
      <c r="E118" s="8">
        <v>34.799999999999997</v>
      </c>
      <c r="F118" s="8">
        <v>17.2</v>
      </c>
      <c r="G118" s="8">
        <v>39</v>
      </c>
      <c r="H118" s="8">
        <v>15</v>
      </c>
      <c r="I118" s="8">
        <v>13.6</v>
      </c>
      <c r="J118" s="8">
        <v>10.4</v>
      </c>
      <c r="K118" s="66">
        <v>15.241666666666667</v>
      </c>
      <c r="L118" s="9">
        <v>6.5916666666666668</v>
      </c>
      <c r="M118" s="9">
        <v>3.0326500000000003</v>
      </c>
      <c r="N118" s="67">
        <v>0.3611111111111111</v>
      </c>
      <c r="O118" s="78">
        <v>0</v>
      </c>
    </row>
    <row r="119" spans="1:15" ht="15" thickBot="1" x14ac:dyDescent="0.4">
      <c r="A119" s="23">
        <v>31</v>
      </c>
      <c r="B119" s="15">
        <v>33.299999999999997</v>
      </c>
      <c r="C119" s="11">
        <v>34.1</v>
      </c>
      <c r="D119" s="11">
        <v>31.4</v>
      </c>
      <c r="E119" s="11">
        <v>35.4</v>
      </c>
      <c r="F119" s="11">
        <v>17.2</v>
      </c>
      <c r="G119" s="11">
        <v>22</v>
      </c>
      <c r="H119" s="11">
        <v>14</v>
      </c>
      <c r="I119" s="11">
        <v>21.4</v>
      </c>
      <c r="J119" s="11">
        <v>7.3</v>
      </c>
      <c r="K119" s="70">
        <v>10.116666666666667</v>
      </c>
      <c r="L119" s="13">
        <v>5.9416666666666664</v>
      </c>
      <c r="M119" s="9">
        <v>2.2305025000000001</v>
      </c>
      <c r="N119" s="71">
        <v>0.375</v>
      </c>
      <c r="O119" s="79">
        <v>0</v>
      </c>
    </row>
    <row r="120" spans="1:15" ht="15" thickBot="1" x14ac:dyDescent="0.4">
      <c r="A120" s="16" t="s">
        <v>16</v>
      </c>
      <c r="B120" s="26">
        <v>369.32000000000005</v>
      </c>
      <c r="C120" s="26">
        <v>354.38000000000005</v>
      </c>
      <c r="D120" s="26">
        <v>357.26</v>
      </c>
      <c r="E120" s="26">
        <v>398.4</v>
      </c>
      <c r="F120" s="26">
        <v>206.59999999999997</v>
      </c>
      <c r="G120" s="26">
        <v>329</v>
      </c>
      <c r="H120" s="26">
        <v>163</v>
      </c>
      <c r="I120" s="26">
        <v>208.07</v>
      </c>
      <c r="J120" s="26">
        <v>130.9</v>
      </c>
      <c r="K120" s="26">
        <v>107.32499999999999</v>
      </c>
      <c r="L120" s="27">
        <v>69.483333333333334</v>
      </c>
      <c r="M120" s="27">
        <v>24.558677499999998</v>
      </c>
      <c r="N120" s="26"/>
      <c r="O120" s="26">
        <v>0</v>
      </c>
    </row>
    <row r="121" spans="1:15" ht="15" thickBot="1" x14ac:dyDescent="0.4">
      <c r="A121" s="4" t="s">
        <v>18</v>
      </c>
      <c r="B121" s="5">
        <v>33.574545454545458</v>
      </c>
      <c r="C121" s="5">
        <v>32.216363636363639</v>
      </c>
      <c r="D121" s="5">
        <v>32.478181818181817</v>
      </c>
      <c r="E121" s="5">
        <v>36.218181818181819</v>
      </c>
      <c r="F121" s="5">
        <v>18.781818181818178</v>
      </c>
      <c r="G121" s="5">
        <v>29.90909090909091</v>
      </c>
      <c r="H121" s="5">
        <v>14.818181818181818</v>
      </c>
      <c r="I121" s="5">
        <v>18.915454545454544</v>
      </c>
      <c r="J121" s="5">
        <v>11.9</v>
      </c>
      <c r="K121" s="5">
        <v>1170.8181818181818</v>
      </c>
      <c r="L121" s="5">
        <v>9.7568181818181809</v>
      </c>
      <c r="M121" s="66">
        <v>163.98186749999999</v>
      </c>
      <c r="N121" s="5"/>
      <c r="O121" s="224">
        <v>0</v>
      </c>
    </row>
    <row r="122" spans="1:15" ht="15" thickBot="1" x14ac:dyDescent="0.4">
      <c r="A122" s="14" t="s">
        <v>20</v>
      </c>
      <c r="B122" s="5">
        <v>1060.7800000000002</v>
      </c>
      <c r="C122" s="5">
        <v>1010.6800000000001</v>
      </c>
      <c r="D122" s="5">
        <v>1010.86</v>
      </c>
      <c r="E122" s="5">
        <v>1136</v>
      </c>
      <c r="F122" s="5">
        <v>619.20000000000005</v>
      </c>
      <c r="G122" s="5">
        <v>1122</v>
      </c>
      <c r="H122" s="5">
        <v>506</v>
      </c>
      <c r="I122" s="5">
        <v>563.29</v>
      </c>
      <c r="J122" s="5">
        <v>379</v>
      </c>
      <c r="K122" s="5">
        <v>267.99166666666667</v>
      </c>
      <c r="L122" s="5">
        <v>190.55833333333334</v>
      </c>
      <c r="M122" s="5">
        <v>63.692594999999997</v>
      </c>
      <c r="N122" s="5"/>
      <c r="O122" s="5">
        <v>0</v>
      </c>
    </row>
    <row r="123" spans="1:15" ht="15" thickBot="1" x14ac:dyDescent="0.4">
      <c r="A123" s="14" t="s">
        <v>21</v>
      </c>
      <c r="B123" s="5">
        <v>34.218709677419362</v>
      </c>
      <c r="C123" s="5">
        <v>32.602580645161289</v>
      </c>
      <c r="D123" s="5">
        <v>32.608387096774194</v>
      </c>
      <c r="E123" s="5">
        <v>36.645161290322584</v>
      </c>
      <c r="F123" s="5">
        <v>19.974193548387099</v>
      </c>
      <c r="G123" s="5">
        <v>36.193548387096776</v>
      </c>
      <c r="H123" s="5">
        <v>16.322580645161292</v>
      </c>
      <c r="I123" s="5">
        <v>18.17064516129032</v>
      </c>
      <c r="J123" s="5">
        <v>12.225806451612904</v>
      </c>
      <c r="K123" s="5">
        <v>8.6448924731182792</v>
      </c>
      <c r="L123" s="5">
        <v>6.1470430107526886</v>
      </c>
      <c r="M123" s="5">
        <v>2.0545998387096773</v>
      </c>
      <c r="N123" s="5"/>
      <c r="O123" s="5">
        <v>0</v>
      </c>
    </row>
    <row r="124" spans="1:15" ht="15" thickBot="1" x14ac:dyDescent="0.4">
      <c r="A124" s="1480" t="s">
        <v>27</v>
      </c>
      <c r="B124" s="1480"/>
      <c r="C124" s="1480"/>
      <c r="D124" s="1480"/>
      <c r="E124" s="1480"/>
      <c r="F124" s="1480"/>
      <c r="G124" s="1480"/>
      <c r="H124" s="1480"/>
      <c r="I124" s="1480"/>
      <c r="J124" s="1480"/>
      <c r="K124" s="1480"/>
      <c r="L124" s="1480"/>
      <c r="M124" s="1480"/>
      <c r="N124" s="1480"/>
      <c r="O124" s="1480"/>
    </row>
    <row r="125" spans="1:15" x14ac:dyDescent="0.35">
      <c r="A125" s="1434" t="s">
        <v>1</v>
      </c>
      <c r="B125" s="1436" t="s">
        <v>23</v>
      </c>
      <c r="C125" s="1437"/>
      <c r="D125" s="1438"/>
      <c r="E125" s="1436" t="s">
        <v>24</v>
      </c>
      <c r="F125" s="1438"/>
      <c r="G125" s="1436" t="s">
        <v>4</v>
      </c>
      <c r="H125" s="1438"/>
      <c r="I125" s="1441" t="s">
        <v>5</v>
      </c>
      <c r="J125" s="1442"/>
      <c r="K125" s="1441" t="s">
        <v>6</v>
      </c>
      <c r="L125" s="1451"/>
      <c r="M125" s="1451"/>
      <c r="N125" s="1475" t="s">
        <v>7</v>
      </c>
      <c r="O125" s="1475" t="s">
        <v>8</v>
      </c>
    </row>
    <row r="126" spans="1:15" ht="28.5" thickBot="1" x14ac:dyDescent="0.4">
      <c r="A126" s="1450"/>
      <c r="B126" s="1">
        <v>0.05</v>
      </c>
      <c r="C126" s="1">
        <v>0.1</v>
      </c>
      <c r="D126" s="1">
        <v>0.2</v>
      </c>
      <c r="E126" s="1" t="s">
        <v>9</v>
      </c>
      <c r="F126" s="1" t="s">
        <v>10</v>
      </c>
      <c r="G126" s="1" t="s">
        <v>9</v>
      </c>
      <c r="H126" s="1" t="s">
        <v>10</v>
      </c>
      <c r="I126" s="1" t="s">
        <v>11</v>
      </c>
      <c r="J126" s="1" t="s">
        <v>12</v>
      </c>
      <c r="K126" s="19" t="s">
        <v>13</v>
      </c>
      <c r="L126" s="19" t="s">
        <v>14</v>
      </c>
      <c r="M126" s="221" t="s">
        <v>15</v>
      </c>
      <c r="N126" s="1476"/>
      <c r="O126" s="1476"/>
    </row>
    <row r="127" spans="1:15" x14ac:dyDescent="0.35">
      <c r="A127" s="29">
        <v>1</v>
      </c>
      <c r="B127" s="30">
        <v>31.6</v>
      </c>
      <c r="C127" s="30">
        <v>30.4</v>
      </c>
      <c r="D127" s="30">
        <v>30.92</v>
      </c>
      <c r="E127" s="31">
        <v>35</v>
      </c>
      <c r="F127" s="31">
        <v>15.6</v>
      </c>
      <c r="G127" s="31">
        <v>41</v>
      </c>
      <c r="H127" s="31">
        <v>11</v>
      </c>
      <c r="I127" s="31">
        <v>18.600000000000001</v>
      </c>
      <c r="J127" s="31">
        <v>13</v>
      </c>
      <c r="K127" s="31">
        <v>10.233333333333333</v>
      </c>
      <c r="L127" s="31">
        <v>5.9666666666666668</v>
      </c>
      <c r="M127" s="31">
        <v>2.2501799999999998</v>
      </c>
      <c r="N127" s="215">
        <v>0.1875</v>
      </c>
      <c r="O127" s="227">
        <v>0</v>
      </c>
    </row>
    <row r="128" spans="1:15" x14ac:dyDescent="0.35">
      <c r="A128" s="29">
        <v>2</v>
      </c>
      <c r="B128" s="31">
        <v>33</v>
      </c>
      <c r="C128" s="31">
        <v>30.56</v>
      </c>
      <c r="D128" s="31">
        <v>30.64</v>
      </c>
      <c r="E128" s="31">
        <v>36</v>
      </c>
      <c r="F128" s="31">
        <v>17</v>
      </c>
      <c r="G128" s="31">
        <v>22</v>
      </c>
      <c r="H128" s="31">
        <v>11</v>
      </c>
      <c r="I128" s="31">
        <v>16.399999999999999</v>
      </c>
      <c r="J128" s="31">
        <v>11</v>
      </c>
      <c r="K128" s="31">
        <v>9.4250000000000007</v>
      </c>
      <c r="L128" s="31">
        <v>5.2166666666666668</v>
      </c>
      <c r="M128" s="31">
        <v>2.0337274999999999</v>
      </c>
      <c r="N128" s="211">
        <v>0.4236111111111111</v>
      </c>
      <c r="O128" s="227">
        <v>0</v>
      </c>
    </row>
    <row r="129" spans="1:15" x14ac:dyDescent="0.35">
      <c r="A129" s="29">
        <v>3</v>
      </c>
      <c r="B129" s="31">
        <v>33.700000000000003</v>
      </c>
      <c r="C129" s="31">
        <v>31.6</v>
      </c>
      <c r="D129" s="31">
        <v>31.9</v>
      </c>
      <c r="E129" s="31">
        <v>36.4</v>
      </c>
      <c r="F129" s="31">
        <v>19.2</v>
      </c>
      <c r="G129" s="31">
        <v>28</v>
      </c>
      <c r="H129" s="31">
        <v>16</v>
      </c>
      <c r="I129" s="31">
        <v>19</v>
      </c>
      <c r="J129" s="31">
        <v>11</v>
      </c>
      <c r="K129" s="31">
        <v>9.3916666666666675</v>
      </c>
      <c r="L129" s="31">
        <v>7.7416666666666663</v>
      </c>
      <c r="M129" s="31">
        <v>2.37982</v>
      </c>
      <c r="N129" s="211">
        <v>0.39583333333333331</v>
      </c>
      <c r="O129" s="227">
        <v>0</v>
      </c>
    </row>
    <row r="130" spans="1:15" x14ac:dyDescent="0.35">
      <c r="A130" s="29">
        <v>4</v>
      </c>
      <c r="B130" s="31">
        <v>34.5</v>
      </c>
      <c r="C130" s="31">
        <v>32.44</v>
      </c>
      <c r="D130" s="31">
        <v>32.08</v>
      </c>
      <c r="E130" s="31">
        <v>36.200000000000003</v>
      </c>
      <c r="F130" s="31">
        <v>20.2</v>
      </c>
      <c r="G130" s="31">
        <v>34</v>
      </c>
      <c r="H130" s="31">
        <v>17</v>
      </c>
      <c r="I130" s="31">
        <v>16.600000000000001</v>
      </c>
      <c r="J130" s="31">
        <v>11</v>
      </c>
      <c r="K130" s="31">
        <v>9.2750000000000004</v>
      </c>
      <c r="L130" s="31">
        <v>5.9333333333333336</v>
      </c>
      <c r="M130" s="31">
        <v>2.1124375</v>
      </c>
      <c r="N130" s="211">
        <v>0.38194444444444442</v>
      </c>
      <c r="O130" s="227">
        <v>0</v>
      </c>
    </row>
    <row r="131" spans="1:15" x14ac:dyDescent="0.35">
      <c r="A131" s="29">
        <v>5</v>
      </c>
      <c r="B131" s="31">
        <v>35.200000000000003</v>
      </c>
      <c r="C131" s="31">
        <v>30</v>
      </c>
      <c r="D131" s="31">
        <v>32.6</v>
      </c>
      <c r="E131" s="31">
        <v>36.4</v>
      </c>
      <c r="F131" s="31">
        <v>21</v>
      </c>
      <c r="G131" s="31">
        <v>30</v>
      </c>
      <c r="H131" s="31">
        <v>17</v>
      </c>
      <c r="I131" s="31">
        <v>19.5</v>
      </c>
      <c r="J131" s="31">
        <v>13.3</v>
      </c>
      <c r="K131" s="31">
        <v>10.125</v>
      </c>
      <c r="L131" s="31">
        <v>6.1</v>
      </c>
      <c r="M131" s="31">
        <v>2.2536525000000003</v>
      </c>
      <c r="N131" s="211">
        <v>0.35416666666666669</v>
      </c>
      <c r="O131" s="227">
        <v>0</v>
      </c>
    </row>
    <row r="132" spans="1:15" x14ac:dyDescent="0.35">
      <c r="A132" s="29">
        <v>6</v>
      </c>
      <c r="B132" s="31">
        <v>35.4</v>
      </c>
      <c r="C132" s="31">
        <v>33.119999999999997</v>
      </c>
      <c r="D132" s="31">
        <v>32.72</v>
      </c>
      <c r="E132" s="31">
        <v>38</v>
      </c>
      <c r="F132" s="31">
        <v>21.2</v>
      </c>
      <c r="G132" s="31">
        <v>30</v>
      </c>
      <c r="H132" s="31">
        <v>17</v>
      </c>
      <c r="I132" s="31">
        <v>22.1</v>
      </c>
      <c r="J132" s="31">
        <v>11.6</v>
      </c>
      <c r="K132" s="31">
        <v>9.4083333333333332</v>
      </c>
      <c r="L132" s="31">
        <v>6.8</v>
      </c>
      <c r="M132" s="31">
        <v>2.2513374999999995</v>
      </c>
      <c r="N132" s="211">
        <v>0.375</v>
      </c>
      <c r="O132" s="227">
        <v>0</v>
      </c>
    </row>
    <row r="133" spans="1:15" x14ac:dyDescent="0.35">
      <c r="A133" s="29">
        <v>7</v>
      </c>
      <c r="B133" s="31">
        <v>35.32</v>
      </c>
      <c r="C133" s="31">
        <v>33.08</v>
      </c>
      <c r="D133" s="32">
        <v>33</v>
      </c>
      <c r="E133" s="32">
        <v>36.4</v>
      </c>
      <c r="F133" s="32">
        <v>21.6</v>
      </c>
      <c r="G133" s="32">
        <v>35</v>
      </c>
      <c r="H133" s="32">
        <v>14</v>
      </c>
      <c r="I133" s="32">
        <v>18.7</v>
      </c>
      <c r="J133" s="32">
        <v>12.6</v>
      </c>
      <c r="K133" s="31">
        <v>11.058333333333334</v>
      </c>
      <c r="L133" s="31">
        <v>5.2</v>
      </c>
      <c r="M133" s="31">
        <v>2.2582825</v>
      </c>
      <c r="N133" s="211">
        <v>0.36458333333333331</v>
      </c>
      <c r="O133" s="227">
        <v>0</v>
      </c>
    </row>
    <row r="134" spans="1:15" x14ac:dyDescent="0.35">
      <c r="A134" s="29">
        <v>8</v>
      </c>
      <c r="B134" s="31">
        <v>35</v>
      </c>
      <c r="C134" s="31">
        <v>37.72</v>
      </c>
      <c r="D134" s="31">
        <v>33.44</v>
      </c>
      <c r="E134" s="31">
        <v>37</v>
      </c>
      <c r="F134" s="31">
        <v>18.8</v>
      </c>
      <c r="G134" s="31">
        <v>32</v>
      </c>
      <c r="H134" s="31">
        <v>15</v>
      </c>
      <c r="I134" s="31">
        <v>15.9</v>
      </c>
      <c r="J134" s="31">
        <v>14</v>
      </c>
      <c r="K134" s="31">
        <v>10.333333333333334</v>
      </c>
      <c r="L134" s="31">
        <v>6.6166666666666663</v>
      </c>
      <c r="M134" s="31">
        <v>2.354355</v>
      </c>
      <c r="N134" s="211">
        <v>0.39583333333333331</v>
      </c>
      <c r="O134" s="227">
        <v>0</v>
      </c>
    </row>
    <row r="135" spans="1:15" x14ac:dyDescent="0.35">
      <c r="A135" s="29">
        <v>9</v>
      </c>
      <c r="B135" s="31">
        <v>34.44</v>
      </c>
      <c r="C135" s="31">
        <v>32.4</v>
      </c>
      <c r="D135" s="31">
        <v>32.5</v>
      </c>
      <c r="E135" s="31">
        <v>36.799999999999997</v>
      </c>
      <c r="F135" s="31">
        <v>17.8</v>
      </c>
      <c r="G135" s="31">
        <v>24</v>
      </c>
      <c r="H135" s="31">
        <v>12</v>
      </c>
      <c r="I135" s="31">
        <v>23.1</v>
      </c>
      <c r="J135" s="31">
        <v>14.7</v>
      </c>
      <c r="K135" s="31">
        <v>10.75</v>
      </c>
      <c r="L135" s="31">
        <v>5.9833333333333334</v>
      </c>
      <c r="M135" s="31">
        <v>2.3242600000000002</v>
      </c>
      <c r="N135" s="215">
        <v>0.4548611111111111</v>
      </c>
      <c r="O135" s="227">
        <v>0</v>
      </c>
    </row>
    <row r="136" spans="1:15" ht="15" thickBot="1" x14ac:dyDescent="0.4">
      <c r="A136" s="33">
        <v>10</v>
      </c>
      <c r="B136" s="34">
        <v>34.24</v>
      </c>
      <c r="C136" s="34">
        <v>32.24</v>
      </c>
      <c r="D136" s="34">
        <v>32.24</v>
      </c>
      <c r="E136" s="34">
        <v>37.4</v>
      </c>
      <c r="F136" s="34">
        <v>18</v>
      </c>
      <c r="G136" s="34">
        <v>30</v>
      </c>
      <c r="H136" s="34">
        <v>12</v>
      </c>
      <c r="I136" s="34">
        <v>21.4</v>
      </c>
      <c r="J136" s="34">
        <v>14</v>
      </c>
      <c r="K136" s="34">
        <v>9.3583333333333325</v>
      </c>
      <c r="L136" s="34">
        <v>5.9416666666666664</v>
      </c>
      <c r="M136" s="31">
        <v>2.1251699999999998</v>
      </c>
      <c r="N136" s="226">
        <v>0.3888888888888889</v>
      </c>
      <c r="O136" s="228">
        <v>0</v>
      </c>
    </row>
    <row r="137" spans="1:15" ht="15" thickBot="1" x14ac:dyDescent="0.4">
      <c r="A137" s="35" t="s">
        <v>16</v>
      </c>
      <c r="B137" s="36">
        <v>342.40000000000003</v>
      </c>
      <c r="C137" s="36">
        <v>323.55999999999995</v>
      </c>
      <c r="D137" s="36">
        <v>322.04000000000002</v>
      </c>
      <c r="E137" s="36">
        <v>365.6</v>
      </c>
      <c r="F137" s="36">
        <v>190.40000000000003</v>
      </c>
      <c r="G137" s="36">
        <v>306</v>
      </c>
      <c r="H137" s="36">
        <v>142</v>
      </c>
      <c r="I137" s="36">
        <v>191.29999999999998</v>
      </c>
      <c r="J137" s="36">
        <v>126.19999999999999</v>
      </c>
      <c r="K137" s="36">
        <v>99.35833333333332</v>
      </c>
      <c r="L137" s="36">
        <v>61.5</v>
      </c>
      <c r="M137" s="36">
        <v>22.3432225</v>
      </c>
      <c r="N137" s="36"/>
      <c r="O137" s="36">
        <v>0</v>
      </c>
    </row>
    <row r="138" spans="1:15" ht="15" thickBot="1" x14ac:dyDescent="0.4">
      <c r="A138" s="37" t="s">
        <v>18</v>
      </c>
      <c r="B138" s="38">
        <v>34.24</v>
      </c>
      <c r="C138" s="38">
        <v>32.355999999999995</v>
      </c>
      <c r="D138" s="38">
        <v>32.204000000000001</v>
      </c>
      <c r="E138" s="38">
        <v>36.56</v>
      </c>
      <c r="F138" s="38">
        <v>19.040000000000003</v>
      </c>
      <c r="G138" s="38">
        <v>30.6</v>
      </c>
      <c r="H138" s="38">
        <v>14.2</v>
      </c>
      <c r="I138" s="38">
        <v>19.13</v>
      </c>
      <c r="J138" s="38">
        <v>12.62</v>
      </c>
      <c r="K138" s="38">
        <v>9.9358333333333313</v>
      </c>
      <c r="L138" s="38">
        <v>6.15</v>
      </c>
      <c r="M138" s="38">
        <v>2.23432225</v>
      </c>
      <c r="N138" s="38"/>
      <c r="O138" s="38">
        <v>0</v>
      </c>
    </row>
    <row r="139" spans="1:15" x14ac:dyDescent="0.35">
      <c r="A139" s="39">
        <v>11</v>
      </c>
      <c r="B139" s="30">
        <v>34.4</v>
      </c>
      <c r="C139" s="30">
        <v>32.4</v>
      </c>
      <c r="D139" s="30">
        <v>31.13</v>
      </c>
      <c r="E139" s="30">
        <v>37</v>
      </c>
      <c r="F139" s="30">
        <v>18.2</v>
      </c>
      <c r="G139" s="30">
        <v>24</v>
      </c>
      <c r="H139" s="30">
        <v>15</v>
      </c>
      <c r="I139" s="30">
        <v>20.3</v>
      </c>
      <c r="J139" s="30">
        <v>11.6</v>
      </c>
      <c r="K139" s="30">
        <v>11.091666666666667</v>
      </c>
      <c r="L139" s="30">
        <v>0.85</v>
      </c>
      <c r="M139" s="31">
        <v>1.6586974999999999</v>
      </c>
      <c r="N139" s="215">
        <v>0.35416666666666669</v>
      </c>
      <c r="O139" s="230">
        <v>0</v>
      </c>
    </row>
    <row r="140" spans="1:15" x14ac:dyDescent="0.35">
      <c r="A140" s="29">
        <v>12</v>
      </c>
      <c r="B140" s="31">
        <v>34</v>
      </c>
      <c r="C140" s="31">
        <v>32.08</v>
      </c>
      <c r="D140" s="31">
        <v>32.200000000000003</v>
      </c>
      <c r="E140" s="31">
        <v>35.799999999999997</v>
      </c>
      <c r="F140" s="31">
        <v>17.8</v>
      </c>
      <c r="G140" s="31">
        <v>20</v>
      </c>
      <c r="H140" s="31">
        <v>11</v>
      </c>
      <c r="I140" s="30">
        <v>16.8</v>
      </c>
      <c r="J140" s="31">
        <v>14.1</v>
      </c>
      <c r="K140" s="30">
        <v>9</v>
      </c>
      <c r="L140" s="30">
        <v>7.4249999999999998</v>
      </c>
      <c r="M140" s="31">
        <v>2.2814325000000002</v>
      </c>
      <c r="N140" s="211">
        <v>0.30208333333333331</v>
      </c>
      <c r="O140" s="227">
        <v>0</v>
      </c>
    </row>
    <row r="141" spans="1:15" x14ac:dyDescent="0.35">
      <c r="A141" s="29">
        <v>13</v>
      </c>
      <c r="B141" s="31">
        <v>34.299999999999997</v>
      </c>
      <c r="C141" s="31">
        <v>32.299999999999997</v>
      </c>
      <c r="D141" s="31">
        <v>32.24</v>
      </c>
      <c r="E141" s="31">
        <v>35.200000000000003</v>
      </c>
      <c r="F141" s="31">
        <v>20.2</v>
      </c>
      <c r="G141" s="31">
        <v>16</v>
      </c>
      <c r="H141" s="31">
        <v>14</v>
      </c>
      <c r="I141" s="31">
        <v>23.1</v>
      </c>
      <c r="J141" s="31">
        <v>10.7</v>
      </c>
      <c r="K141" s="30">
        <v>8.9499999999999993</v>
      </c>
      <c r="L141" s="30">
        <v>7.5</v>
      </c>
      <c r="M141" s="31">
        <v>2.2849049999999997</v>
      </c>
      <c r="N141" s="211">
        <v>0.41666666666666669</v>
      </c>
      <c r="O141" s="227">
        <v>0</v>
      </c>
    </row>
    <row r="142" spans="1:15" x14ac:dyDescent="0.35">
      <c r="A142" s="29">
        <v>14</v>
      </c>
      <c r="B142" s="31">
        <v>34</v>
      </c>
      <c r="C142" s="31">
        <v>31.9</v>
      </c>
      <c r="D142" s="31">
        <v>32</v>
      </c>
      <c r="E142" s="31">
        <v>36.4</v>
      </c>
      <c r="F142" s="31">
        <v>18</v>
      </c>
      <c r="G142" s="31">
        <v>29</v>
      </c>
      <c r="H142" s="31">
        <v>14</v>
      </c>
      <c r="I142" s="31">
        <v>21.4</v>
      </c>
      <c r="J142" s="31">
        <v>10.7</v>
      </c>
      <c r="K142" s="30">
        <v>8.6750000000000007</v>
      </c>
      <c r="L142" s="30">
        <v>7.291666666666667</v>
      </c>
      <c r="M142" s="31">
        <v>2.2177700000000002</v>
      </c>
      <c r="N142" s="211">
        <v>0.40972222222222227</v>
      </c>
      <c r="O142" s="227">
        <v>0</v>
      </c>
    </row>
    <row r="143" spans="1:15" x14ac:dyDescent="0.35">
      <c r="A143" s="29">
        <v>15</v>
      </c>
      <c r="B143" s="31">
        <v>35.24</v>
      </c>
      <c r="C143" s="31">
        <v>32.799999999999997</v>
      </c>
      <c r="D143" s="31">
        <v>32.5</v>
      </c>
      <c r="E143" s="31">
        <v>36.799999999999997</v>
      </c>
      <c r="F143" s="31">
        <v>21.4</v>
      </c>
      <c r="G143" s="31">
        <v>45</v>
      </c>
      <c r="H143" s="31">
        <v>16</v>
      </c>
      <c r="I143" s="31">
        <v>13</v>
      </c>
      <c r="J143" s="31">
        <v>14.5</v>
      </c>
      <c r="K143" s="30">
        <v>9.5749999999999993</v>
      </c>
      <c r="L143" s="30">
        <v>5.4833333333333334</v>
      </c>
      <c r="M143" s="31">
        <v>2.0916025</v>
      </c>
      <c r="N143" s="211">
        <v>0.42708333333333331</v>
      </c>
      <c r="O143" s="227">
        <v>0</v>
      </c>
    </row>
    <row r="144" spans="1:15" x14ac:dyDescent="0.35">
      <c r="A144" s="29">
        <v>16</v>
      </c>
      <c r="B144" s="31">
        <v>35.9</v>
      </c>
      <c r="C144" s="31">
        <v>33.4</v>
      </c>
      <c r="D144" s="31">
        <v>33</v>
      </c>
      <c r="E144" s="31">
        <v>37.200000000000003</v>
      </c>
      <c r="F144" s="31" t="s">
        <v>28</v>
      </c>
      <c r="G144" s="31">
        <v>20</v>
      </c>
      <c r="H144" s="31">
        <v>17</v>
      </c>
      <c r="I144" s="31">
        <v>20.7</v>
      </c>
      <c r="J144" s="31">
        <v>12.4</v>
      </c>
      <c r="K144" s="30">
        <v>7.4833333333333334</v>
      </c>
      <c r="L144" s="30">
        <v>6.6333333333333337</v>
      </c>
      <c r="M144" s="31">
        <v>1.9608049999999999</v>
      </c>
      <c r="N144" s="211">
        <v>0.43055555555555558</v>
      </c>
      <c r="O144" s="227">
        <v>0</v>
      </c>
    </row>
    <row r="145" spans="1:15" x14ac:dyDescent="0.35">
      <c r="A145" s="29">
        <v>17</v>
      </c>
      <c r="B145" s="31">
        <v>35.6</v>
      </c>
      <c r="C145" s="31">
        <v>33.4</v>
      </c>
      <c r="D145" s="31">
        <v>33.200000000000003</v>
      </c>
      <c r="E145" s="31">
        <v>37.200000000000003</v>
      </c>
      <c r="F145" s="31">
        <v>23.6</v>
      </c>
      <c r="G145" s="31">
        <v>21</v>
      </c>
      <c r="H145" s="31">
        <v>17</v>
      </c>
      <c r="I145" s="31">
        <v>22.3</v>
      </c>
      <c r="J145" s="31">
        <v>14.7</v>
      </c>
      <c r="K145" s="30">
        <v>10.333333333333334</v>
      </c>
      <c r="L145" s="30">
        <v>5.95</v>
      </c>
      <c r="M145" s="31">
        <v>2.261755</v>
      </c>
      <c r="N145" s="211">
        <v>0.42708333333333331</v>
      </c>
      <c r="O145" s="227">
        <v>0</v>
      </c>
    </row>
    <row r="146" spans="1:15" x14ac:dyDescent="0.35">
      <c r="A146" s="29">
        <v>18</v>
      </c>
      <c r="B146" s="31">
        <v>33.9</v>
      </c>
      <c r="C146" s="31">
        <v>32.799999999999997</v>
      </c>
      <c r="D146" s="31">
        <v>33</v>
      </c>
      <c r="E146" s="31">
        <v>35</v>
      </c>
      <c r="F146" s="31">
        <v>22.6</v>
      </c>
      <c r="G146" s="31">
        <v>31</v>
      </c>
      <c r="H146" s="31">
        <v>17</v>
      </c>
      <c r="I146" s="31">
        <v>16.100000000000001</v>
      </c>
      <c r="J146" s="31">
        <v>11.1</v>
      </c>
      <c r="K146" s="30">
        <v>8.7666666666666675</v>
      </c>
      <c r="L146" s="30">
        <v>4.0166666666666666</v>
      </c>
      <c r="M146" s="31">
        <v>1.7756050000000001</v>
      </c>
      <c r="N146" s="211">
        <v>0.1388888888888889</v>
      </c>
      <c r="O146" s="227">
        <v>0</v>
      </c>
    </row>
    <row r="147" spans="1:15" x14ac:dyDescent="0.35">
      <c r="A147" s="29">
        <v>19</v>
      </c>
      <c r="B147" s="31">
        <v>35.6</v>
      </c>
      <c r="C147" s="31">
        <v>34.1</v>
      </c>
      <c r="D147" s="31">
        <v>33.93</v>
      </c>
      <c r="E147" s="31">
        <v>37.6</v>
      </c>
      <c r="F147" s="31">
        <v>24.6</v>
      </c>
      <c r="G147" s="31">
        <v>53</v>
      </c>
      <c r="H147" s="31">
        <v>17</v>
      </c>
      <c r="I147" s="31">
        <v>19.5</v>
      </c>
      <c r="J147" s="31">
        <v>12.9</v>
      </c>
      <c r="K147" s="30">
        <v>10.225</v>
      </c>
      <c r="L147" s="30">
        <v>5.3166666666666664</v>
      </c>
      <c r="M147" s="31">
        <v>2.1587375</v>
      </c>
      <c r="N147" s="215">
        <v>0.42708333333333331</v>
      </c>
      <c r="O147" s="227">
        <v>0</v>
      </c>
    </row>
    <row r="148" spans="1:15" ht="15" thickBot="1" x14ac:dyDescent="0.4">
      <c r="A148" s="33">
        <v>20</v>
      </c>
      <c r="B148" s="34">
        <v>35.1</v>
      </c>
      <c r="C148" s="34">
        <v>34</v>
      </c>
      <c r="D148" s="34">
        <v>33.9</v>
      </c>
      <c r="E148" s="34">
        <v>36.799999999999997</v>
      </c>
      <c r="F148" s="34">
        <v>24.8</v>
      </c>
      <c r="G148" s="34">
        <v>34</v>
      </c>
      <c r="H148" s="34">
        <v>17</v>
      </c>
      <c r="I148" s="34">
        <v>16.899999999999999</v>
      </c>
      <c r="J148" s="34">
        <v>10.8</v>
      </c>
      <c r="K148" s="32">
        <v>11.791666666666666</v>
      </c>
      <c r="L148" s="32">
        <v>11.791666666666666</v>
      </c>
      <c r="M148" s="31">
        <v>3.2757249999999996</v>
      </c>
      <c r="N148" s="226">
        <v>0.14583333333333334</v>
      </c>
      <c r="O148" s="228">
        <v>0</v>
      </c>
    </row>
    <row r="149" spans="1:15" ht="15" thickBot="1" x14ac:dyDescent="0.4">
      <c r="A149" s="35" t="s">
        <v>16</v>
      </c>
      <c r="B149" s="36">
        <v>348.04</v>
      </c>
      <c r="C149" s="36">
        <v>329.18</v>
      </c>
      <c r="D149" s="36">
        <v>327.09999999999997</v>
      </c>
      <c r="E149" s="36">
        <v>365</v>
      </c>
      <c r="F149" s="36">
        <v>191.2</v>
      </c>
      <c r="G149" s="36">
        <v>293</v>
      </c>
      <c r="H149" s="36">
        <v>155</v>
      </c>
      <c r="I149" s="36">
        <v>190.1</v>
      </c>
      <c r="J149" s="36">
        <v>123.5</v>
      </c>
      <c r="K149" s="36">
        <v>95.891666666666666</v>
      </c>
      <c r="L149" s="36">
        <v>62.258333333333333</v>
      </c>
      <c r="M149" s="36">
        <v>21.967035000000003</v>
      </c>
      <c r="N149" s="36"/>
      <c r="O149" s="36">
        <v>0</v>
      </c>
    </row>
    <row r="150" spans="1:15" ht="15" thickBot="1" x14ac:dyDescent="0.4">
      <c r="A150" s="37" t="s">
        <v>18</v>
      </c>
      <c r="B150" s="38">
        <v>34.804000000000002</v>
      </c>
      <c r="C150" s="38">
        <v>32.917999999999999</v>
      </c>
      <c r="D150" s="38">
        <v>32.709999999999994</v>
      </c>
      <c r="E150" s="38">
        <v>36.5</v>
      </c>
      <c r="F150" s="38">
        <v>21.244444444444444</v>
      </c>
      <c r="G150" s="38">
        <v>29.3</v>
      </c>
      <c r="H150" s="38">
        <v>15.5</v>
      </c>
      <c r="I150" s="38">
        <v>19.009999999999998</v>
      </c>
      <c r="J150" s="38">
        <v>12.35</v>
      </c>
      <c r="K150" s="38">
        <v>9.5891666666666673</v>
      </c>
      <c r="L150" s="38">
        <v>6.2258333333333331</v>
      </c>
      <c r="M150" s="38">
        <v>2.1967035000000004</v>
      </c>
      <c r="N150" s="38"/>
      <c r="O150" s="38">
        <v>0</v>
      </c>
    </row>
    <row r="151" spans="1:15" x14ac:dyDescent="0.35">
      <c r="A151" s="39">
        <v>21</v>
      </c>
      <c r="B151" s="30">
        <v>35.1</v>
      </c>
      <c r="C151" s="30">
        <v>34.5</v>
      </c>
      <c r="D151" s="30">
        <v>33.299999999999997</v>
      </c>
      <c r="E151" s="30">
        <v>36.799999999999997</v>
      </c>
      <c r="F151" s="30">
        <v>23.2</v>
      </c>
      <c r="G151" s="30">
        <v>47</v>
      </c>
      <c r="H151" s="30">
        <v>26</v>
      </c>
      <c r="I151" s="30">
        <v>14.6</v>
      </c>
      <c r="J151" s="30">
        <v>6.9</v>
      </c>
      <c r="K151" s="30">
        <v>14.216666666666667</v>
      </c>
      <c r="L151" s="30">
        <v>5.1083333333333334</v>
      </c>
      <c r="M151" s="31">
        <v>2.6842424999999999</v>
      </c>
      <c r="N151" s="215">
        <v>0.28472222222222221</v>
      </c>
      <c r="O151" s="230">
        <v>0</v>
      </c>
    </row>
    <row r="152" spans="1:15" x14ac:dyDescent="0.35">
      <c r="A152" s="29">
        <v>22</v>
      </c>
      <c r="B152" s="31">
        <v>35.200000000000003</v>
      </c>
      <c r="C152" s="31">
        <v>33.5</v>
      </c>
      <c r="D152" s="31">
        <v>33.1</v>
      </c>
      <c r="E152" s="31">
        <v>35.799999999999997</v>
      </c>
      <c r="F152" s="31">
        <v>23.6</v>
      </c>
      <c r="G152" s="31">
        <v>57</v>
      </c>
      <c r="H152" s="31">
        <v>16</v>
      </c>
      <c r="I152" s="31">
        <v>17.899999999999999</v>
      </c>
      <c r="J152" s="31">
        <v>12.2</v>
      </c>
      <c r="K152" s="31">
        <v>10.016666666666667</v>
      </c>
      <c r="L152" s="31">
        <v>6</v>
      </c>
      <c r="M152" s="31">
        <v>2.2247149999999998</v>
      </c>
      <c r="N152" s="211">
        <v>4.8611111111111112E-2</v>
      </c>
      <c r="O152" s="227">
        <v>0</v>
      </c>
    </row>
    <row r="153" spans="1:15" x14ac:dyDescent="0.35">
      <c r="A153" s="29">
        <v>23</v>
      </c>
      <c r="B153" s="31">
        <v>35.5</v>
      </c>
      <c r="C153" s="31">
        <v>33.4</v>
      </c>
      <c r="D153" s="31">
        <v>33.1</v>
      </c>
      <c r="E153" s="31">
        <v>36.6</v>
      </c>
      <c r="F153" s="31">
        <v>21.4</v>
      </c>
      <c r="G153" s="31">
        <v>32</v>
      </c>
      <c r="H153" s="31">
        <v>16</v>
      </c>
      <c r="I153" s="31">
        <v>15.1</v>
      </c>
      <c r="J153" s="31">
        <v>10.5</v>
      </c>
      <c r="K153" s="31">
        <v>9.3083333333333336</v>
      </c>
      <c r="L153" s="31">
        <v>6.4416666666666664</v>
      </c>
      <c r="M153" s="31">
        <v>2.187675</v>
      </c>
      <c r="N153" s="211">
        <v>0.33680555555555558</v>
      </c>
      <c r="O153" s="227">
        <v>0</v>
      </c>
    </row>
    <row r="154" spans="1:15" x14ac:dyDescent="0.35">
      <c r="A154" s="29">
        <v>24</v>
      </c>
      <c r="B154" s="31">
        <v>35.700000000000003</v>
      </c>
      <c r="C154" s="31">
        <v>33.5</v>
      </c>
      <c r="D154" s="31">
        <v>33.299999999999997</v>
      </c>
      <c r="E154" s="31">
        <v>38.200000000000003</v>
      </c>
      <c r="F154" s="31">
        <v>20.399999999999999</v>
      </c>
      <c r="G154" s="31">
        <v>28</v>
      </c>
      <c r="H154" s="31">
        <v>16</v>
      </c>
      <c r="I154" s="31">
        <v>23</v>
      </c>
      <c r="J154" s="31">
        <v>16.3</v>
      </c>
      <c r="K154" s="31">
        <v>9.125</v>
      </c>
      <c r="L154" s="31">
        <v>8.1999999999999993</v>
      </c>
      <c r="M154" s="31">
        <v>2.4064424999999998</v>
      </c>
      <c r="N154" s="211">
        <v>0.39583333333333331</v>
      </c>
      <c r="O154" s="227">
        <v>0</v>
      </c>
    </row>
    <row r="155" spans="1:15" x14ac:dyDescent="0.35">
      <c r="A155" s="29">
        <v>25</v>
      </c>
      <c r="B155" s="31">
        <v>35.799999999999997</v>
      </c>
      <c r="C155" s="31">
        <v>33</v>
      </c>
      <c r="D155" s="31">
        <v>32.200000000000003</v>
      </c>
      <c r="E155" s="31">
        <v>38</v>
      </c>
      <c r="F155" s="31">
        <v>21.8</v>
      </c>
      <c r="G155" s="31">
        <v>28</v>
      </c>
      <c r="H155" s="31">
        <v>16</v>
      </c>
      <c r="I155" s="31">
        <v>20.399999999999999</v>
      </c>
      <c r="J155" s="31">
        <v>10.9</v>
      </c>
      <c r="K155" s="31">
        <v>11.141666666666667</v>
      </c>
      <c r="L155" s="31">
        <v>7.791666666666667</v>
      </c>
      <c r="M155" s="31">
        <v>2.6298399999999997</v>
      </c>
      <c r="N155" s="211">
        <v>0.35416666666666669</v>
      </c>
      <c r="O155" s="227">
        <v>0</v>
      </c>
    </row>
    <row r="156" spans="1:15" x14ac:dyDescent="0.35">
      <c r="A156" s="29">
        <v>26</v>
      </c>
      <c r="B156" s="31">
        <v>35.299999999999997</v>
      </c>
      <c r="C156" s="31">
        <v>33.4</v>
      </c>
      <c r="D156" s="31">
        <v>33.5</v>
      </c>
      <c r="E156" s="31">
        <v>37.200000000000003</v>
      </c>
      <c r="F156" s="31">
        <v>20</v>
      </c>
      <c r="G156" s="31">
        <v>44</v>
      </c>
      <c r="H156" s="31">
        <v>15</v>
      </c>
      <c r="I156" s="31">
        <v>22.5</v>
      </c>
      <c r="J156" s="31">
        <v>12.7</v>
      </c>
      <c r="K156" s="31">
        <v>11.125</v>
      </c>
      <c r="L156" s="31">
        <v>6.1166666666666663</v>
      </c>
      <c r="M156" s="31">
        <v>2.3948675000000001</v>
      </c>
      <c r="N156" s="211">
        <v>0.39583333333333331</v>
      </c>
      <c r="O156" s="227">
        <v>0</v>
      </c>
    </row>
    <row r="157" spans="1:15" x14ac:dyDescent="0.35">
      <c r="A157" s="29">
        <v>27</v>
      </c>
      <c r="B157" s="31">
        <v>35.6</v>
      </c>
      <c r="C157" s="31">
        <v>33.4</v>
      </c>
      <c r="D157" s="31">
        <v>33.799999999999997</v>
      </c>
      <c r="E157" s="31">
        <v>36.4</v>
      </c>
      <c r="F157" s="31">
        <v>20.6</v>
      </c>
      <c r="G157" s="31">
        <v>28</v>
      </c>
      <c r="H157" s="31">
        <v>15</v>
      </c>
      <c r="I157" s="31">
        <v>19.8</v>
      </c>
      <c r="J157" s="31">
        <v>12.9</v>
      </c>
      <c r="K157" s="31">
        <v>9.75</v>
      </c>
      <c r="L157" s="31">
        <v>5.791666666666667</v>
      </c>
      <c r="M157" s="31">
        <v>2.1587375</v>
      </c>
      <c r="N157" s="211">
        <v>0.39583333333333331</v>
      </c>
      <c r="O157" s="227">
        <v>0</v>
      </c>
    </row>
    <row r="158" spans="1:15" x14ac:dyDescent="0.35">
      <c r="A158" s="29">
        <v>28</v>
      </c>
      <c r="B158" s="31">
        <v>35.9</v>
      </c>
      <c r="C158" s="31">
        <v>33.5</v>
      </c>
      <c r="D158" s="31">
        <v>33.6</v>
      </c>
      <c r="E158" s="31">
        <v>37.799999999999997</v>
      </c>
      <c r="F158" s="31">
        <v>20.8</v>
      </c>
      <c r="G158" s="31">
        <v>30</v>
      </c>
      <c r="H158" s="31">
        <v>16</v>
      </c>
      <c r="I158" s="31">
        <v>22.5</v>
      </c>
      <c r="J158" s="31">
        <v>12.6</v>
      </c>
      <c r="K158" s="31">
        <v>9.2249999999999996</v>
      </c>
      <c r="L158" s="31">
        <v>5.8416666666666668</v>
      </c>
      <c r="M158" s="31">
        <v>2.0927599999999997</v>
      </c>
      <c r="N158" s="211">
        <v>0.3888888888888889</v>
      </c>
      <c r="O158" s="227">
        <v>0</v>
      </c>
    </row>
    <row r="159" spans="1:15" x14ac:dyDescent="0.35">
      <c r="A159" s="29">
        <v>29</v>
      </c>
      <c r="B159" s="31">
        <v>36.1</v>
      </c>
      <c r="C159" s="31">
        <v>28.5</v>
      </c>
      <c r="D159" s="31">
        <v>33.700000000000003</v>
      </c>
      <c r="E159" s="31">
        <v>37.4</v>
      </c>
      <c r="F159" s="31">
        <v>21.4</v>
      </c>
      <c r="G159" s="31">
        <v>28</v>
      </c>
      <c r="H159" s="31">
        <v>16</v>
      </c>
      <c r="I159" s="31">
        <v>22.5</v>
      </c>
      <c r="J159" s="31" t="s">
        <v>19</v>
      </c>
      <c r="K159" s="31">
        <v>11.025</v>
      </c>
      <c r="L159" s="31">
        <v>6.4333333333333336</v>
      </c>
      <c r="M159" s="31">
        <v>2.4249625000000004</v>
      </c>
      <c r="N159" s="211">
        <v>0.375</v>
      </c>
      <c r="O159" s="227">
        <v>0</v>
      </c>
    </row>
    <row r="160" spans="1:15" ht="15" thickBot="1" x14ac:dyDescent="0.4">
      <c r="A160" s="33">
        <v>30</v>
      </c>
      <c r="B160" s="34">
        <v>35.299999999999997</v>
      </c>
      <c r="C160" s="34">
        <v>33.299999999999997</v>
      </c>
      <c r="D160" s="34">
        <v>32.32</v>
      </c>
      <c r="E160" s="34">
        <v>37.4</v>
      </c>
      <c r="F160" s="34">
        <v>21.8</v>
      </c>
      <c r="G160" s="34">
        <v>25</v>
      </c>
      <c r="H160" s="34">
        <v>15</v>
      </c>
      <c r="I160" s="34">
        <v>22.2</v>
      </c>
      <c r="J160" s="34" t="s">
        <v>19</v>
      </c>
      <c r="K160" s="34">
        <v>12.425000000000001</v>
      </c>
      <c r="L160" s="34">
        <v>4.6083333333333334</v>
      </c>
      <c r="M160" s="31">
        <v>2.3659300000000001</v>
      </c>
      <c r="N160" s="212">
        <v>0.29166666666666669</v>
      </c>
      <c r="O160" s="228">
        <v>0</v>
      </c>
    </row>
    <row r="161" spans="1:15" ht="15" thickBot="1" x14ac:dyDescent="0.4">
      <c r="A161" s="35" t="s">
        <v>16</v>
      </c>
      <c r="B161" s="36">
        <v>355.50000000000006</v>
      </c>
      <c r="C161" s="36">
        <v>330.00000000000006</v>
      </c>
      <c r="D161" s="36">
        <v>331.92</v>
      </c>
      <c r="E161" s="36">
        <v>371.59999999999991</v>
      </c>
      <c r="F161" s="36">
        <v>215</v>
      </c>
      <c r="G161" s="36">
        <v>347</v>
      </c>
      <c r="H161" s="36">
        <v>167</v>
      </c>
      <c r="I161" s="36">
        <v>200.5</v>
      </c>
      <c r="J161" s="36">
        <v>95</v>
      </c>
      <c r="K161" s="36">
        <v>107.35833333333333</v>
      </c>
      <c r="L161" s="36">
        <v>62.333333333333329</v>
      </c>
      <c r="M161" s="36">
        <v>23.570172499999995</v>
      </c>
      <c r="N161" s="36"/>
      <c r="O161" s="36">
        <v>0</v>
      </c>
    </row>
    <row r="162" spans="1:15" ht="15" thickBot="1" x14ac:dyDescent="0.4">
      <c r="A162" s="53" t="s">
        <v>18</v>
      </c>
      <c r="B162" s="38">
        <v>35.550000000000004</v>
      </c>
      <c r="C162" s="38">
        <v>33.000000000000007</v>
      </c>
      <c r="D162" s="38">
        <v>33.192</v>
      </c>
      <c r="E162" s="38">
        <v>37.159999999999989</v>
      </c>
      <c r="F162" s="38">
        <v>21.5</v>
      </c>
      <c r="G162" s="38">
        <v>34.700000000000003</v>
      </c>
      <c r="H162" s="38">
        <v>16.7</v>
      </c>
      <c r="I162" s="38">
        <v>20.05</v>
      </c>
      <c r="J162" s="38">
        <v>11.875</v>
      </c>
      <c r="K162" s="38">
        <v>10.735833333333334</v>
      </c>
      <c r="L162" s="38">
        <v>6.2333333333333325</v>
      </c>
      <c r="M162" s="38">
        <v>2.3570172499999993</v>
      </c>
      <c r="N162" s="38"/>
      <c r="O162" s="38">
        <v>0</v>
      </c>
    </row>
    <row r="163" spans="1:15" ht="15" thickBot="1" x14ac:dyDescent="0.4">
      <c r="A163" s="54" t="s">
        <v>20</v>
      </c>
      <c r="B163" s="41">
        <v>1045.94</v>
      </c>
      <c r="C163" s="41">
        <v>982.74</v>
      </c>
      <c r="D163" s="41">
        <v>981.06</v>
      </c>
      <c r="E163" s="41">
        <v>1102.1999999999998</v>
      </c>
      <c r="F163" s="41">
        <v>596.6</v>
      </c>
      <c r="G163" s="41">
        <v>946</v>
      </c>
      <c r="H163" s="41">
        <v>464</v>
      </c>
      <c r="I163" s="41">
        <v>581.9</v>
      </c>
      <c r="J163" s="41">
        <v>344.7</v>
      </c>
      <c r="K163" s="41">
        <v>302.60833333333335</v>
      </c>
      <c r="L163" s="41">
        <v>186.09166666666664</v>
      </c>
      <c r="M163" s="41">
        <v>67.880430000000004</v>
      </c>
      <c r="N163" s="41"/>
      <c r="O163" s="41">
        <v>0</v>
      </c>
    </row>
    <row r="164" spans="1:15" ht="15" thickBot="1" x14ac:dyDescent="0.4">
      <c r="A164" s="54" t="s">
        <v>21</v>
      </c>
      <c r="B164" s="41">
        <v>34.864666666666672</v>
      </c>
      <c r="C164" s="41">
        <v>32.758000000000003</v>
      </c>
      <c r="D164" s="41">
        <v>32.701999999999998</v>
      </c>
      <c r="E164" s="41">
        <v>36.739999999999995</v>
      </c>
      <c r="F164" s="41">
        <v>19.886666666666667</v>
      </c>
      <c r="G164" s="41">
        <v>31.533333333333335</v>
      </c>
      <c r="H164" s="41">
        <v>15.466666666666667</v>
      </c>
      <c r="I164" s="41">
        <v>19.396666666666665</v>
      </c>
      <c r="J164" s="41">
        <v>11.49</v>
      </c>
      <c r="K164" s="41">
        <v>10.086944444444445</v>
      </c>
      <c r="L164" s="41">
        <v>6.2030555555555544</v>
      </c>
      <c r="M164" s="41">
        <v>2.2626810000000002</v>
      </c>
      <c r="N164" s="41"/>
      <c r="O164" s="41">
        <v>0</v>
      </c>
    </row>
    <row r="165" spans="1:15" ht="15" thickBot="1" x14ac:dyDescent="0.4">
      <c r="A165" s="1477" t="s">
        <v>29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  <c r="L165" s="1477"/>
      <c r="M165" s="1477"/>
      <c r="N165" s="1477"/>
      <c r="O165" s="1477"/>
    </row>
    <row r="166" spans="1:15" x14ac:dyDescent="0.35">
      <c r="A166" s="1434" t="s">
        <v>1</v>
      </c>
      <c r="B166" s="1436" t="s">
        <v>23</v>
      </c>
      <c r="C166" s="1437"/>
      <c r="D166" s="1438"/>
      <c r="E166" s="1436" t="s">
        <v>24</v>
      </c>
      <c r="F166" s="1438"/>
      <c r="G166" s="1436" t="s">
        <v>4</v>
      </c>
      <c r="H166" s="1438"/>
      <c r="I166" s="1441" t="s">
        <v>5</v>
      </c>
      <c r="J166" s="1442"/>
      <c r="K166" s="1441" t="s">
        <v>6</v>
      </c>
      <c r="L166" s="1451"/>
      <c r="M166" s="1451"/>
      <c r="N166" s="1475" t="s">
        <v>7</v>
      </c>
      <c r="O166" s="1475" t="s">
        <v>8</v>
      </c>
    </row>
    <row r="167" spans="1:15" ht="28.5" thickBot="1" x14ac:dyDescent="0.4">
      <c r="A167" s="1450"/>
      <c r="B167" s="1">
        <v>0.05</v>
      </c>
      <c r="C167" s="1">
        <v>0.1</v>
      </c>
      <c r="D167" s="1">
        <v>0.2</v>
      </c>
      <c r="E167" s="1" t="s">
        <v>9</v>
      </c>
      <c r="F167" s="1" t="s">
        <v>10</v>
      </c>
      <c r="G167" s="1" t="s">
        <v>9</v>
      </c>
      <c r="H167" s="1" t="s">
        <v>10</v>
      </c>
      <c r="I167" s="1" t="s">
        <v>11</v>
      </c>
      <c r="J167" s="1" t="s">
        <v>12</v>
      </c>
      <c r="K167" s="19" t="s">
        <v>13</v>
      </c>
      <c r="L167" s="19" t="s">
        <v>14</v>
      </c>
      <c r="M167" s="221" t="s">
        <v>15</v>
      </c>
      <c r="N167" s="1476"/>
      <c r="O167" s="1476"/>
    </row>
    <row r="168" spans="1:15" x14ac:dyDescent="0.35">
      <c r="A168" s="2">
        <v>1</v>
      </c>
      <c r="B168" s="7">
        <v>34.840000000000003</v>
      </c>
      <c r="C168" s="7">
        <v>32.96</v>
      </c>
      <c r="D168" s="7">
        <v>33.08</v>
      </c>
      <c r="E168" s="8">
        <v>36.799999999999997</v>
      </c>
      <c r="F168" s="8">
        <v>20.399999999999999</v>
      </c>
      <c r="G168" s="8">
        <v>28</v>
      </c>
      <c r="H168" s="8">
        <v>15</v>
      </c>
      <c r="I168" s="8">
        <v>7.5</v>
      </c>
      <c r="J168" s="8">
        <v>15.9</v>
      </c>
      <c r="K168" s="66">
        <v>10.083333333333334</v>
      </c>
      <c r="L168" s="66">
        <v>6.541666666666667</v>
      </c>
      <c r="M168" s="9">
        <v>2.3092125000000001</v>
      </c>
      <c r="N168" s="67">
        <v>7.2916666666666671E-2</v>
      </c>
      <c r="O168" s="78">
        <v>0</v>
      </c>
    </row>
    <row r="169" spans="1:15" x14ac:dyDescent="0.35">
      <c r="A169" s="2">
        <v>2</v>
      </c>
      <c r="B169" s="8">
        <v>35.44</v>
      </c>
      <c r="C169" s="8">
        <v>33.4</v>
      </c>
      <c r="D169" s="8">
        <v>33.200000000000003</v>
      </c>
      <c r="E169" s="8">
        <v>34.799999999999997</v>
      </c>
      <c r="F169" s="8">
        <v>22</v>
      </c>
      <c r="G169" s="8">
        <v>42</v>
      </c>
      <c r="H169" s="8">
        <v>19</v>
      </c>
      <c r="I169" s="8">
        <v>6.5</v>
      </c>
      <c r="J169" s="8">
        <v>9.3000000000000007</v>
      </c>
      <c r="K169" s="66">
        <v>12.733333333333333</v>
      </c>
      <c r="L169" s="66">
        <v>5.291666666666667</v>
      </c>
      <c r="M169" s="9">
        <v>2.5036724999999995</v>
      </c>
      <c r="N169" s="67">
        <v>0.30208333333333331</v>
      </c>
      <c r="O169" s="78">
        <v>0</v>
      </c>
    </row>
    <row r="170" spans="1:15" x14ac:dyDescent="0.35">
      <c r="A170" s="2">
        <v>3</v>
      </c>
      <c r="B170" s="8">
        <v>33.799999999999997</v>
      </c>
      <c r="C170" s="8">
        <v>32.799999999999997</v>
      </c>
      <c r="D170" s="8">
        <v>32.96</v>
      </c>
      <c r="E170" s="8">
        <v>34.4</v>
      </c>
      <c r="F170" s="8">
        <v>22.4</v>
      </c>
      <c r="G170" s="8">
        <v>52</v>
      </c>
      <c r="H170" s="8">
        <v>28</v>
      </c>
      <c r="I170" s="8">
        <v>2</v>
      </c>
      <c r="J170" s="8">
        <v>10.5</v>
      </c>
      <c r="K170" s="66">
        <v>11.1</v>
      </c>
      <c r="L170" s="66">
        <v>8.5500000000000007</v>
      </c>
      <c r="M170" s="9">
        <v>2.7293849999999997</v>
      </c>
      <c r="N170" s="67">
        <v>0.14583333333333334</v>
      </c>
      <c r="O170" s="78">
        <v>0</v>
      </c>
    </row>
    <row r="171" spans="1:15" x14ac:dyDescent="0.35">
      <c r="A171" s="2">
        <v>4</v>
      </c>
      <c r="B171" s="8">
        <v>35.200000000000003</v>
      </c>
      <c r="C171" s="8">
        <v>32.96</v>
      </c>
      <c r="D171" s="8">
        <v>33.840000000000003</v>
      </c>
      <c r="E171" s="8">
        <v>35</v>
      </c>
      <c r="F171" s="8">
        <v>21.8</v>
      </c>
      <c r="G171" s="8">
        <v>61</v>
      </c>
      <c r="H171" s="8">
        <v>23</v>
      </c>
      <c r="I171" s="8">
        <v>6</v>
      </c>
      <c r="J171" s="8">
        <v>12.2</v>
      </c>
      <c r="K171" s="66">
        <v>11.133333333333333</v>
      </c>
      <c r="L171" s="66">
        <v>5.7333333333333334</v>
      </c>
      <c r="M171" s="9">
        <v>2.3427799999999999</v>
      </c>
      <c r="N171" s="67">
        <v>0.1388888888888889</v>
      </c>
      <c r="O171" s="78">
        <v>0</v>
      </c>
    </row>
    <row r="172" spans="1:15" x14ac:dyDescent="0.35">
      <c r="A172" s="2">
        <v>5</v>
      </c>
      <c r="B172" s="8">
        <v>36.6</v>
      </c>
      <c r="C172" s="8">
        <v>34</v>
      </c>
      <c r="D172" s="8">
        <v>33.4</v>
      </c>
      <c r="E172" s="8">
        <v>35.200000000000003</v>
      </c>
      <c r="F172" s="8">
        <v>24</v>
      </c>
      <c r="G172" s="8">
        <v>50</v>
      </c>
      <c r="H172" s="8">
        <v>17</v>
      </c>
      <c r="I172" s="8">
        <v>1.5</v>
      </c>
      <c r="J172" s="8">
        <v>10.9</v>
      </c>
      <c r="K172" s="66">
        <v>10.041666666666666</v>
      </c>
      <c r="L172" s="66">
        <v>4.7750000000000004</v>
      </c>
      <c r="M172" s="9">
        <v>2.0580349999999998</v>
      </c>
      <c r="N172" s="67">
        <v>0.30555555555555552</v>
      </c>
      <c r="O172" s="78">
        <v>0</v>
      </c>
    </row>
    <row r="173" spans="1:15" x14ac:dyDescent="0.35">
      <c r="A173" s="2">
        <v>6</v>
      </c>
      <c r="B173" s="8">
        <v>36.96</v>
      </c>
      <c r="C173" s="8">
        <v>33.840000000000003</v>
      </c>
      <c r="D173" s="8">
        <v>33.6</v>
      </c>
      <c r="E173" s="8">
        <v>35.4</v>
      </c>
      <c r="F173" s="8">
        <v>22.6</v>
      </c>
      <c r="G173" s="8">
        <v>42</v>
      </c>
      <c r="H173" s="8">
        <v>17</v>
      </c>
      <c r="I173" s="8">
        <v>7</v>
      </c>
      <c r="J173" s="8">
        <v>10</v>
      </c>
      <c r="K173" s="66">
        <v>11.574999999999999</v>
      </c>
      <c r="L173" s="66">
        <v>6.125</v>
      </c>
      <c r="M173" s="9">
        <v>2.4585299999999997</v>
      </c>
      <c r="N173" s="67">
        <v>0.39583333333333331</v>
      </c>
      <c r="O173" s="78">
        <v>0</v>
      </c>
    </row>
    <row r="174" spans="1:15" x14ac:dyDescent="0.35">
      <c r="A174" s="2">
        <v>7</v>
      </c>
      <c r="B174" s="8">
        <v>37.4</v>
      </c>
      <c r="C174" s="8">
        <v>34.159999999999997</v>
      </c>
      <c r="D174" s="8">
        <v>33.840000000000003</v>
      </c>
      <c r="E174" s="8">
        <v>35.4</v>
      </c>
      <c r="F174" s="8">
        <v>21.6</v>
      </c>
      <c r="G174" s="8">
        <v>62</v>
      </c>
      <c r="H174" s="8">
        <v>22</v>
      </c>
      <c r="I174" s="8">
        <v>1.5</v>
      </c>
      <c r="J174" s="8">
        <v>10.8</v>
      </c>
      <c r="K174" s="66">
        <v>10.233333333333333</v>
      </c>
      <c r="L174" s="66">
        <v>4.7750000000000004</v>
      </c>
      <c r="M174" s="9">
        <v>2.0846575000000001</v>
      </c>
      <c r="N174" s="67">
        <v>0.375</v>
      </c>
      <c r="O174" s="78">
        <v>0</v>
      </c>
    </row>
    <row r="175" spans="1:15" x14ac:dyDescent="0.35">
      <c r="A175" s="2">
        <v>8</v>
      </c>
      <c r="B175" s="8">
        <v>37.72</v>
      </c>
      <c r="C175" s="8">
        <v>34.799999999999997</v>
      </c>
      <c r="D175" s="8">
        <v>34.520000000000003</v>
      </c>
      <c r="E175" s="8">
        <v>36</v>
      </c>
      <c r="F175" s="8">
        <v>20.399999999999999</v>
      </c>
      <c r="G175" s="8">
        <v>47</v>
      </c>
      <c r="H175" s="8">
        <v>20</v>
      </c>
      <c r="I175" s="8">
        <v>7</v>
      </c>
      <c r="J175" s="8">
        <v>13.2</v>
      </c>
      <c r="K175" s="66">
        <v>10.775</v>
      </c>
      <c r="L175" s="66">
        <v>5.9916666666666663</v>
      </c>
      <c r="M175" s="9">
        <v>2.3288899999999999</v>
      </c>
      <c r="N175" s="67">
        <v>0.41666666666666669</v>
      </c>
      <c r="O175" s="78">
        <v>0</v>
      </c>
    </row>
    <row r="176" spans="1:15" x14ac:dyDescent="0.35">
      <c r="A176" s="2">
        <v>9</v>
      </c>
      <c r="B176" s="8">
        <v>36.5</v>
      </c>
      <c r="C176" s="8">
        <v>34.4</v>
      </c>
      <c r="D176" s="8">
        <v>34.64</v>
      </c>
      <c r="E176" s="8">
        <v>35.799999999999997</v>
      </c>
      <c r="F176" s="8">
        <v>24.8</v>
      </c>
      <c r="G176" s="8">
        <v>53</v>
      </c>
      <c r="H176" s="8">
        <v>19</v>
      </c>
      <c r="I176" s="8">
        <v>6.5</v>
      </c>
      <c r="J176" s="8">
        <v>12.8</v>
      </c>
      <c r="K176" s="66">
        <v>13.75</v>
      </c>
      <c r="L176" s="66">
        <v>6.3833333333333337</v>
      </c>
      <c r="M176" s="9">
        <v>2.7965199999999997</v>
      </c>
      <c r="N176" s="67">
        <v>0.33333333333333331</v>
      </c>
      <c r="O176" s="78">
        <v>0</v>
      </c>
    </row>
    <row r="177" spans="1:15" ht="15" thickBot="1" x14ac:dyDescent="0.4">
      <c r="A177" s="3">
        <v>10</v>
      </c>
      <c r="B177" s="11">
        <v>36.5</v>
      </c>
      <c r="C177" s="11">
        <v>34.200000000000003</v>
      </c>
      <c r="D177" s="11">
        <v>34.6</v>
      </c>
      <c r="E177" s="11">
        <v>35.4</v>
      </c>
      <c r="F177" s="11">
        <v>21.6</v>
      </c>
      <c r="G177" s="11">
        <v>76</v>
      </c>
      <c r="H177" s="11">
        <v>22</v>
      </c>
      <c r="I177" s="11">
        <v>7.5</v>
      </c>
      <c r="J177" s="11">
        <v>12.2</v>
      </c>
      <c r="K177" s="70">
        <v>10.358333333333333</v>
      </c>
      <c r="L177" s="70">
        <v>7.1166666666666663</v>
      </c>
      <c r="M177" s="9">
        <v>2.4272774999999998</v>
      </c>
      <c r="N177" s="71">
        <v>0.375</v>
      </c>
      <c r="O177" s="79">
        <v>0</v>
      </c>
    </row>
    <row r="178" spans="1:15" ht="15" thickBot="1" x14ac:dyDescent="0.4">
      <c r="A178" s="16" t="s">
        <v>16</v>
      </c>
      <c r="B178" s="26">
        <v>360.96000000000004</v>
      </c>
      <c r="C178" s="26">
        <v>337.52</v>
      </c>
      <c r="D178" s="26">
        <v>337.68</v>
      </c>
      <c r="E178" s="26">
        <v>354.2</v>
      </c>
      <c r="F178" s="26">
        <v>221.6</v>
      </c>
      <c r="G178" s="26">
        <v>513</v>
      </c>
      <c r="H178" s="26">
        <v>202</v>
      </c>
      <c r="I178" s="26">
        <v>53</v>
      </c>
      <c r="J178" s="26">
        <v>117.80000000000001</v>
      </c>
      <c r="K178" s="104">
        <v>111.78333333333333</v>
      </c>
      <c r="L178" s="104">
        <v>61.283333333333331</v>
      </c>
      <c r="M178" s="104">
        <v>24.038959999999999</v>
      </c>
      <c r="N178" s="104"/>
      <c r="O178" s="26">
        <v>0</v>
      </c>
    </row>
    <row r="179" spans="1:15" ht="15" thickBot="1" x14ac:dyDescent="0.4">
      <c r="A179" s="17" t="s">
        <v>18</v>
      </c>
      <c r="B179" s="28">
        <v>36.096000000000004</v>
      </c>
      <c r="C179" s="28">
        <v>33.751999999999995</v>
      </c>
      <c r="D179" s="28">
        <v>33.768000000000001</v>
      </c>
      <c r="E179" s="28">
        <v>35.42</v>
      </c>
      <c r="F179" s="28">
        <v>22.16</v>
      </c>
      <c r="G179" s="28">
        <v>51.3</v>
      </c>
      <c r="H179" s="28">
        <v>20.2</v>
      </c>
      <c r="I179" s="28">
        <v>5.3</v>
      </c>
      <c r="J179" s="28">
        <v>11.780000000000001</v>
      </c>
      <c r="K179" s="105">
        <v>11.178333333333333</v>
      </c>
      <c r="L179" s="105">
        <v>6.128333333333333</v>
      </c>
      <c r="M179" s="105">
        <v>2.403896</v>
      </c>
      <c r="N179" s="105"/>
      <c r="O179" s="28">
        <v>0</v>
      </c>
    </row>
    <row r="180" spans="1:15" x14ac:dyDescent="0.35">
      <c r="A180" s="6">
        <v>11</v>
      </c>
      <c r="B180" s="7">
        <v>36.68</v>
      </c>
      <c r="C180" s="7">
        <v>34.56</v>
      </c>
      <c r="D180" s="7">
        <v>34.28</v>
      </c>
      <c r="E180" s="7">
        <v>36.6</v>
      </c>
      <c r="F180" s="7">
        <v>24.8</v>
      </c>
      <c r="G180" s="7">
        <v>46</v>
      </c>
      <c r="H180" s="7">
        <v>24</v>
      </c>
      <c r="I180" s="7">
        <v>1</v>
      </c>
      <c r="J180" s="7">
        <v>11</v>
      </c>
      <c r="K180" s="65">
        <v>9.9083333333333332</v>
      </c>
      <c r="L180" s="12">
        <v>10.175000000000001</v>
      </c>
      <c r="M180" s="9">
        <v>2.7895750000000001</v>
      </c>
      <c r="N180" s="73">
        <v>0.25</v>
      </c>
      <c r="O180" s="80">
        <v>0</v>
      </c>
    </row>
    <row r="181" spans="1:15" x14ac:dyDescent="0.35">
      <c r="A181" s="2">
        <v>12</v>
      </c>
      <c r="B181" s="8">
        <v>33.44</v>
      </c>
      <c r="C181" s="8">
        <v>32.6</v>
      </c>
      <c r="D181" s="8">
        <v>33.36</v>
      </c>
      <c r="E181" s="8">
        <v>33.200000000000003</v>
      </c>
      <c r="F181" s="8">
        <v>20.399999999999999</v>
      </c>
      <c r="G181" s="8">
        <v>92</v>
      </c>
      <c r="H181" s="8">
        <v>33</v>
      </c>
      <c r="I181" s="8">
        <v>3</v>
      </c>
      <c r="J181" s="8">
        <v>5.2</v>
      </c>
      <c r="K181" s="66">
        <v>9.8000000000000007</v>
      </c>
      <c r="L181" s="9">
        <v>3.3166666666666669</v>
      </c>
      <c r="M181" s="9">
        <v>1.8219050000000001</v>
      </c>
      <c r="N181" s="67">
        <v>0.16666666666666666</v>
      </c>
      <c r="O181" s="77">
        <v>5.5</v>
      </c>
    </row>
    <row r="182" spans="1:15" x14ac:dyDescent="0.35">
      <c r="A182" s="2">
        <v>13</v>
      </c>
      <c r="B182" s="8">
        <v>29.64</v>
      </c>
      <c r="C182" s="8">
        <v>30.64</v>
      </c>
      <c r="D182" s="8">
        <v>32</v>
      </c>
      <c r="E182" s="8">
        <v>31.6</v>
      </c>
      <c r="F182" s="8">
        <v>18.2</v>
      </c>
      <c r="G182" s="8">
        <v>84</v>
      </c>
      <c r="H182" s="8">
        <v>53</v>
      </c>
      <c r="I182" s="8">
        <v>1.5</v>
      </c>
      <c r="J182" s="8">
        <v>6.7</v>
      </c>
      <c r="K182" s="66">
        <v>18.841666666666665</v>
      </c>
      <c r="L182" s="9">
        <v>3.6583333333333332</v>
      </c>
      <c r="M182" s="9">
        <v>3.1252499999999999</v>
      </c>
      <c r="N182" s="67">
        <v>0.25694444444444448</v>
      </c>
      <c r="O182" s="77">
        <v>9.9</v>
      </c>
    </row>
    <row r="183" spans="1:15" x14ac:dyDescent="0.35">
      <c r="A183" s="2">
        <v>14</v>
      </c>
      <c r="B183" s="8">
        <v>29.12</v>
      </c>
      <c r="C183" s="8">
        <v>29.48</v>
      </c>
      <c r="D183" s="8">
        <v>30.68</v>
      </c>
      <c r="E183" s="8">
        <v>32.200000000000003</v>
      </c>
      <c r="F183" s="8">
        <v>18.399999999999999</v>
      </c>
      <c r="G183" s="8">
        <v>92</v>
      </c>
      <c r="H183" s="8">
        <v>41</v>
      </c>
      <c r="I183" s="8">
        <v>1.9</v>
      </c>
      <c r="J183" s="8">
        <v>11.9</v>
      </c>
      <c r="K183" s="66">
        <v>9.2583333333333329</v>
      </c>
      <c r="L183" s="9">
        <v>8.5250000000000004</v>
      </c>
      <c r="M183" s="9">
        <v>2.4701049999999998</v>
      </c>
      <c r="N183" s="67">
        <v>0.27083333333333331</v>
      </c>
      <c r="O183" s="77">
        <v>8.3000000000000007</v>
      </c>
    </row>
    <row r="184" spans="1:15" x14ac:dyDescent="0.35">
      <c r="A184" s="2">
        <v>15</v>
      </c>
      <c r="B184" s="8">
        <v>28.76</v>
      </c>
      <c r="C184" s="8">
        <v>27.88</v>
      </c>
      <c r="D184" s="8">
        <v>30.08</v>
      </c>
      <c r="E184" s="8">
        <v>31.8</v>
      </c>
      <c r="F184" s="8">
        <v>18</v>
      </c>
      <c r="G184" s="8">
        <v>92</v>
      </c>
      <c r="H184" s="8">
        <v>43</v>
      </c>
      <c r="I184" s="8">
        <v>2</v>
      </c>
      <c r="J184" s="8">
        <v>7.8</v>
      </c>
      <c r="K184" s="66">
        <v>9.2833333333333332</v>
      </c>
      <c r="L184" s="9">
        <v>7.6166666666666663</v>
      </c>
      <c r="M184" s="9">
        <v>2.3474099999999996</v>
      </c>
      <c r="N184" s="67">
        <v>0.21875</v>
      </c>
      <c r="O184" s="77">
        <v>4.2</v>
      </c>
    </row>
    <row r="185" spans="1:15" x14ac:dyDescent="0.35">
      <c r="A185" s="2">
        <v>16</v>
      </c>
      <c r="B185" s="8">
        <v>31.4</v>
      </c>
      <c r="C185" s="8">
        <v>29.96</v>
      </c>
      <c r="D185" s="8">
        <v>30.32</v>
      </c>
      <c r="E185" s="8">
        <v>33.6</v>
      </c>
      <c r="F185" s="8">
        <v>20</v>
      </c>
      <c r="G185" s="8">
        <v>83</v>
      </c>
      <c r="H185" s="8">
        <v>32</v>
      </c>
      <c r="I185" s="8">
        <v>1.5</v>
      </c>
      <c r="J185" s="8">
        <v>11.2</v>
      </c>
      <c r="K185" s="66">
        <v>11.291666666666666</v>
      </c>
      <c r="L185" s="9">
        <v>5.7833333333333332</v>
      </c>
      <c r="M185" s="9">
        <v>2.3717174999999999</v>
      </c>
      <c r="N185" s="67">
        <v>0.37847222222222227</v>
      </c>
      <c r="O185" s="78">
        <v>0</v>
      </c>
    </row>
    <row r="186" spans="1:15" x14ac:dyDescent="0.35">
      <c r="A186" s="2">
        <v>17</v>
      </c>
      <c r="B186" s="8">
        <v>32.840000000000003</v>
      </c>
      <c r="C186" s="8">
        <v>31.4</v>
      </c>
      <c r="D186" s="8">
        <v>30.56</v>
      </c>
      <c r="E186" s="8">
        <v>35.200000000000003</v>
      </c>
      <c r="F186" s="8">
        <v>20.6</v>
      </c>
      <c r="G186" s="8">
        <v>69</v>
      </c>
      <c r="H186" s="8">
        <v>26</v>
      </c>
      <c r="I186" s="8">
        <v>5.0999999999999996</v>
      </c>
      <c r="J186" s="8">
        <v>9</v>
      </c>
      <c r="K186" s="66">
        <v>7.7</v>
      </c>
      <c r="L186" s="9">
        <v>4.3250000000000002</v>
      </c>
      <c r="M186" s="9">
        <v>1.6702725</v>
      </c>
      <c r="N186" s="67">
        <v>0.40625</v>
      </c>
      <c r="O186" s="78">
        <v>0</v>
      </c>
    </row>
    <row r="187" spans="1:15" x14ac:dyDescent="0.35">
      <c r="A187" s="2">
        <v>18</v>
      </c>
      <c r="B187" s="8">
        <v>33.6</v>
      </c>
      <c r="C187" s="8">
        <v>31.84</v>
      </c>
      <c r="D187" s="8">
        <v>31.88</v>
      </c>
      <c r="E187" s="8">
        <v>36</v>
      </c>
      <c r="F187" s="8">
        <v>21.6</v>
      </c>
      <c r="G187" s="8">
        <v>55</v>
      </c>
      <c r="H187" s="8">
        <v>20</v>
      </c>
      <c r="I187" s="8">
        <v>6</v>
      </c>
      <c r="J187" s="8">
        <v>15.7</v>
      </c>
      <c r="K187" s="66">
        <v>9.6999999999999993</v>
      </c>
      <c r="L187" s="9">
        <v>7.5</v>
      </c>
      <c r="M187" s="9">
        <v>2.3890799999999999</v>
      </c>
      <c r="N187" s="67">
        <v>0.41666666666666669</v>
      </c>
      <c r="O187" s="78">
        <v>0</v>
      </c>
    </row>
    <row r="188" spans="1:15" x14ac:dyDescent="0.35">
      <c r="A188" s="2">
        <v>19</v>
      </c>
      <c r="B188" s="8">
        <v>33.119999999999997</v>
      </c>
      <c r="C188" s="8">
        <v>31.8</v>
      </c>
      <c r="D188" s="8">
        <v>32.08</v>
      </c>
      <c r="E188" s="8">
        <v>35.4</v>
      </c>
      <c r="F188" s="8">
        <v>23.6</v>
      </c>
      <c r="G188" s="8">
        <v>62</v>
      </c>
      <c r="H188" s="8">
        <v>20</v>
      </c>
      <c r="I188" s="8">
        <v>5.2</v>
      </c>
      <c r="J188" s="8">
        <v>13.2</v>
      </c>
      <c r="K188" s="66">
        <v>11.025</v>
      </c>
      <c r="L188" s="9">
        <v>10.633333333333333</v>
      </c>
      <c r="M188" s="9">
        <v>3.0083424999999995</v>
      </c>
      <c r="N188" s="67">
        <v>0.29166666666666669</v>
      </c>
      <c r="O188" s="78">
        <v>0</v>
      </c>
    </row>
    <row r="189" spans="1:15" ht="15" thickBot="1" x14ac:dyDescent="0.4">
      <c r="A189" s="3">
        <v>20</v>
      </c>
      <c r="B189" s="11">
        <v>33.6</v>
      </c>
      <c r="C189" s="11">
        <v>32.36</v>
      </c>
      <c r="D189" s="11">
        <v>32.520000000000003</v>
      </c>
      <c r="E189" s="11">
        <v>34.4</v>
      </c>
      <c r="F189" s="11">
        <v>22.4</v>
      </c>
      <c r="G189" s="11">
        <v>69</v>
      </c>
      <c r="H189" s="11">
        <v>29</v>
      </c>
      <c r="I189" s="11">
        <v>4</v>
      </c>
      <c r="J189" s="11">
        <v>12.8</v>
      </c>
      <c r="K189" s="70">
        <v>11.4</v>
      </c>
      <c r="L189" s="13">
        <v>10.85</v>
      </c>
      <c r="M189" s="9">
        <v>3.090525</v>
      </c>
      <c r="N189" s="71">
        <v>0.2951388888888889</v>
      </c>
      <c r="O189" s="79">
        <v>0</v>
      </c>
    </row>
    <row r="190" spans="1:15" ht="15" thickBot="1" x14ac:dyDescent="0.4">
      <c r="A190" s="16" t="s">
        <v>16</v>
      </c>
      <c r="B190" s="104">
        <v>322.2</v>
      </c>
      <c r="C190" s="104">
        <v>312.52000000000004</v>
      </c>
      <c r="D190" s="104">
        <v>317.75999999999993</v>
      </c>
      <c r="E190" s="104">
        <v>340</v>
      </c>
      <c r="F190" s="104">
        <v>208</v>
      </c>
      <c r="G190" s="104">
        <v>744</v>
      </c>
      <c r="H190" s="104">
        <v>321</v>
      </c>
      <c r="I190" s="104">
        <v>31.2</v>
      </c>
      <c r="J190" s="104">
        <v>104.5</v>
      </c>
      <c r="K190" s="104">
        <v>108.20833333333334</v>
      </c>
      <c r="L190" s="104">
        <v>72.383333333333326</v>
      </c>
      <c r="M190" s="104">
        <v>25.084182499999997</v>
      </c>
      <c r="N190" s="104"/>
      <c r="O190" s="104">
        <v>27.900000000000002</v>
      </c>
    </row>
    <row r="191" spans="1:15" ht="15" thickBot="1" x14ac:dyDescent="0.4">
      <c r="A191" s="17" t="s">
        <v>18</v>
      </c>
      <c r="B191" s="105">
        <v>32.22</v>
      </c>
      <c r="C191" s="105">
        <v>31.252000000000002</v>
      </c>
      <c r="D191" s="105">
        <v>31.775999999999993</v>
      </c>
      <c r="E191" s="105">
        <v>34</v>
      </c>
      <c r="F191" s="105">
        <v>20.8</v>
      </c>
      <c r="G191" s="105">
        <v>74.400000000000006</v>
      </c>
      <c r="H191" s="105">
        <v>32.1</v>
      </c>
      <c r="I191" s="105">
        <v>3.12</v>
      </c>
      <c r="J191" s="105">
        <v>10.45</v>
      </c>
      <c r="K191" s="105">
        <v>10.820833333333335</v>
      </c>
      <c r="L191" s="105">
        <v>7.2383333333333324</v>
      </c>
      <c r="M191" s="105">
        <v>2.5084182499999996</v>
      </c>
      <c r="N191" s="105"/>
      <c r="O191" s="105">
        <v>2.79</v>
      </c>
    </row>
    <row r="192" spans="1:15" x14ac:dyDescent="0.35">
      <c r="A192" s="6">
        <v>21</v>
      </c>
      <c r="B192" s="7">
        <v>31.6</v>
      </c>
      <c r="C192" s="7">
        <v>31.2</v>
      </c>
      <c r="D192" s="7">
        <v>31.96</v>
      </c>
      <c r="E192" s="7">
        <v>33.6</v>
      </c>
      <c r="F192" s="7">
        <v>19.8</v>
      </c>
      <c r="G192" s="7">
        <v>83</v>
      </c>
      <c r="H192" s="7">
        <v>31</v>
      </c>
      <c r="I192" s="7">
        <v>3</v>
      </c>
      <c r="J192" s="7">
        <v>5.4</v>
      </c>
      <c r="K192" s="65">
        <v>11.341666666666667</v>
      </c>
      <c r="L192" s="12">
        <v>6.6583333333333332</v>
      </c>
      <c r="M192" s="9">
        <v>2.5002</v>
      </c>
      <c r="N192" s="73">
        <v>0.20833333333333334</v>
      </c>
      <c r="O192" s="101">
        <v>5.5</v>
      </c>
    </row>
    <row r="193" spans="1:15" x14ac:dyDescent="0.35">
      <c r="A193" s="2">
        <v>22</v>
      </c>
      <c r="B193" s="8">
        <v>22.96</v>
      </c>
      <c r="C193" s="8">
        <v>28.64</v>
      </c>
      <c r="D193" s="8">
        <v>29.04</v>
      </c>
      <c r="E193" s="8">
        <v>33</v>
      </c>
      <c r="F193" s="8">
        <v>20.2</v>
      </c>
      <c r="G193" s="8">
        <v>76</v>
      </c>
      <c r="H193" s="8">
        <v>35</v>
      </c>
      <c r="I193" s="8">
        <v>1.5</v>
      </c>
      <c r="J193" s="8">
        <v>14.2</v>
      </c>
      <c r="K193" s="65">
        <v>9.35</v>
      </c>
      <c r="L193" s="12">
        <v>7.85</v>
      </c>
      <c r="M193" s="9">
        <v>2.3890799999999999</v>
      </c>
      <c r="N193" s="67">
        <v>0.20138888888888887</v>
      </c>
      <c r="O193" s="77">
        <v>17.2</v>
      </c>
    </row>
    <row r="194" spans="1:15" x14ac:dyDescent="0.35">
      <c r="A194" s="2">
        <v>23</v>
      </c>
      <c r="B194" s="8">
        <v>28.24</v>
      </c>
      <c r="C194" s="8">
        <v>27.64</v>
      </c>
      <c r="D194" s="8">
        <v>28.76</v>
      </c>
      <c r="E194" s="8">
        <v>32.6</v>
      </c>
      <c r="F194" s="8">
        <v>17.600000000000001</v>
      </c>
      <c r="G194" s="8">
        <v>92</v>
      </c>
      <c r="H194" s="8">
        <v>36</v>
      </c>
      <c r="I194" s="8">
        <v>3</v>
      </c>
      <c r="J194" s="8">
        <v>5.4</v>
      </c>
      <c r="K194" s="65">
        <v>8.2833333333333332</v>
      </c>
      <c r="L194" s="12">
        <v>8.6916666666666664</v>
      </c>
      <c r="M194" s="9">
        <v>2.3578275</v>
      </c>
      <c r="N194" s="67">
        <v>0.3125</v>
      </c>
      <c r="O194" s="77">
        <v>17.2</v>
      </c>
    </row>
    <row r="195" spans="1:15" x14ac:dyDescent="0.35">
      <c r="A195" s="2">
        <v>24</v>
      </c>
      <c r="B195" s="8">
        <v>29.56</v>
      </c>
      <c r="C195" s="8">
        <v>28.64</v>
      </c>
      <c r="D195" s="8">
        <v>29.32</v>
      </c>
      <c r="E195" s="8">
        <v>34.200000000000003</v>
      </c>
      <c r="F195" s="8">
        <v>20.2</v>
      </c>
      <c r="G195" s="8">
        <v>74</v>
      </c>
      <c r="H195" s="8">
        <v>30</v>
      </c>
      <c r="I195" s="8">
        <v>2</v>
      </c>
      <c r="J195" s="8">
        <v>8.1999999999999993</v>
      </c>
      <c r="K195" s="65">
        <v>10.166666666666666</v>
      </c>
      <c r="L195" s="12">
        <v>5.8250000000000002</v>
      </c>
      <c r="M195" s="9">
        <v>2.2212424999999998</v>
      </c>
      <c r="N195" s="67">
        <v>0.375</v>
      </c>
      <c r="O195" s="77">
        <v>3.7</v>
      </c>
    </row>
    <row r="196" spans="1:15" x14ac:dyDescent="0.35">
      <c r="A196" s="2">
        <v>25</v>
      </c>
      <c r="B196" s="8">
        <v>29.8</v>
      </c>
      <c r="C196" s="8">
        <v>28.92</v>
      </c>
      <c r="D196" s="8">
        <v>29.4</v>
      </c>
      <c r="E196" s="8">
        <v>32.200000000000003</v>
      </c>
      <c r="F196" s="8">
        <v>20</v>
      </c>
      <c r="G196" s="8">
        <v>83</v>
      </c>
      <c r="H196" s="8">
        <v>35</v>
      </c>
      <c r="I196" s="8">
        <v>1.2</v>
      </c>
      <c r="J196" s="8">
        <v>6.9</v>
      </c>
      <c r="K196" s="65">
        <v>12.425000000000001</v>
      </c>
      <c r="L196" s="12">
        <v>9.3583333333333325</v>
      </c>
      <c r="M196" s="9">
        <v>3.0257049999999994</v>
      </c>
      <c r="N196" s="67">
        <v>0.29166666666666669</v>
      </c>
      <c r="O196" s="77">
        <v>4.3</v>
      </c>
    </row>
    <row r="197" spans="1:15" x14ac:dyDescent="0.35">
      <c r="A197" s="2">
        <v>26</v>
      </c>
      <c r="B197" s="8">
        <v>27.6</v>
      </c>
      <c r="C197" s="8">
        <v>28.04</v>
      </c>
      <c r="D197" s="8">
        <v>28.52</v>
      </c>
      <c r="E197" s="8">
        <v>30.2</v>
      </c>
      <c r="F197" s="8">
        <v>16.8</v>
      </c>
      <c r="G197" s="8">
        <v>92</v>
      </c>
      <c r="H197" s="8">
        <v>47</v>
      </c>
      <c r="I197" s="8">
        <v>1</v>
      </c>
      <c r="J197" s="8">
        <v>4.9000000000000004</v>
      </c>
      <c r="K197" s="65">
        <v>9.0500000000000007</v>
      </c>
      <c r="L197" s="12">
        <v>9.3333333333333339</v>
      </c>
      <c r="M197" s="9">
        <v>2.553445</v>
      </c>
      <c r="N197" s="67">
        <v>0.32291666666666669</v>
      </c>
      <c r="O197" s="78">
        <v>0</v>
      </c>
    </row>
    <row r="198" spans="1:15" x14ac:dyDescent="0.35">
      <c r="A198" s="2">
        <v>27</v>
      </c>
      <c r="B198" s="8">
        <v>29.44</v>
      </c>
      <c r="C198" s="8">
        <v>28.2</v>
      </c>
      <c r="D198" s="8">
        <v>30.52</v>
      </c>
      <c r="E198" s="8">
        <v>32</v>
      </c>
      <c r="F198" s="8">
        <v>18.600000000000001</v>
      </c>
      <c r="G198" s="8">
        <v>92</v>
      </c>
      <c r="H198" s="8">
        <v>37</v>
      </c>
      <c r="I198" s="8">
        <v>1</v>
      </c>
      <c r="J198" s="8">
        <v>8.9</v>
      </c>
      <c r="K198" s="65">
        <v>9.7333333333333325</v>
      </c>
      <c r="L198" s="12">
        <v>5.2750000000000004</v>
      </c>
      <c r="M198" s="9">
        <v>2.0846575000000001</v>
      </c>
      <c r="N198" s="67">
        <v>0.30555555555555552</v>
      </c>
      <c r="O198" s="78">
        <v>0</v>
      </c>
    </row>
    <row r="199" spans="1:15" x14ac:dyDescent="0.35">
      <c r="A199" s="2">
        <v>28</v>
      </c>
      <c r="B199" s="8">
        <v>30.2</v>
      </c>
      <c r="C199" s="8">
        <v>28.96</v>
      </c>
      <c r="D199" s="8">
        <v>29.4</v>
      </c>
      <c r="E199" s="8">
        <v>33.4</v>
      </c>
      <c r="F199" s="8">
        <v>21.2</v>
      </c>
      <c r="G199" s="8">
        <v>76</v>
      </c>
      <c r="H199" s="8">
        <v>41</v>
      </c>
      <c r="I199" s="8">
        <v>1.6</v>
      </c>
      <c r="J199" s="8">
        <v>10.1</v>
      </c>
      <c r="K199" s="65">
        <v>9.1416666666666675</v>
      </c>
      <c r="L199" s="12">
        <v>7.1166666666666663</v>
      </c>
      <c r="M199" s="9">
        <v>2.2582825</v>
      </c>
      <c r="N199" s="67">
        <v>0.25</v>
      </c>
      <c r="O199" s="78">
        <v>0</v>
      </c>
    </row>
    <row r="200" spans="1:15" x14ac:dyDescent="0.35">
      <c r="A200" s="2">
        <v>29</v>
      </c>
      <c r="B200" s="8">
        <v>31.12</v>
      </c>
      <c r="C200" s="8">
        <v>29.36</v>
      </c>
      <c r="D200" s="8">
        <v>29.72</v>
      </c>
      <c r="E200" s="8">
        <v>33.200000000000003</v>
      </c>
      <c r="F200" s="8">
        <v>20.6</v>
      </c>
      <c r="G200" s="8">
        <v>75</v>
      </c>
      <c r="H200" s="8">
        <v>30</v>
      </c>
      <c r="I200" s="8">
        <v>4.0999999999999996</v>
      </c>
      <c r="J200" s="8">
        <v>8.5</v>
      </c>
      <c r="K200" s="65">
        <v>9.3416666666666668</v>
      </c>
      <c r="L200" s="12">
        <v>7.1833333333333336</v>
      </c>
      <c r="M200" s="9">
        <v>2.2953224999999997</v>
      </c>
      <c r="N200" s="67">
        <v>0.35416666666666669</v>
      </c>
      <c r="O200" s="78">
        <v>0</v>
      </c>
    </row>
    <row r="201" spans="1:15" x14ac:dyDescent="0.35">
      <c r="A201" s="2">
        <v>30</v>
      </c>
      <c r="B201" s="11">
        <v>31.64</v>
      </c>
      <c r="C201" s="8">
        <v>30.56</v>
      </c>
      <c r="D201" s="8">
        <v>30.88</v>
      </c>
      <c r="E201" s="8">
        <v>34</v>
      </c>
      <c r="F201" s="8">
        <v>20.399999999999999</v>
      </c>
      <c r="G201" s="8">
        <v>76</v>
      </c>
      <c r="H201" s="8">
        <v>26</v>
      </c>
      <c r="I201" s="8">
        <v>2</v>
      </c>
      <c r="J201" s="8">
        <v>8.6</v>
      </c>
      <c r="K201" s="65">
        <v>17.283333333333335</v>
      </c>
      <c r="L201" s="12">
        <v>3.7749999999999999</v>
      </c>
      <c r="M201" s="9">
        <v>2.9250024999999997</v>
      </c>
      <c r="N201" s="67">
        <v>0.33333333333333331</v>
      </c>
      <c r="O201" s="78">
        <v>0.7</v>
      </c>
    </row>
    <row r="202" spans="1:15" ht="15" thickBot="1" x14ac:dyDescent="0.4">
      <c r="A202" s="3">
        <v>31</v>
      </c>
      <c r="B202" s="11">
        <v>31.68</v>
      </c>
      <c r="C202" s="11">
        <v>29.84</v>
      </c>
      <c r="D202" s="11">
        <v>30.6</v>
      </c>
      <c r="E202" s="11">
        <v>33.200000000000003</v>
      </c>
      <c r="F202" s="11">
        <v>19.600000000000001</v>
      </c>
      <c r="G202" s="11">
        <v>83</v>
      </c>
      <c r="H202" s="11">
        <v>29</v>
      </c>
      <c r="I202" s="11">
        <v>3.1</v>
      </c>
      <c r="J202" s="11">
        <v>13.1</v>
      </c>
      <c r="K202" s="69">
        <v>12.316666666666666</v>
      </c>
      <c r="L202" s="10">
        <v>3.8583333333333334</v>
      </c>
      <c r="M202" s="9">
        <v>2.2467074999999999</v>
      </c>
      <c r="N202" s="71">
        <v>0.2986111111111111</v>
      </c>
      <c r="O202" s="231">
        <v>3.7</v>
      </c>
    </row>
    <row r="203" spans="1:15" ht="15" thickBot="1" x14ac:dyDescent="0.4">
      <c r="A203" s="16" t="s">
        <v>16</v>
      </c>
      <c r="B203" s="26">
        <v>323.83999999999997</v>
      </c>
      <c r="C203" s="26">
        <v>320</v>
      </c>
      <c r="D203" s="26">
        <v>328.12000000000006</v>
      </c>
      <c r="E203" s="26">
        <v>361.59999999999991</v>
      </c>
      <c r="F203" s="26">
        <v>214.99999999999997</v>
      </c>
      <c r="G203" s="26">
        <v>902</v>
      </c>
      <c r="H203" s="26">
        <v>377</v>
      </c>
      <c r="I203" s="26">
        <v>23.5</v>
      </c>
      <c r="J203" s="26">
        <v>94.199999999999989</v>
      </c>
      <c r="K203" s="104">
        <v>118.43333333333332</v>
      </c>
      <c r="L203" s="104">
        <v>74.925000000000011</v>
      </c>
      <c r="M203" s="104">
        <v>26.8574725</v>
      </c>
      <c r="N203" s="104"/>
      <c r="O203" s="26">
        <v>52.300000000000004</v>
      </c>
    </row>
    <row r="204" spans="1:15" ht="15" thickBot="1" x14ac:dyDescent="0.4">
      <c r="A204" s="17" t="s">
        <v>18</v>
      </c>
      <c r="B204" s="105">
        <v>29.439999999999998</v>
      </c>
      <c r="C204" s="105">
        <v>29.09090909090909</v>
      </c>
      <c r="D204" s="105">
        <v>29.829090909090915</v>
      </c>
      <c r="E204" s="105">
        <v>32.872727272727268</v>
      </c>
      <c r="F204" s="105">
        <v>19.545454545454543</v>
      </c>
      <c r="G204" s="105">
        <v>82</v>
      </c>
      <c r="H204" s="105">
        <v>34.272727272727273</v>
      </c>
      <c r="I204" s="105">
        <v>2.1363636363636362</v>
      </c>
      <c r="J204" s="105">
        <v>8.5636363636363626</v>
      </c>
      <c r="K204" s="105">
        <v>10.766666666666666</v>
      </c>
      <c r="L204" s="105">
        <v>6.8113636363636374</v>
      </c>
      <c r="M204" s="105">
        <v>2.441588409090909</v>
      </c>
      <c r="N204" s="105"/>
      <c r="O204" s="105">
        <v>4.7545454545454549</v>
      </c>
    </row>
    <row r="205" spans="1:15" ht="15" thickBot="1" x14ac:dyDescent="0.4">
      <c r="A205" s="14" t="s">
        <v>20</v>
      </c>
      <c r="B205" s="5">
        <v>1007</v>
      </c>
      <c r="C205" s="5">
        <v>970.04</v>
      </c>
      <c r="D205" s="5">
        <v>983.56</v>
      </c>
      <c r="E205" s="5">
        <v>1055.8</v>
      </c>
      <c r="F205" s="5">
        <v>644.6</v>
      </c>
      <c r="G205" s="5">
        <v>2159</v>
      </c>
      <c r="H205" s="5">
        <v>900</v>
      </c>
      <c r="I205" s="5">
        <v>107.7</v>
      </c>
      <c r="J205" s="5">
        <v>316.5</v>
      </c>
      <c r="K205" s="5">
        <v>338.42500000000001</v>
      </c>
      <c r="L205" s="5">
        <v>208.59166666666667</v>
      </c>
      <c r="M205" s="5">
        <v>75.980615</v>
      </c>
      <c r="N205" s="5"/>
      <c r="O205" s="5">
        <v>80.2</v>
      </c>
    </row>
    <row r="206" spans="1:15" ht="15" thickBot="1" x14ac:dyDescent="0.4">
      <c r="A206" s="14" t="s">
        <v>30</v>
      </c>
      <c r="B206" s="5">
        <v>32.483870967741936</v>
      </c>
      <c r="C206" s="5">
        <v>31.291612903225804</v>
      </c>
      <c r="D206" s="5">
        <v>31.72774193548387</v>
      </c>
      <c r="E206" s="5">
        <v>34.058064516129029</v>
      </c>
      <c r="F206" s="5">
        <v>20.793548387096774</v>
      </c>
      <c r="G206" s="5">
        <v>69.645161290322577</v>
      </c>
      <c r="H206" s="5">
        <v>29.032258064516128</v>
      </c>
      <c r="I206" s="5">
        <v>3.4741935483870967</v>
      </c>
      <c r="J206" s="5">
        <v>10.209677419354838</v>
      </c>
      <c r="K206" s="5">
        <v>10.916935483870969</v>
      </c>
      <c r="L206" s="5">
        <v>6.7287634408602148</v>
      </c>
      <c r="M206" s="5">
        <v>2.4509875806451613</v>
      </c>
      <c r="N206" s="5"/>
      <c r="O206" s="5">
        <v>2.5870967741935487</v>
      </c>
    </row>
    <row r="207" spans="1:15" ht="15" thickBot="1" x14ac:dyDescent="0.4">
      <c r="A207" s="1480" t="s">
        <v>31</v>
      </c>
      <c r="B207" s="1480"/>
      <c r="C207" s="1480"/>
      <c r="D207" s="1480"/>
      <c r="E207" s="1480"/>
      <c r="F207" s="1480"/>
      <c r="G207" s="1480"/>
      <c r="H207" s="1480"/>
      <c r="I207" s="1480"/>
      <c r="J207" s="1480"/>
      <c r="K207" s="1480"/>
      <c r="L207" s="1480"/>
      <c r="M207" s="1480"/>
      <c r="N207" s="1480"/>
      <c r="O207" s="1480"/>
    </row>
    <row r="208" spans="1:15" x14ac:dyDescent="0.35">
      <c r="A208" s="1434" t="s">
        <v>1</v>
      </c>
      <c r="B208" s="1436" t="s">
        <v>23</v>
      </c>
      <c r="C208" s="1437"/>
      <c r="D208" s="1438"/>
      <c r="E208" s="1436" t="s">
        <v>24</v>
      </c>
      <c r="F208" s="1438"/>
      <c r="G208" s="1436" t="s">
        <v>4</v>
      </c>
      <c r="H208" s="1438"/>
      <c r="I208" s="1441" t="s">
        <v>5</v>
      </c>
      <c r="J208" s="1442"/>
      <c r="K208" s="1441" t="s">
        <v>6</v>
      </c>
      <c r="L208" s="1451"/>
      <c r="M208" s="1451"/>
      <c r="N208" s="1475" t="s">
        <v>7</v>
      </c>
      <c r="O208" s="1475" t="s">
        <v>8</v>
      </c>
    </row>
    <row r="209" spans="1:15" ht="28.5" thickBot="1" x14ac:dyDescent="0.4">
      <c r="A209" s="1450"/>
      <c r="B209" s="1">
        <v>0.05</v>
      </c>
      <c r="C209" s="1">
        <v>0.1</v>
      </c>
      <c r="D209" s="1">
        <v>0.2</v>
      </c>
      <c r="E209" s="1" t="s">
        <v>9</v>
      </c>
      <c r="F209" s="1" t="s">
        <v>10</v>
      </c>
      <c r="G209" s="1" t="s">
        <v>9</v>
      </c>
      <c r="H209" s="1" t="s">
        <v>10</v>
      </c>
      <c r="I209" s="1" t="s">
        <v>11</v>
      </c>
      <c r="J209" s="1" t="s">
        <v>12</v>
      </c>
      <c r="K209" s="19" t="s">
        <v>13</v>
      </c>
      <c r="L209" s="19" t="s">
        <v>14</v>
      </c>
      <c r="M209" s="221" t="s">
        <v>15</v>
      </c>
      <c r="N209" s="1447"/>
      <c r="O209" s="1476"/>
    </row>
    <row r="210" spans="1:15" x14ac:dyDescent="0.35">
      <c r="A210" s="29">
        <v>1</v>
      </c>
      <c r="B210" s="30">
        <v>27.72</v>
      </c>
      <c r="C210" s="30">
        <v>28.36</v>
      </c>
      <c r="D210" s="30">
        <v>29.96</v>
      </c>
      <c r="E210" s="31">
        <v>29.2</v>
      </c>
      <c r="F210" s="31">
        <v>17.2</v>
      </c>
      <c r="G210" s="31">
        <v>82</v>
      </c>
      <c r="H210" s="31">
        <v>47</v>
      </c>
      <c r="I210" s="31">
        <v>2</v>
      </c>
      <c r="J210" s="31">
        <v>8.5</v>
      </c>
      <c r="K210" s="31">
        <v>9.4916666666666671</v>
      </c>
      <c r="L210" s="31">
        <v>5.8666666666666663</v>
      </c>
      <c r="M210" s="31">
        <v>2.1332724999999999</v>
      </c>
      <c r="N210" s="234"/>
      <c r="O210" s="227">
        <v>0</v>
      </c>
    </row>
    <row r="211" spans="1:15" x14ac:dyDescent="0.35">
      <c r="A211" s="29">
        <v>2</v>
      </c>
      <c r="B211" s="31">
        <v>29.88</v>
      </c>
      <c r="C211" s="31">
        <v>28.56</v>
      </c>
      <c r="D211" s="31">
        <v>29.16</v>
      </c>
      <c r="E211" s="31">
        <v>34.200000000000003</v>
      </c>
      <c r="F211" s="31">
        <v>16.600000000000001</v>
      </c>
      <c r="G211" s="31">
        <v>92</v>
      </c>
      <c r="H211" s="31">
        <v>33</v>
      </c>
      <c r="I211" s="31">
        <v>1.5</v>
      </c>
      <c r="J211" s="31">
        <v>5.4</v>
      </c>
      <c r="K211" s="31">
        <v>9.9499999999999993</v>
      </c>
      <c r="L211" s="31">
        <v>7.4333333333333336</v>
      </c>
      <c r="M211" s="31">
        <v>2.4145449999999999</v>
      </c>
      <c r="N211" s="211">
        <v>0.33333333333333331</v>
      </c>
      <c r="O211" s="227">
        <v>6.3</v>
      </c>
    </row>
    <row r="212" spans="1:15" x14ac:dyDescent="0.35">
      <c r="A212" s="29">
        <v>3</v>
      </c>
      <c r="B212" s="31">
        <v>29.36</v>
      </c>
      <c r="C212" s="31">
        <v>28.24</v>
      </c>
      <c r="D212" s="31">
        <v>29.08</v>
      </c>
      <c r="E212" s="31">
        <v>33.200000000000003</v>
      </c>
      <c r="F212" s="31">
        <v>18.2</v>
      </c>
      <c r="G212" s="31">
        <v>92</v>
      </c>
      <c r="H212" s="31">
        <v>33</v>
      </c>
      <c r="I212" s="31">
        <v>3.3</v>
      </c>
      <c r="J212" s="31">
        <v>7.8</v>
      </c>
      <c r="K212" s="31">
        <v>9.1333333333333329</v>
      </c>
      <c r="L212" s="31">
        <v>5.375</v>
      </c>
      <c r="M212" s="31">
        <v>2.0152074999999998</v>
      </c>
      <c r="N212" s="211">
        <v>0.34375</v>
      </c>
      <c r="O212" s="227">
        <v>0</v>
      </c>
    </row>
    <row r="213" spans="1:15" x14ac:dyDescent="0.35">
      <c r="A213" s="29">
        <v>4</v>
      </c>
      <c r="B213" s="31">
        <v>31.2</v>
      </c>
      <c r="C213" s="31">
        <v>29.2</v>
      </c>
      <c r="D213" s="31">
        <v>31.2</v>
      </c>
      <c r="E213" s="31">
        <v>34.200000000000003</v>
      </c>
      <c r="F213" s="31">
        <v>19.399999999999999</v>
      </c>
      <c r="G213" s="31">
        <v>56</v>
      </c>
      <c r="H213" s="31">
        <v>23</v>
      </c>
      <c r="I213" s="31">
        <v>2.5</v>
      </c>
      <c r="J213" s="31">
        <v>12.3</v>
      </c>
      <c r="K213" s="31">
        <v>11.15</v>
      </c>
      <c r="L213" s="31">
        <v>6.8166666666666664</v>
      </c>
      <c r="M213" s="31">
        <v>2.4955700000000003</v>
      </c>
      <c r="N213" s="211">
        <v>0.38194444444444442</v>
      </c>
      <c r="O213" s="227">
        <v>0</v>
      </c>
    </row>
    <row r="214" spans="1:15" x14ac:dyDescent="0.35">
      <c r="A214" s="29">
        <v>5</v>
      </c>
      <c r="B214" s="31">
        <v>27.56</v>
      </c>
      <c r="C214" s="31">
        <v>28.36</v>
      </c>
      <c r="D214" s="31">
        <v>30.16</v>
      </c>
      <c r="E214" s="31">
        <v>32</v>
      </c>
      <c r="F214" s="31">
        <v>20.399999999999999</v>
      </c>
      <c r="G214" s="31">
        <v>83</v>
      </c>
      <c r="H214" s="31">
        <v>40</v>
      </c>
      <c r="I214" s="31">
        <v>2.4</v>
      </c>
      <c r="J214" s="31">
        <v>5.3</v>
      </c>
      <c r="K214" s="31">
        <v>10.416666666666666</v>
      </c>
      <c r="L214" s="31">
        <v>5.9333333333333336</v>
      </c>
      <c r="M214" s="31">
        <v>2.2710150000000002</v>
      </c>
      <c r="N214" s="211">
        <v>0.20833333333333334</v>
      </c>
      <c r="O214" s="227">
        <v>32.799999999999997</v>
      </c>
    </row>
    <row r="215" spans="1:15" x14ac:dyDescent="0.35">
      <c r="A215" s="29">
        <v>6</v>
      </c>
      <c r="B215" s="31">
        <v>26.4</v>
      </c>
      <c r="C215" s="31">
        <v>26.08</v>
      </c>
      <c r="D215" s="31">
        <v>22.24</v>
      </c>
      <c r="E215" s="31">
        <v>29.4</v>
      </c>
      <c r="F215" s="31">
        <v>15.2</v>
      </c>
      <c r="G215" s="31">
        <v>92</v>
      </c>
      <c r="H215" s="31">
        <v>42</v>
      </c>
      <c r="I215" s="31">
        <v>2</v>
      </c>
      <c r="J215" s="31">
        <v>4.2</v>
      </c>
      <c r="K215" s="31">
        <v>12.958333333333334</v>
      </c>
      <c r="L215" s="31">
        <v>8.5583333333333336</v>
      </c>
      <c r="M215" s="31">
        <v>2.9886649999999997</v>
      </c>
      <c r="N215" s="211">
        <v>0.22569444444444445</v>
      </c>
      <c r="O215" s="227">
        <v>0</v>
      </c>
    </row>
    <row r="216" spans="1:15" x14ac:dyDescent="0.35">
      <c r="A216" s="29">
        <v>7</v>
      </c>
      <c r="B216" s="31">
        <v>27.76</v>
      </c>
      <c r="C216" s="31">
        <v>26.68</v>
      </c>
      <c r="D216" s="32">
        <v>27.48</v>
      </c>
      <c r="E216" s="32">
        <v>30.4</v>
      </c>
      <c r="F216" s="32">
        <v>18</v>
      </c>
      <c r="G216" s="32">
        <v>83</v>
      </c>
      <c r="H216" s="32">
        <v>47</v>
      </c>
      <c r="I216" s="32">
        <v>1.5</v>
      </c>
      <c r="J216" s="31">
        <v>8.6999999999999993</v>
      </c>
      <c r="K216" s="31">
        <v>8.7083333333333339</v>
      </c>
      <c r="L216" s="31">
        <v>5.6916666666666664</v>
      </c>
      <c r="M216" s="31">
        <v>2.0001600000000002</v>
      </c>
      <c r="N216" s="211">
        <v>0.125</v>
      </c>
      <c r="O216" s="227">
        <v>1.1000000000000001</v>
      </c>
    </row>
    <row r="217" spans="1:15" x14ac:dyDescent="0.35">
      <c r="A217" s="29">
        <v>8</v>
      </c>
      <c r="B217" s="31">
        <v>29.04</v>
      </c>
      <c r="C217" s="31">
        <v>27.8</v>
      </c>
      <c r="D217" s="31">
        <v>28.24</v>
      </c>
      <c r="E217" s="31">
        <v>32.200000000000003</v>
      </c>
      <c r="F217" s="31">
        <v>19.2</v>
      </c>
      <c r="G217" s="31">
        <v>83</v>
      </c>
      <c r="H217" s="31">
        <v>36</v>
      </c>
      <c r="I217" s="31">
        <v>2.5</v>
      </c>
      <c r="J217" s="32">
        <v>10.8</v>
      </c>
      <c r="K217" s="31">
        <v>10.533333333333333</v>
      </c>
      <c r="L217" s="31">
        <v>5.85</v>
      </c>
      <c r="M217" s="31">
        <v>2.2756449999999999</v>
      </c>
      <c r="N217" s="211">
        <v>0.3125</v>
      </c>
      <c r="O217" s="227">
        <v>0</v>
      </c>
    </row>
    <row r="218" spans="1:15" x14ac:dyDescent="0.35">
      <c r="A218" s="29">
        <v>9</v>
      </c>
      <c r="B218" s="31">
        <v>29.64</v>
      </c>
      <c r="C218" s="31">
        <v>28.56</v>
      </c>
      <c r="D218" s="31">
        <v>29.04</v>
      </c>
      <c r="E218" s="31">
        <v>32.4</v>
      </c>
      <c r="F218" s="31">
        <v>20.399999999999999</v>
      </c>
      <c r="G218" s="31">
        <v>75</v>
      </c>
      <c r="H218" s="31">
        <v>44</v>
      </c>
      <c r="I218" s="31">
        <v>2.2000000000000002</v>
      </c>
      <c r="J218" s="31">
        <v>9.8000000000000007</v>
      </c>
      <c r="K218" s="31">
        <v>11.758333333333333</v>
      </c>
      <c r="L218" s="31">
        <v>10.125</v>
      </c>
      <c r="M218" s="31">
        <v>3.0395949999999998</v>
      </c>
      <c r="N218" s="211">
        <v>0.21875</v>
      </c>
      <c r="O218" s="227">
        <v>0</v>
      </c>
    </row>
    <row r="219" spans="1:15" ht="15" thickBot="1" x14ac:dyDescent="0.4">
      <c r="A219" s="33">
        <v>10</v>
      </c>
      <c r="B219" s="34">
        <v>29.36</v>
      </c>
      <c r="C219" s="34">
        <v>28.68</v>
      </c>
      <c r="D219" s="34">
        <v>29.2</v>
      </c>
      <c r="E219" s="34">
        <v>31.4</v>
      </c>
      <c r="F219" s="34">
        <v>18.2</v>
      </c>
      <c r="G219" s="34">
        <v>74</v>
      </c>
      <c r="H219" s="34">
        <v>37</v>
      </c>
      <c r="I219" s="34">
        <v>1.7</v>
      </c>
      <c r="J219" s="34">
        <v>6.8</v>
      </c>
      <c r="K219" s="34">
        <v>13.125</v>
      </c>
      <c r="L219" s="34">
        <v>6.6083333333333334</v>
      </c>
      <c r="M219" s="31">
        <v>2.7409599999999998</v>
      </c>
      <c r="N219" s="212">
        <v>0.21180555555555555</v>
      </c>
      <c r="O219" s="228">
        <v>4.0999999999999996</v>
      </c>
    </row>
    <row r="220" spans="1:15" ht="15" thickBot="1" x14ac:dyDescent="0.4">
      <c r="A220" s="35" t="s">
        <v>16</v>
      </c>
      <c r="B220" s="36">
        <v>287.92</v>
      </c>
      <c r="C220" s="36">
        <v>280.52000000000004</v>
      </c>
      <c r="D220" s="36">
        <v>285.76</v>
      </c>
      <c r="E220" s="36">
        <v>318.59999999999997</v>
      </c>
      <c r="F220" s="36">
        <v>182.8</v>
      </c>
      <c r="G220" s="36">
        <v>812</v>
      </c>
      <c r="H220" s="36">
        <v>382</v>
      </c>
      <c r="I220" s="36">
        <v>21.6</v>
      </c>
      <c r="J220" s="36">
        <v>79.599999999999994</v>
      </c>
      <c r="K220" s="36">
        <v>107.22499999999999</v>
      </c>
      <c r="L220" s="36">
        <v>68.258333333333326</v>
      </c>
      <c r="M220" s="36">
        <v>24.374635000000001</v>
      </c>
      <c r="N220" s="36"/>
      <c r="O220" s="36">
        <v>44.3</v>
      </c>
    </row>
    <row r="221" spans="1:15" ht="15" thickBot="1" x14ac:dyDescent="0.4">
      <c r="A221" s="37" t="s">
        <v>18</v>
      </c>
      <c r="B221" s="38">
        <v>28.792000000000002</v>
      </c>
      <c r="C221" s="38">
        <v>28.052000000000003</v>
      </c>
      <c r="D221" s="38">
        <v>28.576000000000001</v>
      </c>
      <c r="E221" s="38">
        <v>31.859999999999996</v>
      </c>
      <c r="F221" s="38">
        <v>18.28</v>
      </c>
      <c r="G221" s="38">
        <v>81.2</v>
      </c>
      <c r="H221" s="38">
        <v>38.200000000000003</v>
      </c>
      <c r="I221" s="38">
        <v>2.16</v>
      </c>
      <c r="J221" s="38">
        <v>7.9599999999999991</v>
      </c>
      <c r="K221" s="38">
        <v>10.7225</v>
      </c>
      <c r="L221" s="38">
        <v>6.8258333333333328</v>
      </c>
      <c r="M221" s="38">
        <v>2.4374635000000002</v>
      </c>
      <c r="N221" s="38"/>
      <c r="O221" s="38">
        <v>4.43</v>
      </c>
    </row>
    <row r="222" spans="1:15" x14ac:dyDescent="0.35">
      <c r="A222" s="39">
        <v>11</v>
      </c>
      <c r="B222" s="30">
        <v>27.6</v>
      </c>
      <c r="C222" s="30">
        <v>27.48</v>
      </c>
      <c r="D222" s="30">
        <v>28.76</v>
      </c>
      <c r="E222" s="30">
        <v>30.2</v>
      </c>
      <c r="F222" s="30">
        <v>19</v>
      </c>
      <c r="G222" s="30">
        <v>92</v>
      </c>
      <c r="H222" s="30">
        <v>44</v>
      </c>
      <c r="I222" s="30">
        <v>2</v>
      </c>
      <c r="J222" s="30">
        <v>10.1</v>
      </c>
      <c r="K222" s="30">
        <v>8.7666666666666675</v>
      </c>
      <c r="L222" s="30">
        <v>4.1166666666666663</v>
      </c>
      <c r="M222" s="31">
        <v>1.7894949999999998</v>
      </c>
      <c r="N222" s="215">
        <v>6.25E-2</v>
      </c>
      <c r="O222" s="230">
        <v>26</v>
      </c>
    </row>
    <row r="223" spans="1:15" x14ac:dyDescent="0.35">
      <c r="A223" s="29">
        <v>12</v>
      </c>
      <c r="B223" s="31">
        <v>25.24</v>
      </c>
      <c r="C223" s="31">
        <v>25.6</v>
      </c>
      <c r="D223" s="31">
        <v>26.84</v>
      </c>
      <c r="E223" s="31">
        <v>28.2</v>
      </c>
      <c r="F223" s="31">
        <v>18</v>
      </c>
      <c r="G223" s="31">
        <v>92</v>
      </c>
      <c r="H223" s="31">
        <v>58</v>
      </c>
      <c r="I223" s="31">
        <v>0.5</v>
      </c>
      <c r="J223" s="31">
        <v>5.9</v>
      </c>
      <c r="K223" s="31">
        <v>7.458333333333333</v>
      </c>
      <c r="L223" s="31">
        <v>4.1500000000000004</v>
      </c>
      <c r="M223" s="31">
        <v>1.6123975000000002</v>
      </c>
      <c r="N223" s="211">
        <v>0.11458333333333333</v>
      </c>
      <c r="O223" s="227">
        <v>2.8</v>
      </c>
    </row>
    <row r="224" spans="1:15" x14ac:dyDescent="0.35">
      <c r="A224" s="29">
        <v>13</v>
      </c>
      <c r="B224" s="31">
        <v>27.36</v>
      </c>
      <c r="C224" s="31">
        <v>26.48</v>
      </c>
      <c r="D224" s="31">
        <v>27.2</v>
      </c>
      <c r="E224" s="31">
        <v>30.2</v>
      </c>
      <c r="F224" s="31">
        <v>18.2</v>
      </c>
      <c r="G224" s="31">
        <v>92</v>
      </c>
      <c r="H224" s="31">
        <v>46</v>
      </c>
      <c r="I224" s="31">
        <v>1</v>
      </c>
      <c r="J224" s="31">
        <v>12.6</v>
      </c>
      <c r="K224" s="31">
        <v>8.1583333333333332</v>
      </c>
      <c r="L224" s="31">
        <v>5.3083333333333336</v>
      </c>
      <c r="M224" s="31">
        <v>1.87052</v>
      </c>
      <c r="N224" s="211">
        <v>0.1388888888888889</v>
      </c>
      <c r="O224" s="227">
        <v>0</v>
      </c>
    </row>
    <row r="225" spans="1:15" x14ac:dyDescent="0.35">
      <c r="A225" s="29">
        <v>14</v>
      </c>
      <c r="B225" s="31">
        <v>24.96</v>
      </c>
      <c r="C225" s="31">
        <v>25.28</v>
      </c>
      <c r="D225" s="31">
        <v>26.88</v>
      </c>
      <c r="E225" s="31">
        <v>27.4</v>
      </c>
      <c r="F225" s="31">
        <v>19.8</v>
      </c>
      <c r="G225" s="31">
        <v>92</v>
      </c>
      <c r="H225" s="31">
        <v>59</v>
      </c>
      <c r="I225" s="31">
        <v>0.7</v>
      </c>
      <c r="J225" s="31">
        <v>10</v>
      </c>
      <c r="K225" s="31">
        <v>6.95</v>
      </c>
      <c r="L225" s="31">
        <v>7.9833333333333334</v>
      </c>
      <c r="M225" s="31">
        <v>2.0742400000000001</v>
      </c>
      <c r="N225" s="211">
        <v>3.472222222222222E-3</v>
      </c>
      <c r="O225" s="227">
        <v>17.2</v>
      </c>
    </row>
    <row r="226" spans="1:15" x14ac:dyDescent="0.35">
      <c r="A226" s="29">
        <v>15</v>
      </c>
      <c r="B226" s="31">
        <v>25.88</v>
      </c>
      <c r="C226" s="31">
        <v>25.04</v>
      </c>
      <c r="D226" s="31">
        <v>26.04</v>
      </c>
      <c r="E226" s="31">
        <v>30</v>
      </c>
      <c r="F226" s="31">
        <v>17.600000000000001</v>
      </c>
      <c r="G226" s="31">
        <v>92</v>
      </c>
      <c r="H226" s="31">
        <v>43</v>
      </c>
      <c r="I226" s="31">
        <v>1</v>
      </c>
      <c r="J226" s="31">
        <v>6.6</v>
      </c>
      <c r="K226" s="31">
        <v>8.5500000000000007</v>
      </c>
      <c r="L226" s="31">
        <v>5.4416666666666664</v>
      </c>
      <c r="M226" s="31">
        <v>1.9434425</v>
      </c>
      <c r="N226" s="211">
        <v>0.23958333333333334</v>
      </c>
      <c r="O226" s="227">
        <v>0</v>
      </c>
    </row>
    <row r="227" spans="1:15" x14ac:dyDescent="0.35">
      <c r="A227" s="29">
        <v>16</v>
      </c>
      <c r="B227" s="31">
        <v>28.24</v>
      </c>
      <c r="C227" s="31">
        <v>26.44</v>
      </c>
      <c r="D227" s="31">
        <v>26.6</v>
      </c>
      <c r="E227" s="31">
        <v>31.2</v>
      </c>
      <c r="F227" s="31">
        <v>18.2</v>
      </c>
      <c r="G227" s="31">
        <v>92</v>
      </c>
      <c r="H227" s="31">
        <v>40</v>
      </c>
      <c r="I227" s="31">
        <v>2.5</v>
      </c>
      <c r="J227" s="31">
        <v>9.6999999999999993</v>
      </c>
      <c r="K227" s="31">
        <v>9.9</v>
      </c>
      <c r="L227" s="31">
        <v>5.0250000000000004</v>
      </c>
      <c r="M227" s="31">
        <v>2.0730824999999999</v>
      </c>
      <c r="N227" s="211">
        <v>0.32291666666666669</v>
      </c>
      <c r="O227" s="227">
        <v>0</v>
      </c>
    </row>
    <row r="228" spans="1:15" x14ac:dyDescent="0.35">
      <c r="A228" s="29">
        <v>17</v>
      </c>
      <c r="B228" s="31">
        <v>28.8</v>
      </c>
      <c r="C228" s="31">
        <v>27.4</v>
      </c>
      <c r="D228" s="31" t="s">
        <v>32</v>
      </c>
      <c r="E228" s="31">
        <v>31.4</v>
      </c>
      <c r="F228" s="31">
        <v>18.600000000000001</v>
      </c>
      <c r="G228" s="31">
        <v>82</v>
      </c>
      <c r="H228" s="31">
        <v>24</v>
      </c>
      <c r="I228" s="31">
        <v>3.1</v>
      </c>
      <c r="J228" s="31">
        <v>8.9</v>
      </c>
      <c r="K228" s="31">
        <v>9.6583333333333332</v>
      </c>
      <c r="L228" s="31">
        <v>5.0583333333333336</v>
      </c>
      <c r="M228" s="31">
        <v>2.0441449999999999</v>
      </c>
      <c r="N228" s="211">
        <v>0.3923611111111111</v>
      </c>
      <c r="O228" s="227">
        <v>0</v>
      </c>
    </row>
    <row r="229" spans="1:15" x14ac:dyDescent="0.35">
      <c r="A229" s="29">
        <v>18</v>
      </c>
      <c r="B229" s="31">
        <v>29.72</v>
      </c>
      <c r="C229" s="31">
        <v>28</v>
      </c>
      <c r="D229" s="31">
        <v>28.24</v>
      </c>
      <c r="E229" s="31">
        <v>31.2</v>
      </c>
      <c r="F229" s="31">
        <v>18</v>
      </c>
      <c r="G229" s="31">
        <v>67</v>
      </c>
      <c r="H229" s="31">
        <v>30</v>
      </c>
      <c r="I229" s="31">
        <v>2.8</v>
      </c>
      <c r="J229" s="31">
        <v>9.1999999999999993</v>
      </c>
      <c r="K229" s="31">
        <v>11.05</v>
      </c>
      <c r="L229" s="31">
        <v>6.9</v>
      </c>
      <c r="M229" s="31">
        <v>2.4932550000000004</v>
      </c>
      <c r="N229" s="211">
        <v>0.40972222222222227</v>
      </c>
      <c r="O229" s="227">
        <v>0</v>
      </c>
    </row>
    <row r="230" spans="1:15" x14ac:dyDescent="0.35">
      <c r="A230" s="29">
        <v>19</v>
      </c>
      <c r="B230" s="31">
        <v>28.4</v>
      </c>
      <c r="C230" s="31">
        <v>28.12</v>
      </c>
      <c r="D230" s="31">
        <v>28.96</v>
      </c>
      <c r="E230" s="31">
        <v>29.6</v>
      </c>
      <c r="F230" s="31">
        <v>20.2</v>
      </c>
      <c r="G230" s="31">
        <v>92</v>
      </c>
      <c r="H230" s="31">
        <v>48</v>
      </c>
      <c r="I230" s="31">
        <v>2</v>
      </c>
      <c r="J230" s="31">
        <v>3.5</v>
      </c>
      <c r="K230" s="31">
        <v>8.875</v>
      </c>
      <c r="L230" s="31">
        <v>7.9249999999999998</v>
      </c>
      <c r="M230" s="31">
        <v>2.33352</v>
      </c>
      <c r="N230" s="211">
        <v>0.15625</v>
      </c>
      <c r="O230" s="227">
        <v>3.8</v>
      </c>
    </row>
    <row r="231" spans="1:15" ht="15" thickBot="1" x14ac:dyDescent="0.4">
      <c r="A231" s="33">
        <v>20</v>
      </c>
      <c r="B231" s="34">
        <v>25.16</v>
      </c>
      <c r="C231" s="34">
        <v>25.48</v>
      </c>
      <c r="D231" s="34">
        <v>27.12</v>
      </c>
      <c r="E231" s="34">
        <v>34.4</v>
      </c>
      <c r="F231" s="34">
        <v>19</v>
      </c>
      <c r="G231" s="34">
        <v>92</v>
      </c>
      <c r="H231" s="34">
        <v>47</v>
      </c>
      <c r="I231" s="34">
        <v>2.4</v>
      </c>
      <c r="J231" s="34">
        <v>8</v>
      </c>
      <c r="K231" s="34">
        <v>8.4083333333333332</v>
      </c>
      <c r="L231" s="34">
        <v>4.4416666666666664</v>
      </c>
      <c r="M231" s="31">
        <v>1.7848649999999999</v>
      </c>
      <c r="N231" s="212">
        <v>4.8611111111111112E-2</v>
      </c>
      <c r="O231" s="228">
        <v>0</v>
      </c>
    </row>
    <row r="232" spans="1:15" ht="15" thickBot="1" x14ac:dyDescent="0.4">
      <c r="A232" s="35" t="s">
        <v>16</v>
      </c>
      <c r="B232" s="36">
        <v>271.36</v>
      </c>
      <c r="C232" s="36">
        <v>265.32</v>
      </c>
      <c r="D232" s="36">
        <v>246.64000000000001</v>
      </c>
      <c r="E232" s="36">
        <v>303.79999999999995</v>
      </c>
      <c r="F232" s="36">
        <v>186.6</v>
      </c>
      <c r="G232" s="36">
        <v>885</v>
      </c>
      <c r="H232" s="36">
        <v>439</v>
      </c>
      <c r="I232" s="36">
        <v>18</v>
      </c>
      <c r="J232" s="36">
        <v>84.5</v>
      </c>
      <c r="K232" s="36">
        <v>87.774999999999991</v>
      </c>
      <c r="L232" s="36">
        <v>56.349999999999994</v>
      </c>
      <c r="M232" s="36">
        <v>20.018962500000001</v>
      </c>
      <c r="N232" s="36"/>
      <c r="O232" s="36">
        <v>49.8</v>
      </c>
    </row>
    <row r="233" spans="1:15" ht="15" thickBot="1" x14ac:dyDescent="0.4">
      <c r="A233" s="37" t="s">
        <v>18</v>
      </c>
      <c r="B233" s="38">
        <v>27.136000000000003</v>
      </c>
      <c r="C233" s="38">
        <v>26.532</v>
      </c>
      <c r="D233" s="38">
        <v>27.404444444444447</v>
      </c>
      <c r="E233" s="38">
        <v>30.379999999999995</v>
      </c>
      <c r="F233" s="38">
        <v>18.66</v>
      </c>
      <c r="G233" s="38">
        <v>88.5</v>
      </c>
      <c r="H233" s="38">
        <v>43.9</v>
      </c>
      <c r="I233" s="38">
        <v>1.8</v>
      </c>
      <c r="J233" s="38">
        <v>8.4499999999999993</v>
      </c>
      <c r="K233" s="38">
        <v>8.7774999999999999</v>
      </c>
      <c r="L233" s="38">
        <v>5.6349999999999998</v>
      </c>
      <c r="M233" s="38">
        <v>2.0018962500000002</v>
      </c>
      <c r="N233" s="38"/>
      <c r="O233" s="38">
        <v>4.9799999999999995</v>
      </c>
    </row>
    <row r="234" spans="1:15" x14ac:dyDescent="0.35">
      <c r="A234" s="39">
        <v>21</v>
      </c>
      <c r="B234" s="30">
        <v>27.64</v>
      </c>
      <c r="C234" s="30">
        <v>26.56</v>
      </c>
      <c r="D234" s="30">
        <v>27.12</v>
      </c>
      <c r="E234" s="30">
        <v>30</v>
      </c>
      <c r="F234" s="30">
        <v>20.2</v>
      </c>
      <c r="G234" s="30">
        <v>83</v>
      </c>
      <c r="H234" s="30">
        <v>41</v>
      </c>
      <c r="I234" s="30">
        <v>1</v>
      </c>
      <c r="J234" s="30">
        <v>4.5999999999999996</v>
      </c>
      <c r="K234" s="30">
        <v>5.1583333333333332</v>
      </c>
      <c r="L234" s="30">
        <v>4.4666666666666668</v>
      </c>
      <c r="M234" s="31">
        <v>1.3369124999999999</v>
      </c>
      <c r="N234" s="215">
        <v>0.20833333333333334</v>
      </c>
      <c r="O234" s="230">
        <v>2.9</v>
      </c>
    </row>
    <row r="235" spans="1:15" x14ac:dyDescent="0.35">
      <c r="A235" s="29">
        <v>22</v>
      </c>
      <c r="B235" s="44">
        <v>25.76</v>
      </c>
      <c r="C235" s="44">
        <v>25.64</v>
      </c>
      <c r="D235" s="44">
        <v>26.96</v>
      </c>
      <c r="E235" s="44">
        <v>26.8</v>
      </c>
      <c r="F235" s="44">
        <v>17.8</v>
      </c>
      <c r="G235" s="44">
        <v>92</v>
      </c>
      <c r="H235" s="44">
        <v>59</v>
      </c>
      <c r="I235" s="44">
        <v>1</v>
      </c>
      <c r="J235" s="31">
        <v>13</v>
      </c>
      <c r="K235" s="31">
        <v>4.9249999999999998</v>
      </c>
      <c r="L235" s="31">
        <v>5.6</v>
      </c>
      <c r="M235" s="31">
        <v>1.4619224999999998</v>
      </c>
      <c r="N235" s="211">
        <v>0.16666666666666666</v>
      </c>
      <c r="O235" s="232">
        <v>15.8</v>
      </c>
    </row>
    <row r="236" spans="1:15" x14ac:dyDescent="0.35">
      <c r="A236" s="29">
        <v>23</v>
      </c>
      <c r="B236" s="44">
        <v>24.72</v>
      </c>
      <c r="C236" s="44">
        <v>24.96</v>
      </c>
      <c r="D236" s="44">
        <v>26.24</v>
      </c>
      <c r="E236" s="44">
        <v>23.4</v>
      </c>
      <c r="F236" s="44">
        <v>17</v>
      </c>
      <c r="G236" s="44">
        <v>96</v>
      </c>
      <c r="H236" s="44">
        <v>59</v>
      </c>
      <c r="I236" s="44">
        <v>0.5</v>
      </c>
      <c r="J236" s="44" t="s">
        <v>33</v>
      </c>
      <c r="K236" s="31">
        <v>6.1583333333333332</v>
      </c>
      <c r="L236" s="31">
        <v>6.8</v>
      </c>
      <c r="M236" s="31">
        <v>1.7999124999999998</v>
      </c>
      <c r="N236" s="211">
        <v>9.0277777777777776E-2</v>
      </c>
      <c r="O236" s="232">
        <v>2.1</v>
      </c>
    </row>
    <row r="237" spans="1:15" x14ac:dyDescent="0.35">
      <c r="A237" s="29">
        <v>24</v>
      </c>
      <c r="B237" s="44">
        <v>25</v>
      </c>
      <c r="C237" s="44">
        <v>25.08</v>
      </c>
      <c r="D237" s="44">
        <v>26.16</v>
      </c>
      <c r="E237" s="44">
        <v>26.4</v>
      </c>
      <c r="F237" s="44">
        <v>17.600000000000001</v>
      </c>
      <c r="G237" s="44">
        <v>92</v>
      </c>
      <c r="H237" s="44">
        <v>63</v>
      </c>
      <c r="I237" s="44">
        <v>1.1000000000000001</v>
      </c>
      <c r="J237" s="44">
        <v>4.5999999999999996</v>
      </c>
      <c r="K237" s="31">
        <v>5.6583333333333332</v>
      </c>
      <c r="L237" s="31">
        <v>4.4666666666666668</v>
      </c>
      <c r="M237" s="31">
        <v>1.4063625</v>
      </c>
      <c r="N237" s="211">
        <v>7.6388888888888895E-2</v>
      </c>
      <c r="O237" s="227">
        <v>0</v>
      </c>
    </row>
    <row r="238" spans="1:15" x14ac:dyDescent="0.35">
      <c r="A238" s="29">
        <v>25</v>
      </c>
      <c r="B238" s="44">
        <v>26.76</v>
      </c>
      <c r="C238" s="44">
        <v>25.54</v>
      </c>
      <c r="D238" s="44">
        <v>26.2</v>
      </c>
      <c r="E238" s="44">
        <v>28.4</v>
      </c>
      <c r="F238" s="44">
        <v>19.8</v>
      </c>
      <c r="G238" s="44">
        <v>92</v>
      </c>
      <c r="H238" s="44">
        <v>54</v>
      </c>
      <c r="I238" s="44">
        <v>0.7</v>
      </c>
      <c r="J238" s="44">
        <v>7.9</v>
      </c>
      <c r="K238" s="31">
        <v>6.1416666666666666</v>
      </c>
      <c r="L238" s="31">
        <v>6.9249999999999998</v>
      </c>
      <c r="M238" s="31">
        <v>1.8149599999999999</v>
      </c>
      <c r="N238" s="211">
        <v>0.12847222222222224</v>
      </c>
      <c r="O238" s="232">
        <v>6</v>
      </c>
    </row>
    <row r="239" spans="1:15" x14ac:dyDescent="0.35">
      <c r="A239" s="29">
        <v>26</v>
      </c>
      <c r="B239" s="44">
        <v>24.88</v>
      </c>
      <c r="C239" s="44">
        <v>24.96</v>
      </c>
      <c r="D239" s="44">
        <v>26.12</v>
      </c>
      <c r="E239" s="44">
        <v>27.8</v>
      </c>
      <c r="F239" s="44">
        <v>19.2</v>
      </c>
      <c r="G239" s="44">
        <v>92</v>
      </c>
      <c r="H239" s="44">
        <v>65</v>
      </c>
      <c r="I239" s="44">
        <v>0.7</v>
      </c>
      <c r="J239" s="44" t="s">
        <v>33</v>
      </c>
      <c r="K239" s="31">
        <v>8.1750000000000007</v>
      </c>
      <c r="L239" s="31">
        <v>7.2416666666666663</v>
      </c>
      <c r="M239" s="31">
        <v>2.141375</v>
      </c>
      <c r="N239" s="211">
        <v>8.3333333333333329E-2</v>
      </c>
      <c r="O239" s="232">
        <v>18.8</v>
      </c>
    </row>
    <row r="240" spans="1:15" x14ac:dyDescent="0.35">
      <c r="A240" s="29">
        <v>27</v>
      </c>
      <c r="B240" s="44">
        <v>25.44</v>
      </c>
      <c r="C240" s="44">
        <v>24.72</v>
      </c>
      <c r="D240" s="44">
        <v>25.44</v>
      </c>
      <c r="E240" s="44">
        <v>30.8</v>
      </c>
      <c r="F240" s="44">
        <v>18.8</v>
      </c>
      <c r="G240" s="44">
        <v>92</v>
      </c>
      <c r="H240" s="44">
        <v>47</v>
      </c>
      <c r="I240" s="44">
        <v>1</v>
      </c>
      <c r="J240" s="44">
        <v>6.5</v>
      </c>
      <c r="K240" s="31">
        <v>9.6416666666666675</v>
      </c>
      <c r="L240" s="31">
        <v>4.1916666666666664</v>
      </c>
      <c r="M240" s="31">
        <v>1.9214500000000001</v>
      </c>
      <c r="N240" s="211">
        <v>0.1388888888888889</v>
      </c>
      <c r="O240" s="232">
        <v>8.1999999999999993</v>
      </c>
    </row>
    <row r="241" spans="1:15" x14ac:dyDescent="0.35">
      <c r="A241" s="29">
        <v>28</v>
      </c>
      <c r="B241" s="44">
        <v>26.56</v>
      </c>
      <c r="C241" s="44">
        <v>25.64</v>
      </c>
      <c r="D241" s="44">
        <v>26.04</v>
      </c>
      <c r="E241" s="44">
        <v>30.4</v>
      </c>
      <c r="F241" s="44">
        <v>18.600000000000001</v>
      </c>
      <c r="G241" s="44">
        <v>92</v>
      </c>
      <c r="H241" s="44">
        <v>55</v>
      </c>
      <c r="I241" s="44">
        <v>0.1</v>
      </c>
      <c r="J241" s="44">
        <v>5.8</v>
      </c>
      <c r="K241" s="31">
        <v>7.583333333333333</v>
      </c>
      <c r="L241" s="31">
        <v>5.8</v>
      </c>
      <c r="M241" s="31">
        <v>1.8589449999999998</v>
      </c>
      <c r="N241" s="211">
        <v>0.27083333333333331</v>
      </c>
      <c r="O241" s="232">
        <v>6.1</v>
      </c>
    </row>
    <row r="242" spans="1:15" x14ac:dyDescent="0.35">
      <c r="A242" s="29">
        <v>29</v>
      </c>
      <c r="B242" s="44">
        <v>26.68</v>
      </c>
      <c r="C242" s="44">
        <v>25.4</v>
      </c>
      <c r="D242" s="44">
        <v>26.16</v>
      </c>
      <c r="E242" s="44">
        <v>29.6</v>
      </c>
      <c r="F242" s="44">
        <v>18.8</v>
      </c>
      <c r="G242" s="44">
        <v>92</v>
      </c>
      <c r="H242" s="44">
        <v>54</v>
      </c>
      <c r="I242" s="44">
        <v>0.5</v>
      </c>
      <c r="J242" s="44">
        <v>3.3</v>
      </c>
      <c r="K242" s="31">
        <v>7.9916666666666663</v>
      </c>
      <c r="L242" s="31">
        <v>8.3000000000000007</v>
      </c>
      <c r="M242" s="31">
        <v>2.2629125000000001</v>
      </c>
      <c r="N242" s="211">
        <v>0.29166666666666669</v>
      </c>
      <c r="O242" s="232">
        <v>2.9</v>
      </c>
    </row>
    <row r="243" spans="1:15" ht="15" thickBot="1" x14ac:dyDescent="0.4">
      <c r="A243" s="33">
        <v>30</v>
      </c>
      <c r="B243" s="46">
        <v>26.12</v>
      </c>
      <c r="C243" s="46">
        <v>27.2</v>
      </c>
      <c r="D243" s="46">
        <v>25.84</v>
      </c>
      <c r="E243" s="46">
        <v>29.4</v>
      </c>
      <c r="F243" s="46">
        <v>18.600000000000001</v>
      </c>
      <c r="G243" s="46">
        <v>92</v>
      </c>
      <c r="H243" s="46">
        <v>63</v>
      </c>
      <c r="I243" s="46">
        <v>0.5</v>
      </c>
      <c r="J243" s="46">
        <v>5.3</v>
      </c>
      <c r="K243" s="34">
        <v>8.2750000000000004</v>
      </c>
      <c r="L243" s="34">
        <v>7.9916666666666663</v>
      </c>
      <c r="M243" s="31">
        <v>2.2594399999999997</v>
      </c>
      <c r="N243" s="212">
        <v>0.19097222222222221</v>
      </c>
      <c r="O243" s="233">
        <v>31.2</v>
      </c>
    </row>
    <row r="244" spans="1:15" ht="15" thickBot="1" x14ac:dyDescent="0.4">
      <c r="A244" s="35" t="s">
        <v>16</v>
      </c>
      <c r="B244" s="36">
        <v>259.56</v>
      </c>
      <c r="C244" s="36">
        <v>255.70000000000002</v>
      </c>
      <c r="D244" s="36">
        <v>262.27999999999997</v>
      </c>
      <c r="E244" s="36">
        <v>283</v>
      </c>
      <c r="F244" s="36">
        <v>186.4</v>
      </c>
      <c r="G244" s="36">
        <v>915</v>
      </c>
      <c r="H244" s="36">
        <v>560</v>
      </c>
      <c r="I244" s="36">
        <v>7.1</v>
      </c>
      <c r="J244" s="36">
        <v>50.999999999999993</v>
      </c>
      <c r="K244" s="36">
        <v>69.708333333333343</v>
      </c>
      <c r="L244" s="36">
        <v>61.783333333333324</v>
      </c>
      <c r="M244" s="36">
        <v>18.2641925</v>
      </c>
      <c r="N244" s="36"/>
      <c r="O244" s="36">
        <v>94</v>
      </c>
    </row>
    <row r="245" spans="1:15" ht="15" thickBot="1" x14ac:dyDescent="0.4">
      <c r="A245" s="37" t="s">
        <v>18</v>
      </c>
      <c r="B245" s="38">
        <v>25.956</v>
      </c>
      <c r="C245" s="38">
        <v>25.57</v>
      </c>
      <c r="D245" s="38">
        <v>26.227999999999998</v>
      </c>
      <c r="E245" s="38">
        <v>28.3</v>
      </c>
      <c r="F245" s="38">
        <v>18.64</v>
      </c>
      <c r="G245" s="38">
        <v>91.5</v>
      </c>
      <c r="H245" s="38">
        <v>56</v>
      </c>
      <c r="I245" s="38">
        <v>0.71</v>
      </c>
      <c r="J245" s="38">
        <v>6.3749999999999991</v>
      </c>
      <c r="K245" s="38">
        <v>6.9708333333333341</v>
      </c>
      <c r="L245" s="38">
        <v>6.1783333333333328</v>
      </c>
      <c r="M245" s="38">
        <v>1.82641925</v>
      </c>
      <c r="N245" s="38"/>
      <c r="O245" s="38">
        <v>9.4</v>
      </c>
    </row>
    <row r="246" spans="1:15" ht="15" thickBot="1" x14ac:dyDescent="0.4">
      <c r="A246" s="54" t="s">
        <v>20</v>
      </c>
      <c r="B246" s="41">
        <v>818.83999999999992</v>
      </c>
      <c r="C246" s="41">
        <v>801.54000000000008</v>
      </c>
      <c r="D246" s="41">
        <v>794.68</v>
      </c>
      <c r="E246" s="41">
        <v>905.39999999999986</v>
      </c>
      <c r="F246" s="41">
        <v>555.79999999999995</v>
      </c>
      <c r="G246" s="41">
        <v>2612</v>
      </c>
      <c r="H246" s="41">
        <v>1381</v>
      </c>
      <c r="I246" s="41">
        <v>46.7</v>
      </c>
      <c r="J246" s="41">
        <v>215.1</v>
      </c>
      <c r="K246" s="41">
        <v>264.70833333333337</v>
      </c>
      <c r="L246" s="41">
        <v>186.39166666666665</v>
      </c>
      <c r="M246" s="41">
        <v>62.657789999999999</v>
      </c>
      <c r="N246" s="41">
        <v>0</v>
      </c>
      <c r="O246" s="41">
        <v>188.1</v>
      </c>
    </row>
    <row r="247" spans="1:15" ht="15" thickBot="1" x14ac:dyDescent="0.4">
      <c r="A247" s="54" t="s">
        <v>21</v>
      </c>
      <c r="B247" s="41">
        <v>27.294666666666664</v>
      </c>
      <c r="C247" s="41">
        <v>26.718000000000004</v>
      </c>
      <c r="D247" s="41">
        <v>26.489333333333331</v>
      </c>
      <c r="E247" s="41">
        <v>30.179999999999996</v>
      </c>
      <c r="F247" s="41">
        <v>18.526666666666664</v>
      </c>
      <c r="G247" s="41">
        <v>87.066666666666663</v>
      </c>
      <c r="H247" s="41">
        <v>46.033333333333331</v>
      </c>
      <c r="I247" s="41">
        <v>1.5566666666666669</v>
      </c>
      <c r="J247" s="41">
        <v>7.17</v>
      </c>
      <c r="K247" s="41">
        <v>8.8236111111111128</v>
      </c>
      <c r="L247" s="41">
        <v>6.2130555555555551</v>
      </c>
      <c r="M247" s="41">
        <v>2.0885929999999999</v>
      </c>
      <c r="N247" s="41">
        <v>0</v>
      </c>
      <c r="O247" s="41">
        <v>6.27</v>
      </c>
    </row>
    <row r="248" spans="1:15" x14ac:dyDescent="0.35">
      <c r="A248" s="55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</row>
    <row r="249" spans="1:15" ht="15" thickBot="1" x14ac:dyDescent="0.4">
      <c r="A249" s="1449" t="s">
        <v>34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  <c r="L249" s="1449"/>
      <c r="M249" s="1449"/>
      <c r="N249" s="1449"/>
      <c r="O249" s="1449"/>
    </row>
    <row r="250" spans="1:15" x14ac:dyDescent="0.35">
      <c r="A250" s="1434" t="s">
        <v>1</v>
      </c>
      <c r="B250" s="1436" t="s">
        <v>23</v>
      </c>
      <c r="C250" s="1437"/>
      <c r="D250" s="1438"/>
      <c r="E250" s="1436" t="s">
        <v>24</v>
      </c>
      <c r="F250" s="1438"/>
      <c r="G250" s="1436" t="s">
        <v>35</v>
      </c>
      <c r="H250" s="1438"/>
      <c r="I250" s="1441" t="s">
        <v>5</v>
      </c>
      <c r="J250" s="1442"/>
      <c r="K250" s="1441" t="s">
        <v>6</v>
      </c>
      <c r="L250" s="1451"/>
      <c r="M250" s="1451"/>
      <c r="N250" s="1475" t="s">
        <v>36</v>
      </c>
      <c r="O250" s="1475" t="s">
        <v>37</v>
      </c>
    </row>
    <row r="251" spans="1:15" ht="28.5" thickBot="1" x14ac:dyDescent="0.4">
      <c r="A251" s="1450"/>
      <c r="B251" s="1">
        <v>0.05</v>
      </c>
      <c r="C251" s="1">
        <v>0.1</v>
      </c>
      <c r="D251" s="1">
        <v>0.2</v>
      </c>
      <c r="E251" s="1" t="s">
        <v>9</v>
      </c>
      <c r="F251" s="1" t="s">
        <v>10</v>
      </c>
      <c r="G251" s="1" t="s">
        <v>9</v>
      </c>
      <c r="H251" s="1" t="s">
        <v>10</v>
      </c>
      <c r="I251" s="1" t="s">
        <v>11</v>
      </c>
      <c r="J251" s="1" t="s">
        <v>12</v>
      </c>
      <c r="K251" s="19" t="s">
        <v>13</v>
      </c>
      <c r="L251" s="19" t="s">
        <v>14</v>
      </c>
      <c r="M251" s="221" t="s">
        <v>15</v>
      </c>
      <c r="N251" s="1476"/>
      <c r="O251" s="1476"/>
    </row>
    <row r="252" spans="1:15" x14ac:dyDescent="0.35">
      <c r="A252" s="29">
        <v>1</v>
      </c>
      <c r="B252" s="30">
        <v>24.64</v>
      </c>
      <c r="C252" s="30">
        <v>24.12</v>
      </c>
      <c r="D252" s="30">
        <v>25.08</v>
      </c>
      <c r="E252" s="31">
        <v>25.8</v>
      </c>
      <c r="F252" s="31">
        <v>16.600000000000001</v>
      </c>
      <c r="G252" s="31">
        <v>92</v>
      </c>
      <c r="H252" s="31">
        <v>64</v>
      </c>
      <c r="I252" s="31">
        <v>0.3</v>
      </c>
      <c r="J252" s="31">
        <v>6.8</v>
      </c>
      <c r="K252" s="31">
        <v>7.7666666666666666</v>
      </c>
      <c r="L252" s="31">
        <v>5.65</v>
      </c>
      <c r="M252" s="31">
        <v>1.8635750000000002</v>
      </c>
      <c r="N252" s="235">
        <v>0.21875</v>
      </c>
      <c r="O252" s="180">
        <v>0</v>
      </c>
    </row>
    <row r="253" spans="1:15" x14ac:dyDescent="0.35">
      <c r="A253" s="29">
        <v>2</v>
      </c>
      <c r="B253" s="31">
        <v>28.8</v>
      </c>
      <c r="C253" s="31">
        <v>26.08</v>
      </c>
      <c r="D253" s="31">
        <v>25.8</v>
      </c>
      <c r="E253" s="31">
        <v>30.4</v>
      </c>
      <c r="F253" s="31">
        <v>17.8</v>
      </c>
      <c r="G253" s="31">
        <v>92</v>
      </c>
      <c r="H253" s="31">
        <v>48</v>
      </c>
      <c r="I253" s="31">
        <v>1</v>
      </c>
      <c r="J253" s="31">
        <v>5.8</v>
      </c>
      <c r="K253" s="31">
        <v>9.3000000000000007</v>
      </c>
      <c r="L253" s="31">
        <v>12.091666666666667</v>
      </c>
      <c r="M253" s="31">
        <v>2.9713024999999997</v>
      </c>
      <c r="N253" s="211">
        <v>0.34375</v>
      </c>
      <c r="O253" s="180">
        <v>6.4</v>
      </c>
    </row>
    <row r="254" spans="1:15" x14ac:dyDescent="0.35">
      <c r="A254" s="29">
        <v>3</v>
      </c>
      <c r="B254" s="31">
        <v>24.92</v>
      </c>
      <c r="C254" s="31">
        <v>24.84</v>
      </c>
      <c r="D254" s="31">
        <v>26</v>
      </c>
      <c r="E254" s="31">
        <v>26.4</v>
      </c>
      <c r="F254" s="31">
        <v>16.399999999999999</v>
      </c>
      <c r="G254" s="31">
        <v>96</v>
      </c>
      <c r="H254" s="31">
        <v>70</v>
      </c>
      <c r="I254" s="31">
        <v>0.7</v>
      </c>
      <c r="J254" s="31">
        <v>7</v>
      </c>
      <c r="K254" s="31">
        <v>8.7916666666666661</v>
      </c>
      <c r="L254" s="31">
        <v>5.65</v>
      </c>
      <c r="M254" s="31">
        <v>2.0059475</v>
      </c>
      <c r="N254" s="211">
        <v>0.19791666666666666</v>
      </c>
      <c r="O254" s="180">
        <v>0.3</v>
      </c>
    </row>
    <row r="255" spans="1:15" x14ac:dyDescent="0.35">
      <c r="A255" s="29">
        <v>4</v>
      </c>
      <c r="B255" s="31">
        <v>26.52</v>
      </c>
      <c r="C255" s="31">
        <v>25.68</v>
      </c>
      <c r="D255" s="31">
        <v>26.08</v>
      </c>
      <c r="E255" s="31">
        <v>28.4</v>
      </c>
      <c r="F255" s="31">
        <v>18.399999999999999</v>
      </c>
      <c r="G255" s="31">
        <v>92</v>
      </c>
      <c r="H255" s="31">
        <v>54</v>
      </c>
      <c r="I255" s="31">
        <v>0.5</v>
      </c>
      <c r="J255" s="31">
        <v>4.4000000000000004</v>
      </c>
      <c r="K255" s="31">
        <v>11.016666666666667</v>
      </c>
      <c r="L255" s="31">
        <v>7.2583333333333337</v>
      </c>
      <c r="M255" s="31">
        <v>2.5383975000000003</v>
      </c>
      <c r="N255" s="211">
        <v>0.1875</v>
      </c>
      <c r="O255" s="180">
        <v>6.5</v>
      </c>
    </row>
    <row r="256" spans="1:15" x14ac:dyDescent="0.35">
      <c r="A256" s="29">
        <v>5</v>
      </c>
      <c r="B256" s="31">
        <v>25.76</v>
      </c>
      <c r="C256" s="31">
        <v>25.04</v>
      </c>
      <c r="D256" s="31">
        <v>25.64</v>
      </c>
      <c r="E256" s="31">
        <v>27.4</v>
      </c>
      <c r="F256" s="31">
        <v>17.600000000000001</v>
      </c>
      <c r="G256" s="31">
        <v>92</v>
      </c>
      <c r="H256" s="31">
        <v>59</v>
      </c>
      <c r="I256" s="31">
        <v>0.1</v>
      </c>
      <c r="J256" s="31">
        <v>4.5999999999999996</v>
      </c>
      <c r="K256" s="31">
        <v>8.0916666666666668</v>
      </c>
      <c r="L256" s="31">
        <v>11.824999999999999</v>
      </c>
      <c r="M256" s="31">
        <v>2.7664249999999995</v>
      </c>
      <c r="N256" s="211">
        <v>0.20138888888888887</v>
      </c>
      <c r="O256" s="180">
        <v>42.8</v>
      </c>
    </row>
    <row r="257" spans="1:15" x14ac:dyDescent="0.35">
      <c r="A257" s="29">
        <v>6</v>
      </c>
      <c r="B257" s="31">
        <v>24.68</v>
      </c>
      <c r="C257" s="31">
        <v>24.2</v>
      </c>
      <c r="D257" s="31">
        <v>25.04</v>
      </c>
      <c r="E257" s="31">
        <v>27.2</v>
      </c>
      <c r="F257" s="31">
        <v>16.399999999999999</v>
      </c>
      <c r="G257" s="31">
        <v>92</v>
      </c>
      <c r="H257" s="31">
        <v>53</v>
      </c>
      <c r="I257" s="31">
        <v>0.2</v>
      </c>
      <c r="J257" s="31">
        <v>3</v>
      </c>
      <c r="K257" s="31">
        <v>8.8249999999999993</v>
      </c>
      <c r="L257" s="31">
        <v>10.416666666666666</v>
      </c>
      <c r="M257" s="31">
        <v>2.6726675000000002</v>
      </c>
      <c r="N257" s="211">
        <v>0.22916666666666666</v>
      </c>
      <c r="O257" s="180">
        <v>33.5</v>
      </c>
    </row>
    <row r="258" spans="1:15" x14ac:dyDescent="0.35">
      <c r="A258" s="29">
        <v>7</v>
      </c>
      <c r="B258" s="31">
        <v>23.88</v>
      </c>
      <c r="C258" s="31">
        <v>23.24</v>
      </c>
      <c r="D258" s="32">
        <v>24.24</v>
      </c>
      <c r="E258" s="32">
        <v>28</v>
      </c>
      <c r="F258" s="32">
        <v>16.2</v>
      </c>
      <c r="G258" s="32">
        <v>92</v>
      </c>
      <c r="H258" s="32">
        <v>60</v>
      </c>
      <c r="I258" s="32">
        <v>0.8</v>
      </c>
      <c r="J258" s="32">
        <v>6.6</v>
      </c>
      <c r="K258" s="31">
        <v>7.5166666666666666</v>
      </c>
      <c r="L258" s="31">
        <v>8.25</v>
      </c>
      <c r="M258" s="31">
        <v>2.1899899999999999</v>
      </c>
      <c r="N258" s="211">
        <v>9.0277777777777776E-2</v>
      </c>
      <c r="O258" s="180">
        <v>8.5</v>
      </c>
    </row>
    <row r="259" spans="1:15" x14ac:dyDescent="0.35">
      <c r="A259" s="29">
        <v>8</v>
      </c>
      <c r="B259" s="31">
        <v>24.92</v>
      </c>
      <c r="C259" s="31">
        <v>24.28</v>
      </c>
      <c r="D259" s="31">
        <v>24.92</v>
      </c>
      <c r="E259" s="31">
        <v>23</v>
      </c>
      <c r="F259" s="31">
        <v>17.2</v>
      </c>
      <c r="G259" s="31">
        <v>91</v>
      </c>
      <c r="H259" s="31">
        <v>70</v>
      </c>
      <c r="I259" s="31">
        <v>0.4</v>
      </c>
      <c r="J259" s="31">
        <v>4.2</v>
      </c>
      <c r="K259" s="31">
        <v>8.0583333333333336</v>
      </c>
      <c r="L259" s="31">
        <v>4.5166666666666666</v>
      </c>
      <c r="M259" s="31">
        <v>1.7466674999999998</v>
      </c>
      <c r="N259" s="211">
        <v>0.21180555555555555</v>
      </c>
      <c r="O259" s="180">
        <v>8.1</v>
      </c>
    </row>
    <row r="260" spans="1:15" x14ac:dyDescent="0.35">
      <c r="A260" s="29">
        <v>9</v>
      </c>
      <c r="B260" s="31">
        <v>23.24</v>
      </c>
      <c r="C260" s="31">
        <v>23.4</v>
      </c>
      <c r="D260" s="31">
        <v>24.56</v>
      </c>
      <c r="E260" s="31">
        <v>25.2</v>
      </c>
      <c r="F260" s="31">
        <v>16.2</v>
      </c>
      <c r="G260" s="31">
        <v>92</v>
      </c>
      <c r="H260" s="31">
        <v>70</v>
      </c>
      <c r="I260" s="31">
        <v>1</v>
      </c>
      <c r="J260" s="31" t="s">
        <v>33</v>
      </c>
      <c r="K260" s="31">
        <v>9.2916666666666661</v>
      </c>
      <c r="L260" s="31">
        <v>4.791666666666667</v>
      </c>
      <c r="M260" s="31">
        <v>1.9561749999999998</v>
      </c>
      <c r="N260" s="211">
        <v>4.5138888888888888E-2</v>
      </c>
      <c r="O260" s="180">
        <v>4.3</v>
      </c>
    </row>
    <row r="261" spans="1:15" ht="15" thickBot="1" x14ac:dyDescent="0.4">
      <c r="A261" s="33">
        <v>10</v>
      </c>
      <c r="B261" s="34">
        <v>24.88</v>
      </c>
      <c r="C261" s="34">
        <v>24.16</v>
      </c>
      <c r="D261" s="34">
        <v>24.68</v>
      </c>
      <c r="E261" s="34">
        <v>27.6</v>
      </c>
      <c r="F261" s="34">
        <v>17.399999999999999</v>
      </c>
      <c r="G261" s="34">
        <v>92</v>
      </c>
      <c r="H261" s="34">
        <v>54</v>
      </c>
      <c r="I261" s="34">
        <v>1</v>
      </c>
      <c r="J261" s="34">
        <v>5.3</v>
      </c>
      <c r="K261" s="34">
        <v>8.4166666666666661</v>
      </c>
      <c r="L261" s="34">
        <v>6.8583333333333334</v>
      </c>
      <c r="M261" s="31">
        <v>2.1216974999999998</v>
      </c>
      <c r="N261" s="212">
        <v>0.1076388888888889</v>
      </c>
      <c r="O261" s="216">
        <v>3</v>
      </c>
    </row>
    <row r="262" spans="1:15" ht="15" thickBot="1" x14ac:dyDescent="0.4">
      <c r="A262" s="35" t="s">
        <v>16</v>
      </c>
      <c r="B262" s="36">
        <v>252.24</v>
      </c>
      <c r="C262" s="36">
        <v>245.04</v>
      </c>
      <c r="D262" s="36">
        <v>252.04000000000002</v>
      </c>
      <c r="E262" s="36">
        <v>269.39999999999998</v>
      </c>
      <c r="F262" s="36">
        <v>170.20000000000002</v>
      </c>
      <c r="G262" s="36">
        <v>923</v>
      </c>
      <c r="H262" s="36">
        <v>602</v>
      </c>
      <c r="I262" s="36">
        <v>6.0000000000000009</v>
      </c>
      <c r="J262" s="36">
        <v>47.7</v>
      </c>
      <c r="K262" s="36">
        <v>87.075000000000017</v>
      </c>
      <c r="L262" s="36">
        <v>77.308333333333337</v>
      </c>
      <c r="M262" s="36">
        <v>22.832844999999999</v>
      </c>
      <c r="N262" s="36"/>
      <c r="O262" s="36">
        <v>113.39999999999999</v>
      </c>
    </row>
    <row r="263" spans="1:15" ht="15" thickBot="1" x14ac:dyDescent="0.4">
      <c r="A263" s="37" t="s">
        <v>18</v>
      </c>
      <c r="B263" s="38">
        <v>25.224</v>
      </c>
      <c r="C263" s="38">
        <v>24.503999999999998</v>
      </c>
      <c r="D263" s="38">
        <v>25.204000000000001</v>
      </c>
      <c r="E263" s="38">
        <v>26.939999999999998</v>
      </c>
      <c r="F263" s="38">
        <v>17.020000000000003</v>
      </c>
      <c r="G263" s="38">
        <v>92.3</v>
      </c>
      <c r="H263" s="38">
        <v>60.2</v>
      </c>
      <c r="I263" s="38">
        <v>0.60000000000000009</v>
      </c>
      <c r="J263" s="38">
        <v>5.3000000000000007</v>
      </c>
      <c r="K263" s="38">
        <v>8.7075000000000014</v>
      </c>
      <c r="L263" s="38">
        <v>7.7308333333333339</v>
      </c>
      <c r="M263" s="38">
        <v>2.2832844999999997</v>
      </c>
      <c r="N263" s="38"/>
      <c r="O263" s="38">
        <v>11.34</v>
      </c>
    </row>
    <row r="264" spans="1:15" x14ac:dyDescent="0.35">
      <c r="A264" s="39">
        <v>11</v>
      </c>
      <c r="B264" s="30">
        <v>24.04</v>
      </c>
      <c r="C264" s="30">
        <v>23.84</v>
      </c>
      <c r="D264" s="30">
        <v>24.68</v>
      </c>
      <c r="E264" s="30">
        <v>25.2</v>
      </c>
      <c r="F264" s="30">
        <v>16.600000000000001</v>
      </c>
      <c r="G264" s="30">
        <v>92</v>
      </c>
      <c r="H264" s="30">
        <v>70</v>
      </c>
      <c r="I264" s="30">
        <v>1</v>
      </c>
      <c r="J264" s="30">
        <v>4.4000000000000004</v>
      </c>
      <c r="K264" s="30">
        <v>13.008333333333333</v>
      </c>
      <c r="L264" s="30">
        <v>8.4666666666666668</v>
      </c>
      <c r="M264" s="31">
        <v>2.9828775000000003</v>
      </c>
      <c r="N264" s="215">
        <v>3.472222222222222E-3</v>
      </c>
      <c r="O264" s="219">
        <v>10.1</v>
      </c>
    </row>
    <row r="265" spans="1:15" x14ac:dyDescent="0.35">
      <c r="A265" s="29">
        <v>12</v>
      </c>
      <c r="B265" s="31">
        <v>24.96</v>
      </c>
      <c r="C265" s="31">
        <v>24.16</v>
      </c>
      <c r="D265" s="31">
        <v>24.68</v>
      </c>
      <c r="E265" s="31">
        <v>27.4</v>
      </c>
      <c r="F265" s="31">
        <v>17</v>
      </c>
      <c r="G265" s="31">
        <v>84</v>
      </c>
      <c r="H265" s="31">
        <v>53</v>
      </c>
      <c r="I265" s="31">
        <v>0.8</v>
      </c>
      <c r="J265" s="31">
        <v>11.1</v>
      </c>
      <c r="K265" s="30">
        <v>10.608333333333333</v>
      </c>
      <c r="L265" s="30">
        <v>6.9</v>
      </c>
      <c r="M265" s="31">
        <v>2.4319074999999999</v>
      </c>
      <c r="N265" s="211">
        <v>0.24305555555555555</v>
      </c>
      <c r="O265" s="180">
        <v>6.8</v>
      </c>
    </row>
    <row r="266" spans="1:15" x14ac:dyDescent="0.35">
      <c r="A266" s="29">
        <v>13</v>
      </c>
      <c r="B266" s="31">
        <v>25</v>
      </c>
      <c r="C266" s="31">
        <v>24.36</v>
      </c>
      <c r="D266" s="31">
        <v>25</v>
      </c>
      <c r="E266" s="31">
        <v>25.8</v>
      </c>
      <c r="F266" s="31">
        <v>16.600000000000001</v>
      </c>
      <c r="G266" s="31">
        <v>92</v>
      </c>
      <c r="H266" s="31">
        <v>63</v>
      </c>
      <c r="I266" s="31">
        <v>0.9</v>
      </c>
      <c r="J266" s="31">
        <v>5.3</v>
      </c>
      <c r="K266" s="30">
        <v>7.7249999999999996</v>
      </c>
      <c r="L266" s="30">
        <v>4.6583333333333332</v>
      </c>
      <c r="M266" s="31">
        <v>1.7200449999999998</v>
      </c>
      <c r="N266" s="211">
        <v>7.2916666666666671E-2</v>
      </c>
      <c r="O266" s="180">
        <v>0.3</v>
      </c>
    </row>
    <row r="267" spans="1:15" x14ac:dyDescent="0.35">
      <c r="A267" s="29">
        <v>14</v>
      </c>
      <c r="B267" s="31">
        <v>25.96</v>
      </c>
      <c r="C267" s="31">
        <v>24.84</v>
      </c>
      <c r="D267" s="31">
        <v>25.28</v>
      </c>
      <c r="E267" s="31">
        <v>27.4</v>
      </c>
      <c r="F267" s="31">
        <v>17.8</v>
      </c>
      <c r="G267" s="31">
        <v>92</v>
      </c>
      <c r="H267" s="31">
        <v>53</v>
      </c>
      <c r="I267" s="31">
        <v>0.5</v>
      </c>
      <c r="J267" s="31">
        <v>7.9</v>
      </c>
      <c r="K267" s="30">
        <v>7.2583333333333337</v>
      </c>
      <c r="L267" s="30">
        <v>6.7</v>
      </c>
      <c r="M267" s="31">
        <v>1.9388125</v>
      </c>
      <c r="N267" s="211">
        <v>0.20138888888888887</v>
      </c>
      <c r="O267" s="180">
        <v>3.4</v>
      </c>
    </row>
    <row r="268" spans="1:15" x14ac:dyDescent="0.35">
      <c r="A268" s="29">
        <v>15</v>
      </c>
      <c r="B268" s="31">
        <v>25.68</v>
      </c>
      <c r="C268" s="31">
        <v>24.56</v>
      </c>
      <c r="D268" s="31">
        <v>25</v>
      </c>
      <c r="E268" s="31">
        <v>25.8</v>
      </c>
      <c r="F268" s="31">
        <v>17.2</v>
      </c>
      <c r="G268" s="31">
        <v>92</v>
      </c>
      <c r="H268" s="31">
        <v>60</v>
      </c>
      <c r="I268" s="31">
        <v>0.2</v>
      </c>
      <c r="J268" s="31">
        <v>3.4</v>
      </c>
      <c r="K268" s="30">
        <v>6.8</v>
      </c>
      <c r="L268" s="30">
        <v>8.9</v>
      </c>
      <c r="M268" s="31">
        <v>2.1807299999999996</v>
      </c>
      <c r="N268" s="211">
        <v>9.0277777777777776E-2</v>
      </c>
      <c r="O268" s="180">
        <v>21.6</v>
      </c>
    </row>
    <row r="269" spans="1:15" x14ac:dyDescent="0.35">
      <c r="A269" s="29">
        <v>16</v>
      </c>
      <c r="B269" s="31">
        <v>19.52</v>
      </c>
      <c r="C269" s="31">
        <v>19.079999999999998</v>
      </c>
      <c r="D269" s="31">
        <v>24.12</v>
      </c>
      <c r="E269" s="31">
        <v>25.4</v>
      </c>
      <c r="F269" s="31">
        <v>16.8</v>
      </c>
      <c r="G269" s="31">
        <v>92</v>
      </c>
      <c r="H269" s="31">
        <v>63</v>
      </c>
      <c r="I269" s="31">
        <v>0.5</v>
      </c>
      <c r="J269" s="31">
        <v>6.5</v>
      </c>
      <c r="K269" s="30">
        <v>10.95</v>
      </c>
      <c r="L269" s="30">
        <v>7.2166666666666668</v>
      </c>
      <c r="M269" s="31">
        <v>2.5233499999999998</v>
      </c>
      <c r="N269" s="211">
        <v>0.10416666666666667</v>
      </c>
      <c r="O269" s="180">
        <v>33.1</v>
      </c>
    </row>
    <row r="270" spans="1:15" x14ac:dyDescent="0.35">
      <c r="A270" s="29">
        <v>17</v>
      </c>
      <c r="B270" s="31">
        <v>23.84</v>
      </c>
      <c r="C270" s="31">
        <v>22.08</v>
      </c>
      <c r="D270" s="31">
        <v>23.56</v>
      </c>
      <c r="E270" s="31">
        <v>22.6</v>
      </c>
      <c r="F270" s="31">
        <v>16.399999999999999</v>
      </c>
      <c r="G270" s="31">
        <v>92</v>
      </c>
      <c r="H270" s="31">
        <v>69</v>
      </c>
      <c r="I270" s="31">
        <v>0.4</v>
      </c>
      <c r="J270" s="31" t="s">
        <v>33</v>
      </c>
      <c r="K270" s="30">
        <v>6.125</v>
      </c>
      <c r="L270" s="30">
        <v>4.1583333333333332</v>
      </c>
      <c r="M270" s="31">
        <v>1.428355</v>
      </c>
      <c r="N270" s="211">
        <v>0</v>
      </c>
      <c r="O270" s="180">
        <v>4.8</v>
      </c>
    </row>
    <row r="271" spans="1:15" x14ac:dyDescent="0.35">
      <c r="A271" s="29">
        <v>18</v>
      </c>
      <c r="B271" s="31">
        <v>21.92</v>
      </c>
      <c r="C271" s="31">
        <v>21.76</v>
      </c>
      <c r="D271" s="31">
        <v>23.04</v>
      </c>
      <c r="E271" s="31">
        <v>23.4</v>
      </c>
      <c r="F271" s="31">
        <v>17.2</v>
      </c>
      <c r="G271" s="31">
        <v>92</v>
      </c>
      <c r="H271" s="31">
        <v>76</v>
      </c>
      <c r="I271" s="31">
        <v>0.5</v>
      </c>
      <c r="J271" s="31" t="s">
        <v>33</v>
      </c>
      <c r="K271" s="30">
        <v>11.141666666666667</v>
      </c>
      <c r="L271" s="30">
        <v>3.9750000000000001</v>
      </c>
      <c r="M271" s="31">
        <v>2.0997050000000002</v>
      </c>
      <c r="N271" s="211">
        <v>2.0833333333333332E-2</v>
      </c>
      <c r="O271" s="180">
        <v>2.8</v>
      </c>
    </row>
    <row r="272" spans="1:15" x14ac:dyDescent="0.35">
      <c r="A272" s="29">
        <v>19</v>
      </c>
      <c r="B272" s="31">
        <v>25.32</v>
      </c>
      <c r="C272" s="31">
        <v>23</v>
      </c>
      <c r="D272" s="31">
        <v>23.41</v>
      </c>
      <c r="E272" s="31">
        <v>27.4</v>
      </c>
      <c r="F272" s="31">
        <v>16.8</v>
      </c>
      <c r="G272" s="31">
        <v>96</v>
      </c>
      <c r="H272" s="31">
        <v>64</v>
      </c>
      <c r="I272" s="31">
        <v>0.5</v>
      </c>
      <c r="J272" s="31">
        <v>4.4000000000000004</v>
      </c>
      <c r="K272" s="30">
        <v>9.2666666666666675</v>
      </c>
      <c r="L272" s="30">
        <v>6.1333333333333337</v>
      </c>
      <c r="M272" s="31">
        <v>2.1390600000000002</v>
      </c>
      <c r="N272" s="211">
        <v>0.16666666666666666</v>
      </c>
      <c r="O272" s="180">
        <v>20.3</v>
      </c>
    </row>
    <row r="273" spans="1:15" ht="15" thickBot="1" x14ac:dyDescent="0.4">
      <c r="A273" s="33">
        <v>20</v>
      </c>
      <c r="B273" s="34">
        <v>25.76</v>
      </c>
      <c r="C273" s="34">
        <v>24.8</v>
      </c>
      <c r="D273" s="34">
        <v>24.36</v>
      </c>
      <c r="E273" s="34">
        <v>28.2</v>
      </c>
      <c r="F273" s="34">
        <v>18</v>
      </c>
      <c r="G273" s="34">
        <v>92</v>
      </c>
      <c r="H273" s="34">
        <v>60</v>
      </c>
      <c r="I273" s="34">
        <v>0.5</v>
      </c>
      <c r="J273" s="34"/>
      <c r="K273" s="32">
        <v>6.65</v>
      </c>
      <c r="L273" s="32">
        <v>8.4083333333333332</v>
      </c>
      <c r="M273" s="31">
        <v>2.0916025</v>
      </c>
      <c r="N273" s="212">
        <v>0.19097222222222221</v>
      </c>
      <c r="O273" s="216">
        <v>30.1</v>
      </c>
    </row>
    <row r="274" spans="1:15" ht="15" thickBot="1" x14ac:dyDescent="0.4">
      <c r="A274" s="35" t="s">
        <v>16</v>
      </c>
      <c r="B274" s="36">
        <v>242</v>
      </c>
      <c r="C274" s="36">
        <v>232.48000000000002</v>
      </c>
      <c r="D274" s="36">
        <v>243.13</v>
      </c>
      <c r="E274" s="36">
        <v>258.60000000000002</v>
      </c>
      <c r="F274" s="36">
        <v>170.4</v>
      </c>
      <c r="G274" s="36">
        <v>916</v>
      </c>
      <c r="H274" s="36">
        <v>631</v>
      </c>
      <c r="I274" s="36">
        <v>5.8000000000000007</v>
      </c>
      <c r="J274" s="36">
        <v>43</v>
      </c>
      <c r="K274" s="36">
        <v>89.533333333333331</v>
      </c>
      <c r="L274" s="36">
        <v>65.516666666666666</v>
      </c>
      <c r="M274" s="36">
        <v>21.536445000000001</v>
      </c>
      <c r="N274" s="36"/>
      <c r="O274" s="36">
        <v>133.30000000000001</v>
      </c>
    </row>
    <row r="275" spans="1:15" ht="15" thickBot="1" x14ac:dyDescent="0.4">
      <c r="A275" s="37" t="s">
        <v>18</v>
      </c>
      <c r="B275" s="38">
        <v>24.2</v>
      </c>
      <c r="C275" s="38">
        <v>23.248000000000001</v>
      </c>
      <c r="D275" s="38">
        <v>24.312999999999999</v>
      </c>
      <c r="E275" s="38">
        <v>25.860000000000003</v>
      </c>
      <c r="F275" s="38">
        <v>17.04</v>
      </c>
      <c r="G275" s="38">
        <v>91.6</v>
      </c>
      <c r="H275" s="38">
        <v>63.1</v>
      </c>
      <c r="I275" s="38">
        <v>0.58000000000000007</v>
      </c>
      <c r="J275" s="38">
        <v>6.1428571428571432</v>
      </c>
      <c r="K275" s="38">
        <v>8.9533333333333331</v>
      </c>
      <c r="L275" s="38">
        <v>6.5516666666666667</v>
      </c>
      <c r="M275" s="38">
        <v>2.1536445</v>
      </c>
      <c r="N275" s="38"/>
      <c r="O275" s="38">
        <v>13.330000000000002</v>
      </c>
    </row>
    <row r="276" spans="1:15" x14ac:dyDescent="0.35">
      <c r="A276" s="39">
        <v>21</v>
      </c>
      <c r="B276" s="30">
        <v>23.76</v>
      </c>
      <c r="C276" s="30">
        <v>23.8</v>
      </c>
      <c r="D276" s="30">
        <v>24.6</v>
      </c>
      <c r="E276" s="30">
        <v>26.2</v>
      </c>
      <c r="F276" s="30">
        <v>17.8</v>
      </c>
      <c r="G276" s="30">
        <v>92</v>
      </c>
      <c r="H276" s="30">
        <v>64</v>
      </c>
      <c r="I276" s="30">
        <v>0.5</v>
      </c>
      <c r="J276" s="30"/>
      <c r="K276" s="30">
        <v>10.633333333333333</v>
      </c>
      <c r="L276" s="30">
        <v>5.4416666666666664</v>
      </c>
      <c r="M276" s="31">
        <v>2.2328174999999999</v>
      </c>
      <c r="N276" s="215">
        <v>0.10069444444444443</v>
      </c>
      <c r="O276" s="219">
        <v>25.5</v>
      </c>
    </row>
    <row r="277" spans="1:15" x14ac:dyDescent="0.35">
      <c r="A277" s="29">
        <v>22</v>
      </c>
      <c r="B277" s="31">
        <v>23.2</v>
      </c>
      <c r="C277" s="31">
        <v>22.76</v>
      </c>
      <c r="D277" s="31">
        <v>23.92</v>
      </c>
      <c r="E277" s="31">
        <v>24.2</v>
      </c>
      <c r="F277" s="31">
        <v>16.2</v>
      </c>
      <c r="G277" s="31">
        <v>92</v>
      </c>
      <c r="H277" s="31">
        <v>76</v>
      </c>
      <c r="I277" s="31">
        <v>0.5</v>
      </c>
      <c r="J277" s="31"/>
      <c r="K277" s="31">
        <v>11.883333333333333</v>
      </c>
      <c r="L277" s="31">
        <v>5.041666666666667</v>
      </c>
      <c r="M277" s="31">
        <v>2.3508825</v>
      </c>
      <c r="N277" s="211">
        <v>7.2916666666666671E-2</v>
      </c>
      <c r="O277" s="180">
        <v>2.6</v>
      </c>
    </row>
    <row r="278" spans="1:15" x14ac:dyDescent="0.35">
      <c r="A278" s="29">
        <v>23</v>
      </c>
      <c r="B278" s="31">
        <v>24.96</v>
      </c>
      <c r="C278" s="31">
        <v>24</v>
      </c>
      <c r="D278" s="31">
        <v>24.48</v>
      </c>
      <c r="E278" s="31">
        <v>26.4</v>
      </c>
      <c r="F278" s="31">
        <v>17</v>
      </c>
      <c r="G278" s="31">
        <v>92</v>
      </c>
      <c r="H278" s="31">
        <v>65</v>
      </c>
      <c r="I278" s="31">
        <v>0.6</v>
      </c>
      <c r="J278" s="31"/>
      <c r="K278" s="31">
        <v>8.1999999999999993</v>
      </c>
      <c r="L278" s="31">
        <v>3.4750000000000001</v>
      </c>
      <c r="M278" s="31">
        <v>1.6216574999999998</v>
      </c>
      <c r="N278" s="211">
        <v>0.16666666666666666</v>
      </c>
      <c r="O278" s="180">
        <v>92.5</v>
      </c>
    </row>
    <row r="279" spans="1:15" x14ac:dyDescent="0.35">
      <c r="A279" s="29">
        <v>24</v>
      </c>
      <c r="B279" s="31">
        <v>25.2</v>
      </c>
      <c r="C279" s="31">
        <v>23.8</v>
      </c>
      <c r="D279" s="31">
        <v>24.2</v>
      </c>
      <c r="E279" s="31">
        <v>27.4</v>
      </c>
      <c r="F279" s="31">
        <v>16.8</v>
      </c>
      <c r="G279" s="31">
        <v>92</v>
      </c>
      <c r="H279" s="31">
        <v>54</v>
      </c>
      <c r="I279" s="31">
        <v>0.4</v>
      </c>
      <c r="J279" s="31"/>
      <c r="K279" s="31">
        <v>49.375</v>
      </c>
      <c r="L279" s="31">
        <v>1.5583333333333333</v>
      </c>
      <c r="M279" s="31">
        <v>7.0746399999999996</v>
      </c>
      <c r="N279" s="211">
        <v>0.20833333333333334</v>
      </c>
      <c r="O279" s="180">
        <v>0.6</v>
      </c>
    </row>
    <row r="280" spans="1:15" x14ac:dyDescent="0.35">
      <c r="A280" s="29">
        <v>25</v>
      </c>
      <c r="B280" s="31">
        <v>24.92</v>
      </c>
      <c r="C280" s="31">
        <v>24.56</v>
      </c>
      <c r="D280" s="31">
        <v>24.2</v>
      </c>
      <c r="E280" s="31">
        <v>26.2</v>
      </c>
      <c r="F280" s="31">
        <v>18.8</v>
      </c>
      <c r="G280" s="31">
        <v>92</v>
      </c>
      <c r="H280" s="31">
        <v>84</v>
      </c>
      <c r="I280" s="31">
        <v>0.2</v>
      </c>
      <c r="J280" s="31"/>
      <c r="K280" s="31">
        <v>6.333333333333333</v>
      </c>
      <c r="L280" s="31">
        <v>9.9083333333333332</v>
      </c>
      <c r="M280" s="31">
        <v>2.2559675000000001</v>
      </c>
      <c r="N280" s="211">
        <v>4.1666666666666664E-2</v>
      </c>
      <c r="O280" s="180">
        <v>25.2</v>
      </c>
    </row>
    <row r="281" spans="1:15" x14ac:dyDescent="0.35">
      <c r="A281" s="29">
        <v>26</v>
      </c>
      <c r="B281" s="31">
        <v>22.64</v>
      </c>
      <c r="C281" s="31">
        <v>22.8</v>
      </c>
      <c r="D281" s="31">
        <v>23.8</v>
      </c>
      <c r="E281" s="31">
        <v>24.8</v>
      </c>
      <c r="F281" s="31">
        <v>16.600000000000001</v>
      </c>
      <c r="G281" s="31">
        <v>92</v>
      </c>
      <c r="H281" s="31">
        <v>84</v>
      </c>
      <c r="I281" s="31">
        <v>0.2</v>
      </c>
      <c r="J281" s="31"/>
      <c r="K281" s="31">
        <v>10.683333333333334</v>
      </c>
      <c r="L281" s="31">
        <v>3.7749999999999999</v>
      </c>
      <c r="M281" s="31">
        <v>2.0082624999999998</v>
      </c>
      <c r="N281" s="211">
        <v>1.0416666666666666E-2</v>
      </c>
      <c r="O281" s="180">
        <v>2.9</v>
      </c>
    </row>
    <row r="282" spans="1:15" x14ac:dyDescent="0.35">
      <c r="A282" s="29">
        <v>27</v>
      </c>
      <c r="B282" s="31">
        <v>24.76</v>
      </c>
      <c r="C282" s="31">
        <v>23.6</v>
      </c>
      <c r="D282" s="31">
        <v>24.2</v>
      </c>
      <c r="E282" s="31">
        <v>26.8</v>
      </c>
      <c r="F282" s="31">
        <v>17.600000000000001</v>
      </c>
      <c r="G282" s="31">
        <v>92</v>
      </c>
      <c r="H282" s="31">
        <v>64</v>
      </c>
      <c r="I282" s="31">
        <v>0.7</v>
      </c>
      <c r="J282" s="31"/>
      <c r="K282" s="31">
        <v>5.6</v>
      </c>
      <c r="L282" s="31">
        <v>4.4749999999999996</v>
      </c>
      <c r="M282" s="31">
        <v>1.3994174999999998</v>
      </c>
      <c r="N282" s="211">
        <v>9.0277777777777776E-2</v>
      </c>
      <c r="O282" s="180">
        <v>19.3</v>
      </c>
    </row>
    <row r="283" spans="1:15" x14ac:dyDescent="0.35">
      <c r="A283" s="29">
        <v>28</v>
      </c>
      <c r="B283" s="31">
        <v>24.2</v>
      </c>
      <c r="C283" s="31">
        <v>23.56</v>
      </c>
      <c r="D283" s="31">
        <v>24.4</v>
      </c>
      <c r="E283" s="31">
        <v>24.6</v>
      </c>
      <c r="F283" s="31">
        <v>16.8</v>
      </c>
      <c r="G283" s="31">
        <v>92</v>
      </c>
      <c r="H283" s="31">
        <v>70</v>
      </c>
      <c r="I283" s="31">
        <v>0.5</v>
      </c>
      <c r="J283" s="31"/>
      <c r="K283" s="31">
        <v>8.9250000000000007</v>
      </c>
      <c r="L283" s="31">
        <v>2.9833333333333334</v>
      </c>
      <c r="M283" s="31">
        <v>1.6540675000000002</v>
      </c>
      <c r="N283" s="211">
        <v>4.1666666666666664E-2</v>
      </c>
      <c r="O283" s="180">
        <v>8.8000000000000007</v>
      </c>
    </row>
    <row r="284" spans="1:15" x14ac:dyDescent="0.35">
      <c r="A284" s="29">
        <v>29</v>
      </c>
      <c r="B284" s="31">
        <v>25</v>
      </c>
      <c r="C284" s="31">
        <v>23.88</v>
      </c>
      <c r="D284" s="31">
        <v>24.56</v>
      </c>
      <c r="E284" s="31">
        <v>26</v>
      </c>
      <c r="F284" s="31">
        <v>17.8</v>
      </c>
      <c r="G284" s="31">
        <v>96</v>
      </c>
      <c r="H284" s="31">
        <v>63</v>
      </c>
      <c r="I284" s="31">
        <v>0.5</v>
      </c>
      <c r="J284" s="31"/>
      <c r="K284" s="31">
        <v>9.0666666666666664</v>
      </c>
      <c r="L284" s="31">
        <v>3.8250000000000002</v>
      </c>
      <c r="M284" s="31">
        <v>1.7906524999999998</v>
      </c>
      <c r="N284" s="211">
        <v>0.20833333333333334</v>
      </c>
      <c r="O284" s="180" t="s">
        <v>38</v>
      </c>
    </row>
    <row r="285" spans="1:15" x14ac:dyDescent="0.35">
      <c r="A285" s="29">
        <v>30</v>
      </c>
      <c r="B285" s="31">
        <v>27.32</v>
      </c>
      <c r="C285" s="31">
        <v>25.42</v>
      </c>
      <c r="D285" s="31">
        <v>25.32</v>
      </c>
      <c r="E285" s="31">
        <v>27.8</v>
      </c>
      <c r="F285" s="31">
        <v>18.2</v>
      </c>
      <c r="G285" s="31">
        <v>92</v>
      </c>
      <c r="H285" s="31">
        <v>60</v>
      </c>
      <c r="I285" s="31">
        <v>1</v>
      </c>
      <c r="J285" s="31"/>
      <c r="K285" s="31">
        <v>8.1833333333333336</v>
      </c>
      <c r="L285" s="31">
        <v>3.2749999999999999</v>
      </c>
      <c r="M285" s="31">
        <v>1.5915625</v>
      </c>
      <c r="N285" s="211">
        <v>0.1875</v>
      </c>
      <c r="O285" s="180">
        <v>3</v>
      </c>
    </row>
    <row r="286" spans="1:15" ht="15" thickBot="1" x14ac:dyDescent="0.4">
      <c r="A286" s="33">
        <v>31</v>
      </c>
      <c r="B286" s="34">
        <v>24.76</v>
      </c>
      <c r="C286" s="34">
        <v>24.52</v>
      </c>
      <c r="D286" s="34">
        <v>25.44</v>
      </c>
      <c r="E286" s="34">
        <v>26.4</v>
      </c>
      <c r="F286" s="34">
        <v>17.2</v>
      </c>
      <c r="G286" s="34">
        <v>92</v>
      </c>
      <c r="H286" s="34">
        <v>63</v>
      </c>
      <c r="I286" s="34">
        <v>0.7</v>
      </c>
      <c r="J286" s="34"/>
      <c r="K286" s="34">
        <v>7.2583333333333337</v>
      </c>
      <c r="L286" s="34">
        <v>3.4833333333333334</v>
      </c>
      <c r="M286" s="31">
        <v>1.4920175</v>
      </c>
      <c r="N286" s="212">
        <v>8.3333333333333329E-2</v>
      </c>
      <c r="O286" s="216">
        <v>2.6</v>
      </c>
    </row>
    <row r="287" spans="1:15" ht="15" thickBot="1" x14ac:dyDescent="0.4">
      <c r="A287" s="40" t="s">
        <v>16</v>
      </c>
      <c r="B287" s="236">
        <v>270.71999999999997</v>
      </c>
      <c r="C287" s="236">
        <v>262.7</v>
      </c>
      <c r="D287" s="236">
        <v>269.12</v>
      </c>
      <c r="E287" s="236">
        <v>286.79999999999995</v>
      </c>
      <c r="F287" s="236">
        <v>190.79999999999998</v>
      </c>
      <c r="G287" s="236">
        <v>1016</v>
      </c>
      <c r="H287" s="236">
        <v>747</v>
      </c>
      <c r="I287" s="236">
        <v>5.8000000000000007</v>
      </c>
      <c r="J287" s="236">
        <v>0</v>
      </c>
      <c r="K287" s="236">
        <v>136.14166666666665</v>
      </c>
      <c r="L287" s="236">
        <v>47.241666666666667</v>
      </c>
      <c r="M287" s="236">
        <v>25.471944999999998</v>
      </c>
      <c r="N287" s="236"/>
      <c r="O287" s="236">
        <v>183</v>
      </c>
    </row>
    <row r="288" spans="1:15" ht="15" thickBot="1" x14ac:dyDescent="0.4">
      <c r="A288" s="37" t="s">
        <v>18</v>
      </c>
      <c r="B288" s="38">
        <v>24.61090909090909</v>
      </c>
      <c r="C288" s="38">
        <v>23.881818181818179</v>
      </c>
      <c r="D288" s="38">
        <v>24.465454545454545</v>
      </c>
      <c r="E288" s="38">
        <v>26.072727272727267</v>
      </c>
      <c r="F288" s="38">
        <v>17.345454545454544</v>
      </c>
      <c r="G288" s="38">
        <v>92.36363636363636</v>
      </c>
      <c r="H288" s="38">
        <v>67.909090909090907</v>
      </c>
      <c r="I288" s="38">
        <v>0.52727272727272734</v>
      </c>
      <c r="J288" s="38" t="e">
        <v>#DIV/0!</v>
      </c>
      <c r="K288" s="38">
        <v>12.37651515151515</v>
      </c>
      <c r="L288" s="38">
        <v>4.2946969696969699</v>
      </c>
      <c r="M288" s="38">
        <v>2.3156313636363635</v>
      </c>
      <c r="N288" s="38"/>
      <c r="O288" s="38">
        <v>18.3</v>
      </c>
    </row>
    <row r="289" spans="1:15" ht="15" thickBot="1" x14ac:dyDescent="0.4">
      <c r="A289" s="54" t="s">
        <v>20</v>
      </c>
      <c r="B289" s="41">
        <v>764.96</v>
      </c>
      <c r="C289" s="41">
        <v>740.22</v>
      </c>
      <c r="D289" s="41">
        <v>764.29</v>
      </c>
      <c r="E289" s="41">
        <v>814.8</v>
      </c>
      <c r="F289" s="41">
        <v>531.4</v>
      </c>
      <c r="G289" s="41">
        <v>2855</v>
      </c>
      <c r="H289" s="41">
        <v>1980</v>
      </c>
      <c r="I289" s="41">
        <v>17.600000000000001</v>
      </c>
      <c r="J289" s="41">
        <v>90.7</v>
      </c>
      <c r="K289" s="41">
        <v>312.75</v>
      </c>
      <c r="L289" s="41">
        <v>190.06666666666666</v>
      </c>
      <c r="M289" s="41">
        <v>69.841234999999998</v>
      </c>
      <c r="N289" s="41"/>
      <c r="O289" s="41">
        <v>429.7</v>
      </c>
    </row>
    <row r="290" spans="1:15" ht="15" thickBot="1" x14ac:dyDescent="0.4">
      <c r="A290" s="54" t="s">
        <v>21</v>
      </c>
      <c r="B290" s="41">
        <v>24.676129032258064</v>
      </c>
      <c r="C290" s="41">
        <v>23.878064516129033</v>
      </c>
      <c r="D290" s="41">
        <v>24.654516129032256</v>
      </c>
      <c r="E290" s="41">
        <v>26.283870967741933</v>
      </c>
      <c r="F290" s="41">
        <v>17.141935483870967</v>
      </c>
      <c r="G290" s="41">
        <v>92.096774193548384</v>
      </c>
      <c r="H290" s="41">
        <v>63.87096774193548</v>
      </c>
      <c r="I290" s="41">
        <v>0.56774193548387097</v>
      </c>
      <c r="J290" s="41">
        <v>2.9258064516129032</v>
      </c>
      <c r="K290" s="41">
        <v>10.088709677419354</v>
      </c>
      <c r="L290" s="41">
        <v>6.1311827956989244</v>
      </c>
      <c r="M290" s="41">
        <v>2.252943064516129</v>
      </c>
      <c r="N290" s="41"/>
      <c r="O290" s="41">
        <v>13.861290322580645</v>
      </c>
    </row>
    <row r="291" spans="1:15" ht="15" thickBot="1" x14ac:dyDescent="0.4">
      <c r="A291" s="1477" t="s">
        <v>39</v>
      </c>
      <c r="B291" s="1477"/>
      <c r="C291" s="1477"/>
      <c r="D291" s="1477"/>
      <c r="E291" s="1477"/>
      <c r="F291" s="1477"/>
      <c r="G291" s="1477"/>
      <c r="H291" s="1477"/>
      <c r="I291" s="1477"/>
      <c r="J291" s="1477"/>
      <c r="K291" s="1477"/>
      <c r="L291" s="1477"/>
      <c r="M291" s="1477"/>
      <c r="N291" s="1477"/>
      <c r="O291" s="1477"/>
    </row>
    <row r="292" spans="1:15" x14ac:dyDescent="0.35">
      <c r="A292" s="1434" t="s">
        <v>1</v>
      </c>
      <c r="B292" s="1436" t="s">
        <v>23</v>
      </c>
      <c r="C292" s="1437"/>
      <c r="D292" s="1438"/>
      <c r="E292" s="1436" t="s">
        <v>40</v>
      </c>
      <c r="F292" s="1438"/>
      <c r="G292" s="1436" t="s">
        <v>4</v>
      </c>
      <c r="H292" s="1438"/>
      <c r="I292" s="1441" t="s">
        <v>5</v>
      </c>
      <c r="J292" s="1442"/>
      <c r="K292" s="1441" t="s">
        <v>6</v>
      </c>
      <c r="L292" s="1451"/>
      <c r="M292" s="1451"/>
      <c r="N292" s="1475" t="s">
        <v>36</v>
      </c>
      <c r="O292" s="1475" t="s">
        <v>37</v>
      </c>
    </row>
    <row r="293" spans="1:15" ht="28.5" thickBot="1" x14ac:dyDescent="0.4">
      <c r="A293" s="1450"/>
      <c r="B293" s="1">
        <v>0.05</v>
      </c>
      <c r="C293" s="1">
        <v>0.1</v>
      </c>
      <c r="D293" s="1">
        <v>0.2</v>
      </c>
      <c r="E293" s="1" t="s">
        <v>9</v>
      </c>
      <c r="F293" s="1" t="s">
        <v>10</v>
      </c>
      <c r="G293" s="1" t="s">
        <v>9</v>
      </c>
      <c r="H293" s="1" t="s">
        <v>10</v>
      </c>
      <c r="I293" s="1" t="s">
        <v>11</v>
      </c>
      <c r="J293" s="1" t="s">
        <v>12</v>
      </c>
      <c r="K293" s="19" t="s">
        <v>13</v>
      </c>
      <c r="L293" s="19" t="s">
        <v>14</v>
      </c>
      <c r="M293" s="221" t="s">
        <v>15</v>
      </c>
      <c r="N293" s="1476"/>
      <c r="O293" s="1476"/>
    </row>
    <row r="294" spans="1:15" ht="15" thickBot="1" x14ac:dyDescent="0.4">
      <c r="A294" s="57">
        <v>1</v>
      </c>
      <c r="B294" s="58">
        <v>22.56</v>
      </c>
      <c r="C294" s="58">
        <v>23.16</v>
      </c>
      <c r="D294" s="58">
        <v>24.64</v>
      </c>
      <c r="E294" s="60">
        <v>25.8</v>
      </c>
      <c r="F294" s="60">
        <v>17</v>
      </c>
      <c r="G294" s="60">
        <v>92</v>
      </c>
      <c r="H294" s="60">
        <v>83</v>
      </c>
      <c r="I294" s="59">
        <v>0.5</v>
      </c>
      <c r="J294" s="60" t="s">
        <v>33</v>
      </c>
      <c r="K294" s="60">
        <v>7.75</v>
      </c>
      <c r="L294" s="60">
        <v>4.7249999999999996</v>
      </c>
      <c r="M294" s="59">
        <v>1.7327774999999999</v>
      </c>
      <c r="N294" s="235">
        <v>0</v>
      </c>
      <c r="O294" s="237">
        <v>12.7</v>
      </c>
    </row>
    <row r="295" spans="1:15" ht="15" thickBot="1" x14ac:dyDescent="0.4">
      <c r="A295" s="29">
        <v>2</v>
      </c>
      <c r="B295" s="31">
        <v>22.16</v>
      </c>
      <c r="C295" s="44">
        <v>22.02</v>
      </c>
      <c r="D295" s="44">
        <v>23.36</v>
      </c>
      <c r="E295" s="43">
        <v>21.6</v>
      </c>
      <c r="F295" s="43">
        <v>16</v>
      </c>
      <c r="G295" s="43">
        <v>92</v>
      </c>
      <c r="H295" s="43">
        <v>83</v>
      </c>
      <c r="I295" s="31">
        <v>1</v>
      </c>
      <c r="J295" s="43">
        <v>1.1000000000000001</v>
      </c>
      <c r="K295" s="43">
        <v>6.1166666666666663</v>
      </c>
      <c r="L295" s="43">
        <v>4.5250000000000004</v>
      </c>
      <c r="M295" s="59">
        <v>1.4781274999999998</v>
      </c>
      <c r="N295" s="211">
        <v>0</v>
      </c>
      <c r="O295" s="180">
        <v>4.8</v>
      </c>
    </row>
    <row r="296" spans="1:15" ht="15" thickBot="1" x14ac:dyDescent="0.4">
      <c r="A296" s="29">
        <v>3</v>
      </c>
      <c r="B296" s="31">
        <v>24.8</v>
      </c>
      <c r="C296" s="44">
        <v>23.28</v>
      </c>
      <c r="D296" s="44">
        <v>23.6</v>
      </c>
      <c r="E296" s="43">
        <v>26.4</v>
      </c>
      <c r="F296" s="43">
        <v>17</v>
      </c>
      <c r="G296" s="43">
        <v>92</v>
      </c>
      <c r="H296" s="43">
        <v>63</v>
      </c>
      <c r="I296" s="31">
        <v>2.5</v>
      </c>
      <c r="J296" s="43">
        <v>14.4</v>
      </c>
      <c r="K296" s="43">
        <v>6.333333333333333</v>
      </c>
      <c r="L296" s="43">
        <v>6.15</v>
      </c>
      <c r="M296" s="59">
        <v>1.733935</v>
      </c>
      <c r="N296" s="211">
        <v>0.22916666666666666</v>
      </c>
      <c r="O296" s="180">
        <v>17.5</v>
      </c>
    </row>
    <row r="297" spans="1:15" ht="15" thickBot="1" x14ac:dyDescent="0.4">
      <c r="A297" s="29">
        <v>4</v>
      </c>
      <c r="B297" s="31">
        <v>23.34</v>
      </c>
      <c r="C297" s="44">
        <v>22.96</v>
      </c>
      <c r="D297" s="44">
        <v>23.8</v>
      </c>
      <c r="E297" s="43">
        <v>24.8</v>
      </c>
      <c r="F297" s="43">
        <v>17.399999999999999</v>
      </c>
      <c r="G297" s="43">
        <v>96</v>
      </c>
      <c r="H297" s="43">
        <v>92</v>
      </c>
      <c r="I297" s="31">
        <v>1.4</v>
      </c>
      <c r="J297" s="43" t="s">
        <v>33</v>
      </c>
      <c r="K297" s="43">
        <v>5.95</v>
      </c>
      <c r="L297" s="43">
        <v>4.3250000000000002</v>
      </c>
      <c r="M297" s="59">
        <v>1.4271974999999999</v>
      </c>
      <c r="N297" s="211">
        <v>2.4305555555555556E-2</v>
      </c>
      <c r="O297" s="180">
        <v>13.1</v>
      </c>
    </row>
    <row r="298" spans="1:15" ht="15" thickBot="1" x14ac:dyDescent="0.4">
      <c r="A298" s="29">
        <v>5</v>
      </c>
      <c r="B298" s="31">
        <v>21.84</v>
      </c>
      <c r="C298" s="44">
        <v>21.84</v>
      </c>
      <c r="D298" s="44">
        <v>23.2</v>
      </c>
      <c r="E298" s="43">
        <v>23.6</v>
      </c>
      <c r="F298" s="43">
        <v>17.600000000000001</v>
      </c>
      <c r="G298" s="43">
        <v>96</v>
      </c>
      <c r="H298" s="43">
        <v>76</v>
      </c>
      <c r="I298" s="31">
        <v>1.1000000000000001</v>
      </c>
      <c r="J298" s="43" t="s">
        <v>33</v>
      </c>
      <c r="K298" s="43">
        <v>5.5250000000000004</v>
      </c>
      <c r="L298" s="43">
        <v>3.9416666666666669</v>
      </c>
      <c r="M298" s="59">
        <v>1.3149199999999999</v>
      </c>
      <c r="N298" s="211">
        <v>0</v>
      </c>
      <c r="O298" s="180">
        <v>17.5</v>
      </c>
    </row>
    <row r="299" spans="1:15" ht="15" thickBot="1" x14ac:dyDescent="0.4">
      <c r="A299" s="29">
        <v>6</v>
      </c>
      <c r="B299" s="31">
        <v>22.62</v>
      </c>
      <c r="C299" s="44">
        <v>22.04</v>
      </c>
      <c r="D299" s="31">
        <v>23.28</v>
      </c>
      <c r="E299" s="43">
        <v>22.8</v>
      </c>
      <c r="F299" s="43">
        <v>17.600000000000001</v>
      </c>
      <c r="G299" s="43">
        <v>96</v>
      </c>
      <c r="H299" s="43">
        <v>76</v>
      </c>
      <c r="I299" s="31">
        <v>1.1000000000000001</v>
      </c>
      <c r="J299" s="43">
        <v>2.4</v>
      </c>
      <c r="K299" s="43">
        <v>4.8833333333333337</v>
      </c>
      <c r="L299" s="43">
        <v>4.5583333333333336</v>
      </c>
      <c r="M299" s="59">
        <v>1.3114474999999999</v>
      </c>
      <c r="N299" s="211">
        <v>3.125E-2</v>
      </c>
      <c r="O299" s="180">
        <v>7.6</v>
      </c>
    </row>
    <row r="300" spans="1:15" ht="15" thickBot="1" x14ac:dyDescent="0.4">
      <c r="A300" s="29">
        <v>7</v>
      </c>
      <c r="B300" s="31">
        <v>22.6</v>
      </c>
      <c r="C300" s="44">
        <v>22.12</v>
      </c>
      <c r="D300" s="44">
        <v>23.28</v>
      </c>
      <c r="E300" s="43">
        <v>23.4</v>
      </c>
      <c r="F300" s="43">
        <v>17</v>
      </c>
      <c r="G300" s="43">
        <v>96</v>
      </c>
      <c r="H300" s="43">
        <v>76</v>
      </c>
      <c r="I300" s="31">
        <v>1.4</v>
      </c>
      <c r="J300" s="43">
        <v>2.1</v>
      </c>
      <c r="K300" s="43">
        <v>8.5083333333333329</v>
      </c>
      <c r="L300" s="43">
        <v>3.7833333333333332</v>
      </c>
      <c r="M300" s="59">
        <v>1.7073124999999998</v>
      </c>
      <c r="N300" s="211">
        <v>2.7777777777777776E-2</v>
      </c>
      <c r="O300" s="180" t="s">
        <v>38</v>
      </c>
    </row>
    <row r="301" spans="1:15" ht="15" thickBot="1" x14ac:dyDescent="0.4">
      <c r="A301" s="29">
        <v>8</v>
      </c>
      <c r="B301" s="31">
        <v>25.8</v>
      </c>
      <c r="C301" s="44">
        <v>23.72</v>
      </c>
      <c r="D301" s="44">
        <v>23.72</v>
      </c>
      <c r="E301" s="43">
        <v>27.8</v>
      </c>
      <c r="F301" s="43">
        <v>16.399999999999999</v>
      </c>
      <c r="G301" s="43">
        <v>92</v>
      </c>
      <c r="H301" s="43">
        <v>60</v>
      </c>
      <c r="I301" s="31">
        <v>3.3</v>
      </c>
      <c r="J301" s="43">
        <v>10</v>
      </c>
      <c r="K301" s="43">
        <v>6.9749999999999996</v>
      </c>
      <c r="L301" s="43">
        <v>3.875</v>
      </c>
      <c r="M301" s="59">
        <v>1.5070649999999999</v>
      </c>
      <c r="N301" s="211">
        <v>0.35416666666666669</v>
      </c>
      <c r="O301" s="180">
        <v>3.2</v>
      </c>
    </row>
    <row r="302" spans="1:15" ht="15" thickBot="1" x14ac:dyDescent="0.4">
      <c r="A302" s="29">
        <v>9</v>
      </c>
      <c r="B302" s="31">
        <v>24.92</v>
      </c>
      <c r="C302" s="44">
        <v>24.32</v>
      </c>
      <c r="D302" s="44">
        <v>24.88</v>
      </c>
      <c r="E302" s="43">
        <v>26</v>
      </c>
      <c r="F302" s="43">
        <v>18.2</v>
      </c>
      <c r="G302" s="43">
        <v>92</v>
      </c>
      <c r="H302" s="43">
        <v>77</v>
      </c>
      <c r="I302" s="31">
        <v>1.2</v>
      </c>
      <c r="J302" s="43" t="s">
        <v>33</v>
      </c>
      <c r="K302" s="43">
        <v>6.2</v>
      </c>
      <c r="L302" s="43">
        <v>6.5166666666666666</v>
      </c>
      <c r="M302" s="59">
        <v>1.7663450000000001</v>
      </c>
      <c r="N302" s="211">
        <v>0.14583333333333334</v>
      </c>
      <c r="O302" s="180">
        <v>15.4</v>
      </c>
    </row>
    <row r="303" spans="1:15" ht="15" thickBot="1" x14ac:dyDescent="0.4">
      <c r="A303" s="33">
        <v>10</v>
      </c>
      <c r="B303" s="34">
        <v>24.72</v>
      </c>
      <c r="C303" s="46">
        <v>23.64</v>
      </c>
      <c r="D303" s="46">
        <v>24.32</v>
      </c>
      <c r="E303" s="47">
        <v>26.8</v>
      </c>
      <c r="F303" s="47">
        <v>17.8</v>
      </c>
      <c r="G303" s="47">
        <v>96</v>
      </c>
      <c r="H303" s="47">
        <v>64</v>
      </c>
      <c r="I303" s="34">
        <v>2.1</v>
      </c>
      <c r="J303" s="47">
        <v>4.4000000000000004</v>
      </c>
      <c r="K303" s="47">
        <v>9.1750000000000007</v>
      </c>
      <c r="L303" s="47">
        <v>5.5916666666666668</v>
      </c>
      <c r="M303" s="59">
        <v>2.0510899999999999</v>
      </c>
      <c r="N303" s="212">
        <v>0.13194444444444445</v>
      </c>
      <c r="O303" s="216">
        <v>8.8000000000000007</v>
      </c>
    </row>
    <row r="304" spans="1:15" ht="15" thickBot="1" x14ac:dyDescent="0.4">
      <c r="A304" s="35" t="s">
        <v>16</v>
      </c>
      <c r="B304" s="36">
        <v>235.35999999999999</v>
      </c>
      <c r="C304" s="36">
        <v>229.10000000000002</v>
      </c>
      <c r="D304" s="36">
        <v>238.07999999999998</v>
      </c>
      <c r="E304" s="36">
        <v>249.00000000000006</v>
      </c>
      <c r="F304" s="36">
        <v>172</v>
      </c>
      <c r="G304" s="36">
        <v>940</v>
      </c>
      <c r="H304" s="36">
        <v>750</v>
      </c>
      <c r="I304" s="36">
        <v>15.6</v>
      </c>
      <c r="J304" s="36">
        <v>34.4</v>
      </c>
      <c r="K304" s="36">
        <v>67.416666666666671</v>
      </c>
      <c r="L304" s="36">
        <v>47.991666666666667</v>
      </c>
      <c r="M304" s="36">
        <v>16.030217499999999</v>
      </c>
      <c r="N304" s="36"/>
      <c r="O304" s="36">
        <v>100.6</v>
      </c>
    </row>
    <row r="305" spans="1:15" ht="15" thickBot="1" x14ac:dyDescent="0.4">
      <c r="A305" s="37" t="s">
        <v>18</v>
      </c>
      <c r="B305" s="38">
        <v>23.535999999999998</v>
      </c>
      <c r="C305" s="38">
        <v>22.910000000000004</v>
      </c>
      <c r="D305" s="38">
        <v>23.808</v>
      </c>
      <c r="E305" s="38">
        <v>24.900000000000006</v>
      </c>
      <c r="F305" s="38">
        <v>17.2</v>
      </c>
      <c r="G305" s="38">
        <v>94</v>
      </c>
      <c r="H305" s="38">
        <v>75</v>
      </c>
      <c r="I305" s="38">
        <v>1.56</v>
      </c>
      <c r="J305" s="38">
        <v>5.7333333333333334</v>
      </c>
      <c r="K305" s="38">
        <v>6.7416666666666671</v>
      </c>
      <c r="L305" s="38">
        <v>4.7991666666666664</v>
      </c>
      <c r="M305" s="38">
        <v>1.6030217499999999</v>
      </c>
      <c r="N305" s="38"/>
      <c r="O305" s="38">
        <v>11.177777777777777</v>
      </c>
    </row>
    <row r="306" spans="1:15" ht="15" thickBot="1" x14ac:dyDescent="0.4">
      <c r="A306" s="39">
        <v>11</v>
      </c>
      <c r="B306" s="42">
        <v>24.4</v>
      </c>
      <c r="C306" s="42">
        <v>24.16</v>
      </c>
      <c r="D306" s="42">
        <v>24.68</v>
      </c>
      <c r="E306" s="52">
        <v>27</v>
      </c>
      <c r="F306" s="30">
        <v>16.8</v>
      </c>
      <c r="G306" s="30">
        <v>96</v>
      </c>
      <c r="H306" s="30">
        <v>70</v>
      </c>
      <c r="I306" s="30">
        <v>2.2999999999999998</v>
      </c>
      <c r="J306" s="30">
        <v>2.4</v>
      </c>
      <c r="K306" s="52">
        <v>6.8666666666666663</v>
      </c>
      <c r="L306" s="52">
        <v>4.291666666666667</v>
      </c>
      <c r="M306" s="59">
        <v>1.5498924999999999</v>
      </c>
      <c r="N306" s="215">
        <v>0.16666666666666666</v>
      </c>
      <c r="O306" s="219">
        <v>17.600000000000001</v>
      </c>
    </row>
    <row r="307" spans="1:15" ht="15" thickBot="1" x14ac:dyDescent="0.4">
      <c r="A307" s="29">
        <v>12</v>
      </c>
      <c r="B307" s="44">
        <v>24</v>
      </c>
      <c r="C307" s="44">
        <v>23.3</v>
      </c>
      <c r="D307" s="44">
        <v>24.3</v>
      </c>
      <c r="E307" s="43">
        <v>21.2</v>
      </c>
      <c r="F307" s="31">
        <v>17.600000000000001</v>
      </c>
      <c r="G307" s="31">
        <v>96</v>
      </c>
      <c r="H307" s="31">
        <v>70</v>
      </c>
      <c r="I307" s="31">
        <v>2</v>
      </c>
      <c r="J307" s="31">
        <v>4.2</v>
      </c>
      <c r="K307" s="43">
        <v>5.8166666666666664</v>
      </c>
      <c r="L307" s="43">
        <v>5.6</v>
      </c>
      <c r="M307" s="59">
        <v>1.5857749999999999</v>
      </c>
      <c r="N307" s="211">
        <v>0.1111111111111111</v>
      </c>
      <c r="O307" s="180">
        <v>24.6</v>
      </c>
    </row>
    <row r="308" spans="1:15" ht="15" thickBot="1" x14ac:dyDescent="0.4">
      <c r="A308" s="29">
        <v>13</v>
      </c>
      <c r="B308" s="44">
        <v>24.01</v>
      </c>
      <c r="C308" s="44">
        <v>23.8</v>
      </c>
      <c r="D308" s="44">
        <v>24.06</v>
      </c>
      <c r="E308" s="43">
        <v>25</v>
      </c>
      <c r="F308" s="31">
        <v>17.600000000000001</v>
      </c>
      <c r="G308" s="31">
        <v>96</v>
      </c>
      <c r="H308" s="31">
        <v>70</v>
      </c>
      <c r="I308" s="31">
        <v>1.1000000000000001</v>
      </c>
      <c r="J308" s="31">
        <v>6</v>
      </c>
      <c r="K308" s="43">
        <v>4.9249999999999998</v>
      </c>
      <c r="L308" s="43">
        <v>3.2250000000000001</v>
      </c>
      <c r="M308" s="59">
        <v>1.1320350000000001</v>
      </c>
      <c r="N308" s="211">
        <v>4.1666666666666664E-2</v>
      </c>
      <c r="O308" s="180">
        <v>3.8</v>
      </c>
    </row>
    <row r="309" spans="1:15" ht="15" thickBot="1" x14ac:dyDescent="0.4">
      <c r="A309" s="29">
        <v>14</v>
      </c>
      <c r="B309" s="44">
        <v>22.3</v>
      </c>
      <c r="C309" s="44">
        <v>22.6</v>
      </c>
      <c r="D309" s="44">
        <v>23.8</v>
      </c>
      <c r="E309" s="43">
        <v>22</v>
      </c>
      <c r="F309" s="31">
        <v>18</v>
      </c>
      <c r="G309" s="31">
        <v>96</v>
      </c>
      <c r="H309" s="31">
        <v>92</v>
      </c>
      <c r="I309" s="31">
        <v>0.8</v>
      </c>
      <c r="J309" s="31">
        <v>4.5999999999999996</v>
      </c>
      <c r="K309" s="43">
        <v>4.333333333333333</v>
      </c>
      <c r="L309" s="43">
        <v>2.0666666666666669</v>
      </c>
      <c r="M309" s="59">
        <v>0.88895999999999997</v>
      </c>
      <c r="N309" s="211">
        <v>0</v>
      </c>
      <c r="O309" s="180">
        <v>1.4</v>
      </c>
    </row>
    <row r="310" spans="1:15" ht="15" thickBot="1" x14ac:dyDescent="0.4">
      <c r="A310" s="29">
        <v>15</v>
      </c>
      <c r="B310" s="44">
        <v>23.8</v>
      </c>
      <c r="C310" s="44">
        <v>23.2</v>
      </c>
      <c r="D310" s="44">
        <v>24</v>
      </c>
      <c r="E310" s="43">
        <v>25.8</v>
      </c>
      <c r="F310" s="31">
        <v>17.600000000000001</v>
      </c>
      <c r="G310" s="31">
        <v>96</v>
      </c>
      <c r="H310" s="31">
        <v>77</v>
      </c>
      <c r="I310" s="31">
        <v>1.2</v>
      </c>
      <c r="J310" s="31" t="s">
        <v>33</v>
      </c>
      <c r="K310" s="43">
        <v>5.2666666666666666</v>
      </c>
      <c r="L310" s="43">
        <v>2.5166666666666666</v>
      </c>
      <c r="M310" s="59">
        <v>1.081105</v>
      </c>
      <c r="N310" s="211">
        <v>4.1666666666666664E-2</v>
      </c>
      <c r="O310" s="180">
        <v>3.4</v>
      </c>
    </row>
    <row r="311" spans="1:15" ht="15" thickBot="1" x14ac:dyDescent="0.4">
      <c r="A311" s="29">
        <v>16</v>
      </c>
      <c r="B311" s="44">
        <v>25</v>
      </c>
      <c r="C311" s="44">
        <v>23</v>
      </c>
      <c r="D311" s="44">
        <v>24</v>
      </c>
      <c r="E311" s="43">
        <v>27.8</v>
      </c>
      <c r="F311" s="31">
        <v>18.600000000000001</v>
      </c>
      <c r="G311" s="31">
        <v>96</v>
      </c>
      <c r="H311" s="31">
        <v>65</v>
      </c>
      <c r="I311" s="31">
        <v>2</v>
      </c>
      <c r="J311" s="31">
        <v>2.5</v>
      </c>
      <c r="K311" s="43">
        <v>7.6</v>
      </c>
      <c r="L311" s="43">
        <v>6.583333333333333</v>
      </c>
      <c r="M311" s="59">
        <v>1.970065</v>
      </c>
      <c r="N311" s="211">
        <v>0.23263888888888887</v>
      </c>
      <c r="O311" s="180">
        <v>18.399999999999999</v>
      </c>
    </row>
    <row r="312" spans="1:15" ht="15" thickBot="1" x14ac:dyDescent="0.4">
      <c r="A312" s="29">
        <v>17</v>
      </c>
      <c r="B312" s="44">
        <v>24.6</v>
      </c>
      <c r="C312" s="44">
        <v>23.2</v>
      </c>
      <c r="D312" s="44">
        <v>24</v>
      </c>
      <c r="E312" s="43">
        <v>26.4</v>
      </c>
      <c r="F312" s="31">
        <v>18.399999999999999</v>
      </c>
      <c r="G312" s="31">
        <v>92</v>
      </c>
      <c r="H312" s="31">
        <v>70</v>
      </c>
      <c r="I312" s="31">
        <v>1.9</v>
      </c>
      <c r="J312" s="31">
        <v>3.7</v>
      </c>
      <c r="K312" s="43">
        <v>6.208333333333333</v>
      </c>
      <c r="L312" s="43">
        <v>1.7833333333333334</v>
      </c>
      <c r="M312" s="59">
        <v>1.1100424999999998</v>
      </c>
      <c r="N312" s="211">
        <v>0.10416666666666667</v>
      </c>
      <c r="O312" s="180" t="s">
        <v>38</v>
      </c>
    </row>
    <row r="313" spans="1:15" ht="15" thickBot="1" x14ac:dyDescent="0.4">
      <c r="A313" s="29">
        <v>18</v>
      </c>
      <c r="B313" s="44">
        <v>24</v>
      </c>
      <c r="C313" s="44">
        <v>23.68</v>
      </c>
      <c r="D313" s="44">
        <v>24.44</v>
      </c>
      <c r="E313" s="43">
        <v>26.4</v>
      </c>
      <c r="F313" s="31">
        <v>18.8</v>
      </c>
      <c r="G313" s="31">
        <v>92</v>
      </c>
      <c r="H313" s="31">
        <v>77</v>
      </c>
      <c r="I313" s="31">
        <v>1.2</v>
      </c>
      <c r="J313" s="31">
        <v>3.2</v>
      </c>
      <c r="K313" s="43">
        <v>6.8</v>
      </c>
      <c r="L313" s="43">
        <v>5.85</v>
      </c>
      <c r="M313" s="59">
        <v>1.7570849999999998</v>
      </c>
      <c r="N313" s="211">
        <v>7.2916666666666671E-2</v>
      </c>
      <c r="O313" s="180">
        <v>61.5</v>
      </c>
    </row>
    <row r="314" spans="1:15" ht="15" thickBot="1" x14ac:dyDescent="0.4">
      <c r="A314" s="29">
        <v>19</v>
      </c>
      <c r="B314" s="44">
        <v>24.8</v>
      </c>
      <c r="C314" s="44">
        <v>23.6</v>
      </c>
      <c r="D314" s="44">
        <v>24</v>
      </c>
      <c r="E314" s="43">
        <v>26.6</v>
      </c>
      <c r="F314" s="31">
        <v>17.399999999999999</v>
      </c>
      <c r="G314" s="31">
        <v>96</v>
      </c>
      <c r="H314" s="31">
        <v>59</v>
      </c>
      <c r="I314" s="31">
        <v>2.2999999999999998</v>
      </c>
      <c r="J314" s="31">
        <v>5.5</v>
      </c>
      <c r="K314" s="43">
        <v>7.6333333333333337</v>
      </c>
      <c r="L314" s="43">
        <v>6.2666666666666666</v>
      </c>
      <c r="M314" s="59">
        <v>1.9307099999999999</v>
      </c>
      <c r="N314" s="211">
        <v>0.22569444444444445</v>
      </c>
      <c r="O314" s="180">
        <v>2.7</v>
      </c>
    </row>
    <row r="315" spans="1:15" ht="15" thickBot="1" x14ac:dyDescent="0.4">
      <c r="A315" s="33">
        <v>20</v>
      </c>
      <c r="B315" s="46">
        <v>25.52</v>
      </c>
      <c r="C315" s="46">
        <v>24.48</v>
      </c>
      <c r="D315" s="46">
        <v>24.88</v>
      </c>
      <c r="E315" s="47">
        <v>26.4</v>
      </c>
      <c r="F315" s="34">
        <v>17.8</v>
      </c>
      <c r="G315" s="34">
        <v>92</v>
      </c>
      <c r="H315" s="34">
        <v>63</v>
      </c>
      <c r="I315" s="34">
        <v>3.6</v>
      </c>
      <c r="J315" s="34">
        <v>3.4</v>
      </c>
      <c r="K315" s="47">
        <v>8</v>
      </c>
      <c r="L315" s="47">
        <v>8</v>
      </c>
      <c r="M315" s="59">
        <v>2.2223999999999999</v>
      </c>
      <c r="N315" s="212">
        <v>0.24305555555555555</v>
      </c>
      <c r="O315" s="216">
        <v>1.5</v>
      </c>
    </row>
    <row r="316" spans="1:15" ht="15" thickBot="1" x14ac:dyDescent="0.4">
      <c r="A316" s="35" t="s">
        <v>16</v>
      </c>
      <c r="B316" s="48">
        <v>242.43</v>
      </c>
      <c r="C316" s="48">
        <v>235.01999999999998</v>
      </c>
      <c r="D316" s="48">
        <v>242.16</v>
      </c>
      <c r="E316" s="48">
        <v>254.60000000000002</v>
      </c>
      <c r="F316" s="48">
        <v>178.60000000000002</v>
      </c>
      <c r="G316" s="48">
        <v>948</v>
      </c>
      <c r="H316" s="48">
        <v>713</v>
      </c>
      <c r="I316" s="48">
        <v>18.400000000000002</v>
      </c>
      <c r="J316" s="36">
        <v>35.499999999999993</v>
      </c>
      <c r="K316" s="36">
        <v>63.449999999999996</v>
      </c>
      <c r="L316" s="36">
        <v>46.18333333333333</v>
      </c>
      <c r="M316" s="36">
        <v>15.228070000000001</v>
      </c>
      <c r="N316" s="36"/>
      <c r="O316" s="48">
        <v>134.89999999999998</v>
      </c>
    </row>
    <row r="317" spans="1:15" ht="15" thickBot="1" x14ac:dyDescent="0.4">
      <c r="A317" s="37" t="s">
        <v>18</v>
      </c>
      <c r="B317" s="50">
        <v>24.243000000000002</v>
      </c>
      <c r="C317" s="50">
        <v>23.501999999999999</v>
      </c>
      <c r="D317" s="50">
        <v>24.216000000000001</v>
      </c>
      <c r="E317" s="50">
        <v>25.46</v>
      </c>
      <c r="F317" s="50">
        <v>17.860000000000003</v>
      </c>
      <c r="G317" s="50">
        <v>94.8</v>
      </c>
      <c r="H317" s="50">
        <v>71.3</v>
      </c>
      <c r="I317" s="50">
        <v>1.8400000000000003</v>
      </c>
      <c r="J317" s="38">
        <v>3.9444444444444438</v>
      </c>
      <c r="K317" s="38">
        <v>6.3449999999999998</v>
      </c>
      <c r="L317" s="38">
        <v>4.6183333333333332</v>
      </c>
      <c r="M317" s="38">
        <v>1.522807</v>
      </c>
      <c r="N317" s="38"/>
      <c r="O317" s="51">
        <v>14.988888888888887</v>
      </c>
    </row>
    <row r="318" spans="1:15" ht="15" thickBot="1" x14ac:dyDescent="0.4">
      <c r="A318" s="39">
        <v>21</v>
      </c>
      <c r="B318" s="30">
        <v>25.04</v>
      </c>
      <c r="C318" s="30">
        <v>25.16</v>
      </c>
      <c r="D318" s="30">
        <v>25.42</v>
      </c>
      <c r="E318" s="30">
        <v>25.2</v>
      </c>
      <c r="F318" s="30">
        <v>17.399999999999999</v>
      </c>
      <c r="G318" s="30">
        <v>96</v>
      </c>
      <c r="H318" s="30">
        <v>53</v>
      </c>
      <c r="I318" s="30">
        <v>3.6</v>
      </c>
      <c r="J318" s="30">
        <v>1.8</v>
      </c>
      <c r="K318" s="30">
        <v>7.1833333333333336</v>
      </c>
      <c r="L318" s="52">
        <v>3.55</v>
      </c>
      <c r="M318" s="59">
        <v>1.4908600000000001</v>
      </c>
      <c r="N318" s="215">
        <v>0.33680555555555558</v>
      </c>
      <c r="O318" s="219">
        <v>0</v>
      </c>
    </row>
    <row r="319" spans="1:15" ht="15" thickBot="1" x14ac:dyDescent="0.4">
      <c r="A319" s="29">
        <v>22</v>
      </c>
      <c r="B319" s="31">
        <v>25.88</v>
      </c>
      <c r="C319" s="31">
        <v>25.4</v>
      </c>
      <c r="D319" s="31">
        <v>26.08</v>
      </c>
      <c r="E319" s="31">
        <v>26.8</v>
      </c>
      <c r="F319" s="31">
        <v>18.8</v>
      </c>
      <c r="G319" s="31">
        <v>92</v>
      </c>
      <c r="H319" s="31">
        <v>70</v>
      </c>
      <c r="I319" s="31">
        <v>1.7</v>
      </c>
      <c r="J319" s="31">
        <v>1.8</v>
      </c>
      <c r="K319" s="31">
        <v>6.0916666666666668</v>
      </c>
      <c r="L319" s="43">
        <v>4.1166666666666663</v>
      </c>
      <c r="M319" s="59">
        <v>1.4179374999999999</v>
      </c>
      <c r="N319" s="211">
        <v>0.21875</v>
      </c>
      <c r="O319" s="180">
        <v>33.4</v>
      </c>
    </row>
    <row r="320" spans="1:15" ht="15" thickBot="1" x14ac:dyDescent="0.4">
      <c r="A320" s="29">
        <v>23</v>
      </c>
      <c r="B320" s="31">
        <v>24.84</v>
      </c>
      <c r="C320" s="31">
        <v>24.04</v>
      </c>
      <c r="D320" s="31">
        <v>24.92</v>
      </c>
      <c r="E320" s="31">
        <v>25.6</v>
      </c>
      <c r="F320" s="31">
        <v>17</v>
      </c>
      <c r="G320" s="31">
        <v>92</v>
      </c>
      <c r="H320" s="31">
        <v>70</v>
      </c>
      <c r="I320" s="31">
        <v>1.5</v>
      </c>
      <c r="J320" s="31">
        <v>3.4</v>
      </c>
      <c r="K320" s="31">
        <v>6.05</v>
      </c>
      <c r="L320" s="43">
        <v>5.2416666666666663</v>
      </c>
      <c r="M320" s="59">
        <v>1.5684124999999998</v>
      </c>
      <c r="N320" s="211">
        <v>0.10416666666666667</v>
      </c>
      <c r="O320" s="180">
        <v>5.3</v>
      </c>
    </row>
    <row r="321" spans="1:15" ht="15" thickBot="1" x14ac:dyDescent="0.4">
      <c r="A321" s="29">
        <v>24</v>
      </c>
      <c r="B321" s="31">
        <v>24.24</v>
      </c>
      <c r="C321" s="31">
        <v>23.56</v>
      </c>
      <c r="D321" s="31">
        <v>24.52</v>
      </c>
      <c r="E321" s="31">
        <v>26.8</v>
      </c>
      <c r="F321" s="31">
        <v>16.2</v>
      </c>
      <c r="G321" s="31">
        <v>92</v>
      </c>
      <c r="H321" s="31">
        <v>64</v>
      </c>
      <c r="I321" s="31">
        <v>2.5</v>
      </c>
      <c r="J321" s="31">
        <v>5.2</v>
      </c>
      <c r="K321" s="31">
        <v>6.0583333333333336</v>
      </c>
      <c r="L321" s="43">
        <v>3.875</v>
      </c>
      <c r="M321" s="59">
        <v>1.37974</v>
      </c>
      <c r="N321" s="211">
        <v>0.10416666666666667</v>
      </c>
      <c r="O321" s="180" t="s">
        <v>38</v>
      </c>
    </row>
    <row r="322" spans="1:15" ht="15" thickBot="1" x14ac:dyDescent="0.4">
      <c r="A322" s="29">
        <v>25</v>
      </c>
      <c r="B322" s="31">
        <v>27.32</v>
      </c>
      <c r="C322" s="31">
        <v>25.42</v>
      </c>
      <c r="D322" s="31">
        <v>23.32</v>
      </c>
      <c r="E322" s="31">
        <v>28.4</v>
      </c>
      <c r="F322" s="31">
        <v>17.8</v>
      </c>
      <c r="G322" s="31">
        <v>96</v>
      </c>
      <c r="H322" s="31">
        <v>54</v>
      </c>
      <c r="I322" s="31">
        <v>2.6</v>
      </c>
      <c r="J322" s="31">
        <v>2.7</v>
      </c>
      <c r="K322" s="31">
        <v>5.2333333333333334</v>
      </c>
      <c r="L322" s="43">
        <v>4.5250000000000004</v>
      </c>
      <c r="M322" s="59">
        <v>1.3554324999999998</v>
      </c>
      <c r="N322" s="211">
        <v>0.32291666666666669</v>
      </c>
      <c r="O322" s="180">
        <v>17.399999999999999</v>
      </c>
    </row>
    <row r="323" spans="1:15" ht="15" thickBot="1" x14ac:dyDescent="0.4">
      <c r="A323" s="29">
        <v>26</v>
      </c>
      <c r="B323" s="31">
        <v>24.32</v>
      </c>
      <c r="C323" s="31">
        <v>24.16</v>
      </c>
      <c r="D323" s="31">
        <v>25.16</v>
      </c>
      <c r="E323" s="31">
        <v>25.6</v>
      </c>
      <c r="F323" s="31">
        <v>16.600000000000001</v>
      </c>
      <c r="G323" s="31">
        <v>92</v>
      </c>
      <c r="H323" s="31">
        <v>64</v>
      </c>
      <c r="I323" s="31">
        <v>2.4</v>
      </c>
      <c r="J323" s="31">
        <v>4.5</v>
      </c>
      <c r="K323" s="31">
        <v>7.083333333333333</v>
      </c>
      <c r="L323" s="43">
        <v>4.041666666666667</v>
      </c>
      <c r="M323" s="59">
        <v>1.5452625</v>
      </c>
      <c r="N323" s="211">
        <v>0.11458333333333333</v>
      </c>
      <c r="O323" s="180">
        <v>4.2</v>
      </c>
    </row>
    <row r="324" spans="1:15" ht="15" thickBot="1" x14ac:dyDescent="0.4">
      <c r="A324" s="29">
        <v>27</v>
      </c>
      <c r="B324" s="31">
        <v>25.16</v>
      </c>
      <c r="C324" s="31">
        <v>25.16</v>
      </c>
      <c r="D324" s="31">
        <v>25.12</v>
      </c>
      <c r="E324" s="31">
        <v>28</v>
      </c>
      <c r="F324" s="31">
        <v>16.2</v>
      </c>
      <c r="G324" s="31">
        <v>92</v>
      </c>
      <c r="H324" s="31">
        <v>60</v>
      </c>
      <c r="I324" s="31">
        <v>2.5</v>
      </c>
      <c r="J324" s="31">
        <v>7.4</v>
      </c>
      <c r="K324" s="31">
        <v>6.95</v>
      </c>
      <c r="L324" s="43">
        <v>6.05</v>
      </c>
      <c r="M324" s="59">
        <v>1.8056999999999999</v>
      </c>
      <c r="N324" s="211">
        <v>0.3923611111111111</v>
      </c>
      <c r="O324" s="180">
        <v>25.5</v>
      </c>
    </row>
    <row r="325" spans="1:15" ht="15" thickBot="1" x14ac:dyDescent="0.4">
      <c r="A325" s="44">
        <v>28</v>
      </c>
      <c r="B325" s="31">
        <v>26.2</v>
      </c>
      <c r="C325" s="31">
        <v>25</v>
      </c>
      <c r="D325" s="31">
        <v>25.12</v>
      </c>
      <c r="E325" s="31">
        <v>27.8</v>
      </c>
      <c r="F325" s="31">
        <v>16.600000000000001</v>
      </c>
      <c r="G325" s="31">
        <v>92</v>
      </c>
      <c r="H325" s="31">
        <v>60</v>
      </c>
      <c r="I325" s="31">
        <v>2.5</v>
      </c>
      <c r="J325" s="31">
        <v>5.2</v>
      </c>
      <c r="K325" s="31">
        <v>5.4249999999999998</v>
      </c>
      <c r="L325" s="43">
        <v>6.2666666666666666</v>
      </c>
      <c r="M325" s="59">
        <v>1.6239724999999998</v>
      </c>
      <c r="N325" s="211">
        <v>0.33333333333333331</v>
      </c>
      <c r="O325" s="180">
        <v>4.5999999999999996</v>
      </c>
    </row>
    <row r="326" spans="1:15" ht="15" thickBot="1" x14ac:dyDescent="0.4">
      <c r="A326" s="44">
        <v>29</v>
      </c>
      <c r="B326" s="31">
        <v>26.44</v>
      </c>
      <c r="C326" s="31">
        <v>25.04</v>
      </c>
      <c r="D326" s="31">
        <v>25.48</v>
      </c>
      <c r="E326" s="31">
        <v>27</v>
      </c>
      <c r="F326" s="31">
        <v>17.600000000000001</v>
      </c>
      <c r="G326" s="31">
        <v>92</v>
      </c>
      <c r="H326" s="31">
        <v>70</v>
      </c>
      <c r="I326" s="31">
        <v>2.4</v>
      </c>
      <c r="J326" s="31">
        <v>4.0999999999999996</v>
      </c>
      <c r="K326" s="31">
        <v>6.1749999999999998</v>
      </c>
      <c r="L326" s="43">
        <v>4.8499999999999996</v>
      </c>
      <c r="M326" s="59">
        <v>1.5313724999999998</v>
      </c>
      <c r="N326" s="211">
        <v>0.25347222222222221</v>
      </c>
      <c r="O326" s="180">
        <v>8.8000000000000007</v>
      </c>
    </row>
    <row r="327" spans="1:15" ht="15" thickBot="1" x14ac:dyDescent="0.4">
      <c r="A327" s="44">
        <v>30</v>
      </c>
      <c r="B327" s="31">
        <v>23.44</v>
      </c>
      <c r="C327" s="31">
        <v>23.52</v>
      </c>
      <c r="D327" s="31">
        <v>24.92</v>
      </c>
      <c r="E327" s="31">
        <v>24.8</v>
      </c>
      <c r="F327" s="31">
        <v>18</v>
      </c>
      <c r="G327" s="31">
        <v>96</v>
      </c>
      <c r="H327" s="31">
        <v>69</v>
      </c>
      <c r="I327" s="31">
        <v>1.6</v>
      </c>
      <c r="J327" s="31">
        <v>2.2999999999999998</v>
      </c>
      <c r="K327" s="31">
        <v>6.8916666666666666</v>
      </c>
      <c r="L327" s="43">
        <v>2.8083333333333331</v>
      </c>
      <c r="M327" s="59">
        <v>1.3473299999999999</v>
      </c>
      <c r="N327" s="211">
        <v>4.1666666666666664E-2</v>
      </c>
      <c r="O327" s="180">
        <v>0</v>
      </c>
    </row>
    <row r="328" spans="1:15" ht="15" thickBot="1" x14ac:dyDescent="0.4">
      <c r="A328" s="33">
        <v>31</v>
      </c>
      <c r="B328" s="34">
        <v>25.64</v>
      </c>
      <c r="C328" s="34">
        <v>24.28</v>
      </c>
      <c r="D328" s="34">
        <v>24.84</v>
      </c>
      <c r="E328" s="34">
        <v>26.8</v>
      </c>
      <c r="F328" s="34">
        <v>18.399999999999999</v>
      </c>
      <c r="G328" s="34">
        <v>96</v>
      </c>
      <c r="H328" s="34">
        <v>64</v>
      </c>
      <c r="I328" s="34">
        <v>2.5</v>
      </c>
      <c r="J328" s="34">
        <v>4.7</v>
      </c>
      <c r="K328" s="34">
        <v>4.583333333333333</v>
      </c>
      <c r="L328" s="47">
        <v>3.1666666666666665</v>
      </c>
      <c r="M328" s="59">
        <v>1.0764750000000001</v>
      </c>
      <c r="N328" s="212">
        <v>0.10416666666666667</v>
      </c>
      <c r="O328" s="216">
        <v>0</v>
      </c>
    </row>
    <row r="329" spans="1:15" ht="15" thickBot="1" x14ac:dyDescent="0.4">
      <c r="A329" s="35" t="s">
        <v>16</v>
      </c>
      <c r="B329" s="36">
        <v>278.52</v>
      </c>
      <c r="C329" s="36">
        <v>270.74</v>
      </c>
      <c r="D329" s="36">
        <v>274.89999999999998</v>
      </c>
      <c r="E329" s="36">
        <v>292.8</v>
      </c>
      <c r="F329" s="36">
        <v>190.60000000000002</v>
      </c>
      <c r="G329" s="36">
        <v>1028</v>
      </c>
      <c r="H329" s="36">
        <v>698</v>
      </c>
      <c r="I329" s="36">
        <v>25.8</v>
      </c>
      <c r="J329" s="36">
        <v>43.099999999999994</v>
      </c>
      <c r="K329" s="36">
        <v>67.724999999999994</v>
      </c>
      <c r="L329" s="36">
        <v>48.49166666666666</v>
      </c>
      <c r="M329" s="36">
        <v>16.142494999999997</v>
      </c>
      <c r="N329" s="36"/>
      <c r="O329" s="36">
        <v>99.199999999999989</v>
      </c>
    </row>
    <row r="330" spans="1:15" ht="15" thickBot="1" x14ac:dyDescent="0.4">
      <c r="A330" s="53" t="s">
        <v>18</v>
      </c>
      <c r="B330" s="38">
        <v>25.319999999999997</v>
      </c>
      <c r="C330" s="38">
        <v>24.612727272727273</v>
      </c>
      <c r="D330" s="38">
        <v>24.990909090909089</v>
      </c>
      <c r="E330" s="38">
        <v>26.618181818181821</v>
      </c>
      <c r="F330" s="38">
        <v>17.327272727272728</v>
      </c>
      <c r="G330" s="38">
        <v>93.454545454545453</v>
      </c>
      <c r="H330" s="38">
        <v>63.454545454545453</v>
      </c>
      <c r="I330" s="38">
        <v>2.3454545454545457</v>
      </c>
      <c r="J330" s="38">
        <v>3.9181818181818175</v>
      </c>
      <c r="K330" s="38">
        <v>6.1568181818181813</v>
      </c>
      <c r="L330" s="38">
        <v>4.4083333333333323</v>
      </c>
      <c r="M330" s="38">
        <v>1.4674995454545452</v>
      </c>
      <c r="N330" s="38"/>
      <c r="O330" s="38">
        <v>9.9199999999999982</v>
      </c>
    </row>
    <row r="331" spans="1:15" ht="15" thickBot="1" x14ac:dyDescent="0.4">
      <c r="A331" s="54" t="s">
        <v>20</v>
      </c>
      <c r="B331" s="41">
        <v>756.31</v>
      </c>
      <c r="C331" s="41">
        <v>734.86</v>
      </c>
      <c r="D331" s="41">
        <v>755.14</v>
      </c>
      <c r="E331" s="41">
        <v>796.40000000000009</v>
      </c>
      <c r="F331" s="41">
        <v>541.20000000000005</v>
      </c>
      <c r="G331" s="41">
        <v>2916</v>
      </c>
      <c r="H331" s="41">
        <v>2161</v>
      </c>
      <c r="I331" s="41">
        <v>59.8</v>
      </c>
      <c r="J331" s="41">
        <v>112.99999999999999</v>
      </c>
      <c r="K331" s="41">
        <v>198.59166666666667</v>
      </c>
      <c r="L331" s="41">
        <v>142.66666666666666</v>
      </c>
      <c r="M331" s="41">
        <v>47.400782499999998</v>
      </c>
      <c r="N331" s="41"/>
      <c r="O331" s="41">
        <v>334.69999999999993</v>
      </c>
    </row>
    <row r="332" spans="1:15" ht="15" thickBot="1" x14ac:dyDescent="0.4">
      <c r="A332" s="54" t="s">
        <v>21</v>
      </c>
      <c r="B332" s="41">
        <v>24.397096774193546</v>
      </c>
      <c r="C332" s="41">
        <v>23.705161290322582</v>
      </c>
      <c r="D332" s="41">
        <v>24.359354838709677</v>
      </c>
      <c r="E332" s="41">
        <v>25.690322580645166</v>
      </c>
      <c r="F332" s="41">
        <v>17.458064516129035</v>
      </c>
      <c r="G332" s="41">
        <v>94.064516129032256</v>
      </c>
      <c r="H332" s="41">
        <v>69.709677419354833</v>
      </c>
      <c r="I332" s="41">
        <v>1.9290322580645161</v>
      </c>
      <c r="J332" s="41">
        <v>3.6451612903225801</v>
      </c>
      <c r="K332" s="41">
        <v>6.4061827956989248</v>
      </c>
      <c r="L332" s="41">
        <v>4.6021505376344081</v>
      </c>
      <c r="M332" s="41">
        <v>1.5290575</v>
      </c>
      <c r="N332" s="41"/>
      <c r="O332" s="41">
        <v>10.796774193548385</v>
      </c>
    </row>
    <row r="333" spans="1:15" x14ac:dyDescent="0.35">
      <c r="A333" s="55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</row>
    <row r="334" spans="1:15" x14ac:dyDescent="0.35">
      <c r="A334" s="1485" t="s">
        <v>41</v>
      </c>
      <c r="B334" s="1485"/>
      <c r="C334" s="1485"/>
      <c r="D334" s="1485"/>
      <c r="E334" s="1485"/>
      <c r="F334" s="1485"/>
      <c r="G334" s="1485"/>
      <c r="H334" s="1485"/>
      <c r="I334" s="1485"/>
      <c r="J334" s="1485"/>
      <c r="K334" s="1485"/>
      <c r="L334" s="1485"/>
      <c r="M334" s="1485"/>
      <c r="N334" s="1485"/>
      <c r="O334" s="1485"/>
    </row>
    <row r="335" spans="1:15" x14ac:dyDescent="0.35">
      <c r="A335" s="1481" t="s">
        <v>1</v>
      </c>
      <c r="B335" s="1482" t="s">
        <v>23</v>
      </c>
      <c r="C335" s="1484"/>
      <c r="D335" s="1483"/>
      <c r="E335" s="1482" t="s">
        <v>24</v>
      </c>
      <c r="F335" s="1483"/>
      <c r="G335" s="1482" t="s">
        <v>4</v>
      </c>
      <c r="H335" s="1483"/>
      <c r="I335" s="1443" t="s">
        <v>5</v>
      </c>
      <c r="J335" s="1445"/>
      <c r="K335" s="1443" t="s">
        <v>6</v>
      </c>
      <c r="L335" s="1444"/>
      <c r="M335" s="1444"/>
      <c r="N335" s="1446" t="s">
        <v>36</v>
      </c>
      <c r="O335" s="1446" t="s">
        <v>37</v>
      </c>
    </row>
    <row r="336" spans="1:15" ht="28.5" thickBot="1" x14ac:dyDescent="0.4">
      <c r="A336" s="1435"/>
      <c r="B336" s="24">
        <v>0.05</v>
      </c>
      <c r="C336" s="24">
        <v>0.1</v>
      </c>
      <c r="D336" s="24">
        <v>0.2</v>
      </c>
      <c r="E336" s="24" t="s">
        <v>9</v>
      </c>
      <c r="F336" s="24" t="s">
        <v>10</v>
      </c>
      <c r="G336" s="24" t="s">
        <v>9</v>
      </c>
      <c r="H336" s="24" t="s">
        <v>10</v>
      </c>
      <c r="I336" s="24" t="s">
        <v>11</v>
      </c>
      <c r="J336" s="24" t="s">
        <v>12</v>
      </c>
      <c r="K336" s="25" t="s">
        <v>13</v>
      </c>
      <c r="L336" s="25" t="s">
        <v>14</v>
      </c>
      <c r="M336" s="221" t="s">
        <v>15</v>
      </c>
      <c r="N336" s="1476"/>
      <c r="O336" s="1476"/>
    </row>
    <row r="337" spans="1:15" x14ac:dyDescent="0.35">
      <c r="A337" s="29">
        <v>1</v>
      </c>
      <c r="B337" s="43">
        <v>26.12</v>
      </c>
      <c r="C337" s="44">
        <v>26.08</v>
      </c>
      <c r="D337" s="44">
        <v>25.08</v>
      </c>
      <c r="E337" s="44">
        <v>28.6</v>
      </c>
      <c r="F337" s="44">
        <v>18.399999999999999</v>
      </c>
      <c r="G337" s="44">
        <v>84</v>
      </c>
      <c r="H337" s="44">
        <v>54</v>
      </c>
      <c r="I337" s="44">
        <v>3.5</v>
      </c>
      <c r="J337" s="44">
        <v>5.4</v>
      </c>
      <c r="K337" s="31">
        <v>5.2833333333333332</v>
      </c>
      <c r="L337" s="43">
        <v>3.3</v>
      </c>
      <c r="M337" s="31">
        <v>1.1922249999999999</v>
      </c>
      <c r="N337" s="211">
        <v>0.28819444444444448</v>
      </c>
      <c r="O337" s="180">
        <v>0</v>
      </c>
    </row>
    <row r="338" spans="1:15" x14ac:dyDescent="0.35">
      <c r="A338" s="29">
        <v>2</v>
      </c>
      <c r="B338" s="43">
        <v>26.12</v>
      </c>
      <c r="C338" s="44">
        <v>25.92</v>
      </c>
      <c r="D338" s="44">
        <v>26.44</v>
      </c>
      <c r="E338" s="44">
        <v>28.2</v>
      </c>
      <c r="F338" s="44">
        <v>17.8</v>
      </c>
      <c r="G338" s="44">
        <v>92</v>
      </c>
      <c r="H338" s="44">
        <v>65</v>
      </c>
      <c r="I338" s="44">
        <v>2</v>
      </c>
      <c r="J338" s="44">
        <v>2.6</v>
      </c>
      <c r="K338" s="31">
        <v>6.4333333333333336</v>
      </c>
      <c r="L338" s="43">
        <v>4.8583333333333334</v>
      </c>
      <c r="M338" s="31">
        <v>1.5684125000000002</v>
      </c>
      <c r="N338" s="211">
        <v>0.1875</v>
      </c>
      <c r="O338" s="180">
        <v>30</v>
      </c>
    </row>
    <row r="339" spans="1:15" x14ac:dyDescent="0.35">
      <c r="A339" s="29">
        <v>3</v>
      </c>
      <c r="B339" s="43">
        <v>24.96</v>
      </c>
      <c r="C339" s="44">
        <v>24.16</v>
      </c>
      <c r="D339" s="44">
        <v>25</v>
      </c>
      <c r="E339" s="44">
        <v>21.4</v>
      </c>
      <c r="F339" s="44">
        <v>17.8</v>
      </c>
      <c r="G339" s="44">
        <v>92</v>
      </c>
      <c r="H339" s="44">
        <v>70</v>
      </c>
      <c r="I339" s="44">
        <v>3</v>
      </c>
      <c r="J339" s="44">
        <v>3.6</v>
      </c>
      <c r="K339" s="31">
        <v>6.1749999999999998</v>
      </c>
      <c r="L339" s="43">
        <v>4.3</v>
      </c>
      <c r="M339" s="31">
        <v>1.4549774999999998</v>
      </c>
      <c r="N339" s="211">
        <v>0.10416666666666667</v>
      </c>
      <c r="O339" s="180">
        <v>9.9</v>
      </c>
    </row>
    <row r="340" spans="1:15" x14ac:dyDescent="0.35">
      <c r="A340" s="29">
        <v>4</v>
      </c>
      <c r="B340" s="43">
        <v>27.12</v>
      </c>
      <c r="C340" s="44">
        <v>27.32</v>
      </c>
      <c r="D340" s="44">
        <v>25.48</v>
      </c>
      <c r="E340" s="44">
        <v>27.8</v>
      </c>
      <c r="F340" s="44">
        <v>16.600000000000001</v>
      </c>
      <c r="G340" s="44">
        <v>92</v>
      </c>
      <c r="H340" s="44">
        <v>60</v>
      </c>
      <c r="I340" s="44">
        <v>2.5</v>
      </c>
      <c r="J340" s="44">
        <v>2.9</v>
      </c>
      <c r="K340" s="31">
        <v>5.416666666666667</v>
      </c>
      <c r="L340" s="43">
        <v>6.4833333333333334</v>
      </c>
      <c r="M340" s="31">
        <v>1.6529100000000001</v>
      </c>
      <c r="N340" s="211">
        <v>0.41666666666666669</v>
      </c>
      <c r="O340" s="232">
        <v>5.4</v>
      </c>
    </row>
    <row r="341" spans="1:15" x14ac:dyDescent="0.35">
      <c r="A341" s="29">
        <v>5</v>
      </c>
      <c r="B341" s="43">
        <v>25.96</v>
      </c>
      <c r="C341" s="44">
        <v>24.96</v>
      </c>
      <c r="D341" s="44">
        <v>25.64</v>
      </c>
      <c r="E341" s="44">
        <v>27</v>
      </c>
      <c r="F341" s="44">
        <v>16.8</v>
      </c>
      <c r="G341" s="44">
        <v>92</v>
      </c>
      <c r="H341" s="44">
        <v>65</v>
      </c>
      <c r="I341" s="44">
        <v>2.9</v>
      </c>
      <c r="J341" s="44">
        <v>6</v>
      </c>
      <c r="K341" s="31">
        <v>7.2</v>
      </c>
      <c r="L341" s="43">
        <v>7.2</v>
      </c>
      <c r="M341" s="31">
        <v>2.0001600000000002</v>
      </c>
      <c r="N341" s="211">
        <v>0.21527777777777779</v>
      </c>
      <c r="O341" s="180">
        <v>5</v>
      </c>
    </row>
    <row r="342" spans="1:15" x14ac:dyDescent="0.35">
      <c r="A342" s="29">
        <v>6</v>
      </c>
      <c r="B342" s="43">
        <v>23.88</v>
      </c>
      <c r="C342" s="44">
        <v>23.36</v>
      </c>
      <c r="D342" s="44">
        <v>24.72</v>
      </c>
      <c r="E342" s="44">
        <v>25</v>
      </c>
      <c r="F342" s="44">
        <v>16</v>
      </c>
      <c r="G342" s="44">
        <v>96</v>
      </c>
      <c r="H342" s="44">
        <v>70</v>
      </c>
      <c r="I342" s="44">
        <v>1.6</v>
      </c>
      <c r="J342" s="44">
        <v>1.4</v>
      </c>
      <c r="K342" s="31">
        <v>5.5166666666666666</v>
      </c>
      <c r="L342" s="43">
        <v>4.95</v>
      </c>
      <c r="M342" s="31">
        <v>1.4538199999999999</v>
      </c>
      <c r="N342" s="211">
        <v>0.15625</v>
      </c>
      <c r="O342" s="232">
        <v>2.5</v>
      </c>
    </row>
    <row r="343" spans="1:15" x14ac:dyDescent="0.35">
      <c r="A343" s="29">
        <v>7</v>
      </c>
      <c r="B343" s="43">
        <v>26.36</v>
      </c>
      <c r="C343" s="44">
        <v>24.76</v>
      </c>
      <c r="D343" s="44">
        <v>25.12</v>
      </c>
      <c r="E343" s="44">
        <v>28.4</v>
      </c>
      <c r="F343" s="44">
        <v>18</v>
      </c>
      <c r="G343" s="44">
        <v>92</v>
      </c>
      <c r="H343" s="44">
        <v>59</v>
      </c>
      <c r="I343" s="44">
        <v>3.5</v>
      </c>
      <c r="J343" s="44">
        <v>3.3</v>
      </c>
      <c r="K343" s="31">
        <v>5.666666666666667</v>
      </c>
      <c r="L343" s="43">
        <v>3.8333333333333335</v>
      </c>
      <c r="M343" s="31">
        <v>1.31955</v>
      </c>
      <c r="N343" s="211">
        <v>0.24652777777777779</v>
      </c>
      <c r="O343" s="180">
        <v>5</v>
      </c>
    </row>
    <row r="344" spans="1:15" x14ac:dyDescent="0.35">
      <c r="A344" s="29">
        <v>8</v>
      </c>
      <c r="B344" s="43">
        <v>26.04</v>
      </c>
      <c r="C344" s="44">
        <v>25.08</v>
      </c>
      <c r="D344" s="44">
        <v>25.4</v>
      </c>
      <c r="E344" s="44">
        <v>28.4</v>
      </c>
      <c r="F344" s="44">
        <v>18.2</v>
      </c>
      <c r="G344" s="44">
        <v>92</v>
      </c>
      <c r="H344" s="44">
        <v>66</v>
      </c>
      <c r="I344" s="44">
        <v>1.9</v>
      </c>
      <c r="J344" s="44">
        <v>4.5999999999999996</v>
      </c>
      <c r="K344" s="31">
        <v>5.5083333333333337</v>
      </c>
      <c r="L344" s="43">
        <v>4.2583333333333337</v>
      </c>
      <c r="M344" s="31">
        <v>1.35659</v>
      </c>
      <c r="N344" s="211">
        <v>0.1875</v>
      </c>
      <c r="O344" s="180">
        <v>14.7</v>
      </c>
    </row>
    <row r="345" spans="1:15" x14ac:dyDescent="0.35">
      <c r="A345" s="29">
        <v>9</v>
      </c>
      <c r="B345" s="43">
        <v>24.52</v>
      </c>
      <c r="C345" s="44">
        <v>24</v>
      </c>
      <c r="D345" s="44">
        <v>24.84</v>
      </c>
      <c r="E345" s="44">
        <v>27.2</v>
      </c>
      <c r="F345" s="44">
        <v>15.6</v>
      </c>
      <c r="G345" s="44">
        <v>92</v>
      </c>
      <c r="H345" s="44">
        <v>65</v>
      </c>
      <c r="I345" s="44">
        <v>2.1</v>
      </c>
      <c r="J345" s="44">
        <v>1.7</v>
      </c>
      <c r="K345" s="31">
        <v>5.9749999999999996</v>
      </c>
      <c r="L345" s="43">
        <v>4.6833333333333336</v>
      </c>
      <c r="M345" s="31">
        <v>1.4804424999999999</v>
      </c>
      <c r="N345" s="211">
        <v>9.0277777777777776E-2</v>
      </c>
      <c r="O345" s="180">
        <v>23.4</v>
      </c>
    </row>
    <row r="346" spans="1:15" ht="15" thickBot="1" x14ac:dyDescent="0.4">
      <c r="A346" s="33">
        <v>10</v>
      </c>
      <c r="B346" s="47">
        <v>23.96</v>
      </c>
      <c r="C346" s="46">
        <v>23.16</v>
      </c>
      <c r="D346" s="46">
        <v>24.04</v>
      </c>
      <c r="E346" s="46">
        <v>27.6</v>
      </c>
      <c r="F346" s="46">
        <v>16.8</v>
      </c>
      <c r="G346" s="46">
        <v>96</v>
      </c>
      <c r="H346" s="46">
        <v>47</v>
      </c>
      <c r="I346" s="46">
        <v>3.8</v>
      </c>
      <c r="J346" s="46">
        <v>6</v>
      </c>
      <c r="K346" s="34">
        <v>8.3166666666666664</v>
      </c>
      <c r="L346" s="47">
        <v>2.7583333333333333</v>
      </c>
      <c r="M346" s="31">
        <v>1.5383174999999998</v>
      </c>
      <c r="N346" s="212">
        <v>5.2083333333333336E-2</v>
      </c>
      <c r="O346" s="279">
        <v>80</v>
      </c>
    </row>
    <row r="347" spans="1:15" ht="15" thickBot="1" x14ac:dyDescent="0.4">
      <c r="A347" s="35" t="s">
        <v>16</v>
      </c>
      <c r="B347" s="49">
        <v>255.04</v>
      </c>
      <c r="C347" s="49">
        <v>248.79999999999998</v>
      </c>
      <c r="D347" s="49">
        <v>251.76000000000002</v>
      </c>
      <c r="E347" s="49">
        <v>269.60000000000002</v>
      </c>
      <c r="F347" s="49">
        <v>172</v>
      </c>
      <c r="G347" s="49">
        <v>920</v>
      </c>
      <c r="H347" s="49">
        <v>621</v>
      </c>
      <c r="I347" s="49">
        <v>26.8</v>
      </c>
      <c r="J347" s="49">
        <v>37.5</v>
      </c>
      <c r="K347" s="49">
        <v>61.49166666666666</v>
      </c>
      <c r="L347" s="49">
        <v>46.624999999999993</v>
      </c>
      <c r="M347" s="36">
        <v>15.017405</v>
      </c>
      <c r="N347" s="49"/>
      <c r="O347" s="49">
        <v>175.9</v>
      </c>
    </row>
    <row r="348" spans="1:15" ht="15" thickBot="1" x14ac:dyDescent="0.4">
      <c r="A348" s="37" t="s">
        <v>18</v>
      </c>
      <c r="B348" s="51">
        <v>25.503999999999998</v>
      </c>
      <c r="C348" s="51">
        <v>24.88</v>
      </c>
      <c r="D348" s="51">
        <v>25.176000000000002</v>
      </c>
      <c r="E348" s="51">
        <v>26.96</v>
      </c>
      <c r="F348" s="51">
        <v>17.2</v>
      </c>
      <c r="G348" s="51">
        <v>92</v>
      </c>
      <c r="H348" s="51">
        <v>62.1</v>
      </c>
      <c r="I348" s="51">
        <v>2.68</v>
      </c>
      <c r="J348" s="51">
        <v>3.75</v>
      </c>
      <c r="K348" s="51">
        <v>6.149166666666666</v>
      </c>
      <c r="L348" s="51">
        <v>4.6624999999999996</v>
      </c>
      <c r="M348" s="38">
        <v>1.5017404999999999</v>
      </c>
      <c r="N348" s="51"/>
      <c r="O348" s="51">
        <v>17.59</v>
      </c>
    </row>
    <row r="349" spans="1:15" x14ac:dyDescent="0.35">
      <c r="A349" s="39">
        <v>11</v>
      </c>
      <c r="B349" s="42">
        <v>26.48</v>
      </c>
      <c r="C349" s="42">
        <v>23.96</v>
      </c>
      <c r="D349" s="42">
        <v>25.08</v>
      </c>
      <c r="E349" s="42">
        <v>27.2</v>
      </c>
      <c r="F349" s="42">
        <v>17.399999999999999</v>
      </c>
      <c r="G349" s="42">
        <v>92</v>
      </c>
      <c r="H349" s="42">
        <v>60</v>
      </c>
      <c r="I349" s="42">
        <v>3.9</v>
      </c>
      <c r="J349" s="42">
        <v>5.2</v>
      </c>
      <c r="K349" s="30">
        <v>4.2583333333333337</v>
      </c>
      <c r="L349" s="52">
        <v>2.9666666666666668</v>
      </c>
      <c r="M349" s="31">
        <v>1.0035525000000001</v>
      </c>
      <c r="N349" s="215">
        <v>0.20833333333333334</v>
      </c>
      <c r="O349" s="219">
        <v>40</v>
      </c>
    </row>
    <row r="350" spans="1:15" x14ac:dyDescent="0.35">
      <c r="A350" s="29">
        <v>12</v>
      </c>
      <c r="B350" s="44">
        <v>27.72</v>
      </c>
      <c r="C350" s="44">
        <v>25.88</v>
      </c>
      <c r="D350" s="44">
        <v>25.72</v>
      </c>
      <c r="E350" s="44">
        <v>28.8</v>
      </c>
      <c r="F350" s="44">
        <v>17.399999999999999</v>
      </c>
      <c r="G350" s="44">
        <v>92</v>
      </c>
      <c r="H350" s="44">
        <v>65</v>
      </c>
      <c r="I350" s="44">
        <v>3.8</v>
      </c>
      <c r="J350" s="44">
        <v>4.5999999999999996</v>
      </c>
      <c r="K350" s="31">
        <v>5.6</v>
      </c>
      <c r="L350" s="43">
        <v>3.8583333333333334</v>
      </c>
      <c r="M350" s="31">
        <v>1.3137624999999997</v>
      </c>
      <c r="N350" s="211">
        <v>0.27083333333333331</v>
      </c>
      <c r="O350" s="180">
        <v>40</v>
      </c>
    </row>
    <row r="351" spans="1:15" x14ac:dyDescent="0.35">
      <c r="A351" s="29">
        <v>13</v>
      </c>
      <c r="B351" s="44">
        <v>27.48</v>
      </c>
      <c r="C351" s="44">
        <v>25.96</v>
      </c>
      <c r="D351" s="44">
        <v>26.24</v>
      </c>
      <c r="E351" s="44">
        <v>28.6</v>
      </c>
      <c r="F351" s="44">
        <v>17.600000000000001</v>
      </c>
      <c r="G351" s="44">
        <v>92</v>
      </c>
      <c r="H351" s="44">
        <v>60</v>
      </c>
      <c r="I351" s="44">
        <v>3.5</v>
      </c>
      <c r="J351" s="44">
        <v>4.9000000000000004</v>
      </c>
      <c r="K351" s="31">
        <v>7.8583333333333334</v>
      </c>
      <c r="L351" s="43">
        <v>5.916666666666667</v>
      </c>
      <c r="M351" s="31">
        <v>1.9133475</v>
      </c>
      <c r="N351" s="211">
        <v>0.27083333333333331</v>
      </c>
      <c r="O351" s="180">
        <v>39.200000000000003</v>
      </c>
    </row>
    <row r="352" spans="1:15" x14ac:dyDescent="0.35">
      <c r="A352" s="29">
        <v>14</v>
      </c>
      <c r="B352" s="44">
        <v>26.56</v>
      </c>
      <c r="C352" s="44">
        <v>24.96</v>
      </c>
      <c r="D352" s="44">
        <v>25.28</v>
      </c>
      <c r="E352" s="44">
        <v>28.6</v>
      </c>
      <c r="F352" s="44">
        <v>16.399999999999999</v>
      </c>
      <c r="G352" s="44">
        <v>92</v>
      </c>
      <c r="H352" s="44">
        <v>54</v>
      </c>
      <c r="I352" s="44">
        <v>2.2000000000000002</v>
      </c>
      <c r="J352" s="44">
        <v>5.4</v>
      </c>
      <c r="K352" s="31">
        <v>3.9416666666666669</v>
      </c>
      <c r="L352" s="43">
        <v>2.4249999999999998</v>
      </c>
      <c r="M352" s="31">
        <v>0.88433000000000006</v>
      </c>
      <c r="N352" s="211">
        <v>0.29166666666666669</v>
      </c>
      <c r="O352" s="180">
        <v>0</v>
      </c>
    </row>
    <row r="353" spans="1:15" x14ac:dyDescent="0.35">
      <c r="A353" s="29">
        <v>15</v>
      </c>
      <c r="B353" s="44">
        <v>28.4</v>
      </c>
      <c r="C353" s="44">
        <v>26.16</v>
      </c>
      <c r="D353" s="44">
        <v>26.2</v>
      </c>
      <c r="E353" s="44">
        <v>20.2</v>
      </c>
      <c r="F353" s="44">
        <v>17.600000000000001</v>
      </c>
      <c r="G353" s="44">
        <v>92</v>
      </c>
      <c r="H353" s="44">
        <v>58</v>
      </c>
      <c r="I353" s="44">
        <v>2.8</v>
      </c>
      <c r="J353" s="44">
        <v>4.5999999999999996</v>
      </c>
      <c r="K353" s="31">
        <v>5.208333333333333</v>
      </c>
      <c r="L353" s="43">
        <v>3.15</v>
      </c>
      <c r="M353" s="31">
        <v>1.1609724999999997</v>
      </c>
      <c r="N353" s="211">
        <v>0.27083333333333331</v>
      </c>
      <c r="O353" s="180">
        <v>24.6</v>
      </c>
    </row>
    <row r="354" spans="1:15" x14ac:dyDescent="0.35">
      <c r="A354" s="29">
        <v>16</v>
      </c>
      <c r="B354" s="44">
        <v>24.52</v>
      </c>
      <c r="C354" s="44">
        <v>24.16</v>
      </c>
      <c r="D354" s="44">
        <v>25.48</v>
      </c>
      <c r="E354" s="44">
        <v>26.4</v>
      </c>
      <c r="F354" s="44">
        <v>16.600000000000001</v>
      </c>
      <c r="G354" s="44">
        <v>92</v>
      </c>
      <c r="H354" s="44">
        <v>70</v>
      </c>
      <c r="I354" s="44">
        <v>2</v>
      </c>
      <c r="J354" s="44">
        <v>3.3</v>
      </c>
      <c r="K354" s="31">
        <v>4.4666666666666668</v>
      </c>
      <c r="L354" s="43">
        <v>3.55</v>
      </c>
      <c r="M354" s="31">
        <v>1.1135149999999998</v>
      </c>
      <c r="N354" s="211">
        <v>7.2916666666666671E-2</v>
      </c>
      <c r="O354" s="180">
        <v>0.5</v>
      </c>
    </row>
    <row r="355" spans="1:15" x14ac:dyDescent="0.35">
      <c r="A355" s="29">
        <v>17</v>
      </c>
      <c r="B355" s="44">
        <v>27.08</v>
      </c>
      <c r="C355" s="44">
        <v>25.12</v>
      </c>
      <c r="D355" s="44">
        <v>25.46</v>
      </c>
      <c r="E355" s="44">
        <v>28.8</v>
      </c>
      <c r="F355" s="44">
        <v>17.2</v>
      </c>
      <c r="G355" s="44">
        <v>92</v>
      </c>
      <c r="H355" s="44">
        <v>60</v>
      </c>
      <c r="I355" s="44">
        <v>3</v>
      </c>
      <c r="J355" s="44">
        <v>3.5</v>
      </c>
      <c r="K355" s="31">
        <v>6.4833333333333334</v>
      </c>
      <c r="L355" s="43">
        <v>2.95</v>
      </c>
      <c r="M355" s="31">
        <v>1.31029</v>
      </c>
      <c r="N355" s="211">
        <v>0.34375</v>
      </c>
      <c r="O355" s="180">
        <v>7.6</v>
      </c>
    </row>
    <row r="356" spans="1:15" x14ac:dyDescent="0.35">
      <c r="A356" s="29">
        <v>18</v>
      </c>
      <c r="B356" s="44">
        <v>26.52</v>
      </c>
      <c r="C356" s="44">
        <v>25.6</v>
      </c>
      <c r="D356" s="44">
        <v>25.96</v>
      </c>
      <c r="E356" s="44">
        <v>28.6</v>
      </c>
      <c r="F356" s="44">
        <v>17.8</v>
      </c>
      <c r="G356" s="44">
        <v>96</v>
      </c>
      <c r="H356" s="44">
        <v>65</v>
      </c>
      <c r="I356" s="44">
        <v>2</v>
      </c>
      <c r="J356" s="44">
        <v>5.2</v>
      </c>
      <c r="K356" s="31">
        <v>5.625</v>
      </c>
      <c r="L356" s="43">
        <v>3.3083333333333331</v>
      </c>
      <c r="M356" s="31">
        <v>1.2408399999999999</v>
      </c>
      <c r="N356" s="211">
        <v>0.22916666666666666</v>
      </c>
      <c r="O356" s="180">
        <v>0</v>
      </c>
    </row>
    <row r="357" spans="1:15" x14ac:dyDescent="0.35">
      <c r="A357" s="29">
        <v>19</v>
      </c>
      <c r="B357" s="44">
        <v>26.44</v>
      </c>
      <c r="C357" s="44">
        <v>25.24</v>
      </c>
      <c r="D357" s="44">
        <v>25.76</v>
      </c>
      <c r="E357" s="44">
        <v>28.2</v>
      </c>
      <c r="F357" s="44">
        <v>16.600000000000001</v>
      </c>
      <c r="G357" s="44">
        <v>83</v>
      </c>
      <c r="H357" s="44">
        <v>66</v>
      </c>
      <c r="I357" s="44">
        <v>2.5</v>
      </c>
      <c r="J357" s="44">
        <v>5.0999999999999996</v>
      </c>
      <c r="K357" s="31">
        <v>6.3083333333333336</v>
      </c>
      <c r="L357" s="43">
        <v>3.5750000000000002</v>
      </c>
      <c r="M357" s="31">
        <v>1.372795</v>
      </c>
      <c r="N357" s="211">
        <v>0.21527777777777779</v>
      </c>
      <c r="O357" s="232">
        <v>0.5</v>
      </c>
    </row>
    <row r="358" spans="1:15" ht="15" thickBot="1" x14ac:dyDescent="0.4">
      <c r="A358" s="33">
        <v>20</v>
      </c>
      <c r="B358" s="46">
        <v>27.44</v>
      </c>
      <c r="C358" s="46">
        <v>26.04</v>
      </c>
      <c r="D358" s="46">
        <v>26.16</v>
      </c>
      <c r="E358" s="46">
        <v>28.4</v>
      </c>
      <c r="F358" s="46">
        <v>17.2</v>
      </c>
      <c r="G358" s="46">
        <v>92</v>
      </c>
      <c r="H358" s="46">
        <v>55</v>
      </c>
      <c r="I358" s="46">
        <v>1.9</v>
      </c>
      <c r="J358" s="46">
        <v>2.5</v>
      </c>
      <c r="K358" s="34">
        <v>5.45</v>
      </c>
      <c r="L358" s="47">
        <v>3.3416666666666668</v>
      </c>
      <c r="M358" s="31">
        <v>1.2211625000000002</v>
      </c>
      <c r="N358" s="212">
        <v>0.25</v>
      </c>
      <c r="O358" s="216">
        <v>2.5</v>
      </c>
    </row>
    <row r="359" spans="1:15" ht="15" thickBot="1" x14ac:dyDescent="0.4">
      <c r="A359" s="35" t="s">
        <v>16</v>
      </c>
      <c r="B359" s="48">
        <v>268.64000000000004</v>
      </c>
      <c r="C359" s="48">
        <v>253.08</v>
      </c>
      <c r="D359" s="48">
        <v>257.33999999999997</v>
      </c>
      <c r="E359" s="48">
        <v>273.79999999999995</v>
      </c>
      <c r="F359" s="48">
        <v>171.79999999999998</v>
      </c>
      <c r="G359" s="48">
        <v>915</v>
      </c>
      <c r="H359" s="48">
        <v>613</v>
      </c>
      <c r="I359" s="48">
        <v>27.599999999999998</v>
      </c>
      <c r="J359" s="48">
        <v>44.300000000000004</v>
      </c>
      <c r="K359" s="48">
        <v>55.2</v>
      </c>
      <c r="L359" s="36">
        <v>35.041666666666664</v>
      </c>
      <c r="M359" s="36">
        <v>12.5345675</v>
      </c>
      <c r="N359" s="36"/>
      <c r="O359" s="36">
        <v>154.9</v>
      </c>
    </row>
    <row r="360" spans="1:15" ht="15" thickBot="1" x14ac:dyDescent="0.4">
      <c r="A360" s="37" t="s">
        <v>18</v>
      </c>
      <c r="B360" s="50">
        <v>26.864000000000004</v>
      </c>
      <c r="C360" s="50">
        <v>25.308</v>
      </c>
      <c r="D360" s="50">
        <v>25.733999999999998</v>
      </c>
      <c r="E360" s="50">
        <v>27.379999999999995</v>
      </c>
      <c r="F360" s="50">
        <v>17.18</v>
      </c>
      <c r="G360" s="50">
        <v>91.5</v>
      </c>
      <c r="H360" s="50">
        <v>61.3</v>
      </c>
      <c r="I360" s="50">
        <v>2.76</v>
      </c>
      <c r="J360" s="50">
        <v>4.4300000000000006</v>
      </c>
      <c r="K360" s="50">
        <v>5.5200000000000005</v>
      </c>
      <c r="L360" s="38">
        <v>3.5041666666666664</v>
      </c>
      <c r="M360" s="38">
        <v>1.25345675</v>
      </c>
      <c r="N360" s="38"/>
      <c r="O360" s="38">
        <v>15.49</v>
      </c>
    </row>
    <row r="361" spans="1:15" x14ac:dyDescent="0.35">
      <c r="A361" s="39">
        <v>21</v>
      </c>
      <c r="B361" s="42">
        <v>27.96</v>
      </c>
      <c r="C361" s="52">
        <v>26.24</v>
      </c>
      <c r="D361" s="42">
        <v>26.28</v>
      </c>
      <c r="E361" s="42">
        <v>28</v>
      </c>
      <c r="F361" s="42">
        <v>17.600000000000001</v>
      </c>
      <c r="G361" s="42">
        <v>92</v>
      </c>
      <c r="H361" s="42">
        <v>65</v>
      </c>
      <c r="I361" s="42">
        <v>2.6</v>
      </c>
      <c r="J361" s="42">
        <v>5.7</v>
      </c>
      <c r="K361" s="52">
        <v>6.85</v>
      </c>
      <c r="L361" s="52">
        <v>3.6083333333333334</v>
      </c>
      <c r="M361" s="31">
        <v>1.4526624999999997</v>
      </c>
      <c r="N361" s="215">
        <v>0.28125</v>
      </c>
      <c r="O361" s="219">
        <v>0</v>
      </c>
    </row>
    <row r="362" spans="1:15" x14ac:dyDescent="0.35">
      <c r="A362" s="29">
        <v>22</v>
      </c>
      <c r="B362" s="44">
        <v>28.36</v>
      </c>
      <c r="C362" s="43">
        <v>27.16</v>
      </c>
      <c r="D362" s="44">
        <v>27</v>
      </c>
      <c r="E362" s="44">
        <v>29.4</v>
      </c>
      <c r="F362" s="44">
        <v>16.8</v>
      </c>
      <c r="G362" s="44">
        <v>92</v>
      </c>
      <c r="H362" s="44">
        <v>62</v>
      </c>
      <c r="I362" s="44">
        <v>2.2999999999999998</v>
      </c>
      <c r="J362" s="44">
        <v>4.8</v>
      </c>
      <c r="K362" s="43">
        <v>6.5333333333333332</v>
      </c>
      <c r="L362" s="43">
        <v>4.2750000000000004</v>
      </c>
      <c r="M362" s="31">
        <v>1.5012775</v>
      </c>
      <c r="N362" s="211">
        <v>0.3888888888888889</v>
      </c>
      <c r="O362" s="180">
        <v>11.1</v>
      </c>
    </row>
    <row r="363" spans="1:15" x14ac:dyDescent="0.35">
      <c r="A363" s="29">
        <v>23</v>
      </c>
      <c r="B363" s="44">
        <v>26.96</v>
      </c>
      <c r="C363" s="43">
        <v>25.88</v>
      </c>
      <c r="D363" s="44">
        <v>26.55</v>
      </c>
      <c r="E363" s="44">
        <v>28.4</v>
      </c>
      <c r="F363" s="44">
        <v>17.600000000000001</v>
      </c>
      <c r="G363" s="44">
        <v>92</v>
      </c>
      <c r="H363" s="44">
        <v>61</v>
      </c>
      <c r="I363" s="44">
        <v>2.9</v>
      </c>
      <c r="J363" s="44">
        <v>3.3</v>
      </c>
      <c r="K363" s="43">
        <v>6.5083333333333337</v>
      </c>
      <c r="L363" s="43">
        <v>3.7833333333333332</v>
      </c>
      <c r="M363" s="31">
        <v>1.4295125000000002</v>
      </c>
      <c r="N363" s="211">
        <v>0.28125</v>
      </c>
      <c r="O363" s="180">
        <v>0</v>
      </c>
    </row>
    <row r="364" spans="1:15" x14ac:dyDescent="0.35">
      <c r="A364" s="29">
        <v>24</v>
      </c>
      <c r="B364" s="44">
        <v>27.64</v>
      </c>
      <c r="C364" s="43">
        <v>26.4</v>
      </c>
      <c r="D364" s="44">
        <v>25.04</v>
      </c>
      <c r="E364" s="44">
        <v>27.2</v>
      </c>
      <c r="F364" s="44">
        <v>17.2</v>
      </c>
      <c r="G364" s="44">
        <v>96</v>
      </c>
      <c r="H364" s="44">
        <v>60</v>
      </c>
      <c r="I364" s="44">
        <v>1.8</v>
      </c>
      <c r="J364" s="44">
        <v>4.8</v>
      </c>
      <c r="K364" s="43">
        <v>7.208333333333333</v>
      </c>
      <c r="L364" s="43">
        <v>3.6416666666666666</v>
      </c>
      <c r="M364" s="31">
        <v>1.5070649999999999</v>
      </c>
      <c r="N364" s="211">
        <v>0.28819444444444448</v>
      </c>
      <c r="O364" s="180">
        <v>7.3</v>
      </c>
    </row>
    <row r="365" spans="1:15" x14ac:dyDescent="0.35">
      <c r="A365" s="29">
        <v>25</v>
      </c>
      <c r="B365" s="44">
        <v>26.56</v>
      </c>
      <c r="C365" s="43">
        <v>25.48</v>
      </c>
      <c r="D365" s="44">
        <v>26.08</v>
      </c>
      <c r="E365" s="44">
        <v>28.2</v>
      </c>
      <c r="F365" s="44">
        <v>16.8</v>
      </c>
      <c r="G365" s="44">
        <v>92</v>
      </c>
      <c r="H365" s="44">
        <v>60</v>
      </c>
      <c r="I365" s="44">
        <v>2.8</v>
      </c>
      <c r="J365" s="44">
        <v>4.5</v>
      </c>
      <c r="K365" s="43">
        <v>7.0250000000000004</v>
      </c>
      <c r="L365" s="43">
        <v>3.45</v>
      </c>
      <c r="M365" s="31">
        <v>1.4549775000000003</v>
      </c>
      <c r="N365" s="211">
        <v>0.33333333333333331</v>
      </c>
      <c r="O365" s="180">
        <v>4.5</v>
      </c>
    </row>
    <row r="366" spans="1:15" x14ac:dyDescent="0.35">
      <c r="A366" s="29">
        <v>26</v>
      </c>
      <c r="B366" s="44">
        <v>26.4</v>
      </c>
      <c r="C366" s="43">
        <v>25.28</v>
      </c>
      <c r="D366" s="44">
        <v>26.04</v>
      </c>
      <c r="E366" s="44">
        <v>28.2</v>
      </c>
      <c r="F366" s="44">
        <v>17.8</v>
      </c>
      <c r="G366" s="44">
        <v>92</v>
      </c>
      <c r="H366" s="44">
        <v>64</v>
      </c>
      <c r="I366" s="44">
        <v>2.2000000000000002</v>
      </c>
      <c r="J366" s="44">
        <v>4.9000000000000004</v>
      </c>
      <c r="K366" s="43">
        <v>6.5250000000000004</v>
      </c>
      <c r="L366" s="43">
        <v>2.9249999999999998</v>
      </c>
      <c r="M366" s="31">
        <v>1.3126049999999998</v>
      </c>
      <c r="N366" s="211">
        <v>0.20833333333333334</v>
      </c>
      <c r="O366" s="180">
        <v>0.8</v>
      </c>
    </row>
    <row r="367" spans="1:15" x14ac:dyDescent="0.35">
      <c r="A367" s="29">
        <v>27</v>
      </c>
      <c r="B367" s="44">
        <v>25.44</v>
      </c>
      <c r="C367" s="43">
        <v>25.96</v>
      </c>
      <c r="D367" s="44">
        <v>26.12</v>
      </c>
      <c r="E367" s="44">
        <v>28.4</v>
      </c>
      <c r="F367" s="44">
        <v>18.600000000000001</v>
      </c>
      <c r="G367" s="44">
        <v>92</v>
      </c>
      <c r="H367" s="44">
        <v>64</v>
      </c>
      <c r="I367" s="44">
        <v>2.9</v>
      </c>
      <c r="J367" s="44">
        <v>5.5</v>
      </c>
      <c r="K367" s="43">
        <v>7.7750000000000004</v>
      </c>
      <c r="L367" s="43">
        <v>3.3416666666666668</v>
      </c>
      <c r="M367" s="31">
        <v>1.5441050000000001</v>
      </c>
      <c r="N367" s="211">
        <v>0.29166666666666669</v>
      </c>
      <c r="O367" s="180">
        <v>0</v>
      </c>
    </row>
    <row r="368" spans="1:15" x14ac:dyDescent="0.35">
      <c r="A368" s="29">
        <v>28</v>
      </c>
      <c r="B368" s="44">
        <v>28.16</v>
      </c>
      <c r="C368" s="43">
        <v>26.32</v>
      </c>
      <c r="D368" s="44">
        <v>26.64</v>
      </c>
      <c r="E368" s="44">
        <v>29</v>
      </c>
      <c r="F368" s="44">
        <v>18.399999999999999</v>
      </c>
      <c r="G368" s="44">
        <v>92</v>
      </c>
      <c r="H368" s="44">
        <v>60</v>
      </c>
      <c r="I368" s="44">
        <v>2.6</v>
      </c>
      <c r="J368" s="44">
        <v>8.3000000000000007</v>
      </c>
      <c r="K368" s="43">
        <v>5.8916666666666666</v>
      </c>
      <c r="L368" s="43">
        <v>3.2666666666666666</v>
      </c>
      <c r="M368" s="31">
        <v>1.2720924999999998</v>
      </c>
      <c r="N368" s="211">
        <v>0.25</v>
      </c>
      <c r="O368" s="180">
        <v>0</v>
      </c>
    </row>
    <row r="369" spans="1:15" x14ac:dyDescent="0.35">
      <c r="A369" s="29">
        <v>29</v>
      </c>
      <c r="B369" s="44">
        <v>27.96</v>
      </c>
      <c r="C369" s="43">
        <v>26.92</v>
      </c>
      <c r="D369" s="44">
        <v>27.28</v>
      </c>
      <c r="E369" s="44">
        <v>29.4</v>
      </c>
      <c r="F369" s="44">
        <v>19</v>
      </c>
      <c r="G369" s="44">
        <v>92</v>
      </c>
      <c r="H369" s="44">
        <v>61</v>
      </c>
      <c r="I369" s="44">
        <v>2.5</v>
      </c>
      <c r="J369" s="44">
        <v>5.9</v>
      </c>
      <c r="K369" s="43">
        <v>5.6</v>
      </c>
      <c r="L369" s="43">
        <v>2.9166666666666665</v>
      </c>
      <c r="M369" s="31">
        <v>1.1829649999999998</v>
      </c>
      <c r="N369" s="211">
        <v>0.21527777777777779</v>
      </c>
      <c r="O369" s="180">
        <v>11.5</v>
      </c>
    </row>
    <row r="370" spans="1:15" ht="15" thickBot="1" x14ac:dyDescent="0.4">
      <c r="A370" s="33">
        <v>30</v>
      </c>
      <c r="B370" s="46">
        <v>25.54</v>
      </c>
      <c r="C370" s="47">
        <v>25</v>
      </c>
      <c r="D370" s="46">
        <v>26.24</v>
      </c>
      <c r="E370" s="46">
        <v>27.2</v>
      </c>
      <c r="F370" s="46">
        <v>17.8</v>
      </c>
      <c r="G370" s="46">
        <v>96</v>
      </c>
      <c r="H370" s="46">
        <v>64</v>
      </c>
      <c r="I370" s="46">
        <v>1.9</v>
      </c>
      <c r="J370" s="46">
        <v>2.8</v>
      </c>
      <c r="K370" s="47">
        <v>4.0083333333333337</v>
      </c>
      <c r="L370" s="47">
        <v>2.2583333333333333</v>
      </c>
      <c r="M370" s="31">
        <v>0.8704400000000001</v>
      </c>
      <c r="N370" s="212">
        <v>8.3333333333333329E-2</v>
      </c>
      <c r="O370" s="216">
        <v>0</v>
      </c>
    </row>
    <row r="371" spans="1:15" ht="15" thickBot="1" x14ac:dyDescent="0.4">
      <c r="A371" s="35" t="s">
        <v>16</v>
      </c>
      <c r="B371" s="48">
        <v>270.98</v>
      </c>
      <c r="C371" s="48">
        <v>260.64</v>
      </c>
      <c r="D371" s="48">
        <v>263.27</v>
      </c>
      <c r="E371" s="48">
        <v>283.39999999999998</v>
      </c>
      <c r="F371" s="48">
        <v>177.60000000000002</v>
      </c>
      <c r="G371" s="48">
        <v>928</v>
      </c>
      <c r="H371" s="48">
        <v>621</v>
      </c>
      <c r="I371" s="48">
        <v>24.5</v>
      </c>
      <c r="J371" s="48">
        <v>50.499999999999993</v>
      </c>
      <c r="K371" s="36">
        <v>63.924999999999997</v>
      </c>
      <c r="L371" s="36">
        <v>33.466666666666669</v>
      </c>
      <c r="M371" s="36">
        <v>13.527702499999998</v>
      </c>
      <c r="N371" s="213"/>
      <c r="O371" s="48">
        <v>35.200000000000003</v>
      </c>
    </row>
    <row r="372" spans="1:15" ht="15" thickBot="1" x14ac:dyDescent="0.4">
      <c r="A372" s="37" t="s">
        <v>18</v>
      </c>
      <c r="B372" s="50">
        <v>27.098000000000003</v>
      </c>
      <c r="C372" s="50">
        <v>26.064</v>
      </c>
      <c r="D372" s="50">
        <v>26.326999999999998</v>
      </c>
      <c r="E372" s="50">
        <v>28.339999999999996</v>
      </c>
      <c r="F372" s="50">
        <v>17.760000000000002</v>
      </c>
      <c r="G372" s="50">
        <v>92.8</v>
      </c>
      <c r="H372" s="50">
        <v>62.1</v>
      </c>
      <c r="I372" s="50">
        <v>2.4500000000000002</v>
      </c>
      <c r="J372" s="50">
        <v>5.0499999999999989</v>
      </c>
      <c r="K372" s="38">
        <v>6.3925000000000001</v>
      </c>
      <c r="L372" s="38">
        <v>3.3466666666666667</v>
      </c>
      <c r="M372" s="38">
        <v>1.3527702499999998</v>
      </c>
      <c r="N372" s="214"/>
      <c r="O372" s="50">
        <v>3.5200000000000005</v>
      </c>
    </row>
    <row r="373" spans="1:15" ht="15" thickBot="1" x14ac:dyDescent="0.4">
      <c r="A373" s="54" t="s">
        <v>20</v>
      </c>
      <c r="B373" s="198">
        <v>794.66000000000008</v>
      </c>
      <c r="C373" s="198">
        <v>762.52</v>
      </c>
      <c r="D373" s="198">
        <v>772.37</v>
      </c>
      <c r="E373" s="198">
        <v>826.8</v>
      </c>
      <c r="F373" s="198">
        <v>521.4</v>
      </c>
      <c r="G373" s="198">
        <v>2763</v>
      </c>
      <c r="H373" s="198">
        <v>1855</v>
      </c>
      <c r="I373" s="198">
        <v>78.900000000000006</v>
      </c>
      <c r="J373" s="198">
        <v>132.30000000000001</v>
      </c>
      <c r="K373" s="198">
        <v>180.61666666666667</v>
      </c>
      <c r="L373" s="198">
        <v>115.13333333333333</v>
      </c>
      <c r="M373" s="41">
        <v>41.079674999999995</v>
      </c>
      <c r="N373" s="198"/>
      <c r="O373" s="198">
        <v>366</v>
      </c>
    </row>
    <row r="374" spans="1:15" ht="15" thickBot="1" x14ac:dyDescent="0.4">
      <c r="A374" s="54" t="s">
        <v>30</v>
      </c>
      <c r="B374" s="41">
        <v>26.488666666666671</v>
      </c>
      <c r="C374" s="41">
        <v>25.417333333333332</v>
      </c>
      <c r="D374" s="41">
        <v>25.745666666666668</v>
      </c>
      <c r="E374" s="41">
        <v>27.56</v>
      </c>
      <c r="F374" s="41">
        <v>17.38</v>
      </c>
      <c r="G374" s="41">
        <v>92.1</v>
      </c>
      <c r="H374" s="41">
        <v>61.833333333333336</v>
      </c>
      <c r="I374" s="41">
        <v>2.6300000000000003</v>
      </c>
      <c r="J374" s="41">
        <v>4.41</v>
      </c>
      <c r="K374" s="41">
        <v>6.0205555555555561</v>
      </c>
      <c r="L374" s="41">
        <v>3.8377777777777777</v>
      </c>
      <c r="M374" s="41">
        <v>1.3693224999999998</v>
      </c>
      <c r="N374" s="41"/>
      <c r="O374" s="41">
        <v>12.2</v>
      </c>
    </row>
    <row r="375" spans="1:15" x14ac:dyDescent="0.35">
      <c r="A375" s="61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</row>
    <row r="376" spans="1:15" ht="15" thickBot="1" x14ac:dyDescent="0.4">
      <c r="A376" s="1449" t="s">
        <v>42</v>
      </c>
      <c r="B376" s="1449"/>
      <c r="C376" s="1449"/>
      <c r="D376" s="1449"/>
      <c r="E376" s="1449"/>
      <c r="F376" s="1449"/>
      <c r="G376" s="1449"/>
      <c r="H376" s="1449"/>
      <c r="I376" s="1449"/>
      <c r="J376" s="1449"/>
      <c r="K376" s="1449"/>
      <c r="L376" s="1449"/>
      <c r="M376" s="1449"/>
      <c r="N376" s="1449"/>
      <c r="O376" s="1449"/>
    </row>
    <row r="377" spans="1:15" x14ac:dyDescent="0.35">
      <c r="A377" s="1434" t="s">
        <v>1</v>
      </c>
      <c r="B377" s="1436" t="s">
        <v>23</v>
      </c>
      <c r="C377" s="1437"/>
      <c r="D377" s="1438"/>
      <c r="E377" s="1436" t="s">
        <v>24</v>
      </c>
      <c r="F377" s="1438"/>
      <c r="G377" s="1436" t="s">
        <v>4</v>
      </c>
      <c r="H377" s="1438"/>
      <c r="I377" s="1441" t="s">
        <v>5</v>
      </c>
      <c r="J377" s="1442"/>
      <c r="K377" s="1441" t="s">
        <v>6</v>
      </c>
      <c r="L377" s="1451"/>
      <c r="M377" s="1451"/>
      <c r="N377" s="1475" t="s">
        <v>43</v>
      </c>
      <c r="O377" s="1475" t="s">
        <v>44</v>
      </c>
    </row>
    <row r="378" spans="1:15" ht="28.5" thickBot="1" x14ac:dyDescent="0.4">
      <c r="A378" s="1450"/>
      <c r="B378" s="1">
        <v>0.05</v>
      </c>
      <c r="C378" s="1">
        <v>0.1</v>
      </c>
      <c r="D378" s="1">
        <v>0.2</v>
      </c>
      <c r="E378" s="1" t="s">
        <v>9</v>
      </c>
      <c r="F378" s="1" t="s">
        <v>10</v>
      </c>
      <c r="G378" s="1" t="s">
        <v>9</v>
      </c>
      <c r="H378" s="1" t="s">
        <v>10</v>
      </c>
      <c r="I378" s="1" t="s">
        <v>11</v>
      </c>
      <c r="J378" s="1" t="s">
        <v>12</v>
      </c>
      <c r="K378" s="19" t="s">
        <v>13</v>
      </c>
      <c r="L378" s="19" t="s">
        <v>14</v>
      </c>
      <c r="M378" s="221" t="s">
        <v>15</v>
      </c>
      <c r="N378" s="1476"/>
      <c r="O378" s="1476"/>
    </row>
    <row r="379" spans="1:15" x14ac:dyDescent="0.35">
      <c r="A379" s="29">
        <v>1</v>
      </c>
      <c r="B379" s="30">
        <v>27.96</v>
      </c>
      <c r="C379" s="30">
        <v>26.92</v>
      </c>
      <c r="D379" s="30">
        <v>27.28</v>
      </c>
      <c r="E379" s="31">
        <v>29.4</v>
      </c>
      <c r="F379" s="31">
        <v>19</v>
      </c>
      <c r="G379" s="31">
        <v>92</v>
      </c>
      <c r="H379" s="31">
        <v>61</v>
      </c>
      <c r="I379" s="31">
        <v>2.5</v>
      </c>
      <c r="J379" s="31">
        <v>5.9</v>
      </c>
      <c r="K379" s="31">
        <v>5.6</v>
      </c>
      <c r="L379" s="31">
        <v>2.9166666666666665</v>
      </c>
      <c r="M379" s="31">
        <v>1.1829649999999998</v>
      </c>
      <c r="N379" s="238">
        <v>0.20833333333333334</v>
      </c>
      <c r="O379" s="227">
        <v>11.5</v>
      </c>
    </row>
    <row r="380" spans="1:15" x14ac:dyDescent="0.35">
      <c r="A380" s="29">
        <v>2</v>
      </c>
      <c r="B380" s="31">
        <v>25.54</v>
      </c>
      <c r="C380" s="31">
        <v>25</v>
      </c>
      <c r="D380" s="31">
        <v>26.24</v>
      </c>
      <c r="E380" s="31">
        <v>27.2</v>
      </c>
      <c r="F380" s="31">
        <v>17.8</v>
      </c>
      <c r="G380" s="31">
        <v>96</v>
      </c>
      <c r="H380" s="31">
        <v>64</v>
      </c>
      <c r="I380" s="31">
        <v>1.9</v>
      </c>
      <c r="J380" s="31">
        <v>2.8</v>
      </c>
      <c r="K380" s="31">
        <v>4.0083333333333337</v>
      </c>
      <c r="L380" s="31">
        <v>2.2583333333333333</v>
      </c>
      <c r="M380" s="31">
        <v>0.8704400000000001</v>
      </c>
      <c r="N380" s="211">
        <v>0.28125</v>
      </c>
      <c r="O380" s="227">
        <v>0</v>
      </c>
    </row>
    <row r="381" spans="1:15" x14ac:dyDescent="0.35">
      <c r="A381" s="29">
        <v>3</v>
      </c>
      <c r="B381" s="31">
        <v>26.72</v>
      </c>
      <c r="C381" s="31">
        <v>25.56</v>
      </c>
      <c r="D381" s="31">
        <v>26.2</v>
      </c>
      <c r="E381" s="31">
        <v>27.2</v>
      </c>
      <c r="F381" s="31">
        <v>17.8</v>
      </c>
      <c r="G381" s="31">
        <v>92</v>
      </c>
      <c r="H381" s="31">
        <v>65</v>
      </c>
      <c r="I381" s="31">
        <v>3.1</v>
      </c>
      <c r="J381" s="31">
        <v>5.6</v>
      </c>
      <c r="K381" s="31">
        <v>8.1083333333333325</v>
      </c>
      <c r="L381" s="31">
        <v>5.8916666666666666</v>
      </c>
      <c r="M381" s="31">
        <v>1.9445999999999999</v>
      </c>
      <c r="N381" s="211">
        <v>0.1875</v>
      </c>
      <c r="O381" s="227">
        <v>0</v>
      </c>
    </row>
    <row r="382" spans="1:15" x14ac:dyDescent="0.35">
      <c r="A382" s="29">
        <v>4</v>
      </c>
      <c r="B382" s="31">
        <v>28.12</v>
      </c>
      <c r="C382" s="31">
        <v>26.32</v>
      </c>
      <c r="D382" s="31">
        <v>26.52</v>
      </c>
      <c r="E382" s="31">
        <v>29.2</v>
      </c>
      <c r="F382" s="31">
        <v>17.399999999999999</v>
      </c>
      <c r="G382" s="31">
        <v>92</v>
      </c>
      <c r="H382" s="31">
        <v>54</v>
      </c>
      <c r="I382" s="31">
        <v>3.5</v>
      </c>
      <c r="J382" s="31">
        <v>8.3000000000000007</v>
      </c>
      <c r="K382" s="31">
        <v>4.1583333333333332</v>
      </c>
      <c r="L382" s="31">
        <v>3.2166666666666668</v>
      </c>
      <c r="M382" s="31">
        <v>1.0243875</v>
      </c>
      <c r="N382" s="211">
        <v>0.22916666666666666</v>
      </c>
      <c r="O382" s="227">
        <v>0</v>
      </c>
    </row>
    <row r="383" spans="1:15" x14ac:dyDescent="0.35">
      <c r="A383" s="29">
        <v>5</v>
      </c>
      <c r="B383" s="31">
        <v>29.32</v>
      </c>
      <c r="C383" s="31">
        <v>27.48</v>
      </c>
      <c r="D383" s="31">
        <v>27.44</v>
      </c>
      <c r="E383" s="31">
        <v>28.6</v>
      </c>
      <c r="F383" s="31">
        <v>18.8</v>
      </c>
      <c r="G383" s="31">
        <v>92</v>
      </c>
      <c r="H383" s="31">
        <v>54</v>
      </c>
      <c r="I383" s="31">
        <v>3.5</v>
      </c>
      <c r="J383" s="31">
        <v>5.0999999999999996</v>
      </c>
      <c r="K383" s="31">
        <v>5.7</v>
      </c>
      <c r="L383" s="31">
        <v>2.8416666666666668</v>
      </c>
      <c r="M383" s="31">
        <v>1.1864375</v>
      </c>
      <c r="N383" s="211">
        <v>0.16666666666666666</v>
      </c>
      <c r="O383" s="227">
        <v>0</v>
      </c>
    </row>
    <row r="384" spans="1:15" x14ac:dyDescent="0.35">
      <c r="A384" s="29">
        <v>6</v>
      </c>
      <c r="B384" s="31">
        <v>23.12</v>
      </c>
      <c r="C384" s="31">
        <v>23.56</v>
      </c>
      <c r="D384" s="31">
        <v>25.36</v>
      </c>
      <c r="E384" s="31">
        <v>24.6</v>
      </c>
      <c r="F384" s="31">
        <v>16</v>
      </c>
      <c r="G384" s="31">
        <v>96</v>
      </c>
      <c r="H384" s="31">
        <v>77</v>
      </c>
      <c r="I384" s="31">
        <v>1.6</v>
      </c>
      <c r="J384" s="31" t="s">
        <v>33</v>
      </c>
      <c r="K384" s="31">
        <v>6.0666666666666664</v>
      </c>
      <c r="L384" s="31">
        <v>2.4750000000000001</v>
      </c>
      <c r="M384" s="31">
        <v>1.1864374999999998</v>
      </c>
      <c r="N384" s="211">
        <v>4.1666666666666664E-2</v>
      </c>
      <c r="O384" s="227">
        <v>25.5</v>
      </c>
    </row>
    <row r="385" spans="1:15" x14ac:dyDescent="0.35">
      <c r="A385" s="29">
        <v>7</v>
      </c>
      <c r="B385" s="31">
        <v>23.72</v>
      </c>
      <c r="C385" s="31">
        <v>23.44</v>
      </c>
      <c r="D385" s="32">
        <v>24.84</v>
      </c>
      <c r="E385" s="32">
        <v>27.4</v>
      </c>
      <c r="F385" s="32">
        <v>17.2</v>
      </c>
      <c r="G385" s="32">
        <v>96</v>
      </c>
      <c r="H385" s="32">
        <v>70</v>
      </c>
      <c r="I385" s="32">
        <v>2.2000000000000002</v>
      </c>
      <c r="J385" s="32">
        <v>2.6</v>
      </c>
      <c r="K385" s="31">
        <v>5.0750000000000002</v>
      </c>
      <c r="L385" s="31">
        <v>4.7750000000000004</v>
      </c>
      <c r="M385" s="31">
        <v>1.3681650000000001</v>
      </c>
      <c r="N385" s="211">
        <v>0.10416666666666667</v>
      </c>
      <c r="O385" s="227">
        <v>24.7</v>
      </c>
    </row>
    <row r="386" spans="1:15" x14ac:dyDescent="0.35">
      <c r="A386" s="29">
        <v>8</v>
      </c>
      <c r="B386" s="31">
        <v>24.68</v>
      </c>
      <c r="C386" s="31">
        <v>23.88</v>
      </c>
      <c r="D386" s="31">
        <v>24.6</v>
      </c>
      <c r="E386" s="31">
        <v>27.8</v>
      </c>
      <c r="F386" s="31">
        <v>16.399999999999999</v>
      </c>
      <c r="G386" s="31">
        <v>96</v>
      </c>
      <c r="H386" s="31">
        <v>60</v>
      </c>
      <c r="I386" s="31">
        <v>2.6</v>
      </c>
      <c r="J386" s="31">
        <v>3.4</v>
      </c>
      <c r="K386" s="31">
        <v>6.7416666666666663</v>
      </c>
      <c r="L386" s="31">
        <v>5.3166666666666664</v>
      </c>
      <c r="M386" s="31">
        <v>1.6749025</v>
      </c>
      <c r="N386" s="215">
        <v>0.25694444444444448</v>
      </c>
      <c r="O386" s="227">
        <v>1.8</v>
      </c>
    </row>
    <row r="387" spans="1:15" x14ac:dyDescent="0.35">
      <c r="A387" s="29">
        <v>9</v>
      </c>
      <c r="B387" s="31">
        <v>25.2</v>
      </c>
      <c r="C387" s="31">
        <v>24.36</v>
      </c>
      <c r="D387" s="31">
        <v>25</v>
      </c>
      <c r="E387" s="31">
        <v>28</v>
      </c>
      <c r="F387" s="31">
        <v>16.8</v>
      </c>
      <c r="G387" s="31">
        <v>92</v>
      </c>
      <c r="H387" s="31">
        <v>52</v>
      </c>
      <c r="I387" s="31">
        <v>3</v>
      </c>
      <c r="J387" s="31">
        <v>6.4</v>
      </c>
      <c r="K387" s="31">
        <v>5.8916666666666666</v>
      </c>
      <c r="L387" s="31">
        <v>4.666666666666667</v>
      </c>
      <c r="M387" s="31">
        <v>1.4665524999999999</v>
      </c>
      <c r="N387" s="211">
        <v>0.15625</v>
      </c>
      <c r="O387" s="227">
        <v>0</v>
      </c>
    </row>
    <row r="388" spans="1:15" ht="15" thickBot="1" x14ac:dyDescent="0.4">
      <c r="A388" s="33">
        <v>10</v>
      </c>
      <c r="B388" s="34">
        <v>25.24</v>
      </c>
      <c r="C388" s="34">
        <v>24.36</v>
      </c>
      <c r="D388" s="34">
        <v>25.36</v>
      </c>
      <c r="E388" s="34">
        <v>26.8</v>
      </c>
      <c r="F388" s="34">
        <v>17.8</v>
      </c>
      <c r="G388" s="34">
        <v>96</v>
      </c>
      <c r="H388" s="34">
        <v>63</v>
      </c>
      <c r="I388" s="34">
        <v>1.8</v>
      </c>
      <c r="J388" s="34">
        <v>2.1</v>
      </c>
      <c r="K388" s="34">
        <v>5.083333333333333</v>
      </c>
      <c r="L388" s="34">
        <v>2.7166666666666668</v>
      </c>
      <c r="M388" s="31">
        <v>1.08342</v>
      </c>
      <c r="N388" s="212">
        <v>0.14583333333333334</v>
      </c>
      <c r="O388" s="228">
        <v>9.8000000000000007</v>
      </c>
    </row>
    <row r="389" spans="1:15" ht="15" thickBot="1" x14ac:dyDescent="0.4">
      <c r="A389" s="35" t="s">
        <v>16</v>
      </c>
      <c r="B389" s="36">
        <v>259.62</v>
      </c>
      <c r="C389" s="36">
        <v>250.88</v>
      </c>
      <c r="D389" s="36">
        <v>258.84000000000003</v>
      </c>
      <c r="E389" s="36">
        <v>276.2</v>
      </c>
      <c r="F389" s="36">
        <v>175.00000000000003</v>
      </c>
      <c r="G389" s="36">
        <v>940</v>
      </c>
      <c r="H389" s="36">
        <v>620</v>
      </c>
      <c r="I389" s="36">
        <v>25.700000000000003</v>
      </c>
      <c r="J389" s="36">
        <v>42.2</v>
      </c>
      <c r="K389" s="36">
        <v>56.433333333333337</v>
      </c>
      <c r="L389" s="36">
        <v>37.075000000000003</v>
      </c>
      <c r="M389" s="36">
        <v>12.988307499999999</v>
      </c>
      <c r="N389" s="36"/>
      <c r="O389" s="229">
        <v>73.3</v>
      </c>
    </row>
    <row r="390" spans="1:15" ht="15" thickBot="1" x14ac:dyDescent="0.4">
      <c r="A390" s="37" t="s">
        <v>18</v>
      </c>
      <c r="B390" s="38">
        <v>25.962</v>
      </c>
      <c r="C390" s="38">
        <v>25.088000000000001</v>
      </c>
      <c r="D390" s="38">
        <v>25.884000000000004</v>
      </c>
      <c r="E390" s="38">
        <v>27.619999999999997</v>
      </c>
      <c r="F390" s="38">
        <v>17.500000000000004</v>
      </c>
      <c r="G390" s="38">
        <v>94</v>
      </c>
      <c r="H390" s="38">
        <v>62</v>
      </c>
      <c r="I390" s="38">
        <v>2.5700000000000003</v>
      </c>
      <c r="J390" s="38">
        <v>4.6888888888888891</v>
      </c>
      <c r="K390" s="38">
        <v>5.6433333333333335</v>
      </c>
      <c r="L390" s="38">
        <v>3.7075000000000005</v>
      </c>
      <c r="M390" s="38">
        <v>1.29883075</v>
      </c>
      <c r="N390" s="38"/>
      <c r="O390" s="38">
        <v>7.33</v>
      </c>
    </row>
    <row r="391" spans="1:15" x14ac:dyDescent="0.35">
      <c r="A391" s="39">
        <v>11</v>
      </c>
      <c r="B391" s="30">
        <v>25.24</v>
      </c>
      <c r="C391" s="30">
        <v>24.52</v>
      </c>
      <c r="D391" s="30">
        <v>24.92</v>
      </c>
      <c r="E391" s="30">
        <v>29.4</v>
      </c>
      <c r="F391" s="30">
        <v>16.8</v>
      </c>
      <c r="G391" s="30">
        <v>96</v>
      </c>
      <c r="H391" s="30">
        <v>60</v>
      </c>
      <c r="I391" s="30">
        <v>2.7</v>
      </c>
      <c r="J391" s="30">
        <v>3.1</v>
      </c>
      <c r="K391" s="30">
        <v>5.2750000000000004</v>
      </c>
      <c r="L391" s="30">
        <v>4.2166666666666668</v>
      </c>
      <c r="M391" s="31">
        <v>1.3183925000000001</v>
      </c>
      <c r="N391" s="215">
        <v>0.25</v>
      </c>
      <c r="O391" s="230">
        <v>1.7</v>
      </c>
    </row>
    <row r="392" spans="1:15" x14ac:dyDescent="0.35">
      <c r="A392" s="29">
        <v>12</v>
      </c>
      <c r="B392" s="31">
        <v>26.48</v>
      </c>
      <c r="C392" s="31">
        <v>25</v>
      </c>
      <c r="D392" s="31">
        <v>25.36</v>
      </c>
      <c r="E392" s="31">
        <v>30</v>
      </c>
      <c r="F392" s="31">
        <v>17.8</v>
      </c>
      <c r="G392" s="31">
        <v>82</v>
      </c>
      <c r="H392" s="31">
        <v>48</v>
      </c>
      <c r="I392" s="31">
        <v>4</v>
      </c>
      <c r="J392" s="31">
        <v>4.5</v>
      </c>
      <c r="K392" s="31">
        <v>6.2</v>
      </c>
      <c r="L392" s="31">
        <v>3.625</v>
      </c>
      <c r="M392" s="31">
        <v>1.3646924999999999</v>
      </c>
      <c r="N392" s="211">
        <v>0.34375</v>
      </c>
      <c r="O392" s="227">
        <v>0</v>
      </c>
    </row>
    <row r="393" spans="1:15" x14ac:dyDescent="0.35">
      <c r="A393" s="29">
        <v>13</v>
      </c>
      <c r="B393" s="31">
        <v>25.44</v>
      </c>
      <c r="C393" s="31">
        <v>25</v>
      </c>
      <c r="D393" s="31">
        <v>25.8</v>
      </c>
      <c r="E393" s="31">
        <v>27.2</v>
      </c>
      <c r="F393" s="31">
        <v>18.399999999999999</v>
      </c>
      <c r="G393" s="31">
        <v>92</v>
      </c>
      <c r="H393" s="31">
        <v>65</v>
      </c>
      <c r="I393" s="31">
        <v>1.8</v>
      </c>
      <c r="J393" s="31">
        <v>5.5</v>
      </c>
      <c r="K393" s="31">
        <v>6.4</v>
      </c>
      <c r="L393" s="31">
        <v>3.8333333333333335</v>
      </c>
      <c r="M393" s="31">
        <v>1.4214100000000001</v>
      </c>
      <c r="N393" s="211">
        <v>0.125</v>
      </c>
      <c r="O393" s="227">
        <v>3.3</v>
      </c>
    </row>
    <row r="394" spans="1:15" x14ac:dyDescent="0.35">
      <c r="A394" s="29">
        <v>14</v>
      </c>
      <c r="B394" s="31">
        <v>25.36</v>
      </c>
      <c r="C394" s="31">
        <v>24.28</v>
      </c>
      <c r="D394" s="31">
        <v>25</v>
      </c>
      <c r="E394" s="31">
        <v>28.6</v>
      </c>
      <c r="F394" s="31">
        <v>14.4</v>
      </c>
      <c r="G394" s="31">
        <v>92</v>
      </c>
      <c r="H394" s="31">
        <v>53</v>
      </c>
      <c r="I394" s="31">
        <v>5.5</v>
      </c>
      <c r="J394" s="31">
        <v>4.8</v>
      </c>
      <c r="K394" s="31">
        <v>5.1333333333333337</v>
      </c>
      <c r="L394" s="31">
        <v>4.7666666666666666</v>
      </c>
      <c r="M394" s="31">
        <v>1.3751100000000001</v>
      </c>
      <c r="N394" s="211">
        <v>0.2986111111111111</v>
      </c>
      <c r="O394" s="227">
        <v>0</v>
      </c>
    </row>
    <row r="395" spans="1:15" x14ac:dyDescent="0.35">
      <c r="A395" s="29">
        <v>15</v>
      </c>
      <c r="B395" s="31">
        <v>27.84</v>
      </c>
      <c r="C395" s="31">
        <v>25.84</v>
      </c>
      <c r="D395" s="31">
        <v>26</v>
      </c>
      <c r="E395" s="31">
        <v>31</v>
      </c>
      <c r="F395" s="31">
        <v>18</v>
      </c>
      <c r="G395" s="31">
        <v>92</v>
      </c>
      <c r="H395" s="31">
        <v>48</v>
      </c>
      <c r="I395" s="31">
        <v>3.2</v>
      </c>
      <c r="J395" s="31">
        <v>6.5</v>
      </c>
      <c r="K395" s="31">
        <v>6.1166666666666663</v>
      </c>
      <c r="L395" s="31">
        <v>3.8416666666666668</v>
      </c>
      <c r="M395" s="31">
        <v>1.3832124999999997</v>
      </c>
      <c r="N395" s="211">
        <v>0.35416666666666669</v>
      </c>
      <c r="O395" s="227">
        <v>0</v>
      </c>
    </row>
    <row r="396" spans="1:15" x14ac:dyDescent="0.35">
      <c r="A396" s="29">
        <v>16</v>
      </c>
      <c r="B396" s="31">
        <v>27.96</v>
      </c>
      <c r="C396" s="31">
        <v>26.6</v>
      </c>
      <c r="D396" s="31">
        <v>26.88</v>
      </c>
      <c r="E396" s="31">
        <v>29.2</v>
      </c>
      <c r="F396" s="31">
        <v>19.2</v>
      </c>
      <c r="G396" s="31">
        <v>76</v>
      </c>
      <c r="H396" s="31">
        <v>54</v>
      </c>
      <c r="I396" s="31">
        <v>4.5</v>
      </c>
      <c r="J396" s="31">
        <v>6.3</v>
      </c>
      <c r="K396" s="31">
        <v>8.9250000000000007</v>
      </c>
      <c r="L396" s="31">
        <v>3.6416666666666666</v>
      </c>
      <c r="M396" s="31">
        <v>1.7455099999999999</v>
      </c>
      <c r="N396" s="211">
        <v>0.125</v>
      </c>
      <c r="O396" s="227">
        <v>0</v>
      </c>
    </row>
    <row r="397" spans="1:15" x14ac:dyDescent="0.35">
      <c r="A397" s="29">
        <v>17</v>
      </c>
      <c r="B397" s="31">
        <v>27.44</v>
      </c>
      <c r="C397" s="31">
        <v>26.64</v>
      </c>
      <c r="D397" s="31">
        <v>27.6</v>
      </c>
      <c r="E397" s="31">
        <v>29.8</v>
      </c>
      <c r="F397" s="31">
        <v>18.600000000000001</v>
      </c>
      <c r="G397" s="31">
        <v>93</v>
      </c>
      <c r="H397" s="31">
        <v>60</v>
      </c>
      <c r="I397" s="31">
        <v>2.7</v>
      </c>
      <c r="J397" s="31">
        <v>3.1</v>
      </c>
      <c r="K397" s="31">
        <v>5.7833333333333332</v>
      </c>
      <c r="L397" s="31">
        <v>2.8666666666666667</v>
      </c>
      <c r="M397" s="31">
        <v>1.2014849999999999</v>
      </c>
      <c r="N397" s="211">
        <v>0.29166666666666669</v>
      </c>
      <c r="O397" s="227">
        <v>0</v>
      </c>
    </row>
    <row r="398" spans="1:15" x14ac:dyDescent="0.35">
      <c r="A398" s="29">
        <v>18</v>
      </c>
      <c r="B398" s="31">
        <v>29.08</v>
      </c>
      <c r="C398" s="31">
        <v>27.64</v>
      </c>
      <c r="D398" s="31">
        <v>27.84</v>
      </c>
      <c r="E398" s="31">
        <v>29.4</v>
      </c>
      <c r="F398" s="31">
        <v>19</v>
      </c>
      <c r="G398" s="31">
        <v>92</v>
      </c>
      <c r="H398" s="31">
        <v>43</v>
      </c>
      <c r="I398" s="31">
        <v>4</v>
      </c>
      <c r="J398" s="31">
        <v>6.1</v>
      </c>
      <c r="K398" s="31">
        <v>5.8833333333333337</v>
      </c>
      <c r="L398" s="31">
        <v>4.041666666666667</v>
      </c>
      <c r="M398" s="31">
        <v>1.3785825</v>
      </c>
      <c r="N398" s="211">
        <v>0.36458333333333331</v>
      </c>
      <c r="O398" s="227">
        <v>0</v>
      </c>
    </row>
    <row r="399" spans="1:15" x14ac:dyDescent="0.35">
      <c r="A399" s="29">
        <v>19</v>
      </c>
      <c r="B399" s="31">
        <v>28.56</v>
      </c>
      <c r="C399" s="31">
        <v>27.16</v>
      </c>
      <c r="D399" s="31">
        <v>29.52</v>
      </c>
      <c r="E399" s="31">
        <v>30.8</v>
      </c>
      <c r="F399" s="31">
        <v>17</v>
      </c>
      <c r="G399" s="31">
        <v>91</v>
      </c>
      <c r="H399" s="31">
        <v>49</v>
      </c>
      <c r="I399" s="31">
        <v>4.5</v>
      </c>
      <c r="J399" s="31">
        <v>8.6999999999999993</v>
      </c>
      <c r="K399" s="31">
        <v>6.5083333333333337</v>
      </c>
      <c r="L399" s="31">
        <v>3.8916666666666666</v>
      </c>
      <c r="M399" s="31">
        <v>1.4445600000000001</v>
      </c>
      <c r="N399" s="211">
        <v>0.38541666666666669</v>
      </c>
      <c r="O399" s="227">
        <v>0</v>
      </c>
    </row>
    <row r="400" spans="1:15" ht="15" thickBot="1" x14ac:dyDescent="0.4">
      <c r="A400" s="33">
        <v>20</v>
      </c>
      <c r="B400" s="34">
        <v>26.54</v>
      </c>
      <c r="C400" s="34">
        <v>26.48</v>
      </c>
      <c r="D400" s="34">
        <v>27.48</v>
      </c>
      <c r="E400" s="34">
        <v>30.8</v>
      </c>
      <c r="F400" s="34">
        <v>17.2</v>
      </c>
      <c r="G400" s="34">
        <v>92</v>
      </c>
      <c r="H400" s="34">
        <v>63</v>
      </c>
      <c r="I400" s="34">
        <v>3.3</v>
      </c>
      <c r="J400" s="34">
        <v>3.7</v>
      </c>
      <c r="K400" s="34">
        <v>7.666666666666667</v>
      </c>
      <c r="L400" s="34">
        <v>4.2333333333333334</v>
      </c>
      <c r="M400" s="31">
        <v>1.6529100000000001</v>
      </c>
      <c r="N400" s="212">
        <v>0.22916666666666666</v>
      </c>
      <c r="O400" s="228">
        <v>9.4</v>
      </c>
    </row>
    <row r="401" spans="1:15" ht="15" thickBot="1" x14ac:dyDescent="0.4">
      <c r="A401" s="35" t="s">
        <v>16</v>
      </c>
      <c r="B401" s="36">
        <v>269.94</v>
      </c>
      <c r="C401" s="36">
        <v>259.15999999999997</v>
      </c>
      <c r="D401" s="36">
        <v>266.40000000000003</v>
      </c>
      <c r="E401" s="36">
        <v>296.2</v>
      </c>
      <c r="F401" s="36">
        <v>176.4</v>
      </c>
      <c r="G401" s="36">
        <v>898</v>
      </c>
      <c r="H401" s="36">
        <v>543</v>
      </c>
      <c r="I401" s="36">
        <v>36.199999999999996</v>
      </c>
      <c r="J401" s="36">
        <v>52.3</v>
      </c>
      <c r="K401" s="36">
        <v>63.891666666666659</v>
      </c>
      <c r="L401" s="36">
        <v>38.958333333333336</v>
      </c>
      <c r="M401" s="36">
        <v>14.285864999999999</v>
      </c>
      <c r="N401" s="36"/>
      <c r="O401" s="36">
        <v>14.4</v>
      </c>
    </row>
    <row r="402" spans="1:15" ht="15" thickBot="1" x14ac:dyDescent="0.4">
      <c r="A402" s="37" t="s">
        <v>18</v>
      </c>
      <c r="B402" s="38">
        <v>26.994</v>
      </c>
      <c r="C402" s="38">
        <v>25.915999999999997</v>
      </c>
      <c r="D402" s="38">
        <v>26.640000000000004</v>
      </c>
      <c r="E402" s="38">
        <v>29.619999999999997</v>
      </c>
      <c r="F402" s="38">
        <v>17.64</v>
      </c>
      <c r="G402" s="38">
        <v>89.8</v>
      </c>
      <c r="H402" s="38">
        <v>54.3</v>
      </c>
      <c r="I402" s="38">
        <v>3.6199999999999997</v>
      </c>
      <c r="J402" s="38">
        <v>5.2299999999999995</v>
      </c>
      <c r="K402" s="38">
        <v>6.3891666666666662</v>
      </c>
      <c r="L402" s="38">
        <v>3.8958333333333335</v>
      </c>
      <c r="M402" s="38">
        <v>1.4285865</v>
      </c>
      <c r="N402" s="38"/>
      <c r="O402" s="38">
        <v>1.44</v>
      </c>
    </row>
    <row r="403" spans="1:15" x14ac:dyDescent="0.35">
      <c r="A403" s="39">
        <v>21</v>
      </c>
      <c r="B403" s="30">
        <v>27.36</v>
      </c>
      <c r="C403" s="30">
        <v>26.08</v>
      </c>
      <c r="D403" s="30">
        <v>26.56</v>
      </c>
      <c r="E403" s="30">
        <v>31.2</v>
      </c>
      <c r="F403" s="30">
        <v>17.2</v>
      </c>
      <c r="G403" s="30">
        <v>92</v>
      </c>
      <c r="H403" s="30">
        <v>41</v>
      </c>
      <c r="I403" s="30">
        <v>4.2</v>
      </c>
      <c r="J403" s="30">
        <v>5.9</v>
      </c>
      <c r="K403" s="30">
        <v>5.4249999999999998</v>
      </c>
      <c r="L403" s="30">
        <v>4.2416666666666663</v>
      </c>
      <c r="M403" s="31">
        <v>1.3426999999999998</v>
      </c>
      <c r="N403" s="215">
        <v>0.39583333333333331</v>
      </c>
      <c r="O403" s="230">
        <v>0.7</v>
      </c>
    </row>
    <row r="404" spans="1:15" x14ac:dyDescent="0.35">
      <c r="A404" s="29">
        <v>22</v>
      </c>
      <c r="B404" s="31">
        <v>28.04</v>
      </c>
      <c r="C404" s="31">
        <v>26.36</v>
      </c>
      <c r="D404" s="31">
        <v>26.84</v>
      </c>
      <c r="E404" s="31">
        <v>31.4</v>
      </c>
      <c r="F404" s="31">
        <v>16.8</v>
      </c>
      <c r="G404" s="31">
        <v>92</v>
      </c>
      <c r="H404" s="31">
        <v>45</v>
      </c>
      <c r="I404" s="31">
        <v>5</v>
      </c>
      <c r="J404" s="31">
        <v>6.8</v>
      </c>
      <c r="K404" s="31">
        <v>6.7249999999999996</v>
      </c>
      <c r="L404" s="31">
        <v>3.0916666666666668</v>
      </c>
      <c r="M404" s="31">
        <v>1.3635349999999999</v>
      </c>
      <c r="N404" s="211">
        <v>0.39583333333333331</v>
      </c>
      <c r="O404" s="227">
        <v>0</v>
      </c>
    </row>
    <row r="405" spans="1:15" x14ac:dyDescent="0.35">
      <c r="A405" s="29">
        <v>23</v>
      </c>
      <c r="B405" s="31">
        <v>28.12</v>
      </c>
      <c r="C405" s="31">
        <v>27.56</v>
      </c>
      <c r="D405" s="31">
        <v>27.88</v>
      </c>
      <c r="E405" s="31">
        <v>31.6</v>
      </c>
      <c r="F405" s="31">
        <v>18.600000000000001</v>
      </c>
      <c r="G405" s="31">
        <v>92</v>
      </c>
      <c r="H405" s="31">
        <v>41</v>
      </c>
      <c r="I405" s="31">
        <v>4</v>
      </c>
      <c r="J405" s="31">
        <v>3.4</v>
      </c>
      <c r="K405" s="31">
        <v>5.7666666666666666</v>
      </c>
      <c r="L405" s="31">
        <v>4.7666666666666666</v>
      </c>
      <c r="M405" s="31">
        <v>1.4630799999999999</v>
      </c>
      <c r="N405" s="211">
        <v>0.33333333333333331</v>
      </c>
      <c r="O405" s="227">
        <v>4.7</v>
      </c>
    </row>
    <row r="406" spans="1:15" x14ac:dyDescent="0.35">
      <c r="A406" s="29">
        <v>24</v>
      </c>
      <c r="B406" s="31">
        <v>28.12</v>
      </c>
      <c r="C406" s="31">
        <v>26.84</v>
      </c>
      <c r="D406" s="31">
        <v>27.56</v>
      </c>
      <c r="E406" s="31">
        <v>29.8</v>
      </c>
      <c r="F406" s="31">
        <v>16.8</v>
      </c>
      <c r="G406" s="31">
        <v>92</v>
      </c>
      <c r="H406" s="31">
        <v>48</v>
      </c>
      <c r="I406" s="31">
        <v>3.7</v>
      </c>
      <c r="J406" s="31">
        <v>6.8</v>
      </c>
      <c r="K406" s="31">
        <v>4.1333333333333337</v>
      </c>
      <c r="L406" s="31">
        <v>2.8666666666666667</v>
      </c>
      <c r="M406" s="31">
        <v>0.97229999999999994</v>
      </c>
      <c r="N406" s="211">
        <v>0.375</v>
      </c>
      <c r="O406" s="227">
        <v>0</v>
      </c>
    </row>
    <row r="407" spans="1:15" x14ac:dyDescent="0.35">
      <c r="A407" s="29">
        <v>25</v>
      </c>
      <c r="B407" s="31">
        <v>27.56</v>
      </c>
      <c r="C407" s="31">
        <v>26.68</v>
      </c>
      <c r="D407" s="31">
        <v>27.28</v>
      </c>
      <c r="E407" s="31">
        <v>28.6</v>
      </c>
      <c r="F407" s="31">
        <v>18</v>
      </c>
      <c r="G407" s="31">
        <v>92</v>
      </c>
      <c r="H407" s="31">
        <v>48</v>
      </c>
      <c r="I407" s="31">
        <v>3.3</v>
      </c>
      <c r="J407" s="31">
        <v>5.4</v>
      </c>
      <c r="K407" s="31">
        <v>7.6</v>
      </c>
      <c r="L407" s="31">
        <v>3.4666666666666668</v>
      </c>
      <c r="M407" s="31">
        <v>1.5371599999999999</v>
      </c>
      <c r="N407" s="211">
        <v>0.25</v>
      </c>
      <c r="O407" s="227">
        <v>0</v>
      </c>
    </row>
    <row r="408" spans="1:15" x14ac:dyDescent="0.35">
      <c r="A408" s="29">
        <v>26</v>
      </c>
      <c r="B408" s="31">
        <v>28.68</v>
      </c>
      <c r="C408" s="31">
        <v>26.88</v>
      </c>
      <c r="D408" s="31">
        <v>27.28</v>
      </c>
      <c r="E408" s="31">
        <v>31</v>
      </c>
      <c r="F408" s="31">
        <v>16.8</v>
      </c>
      <c r="G408" s="31">
        <v>92</v>
      </c>
      <c r="H408" s="31">
        <v>44</v>
      </c>
      <c r="I408" s="31">
        <v>5.3</v>
      </c>
      <c r="J408" s="31">
        <v>8.4</v>
      </c>
      <c r="K408" s="31">
        <v>5.15</v>
      </c>
      <c r="L408" s="31">
        <v>3.9249999999999998</v>
      </c>
      <c r="M408" s="31">
        <v>1.2605175</v>
      </c>
      <c r="N408" s="211">
        <v>0.41666666666666669</v>
      </c>
      <c r="O408" s="227">
        <v>0</v>
      </c>
    </row>
    <row r="409" spans="1:15" x14ac:dyDescent="0.35">
      <c r="A409" s="29">
        <v>27</v>
      </c>
      <c r="B409" s="31">
        <v>28.84</v>
      </c>
      <c r="C409" s="31">
        <v>27.28</v>
      </c>
      <c r="D409" s="31">
        <v>27.6</v>
      </c>
      <c r="E409" s="31">
        <v>30.6</v>
      </c>
      <c r="F409" s="31">
        <v>17.2</v>
      </c>
      <c r="G409" s="31">
        <v>92</v>
      </c>
      <c r="H409" s="31">
        <v>40</v>
      </c>
      <c r="I409" s="31">
        <v>5.2</v>
      </c>
      <c r="J409" s="31">
        <v>6.1</v>
      </c>
      <c r="K409" s="31">
        <v>6.7416666666666663</v>
      </c>
      <c r="L409" s="31">
        <v>3.4083333333333332</v>
      </c>
      <c r="M409" s="31">
        <v>1.4098349999999997</v>
      </c>
      <c r="N409" s="211">
        <v>0.3576388888888889</v>
      </c>
      <c r="O409" s="227">
        <v>0</v>
      </c>
    </row>
    <row r="410" spans="1:15" x14ac:dyDescent="0.35">
      <c r="A410" s="29">
        <v>28</v>
      </c>
      <c r="B410" s="31">
        <v>28.24</v>
      </c>
      <c r="C410" s="31">
        <v>27.6</v>
      </c>
      <c r="D410" s="31">
        <v>27.8</v>
      </c>
      <c r="E410" s="31">
        <v>29.4</v>
      </c>
      <c r="F410" s="31">
        <v>17.2</v>
      </c>
      <c r="G410" s="31">
        <v>92</v>
      </c>
      <c r="H410" s="31">
        <v>53</v>
      </c>
      <c r="I410" s="31">
        <v>4</v>
      </c>
      <c r="J410" s="31">
        <v>5.7</v>
      </c>
      <c r="K410" s="31">
        <v>8.6166666666666671</v>
      </c>
      <c r="L410" s="31">
        <v>3.5249999999999999</v>
      </c>
      <c r="M410" s="31">
        <v>1.6864775000000001</v>
      </c>
      <c r="N410" s="211">
        <v>0.22916666666666666</v>
      </c>
      <c r="O410" s="227">
        <v>0</v>
      </c>
    </row>
    <row r="411" spans="1:15" x14ac:dyDescent="0.35">
      <c r="A411" s="29">
        <v>29</v>
      </c>
      <c r="B411" s="31">
        <v>29.04</v>
      </c>
      <c r="C411" s="31">
        <v>27.2</v>
      </c>
      <c r="D411" s="31">
        <v>27.6</v>
      </c>
      <c r="E411" s="31">
        <v>30.4</v>
      </c>
      <c r="F411" s="31">
        <v>17</v>
      </c>
      <c r="G411" s="31">
        <v>92</v>
      </c>
      <c r="H411" s="31">
        <v>26</v>
      </c>
      <c r="I411" s="31">
        <v>5.5</v>
      </c>
      <c r="J411" s="31">
        <v>6.8</v>
      </c>
      <c r="K411" s="31">
        <v>6.8833333333333337</v>
      </c>
      <c r="L411" s="31">
        <v>4.4083333333333332</v>
      </c>
      <c r="M411" s="31">
        <v>1.5684125000000002</v>
      </c>
      <c r="N411" s="211">
        <v>0.375</v>
      </c>
      <c r="O411" s="227">
        <v>1.1000000000000001</v>
      </c>
    </row>
    <row r="412" spans="1:15" x14ac:dyDescent="0.35">
      <c r="A412" s="29">
        <v>30</v>
      </c>
      <c r="B412" s="31">
        <v>29.28</v>
      </c>
      <c r="C412" s="31">
        <v>27.96</v>
      </c>
      <c r="D412" s="31">
        <v>28.12</v>
      </c>
      <c r="E412" s="31">
        <v>30.2</v>
      </c>
      <c r="F412" s="31">
        <v>18.8</v>
      </c>
      <c r="G412" s="31">
        <v>92</v>
      </c>
      <c r="H412" s="31">
        <v>48</v>
      </c>
      <c r="I412" s="31">
        <v>4.5</v>
      </c>
      <c r="J412" s="31">
        <v>6.1</v>
      </c>
      <c r="K412" s="31">
        <v>5.208333333333333</v>
      </c>
      <c r="L412" s="31">
        <v>3.8250000000000002</v>
      </c>
      <c r="M412" s="31">
        <v>1.2547299999999999</v>
      </c>
      <c r="N412" s="211">
        <v>0.29166666666666669</v>
      </c>
      <c r="O412" s="227">
        <v>0</v>
      </c>
    </row>
    <row r="413" spans="1:15" ht="15" thickBot="1" x14ac:dyDescent="0.4">
      <c r="A413" s="63">
        <v>31</v>
      </c>
      <c r="B413" s="34">
        <v>29.56</v>
      </c>
      <c r="C413" s="34">
        <v>27.76</v>
      </c>
      <c r="D413" s="34">
        <v>27.88</v>
      </c>
      <c r="E413" s="34">
        <v>30.4</v>
      </c>
      <c r="F413" s="34">
        <v>16.2</v>
      </c>
      <c r="G413" s="34">
        <v>92</v>
      </c>
      <c r="H413" s="34">
        <v>35</v>
      </c>
      <c r="I413" s="34">
        <v>7</v>
      </c>
      <c r="J413" s="34">
        <v>8.1</v>
      </c>
      <c r="K413" s="34">
        <v>7.05</v>
      </c>
      <c r="L413" s="34">
        <v>3.9249999999999998</v>
      </c>
      <c r="M413" s="31">
        <v>1.5244274999999998</v>
      </c>
      <c r="N413" s="212">
        <v>0.41666666666666669</v>
      </c>
      <c r="O413" s="228">
        <v>0</v>
      </c>
    </row>
    <row r="414" spans="1:15" ht="15" thickBot="1" x14ac:dyDescent="0.4">
      <c r="A414" s="35" t="s">
        <v>16</v>
      </c>
      <c r="B414" s="36">
        <v>312.83999999999997</v>
      </c>
      <c r="C414" s="36">
        <v>298.2</v>
      </c>
      <c r="D414" s="36">
        <v>302.39999999999998</v>
      </c>
      <c r="E414" s="36">
        <v>334.59999999999997</v>
      </c>
      <c r="F414" s="36">
        <v>190.6</v>
      </c>
      <c r="G414" s="36">
        <v>1012</v>
      </c>
      <c r="H414" s="36">
        <v>469</v>
      </c>
      <c r="I414" s="36">
        <v>51.7</v>
      </c>
      <c r="J414" s="36">
        <v>69.5</v>
      </c>
      <c r="K414" s="36">
        <v>69.3</v>
      </c>
      <c r="L414" s="36">
        <v>41.449999999999996</v>
      </c>
      <c r="M414" s="36">
        <v>15.383175</v>
      </c>
      <c r="N414" s="36"/>
      <c r="O414" s="36">
        <v>6.5</v>
      </c>
    </row>
    <row r="415" spans="1:15" ht="15" thickBot="1" x14ac:dyDescent="0.4">
      <c r="A415" s="53" t="s">
        <v>18</v>
      </c>
      <c r="B415" s="38">
        <v>28.439999999999998</v>
      </c>
      <c r="C415" s="38">
        <v>27.109090909090909</v>
      </c>
      <c r="D415" s="38">
        <v>27.490909090909089</v>
      </c>
      <c r="E415" s="38">
        <v>30.418181818181814</v>
      </c>
      <c r="F415" s="38">
        <v>17.327272727272728</v>
      </c>
      <c r="G415" s="38">
        <v>92</v>
      </c>
      <c r="H415" s="38">
        <v>42.636363636363633</v>
      </c>
      <c r="I415" s="38">
        <v>4.7</v>
      </c>
      <c r="J415" s="38">
        <v>6.3181818181818183</v>
      </c>
      <c r="K415" s="38">
        <v>6.3</v>
      </c>
      <c r="L415" s="38">
        <v>3.7681818181818176</v>
      </c>
      <c r="M415" s="38">
        <v>1.3984704545454545</v>
      </c>
      <c r="N415" s="38"/>
      <c r="O415" s="225">
        <v>0.59090909090909094</v>
      </c>
    </row>
    <row r="416" spans="1:15" ht="15" thickBot="1" x14ac:dyDescent="0.4">
      <c r="A416" s="54" t="s">
        <v>20</v>
      </c>
      <c r="B416" s="41">
        <v>842.39999999999986</v>
      </c>
      <c r="C416" s="41">
        <v>808.24</v>
      </c>
      <c r="D416" s="41">
        <v>827.64</v>
      </c>
      <c r="E416" s="41">
        <v>907</v>
      </c>
      <c r="F416" s="41">
        <v>542</v>
      </c>
      <c r="G416" s="41">
        <v>2850</v>
      </c>
      <c r="H416" s="41">
        <v>1632</v>
      </c>
      <c r="I416" s="41">
        <v>113.6</v>
      </c>
      <c r="J416" s="41">
        <v>164</v>
      </c>
      <c r="K416" s="41">
        <v>189.625</v>
      </c>
      <c r="L416" s="41">
        <v>117.48333333333332</v>
      </c>
      <c r="M416" s="41">
        <v>42.6573475</v>
      </c>
      <c r="N416" s="41"/>
      <c r="O416" s="41">
        <v>94.2</v>
      </c>
    </row>
    <row r="417" spans="1:15" ht="15" thickBot="1" x14ac:dyDescent="0.4">
      <c r="A417" s="54" t="s">
        <v>21</v>
      </c>
      <c r="B417" s="41">
        <v>27.174193548387091</v>
      </c>
      <c r="C417" s="41">
        <v>26.072258064516131</v>
      </c>
      <c r="D417" s="41">
        <v>26.698064516129033</v>
      </c>
      <c r="E417" s="41">
        <v>29.258064516129032</v>
      </c>
      <c r="F417" s="41">
        <v>17.483870967741936</v>
      </c>
      <c r="G417" s="41">
        <v>91.935483870967744</v>
      </c>
      <c r="H417" s="41">
        <v>52.645161290322584</v>
      </c>
      <c r="I417" s="41">
        <v>3.6645161290322581</v>
      </c>
      <c r="J417" s="41">
        <v>5.290322580645161</v>
      </c>
      <c r="K417" s="41">
        <v>6.116935483870968</v>
      </c>
      <c r="L417" s="41">
        <v>3.7897849462365589</v>
      </c>
      <c r="M417" s="41">
        <v>1.3760434677419355</v>
      </c>
      <c r="N417" s="41"/>
      <c r="O417" s="41">
        <v>3.0387096774193547</v>
      </c>
    </row>
    <row r="419" spans="1:15" ht="15" thickBot="1" x14ac:dyDescent="0.4">
      <c r="A419" s="1474" t="s">
        <v>45</v>
      </c>
      <c r="B419" s="1474"/>
      <c r="C419" s="1474"/>
      <c r="D419" s="1474"/>
      <c r="E419" s="1474"/>
      <c r="F419" s="1474"/>
      <c r="G419" s="1474"/>
      <c r="H419" s="1474"/>
      <c r="I419" s="1474"/>
      <c r="J419" s="1474"/>
      <c r="K419" s="1474"/>
      <c r="L419" s="1474"/>
      <c r="M419" s="1474"/>
      <c r="N419" s="1474"/>
      <c r="O419" s="1474"/>
    </row>
    <row r="420" spans="1:15" x14ac:dyDescent="0.35">
      <c r="A420" s="1434" t="s">
        <v>1</v>
      </c>
      <c r="B420" s="1436" t="s">
        <v>23</v>
      </c>
      <c r="C420" s="1437"/>
      <c r="D420" s="1438"/>
      <c r="E420" s="1436" t="s">
        <v>24</v>
      </c>
      <c r="F420" s="1438"/>
      <c r="G420" s="1436" t="s">
        <v>4</v>
      </c>
      <c r="H420" s="1438"/>
      <c r="I420" s="1441" t="s">
        <v>5</v>
      </c>
      <c r="J420" s="1442"/>
      <c r="K420" s="1441" t="s">
        <v>6</v>
      </c>
      <c r="L420" s="1451"/>
      <c r="M420" s="1442"/>
      <c r="N420" s="1475" t="s">
        <v>46</v>
      </c>
      <c r="O420" s="1472" t="s">
        <v>47</v>
      </c>
    </row>
    <row r="421" spans="1:15" ht="28.5" thickBot="1" x14ac:dyDescent="0.4">
      <c r="A421" s="1450"/>
      <c r="B421" s="1">
        <v>0.05</v>
      </c>
      <c r="C421" s="1">
        <v>0.1</v>
      </c>
      <c r="D421" s="1">
        <v>0.2</v>
      </c>
      <c r="E421" s="1" t="s">
        <v>9</v>
      </c>
      <c r="F421" s="1" t="s">
        <v>10</v>
      </c>
      <c r="G421" s="1" t="s">
        <v>9</v>
      </c>
      <c r="H421" s="1" t="s">
        <v>10</v>
      </c>
      <c r="I421" s="1" t="s">
        <v>11</v>
      </c>
      <c r="J421" s="1" t="s">
        <v>12</v>
      </c>
      <c r="K421" s="19" t="s">
        <v>13</v>
      </c>
      <c r="L421" s="19" t="s">
        <v>14</v>
      </c>
      <c r="M421" s="19" t="s">
        <v>48</v>
      </c>
      <c r="N421" s="1476"/>
      <c r="O421" s="1473"/>
    </row>
    <row r="422" spans="1:15" x14ac:dyDescent="0.35">
      <c r="A422" s="88">
        <v>1</v>
      </c>
      <c r="B422" s="82">
        <v>29.6</v>
      </c>
      <c r="C422" s="82">
        <v>27.8</v>
      </c>
      <c r="D422" s="82">
        <v>27.92</v>
      </c>
      <c r="E422" s="82">
        <v>32</v>
      </c>
      <c r="F422" s="82">
        <v>16</v>
      </c>
      <c r="G422" s="82">
        <v>82</v>
      </c>
      <c r="H422" s="82">
        <v>36</v>
      </c>
      <c r="I422" s="82">
        <v>6.5</v>
      </c>
      <c r="J422" s="82">
        <v>7.1</v>
      </c>
      <c r="K422" s="113">
        <v>7.0750000000000002</v>
      </c>
      <c r="L422" s="113">
        <v>4.7</v>
      </c>
      <c r="M422" s="82">
        <v>1.635</v>
      </c>
      <c r="N422" s="89">
        <v>0.41666666666666669</v>
      </c>
      <c r="O422" s="90">
        <v>0</v>
      </c>
    </row>
    <row r="423" spans="1:15" x14ac:dyDescent="0.35">
      <c r="A423" s="2">
        <v>2</v>
      </c>
      <c r="B423" s="66">
        <v>29.68</v>
      </c>
      <c r="C423" s="66">
        <v>27.88</v>
      </c>
      <c r="D423" s="66">
        <v>28.04</v>
      </c>
      <c r="E423" s="66">
        <v>31</v>
      </c>
      <c r="F423" s="66">
        <v>16</v>
      </c>
      <c r="G423" s="66">
        <v>91</v>
      </c>
      <c r="H423" s="66">
        <v>40</v>
      </c>
      <c r="I423" s="66">
        <v>6.5</v>
      </c>
      <c r="J423" s="66">
        <v>8.3000000000000007</v>
      </c>
      <c r="K423" s="99">
        <v>7.21</v>
      </c>
      <c r="L423" s="99">
        <v>4.55</v>
      </c>
      <c r="M423" s="66">
        <v>1.6339999999999999</v>
      </c>
      <c r="N423" s="67">
        <v>0.4375</v>
      </c>
      <c r="O423" s="78">
        <v>0</v>
      </c>
    </row>
    <row r="424" spans="1:15" x14ac:dyDescent="0.35">
      <c r="A424" s="2">
        <v>3</v>
      </c>
      <c r="B424" s="66">
        <v>30.2</v>
      </c>
      <c r="C424" s="66">
        <v>28.16</v>
      </c>
      <c r="D424" s="66">
        <v>28.24</v>
      </c>
      <c r="E424" s="66">
        <v>32.6</v>
      </c>
      <c r="F424" s="66">
        <v>16.8</v>
      </c>
      <c r="G424" s="66">
        <v>82</v>
      </c>
      <c r="H424" s="66">
        <v>32</v>
      </c>
      <c r="I424" s="66">
        <v>6</v>
      </c>
      <c r="J424" s="66">
        <v>6.9</v>
      </c>
      <c r="K424" s="99">
        <v>6.0579999999999998</v>
      </c>
      <c r="L424" s="99">
        <v>4.8330000000000002</v>
      </c>
      <c r="M424" s="66">
        <v>1.512</v>
      </c>
      <c r="N424" s="67">
        <v>0.375</v>
      </c>
      <c r="O424" s="78">
        <v>0</v>
      </c>
    </row>
    <row r="425" spans="1:15" x14ac:dyDescent="0.35">
      <c r="A425" s="2">
        <v>4</v>
      </c>
      <c r="B425" s="66">
        <v>30.52</v>
      </c>
      <c r="C425" s="66">
        <v>28.8</v>
      </c>
      <c r="D425" s="66">
        <v>28.76</v>
      </c>
      <c r="E425" s="66">
        <v>32.200000000000003</v>
      </c>
      <c r="F425" s="66">
        <v>17</v>
      </c>
      <c r="G425" s="66">
        <v>82</v>
      </c>
      <c r="H425" s="66">
        <v>32</v>
      </c>
      <c r="I425" s="66">
        <v>7.5</v>
      </c>
      <c r="J425" s="66">
        <v>7.8</v>
      </c>
      <c r="K425" s="99">
        <v>7.4329999999999998</v>
      </c>
      <c r="L425" s="99">
        <v>4.49</v>
      </c>
      <c r="M425" s="66">
        <v>1.61</v>
      </c>
      <c r="N425" s="67">
        <v>0.41666666666666669</v>
      </c>
      <c r="O425" s="78">
        <v>0</v>
      </c>
    </row>
    <row r="426" spans="1:15" x14ac:dyDescent="0.35">
      <c r="A426" s="2">
        <v>5</v>
      </c>
      <c r="B426" s="66">
        <v>31</v>
      </c>
      <c r="C426" s="66">
        <v>29.2</v>
      </c>
      <c r="D426" s="66">
        <v>29.08</v>
      </c>
      <c r="E426" s="66">
        <v>31.8</v>
      </c>
      <c r="F426" s="66">
        <v>17.8</v>
      </c>
      <c r="G426" s="66">
        <v>82</v>
      </c>
      <c r="H426" s="66">
        <v>37</v>
      </c>
      <c r="I426" s="66">
        <v>7</v>
      </c>
      <c r="J426" s="66">
        <v>8.3000000000000007</v>
      </c>
      <c r="K426" s="99">
        <v>7.15</v>
      </c>
      <c r="L426" s="99">
        <v>3.21</v>
      </c>
      <c r="M426" s="66">
        <v>1.4370000000000001</v>
      </c>
      <c r="N426" s="67">
        <v>0.40625</v>
      </c>
      <c r="O426" s="78">
        <v>0</v>
      </c>
    </row>
    <row r="427" spans="1:15" x14ac:dyDescent="0.35">
      <c r="A427" s="2">
        <v>6</v>
      </c>
      <c r="B427" s="66">
        <v>31.2</v>
      </c>
      <c r="C427" s="66">
        <v>29.52</v>
      </c>
      <c r="D427" s="66">
        <v>29.6</v>
      </c>
      <c r="E427" s="66">
        <v>32.200000000000003</v>
      </c>
      <c r="F427" s="66">
        <v>18.2</v>
      </c>
      <c r="G427" s="66">
        <v>92</v>
      </c>
      <c r="H427" s="66">
        <v>37</v>
      </c>
      <c r="I427" s="66">
        <v>7.5</v>
      </c>
      <c r="J427" s="66">
        <v>6.5</v>
      </c>
      <c r="K427" s="99">
        <v>8.73</v>
      </c>
      <c r="L427" s="99">
        <v>3.85</v>
      </c>
      <c r="M427" s="66">
        <v>1.75</v>
      </c>
      <c r="N427" s="67">
        <v>0.41666666666666669</v>
      </c>
      <c r="O427" s="78">
        <v>0</v>
      </c>
    </row>
    <row r="428" spans="1:15" x14ac:dyDescent="0.35">
      <c r="A428" s="2">
        <v>7</v>
      </c>
      <c r="B428" s="66">
        <v>31.12</v>
      </c>
      <c r="C428" s="66">
        <v>29.64</v>
      </c>
      <c r="D428" s="66">
        <v>29.76</v>
      </c>
      <c r="E428" s="66">
        <v>32</v>
      </c>
      <c r="F428" s="66">
        <v>18</v>
      </c>
      <c r="G428" s="66">
        <v>92</v>
      </c>
      <c r="H428" s="66">
        <v>37</v>
      </c>
      <c r="I428" s="66">
        <v>4</v>
      </c>
      <c r="J428" s="66">
        <v>6.3</v>
      </c>
      <c r="K428" s="99">
        <v>7.34</v>
      </c>
      <c r="L428" s="99">
        <v>4.8099999999999996</v>
      </c>
      <c r="M428" s="66">
        <v>1.68</v>
      </c>
      <c r="N428" s="67">
        <v>0.375</v>
      </c>
      <c r="O428" s="78">
        <v>0</v>
      </c>
    </row>
    <row r="429" spans="1:15" x14ac:dyDescent="0.35">
      <c r="A429" s="2">
        <v>8</v>
      </c>
      <c r="B429" s="66">
        <v>30.8</v>
      </c>
      <c r="C429" s="66">
        <v>29.32</v>
      </c>
      <c r="D429" s="66">
        <v>29.76</v>
      </c>
      <c r="E429" s="66">
        <v>30</v>
      </c>
      <c r="F429" s="66">
        <v>18.399999999999999</v>
      </c>
      <c r="G429" s="66">
        <v>75</v>
      </c>
      <c r="H429" s="66">
        <v>44</v>
      </c>
      <c r="I429" s="66">
        <v>6.1</v>
      </c>
      <c r="J429" s="66">
        <v>7.2</v>
      </c>
      <c r="K429" s="99">
        <v>9.9499999999999993</v>
      </c>
      <c r="L429" s="99">
        <v>3.46</v>
      </c>
      <c r="M429" s="66">
        <v>1.8680000000000001</v>
      </c>
      <c r="N429" s="67">
        <v>0.33333333333333331</v>
      </c>
      <c r="O429" s="78">
        <v>0.3</v>
      </c>
    </row>
    <row r="430" spans="1:15" x14ac:dyDescent="0.35">
      <c r="A430" s="2">
        <v>9</v>
      </c>
      <c r="B430" s="66">
        <v>28.92</v>
      </c>
      <c r="C430" s="66">
        <v>28.44</v>
      </c>
      <c r="D430" s="66">
        <v>28.92</v>
      </c>
      <c r="E430" s="66">
        <v>29.2</v>
      </c>
      <c r="F430" s="66">
        <v>18.2</v>
      </c>
      <c r="G430" s="66">
        <v>92</v>
      </c>
      <c r="H430" s="66">
        <v>54</v>
      </c>
      <c r="I430" s="66">
        <v>4.5</v>
      </c>
      <c r="J430" s="66">
        <v>4.7</v>
      </c>
      <c r="K430" s="99">
        <v>8.5399999999999991</v>
      </c>
      <c r="L430" s="99">
        <v>3.6</v>
      </c>
      <c r="M430" s="66">
        <v>1.6859999999999999</v>
      </c>
      <c r="N430" s="67">
        <v>0.20833333333333334</v>
      </c>
      <c r="O430" s="78">
        <v>0</v>
      </c>
    </row>
    <row r="431" spans="1:15" ht="15" thickBot="1" x14ac:dyDescent="0.4">
      <c r="A431" s="84">
        <v>10</v>
      </c>
      <c r="B431" s="85">
        <v>30.76</v>
      </c>
      <c r="C431" s="85">
        <v>29</v>
      </c>
      <c r="D431" s="85">
        <v>29.08</v>
      </c>
      <c r="E431" s="85">
        <v>30.8</v>
      </c>
      <c r="F431" s="85">
        <v>17.8</v>
      </c>
      <c r="G431" s="85">
        <v>82</v>
      </c>
      <c r="H431" s="85">
        <v>41</v>
      </c>
      <c r="I431" s="85">
        <v>8</v>
      </c>
      <c r="J431" s="85">
        <v>8.8000000000000007</v>
      </c>
      <c r="K431" s="114">
        <v>8.83</v>
      </c>
      <c r="L431" s="114">
        <v>4.05</v>
      </c>
      <c r="M431" s="85">
        <v>1.7949999999999999</v>
      </c>
      <c r="N431" s="86">
        <v>0.375</v>
      </c>
      <c r="O431" s="87">
        <v>0</v>
      </c>
    </row>
    <row r="432" spans="1:15" ht="15" thickBot="1" x14ac:dyDescent="0.4">
      <c r="A432" s="16" t="s">
        <v>16</v>
      </c>
      <c r="B432" s="116">
        <v>303.8</v>
      </c>
      <c r="C432" s="116">
        <v>287.76</v>
      </c>
      <c r="D432" s="116">
        <v>289.15999999999997</v>
      </c>
      <c r="E432" s="116">
        <v>313.8</v>
      </c>
      <c r="F432" s="116">
        <v>174.2</v>
      </c>
      <c r="G432" s="116">
        <v>852</v>
      </c>
      <c r="H432" s="116">
        <v>390</v>
      </c>
      <c r="I432" s="116">
        <v>63.6</v>
      </c>
      <c r="J432" s="116">
        <v>71.900000000000006</v>
      </c>
      <c r="K432" s="116">
        <v>78.316000000000017</v>
      </c>
      <c r="L432" s="116">
        <v>41.552999999999997</v>
      </c>
      <c r="M432" s="116">
        <v>16.606999999999999</v>
      </c>
      <c r="N432" s="111"/>
      <c r="O432" s="112">
        <v>0.3</v>
      </c>
    </row>
    <row r="433" spans="1:15" ht="15" thickBot="1" x14ac:dyDescent="0.4">
      <c r="A433" s="121" t="s">
        <v>18</v>
      </c>
      <c r="B433" s="122">
        <v>30.380000000000003</v>
      </c>
      <c r="C433" s="122">
        <v>28.776</v>
      </c>
      <c r="D433" s="122">
        <v>28.915999999999997</v>
      </c>
      <c r="E433" s="122">
        <v>31.380000000000003</v>
      </c>
      <c r="F433" s="122">
        <v>17.419999999999998</v>
      </c>
      <c r="G433" s="122">
        <v>85.2</v>
      </c>
      <c r="H433" s="122">
        <v>39</v>
      </c>
      <c r="I433" s="122">
        <v>6.36</v>
      </c>
      <c r="J433" s="122">
        <v>7.19</v>
      </c>
      <c r="K433" s="122">
        <v>7.8316000000000017</v>
      </c>
      <c r="L433" s="122">
        <v>4.1552999999999995</v>
      </c>
      <c r="M433" s="122">
        <v>1.6606999999999998</v>
      </c>
      <c r="N433" s="123"/>
      <c r="O433" s="124">
        <v>0.3</v>
      </c>
    </row>
    <row r="434" spans="1:15" x14ac:dyDescent="0.35">
      <c r="A434" s="88">
        <v>11</v>
      </c>
      <c r="B434" s="82">
        <v>30.08</v>
      </c>
      <c r="C434" s="82">
        <v>28.44</v>
      </c>
      <c r="D434" s="82">
        <v>28.76</v>
      </c>
      <c r="E434" s="82">
        <v>30.4</v>
      </c>
      <c r="F434" s="82">
        <v>15.8</v>
      </c>
      <c r="G434" s="82">
        <v>64</v>
      </c>
      <c r="H434" s="82">
        <v>44</v>
      </c>
      <c r="I434" s="82">
        <v>8</v>
      </c>
      <c r="J434" s="82">
        <v>8</v>
      </c>
      <c r="K434" s="113">
        <v>7.2</v>
      </c>
      <c r="L434" s="113">
        <v>3.76</v>
      </c>
      <c r="M434" s="82">
        <v>1.52</v>
      </c>
      <c r="N434" s="89">
        <v>0.40625</v>
      </c>
      <c r="O434" s="90">
        <v>0</v>
      </c>
    </row>
    <row r="435" spans="1:15" x14ac:dyDescent="0.35">
      <c r="A435" s="2">
        <v>12</v>
      </c>
      <c r="B435" s="66">
        <v>29.32</v>
      </c>
      <c r="C435" s="66">
        <v>28.16</v>
      </c>
      <c r="D435" s="66">
        <v>28.56</v>
      </c>
      <c r="E435" s="66">
        <v>31</v>
      </c>
      <c r="F435" s="66">
        <v>14.6</v>
      </c>
      <c r="G435" s="66">
        <v>64</v>
      </c>
      <c r="H435" s="66">
        <v>30</v>
      </c>
      <c r="I435" s="66">
        <v>8.5</v>
      </c>
      <c r="J435" s="66">
        <v>7.7</v>
      </c>
      <c r="K435" s="99">
        <v>7.52</v>
      </c>
      <c r="L435" s="99">
        <v>4.3</v>
      </c>
      <c r="M435" s="66">
        <v>1.64</v>
      </c>
      <c r="N435" s="67">
        <v>0.41666666666666669</v>
      </c>
      <c r="O435" s="78">
        <v>0</v>
      </c>
    </row>
    <row r="436" spans="1:15" x14ac:dyDescent="0.35">
      <c r="A436" s="2">
        <v>13</v>
      </c>
      <c r="B436" s="66">
        <v>30.04</v>
      </c>
      <c r="C436" s="66">
        <v>28.44</v>
      </c>
      <c r="D436" s="66">
        <v>28.64</v>
      </c>
      <c r="E436" s="66">
        <v>31.4</v>
      </c>
      <c r="F436" s="66">
        <v>16</v>
      </c>
      <c r="G436" s="66">
        <v>91</v>
      </c>
      <c r="H436" s="66">
        <v>31</v>
      </c>
      <c r="I436" s="66">
        <v>8.5</v>
      </c>
      <c r="J436" s="66">
        <v>8</v>
      </c>
      <c r="K436" s="99">
        <v>7.7</v>
      </c>
      <c r="L436" s="99">
        <v>3.0750000000000002</v>
      </c>
      <c r="M436" s="66">
        <v>1.5</v>
      </c>
      <c r="N436" s="67">
        <v>0.40625</v>
      </c>
      <c r="O436" s="78">
        <v>0</v>
      </c>
    </row>
    <row r="437" spans="1:15" x14ac:dyDescent="0.35">
      <c r="A437" s="2">
        <v>14</v>
      </c>
      <c r="B437" s="66">
        <v>31.64</v>
      </c>
      <c r="C437" s="66">
        <v>29.66</v>
      </c>
      <c r="D437" s="66">
        <v>29.52</v>
      </c>
      <c r="E437" s="66">
        <v>32</v>
      </c>
      <c r="F437" s="66">
        <v>18</v>
      </c>
      <c r="G437" s="66">
        <v>92</v>
      </c>
      <c r="H437" s="66">
        <v>36</v>
      </c>
      <c r="I437" s="66">
        <v>7</v>
      </c>
      <c r="J437" s="66">
        <v>6.9</v>
      </c>
      <c r="K437" s="99">
        <v>6.21</v>
      </c>
      <c r="L437" s="99">
        <v>4.25</v>
      </c>
      <c r="M437" s="66">
        <v>1.45</v>
      </c>
      <c r="N437" s="67">
        <v>0.36458333333333331</v>
      </c>
      <c r="O437" s="78">
        <v>0</v>
      </c>
    </row>
    <row r="438" spans="1:15" x14ac:dyDescent="0.35">
      <c r="A438" s="2">
        <v>15</v>
      </c>
      <c r="B438" s="66">
        <v>31.88</v>
      </c>
      <c r="C438" s="66">
        <v>30.12</v>
      </c>
      <c r="D438" s="66">
        <v>30.04</v>
      </c>
      <c r="E438" s="66">
        <v>32.799999999999997</v>
      </c>
      <c r="F438" s="66">
        <v>19.2</v>
      </c>
      <c r="G438" s="66">
        <v>92</v>
      </c>
      <c r="H438" s="66">
        <v>37</v>
      </c>
      <c r="I438" s="66">
        <v>6.2</v>
      </c>
      <c r="J438" s="66">
        <v>8.1999999999999993</v>
      </c>
      <c r="K438" s="99">
        <v>8.35</v>
      </c>
      <c r="L438" s="99">
        <v>4.1100000000000003</v>
      </c>
      <c r="M438" s="66">
        <v>1.72</v>
      </c>
      <c r="N438" s="67">
        <v>0.34375</v>
      </c>
      <c r="O438" s="78">
        <v>0</v>
      </c>
    </row>
    <row r="439" spans="1:15" x14ac:dyDescent="0.35">
      <c r="A439" s="2">
        <v>16</v>
      </c>
      <c r="B439" s="66">
        <v>29.36</v>
      </c>
      <c r="C439" s="66">
        <v>28.72</v>
      </c>
      <c r="D439" s="66">
        <v>29.44</v>
      </c>
      <c r="E439" s="66">
        <v>32</v>
      </c>
      <c r="F439" s="66">
        <v>18.2</v>
      </c>
      <c r="G439" s="66">
        <v>76</v>
      </c>
      <c r="H439" s="66">
        <v>43</v>
      </c>
      <c r="I439" s="66">
        <v>5.5</v>
      </c>
      <c r="J439" s="66">
        <v>5.7</v>
      </c>
      <c r="K439" s="99">
        <v>6.33</v>
      </c>
      <c r="L439" s="99">
        <v>3.35</v>
      </c>
      <c r="M439" s="66">
        <v>1.35</v>
      </c>
      <c r="N439" s="67">
        <v>0.125</v>
      </c>
      <c r="O439" s="78">
        <v>0</v>
      </c>
    </row>
    <row r="440" spans="1:15" x14ac:dyDescent="0.35">
      <c r="A440" s="2">
        <v>17</v>
      </c>
      <c r="B440" s="66">
        <v>30.44</v>
      </c>
      <c r="C440" s="66">
        <v>28.92</v>
      </c>
      <c r="D440" s="66">
        <v>29.24</v>
      </c>
      <c r="E440" s="66">
        <v>30.4</v>
      </c>
      <c r="F440" s="66">
        <v>17.399999999999999</v>
      </c>
      <c r="G440" s="66">
        <v>82</v>
      </c>
      <c r="H440" s="66">
        <v>35</v>
      </c>
      <c r="I440" s="66">
        <v>8</v>
      </c>
      <c r="J440" s="66">
        <v>8</v>
      </c>
      <c r="K440" s="99">
        <v>7.55</v>
      </c>
      <c r="L440" s="99">
        <v>4.43</v>
      </c>
      <c r="M440" s="66">
        <v>1.66</v>
      </c>
      <c r="N440" s="67">
        <v>0.36458333333333331</v>
      </c>
      <c r="O440" s="78">
        <v>0</v>
      </c>
    </row>
    <row r="441" spans="1:15" x14ac:dyDescent="0.35">
      <c r="A441" s="2">
        <v>18</v>
      </c>
      <c r="B441" s="66">
        <v>30.48</v>
      </c>
      <c r="C441" s="66">
        <v>28.96</v>
      </c>
      <c r="D441" s="66">
        <v>29.24</v>
      </c>
      <c r="E441" s="66">
        <v>31.4</v>
      </c>
      <c r="F441" s="66">
        <v>15.8</v>
      </c>
      <c r="G441" s="66">
        <v>82</v>
      </c>
      <c r="H441" s="66">
        <v>36</v>
      </c>
      <c r="I441" s="66">
        <v>7.5</v>
      </c>
      <c r="J441" s="66">
        <v>8.9</v>
      </c>
      <c r="K441" s="99">
        <v>7.26</v>
      </c>
      <c r="L441" s="99">
        <v>4.6500000000000004</v>
      </c>
      <c r="M441" s="66">
        <v>1.66</v>
      </c>
      <c r="N441" s="67">
        <v>0.39583333333333331</v>
      </c>
      <c r="O441" s="78">
        <v>0</v>
      </c>
    </row>
    <row r="442" spans="1:15" x14ac:dyDescent="0.35">
      <c r="A442" s="2">
        <v>19</v>
      </c>
      <c r="B442" s="66">
        <v>29.28</v>
      </c>
      <c r="C442" s="66">
        <v>28.28</v>
      </c>
      <c r="D442" s="66">
        <v>28.76</v>
      </c>
      <c r="E442" s="66">
        <v>31</v>
      </c>
      <c r="F442" s="66">
        <v>13.8</v>
      </c>
      <c r="G442" s="66">
        <v>72</v>
      </c>
      <c r="H442" s="66">
        <v>29</v>
      </c>
      <c r="I442" s="66">
        <v>12.5</v>
      </c>
      <c r="J442" s="66">
        <v>7.8</v>
      </c>
      <c r="K442" s="99">
        <v>8.2100000000000009</v>
      </c>
      <c r="L442" s="99">
        <v>5.52</v>
      </c>
      <c r="M442" s="66">
        <v>1.9</v>
      </c>
      <c r="N442" s="67">
        <v>0.39583333333333331</v>
      </c>
      <c r="O442" s="78">
        <v>0</v>
      </c>
    </row>
    <row r="443" spans="1:15" ht="15" thickBot="1" x14ac:dyDescent="0.4">
      <c r="A443" s="84">
        <v>20</v>
      </c>
      <c r="B443" s="85">
        <v>29.08</v>
      </c>
      <c r="C443" s="85">
        <v>27.96</v>
      </c>
      <c r="D443" s="85">
        <v>28.4</v>
      </c>
      <c r="E443" s="85">
        <v>31.4</v>
      </c>
      <c r="F443" s="85">
        <v>14.8</v>
      </c>
      <c r="G443" s="85">
        <v>62</v>
      </c>
      <c r="H443" s="85">
        <v>30</v>
      </c>
      <c r="I443" s="85">
        <v>10</v>
      </c>
      <c r="J443" s="85">
        <v>8.1</v>
      </c>
      <c r="K443" s="114">
        <v>7.75</v>
      </c>
      <c r="L443" s="114">
        <v>4.63</v>
      </c>
      <c r="M443" s="85">
        <v>1.71</v>
      </c>
      <c r="N443" s="86">
        <v>0.39583333333333331</v>
      </c>
      <c r="O443" s="87">
        <v>0</v>
      </c>
    </row>
    <row r="444" spans="1:15" ht="15" thickBot="1" x14ac:dyDescent="0.4">
      <c r="A444" s="16" t="s">
        <v>16</v>
      </c>
      <c r="B444" s="116">
        <v>301.59999999999997</v>
      </c>
      <c r="C444" s="116">
        <v>287.65999999999997</v>
      </c>
      <c r="D444" s="116">
        <v>290.60000000000002</v>
      </c>
      <c r="E444" s="116">
        <v>313.79999999999995</v>
      </c>
      <c r="F444" s="116">
        <v>163.60000000000005</v>
      </c>
      <c r="G444" s="116">
        <v>777</v>
      </c>
      <c r="H444" s="116">
        <v>351</v>
      </c>
      <c r="I444" s="116">
        <v>81.7</v>
      </c>
      <c r="J444" s="116">
        <v>77.3</v>
      </c>
      <c r="K444" s="116">
        <v>74.079999999999984</v>
      </c>
      <c r="L444" s="116">
        <v>42.074999999999996</v>
      </c>
      <c r="M444" s="116">
        <v>16.11</v>
      </c>
      <c r="N444" s="111"/>
      <c r="O444" s="112">
        <v>0</v>
      </c>
    </row>
    <row r="445" spans="1:15" ht="15" thickBot="1" x14ac:dyDescent="0.4">
      <c r="A445" s="121" t="s">
        <v>18</v>
      </c>
      <c r="B445" s="122">
        <v>30.16</v>
      </c>
      <c r="C445" s="122">
        <v>28.76</v>
      </c>
      <c r="D445" s="122">
        <v>29.06</v>
      </c>
      <c r="E445" s="122">
        <v>31.38</v>
      </c>
      <c r="F445" s="122">
        <v>16.36</v>
      </c>
      <c r="G445" s="122">
        <v>77.7</v>
      </c>
      <c r="H445" s="122">
        <v>35.1</v>
      </c>
      <c r="I445" s="122">
        <v>8.17</v>
      </c>
      <c r="J445" s="122">
        <v>7.73</v>
      </c>
      <c r="K445" s="122">
        <v>7.4</v>
      </c>
      <c r="L445" s="122">
        <v>4.2</v>
      </c>
      <c r="M445" s="122">
        <v>1.61</v>
      </c>
      <c r="N445" s="123"/>
      <c r="O445" s="124">
        <v>0</v>
      </c>
    </row>
    <row r="446" spans="1:15" x14ac:dyDescent="0.35">
      <c r="A446" s="88">
        <v>21</v>
      </c>
      <c r="B446" s="82">
        <v>28.88</v>
      </c>
      <c r="C446" s="82">
        <v>25.72</v>
      </c>
      <c r="D446" s="82">
        <v>28.2</v>
      </c>
      <c r="E446" s="82">
        <v>31.4</v>
      </c>
      <c r="F446" s="82">
        <v>14.4</v>
      </c>
      <c r="G446" s="82">
        <v>81</v>
      </c>
      <c r="H446" s="82">
        <v>29</v>
      </c>
      <c r="I446" s="82">
        <v>9.5</v>
      </c>
      <c r="J446" s="82">
        <v>7.9</v>
      </c>
      <c r="K446" s="113">
        <v>7.73</v>
      </c>
      <c r="L446" s="113">
        <v>5.0199999999999996</v>
      </c>
      <c r="M446" s="82">
        <v>1.76</v>
      </c>
      <c r="N446" s="89">
        <v>0.36458333333333331</v>
      </c>
      <c r="O446" s="90">
        <v>0</v>
      </c>
    </row>
    <row r="447" spans="1:15" x14ac:dyDescent="0.35">
      <c r="A447" s="2">
        <v>22</v>
      </c>
      <c r="B447" s="66">
        <v>29.52</v>
      </c>
      <c r="C447" s="66">
        <v>28.28</v>
      </c>
      <c r="D447" s="66">
        <v>28.52</v>
      </c>
      <c r="E447" s="66">
        <v>31.8</v>
      </c>
      <c r="F447" s="66">
        <v>15</v>
      </c>
      <c r="G447" s="66">
        <v>91</v>
      </c>
      <c r="H447" s="66">
        <v>37</v>
      </c>
      <c r="I447" s="66">
        <v>10</v>
      </c>
      <c r="J447" s="66">
        <v>7.6</v>
      </c>
      <c r="K447" s="99">
        <v>7.53</v>
      </c>
      <c r="L447" s="99">
        <v>5.76</v>
      </c>
      <c r="M447" s="66">
        <v>1.85</v>
      </c>
      <c r="N447" s="67">
        <v>0.39583333333333331</v>
      </c>
      <c r="O447" s="78">
        <v>0</v>
      </c>
    </row>
    <row r="448" spans="1:15" x14ac:dyDescent="0.35">
      <c r="A448" s="2">
        <v>23</v>
      </c>
      <c r="B448" s="66">
        <v>30.12</v>
      </c>
      <c r="C448" s="66">
        <v>28.64</v>
      </c>
      <c r="D448" s="66">
        <v>28.84</v>
      </c>
      <c r="E448" s="66">
        <v>32.4</v>
      </c>
      <c r="F448" s="66">
        <v>18.8</v>
      </c>
      <c r="G448" s="66">
        <v>74</v>
      </c>
      <c r="H448" s="66">
        <v>32</v>
      </c>
      <c r="I448" s="66">
        <v>7</v>
      </c>
      <c r="J448" s="66">
        <v>8.4</v>
      </c>
      <c r="K448" s="99">
        <v>7.59</v>
      </c>
      <c r="L448" s="99">
        <v>4.42</v>
      </c>
      <c r="M448" s="66">
        <v>1.66</v>
      </c>
      <c r="N448" s="67">
        <v>0.25</v>
      </c>
      <c r="O448" s="78">
        <v>0</v>
      </c>
    </row>
    <row r="449" spans="1:15" x14ac:dyDescent="0.35">
      <c r="A449" s="2">
        <v>24</v>
      </c>
      <c r="B449" s="66">
        <v>29.76</v>
      </c>
      <c r="C449" s="66">
        <v>28.32</v>
      </c>
      <c r="D449" s="66">
        <v>28.72</v>
      </c>
      <c r="E449" s="66">
        <v>32.4</v>
      </c>
      <c r="F449" s="66">
        <v>16.8</v>
      </c>
      <c r="G449" s="66">
        <v>82</v>
      </c>
      <c r="H449" s="66">
        <v>32</v>
      </c>
      <c r="I449" s="66">
        <v>7.5</v>
      </c>
      <c r="J449" s="66">
        <v>5.8</v>
      </c>
      <c r="K449" s="99">
        <v>6.96</v>
      </c>
      <c r="L449" s="99">
        <v>5.31</v>
      </c>
      <c r="M449" s="66">
        <v>1.7</v>
      </c>
      <c r="N449" s="67">
        <v>0.30208333333333331</v>
      </c>
      <c r="O449" s="78">
        <v>0</v>
      </c>
    </row>
    <row r="450" spans="1:15" x14ac:dyDescent="0.35">
      <c r="A450" s="2">
        <v>25</v>
      </c>
      <c r="B450" s="66">
        <v>29.68</v>
      </c>
      <c r="C450" s="66">
        <v>28.24</v>
      </c>
      <c r="D450" s="66">
        <v>29.6</v>
      </c>
      <c r="E450" s="66">
        <v>33.200000000000003</v>
      </c>
      <c r="F450" s="66">
        <v>16</v>
      </c>
      <c r="G450" s="66">
        <v>73</v>
      </c>
      <c r="H450" s="66">
        <v>25</v>
      </c>
      <c r="I450" s="66">
        <v>8.5</v>
      </c>
      <c r="J450" s="66">
        <v>7</v>
      </c>
      <c r="K450" s="99">
        <v>7.68</v>
      </c>
      <c r="L450" s="99">
        <v>5.5</v>
      </c>
      <c r="M450" s="66">
        <v>1.83</v>
      </c>
      <c r="N450" s="67">
        <v>0.38194444444444442</v>
      </c>
      <c r="O450" s="78">
        <v>0</v>
      </c>
    </row>
    <row r="451" spans="1:15" x14ac:dyDescent="0.35">
      <c r="A451" s="2">
        <v>26</v>
      </c>
      <c r="B451" s="66">
        <v>29.44</v>
      </c>
      <c r="C451" s="66">
        <v>28.32</v>
      </c>
      <c r="D451" s="66">
        <v>26.56</v>
      </c>
      <c r="E451" s="66">
        <v>33.6</v>
      </c>
      <c r="F451" s="66">
        <v>17</v>
      </c>
      <c r="G451" s="66">
        <v>82</v>
      </c>
      <c r="H451" s="66">
        <v>27</v>
      </c>
      <c r="I451" s="66">
        <v>10</v>
      </c>
      <c r="J451" s="66">
        <v>8.9</v>
      </c>
      <c r="K451" s="99">
        <v>7.9</v>
      </c>
      <c r="L451" s="99">
        <v>4.3899999999999997</v>
      </c>
      <c r="M451" s="66">
        <v>1.7</v>
      </c>
      <c r="N451" s="67">
        <v>0.33333333333333331</v>
      </c>
      <c r="O451" s="78">
        <v>0</v>
      </c>
    </row>
    <row r="452" spans="1:15" x14ac:dyDescent="0.35">
      <c r="A452" s="2">
        <v>27</v>
      </c>
      <c r="B452" s="66">
        <v>30.04</v>
      </c>
      <c r="C452" s="66">
        <v>28.68</v>
      </c>
      <c r="D452" s="66">
        <v>29.08</v>
      </c>
      <c r="E452" s="66">
        <v>33.4</v>
      </c>
      <c r="F452" s="66">
        <v>17.2</v>
      </c>
      <c r="G452" s="66">
        <v>65</v>
      </c>
      <c r="H452" s="66">
        <v>40</v>
      </c>
      <c r="I452" s="66">
        <v>8.8000000000000007</v>
      </c>
      <c r="J452" s="66">
        <v>9.3000000000000007</v>
      </c>
      <c r="K452" s="99">
        <v>7.59</v>
      </c>
      <c r="L452" s="99">
        <v>5</v>
      </c>
      <c r="M452" s="66">
        <v>1.74</v>
      </c>
      <c r="N452" s="67">
        <v>0.34027777777777773</v>
      </c>
      <c r="O452" s="78">
        <v>0</v>
      </c>
    </row>
    <row r="453" spans="1:15" x14ac:dyDescent="0.35">
      <c r="A453" s="2">
        <v>28</v>
      </c>
      <c r="B453" s="66">
        <v>29.68</v>
      </c>
      <c r="C453" s="66">
        <v>23.36</v>
      </c>
      <c r="D453" s="66">
        <v>28.64</v>
      </c>
      <c r="E453" s="66">
        <v>33.200000000000003</v>
      </c>
      <c r="F453" s="66">
        <v>16.600000000000001</v>
      </c>
      <c r="G453" s="66">
        <v>74</v>
      </c>
      <c r="H453" s="66">
        <v>26</v>
      </c>
      <c r="I453" s="66">
        <v>8</v>
      </c>
      <c r="J453" s="66">
        <v>8.5</v>
      </c>
      <c r="K453" s="99">
        <v>7.11</v>
      </c>
      <c r="L453" s="99">
        <v>5.7</v>
      </c>
      <c r="M453" s="66">
        <v>1.7789999999999999</v>
      </c>
      <c r="N453" s="67">
        <v>0.35416666666666669</v>
      </c>
      <c r="O453" s="78">
        <v>0</v>
      </c>
    </row>
    <row r="454" spans="1:15" x14ac:dyDescent="0.35">
      <c r="A454" s="2">
        <v>29</v>
      </c>
      <c r="B454" s="66">
        <v>29.72</v>
      </c>
      <c r="C454" s="66">
        <v>28.28</v>
      </c>
      <c r="D454" s="66">
        <v>28.62</v>
      </c>
      <c r="E454" s="66">
        <v>33.4</v>
      </c>
      <c r="F454" s="66">
        <v>15.8</v>
      </c>
      <c r="G454" s="66">
        <v>64</v>
      </c>
      <c r="H454" s="66">
        <v>24</v>
      </c>
      <c r="I454" s="66">
        <v>10.5</v>
      </c>
      <c r="J454" s="66">
        <v>8.6</v>
      </c>
      <c r="K454" s="66">
        <v>7.9</v>
      </c>
      <c r="L454" s="66">
        <v>4.7</v>
      </c>
      <c r="M454" s="66">
        <v>1.75</v>
      </c>
      <c r="N454" s="67">
        <v>0.39583333333333331</v>
      </c>
      <c r="O454" s="78">
        <v>0</v>
      </c>
    </row>
    <row r="455" spans="1:15" ht="15" thickBot="1" x14ac:dyDescent="0.4">
      <c r="A455" s="2">
        <v>30</v>
      </c>
      <c r="B455" s="66">
        <v>30.12</v>
      </c>
      <c r="C455" s="66">
        <v>28.64</v>
      </c>
      <c r="D455" s="66">
        <v>28.88</v>
      </c>
      <c r="E455" s="66">
        <v>32.6</v>
      </c>
      <c r="F455" s="66">
        <v>17.8</v>
      </c>
      <c r="G455" s="66">
        <v>67</v>
      </c>
      <c r="H455" s="66">
        <v>25</v>
      </c>
      <c r="I455" s="66">
        <v>9</v>
      </c>
      <c r="J455" s="66">
        <v>9.1</v>
      </c>
      <c r="K455" s="66">
        <v>6.5</v>
      </c>
      <c r="L455" s="66">
        <v>5.19</v>
      </c>
      <c r="M455" s="66">
        <v>1.59</v>
      </c>
      <c r="N455" s="67">
        <v>0.35416666666666669</v>
      </c>
      <c r="O455" s="78">
        <v>0</v>
      </c>
    </row>
    <row r="456" spans="1:15" ht="15" thickBot="1" x14ac:dyDescent="0.4">
      <c r="A456" s="16" t="s">
        <v>16</v>
      </c>
      <c r="B456" s="104">
        <v>296.96000000000004</v>
      </c>
      <c r="C456" s="104">
        <v>276.48</v>
      </c>
      <c r="D456" s="104">
        <v>285.65999999999997</v>
      </c>
      <c r="E456" s="104">
        <v>327.39999999999998</v>
      </c>
      <c r="F456" s="104">
        <v>165.40000000000003</v>
      </c>
      <c r="G456" s="104">
        <v>753</v>
      </c>
      <c r="H456" s="104">
        <v>297</v>
      </c>
      <c r="I456" s="104">
        <v>88.8</v>
      </c>
      <c r="J456" s="104">
        <v>81.099999999999994</v>
      </c>
      <c r="K456" s="104">
        <v>74.490000000000009</v>
      </c>
      <c r="L456" s="27">
        <v>50.99</v>
      </c>
      <c r="M456" s="27">
        <v>17.359000000000002</v>
      </c>
      <c r="N456" s="103"/>
      <c r="O456" s="95">
        <v>0</v>
      </c>
    </row>
    <row r="457" spans="1:15" ht="15" thickBot="1" x14ac:dyDescent="0.4">
      <c r="A457" s="17" t="s">
        <v>18</v>
      </c>
      <c r="B457" s="105">
        <v>29.69</v>
      </c>
      <c r="C457" s="105">
        <v>27.648</v>
      </c>
      <c r="D457" s="105">
        <v>28.56</v>
      </c>
      <c r="E457" s="18">
        <v>32.74</v>
      </c>
      <c r="F457" s="105">
        <v>16.54</v>
      </c>
      <c r="G457" s="105">
        <v>75.3</v>
      </c>
      <c r="H457" s="105">
        <v>29.7</v>
      </c>
      <c r="I457" s="105">
        <v>8.8800000000000008</v>
      </c>
      <c r="J457" s="105">
        <v>8.11</v>
      </c>
      <c r="K457" s="105">
        <v>7.44</v>
      </c>
      <c r="L457" s="18">
        <v>5.0999999999999996</v>
      </c>
      <c r="M457" s="18">
        <v>1.74</v>
      </c>
      <c r="N457" s="106"/>
      <c r="O457" s="107">
        <v>0</v>
      </c>
    </row>
    <row r="458" spans="1:15" ht="15" thickBot="1" x14ac:dyDescent="0.4">
      <c r="A458" s="17" t="s">
        <v>49</v>
      </c>
      <c r="B458" s="105">
        <v>902.36</v>
      </c>
      <c r="C458" s="105">
        <v>851.9</v>
      </c>
      <c r="D458" s="105">
        <v>865.42</v>
      </c>
      <c r="E458" s="105">
        <v>954.99999999999989</v>
      </c>
      <c r="F458" s="105">
        <v>503.2000000000001</v>
      </c>
      <c r="G458" s="105">
        <v>2382</v>
      </c>
      <c r="H458" s="105">
        <v>1038</v>
      </c>
      <c r="I458" s="105">
        <v>234.10000000000002</v>
      </c>
      <c r="J458" s="105">
        <v>230.29999999999998</v>
      </c>
      <c r="K458" s="105">
        <v>226.88600000000002</v>
      </c>
      <c r="L458" s="105">
        <v>134.61799999999999</v>
      </c>
      <c r="M458" s="105">
        <v>50.076000000000001</v>
      </c>
      <c r="N458" s="105"/>
      <c r="O458" s="105">
        <v>0.3</v>
      </c>
    </row>
    <row r="459" spans="1:15" ht="15" thickBot="1" x14ac:dyDescent="0.4">
      <c r="A459" s="121" t="s">
        <v>21</v>
      </c>
      <c r="B459" s="128">
        <v>30.078666666666667</v>
      </c>
      <c r="C459" s="128">
        <v>28.396666666666665</v>
      </c>
      <c r="D459" s="128">
        <v>28.847333333333331</v>
      </c>
      <c r="E459" s="128">
        <v>31.833333333333329</v>
      </c>
      <c r="F459" s="128">
        <v>16.773333333333337</v>
      </c>
      <c r="G459" s="128">
        <v>79.400000000000006</v>
      </c>
      <c r="H459" s="128">
        <v>34.6</v>
      </c>
      <c r="I459" s="128">
        <v>7.8033333333333337</v>
      </c>
      <c r="J459" s="128">
        <v>7.6766666666666659</v>
      </c>
      <c r="K459" s="128">
        <v>7.5628666666666673</v>
      </c>
      <c r="L459" s="128">
        <v>4.4872666666666667</v>
      </c>
      <c r="M459" s="128">
        <v>1.6692</v>
      </c>
      <c r="N459" s="128"/>
      <c r="O459" s="128">
        <v>0.01</v>
      </c>
    </row>
    <row r="460" spans="1:15" ht="15" thickBot="1" x14ac:dyDescent="0.4">
      <c r="A460" s="1477" t="s">
        <v>50</v>
      </c>
      <c r="B460" s="1477"/>
      <c r="C460" s="1477"/>
      <c r="D460" s="1477"/>
      <c r="E460" s="1477"/>
      <c r="F460" s="1477"/>
      <c r="G460" s="1477"/>
      <c r="H460" s="1477"/>
      <c r="I460" s="1477"/>
      <c r="J460" s="1477"/>
      <c r="K460" s="1477"/>
      <c r="L460" s="1477"/>
      <c r="M460" s="1477"/>
      <c r="N460" s="1477"/>
      <c r="O460" s="1477"/>
    </row>
    <row r="461" spans="1:15" x14ac:dyDescent="0.35">
      <c r="A461" s="1434" t="s">
        <v>1</v>
      </c>
      <c r="B461" s="1436" t="s">
        <v>23</v>
      </c>
      <c r="C461" s="1437"/>
      <c r="D461" s="1438"/>
      <c r="E461" s="1436" t="s">
        <v>24</v>
      </c>
      <c r="F461" s="1438"/>
      <c r="G461" s="1436" t="s">
        <v>4</v>
      </c>
      <c r="H461" s="1438"/>
      <c r="I461" s="1441" t="s">
        <v>5</v>
      </c>
      <c r="J461" s="1442"/>
      <c r="K461" s="1441" t="s">
        <v>6</v>
      </c>
      <c r="L461" s="1451"/>
      <c r="M461" s="1442"/>
      <c r="N461" s="1475" t="s">
        <v>46</v>
      </c>
      <c r="O461" s="1472" t="s">
        <v>47</v>
      </c>
    </row>
    <row r="462" spans="1:15" ht="28.5" thickBot="1" x14ac:dyDescent="0.4">
      <c r="A462" s="1450"/>
      <c r="B462" s="1">
        <v>0.05</v>
      </c>
      <c r="C462" s="1">
        <v>0.1</v>
      </c>
      <c r="D462" s="1">
        <v>0.2</v>
      </c>
      <c r="E462" s="1" t="s">
        <v>9</v>
      </c>
      <c r="F462" s="1" t="s">
        <v>10</v>
      </c>
      <c r="G462" s="1" t="s">
        <v>9</v>
      </c>
      <c r="H462" s="1" t="s">
        <v>10</v>
      </c>
      <c r="I462" s="1" t="s">
        <v>11</v>
      </c>
      <c r="J462" s="1" t="s">
        <v>12</v>
      </c>
      <c r="K462" s="19" t="s">
        <v>13</v>
      </c>
      <c r="L462" s="19" t="s">
        <v>14</v>
      </c>
      <c r="M462" s="19" t="s">
        <v>48</v>
      </c>
      <c r="N462" s="1476"/>
      <c r="O462" s="1473"/>
    </row>
    <row r="463" spans="1:15" ht="15" thickBot="1" x14ac:dyDescent="0.4">
      <c r="A463" s="88">
        <v>1</v>
      </c>
      <c r="B463" s="82">
        <v>29.92</v>
      </c>
      <c r="C463" s="82">
        <v>28.36</v>
      </c>
      <c r="D463" s="82">
        <v>28.68</v>
      </c>
      <c r="E463" s="82">
        <v>33.6</v>
      </c>
      <c r="F463" s="82">
        <v>16.2</v>
      </c>
      <c r="G463" s="82">
        <v>73</v>
      </c>
      <c r="H463" s="82">
        <v>19</v>
      </c>
      <c r="I463" s="82">
        <v>9.5</v>
      </c>
      <c r="J463" s="82">
        <v>7.8</v>
      </c>
      <c r="K463" s="82">
        <v>6.75</v>
      </c>
      <c r="L463" s="82">
        <v>5.7830000000000004</v>
      </c>
      <c r="M463" s="82">
        <v>1.45</v>
      </c>
      <c r="N463" s="89">
        <v>0.375</v>
      </c>
      <c r="O463" s="90">
        <v>0</v>
      </c>
    </row>
    <row r="464" spans="1:15" ht="15" thickBot="1" x14ac:dyDescent="0.4">
      <c r="A464" s="2">
        <v>2</v>
      </c>
      <c r="B464" s="66">
        <v>29.72</v>
      </c>
      <c r="C464" s="66">
        <v>28.4</v>
      </c>
      <c r="D464" s="66">
        <v>28.72</v>
      </c>
      <c r="E464" s="66">
        <v>33.4</v>
      </c>
      <c r="F464" s="66">
        <v>15.8</v>
      </c>
      <c r="G464" s="66">
        <v>82</v>
      </c>
      <c r="H464" s="66">
        <v>20</v>
      </c>
      <c r="I464" s="66">
        <v>11.5</v>
      </c>
      <c r="J464" s="66">
        <v>10.5</v>
      </c>
      <c r="K464" s="66">
        <v>7.63</v>
      </c>
      <c r="L464" s="66">
        <v>5.8079999999999998</v>
      </c>
      <c r="M464" s="66">
        <v>1.56</v>
      </c>
      <c r="N464" s="89">
        <v>0.375</v>
      </c>
      <c r="O464" s="78">
        <v>0</v>
      </c>
    </row>
    <row r="465" spans="1:15" ht="15" thickBot="1" x14ac:dyDescent="0.4">
      <c r="A465" s="2">
        <v>3</v>
      </c>
      <c r="B465" s="66">
        <v>29.24</v>
      </c>
      <c r="C465" s="66">
        <v>28.08</v>
      </c>
      <c r="D465" s="66">
        <v>28.56</v>
      </c>
      <c r="E465" s="66">
        <v>34</v>
      </c>
      <c r="F465" s="66">
        <v>15.4</v>
      </c>
      <c r="G465" s="66">
        <v>63</v>
      </c>
      <c r="H465" s="66">
        <v>20</v>
      </c>
      <c r="I465" s="66">
        <v>11</v>
      </c>
      <c r="J465" s="66">
        <v>8.4</v>
      </c>
      <c r="K465" s="66">
        <v>8.7249999999999996</v>
      </c>
      <c r="L465" s="66">
        <v>6.38</v>
      </c>
      <c r="M465" s="66">
        <v>1.75</v>
      </c>
      <c r="N465" s="89">
        <v>0.375</v>
      </c>
      <c r="O465" s="78">
        <v>0</v>
      </c>
    </row>
    <row r="466" spans="1:15" x14ac:dyDescent="0.35">
      <c r="A466" s="2">
        <v>4</v>
      </c>
      <c r="B466" s="66">
        <v>28.76</v>
      </c>
      <c r="C466" s="66">
        <v>27.76</v>
      </c>
      <c r="D466" s="66">
        <v>28.28</v>
      </c>
      <c r="E466" s="66">
        <v>33.799999999999997</v>
      </c>
      <c r="F466" s="66">
        <v>14.8</v>
      </c>
      <c r="G466" s="66">
        <v>63</v>
      </c>
      <c r="H466" s="66">
        <v>24</v>
      </c>
      <c r="I466" s="66">
        <v>9.5</v>
      </c>
      <c r="J466" s="66">
        <v>8.6999999999999993</v>
      </c>
      <c r="K466" s="66">
        <v>7.5670000000000002</v>
      </c>
      <c r="L466" s="66">
        <v>5.48</v>
      </c>
      <c r="M466" s="66">
        <v>1.3</v>
      </c>
      <c r="N466" s="89">
        <v>0.375</v>
      </c>
      <c r="O466" s="78">
        <v>0</v>
      </c>
    </row>
    <row r="467" spans="1:15" ht="15" thickBot="1" x14ac:dyDescent="0.4">
      <c r="A467" s="2">
        <v>5</v>
      </c>
      <c r="B467" s="66">
        <v>28.64</v>
      </c>
      <c r="C467" s="66">
        <v>27.56</v>
      </c>
      <c r="D467" s="66">
        <v>28.04</v>
      </c>
      <c r="E467" s="66">
        <v>33</v>
      </c>
      <c r="F467" s="66">
        <v>14</v>
      </c>
      <c r="G467" s="66">
        <v>55</v>
      </c>
      <c r="H467" s="66">
        <v>20</v>
      </c>
      <c r="I467" s="66">
        <v>11.7</v>
      </c>
      <c r="J467" s="66">
        <v>7.9</v>
      </c>
      <c r="K467" s="66">
        <v>8.2750000000000004</v>
      </c>
      <c r="L467" s="66">
        <v>4.4169999999999998</v>
      </c>
      <c r="M467" s="66">
        <v>1.87</v>
      </c>
      <c r="N467" s="67">
        <v>0.36458333333333331</v>
      </c>
      <c r="O467" s="78">
        <v>0</v>
      </c>
    </row>
    <row r="468" spans="1:15" ht="15" thickBot="1" x14ac:dyDescent="0.4">
      <c r="A468" s="2">
        <v>6</v>
      </c>
      <c r="B468" s="66">
        <v>28.88</v>
      </c>
      <c r="C468" s="66">
        <v>27.48</v>
      </c>
      <c r="D468" s="66">
        <v>27.4</v>
      </c>
      <c r="E468" s="66">
        <v>33.4</v>
      </c>
      <c r="F468" s="66">
        <v>15.2</v>
      </c>
      <c r="G468" s="66">
        <v>56</v>
      </c>
      <c r="H468" s="66">
        <v>17</v>
      </c>
      <c r="I468" s="66">
        <v>10.9</v>
      </c>
      <c r="J468" s="66">
        <v>9.8000000000000007</v>
      </c>
      <c r="K468" s="66">
        <v>6.875</v>
      </c>
      <c r="L468" s="66">
        <v>4.8</v>
      </c>
      <c r="M468" s="66">
        <v>1.62</v>
      </c>
      <c r="N468" s="89">
        <v>0.375</v>
      </c>
      <c r="O468" s="78">
        <v>0</v>
      </c>
    </row>
    <row r="469" spans="1:15" ht="15" thickBot="1" x14ac:dyDescent="0.4">
      <c r="A469" s="2">
        <v>7</v>
      </c>
      <c r="B469" s="66">
        <v>28.76</v>
      </c>
      <c r="C469" s="66">
        <v>27.52</v>
      </c>
      <c r="D469" s="66">
        <v>28.04</v>
      </c>
      <c r="E469" s="66">
        <v>33</v>
      </c>
      <c r="F469" s="66">
        <v>14.6</v>
      </c>
      <c r="G469" s="66">
        <v>63</v>
      </c>
      <c r="H469" s="66">
        <v>17</v>
      </c>
      <c r="I469" s="66">
        <v>10.5</v>
      </c>
      <c r="J469" s="66">
        <v>9.8000000000000007</v>
      </c>
      <c r="K469" s="66">
        <v>7.1420000000000003</v>
      </c>
      <c r="L469" s="66">
        <v>5.34</v>
      </c>
      <c r="M469" s="66">
        <v>1.72</v>
      </c>
      <c r="N469" s="89">
        <v>0.375</v>
      </c>
      <c r="O469" s="78">
        <v>0</v>
      </c>
    </row>
    <row r="470" spans="1:15" ht="15" thickBot="1" x14ac:dyDescent="0.4">
      <c r="A470" s="2">
        <v>8</v>
      </c>
      <c r="B470" s="66">
        <v>30.56</v>
      </c>
      <c r="C470" s="66">
        <v>27.48</v>
      </c>
      <c r="D470" s="66">
        <v>28</v>
      </c>
      <c r="E470" s="66">
        <v>33.799999999999997</v>
      </c>
      <c r="F470" s="66">
        <v>15.2</v>
      </c>
      <c r="G470" s="66">
        <v>63</v>
      </c>
      <c r="H470" s="66">
        <v>16</v>
      </c>
      <c r="I470" s="66">
        <v>11</v>
      </c>
      <c r="J470" s="66">
        <v>9.4</v>
      </c>
      <c r="K470" s="66">
        <v>6.9669999999999996</v>
      </c>
      <c r="L470" s="66">
        <v>5.55</v>
      </c>
      <c r="M470" s="66">
        <v>1.74</v>
      </c>
      <c r="N470" s="89">
        <v>0.375</v>
      </c>
      <c r="O470" s="78">
        <v>0</v>
      </c>
    </row>
    <row r="471" spans="1:15" ht="15" thickBot="1" x14ac:dyDescent="0.4">
      <c r="A471" s="2">
        <v>9</v>
      </c>
      <c r="B471" s="66">
        <v>27.8</v>
      </c>
      <c r="C471" s="66">
        <v>27</v>
      </c>
      <c r="D471" s="66">
        <v>27.56</v>
      </c>
      <c r="E471" s="66">
        <v>33.4</v>
      </c>
      <c r="F471" s="66">
        <v>14.2</v>
      </c>
      <c r="G471" s="66">
        <v>81</v>
      </c>
      <c r="H471" s="66">
        <v>16</v>
      </c>
      <c r="I471" s="66">
        <v>11</v>
      </c>
      <c r="J471" s="66">
        <v>7.6</v>
      </c>
      <c r="K471" s="66">
        <v>5.5330000000000004</v>
      </c>
      <c r="L471" s="66">
        <v>4.6669999999999998</v>
      </c>
      <c r="M471" s="66">
        <v>1.42</v>
      </c>
      <c r="N471" s="89">
        <v>0.375</v>
      </c>
      <c r="O471" s="78">
        <v>0</v>
      </c>
    </row>
    <row r="472" spans="1:15" ht="15" thickBot="1" x14ac:dyDescent="0.4">
      <c r="A472" s="84">
        <v>10</v>
      </c>
      <c r="B472" s="85">
        <v>27.68</v>
      </c>
      <c r="C472" s="85">
        <v>26.72</v>
      </c>
      <c r="D472" s="85">
        <v>27.4</v>
      </c>
      <c r="E472" s="85">
        <v>32</v>
      </c>
      <c r="F472" s="85">
        <v>13.8</v>
      </c>
      <c r="G472" s="85">
        <v>55</v>
      </c>
      <c r="H472" s="85">
        <v>16</v>
      </c>
      <c r="I472" s="85">
        <v>11</v>
      </c>
      <c r="J472" s="85">
        <v>10</v>
      </c>
      <c r="K472" s="85">
        <v>7.2</v>
      </c>
      <c r="L472" s="85">
        <v>2.06</v>
      </c>
      <c r="M472" s="85">
        <v>1.29</v>
      </c>
      <c r="N472" s="89">
        <v>0.375</v>
      </c>
      <c r="O472" s="87">
        <v>0</v>
      </c>
    </row>
    <row r="473" spans="1:15" ht="15" thickBot="1" x14ac:dyDescent="0.4">
      <c r="A473" s="16" t="s">
        <v>16</v>
      </c>
      <c r="B473" s="109">
        <v>289.95999999999998</v>
      </c>
      <c r="C473" s="109">
        <v>276.36</v>
      </c>
      <c r="D473" s="109">
        <v>280.68</v>
      </c>
      <c r="E473" s="109">
        <v>333.4</v>
      </c>
      <c r="F473" s="109">
        <v>149.20000000000002</v>
      </c>
      <c r="G473" s="109">
        <v>654</v>
      </c>
      <c r="H473" s="109">
        <v>185</v>
      </c>
      <c r="I473" s="109">
        <v>107.60000000000001</v>
      </c>
      <c r="J473" s="109">
        <v>89.9</v>
      </c>
      <c r="K473" s="109">
        <v>72.664000000000001</v>
      </c>
      <c r="L473" s="110">
        <v>50.284999999999997</v>
      </c>
      <c r="M473" s="110">
        <v>17.060000000000002</v>
      </c>
      <c r="N473" s="111"/>
      <c r="O473" s="112">
        <v>0</v>
      </c>
    </row>
    <row r="474" spans="1:15" ht="15" thickBot="1" x14ac:dyDescent="0.4">
      <c r="A474" s="121" t="s">
        <v>18</v>
      </c>
      <c r="B474" s="125">
        <v>28.995999999999999</v>
      </c>
      <c r="C474" s="125">
        <v>27.636000000000003</v>
      </c>
      <c r="D474" s="125">
        <v>28.068000000000001</v>
      </c>
      <c r="E474" s="125">
        <v>33.339999999999996</v>
      </c>
      <c r="F474" s="125">
        <v>14.920000000000002</v>
      </c>
      <c r="G474" s="125">
        <v>65.400000000000006</v>
      </c>
      <c r="H474" s="125">
        <v>18.5</v>
      </c>
      <c r="I474" s="125">
        <v>10.760000000000002</v>
      </c>
      <c r="J474" s="125">
        <v>8.99</v>
      </c>
      <c r="K474" s="125">
        <v>7.2664</v>
      </c>
      <c r="L474" s="126">
        <v>5.0284999999999993</v>
      </c>
      <c r="M474" s="126">
        <v>1.7060000000000002</v>
      </c>
      <c r="N474" s="123"/>
      <c r="O474" s="124">
        <v>0</v>
      </c>
    </row>
    <row r="475" spans="1:15" x14ac:dyDescent="0.35">
      <c r="A475" s="88">
        <v>11</v>
      </c>
      <c r="B475" s="82">
        <v>27.12</v>
      </c>
      <c r="C475" s="82">
        <v>26.32</v>
      </c>
      <c r="D475" s="82">
        <v>27.8</v>
      </c>
      <c r="E475" s="82">
        <v>32.200000000000003</v>
      </c>
      <c r="F475" s="82">
        <v>13.2</v>
      </c>
      <c r="G475" s="82">
        <v>63</v>
      </c>
      <c r="H475" s="82">
        <v>19</v>
      </c>
      <c r="I475" s="82">
        <v>11</v>
      </c>
      <c r="J475" s="82">
        <v>5.3</v>
      </c>
      <c r="K475" s="82">
        <v>7.6920000000000002</v>
      </c>
      <c r="L475" s="82">
        <v>4.3499999999999996</v>
      </c>
      <c r="M475" s="82">
        <v>1.69</v>
      </c>
      <c r="N475" s="89">
        <v>0.36458333333333331</v>
      </c>
      <c r="O475" s="90">
        <v>0</v>
      </c>
    </row>
    <row r="476" spans="1:15" x14ac:dyDescent="0.35">
      <c r="A476" s="2">
        <v>12</v>
      </c>
      <c r="B476" s="66">
        <v>27.12</v>
      </c>
      <c r="C476" s="66">
        <v>26.2</v>
      </c>
      <c r="D476" s="66">
        <v>27</v>
      </c>
      <c r="E476" s="66">
        <v>30.24</v>
      </c>
      <c r="F476" s="66">
        <v>12.4</v>
      </c>
      <c r="G476" s="66">
        <v>72</v>
      </c>
      <c r="H476" s="66">
        <v>26</v>
      </c>
      <c r="I476" s="66">
        <v>14.5</v>
      </c>
      <c r="J476" s="66">
        <v>6.2</v>
      </c>
      <c r="K476" s="66">
        <v>7.0750000000000002</v>
      </c>
      <c r="L476" s="66">
        <v>6.16</v>
      </c>
      <c r="M476" s="66">
        <v>1.84</v>
      </c>
      <c r="N476" s="67">
        <v>0.35416666666666669</v>
      </c>
      <c r="O476" s="78">
        <v>0</v>
      </c>
    </row>
    <row r="477" spans="1:15" x14ac:dyDescent="0.35">
      <c r="A477" s="2">
        <v>13</v>
      </c>
      <c r="B477" s="66">
        <v>26.04</v>
      </c>
      <c r="C477" s="66">
        <v>25.6</v>
      </c>
      <c r="D477" s="66">
        <v>26.68</v>
      </c>
      <c r="E477" s="66">
        <v>27.2</v>
      </c>
      <c r="F477" s="66">
        <v>12.8</v>
      </c>
      <c r="G477" s="66">
        <v>61</v>
      </c>
      <c r="H477" s="66">
        <v>31</v>
      </c>
      <c r="I477" s="66">
        <v>7.5</v>
      </c>
      <c r="J477" s="66">
        <v>6.5</v>
      </c>
      <c r="K477" s="66">
        <v>8.5670000000000002</v>
      </c>
      <c r="L477" s="66">
        <v>6.2</v>
      </c>
      <c r="M477" s="66">
        <v>2.0499999999999998</v>
      </c>
      <c r="N477" s="67">
        <v>0.33333333333333331</v>
      </c>
      <c r="O477" s="78">
        <v>0</v>
      </c>
    </row>
    <row r="478" spans="1:15" x14ac:dyDescent="0.35">
      <c r="A478" s="2">
        <v>14</v>
      </c>
      <c r="B478" s="66">
        <v>24.84</v>
      </c>
      <c r="C478" s="66">
        <v>25.56</v>
      </c>
      <c r="D478" s="66">
        <v>25.72</v>
      </c>
      <c r="E478" s="66">
        <v>26.4</v>
      </c>
      <c r="F478" s="66">
        <v>10</v>
      </c>
      <c r="G478" s="66">
        <v>73</v>
      </c>
      <c r="H478" s="66">
        <v>25</v>
      </c>
      <c r="I478" s="66">
        <v>8</v>
      </c>
      <c r="J478" s="66">
        <v>5.5</v>
      </c>
      <c r="K478" s="66">
        <v>6.5250000000000004</v>
      </c>
      <c r="L478" s="66">
        <v>5.117</v>
      </c>
      <c r="M478" s="66">
        <v>1.61</v>
      </c>
      <c r="N478" s="67">
        <v>0.1875</v>
      </c>
      <c r="O478" s="78">
        <v>0</v>
      </c>
    </row>
    <row r="479" spans="1:15" x14ac:dyDescent="0.35">
      <c r="A479" s="2">
        <v>15</v>
      </c>
      <c r="B479" s="66">
        <v>24.5</v>
      </c>
      <c r="C479" s="66">
        <v>24.5</v>
      </c>
      <c r="D479" s="66">
        <v>25.4</v>
      </c>
      <c r="E479" s="66">
        <v>26.8</v>
      </c>
      <c r="F479" s="66">
        <v>10.4</v>
      </c>
      <c r="G479" s="66">
        <v>68</v>
      </c>
      <c r="H479" s="66">
        <v>34</v>
      </c>
      <c r="I479" s="66">
        <v>7.5</v>
      </c>
      <c r="J479" s="66">
        <v>6.3</v>
      </c>
      <c r="K479" s="66">
        <v>6.2750000000000004</v>
      </c>
      <c r="L479" s="66">
        <v>4.6500000000000004</v>
      </c>
      <c r="M479" s="66">
        <v>1.52</v>
      </c>
      <c r="N479" s="67">
        <v>0.1875</v>
      </c>
      <c r="O479" s="78">
        <v>0</v>
      </c>
    </row>
    <row r="480" spans="1:15" x14ac:dyDescent="0.35">
      <c r="A480" s="2">
        <v>16</v>
      </c>
      <c r="B480" s="66">
        <v>25.9</v>
      </c>
      <c r="C480" s="66">
        <v>25.08</v>
      </c>
      <c r="D480" s="66">
        <v>25.84</v>
      </c>
      <c r="E480" s="66">
        <v>28.6</v>
      </c>
      <c r="F480" s="66">
        <v>13</v>
      </c>
      <c r="G480" s="66">
        <v>71</v>
      </c>
      <c r="H480" s="66">
        <v>33</v>
      </c>
      <c r="I480" s="66">
        <v>9</v>
      </c>
      <c r="J480" s="66">
        <v>6.4</v>
      </c>
      <c r="K480" s="66">
        <v>9.5830000000000002</v>
      </c>
      <c r="L480" s="66">
        <v>4.8</v>
      </c>
      <c r="M480" s="66">
        <v>1.99</v>
      </c>
      <c r="N480" s="67">
        <v>0.25</v>
      </c>
      <c r="O480" s="78">
        <v>0</v>
      </c>
    </row>
    <row r="481" spans="1:15" x14ac:dyDescent="0.35">
      <c r="A481" s="2">
        <v>17</v>
      </c>
      <c r="B481" s="66">
        <v>27.44</v>
      </c>
      <c r="C481" s="66">
        <v>26.12</v>
      </c>
      <c r="D481" s="66">
        <v>26.44</v>
      </c>
      <c r="E481" s="66">
        <v>29.8</v>
      </c>
      <c r="F481" s="66">
        <v>13.8</v>
      </c>
      <c r="G481" s="66">
        <v>81</v>
      </c>
      <c r="H481" s="66">
        <v>35</v>
      </c>
      <c r="I481" s="66">
        <v>8.5</v>
      </c>
      <c r="J481" s="66">
        <v>10.5</v>
      </c>
      <c r="K481" s="66">
        <v>6.9580000000000002</v>
      </c>
      <c r="L481" s="66">
        <v>5.99</v>
      </c>
      <c r="M481" s="66">
        <v>1.8</v>
      </c>
      <c r="N481" s="67">
        <v>0.27083333333333331</v>
      </c>
      <c r="O481" s="78">
        <v>0</v>
      </c>
    </row>
    <row r="482" spans="1:15" x14ac:dyDescent="0.35">
      <c r="A482" s="2">
        <v>18</v>
      </c>
      <c r="B482" s="66">
        <v>28.84</v>
      </c>
      <c r="C482" s="66">
        <v>26.8</v>
      </c>
      <c r="D482" s="66">
        <v>27</v>
      </c>
      <c r="E482" s="66">
        <v>30.2</v>
      </c>
      <c r="F482" s="66">
        <v>16.600000000000001</v>
      </c>
      <c r="G482" s="66">
        <v>73</v>
      </c>
      <c r="H482" s="66">
        <v>26</v>
      </c>
      <c r="I482" s="66">
        <v>9.5</v>
      </c>
      <c r="J482" s="66">
        <v>9.1199999999999992</v>
      </c>
      <c r="K482" s="66">
        <v>7.15</v>
      </c>
      <c r="L482" s="66">
        <v>5.84</v>
      </c>
      <c r="M482" s="66">
        <v>1.8</v>
      </c>
      <c r="N482" s="67">
        <v>0.14583333333333334</v>
      </c>
      <c r="O482" s="78">
        <v>0</v>
      </c>
    </row>
    <row r="483" spans="1:15" x14ac:dyDescent="0.35">
      <c r="A483" s="2">
        <v>19</v>
      </c>
      <c r="B483" s="66">
        <v>27.64</v>
      </c>
      <c r="C483" s="66">
        <v>26.6</v>
      </c>
      <c r="D483" s="66">
        <v>27</v>
      </c>
      <c r="E483" s="66">
        <v>31.2</v>
      </c>
      <c r="F483" s="66">
        <v>14.6</v>
      </c>
      <c r="G483" s="66">
        <v>72</v>
      </c>
      <c r="H483" s="66">
        <v>30</v>
      </c>
      <c r="I483" s="66">
        <v>10</v>
      </c>
      <c r="J483" s="66">
        <v>7.4</v>
      </c>
      <c r="K483" s="66">
        <v>8.3000000000000007</v>
      </c>
      <c r="L483" s="66">
        <v>5.625</v>
      </c>
      <c r="M483" s="66">
        <v>1.93</v>
      </c>
      <c r="N483" s="67">
        <v>0.1875</v>
      </c>
      <c r="O483" s="78">
        <v>0</v>
      </c>
    </row>
    <row r="484" spans="1:15" ht="15" thickBot="1" x14ac:dyDescent="0.4">
      <c r="A484" s="84">
        <v>20</v>
      </c>
      <c r="B484" s="85">
        <v>28.2</v>
      </c>
      <c r="C484" s="85">
        <v>26.92</v>
      </c>
      <c r="D484" s="85">
        <v>27.24</v>
      </c>
      <c r="E484" s="85">
        <v>32.799999999999997</v>
      </c>
      <c r="F484" s="85">
        <v>14.8</v>
      </c>
      <c r="G484" s="85">
        <v>73</v>
      </c>
      <c r="H484" s="85">
        <v>28</v>
      </c>
      <c r="I484" s="85">
        <v>9</v>
      </c>
      <c r="J484" s="85">
        <v>8.3000000000000007</v>
      </c>
      <c r="K484" s="85">
        <v>7.117</v>
      </c>
      <c r="L484" s="85">
        <v>4.8579999999999997</v>
      </c>
      <c r="M484" s="85">
        <v>1.67</v>
      </c>
      <c r="N484" s="86">
        <v>0.29166666666666669</v>
      </c>
      <c r="O484" s="87">
        <v>0</v>
      </c>
    </row>
    <row r="485" spans="1:15" ht="15" thickBot="1" x14ac:dyDescent="0.4">
      <c r="A485" s="16" t="s">
        <v>16</v>
      </c>
      <c r="B485" s="116">
        <v>267.64</v>
      </c>
      <c r="C485" s="116">
        <v>259.7</v>
      </c>
      <c r="D485" s="116">
        <v>266.12</v>
      </c>
      <c r="E485" s="116">
        <v>295.44</v>
      </c>
      <c r="F485" s="116">
        <v>131.60000000000002</v>
      </c>
      <c r="G485" s="116">
        <v>707</v>
      </c>
      <c r="H485" s="116">
        <v>287</v>
      </c>
      <c r="I485" s="116">
        <v>94.5</v>
      </c>
      <c r="J485" s="116">
        <v>71.52</v>
      </c>
      <c r="K485" s="116">
        <v>75.242000000000004</v>
      </c>
      <c r="L485" s="110">
        <v>53.589999999999996</v>
      </c>
      <c r="M485" s="110">
        <v>17.900000000000006</v>
      </c>
      <c r="N485" s="111"/>
      <c r="O485" s="112">
        <v>0</v>
      </c>
    </row>
    <row r="486" spans="1:15" ht="15" thickBot="1" x14ac:dyDescent="0.4">
      <c r="A486" s="127" t="s">
        <v>18</v>
      </c>
      <c r="B486" s="125">
        <v>26.763999999999999</v>
      </c>
      <c r="C486" s="125">
        <v>25.97</v>
      </c>
      <c r="D486" s="125">
        <v>26.611999999999998</v>
      </c>
      <c r="E486" s="125">
        <v>29.544</v>
      </c>
      <c r="F486" s="125">
        <v>13.16</v>
      </c>
      <c r="G486" s="125">
        <v>70.7</v>
      </c>
      <c r="H486" s="125">
        <v>28.7</v>
      </c>
      <c r="I486" s="125">
        <v>9.4499999999999993</v>
      </c>
      <c r="J486" s="125">
        <v>7.1520000000000001</v>
      </c>
      <c r="K486" s="125">
        <v>7.524</v>
      </c>
      <c r="L486" s="126">
        <v>5.36</v>
      </c>
      <c r="M486" s="126">
        <v>1.79</v>
      </c>
      <c r="N486" s="123"/>
      <c r="O486" s="124">
        <v>0</v>
      </c>
    </row>
    <row r="487" spans="1:15" x14ac:dyDescent="0.35">
      <c r="A487" s="88">
        <v>21</v>
      </c>
      <c r="B487" s="82">
        <v>28.9</v>
      </c>
      <c r="C487" s="82">
        <v>27.44</v>
      </c>
      <c r="D487" s="82">
        <v>27.6</v>
      </c>
      <c r="E487" s="82">
        <v>33.4</v>
      </c>
      <c r="F487" s="82">
        <v>16</v>
      </c>
      <c r="G487" s="82">
        <v>73</v>
      </c>
      <c r="H487" s="82">
        <v>22</v>
      </c>
      <c r="I487" s="82">
        <v>10</v>
      </c>
      <c r="J487" s="82">
        <v>10.199999999999999</v>
      </c>
      <c r="K487" s="82">
        <v>6.867</v>
      </c>
      <c r="L487" s="82">
        <v>5.45</v>
      </c>
      <c r="M487" s="82">
        <v>1.71</v>
      </c>
      <c r="N487" s="89">
        <v>0.3125</v>
      </c>
      <c r="O487" s="90">
        <v>0</v>
      </c>
    </row>
    <row r="488" spans="1:15" x14ac:dyDescent="0.35">
      <c r="A488" s="2">
        <v>22</v>
      </c>
      <c r="B488" s="66">
        <v>28.56</v>
      </c>
      <c r="C488" s="66">
        <v>27.28</v>
      </c>
      <c r="D488" s="66">
        <v>27.68</v>
      </c>
      <c r="E488" s="66">
        <v>33.200000000000003</v>
      </c>
      <c r="F488" s="66">
        <v>15.6</v>
      </c>
      <c r="G488" s="66">
        <v>55</v>
      </c>
      <c r="H488" s="66">
        <v>20</v>
      </c>
      <c r="I488" s="66">
        <v>11</v>
      </c>
      <c r="J488" s="66">
        <v>7.1</v>
      </c>
      <c r="K488" s="66">
        <v>7.6079999999999997</v>
      </c>
      <c r="L488" s="66">
        <v>4.3499999999999996</v>
      </c>
      <c r="M488" s="66">
        <v>1.66</v>
      </c>
      <c r="N488" s="67">
        <v>0.27083333333333331</v>
      </c>
      <c r="O488" s="78">
        <v>0</v>
      </c>
    </row>
    <row r="489" spans="1:15" x14ac:dyDescent="0.35">
      <c r="A489" s="2">
        <v>23</v>
      </c>
      <c r="B489" s="66">
        <v>28.12</v>
      </c>
      <c r="C489" s="66">
        <v>27.08</v>
      </c>
      <c r="D489" s="66">
        <v>27.44</v>
      </c>
      <c r="E489" s="66">
        <v>33</v>
      </c>
      <c r="F489" s="66">
        <v>13.6</v>
      </c>
      <c r="G489" s="66">
        <v>56</v>
      </c>
      <c r="H489" s="66">
        <v>16</v>
      </c>
      <c r="I489" s="66">
        <v>11.5</v>
      </c>
      <c r="J489" s="66">
        <v>6.5</v>
      </c>
      <c r="K489" s="66">
        <v>7.9</v>
      </c>
      <c r="L489" s="66">
        <v>5.0919999999999996</v>
      </c>
      <c r="M489" s="66">
        <v>1.8</v>
      </c>
      <c r="N489" s="67">
        <v>0.3125</v>
      </c>
      <c r="O489" s="78">
        <v>0</v>
      </c>
    </row>
    <row r="490" spans="1:15" x14ac:dyDescent="0.35">
      <c r="A490" s="2">
        <v>24</v>
      </c>
      <c r="B490" s="66">
        <v>28.2</v>
      </c>
      <c r="C490" s="66">
        <v>27.16</v>
      </c>
      <c r="D490" s="66">
        <v>27.55</v>
      </c>
      <c r="E490" s="66">
        <v>32.799999999999997</v>
      </c>
      <c r="F490" s="66">
        <v>15</v>
      </c>
      <c r="G490" s="66">
        <v>63</v>
      </c>
      <c r="H490" s="66">
        <v>28</v>
      </c>
      <c r="I490" s="66">
        <v>12</v>
      </c>
      <c r="J490" s="66">
        <v>9.9</v>
      </c>
      <c r="K490" s="66">
        <v>8.7829999999999995</v>
      </c>
      <c r="L490" s="66">
        <v>4.633</v>
      </c>
      <c r="M490" s="66">
        <v>1.85</v>
      </c>
      <c r="N490" s="67">
        <v>0.3125</v>
      </c>
      <c r="O490" s="78">
        <v>0</v>
      </c>
    </row>
    <row r="491" spans="1:15" x14ac:dyDescent="0.35">
      <c r="A491" s="2">
        <v>25</v>
      </c>
      <c r="B491" s="66">
        <v>28.12</v>
      </c>
      <c r="C491" s="66">
        <v>27.16</v>
      </c>
      <c r="D491" s="66">
        <v>27.6</v>
      </c>
      <c r="E491" s="66">
        <v>33.799999999999997</v>
      </c>
      <c r="F491" s="66">
        <v>15</v>
      </c>
      <c r="G491" s="66">
        <v>64</v>
      </c>
      <c r="H491" s="66">
        <v>19</v>
      </c>
      <c r="I491" s="66">
        <v>11.5</v>
      </c>
      <c r="J491" s="66">
        <v>9.1</v>
      </c>
      <c r="K491" s="66">
        <v>7.633</v>
      </c>
      <c r="L491" s="66">
        <v>4.95</v>
      </c>
      <c r="M491" s="66">
        <v>1.75</v>
      </c>
      <c r="N491" s="67">
        <v>0.25</v>
      </c>
      <c r="O491" s="78">
        <v>0</v>
      </c>
    </row>
    <row r="492" spans="1:15" x14ac:dyDescent="0.35">
      <c r="A492" s="2">
        <v>26</v>
      </c>
      <c r="B492" s="66">
        <v>28.32</v>
      </c>
      <c r="C492" s="66">
        <v>27.12</v>
      </c>
      <c r="D492" s="66">
        <v>27.76</v>
      </c>
      <c r="E492" s="66">
        <v>33</v>
      </c>
      <c r="F492" s="66">
        <v>15.4</v>
      </c>
      <c r="G492" s="66">
        <v>81</v>
      </c>
      <c r="H492" s="66">
        <v>20</v>
      </c>
      <c r="I492" s="66">
        <v>12.5</v>
      </c>
      <c r="J492" s="66">
        <v>9.1</v>
      </c>
      <c r="K492" s="66">
        <v>7.55</v>
      </c>
      <c r="L492" s="66">
        <v>5.117</v>
      </c>
      <c r="M492" s="66">
        <v>1.75</v>
      </c>
      <c r="N492" s="67">
        <v>0.35416666666666669</v>
      </c>
      <c r="O492" s="78">
        <v>0</v>
      </c>
    </row>
    <row r="493" spans="1:15" x14ac:dyDescent="0.35">
      <c r="A493" s="2">
        <v>27</v>
      </c>
      <c r="B493" s="66">
        <v>28</v>
      </c>
      <c r="C493" s="66">
        <v>26.96</v>
      </c>
      <c r="D493" s="66">
        <v>27.52</v>
      </c>
      <c r="E493" s="66">
        <v>32.4</v>
      </c>
      <c r="F493" s="66">
        <v>15.4</v>
      </c>
      <c r="G493" s="66">
        <v>65</v>
      </c>
      <c r="H493" s="66">
        <v>20</v>
      </c>
      <c r="I493" s="66">
        <v>12</v>
      </c>
      <c r="J493" s="66">
        <v>9.1</v>
      </c>
      <c r="K493" s="66">
        <v>7.8250000000000002</v>
      </c>
      <c r="L493" s="66">
        <v>5.0670000000000002</v>
      </c>
      <c r="M493" s="66">
        <v>1.79</v>
      </c>
      <c r="N493" s="67">
        <v>0.33333333333333331</v>
      </c>
      <c r="O493" s="78">
        <v>0</v>
      </c>
    </row>
    <row r="494" spans="1:15" x14ac:dyDescent="0.35">
      <c r="A494" s="2">
        <v>28</v>
      </c>
      <c r="B494" s="66">
        <v>28</v>
      </c>
      <c r="C494" s="66">
        <v>26.68</v>
      </c>
      <c r="D494" s="66">
        <v>27.16</v>
      </c>
      <c r="E494" s="66">
        <v>33</v>
      </c>
      <c r="F494" s="66">
        <v>14.6</v>
      </c>
      <c r="G494" s="66">
        <v>55</v>
      </c>
      <c r="H494" s="66">
        <v>16</v>
      </c>
      <c r="I494" s="66">
        <v>9.5</v>
      </c>
      <c r="J494" s="66">
        <v>7.6</v>
      </c>
      <c r="K494" s="66">
        <v>5.5830000000000002</v>
      </c>
      <c r="L494" s="66">
        <v>4.2830000000000004</v>
      </c>
      <c r="M494" s="66">
        <v>1.37</v>
      </c>
      <c r="N494" s="67">
        <v>0.33333333333333331</v>
      </c>
      <c r="O494" s="78">
        <v>0</v>
      </c>
    </row>
    <row r="495" spans="1:15" x14ac:dyDescent="0.35">
      <c r="A495" s="2">
        <v>29</v>
      </c>
      <c r="B495" s="66">
        <v>27.56</v>
      </c>
      <c r="C495" s="66">
        <v>26.64</v>
      </c>
      <c r="D495" s="66">
        <v>27.24</v>
      </c>
      <c r="E495" s="66">
        <v>32.4</v>
      </c>
      <c r="F495" s="66">
        <v>15</v>
      </c>
      <c r="G495" s="66">
        <v>48</v>
      </c>
      <c r="H495" s="66">
        <v>19</v>
      </c>
      <c r="I495" s="66">
        <v>13.8</v>
      </c>
      <c r="J495" s="66">
        <v>9.1999999999999993</v>
      </c>
      <c r="K495" s="66">
        <v>7.93</v>
      </c>
      <c r="L495" s="66">
        <v>4.75</v>
      </c>
      <c r="M495" s="66">
        <v>1.76</v>
      </c>
      <c r="N495" s="67">
        <v>0.33333333333333331</v>
      </c>
      <c r="O495" s="78">
        <v>0</v>
      </c>
    </row>
    <row r="496" spans="1:15" x14ac:dyDescent="0.35">
      <c r="A496" s="2">
        <v>30</v>
      </c>
      <c r="B496" s="66">
        <v>27.24</v>
      </c>
      <c r="C496" s="66">
        <v>26.4</v>
      </c>
      <c r="D496" s="66">
        <v>27.04</v>
      </c>
      <c r="E496" s="66">
        <v>32.200000000000003</v>
      </c>
      <c r="F496" s="66">
        <v>14.2</v>
      </c>
      <c r="G496" s="66">
        <v>41</v>
      </c>
      <c r="H496" s="66">
        <v>16</v>
      </c>
      <c r="I496" s="66">
        <v>11.5</v>
      </c>
      <c r="J496" s="66">
        <v>8.1999999999999993</v>
      </c>
      <c r="K496" s="66">
        <v>7.71</v>
      </c>
      <c r="L496" s="66">
        <v>8</v>
      </c>
      <c r="M496" s="66">
        <v>2.1</v>
      </c>
      <c r="N496" s="67">
        <v>0.35416666666666669</v>
      </c>
      <c r="O496" s="78">
        <v>0</v>
      </c>
    </row>
    <row r="497" spans="1:15" ht="15" thickBot="1" x14ac:dyDescent="0.4">
      <c r="A497" s="84">
        <v>31</v>
      </c>
      <c r="B497" s="85">
        <v>27.12</v>
      </c>
      <c r="C497" s="85">
        <v>26.24</v>
      </c>
      <c r="D497" s="85">
        <v>26.96</v>
      </c>
      <c r="E497" s="85">
        <v>32</v>
      </c>
      <c r="F497" s="85">
        <v>13.8</v>
      </c>
      <c r="G497" s="85">
        <v>48</v>
      </c>
      <c r="H497" s="85">
        <v>16</v>
      </c>
      <c r="I497" s="85">
        <v>10.4</v>
      </c>
      <c r="J497" s="85">
        <v>8.1</v>
      </c>
      <c r="K497" s="85">
        <v>7.7</v>
      </c>
      <c r="L497" s="85">
        <v>5.67</v>
      </c>
      <c r="M497" s="85">
        <v>1.85</v>
      </c>
      <c r="N497" s="86">
        <v>0.375</v>
      </c>
      <c r="O497" s="87">
        <v>0</v>
      </c>
    </row>
    <row r="498" spans="1:15" ht="15" thickBot="1" x14ac:dyDescent="0.4">
      <c r="A498" s="117" t="s">
        <v>16</v>
      </c>
      <c r="B498" s="116">
        <v>308.14</v>
      </c>
      <c r="C498" s="116">
        <v>296.16000000000003</v>
      </c>
      <c r="D498" s="116">
        <v>301.55</v>
      </c>
      <c r="E498" s="116">
        <v>361.2</v>
      </c>
      <c r="F498" s="116">
        <v>163.60000000000002</v>
      </c>
      <c r="G498" s="116">
        <v>649</v>
      </c>
      <c r="H498" s="116">
        <v>212</v>
      </c>
      <c r="I498" s="116">
        <v>125.7</v>
      </c>
      <c r="J498" s="116">
        <v>94.1</v>
      </c>
      <c r="K498" s="116">
        <v>83.088999999999999</v>
      </c>
      <c r="L498" s="116">
        <v>57.362000000000002</v>
      </c>
      <c r="M498" s="116">
        <v>19.39</v>
      </c>
      <c r="N498" s="111"/>
      <c r="O498" s="118">
        <v>0</v>
      </c>
    </row>
    <row r="499" spans="1:15" ht="15" thickBot="1" x14ac:dyDescent="0.4">
      <c r="A499" s="240" t="s">
        <v>51</v>
      </c>
      <c r="B499" s="241">
        <v>28.012727272727272</v>
      </c>
      <c r="C499" s="241">
        <v>26.923636363636366</v>
      </c>
      <c r="D499" s="241">
        <v>27.413636363636364</v>
      </c>
      <c r="E499" s="241">
        <v>32.836363636363636</v>
      </c>
      <c r="F499" s="241">
        <v>14.872727272727275</v>
      </c>
      <c r="G499" s="241">
        <v>59</v>
      </c>
      <c r="H499" s="241">
        <v>19.272727272727273</v>
      </c>
      <c r="I499" s="241">
        <v>11.427272727272728</v>
      </c>
      <c r="J499" s="241">
        <v>8.5545454545454547</v>
      </c>
      <c r="K499" s="241">
        <v>7.5535454545454543</v>
      </c>
      <c r="L499" s="241">
        <v>5.2147272727272727</v>
      </c>
      <c r="M499" s="241">
        <v>1.7627272727272727</v>
      </c>
      <c r="N499" s="241"/>
      <c r="O499" s="241">
        <v>0</v>
      </c>
    </row>
    <row r="500" spans="1:15" ht="15" thickBot="1" x14ac:dyDescent="0.4">
      <c r="A500" s="121" t="s">
        <v>49</v>
      </c>
      <c r="B500" s="128">
        <v>865.7399999999999</v>
      </c>
      <c r="C500" s="128">
        <v>832.22</v>
      </c>
      <c r="D500" s="128">
        <v>848.34999999999991</v>
      </c>
      <c r="E500" s="128">
        <v>990.04</v>
      </c>
      <c r="F500" s="128">
        <v>444.40000000000009</v>
      </c>
      <c r="G500" s="128">
        <v>2010</v>
      </c>
      <c r="H500" s="128">
        <v>684</v>
      </c>
      <c r="I500" s="128">
        <v>327.8</v>
      </c>
      <c r="J500" s="128">
        <v>255.52</v>
      </c>
      <c r="K500" s="128">
        <v>230.995</v>
      </c>
      <c r="L500" s="128">
        <v>161.23699999999999</v>
      </c>
      <c r="M500" s="128">
        <v>54.350000000000009</v>
      </c>
      <c r="N500" s="128"/>
      <c r="O500" s="128">
        <v>0</v>
      </c>
    </row>
    <row r="501" spans="1:15" ht="15" thickBot="1" x14ac:dyDescent="0.4">
      <c r="A501" s="140" t="s">
        <v>21</v>
      </c>
      <c r="B501" s="128">
        <v>27.927096774193544</v>
      </c>
      <c r="C501" s="128">
        <v>26.845806451612905</v>
      </c>
      <c r="D501" s="128">
        <v>27.366129032258062</v>
      </c>
      <c r="E501" s="128">
        <v>31.936774193548384</v>
      </c>
      <c r="F501" s="128">
        <v>14.335483870967744</v>
      </c>
      <c r="G501" s="128">
        <v>64.838709677419359</v>
      </c>
      <c r="H501" s="128">
        <v>22.06451612903226</v>
      </c>
      <c r="I501" s="128">
        <v>10.574193548387097</v>
      </c>
      <c r="J501" s="128">
        <v>8.24258064516129</v>
      </c>
      <c r="K501" s="128">
        <v>7.4514516129032256</v>
      </c>
      <c r="L501" s="128">
        <v>5.2011935483870966</v>
      </c>
      <c r="M501" s="128">
        <v>1.7532258064516131</v>
      </c>
      <c r="N501" s="128"/>
      <c r="O501" s="128">
        <v>0</v>
      </c>
    </row>
    <row r="502" spans="1:15" ht="15" thickBot="1" x14ac:dyDescent="0.4">
      <c r="A502" s="1477" t="s">
        <v>52</v>
      </c>
      <c r="B502" s="1477"/>
      <c r="C502" s="1477"/>
      <c r="D502" s="1477"/>
      <c r="E502" s="1477"/>
      <c r="F502" s="1477"/>
      <c r="G502" s="1477"/>
      <c r="H502" s="1477"/>
      <c r="I502" s="1477"/>
      <c r="J502" s="1477"/>
      <c r="K502" s="1477"/>
      <c r="L502" s="1477"/>
      <c r="M502" s="1477"/>
      <c r="N502" s="1477"/>
      <c r="O502" s="1477"/>
    </row>
    <row r="503" spans="1:15" x14ac:dyDescent="0.35">
      <c r="A503" s="1434" t="s">
        <v>1</v>
      </c>
      <c r="B503" s="1436" t="s">
        <v>23</v>
      </c>
      <c r="C503" s="1437"/>
      <c r="D503" s="1438"/>
      <c r="E503" s="1436" t="s">
        <v>24</v>
      </c>
      <c r="F503" s="1438"/>
      <c r="G503" s="1436" t="s">
        <v>4</v>
      </c>
      <c r="H503" s="1438"/>
      <c r="I503" s="1441" t="s">
        <v>5</v>
      </c>
      <c r="J503" s="1442"/>
      <c r="K503" s="1441" t="s">
        <v>6</v>
      </c>
      <c r="L503" s="1451"/>
      <c r="M503" s="1442"/>
      <c r="N503" s="1475" t="s">
        <v>46</v>
      </c>
      <c r="O503" s="1472" t="s">
        <v>47</v>
      </c>
    </row>
    <row r="504" spans="1:15" ht="28.5" thickBot="1" x14ac:dyDescent="0.4">
      <c r="A504" s="1450"/>
      <c r="B504" s="1">
        <v>0.05</v>
      </c>
      <c r="C504" s="1">
        <v>0.1</v>
      </c>
      <c r="D504" s="1">
        <v>0.2</v>
      </c>
      <c r="E504" s="1" t="s">
        <v>9</v>
      </c>
      <c r="F504" s="1" t="s">
        <v>10</v>
      </c>
      <c r="G504" s="1" t="s">
        <v>9</v>
      </c>
      <c r="H504" s="1" t="s">
        <v>10</v>
      </c>
      <c r="I504" s="1" t="s">
        <v>11</v>
      </c>
      <c r="J504" s="1" t="s">
        <v>12</v>
      </c>
      <c r="K504" s="19" t="s">
        <v>13</v>
      </c>
      <c r="L504" s="19" t="s">
        <v>14</v>
      </c>
      <c r="M504" s="19" t="s">
        <v>48</v>
      </c>
      <c r="N504" s="1476"/>
      <c r="O504" s="1473"/>
    </row>
    <row r="505" spans="1:15" x14ac:dyDescent="0.35">
      <c r="A505" s="2">
        <v>1</v>
      </c>
      <c r="B505" s="65">
        <v>27.08</v>
      </c>
      <c r="C505" s="65">
        <v>26.16</v>
      </c>
      <c r="D505" s="65">
        <v>26.8</v>
      </c>
      <c r="E505" s="66">
        <v>32</v>
      </c>
      <c r="F505" s="66">
        <v>13.6</v>
      </c>
      <c r="G505" s="66">
        <v>52</v>
      </c>
      <c r="H505" s="66">
        <v>16</v>
      </c>
      <c r="I505" s="66">
        <v>12.6</v>
      </c>
      <c r="J505" s="66">
        <v>9</v>
      </c>
      <c r="K505" s="66">
        <v>8.8000000000000007</v>
      </c>
      <c r="L505" s="66">
        <v>5.7</v>
      </c>
      <c r="M505" s="66">
        <v>2.0499999999999998</v>
      </c>
      <c r="N505" s="67">
        <v>0.33333333333333331</v>
      </c>
      <c r="O505" s="68">
        <v>0</v>
      </c>
    </row>
    <row r="506" spans="1:15" x14ac:dyDescent="0.35">
      <c r="A506" s="2">
        <v>2</v>
      </c>
      <c r="B506" s="66">
        <v>25.2</v>
      </c>
      <c r="C506" s="66">
        <v>26.12</v>
      </c>
      <c r="D506" s="66">
        <v>27.76</v>
      </c>
      <c r="E506" s="66">
        <v>32.4</v>
      </c>
      <c r="F506" s="66">
        <v>14</v>
      </c>
      <c r="G506" s="66">
        <v>48</v>
      </c>
      <c r="H506" s="66">
        <v>19</v>
      </c>
      <c r="I506" s="66">
        <v>13</v>
      </c>
      <c r="J506" s="66">
        <v>8.4</v>
      </c>
      <c r="K506" s="66">
        <v>8.86</v>
      </c>
      <c r="L506" s="66">
        <v>5.8</v>
      </c>
      <c r="M506" s="66">
        <v>2.08</v>
      </c>
      <c r="N506" s="67">
        <v>0.35416666666666669</v>
      </c>
      <c r="O506" s="68">
        <v>0</v>
      </c>
    </row>
    <row r="507" spans="1:15" x14ac:dyDescent="0.35">
      <c r="A507" s="2">
        <v>3</v>
      </c>
      <c r="B507" s="66">
        <v>27.32</v>
      </c>
      <c r="C507" s="66">
        <v>26.2</v>
      </c>
      <c r="D507" s="66">
        <v>26.84</v>
      </c>
      <c r="E507" s="66">
        <v>33.799999999999997</v>
      </c>
      <c r="F507" s="66">
        <v>13.8</v>
      </c>
      <c r="G507" s="66">
        <v>52</v>
      </c>
      <c r="H507" s="66">
        <v>20</v>
      </c>
      <c r="I507" s="66">
        <v>11</v>
      </c>
      <c r="J507" s="66">
        <v>7.8</v>
      </c>
      <c r="K507" s="66">
        <v>6.78</v>
      </c>
      <c r="L507" s="66">
        <v>4.7699999999999996</v>
      </c>
      <c r="M507" s="66">
        <v>1.63</v>
      </c>
      <c r="N507" s="67">
        <v>0.39583333333333331</v>
      </c>
      <c r="O507" s="68">
        <v>0</v>
      </c>
    </row>
    <row r="508" spans="1:15" x14ac:dyDescent="0.35">
      <c r="A508" s="2">
        <v>4</v>
      </c>
      <c r="B508" s="66">
        <v>28</v>
      </c>
      <c r="C508" s="66">
        <v>26.84</v>
      </c>
      <c r="D508" s="66">
        <v>27.2</v>
      </c>
      <c r="E508" s="66">
        <v>34</v>
      </c>
      <c r="F508" s="66">
        <v>13.6</v>
      </c>
      <c r="G508" s="66">
        <v>55</v>
      </c>
      <c r="H508" s="66">
        <v>17</v>
      </c>
      <c r="I508" s="66">
        <v>12.5</v>
      </c>
      <c r="J508" s="66">
        <v>10.1</v>
      </c>
      <c r="K508" s="66">
        <v>6.7</v>
      </c>
      <c r="L508" s="66">
        <v>5.5</v>
      </c>
      <c r="M508" s="66">
        <v>1.73</v>
      </c>
      <c r="N508" s="67">
        <v>0.39583333333333331</v>
      </c>
      <c r="O508" s="68">
        <v>0</v>
      </c>
    </row>
    <row r="509" spans="1:15" x14ac:dyDescent="0.35">
      <c r="A509" s="2">
        <v>5</v>
      </c>
      <c r="B509" s="66">
        <v>27.88</v>
      </c>
      <c r="C509" s="66">
        <v>26.96</v>
      </c>
      <c r="D509" s="66">
        <v>27.36</v>
      </c>
      <c r="E509" s="66">
        <v>32</v>
      </c>
      <c r="F509" s="66">
        <v>13</v>
      </c>
      <c r="G509" s="66">
        <v>55</v>
      </c>
      <c r="H509" s="66">
        <v>19</v>
      </c>
      <c r="I509" s="66">
        <v>10.5</v>
      </c>
      <c r="J509" s="66">
        <v>8.4</v>
      </c>
      <c r="K509" s="66">
        <v>7.83</v>
      </c>
      <c r="L509" s="66">
        <v>5.65</v>
      </c>
      <c r="M509" s="66">
        <v>1.91</v>
      </c>
      <c r="N509" s="67">
        <v>0.375</v>
      </c>
      <c r="O509" s="68">
        <v>0</v>
      </c>
    </row>
    <row r="510" spans="1:15" x14ac:dyDescent="0.35">
      <c r="A510" s="2">
        <v>6</v>
      </c>
      <c r="B510" s="66">
        <v>27.4</v>
      </c>
      <c r="C510" s="66">
        <v>26.44</v>
      </c>
      <c r="D510" s="66">
        <v>27.04</v>
      </c>
      <c r="E510" s="66">
        <v>30.6</v>
      </c>
      <c r="F510" s="66">
        <v>13</v>
      </c>
      <c r="G510" s="66">
        <v>62</v>
      </c>
      <c r="H510" s="66">
        <v>26</v>
      </c>
      <c r="I510" s="66">
        <v>10</v>
      </c>
      <c r="J510" s="66">
        <v>7.3</v>
      </c>
      <c r="K510" s="66">
        <v>6.46</v>
      </c>
      <c r="L510" s="66">
        <v>4.72</v>
      </c>
      <c r="M510" s="66">
        <v>1.58</v>
      </c>
      <c r="N510" s="67">
        <v>0.38541666666666669</v>
      </c>
      <c r="O510" s="68">
        <v>0</v>
      </c>
    </row>
    <row r="511" spans="1:15" x14ac:dyDescent="0.35">
      <c r="A511" s="2">
        <v>7</v>
      </c>
      <c r="B511" s="66">
        <v>28.28</v>
      </c>
      <c r="C511" s="66">
        <v>26.24</v>
      </c>
      <c r="D511" s="69">
        <v>26.92</v>
      </c>
      <c r="E511" s="69">
        <v>32.200000000000003</v>
      </c>
      <c r="F511" s="69">
        <v>13</v>
      </c>
      <c r="G511" s="69">
        <v>70</v>
      </c>
      <c r="H511" s="69">
        <v>19</v>
      </c>
      <c r="I511" s="69">
        <v>8.5</v>
      </c>
      <c r="J511" s="69">
        <v>8.8000000000000007</v>
      </c>
      <c r="K511" s="69">
        <v>7.35</v>
      </c>
      <c r="L511" s="69">
        <v>5.15</v>
      </c>
      <c r="M511" s="66">
        <v>1.77</v>
      </c>
      <c r="N511" s="67">
        <v>0.34722222222222227</v>
      </c>
      <c r="O511" s="68">
        <v>0</v>
      </c>
    </row>
    <row r="512" spans="1:15" x14ac:dyDescent="0.35">
      <c r="A512" s="2">
        <v>8</v>
      </c>
      <c r="B512" s="66">
        <v>26.32</v>
      </c>
      <c r="C512" s="66">
        <v>25.76</v>
      </c>
      <c r="D512" s="66">
        <v>26.68</v>
      </c>
      <c r="E512" s="66">
        <v>30.8</v>
      </c>
      <c r="F512" s="66">
        <v>16.2</v>
      </c>
      <c r="G512" s="66">
        <v>57</v>
      </c>
      <c r="H512" s="66">
        <v>24</v>
      </c>
      <c r="I512" s="66">
        <v>9</v>
      </c>
      <c r="J512" s="66">
        <v>6.7</v>
      </c>
      <c r="K512" s="66">
        <v>6.35</v>
      </c>
      <c r="L512" s="66">
        <v>4.0199999999999996</v>
      </c>
      <c r="M512" s="66">
        <v>1.47</v>
      </c>
      <c r="N512" s="67">
        <v>0.1076388888888889</v>
      </c>
      <c r="O512" s="68">
        <v>0</v>
      </c>
    </row>
    <row r="513" spans="1:15" x14ac:dyDescent="0.35">
      <c r="A513" s="2">
        <v>9</v>
      </c>
      <c r="B513" s="66">
        <v>27.12</v>
      </c>
      <c r="C513" s="66">
        <v>25.96</v>
      </c>
      <c r="D513" s="66">
        <v>26.44</v>
      </c>
      <c r="E513" s="66">
        <v>32.6</v>
      </c>
      <c r="F513" s="66">
        <v>15.8</v>
      </c>
      <c r="G513" s="66">
        <v>53</v>
      </c>
      <c r="H513" s="66">
        <v>20</v>
      </c>
      <c r="I513" s="66">
        <v>12</v>
      </c>
      <c r="J513" s="66">
        <v>8.1</v>
      </c>
      <c r="K513" s="66">
        <v>6.82</v>
      </c>
      <c r="L513" s="66">
        <v>6.82</v>
      </c>
      <c r="M513" s="66">
        <v>1.73</v>
      </c>
      <c r="N513" s="67">
        <v>0.25</v>
      </c>
      <c r="O513" s="68">
        <v>0</v>
      </c>
    </row>
    <row r="514" spans="1:15" ht="15" thickBot="1" x14ac:dyDescent="0.4">
      <c r="A514" s="3">
        <v>10</v>
      </c>
      <c r="B514" s="70">
        <v>27.8</v>
      </c>
      <c r="C514" s="70">
        <v>26.68</v>
      </c>
      <c r="D514" s="70">
        <v>27</v>
      </c>
      <c r="E514" s="70">
        <v>31</v>
      </c>
      <c r="F514" s="70">
        <v>15.8</v>
      </c>
      <c r="G514" s="70">
        <v>51</v>
      </c>
      <c r="H514" s="70">
        <v>21</v>
      </c>
      <c r="I514" s="70">
        <v>7.5</v>
      </c>
      <c r="J514" s="70">
        <v>8.1999999999999993</v>
      </c>
      <c r="K514" s="70">
        <v>7.7</v>
      </c>
      <c r="L514" s="70">
        <v>5.65</v>
      </c>
      <c r="M514" s="70">
        <v>1.89</v>
      </c>
      <c r="N514" s="71">
        <v>0.25</v>
      </c>
      <c r="O514" s="72">
        <v>0</v>
      </c>
    </row>
    <row r="515" spans="1:15" ht="15" thickBot="1" x14ac:dyDescent="0.4">
      <c r="A515" s="16" t="s">
        <v>16</v>
      </c>
      <c r="B515" s="104">
        <v>272.39999999999998</v>
      </c>
      <c r="C515" s="104">
        <v>263.36</v>
      </c>
      <c r="D515" s="104">
        <v>270.04000000000002</v>
      </c>
      <c r="E515" s="104">
        <v>321.40000000000003</v>
      </c>
      <c r="F515" s="104">
        <v>141.80000000000001</v>
      </c>
      <c r="G515" s="104">
        <v>555</v>
      </c>
      <c r="H515" s="104">
        <v>201</v>
      </c>
      <c r="I515" s="104">
        <v>106.6</v>
      </c>
      <c r="J515" s="104">
        <v>82.8</v>
      </c>
      <c r="K515" s="104">
        <v>73.650000000000006</v>
      </c>
      <c r="L515" s="104">
        <v>53.78</v>
      </c>
      <c r="M515" s="104">
        <v>17.84</v>
      </c>
      <c r="N515" s="103"/>
      <c r="O515" s="119">
        <v>0</v>
      </c>
    </row>
    <row r="516" spans="1:15" ht="15" thickBot="1" x14ac:dyDescent="0.4">
      <c r="A516" s="121" t="s">
        <v>18</v>
      </c>
      <c r="B516" s="128">
        <v>27.24</v>
      </c>
      <c r="C516" s="128">
        <v>26.336000000000002</v>
      </c>
      <c r="D516" s="128">
        <v>27.004000000000001</v>
      </c>
      <c r="E516" s="131">
        <v>32.14</v>
      </c>
      <c r="F516" s="128">
        <v>14.180000000000001</v>
      </c>
      <c r="G516" s="128">
        <v>55.5</v>
      </c>
      <c r="H516" s="128">
        <v>20.100000000000001</v>
      </c>
      <c r="I516" s="128">
        <v>10.66</v>
      </c>
      <c r="J516" s="128">
        <v>8.2799999999999994</v>
      </c>
      <c r="K516" s="128">
        <v>7.3650000000000002</v>
      </c>
      <c r="L516" s="132">
        <v>5.3780000000000001</v>
      </c>
      <c r="M516" s="131">
        <v>1.784</v>
      </c>
      <c r="N516" s="129"/>
      <c r="O516" s="133">
        <v>0</v>
      </c>
    </row>
    <row r="517" spans="1:15" x14ac:dyDescent="0.35">
      <c r="A517" s="6">
        <v>11</v>
      </c>
      <c r="B517" s="65">
        <v>26.76</v>
      </c>
      <c r="C517" s="65">
        <v>26.08</v>
      </c>
      <c r="D517" s="65">
        <v>26.76</v>
      </c>
      <c r="E517" s="65">
        <v>29.4</v>
      </c>
      <c r="F517" s="65">
        <v>14</v>
      </c>
      <c r="G517" s="65">
        <v>63</v>
      </c>
      <c r="H517" s="65">
        <v>12</v>
      </c>
      <c r="I517" s="65">
        <v>10.5</v>
      </c>
      <c r="J517" s="65">
        <v>9.6</v>
      </c>
      <c r="K517" s="65">
        <v>9.2200000000000006</v>
      </c>
      <c r="L517" s="65">
        <v>4.79</v>
      </c>
      <c r="M517" s="65">
        <v>1.98</v>
      </c>
      <c r="N517" s="73">
        <v>0.27083333333333331</v>
      </c>
      <c r="O517" s="74">
        <v>0</v>
      </c>
    </row>
    <row r="518" spans="1:15" x14ac:dyDescent="0.35">
      <c r="A518" s="2">
        <v>12</v>
      </c>
      <c r="B518" s="66">
        <v>26.84</v>
      </c>
      <c r="C518" s="66">
        <v>25.84</v>
      </c>
      <c r="D518" s="66">
        <v>26.52</v>
      </c>
      <c r="E518" s="66">
        <v>32.200000000000003</v>
      </c>
      <c r="F518" s="66">
        <v>12.6</v>
      </c>
      <c r="G518" s="66">
        <v>61</v>
      </c>
      <c r="H518" s="66">
        <v>28</v>
      </c>
      <c r="I518" s="66">
        <v>12</v>
      </c>
      <c r="J518" s="66">
        <v>7</v>
      </c>
      <c r="K518" s="66">
        <v>8.9600000000000009</v>
      </c>
      <c r="L518" s="66">
        <v>6.05</v>
      </c>
      <c r="M518" s="66">
        <v>2.13</v>
      </c>
      <c r="N518" s="67">
        <v>0.35416666666666669</v>
      </c>
      <c r="O518" s="68">
        <v>0</v>
      </c>
    </row>
    <row r="519" spans="1:15" x14ac:dyDescent="0.35">
      <c r="A519" s="2">
        <v>13</v>
      </c>
      <c r="B519" s="66">
        <v>27.6</v>
      </c>
      <c r="C519" s="66">
        <v>26.44</v>
      </c>
      <c r="D519" s="66">
        <v>26.92</v>
      </c>
      <c r="E519" s="66">
        <v>32</v>
      </c>
      <c r="F519" s="66">
        <v>14.8</v>
      </c>
      <c r="G519" s="66">
        <v>63</v>
      </c>
      <c r="H519" s="66">
        <v>20</v>
      </c>
      <c r="I519" s="66">
        <v>10</v>
      </c>
      <c r="J519" s="66">
        <v>10</v>
      </c>
      <c r="K519" s="66">
        <v>9.19</v>
      </c>
      <c r="L519" s="66">
        <v>5.42</v>
      </c>
      <c r="M519" s="66">
        <v>2.0699999999999998</v>
      </c>
      <c r="N519" s="67">
        <v>0.35416666666666669</v>
      </c>
      <c r="O519" s="68">
        <v>0</v>
      </c>
    </row>
    <row r="520" spans="1:15" x14ac:dyDescent="0.35">
      <c r="A520" s="2">
        <v>14</v>
      </c>
      <c r="B520" s="66">
        <v>27.92</v>
      </c>
      <c r="C520" s="66">
        <v>26.6</v>
      </c>
      <c r="D520" s="66">
        <v>26.84</v>
      </c>
      <c r="E520" s="66">
        <v>32.200000000000003</v>
      </c>
      <c r="F520" s="66">
        <v>15.8</v>
      </c>
      <c r="G520" s="66">
        <v>49</v>
      </c>
      <c r="H520" s="66">
        <v>20</v>
      </c>
      <c r="I520" s="66">
        <v>13.5</v>
      </c>
      <c r="J520" s="66">
        <v>10.9</v>
      </c>
      <c r="K520" s="66">
        <v>8.06</v>
      </c>
      <c r="L520" s="66">
        <v>5.65</v>
      </c>
      <c r="M520" s="66">
        <v>1.94</v>
      </c>
      <c r="N520" s="67">
        <v>0.29166666666666669</v>
      </c>
      <c r="O520" s="68">
        <v>0</v>
      </c>
    </row>
    <row r="521" spans="1:15" x14ac:dyDescent="0.35">
      <c r="A521" s="2">
        <v>15</v>
      </c>
      <c r="B521" s="66">
        <v>28.2</v>
      </c>
      <c r="C521" s="66">
        <v>26.72</v>
      </c>
      <c r="D521" s="66">
        <v>27.08</v>
      </c>
      <c r="E521" s="66">
        <v>33</v>
      </c>
      <c r="F521" s="66">
        <v>17</v>
      </c>
      <c r="G521" s="66">
        <v>57</v>
      </c>
      <c r="H521" s="66">
        <v>17</v>
      </c>
      <c r="I521" s="66">
        <v>11</v>
      </c>
      <c r="J521" s="66">
        <v>7.7</v>
      </c>
      <c r="K521" s="66">
        <v>7.18</v>
      </c>
      <c r="L521" s="66">
        <v>4.74</v>
      </c>
      <c r="M521" s="66">
        <v>1.69</v>
      </c>
      <c r="N521" s="67">
        <v>0.3125</v>
      </c>
      <c r="O521" s="68">
        <v>0</v>
      </c>
    </row>
    <row r="522" spans="1:15" x14ac:dyDescent="0.35">
      <c r="A522" s="2">
        <v>16</v>
      </c>
      <c r="B522" s="66">
        <v>28.6</v>
      </c>
      <c r="C522" s="66">
        <v>27.16</v>
      </c>
      <c r="D522" s="66">
        <v>27.43</v>
      </c>
      <c r="E522" s="66">
        <v>33.200000000000003</v>
      </c>
      <c r="F522" s="66">
        <v>16.2</v>
      </c>
      <c r="G522" s="66">
        <v>51</v>
      </c>
      <c r="H522" s="66">
        <v>21</v>
      </c>
      <c r="I522" s="66">
        <v>13.2</v>
      </c>
      <c r="J522" s="66">
        <v>9.8000000000000007</v>
      </c>
      <c r="K522" s="66">
        <v>6.88</v>
      </c>
      <c r="L522" s="66">
        <v>5.13</v>
      </c>
      <c r="M522" s="66">
        <v>1.7</v>
      </c>
      <c r="N522" s="67">
        <v>0.35416666666666669</v>
      </c>
      <c r="O522" s="68">
        <v>0</v>
      </c>
    </row>
    <row r="523" spans="1:15" x14ac:dyDescent="0.35">
      <c r="A523" s="2">
        <v>17</v>
      </c>
      <c r="B523" s="66">
        <v>28.92</v>
      </c>
      <c r="C523" s="66">
        <v>27.52</v>
      </c>
      <c r="D523" s="66">
        <v>27.72</v>
      </c>
      <c r="E523" s="66">
        <v>34</v>
      </c>
      <c r="F523" s="66">
        <v>16.2</v>
      </c>
      <c r="G523" s="66">
        <v>49</v>
      </c>
      <c r="H523" s="66">
        <v>19</v>
      </c>
      <c r="I523" s="66">
        <v>12.8</v>
      </c>
      <c r="J523" s="66">
        <v>10.5</v>
      </c>
      <c r="K523" s="66">
        <v>7.95</v>
      </c>
      <c r="L523" s="66">
        <v>4.95</v>
      </c>
      <c r="M523" s="66">
        <v>1.83</v>
      </c>
      <c r="N523" s="67">
        <v>0.375</v>
      </c>
      <c r="O523" s="68">
        <v>0</v>
      </c>
    </row>
    <row r="524" spans="1:15" x14ac:dyDescent="0.35">
      <c r="A524" s="2">
        <v>18</v>
      </c>
      <c r="B524" s="66">
        <v>29.16</v>
      </c>
      <c r="C524" s="66">
        <v>27.76</v>
      </c>
      <c r="D524" s="66">
        <v>28.08</v>
      </c>
      <c r="E524" s="66">
        <v>34.200000000000003</v>
      </c>
      <c r="F524" s="66">
        <v>16.8</v>
      </c>
      <c r="G524" s="66">
        <v>57</v>
      </c>
      <c r="H524" s="66">
        <v>17</v>
      </c>
      <c r="I524" s="66">
        <v>11.5</v>
      </c>
      <c r="J524" s="66">
        <v>9</v>
      </c>
      <c r="K524" s="66">
        <v>4.3899999999999997</v>
      </c>
      <c r="L524" s="66">
        <v>8.75</v>
      </c>
      <c r="M524" s="66">
        <v>1.86</v>
      </c>
      <c r="N524" s="67">
        <v>0.375</v>
      </c>
      <c r="O524" s="68">
        <v>0</v>
      </c>
    </row>
    <row r="525" spans="1:15" x14ac:dyDescent="0.35">
      <c r="A525" s="2">
        <v>19</v>
      </c>
      <c r="B525" s="66">
        <v>28.88</v>
      </c>
      <c r="C525" s="66">
        <v>27.6</v>
      </c>
      <c r="D525" s="66">
        <v>28.04</v>
      </c>
      <c r="E525" s="66">
        <v>33.6</v>
      </c>
      <c r="F525" s="66">
        <v>16</v>
      </c>
      <c r="G525" s="66">
        <v>42</v>
      </c>
      <c r="H525" s="66">
        <v>16</v>
      </c>
      <c r="I525" s="66">
        <v>13</v>
      </c>
      <c r="J525" s="66">
        <v>10.7</v>
      </c>
      <c r="K525" s="66">
        <v>7.93</v>
      </c>
      <c r="L525" s="66">
        <v>5.0199999999999996</v>
      </c>
      <c r="M525" s="66">
        <v>1.84</v>
      </c>
      <c r="N525" s="67">
        <v>0.38541666666666669</v>
      </c>
      <c r="O525" s="68">
        <v>0</v>
      </c>
    </row>
    <row r="526" spans="1:15" ht="15" thickBot="1" x14ac:dyDescent="0.4">
      <c r="A526" s="3">
        <v>20</v>
      </c>
      <c r="B526" s="70">
        <v>28.84</v>
      </c>
      <c r="C526" s="70">
        <v>27.6</v>
      </c>
      <c r="D526" s="70">
        <v>27.96</v>
      </c>
      <c r="E526" s="70">
        <v>34.6</v>
      </c>
      <c r="F526" s="70">
        <v>15.8</v>
      </c>
      <c r="G526" s="70">
        <v>42</v>
      </c>
      <c r="H526" s="70">
        <v>17</v>
      </c>
      <c r="I526" s="70">
        <v>14</v>
      </c>
      <c r="J526" s="70">
        <v>11.7</v>
      </c>
      <c r="K526" s="70">
        <v>9.1</v>
      </c>
      <c r="L526" s="70">
        <v>5.27</v>
      </c>
      <c r="M526" s="70">
        <v>2.0299999999999998</v>
      </c>
      <c r="N526" s="71">
        <v>0.375</v>
      </c>
      <c r="O526" s="72">
        <v>0</v>
      </c>
    </row>
    <row r="527" spans="1:15" ht="15" thickBot="1" x14ac:dyDescent="0.4">
      <c r="A527" s="16" t="s">
        <v>16</v>
      </c>
      <c r="B527" s="104">
        <v>281.71999999999997</v>
      </c>
      <c r="C527" s="104">
        <v>269.32</v>
      </c>
      <c r="D527" s="104">
        <v>273.35000000000002</v>
      </c>
      <c r="E527" s="104">
        <v>328.40000000000003</v>
      </c>
      <c r="F527" s="104">
        <v>155.20000000000002</v>
      </c>
      <c r="G527" s="104">
        <v>534</v>
      </c>
      <c r="H527" s="104">
        <v>187</v>
      </c>
      <c r="I527" s="104">
        <v>121.5</v>
      </c>
      <c r="J527" s="104">
        <v>96.9</v>
      </c>
      <c r="K527" s="104">
        <v>78.86</v>
      </c>
      <c r="L527" s="104">
        <v>55.769999999999996</v>
      </c>
      <c r="M527" s="104">
        <v>19.07</v>
      </c>
      <c r="N527" s="239"/>
      <c r="O527" s="119">
        <v>0</v>
      </c>
    </row>
    <row r="528" spans="1:15" ht="15" thickBot="1" x14ac:dyDescent="0.4">
      <c r="A528" s="121" t="s">
        <v>18</v>
      </c>
      <c r="B528" s="128">
        <v>28.171999999999997</v>
      </c>
      <c r="C528" s="128">
        <v>26.931999999999999</v>
      </c>
      <c r="D528" s="128">
        <v>27.335000000000001</v>
      </c>
      <c r="E528" s="128">
        <v>32.840000000000003</v>
      </c>
      <c r="F528" s="128">
        <v>15.520000000000001</v>
      </c>
      <c r="G528" s="128">
        <v>53.4</v>
      </c>
      <c r="H528" s="128">
        <v>18.7</v>
      </c>
      <c r="I528" s="128">
        <v>12.15</v>
      </c>
      <c r="J528" s="128">
        <v>9.6900000000000013</v>
      </c>
      <c r="K528" s="128">
        <v>7.8860000000000001</v>
      </c>
      <c r="L528" s="128">
        <v>5.577</v>
      </c>
      <c r="M528" s="128">
        <v>1.907</v>
      </c>
      <c r="N528" s="129"/>
      <c r="O528" s="133">
        <v>0</v>
      </c>
    </row>
    <row r="529" spans="1:15" x14ac:dyDescent="0.35">
      <c r="A529" s="6">
        <v>21</v>
      </c>
      <c r="B529" s="65">
        <v>29</v>
      </c>
      <c r="C529" s="65">
        <v>27.76</v>
      </c>
      <c r="D529" s="69">
        <v>28.04</v>
      </c>
      <c r="E529" s="69">
        <v>34.799999999999997</v>
      </c>
      <c r="F529" s="69">
        <v>15.8</v>
      </c>
      <c r="G529" s="69">
        <v>54</v>
      </c>
      <c r="H529" s="69">
        <v>17</v>
      </c>
      <c r="I529" s="69">
        <v>14</v>
      </c>
      <c r="J529" s="69">
        <v>8.3000000000000007</v>
      </c>
      <c r="K529" s="69">
        <v>7.95</v>
      </c>
      <c r="L529" s="69">
        <v>5.75</v>
      </c>
      <c r="M529" s="65">
        <v>1.94</v>
      </c>
      <c r="N529" s="73">
        <v>0.35416666666666669</v>
      </c>
      <c r="O529" s="74">
        <v>0</v>
      </c>
    </row>
    <row r="530" spans="1:15" x14ac:dyDescent="0.35">
      <c r="A530" s="2">
        <v>22</v>
      </c>
      <c r="B530" s="66">
        <v>29.32</v>
      </c>
      <c r="C530" s="66">
        <v>27.92</v>
      </c>
      <c r="D530" s="66">
        <v>28.24</v>
      </c>
      <c r="E530" s="66">
        <v>34.6</v>
      </c>
      <c r="F530" s="66">
        <v>16.8</v>
      </c>
      <c r="G530" s="66">
        <v>49</v>
      </c>
      <c r="H530" s="66">
        <v>17</v>
      </c>
      <c r="I530" s="66">
        <v>11.5</v>
      </c>
      <c r="J530" s="66">
        <v>9.1</v>
      </c>
      <c r="K530" s="66">
        <v>7</v>
      </c>
      <c r="L530" s="66">
        <v>4.92</v>
      </c>
      <c r="M530" s="66">
        <v>1.69</v>
      </c>
      <c r="N530" s="67">
        <v>0.38194444444444442</v>
      </c>
      <c r="O530" s="68">
        <v>0</v>
      </c>
    </row>
    <row r="531" spans="1:15" x14ac:dyDescent="0.35">
      <c r="A531" s="2">
        <v>23</v>
      </c>
      <c r="B531" s="66">
        <v>29.64</v>
      </c>
      <c r="C531" s="66">
        <v>28.28</v>
      </c>
      <c r="D531" s="66">
        <v>28.56</v>
      </c>
      <c r="E531" s="66">
        <v>35.200000000000003</v>
      </c>
      <c r="F531" s="66">
        <v>17.2</v>
      </c>
      <c r="G531" s="66">
        <v>56</v>
      </c>
      <c r="H531" s="66">
        <v>16</v>
      </c>
      <c r="I531" s="66">
        <v>13</v>
      </c>
      <c r="J531" s="66">
        <v>11.2</v>
      </c>
      <c r="K531" s="66">
        <v>7.32</v>
      </c>
      <c r="L531" s="66">
        <v>5.07</v>
      </c>
      <c r="M531" s="66">
        <v>1.75</v>
      </c>
      <c r="N531" s="67">
        <v>0.375</v>
      </c>
      <c r="O531" s="68">
        <v>0</v>
      </c>
    </row>
    <row r="532" spans="1:15" x14ac:dyDescent="0.35">
      <c r="A532" s="2">
        <v>24</v>
      </c>
      <c r="B532" s="66">
        <v>29.48</v>
      </c>
      <c r="C532" s="66">
        <v>28.2</v>
      </c>
      <c r="D532" s="66">
        <v>28.56</v>
      </c>
      <c r="E532" s="66">
        <v>35.200000000000003</v>
      </c>
      <c r="F532" s="66">
        <v>16.399999999999999</v>
      </c>
      <c r="G532" s="66">
        <v>56</v>
      </c>
      <c r="H532" s="66">
        <v>16</v>
      </c>
      <c r="I532" s="66">
        <v>11.5</v>
      </c>
      <c r="J532" s="66">
        <v>12.6</v>
      </c>
      <c r="K532" s="66">
        <v>8.4600000000000009</v>
      </c>
      <c r="L532" s="66">
        <v>5.15</v>
      </c>
      <c r="M532" s="66">
        <v>1.93</v>
      </c>
      <c r="N532" s="67">
        <v>0.375</v>
      </c>
      <c r="O532" s="68">
        <v>0</v>
      </c>
    </row>
    <row r="533" spans="1:15" x14ac:dyDescent="0.35">
      <c r="A533" s="2">
        <v>25</v>
      </c>
      <c r="B533" s="66">
        <v>29.76</v>
      </c>
      <c r="C533" s="66">
        <v>28.2</v>
      </c>
      <c r="D533" s="66">
        <v>28.64</v>
      </c>
      <c r="E533" s="66">
        <v>35.4</v>
      </c>
      <c r="F533" s="66">
        <v>16.2</v>
      </c>
      <c r="G533" s="66">
        <v>49</v>
      </c>
      <c r="H533" s="66">
        <v>17</v>
      </c>
      <c r="I533" s="66">
        <v>15</v>
      </c>
      <c r="J533" s="66">
        <v>9.5</v>
      </c>
      <c r="K533" s="66">
        <v>8.2100000000000009</v>
      </c>
      <c r="L533" s="66">
        <v>6.03</v>
      </c>
      <c r="M533" s="66">
        <v>2.02</v>
      </c>
      <c r="N533" s="67">
        <v>0.35416666666666669</v>
      </c>
      <c r="O533" s="68">
        <v>0</v>
      </c>
    </row>
    <row r="534" spans="1:15" x14ac:dyDescent="0.35">
      <c r="A534" s="2">
        <v>26</v>
      </c>
      <c r="B534" s="66">
        <v>29</v>
      </c>
      <c r="C534" s="66">
        <v>28</v>
      </c>
      <c r="D534" s="69">
        <v>28.64</v>
      </c>
      <c r="E534" s="69">
        <v>33.799999999999997</v>
      </c>
      <c r="F534" s="69">
        <v>16.399999999999999</v>
      </c>
      <c r="G534" s="69">
        <v>41</v>
      </c>
      <c r="H534" s="69">
        <v>16</v>
      </c>
      <c r="I534" s="69">
        <v>13.5</v>
      </c>
      <c r="J534" s="69">
        <v>9</v>
      </c>
      <c r="K534" s="69">
        <v>7.05</v>
      </c>
      <c r="L534" s="69">
        <v>4.83</v>
      </c>
      <c r="M534" s="66">
        <v>1.68</v>
      </c>
      <c r="N534" s="67">
        <v>0.20833333333333334</v>
      </c>
      <c r="O534" s="68">
        <v>0</v>
      </c>
    </row>
    <row r="535" spans="1:15" x14ac:dyDescent="0.35">
      <c r="A535" s="2">
        <v>27</v>
      </c>
      <c r="B535" s="66">
        <v>29</v>
      </c>
      <c r="C535" s="66">
        <v>27.68</v>
      </c>
      <c r="D535" s="66">
        <v>28.24</v>
      </c>
      <c r="E535" s="66">
        <v>33.799999999999997</v>
      </c>
      <c r="F535" s="66">
        <v>16.399999999999999</v>
      </c>
      <c r="G535" s="66">
        <v>35</v>
      </c>
      <c r="H535" s="66">
        <v>15</v>
      </c>
      <c r="I535" s="66">
        <v>12.5</v>
      </c>
      <c r="J535" s="66">
        <v>11</v>
      </c>
      <c r="K535" s="66">
        <v>7.1</v>
      </c>
      <c r="L535" s="66">
        <v>5.4</v>
      </c>
      <c r="M535" s="66">
        <v>1.77</v>
      </c>
      <c r="N535" s="67">
        <v>0.22916666666666666</v>
      </c>
      <c r="O535" s="68">
        <v>0</v>
      </c>
    </row>
    <row r="536" spans="1:15" x14ac:dyDescent="0.35">
      <c r="A536" s="2">
        <v>28</v>
      </c>
      <c r="B536" s="66">
        <v>29.28</v>
      </c>
      <c r="C536" s="66">
        <v>27.72</v>
      </c>
      <c r="D536" s="66">
        <v>28.32</v>
      </c>
      <c r="E536" s="66">
        <v>35.6</v>
      </c>
      <c r="F536" s="66">
        <v>16.8</v>
      </c>
      <c r="G536" s="66">
        <v>37</v>
      </c>
      <c r="H536" s="66">
        <v>16</v>
      </c>
      <c r="I536" s="66">
        <v>14.5</v>
      </c>
      <c r="J536" s="66">
        <v>10.3</v>
      </c>
      <c r="K536" s="66">
        <v>7.54</v>
      </c>
      <c r="L536" s="66">
        <v>5.0199999999999996</v>
      </c>
      <c r="M536" s="66">
        <v>1.78</v>
      </c>
      <c r="N536" s="67">
        <v>0.22916666666666666</v>
      </c>
      <c r="O536" s="68">
        <v>0</v>
      </c>
    </row>
    <row r="537" spans="1:15" x14ac:dyDescent="0.35">
      <c r="A537" s="2">
        <v>29</v>
      </c>
      <c r="B537" s="66">
        <v>29.6</v>
      </c>
      <c r="C537" s="66">
        <v>28.16</v>
      </c>
      <c r="D537" s="65">
        <v>30.56</v>
      </c>
      <c r="E537" s="65">
        <v>36.200000000000003</v>
      </c>
      <c r="F537" s="65">
        <v>16.2</v>
      </c>
      <c r="G537" s="65">
        <v>50</v>
      </c>
      <c r="H537" s="65">
        <v>19</v>
      </c>
      <c r="I537" s="65">
        <v>13</v>
      </c>
      <c r="J537" s="65">
        <v>8</v>
      </c>
      <c r="K537" s="65">
        <v>6.59</v>
      </c>
      <c r="L537" s="65">
        <v>4.42</v>
      </c>
      <c r="M537" s="65">
        <v>1.56</v>
      </c>
      <c r="N537" s="73">
        <v>0.1875</v>
      </c>
      <c r="O537" s="68">
        <v>0</v>
      </c>
    </row>
    <row r="538" spans="1:15" x14ac:dyDescent="0.35">
      <c r="A538" s="2">
        <v>30</v>
      </c>
      <c r="B538" s="66">
        <v>31.32</v>
      </c>
      <c r="C538" s="66">
        <v>29.44</v>
      </c>
      <c r="D538" s="65">
        <v>29.52</v>
      </c>
      <c r="E538" s="65">
        <v>36.799999999999997</v>
      </c>
      <c r="F538" s="65">
        <v>20</v>
      </c>
      <c r="G538" s="65">
        <v>46</v>
      </c>
      <c r="H538" s="65">
        <v>17</v>
      </c>
      <c r="I538" s="65">
        <v>13.5</v>
      </c>
      <c r="J538" s="65">
        <v>10.8</v>
      </c>
      <c r="K538" s="65">
        <v>7.32</v>
      </c>
      <c r="L538" s="65">
        <v>6.05</v>
      </c>
      <c r="M538" s="65">
        <v>1.89</v>
      </c>
      <c r="N538" s="73">
        <v>0.23958333333333334</v>
      </c>
      <c r="O538" s="72">
        <v>0</v>
      </c>
    </row>
    <row r="539" spans="1:15" ht="15" thickBot="1" x14ac:dyDescent="0.4">
      <c r="A539" s="3">
        <v>31</v>
      </c>
      <c r="B539" s="70">
        <v>30.56</v>
      </c>
      <c r="C539" s="70">
        <v>29.26</v>
      </c>
      <c r="D539" s="69">
        <v>29.52</v>
      </c>
      <c r="E539" s="69">
        <v>36.6</v>
      </c>
      <c r="F539" s="69">
        <v>18.2</v>
      </c>
      <c r="G539" s="69">
        <v>58</v>
      </c>
      <c r="H539" s="69">
        <v>17</v>
      </c>
      <c r="I539" s="69">
        <v>15</v>
      </c>
      <c r="J539" s="69">
        <v>11.1</v>
      </c>
      <c r="K539" s="69">
        <v>7.48</v>
      </c>
      <c r="L539" s="69">
        <v>5.37</v>
      </c>
      <c r="M539" s="69">
        <v>1.82</v>
      </c>
      <c r="N539" s="75">
        <v>0.22916666666666666</v>
      </c>
      <c r="O539" s="72">
        <v>0</v>
      </c>
    </row>
    <row r="540" spans="1:15" ht="15" thickBot="1" x14ac:dyDescent="0.4">
      <c r="A540" s="16" t="s">
        <v>16</v>
      </c>
      <c r="B540" s="104">
        <v>325.96000000000004</v>
      </c>
      <c r="C540" s="104">
        <v>310.62</v>
      </c>
      <c r="D540" s="104">
        <v>316.83999999999997</v>
      </c>
      <c r="E540" s="104">
        <v>388.00000000000006</v>
      </c>
      <c r="F540" s="104">
        <v>186.39999999999998</v>
      </c>
      <c r="G540" s="104">
        <v>531</v>
      </c>
      <c r="H540" s="104">
        <v>183</v>
      </c>
      <c r="I540" s="104">
        <v>147</v>
      </c>
      <c r="J540" s="104">
        <v>110.89999999999998</v>
      </c>
      <c r="K540" s="104">
        <v>82.02</v>
      </c>
      <c r="L540" s="104">
        <v>58.01</v>
      </c>
      <c r="M540" s="104">
        <v>19.829999999999998</v>
      </c>
      <c r="N540" s="103"/>
      <c r="O540" s="119">
        <v>0</v>
      </c>
    </row>
    <row r="541" spans="1:15" ht="15" thickBot="1" x14ac:dyDescent="0.4">
      <c r="A541" s="121" t="s">
        <v>18</v>
      </c>
      <c r="B541" s="128">
        <v>29.632727272727276</v>
      </c>
      <c r="C541" s="128">
        <v>28.238181818181818</v>
      </c>
      <c r="D541" s="128">
        <v>28.803636363636361</v>
      </c>
      <c r="E541" s="128">
        <v>35.27272727272728</v>
      </c>
      <c r="F541" s="128">
        <v>16.945454545454542</v>
      </c>
      <c r="G541" s="128">
        <v>48.272727272727273</v>
      </c>
      <c r="H541" s="128">
        <v>16.636363636363637</v>
      </c>
      <c r="I541" s="128">
        <v>13.363636363636363</v>
      </c>
      <c r="J541" s="128">
        <v>10.08181818181818</v>
      </c>
      <c r="K541" s="128">
        <v>7.4563636363636361</v>
      </c>
      <c r="L541" s="128">
        <v>5.2736363636363635</v>
      </c>
      <c r="M541" s="128">
        <v>1.8027272727272725</v>
      </c>
      <c r="N541" s="129"/>
      <c r="O541" s="133">
        <v>0</v>
      </c>
    </row>
    <row r="542" spans="1:15" ht="15" thickBot="1" x14ac:dyDescent="0.4">
      <c r="A542" s="121" t="s">
        <v>49</v>
      </c>
      <c r="B542" s="128">
        <v>880.07999999999993</v>
      </c>
      <c r="C542" s="128">
        <v>843.30000000000007</v>
      </c>
      <c r="D542" s="128">
        <v>860.23</v>
      </c>
      <c r="E542" s="128">
        <v>1037.8000000000002</v>
      </c>
      <c r="F542" s="128">
        <v>483.4</v>
      </c>
      <c r="G542" s="128">
        <v>1620</v>
      </c>
      <c r="H542" s="128">
        <v>571</v>
      </c>
      <c r="I542" s="128">
        <v>375.1</v>
      </c>
      <c r="J542" s="128">
        <v>290.59999999999997</v>
      </c>
      <c r="K542" s="128">
        <v>234.52999999999997</v>
      </c>
      <c r="L542" s="128">
        <v>167.56</v>
      </c>
      <c r="M542" s="128">
        <v>56.739999999999995</v>
      </c>
      <c r="N542" s="128"/>
      <c r="O542" s="128">
        <v>0</v>
      </c>
    </row>
    <row r="543" spans="1:15" ht="15" thickBot="1" x14ac:dyDescent="0.4">
      <c r="A543" s="121" t="s">
        <v>21</v>
      </c>
      <c r="B543" s="128">
        <v>28.389677419354836</v>
      </c>
      <c r="C543" s="128">
        <v>27.203225806451616</v>
      </c>
      <c r="D543" s="128">
        <v>27.749354838709678</v>
      </c>
      <c r="E543" s="128">
        <v>33.477419354838716</v>
      </c>
      <c r="F543" s="128">
        <v>15.593548387096773</v>
      </c>
      <c r="G543" s="128">
        <v>52.258064516129032</v>
      </c>
      <c r="H543" s="128">
        <v>18.419354838709676</v>
      </c>
      <c r="I543" s="128">
        <v>12.100000000000001</v>
      </c>
      <c r="J543" s="128">
        <v>9.3741935483870957</v>
      </c>
      <c r="K543" s="128">
        <v>7.565483870967741</v>
      </c>
      <c r="L543" s="128">
        <v>5.4051612903225807</v>
      </c>
      <c r="M543" s="128">
        <v>1.8303225806451611</v>
      </c>
      <c r="N543" s="128"/>
      <c r="O543" s="128">
        <v>0</v>
      </c>
    </row>
    <row r="544" spans="1:15" x14ac:dyDescent="0.35">
      <c r="A544" s="91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</row>
    <row r="545" spans="1:15" ht="15" thickBot="1" x14ac:dyDescent="0.4">
      <c r="A545" s="1449" t="s">
        <v>53</v>
      </c>
      <c r="B545" s="1449"/>
      <c r="C545" s="1449"/>
      <c r="D545" s="1449"/>
      <c r="E545" s="1449"/>
      <c r="F545" s="1449"/>
      <c r="G545" s="1449"/>
      <c r="H545" s="1449"/>
      <c r="I545" s="1449"/>
      <c r="J545" s="1449"/>
      <c r="K545" s="1449"/>
      <c r="L545" s="1449"/>
      <c r="M545" s="1449"/>
      <c r="N545" s="1449"/>
      <c r="O545" s="1449"/>
    </row>
    <row r="546" spans="1:15" x14ac:dyDescent="0.35">
      <c r="A546" s="1434" t="s">
        <v>1</v>
      </c>
      <c r="B546" s="1436" t="s">
        <v>23</v>
      </c>
      <c r="C546" s="1437"/>
      <c r="D546" s="1438"/>
      <c r="E546" s="1436" t="s">
        <v>24</v>
      </c>
      <c r="F546" s="1438"/>
      <c r="G546" s="1436" t="s">
        <v>4</v>
      </c>
      <c r="H546" s="1438"/>
      <c r="I546" s="1441" t="s">
        <v>5</v>
      </c>
      <c r="J546" s="1442"/>
      <c r="K546" s="1441" t="s">
        <v>6</v>
      </c>
      <c r="L546" s="1451"/>
      <c r="M546" s="1442"/>
      <c r="N546" s="1475" t="s">
        <v>46</v>
      </c>
      <c r="O546" s="1472" t="s">
        <v>47</v>
      </c>
    </row>
    <row r="547" spans="1:15" ht="28.5" thickBot="1" x14ac:dyDescent="0.4">
      <c r="A547" s="1450"/>
      <c r="B547" s="1">
        <v>0.05</v>
      </c>
      <c r="C547" s="1">
        <v>0.1</v>
      </c>
      <c r="D547" s="1">
        <v>0.2</v>
      </c>
      <c r="E547" s="1" t="s">
        <v>9</v>
      </c>
      <c r="F547" s="1" t="s">
        <v>10</v>
      </c>
      <c r="G547" s="1" t="s">
        <v>9</v>
      </c>
      <c r="H547" s="1" t="s">
        <v>10</v>
      </c>
      <c r="I547" s="1" t="s">
        <v>11</v>
      </c>
      <c r="J547" s="1" t="s">
        <v>12</v>
      </c>
      <c r="K547" s="19" t="s">
        <v>13</v>
      </c>
      <c r="L547" s="19" t="s">
        <v>14</v>
      </c>
      <c r="M547" s="19" t="s">
        <v>48</v>
      </c>
      <c r="N547" s="1476"/>
      <c r="O547" s="1473"/>
    </row>
    <row r="548" spans="1:15" x14ac:dyDescent="0.35">
      <c r="A548" s="2">
        <v>1</v>
      </c>
      <c r="B548" s="7">
        <v>30.28</v>
      </c>
      <c r="C548" s="7">
        <v>29.12</v>
      </c>
      <c r="D548" s="7">
        <v>28.88</v>
      </c>
      <c r="E548" s="66">
        <v>35.4</v>
      </c>
      <c r="F548" s="66">
        <v>18.399999999999999</v>
      </c>
      <c r="G548" s="9">
        <v>42</v>
      </c>
      <c r="H548" s="9">
        <v>15</v>
      </c>
      <c r="I548" s="66">
        <v>16</v>
      </c>
      <c r="J548" s="66">
        <v>8.9</v>
      </c>
      <c r="K548" s="8">
        <v>6.06</v>
      </c>
      <c r="L548" s="9">
        <v>5.95</v>
      </c>
      <c r="M548" s="66">
        <v>1.17</v>
      </c>
      <c r="N548" s="67">
        <v>0.2986111111111111</v>
      </c>
      <c r="O548" s="68">
        <v>0</v>
      </c>
    </row>
    <row r="549" spans="1:15" x14ac:dyDescent="0.35">
      <c r="A549" s="2">
        <v>2</v>
      </c>
      <c r="B549" s="66">
        <v>30</v>
      </c>
      <c r="C549" s="8">
        <v>28.8</v>
      </c>
      <c r="D549" s="8">
        <v>29.24</v>
      </c>
      <c r="E549" s="66">
        <v>34.4</v>
      </c>
      <c r="F549" s="66">
        <v>16.399999999999999</v>
      </c>
      <c r="G549" s="9">
        <v>50</v>
      </c>
      <c r="H549" s="9">
        <v>15</v>
      </c>
      <c r="I549" s="66">
        <v>15.5</v>
      </c>
      <c r="J549" s="66">
        <v>10.5</v>
      </c>
      <c r="K549" s="8">
        <v>8.25</v>
      </c>
      <c r="L549" s="9">
        <v>5.32</v>
      </c>
      <c r="M549" s="66">
        <v>1.92</v>
      </c>
      <c r="N549" s="67">
        <v>0.33333333333333331</v>
      </c>
      <c r="O549" s="68">
        <v>0</v>
      </c>
    </row>
    <row r="550" spans="1:15" x14ac:dyDescent="0.35">
      <c r="A550" s="2">
        <v>3</v>
      </c>
      <c r="B550" s="66">
        <v>29.3</v>
      </c>
      <c r="C550" s="8">
        <v>28.52</v>
      </c>
      <c r="D550" s="8">
        <v>29.04</v>
      </c>
      <c r="E550" s="66">
        <v>34.200000000000003</v>
      </c>
      <c r="F550" s="66">
        <v>17.399999999999999</v>
      </c>
      <c r="G550" s="9">
        <v>44</v>
      </c>
      <c r="H550" s="9">
        <v>15</v>
      </c>
      <c r="I550" s="66">
        <v>16</v>
      </c>
      <c r="J550" s="66">
        <v>12.4</v>
      </c>
      <c r="K550" s="8">
        <v>7.47</v>
      </c>
      <c r="L550" s="9">
        <v>5.0599999999999996</v>
      </c>
      <c r="M550" s="66">
        <v>1.77</v>
      </c>
      <c r="N550" s="67">
        <v>0.125</v>
      </c>
      <c r="O550" s="68">
        <v>0</v>
      </c>
    </row>
    <row r="551" spans="1:15" x14ac:dyDescent="0.35">
      <c r="A551" s="2">
        <v>4</v>
      </c>
      <c r="B551" s="66">
        <v>29.72</v>
      </c>
      <c r="C551" s="8">
        <v>28.92</v>
      </c>
      <c r="D551" s="8">
        <v>28.72</v>
      </c>
      <c r="E551" s="66">
        <v>35.200000000000003</v>
      </c>
      <c r="F551" s="66">
        <v>16.600000000000001</v>
      </c>
      <c r="G551" s="9">
        <v>49</v>
      </c>
      <c r="H551" s="9">
        <v>16</v>
      </c>
      <c r="I551" s="66">
        <v>16.5</v>
      </c>
      <c r="J551" s="66">
        <v>10.3</v>
      </c>
      <c r="K551" s="8">
        <v>7.88</v>
      </c>
      <c r="L551" s="9">
        <v>5.6</v>
      </c>
      <c r="M551" s="66">
        <v>1.91</v>
      </c>
      <c r="N551" s="67">
        <v>0.35416666666666669</v>
      </c>
      <c r="O551" s="68">
        <v>0</v>
      </c>
    </row>
    <row r="552" spans="1:15" x14ac:dyDescent="0.35">
      <c r="A552" s="2">
        <v>5</v>
      </c>
      <c r="B552" s="66">
        <v>30.08</v>
      </c>
      <c r="C552" s="8">
        <v>28.6</v>
      </c>
      <c r="D552" s="8">
        <v>29.04</v>
      </c>
      <c r="E552" s="66">
        <v>35.200000000000003</v>
      </c>
      <c r="F552" s="66">
        <v>17</v>
      </c>
      <c r="G552" s="9">
        <v>37</v>
      </c>
      <c r="H552" s="9">
        <v>16</v>
      </c>
      <c r="I552" s="66">
        <v>17.5</v>
      </c>
      <c r="J552" s="66">
        <v>11</v>
      </c>
      <c r="K552" s="8">
        <v>8.48</v>
      </c>
      <c r="L552" s="9">
        <v>5.17</v>
      </c>
      <c r="M552" s="66">
        <v>1.93</v>
      </c>
      <c r="N552" s="67">
        <v>0.375</v>
      </c>
      <c r="O552" s="68">
        <v>0</v>
      </c>
    </row>
    <row r="553" spans="1:15" x14ac:dyDescent="0.35">
      <c r="A553" s="2">
        <v>6</v>
      </c>
      <c r="B553" s="66">
        <v>29.76</v>
      </c>
      <c r="C553" s="8">
        <v>28.52</v>
      </c>
      <c r="D553" s="66">
        <v>29</v>
      </c>
      <c r="E553" s="66">
        <v>34.799999999999997</v>
      </c>
      <c r="F553" s="66">
        <v>14.8</v>
      </c>
      <c r="G553" s="9">
        <v>48</v>
      </c>
      <c r="H553" s="9">
        <v>16</v>
      </c>
      <c r="I553" s="66">
        <v>16</v>
      </c>
      <c r="J553" s="66">
        <v>9.9</v>
      </c>
      <c r="K553" s="8">
        <v>7.48</v>
      </c>
      <c r="L553" s="9">
        <v>6.01</v>
      </c>
      <c r="M553" s="66">
        <v>1.91</v>
      </c>
      <c r="N553" s="67">
        <v>0.3125</v>
      </c>
      <c r="O553" s="68">
        <v>0</v>
      </c>
    </row>
    <row r="554" spans="1:15" x14ac:dyDescent="0.35">
      <c r="A554" s="2">
        <v>7</v>
      </c>
      <c r="B554" s="66">
        <v>29.24</v>
      </c>
      <c r="C554" s="8">
        <v>30.08</v>
      </c>
      <c r="D554" s="76">
        <v>30.72</v>
      </c>
      <c r="E554" s="66">
        <v>33.799999999999997</v>
      </c>
      <c r="F554" s="66">
        <v>16.2</v>
      </c>
      <c r="G554" s="9">
        <v>48</v>
      </c>
      <c r="H554" s="9">
        <v>17</v>
      </c>
      <c r="I554" s="66">
        <v>14.5</v>
      </c>
      <c r="J554" s="66">
        <v>11.9</v>
      </c>
      <c r="K554" s="76">
        <v>7.93</v>
      </c>
      <c r="L554" s="10">
        <v>6.1</v>
      </c>
      <c r="M554" s="66">
        <v>1.99</v>
      </c>
      <c r="N554" s="67">
        <v>0.25</v>
      </c>
      <c r="O554" s="68">
        <v>0</v>
      </c>
    </row>
    <row r="555" spans="1:15" x14ac:dyDescent="0.35">
      <c r="A555" s="2">
        <v>8</v>
      </c>
      <c r="B555" s="66">
        <v>29.06</v>
      </c>
      <c r="C555" s="8">
        <v>27.96</v>
      </c>
      <c r="D555" s="8">
        <v>28.64</v>
      </c>
      <c r="E555" s="66">
        <v>32.4</v>
      </c>
      <c r="F555" s="66">
        <v>14.8</v>
      </c>
      <c r="G555" s="9">
        <v>42</v>
      </c>
      <c r="H555" s="9">
        <v>16</v>
      </c>
      <c r="I555" s="66">
        <v>15.5</v>
      </c>
      <c r="J555" s="66">
        <v>9.5</v>
      </c>
      <c r="K555" s="8">
        <v>7.49</v>
      </c>
      <c r="L555" s="66">
        <v>6.28</v>
      </c>
      <c r="M555" s="66">
        <v>1.95</v>
      </c>
      <c r="N555" s="67">
        <v>0.36458333333333331</v>
      </c>
      <c r="O555" s="68">
        <v>0</v>
      </c>
    </row>
    <row r="556" spans="1:15" x14ac:dyDescent="0.35">
      <c r="A556" s="2">
        <v>9</v>
      </c>
      <c r="B556" s="66">
        <v>28.8</v>
      </c>
      <c r="C556" s="8">
        <v>27.72</v>
      </c>
      <c r="D556" s="8">
        <v>30.36</v>
      </c>
      <c r="E556" s="66">
        <v>32.6</v>
      </c>
      <c r="F556" s="66">
        <v>14.6</v>
      </c>
      <c r="G556" s="9">
        <v>48</v>
      </c>
      <c r="H556" s="9">
        <v>16</v>
      </c>
      <c r="I556" s="66">
        <v>14.15</v>
      </c>
      <c r="J556" s="66">
        <v>9.5</v>
      </c>
      <c r="K556" s="8">
        <v>7.54</v>
      </c>
      <c r="L556" s="66">
        <v>5.56</v>
      </c>
      <c r="M556" s="66">
        <v>1.85</v>
      </c>
      <c r="N556" s="67">
        <v>0.3125</v>
      </c>
      <c r="O556" s="68">
        <v>0</v>
      </c>
    </row>
    <row r="557" spans="1:15" ht="15" thickBot="1" x14ac:dyDescent="0.4">
      <c r="A557" s="3">
        <v>10</v>
      </c>
      <c r="B557" s="70">
        <v>27.36</v>
      </c>
      <c r="C557" s="11">
        <v>26.96</v>
      </c>
      <c r="D557" s="11">
        <v>28.04</v>
      </c>
      <c r="E557" s="70">
        <v>32</v>
      </c>
      <c r="F557" s="70">
        <v>14</v>
      </c>
      <c r="G557" s="13">
        <v>45</v>
      </c>
      <c r="H557" s="13">
        <v>16</v>
      </c>
      <c r="I557" s="70">
        <v>14</v>
      </c>
      <c r="J557" s="70">
        <v>8.3000000000000007</v>
      </c>
      <c r="K557" s="11">
        <v>7.3</v>
      </c>
      <c r="L557" s="70">
        <v>6.74</v>
      </c>
      <c r="M557" s="70">
        <v>1.99</v>
      </c>
      <c r="N557" s="71">
        <v>8.3333333333333329E-2</v>
      </c>
      <c r="O557" s="72">
        <v>0</v>
      </c>
    </row>
    <row r="558" spans="1:15" ht="15" thickBot="1" x14ac:dyDescent="0.4">
      <c r="A558" s="16" t="s">
        <v>16</v>
      </c>
      <c r="B558" s="26">
        <v>293.60000000000002</v>
      </c>
      <c r="C558" s="26">
        <v>285.2</v>
      </c>
      <c r="D558" s="26">
        <v>291.68</v>
      </c>
      <c r="E558" s="104">
        <v>340</v>
      </c>
      <c r="F558" s="104">
        <v>160.19999999999999</v>
      </c>
      <c r="G558" s="26">
        <v>453</v>
      </c>
      <c r="H558" s="26">
        <v>158</v>
      </c>
      <c r="I558" s="104">
        <v>155.65</v>
      </c>
      <c r="J558" s="104">
        <v>102.19999999999999</v>
      </c>
      <c r="K558" s="104">
        <v>75.88000000000001</v>
      </c>
      <c r="L558" s="27">
        <v>57.790000000000006</v>
      </c>
      <c r="M558" s="104">
        <v>18.389999999999997</v>
      </c>
      <c r="N558" s="103">
        <v>2.8090277777777781</v>
      </c>
      <c r="O558" s="119">
        <v>0</v>
      </c>
    </row>
    <row r="559" spans="1:15" ht="15" thickBot="1" x14ac:dyDescent="0.4">
      <c r="A559" s="121" t="s">
        <v>18</v>
      </c>
      <c r="B559" s="134">
        <v>29.360000000000003</v>
      </c>
      <c r="C559" s="134">
        <v>28.52</v>
      </c>
      <c r="D559" s="134">
        <v>29.167999999999999</v>
      </c>
      <c r="E559" s="128">
        <v>34</v>
      </c>
      <c r="F559" s="128">
        <v>16.02</v>
      </c>
      <c r="G559" s="134">
        <v>45.3</v>
      </c>
      <c r="H559" s="134">
        <v>15.8</v>
      </c>
      <c r="I559" s="128">
        <v>15.565000000000001</v>
      </c>
      <c r="J559" s="128">
        <v>10.219999999999999</v>
      </c>
      <c r="K559" s="128">
        <v>7.588000000000001</v>
      </c>
      <c r="L559" s="131">
        <v>5.7790000000000008</v>
      </c>
      <c r="M559" s="128">
        <v>1.8389999999999997</v>
      </c>
      <c r="N559" s="129">
        <v>0.28090277777777783</v>
      </c>
      <c r="O559" s="133">
        <v>0</v>
      </c>
    </row>
    <row r="560" spans="1:15" x14ac:dyDescent="0.35">
      <c r="A560" s="6">
        <v>11</v>
      </c>
      <c r="B560" s="7">
        <v>28.12</v>
      </c>
      <c r="C560" s="7">
        <v>26.92</v>
      </c>
      <c r="D560" s="7">
        <v>27.76</v>
      </c>
      <c r="E560" s="65">
        <v>32.4</v>
      </c>
      <c r="F560" s="65">
        <v>13</v>
      </c>
      <c r="G560" s="65">
        <v>51</v>
      </c>
      <c r="H560" s="65">
        <v>16</v>
      </c>
      <c r="I560" s="65">
        <v>14.5</v>
      </c>
      <c r="J560" s="65">
        <v>9.3000000000000007</v>
      </c>
      <c r="K560" s="7">
        <v>8.4700000000000006</v>
      </c>
      <c r="L560" s="12">
        <v>6.02</v>
      </c>
      <c r="M560" s="65">
        <v>2.0499999999999998</v>
      </c>
      <c r="N560" s="73">
        <v>0.25</v>
      </c>
      <c r="O560" s="68">
        <v>0</v>
      </c>
    </row>
    <row r="561" spans="1:15" x14ac:dyDescent="0.35">
      <c r="A561" s="2">
        <v>12</v>
      </c>
      <c r="B561" s="8">
        <v>28.28</v>
      </c>
      <c r="C561" s="8">
        <v>27.16</v>
      </c>
      <c r="D561" s="8">
        <v>27.88</v>
      </c>
      <c r="E561" s="66">
        <v>33.4</v>
      </c>
      <c r="F561" s="66">
        <v>13.8</v>
      </c>
      <c r="G561" s="66">
        <v>45</v>
      </c>
      <c r="H561" s="66">
        <v>14</v>
      </c>
      <c r="I561" s="66">
        <v>16</v>
      </c>
      <c r="J561" s="66">
        <v>12</v>
      </c>
      <c r="K561" s="8">
        <v>8.9600000000000009</v>
      </c>
      <c r="L561" s="9">
        <v>5.74</v>
      </c>
      <c r="M561" s="66">
        <v>2.08</v>
      </c>
      <c r="N561" s="67">
        <v>0.33333333333333331</v>
      </c>
      <c r="O561" s="68">
        <v>0</v>
      </c>
    </row>
    <row r="562" spans="1:15" x14ac:dyDescent="0.35">
      <c r="A562" s="2">
        <v>13</v>
      </c>
      <c r="B562" s="8">
        <v>28.36</v>
      </c>
      <c r="C562" s="8">
        <v>27.12</v>
      </c>
      <c r="D562" s="8">
        <v>27.8</v>
      </c>
      <c r="E562" s="66">
        <v>32.6</v>
      </c>
      <c r="F562" s="66">
        <v>13.2</v>
      </c>
      <c r="G562" s="66">
        <v>45</v>
      </c>
      <c r="H562" s="66">
        <v>16</v>
      </c>
      <c r="I562" s="66">
        <v>11.5</v>
      </c>
      <c r="J562" s="66">
        <v>9.4</v>
      </c>
      <c r="K562" s="8">
        <v>7.06</v>
      </c>
      <c r="L562" s="9">
        <v>4.54</v>
      </c>
      <c r="M562" s="66">
        <v>1.64</v>
      </c>
      <c r="N562" s="67">
        <v>0.16666666666666666</v>
      </c>
      <c r="O562" s="68">
        <v>0</v>
      </c>
    </row>
    <row r="563" spans="1:15" x14ac:dyDescent="0.35">
      <c r="A563" s="2">
        <v>14</v>
      </c>
      <c r="B563" s="8">
        <v>28.72</v>
      </c>
      <c r="C563" s="8">
        <v>27.28</v>
      </c>
      <c r="D563" s="8">
        <v>27.84</v>
      </c>
      <c r="E563" s="66">
        <v>33.4</v>
      </c>
      <c r="F563" s="66">
        <v>13</v>
      </c>
      <c r="G563" s="66">
        <v>45</v>
      </c>
      <c r="H563" s="66">
        <v>14</v>
      </c>
      <c r="I563" s="66">
        <v>16</v>
      </c>
      <c r="J563" s="66">
        <v>10.4</v>
      </c>
      <c r="K563" s="8">
        <v>6.27</v>
      </c>
      <c r="L563" s="9">
        <v>6.94</v>
      </c>
      <c r="M563" s="66">
        <v>1.87</v>
      </c>
      <c r="N563" s="67">
        <v>0.1875</v>
      </c>
      <c r="O563" s="68">
        <v>0</v>
      </c>
    </row>
    <row r="564" spans="1:15" x14ac:dyDescent="0.35">
      <c r="A564" s="2">
        <v>15</v>
      </c>
      <c r="B564" s="8">
        <v>28.96</v>
      </c>
      <c r="C564" s="8">
        <v>27.56</v>
      </c>
      <c r="D564" s="8">
        <v>28.28</v>
      </c>
      <c r="E564" s="66">
        <v>31.8</v>
      </c>
      <c r="F564" s="66">
        <v>13</v>
      </c>
      <c r="G564" s="66">
        <v>41</v>
      </c>
      <c r="H564" s="66">
        <v>16</v>
      </c>
      <c r="I564" s="66">
        <v>14.3</v>
      </c>
      <c r="J564" s="66">
        <v>9.3000000000000007</v>
      </c>
      <c r="K564" s="8">
        <v>7.21</v>
      </c>
      <c r="L564" s="9">
        <v>5.95</v>
      </c>
      <c r="M564" s="66">
        <v>1.86</v>
      </c>
      <c r="N564" s="67">
        <v>0.1875</v>
      </c>
      <c r="O564" s="68">
        <v>0</v>
      </c>
    </row>
    <row r="565" spans="1:15" x14ac:dyDescent="0.35">
      <c r="A565" s="2">
        <v>16</v>
      </c>
      <c r="B565" s="8">
        <v>28.72</v>
      </c>
      <c r="C565" s="8">
        <v>27.48</v>
      </c>
      <c r="D565" s="8">
        <v>28.12</v>
      </c>
      <c r="E565" s="66">
        <v>32.4</v>
      </c>
      <c r="F565" s="66">
        <v>15.4</v>
      </c>
      <c r="G565" s="66">
        <v>48</v>
      </c>
      <c r="H565" s="66">
        <v>16</v>
      </c>
      <c r="I565" s="66">
        <v>16</v>
      </c>
      <c r="J565" s="66">
        <v>11</v>
      </c>
      <c r="K565" s="8">
        <v>7.73</v>
      </c>
      <c r="L565" s="9">
        <v>7.36</v>
      </c>
      <c r="M565" s="66">
        <v>2.14</v>
      </c>
      <c r="N565" s="67">
        <v>0.16666666666666666</v>
      </c>
      <c r="O565" s="68">
        <v>0</v>
      </c>
    </row>
    <row r="566" spans="1:15" x14ac:dyDescent="0.35">
      <c r="A566" s="2">
        <v>17</v>
      </c>
      <c r="B566" s="8">
        <v>27.12</v>
      </c>
      <c r="C566" s="8">
        <v>27.8</v>
      </c>
      <c r="D566" s="8">
        <v>28.32</v>
      </c>
      <c r="E566" s="66">
        <v>31.8</v>
      </c>
      <c r="F566" s="66">
        <v>16</v>
      </c>
      <c r="G566" s="66">
        <v>56</v>
      </c>
      <c r="H566" s="66">
        <v>18</v>
      </c>
      <c r="I566" s="66">
        <v>14</v>
      </c>
      <c r="J566" s="66">
        <v>10.3</v>
      </c>
      <c r="K566" s="8">
        <v>8.18</v>
      </c>
      <c r="L566" s="9">
        <v>6.95</v>
      </c>
      <c r="M566" s="66">
        <v>2.14</v>
      </c>
      <c r="N566" s="67">
        <v>6.25E-2</v>
      </c>
      <c r="O566" s="68">
        <v>0</v>
      </c>
    </row>
    <row r="567" spans="1:15" x14ac:dyDescent="0.35">
      <c r="A567" s="2">
        <v>18</v>
      </c>
      <c r="B567" s="8">
        <v>28.4</v>
      </c>
      <c r="C567" s="8">
        <v>27.2</v>
      </c>
      <c r="D567" s="8">
        <v>28.04</v>
      </c>
      <c r="E567" s="66">
        <v>32.200000000000003</v>
      </c>
      <c r="F567" s="66">
        <v>15</v>
      </c>
      <c r="G567" s="66">
        <v>49</v>
      </c>
      <c r="H567" s="66">
        <v>20</v>
      </c>
      <c r="I567" s="66">
        <v>13.5</v>
      </c>
      <c r="J567" s="66">
        <v>8.8000000000000007</v>
      </c>
      <c r="K567" s="8">
        <v>6.76</v>
      </c>
      <c r="L567" s="9">
        <v>6.13</v>
      </c>
      <c r="M567" s="66">
        <v>1.82</v>
      </c>
      <c r="N567" s="67">
        <v>0.41666666666666669</v>
      </c>
      <c r="O567" s="68">
        <v>0</v>
      </c>
    </row>
    <row r="568" spans="1:15" x14ac:dyDescent="0.35">
      <c r="A568" s="2">
        <v>19</v>
      </c>
      <c r="B568" s="8">
        <v>29.48</v>
      </c>
      <c r="C568" s="8">
        <v>27.72</v>
      </c>
      <c r="D568" s="8">
        <v>28</v>
      </c>
      <c r="E568" s="66">
        <v>34.4</v>
      </c>
      <c r="F568" s="66">
        <v>15.4</v>
      </c>
      <c r="G568" s="66">
        <v>49</v>
      </c>
      <c r="H568" s="66">
        <v>20</v>
      </c>
      <c r="I568" s="66">
        <v>13</v>
      </c>
      <c r="J568" s="66">
        <v>8.5</v>
      </c>
      <c r="K568" s="8">
        <v>6.55</v>
      </c>
      <c r="L568" s="9">
        <v>6.06</v>
      </c>
      <c r="M568" s="66">
        <v>1.78</v>
      </c>
      <c r="N568" s="67">
        <v>4.1666666666666664E-2</v>
      </c>
      <c r="O568" s="68">
        <v>0</v>
      </c>
    </row>
    <row r="569" spans="1:15" ht="15" thickBot="1" x14ac:dyDescent="0.4">
      <c r="A569" s="3">
        <v>20</v>
      </c>
      <c r="B569" s="11">
        <v>30.76</v>
      </c>
      <c r="C569" s="11">
        <v>28.68</v>
      </c>
      <c r="D569" s="11">
        <v>28.8</v>
      </c>
      <c r="E569" s="70">
        <v>35</v>
      </c>
      <c r="F569" s="70">
        <v>17.2</v>
      </c>
      <c r="G569" s="70">
        <v>39</v>
      </c>
      <c r="H569" s="70">
        <v>19</v>
      </c>
      <c r="I569" s="70">
        <v>14.5</v>
      </c>
      <c r="J569" s="70">
        <v>10.199999999999999</v>
      </c>
      <c r="K569" s="11">
        <v>7.43</v>
      </c>
      <c r="L569" s="13">
        <v>4.6500000000000004</v>
      </c>
      <c r="M569" s="70">
        <v>1.71</v>
      </c>
      <c r="N569" s="71">
        <v>0.20833333333333334</v>
      </c>
      <c r="O569" s="72">
        <v>0</v>
      </c>
    </row>
    <row r="570" spans="1:15" ht="15" thickBot="1" x14ac:dyDescent="0.4">
      <c r="A570" s="16" t="s">
        <v>16</v>
      </c>
      <c r="B570" s="26">
        <v>286.92</v>
      </c>
      <c r="C570" s="26">
        <v>274.91999999999996</v>
      </c>
      <c r="D570" s="26">
        <v>280.83999999999997</v>
      </c>
      <c r="E570" s="104">
        <v>329.40000000000003</v>
      </c>
      <c r="F570" s="104">
        <v>145</v>
      </c>
      <c r="G570" s="104">
        <v>468</v>
      </c>
      <c r="H570" s="104">
        <v>169</v>
      </c>
      <c r="I570" s="104">
        <v>143.30000000000001</v>
      </c>
      <c r="J570" s="104">
        <v>99.2</v>
      </c>
      <c r="K570" s="104">
        <v>74.62</v>
      </c>
      <c r="L570" s="27">
        <v>60.340000000000011</v>
      </c>
      <c r="M570" s="104">
        <v>19.090000000000003</v>
      </c>
      <c r="N570" s="103"/>
      <c r="O570" s="119">
        <v>0</v>
      </c>
    </row>
    <row r="571" spans="1:15" ht="15" thickBot="1" x14ac:dyDescent="0.4">
      <c r="A571" s="121" t="s">
        <v>18</v>
      </c>
      <c r="B571" s="134">
        <v>28.692</v>
      </c>
      <c r="C571" s="134">
        <v>27.491999999999997</v>
      </c>
      <c r="D571" s="134">
        <v>28.083999999999996</v>
      </c>
      <c r="E571" s="128">
        <v>32.940000000000005</v>
      </c>
      <c r="F571" s="128">
        <v>14.5</v>
      </c>
      <c r="G571" s="128">
        <v>46.8</v>
      </c>
      <c r="H571" s="128">
        <v>16.899999999999999</v>
      </c>
      <c r="I571" s="128">
        <v>14.330000000000002</v>
      </c>
      <c r="J571" s="128">
        <v>9.92</v>
      </c>
      <c r="K571" s="128">
        <v>7.4620000000000006</v>
      </c>
      <c r="L571" s="131">
        <v>6.0340000000000007</v>
      </c>
      <c r="M571" s="128">
        <v>1.9090000000000003</v>
      </c>
      <c r="N571" s="129"/>
      <c r="O571" s="133">
        <v>0</v>
      </c>
    </row>
    <row r="572" spans="1:15" x14ac:dyDescent="0.35">
      <c r="A572" s="6">
        <v>21</v>
      </c>
      <c r="B572" s="65">
        <v>31.66</v>
      </c>
      <c r="C572" s="65">
        <v>29.48</v>
      </c>
      <c r="D572" s="69">
        <v>29.4</v>
      </c>
      <c r="E572" s="69">
        <v>35.6</v>
      </c>
      <c r="F572" s="69">
        <v>18</v>
      </c>
      <c r="G572" s="69">
        <v>40</v>
      </c>
      <c r="H572" s="69">
        <v>17</v>
      </c>
      <c r="I572" s="69">
        <v>16.5</v>
      </c>
      <c r="J572" s="69">
        <v>10.8</v>
      </c>
      <c r="K572" s="76">
        <v>7.31</v>
      </c>
      <c r="L572" s="10">
        <v>5.07</v>
      </c>
      <c r="M572" s="65">
        <v>1.75</v>
      </c>
      <c r="N572" s="73">
        <v>0.125</v>
      </c>
      <c r="O572" s="74">
        <v>0</v>
      </c>
    </row>
    <row r="573" spans="1:15" x14ac:dyDescent="0.35">
      <c r="A573" s="2">
        <v>22</v>
      </c>
      <c r="B573" s="66">
        <v>31.88</v>
      </c>
      <c r="C573" s="66">
        <v>29.72</v>
      </c>
      <c r="D573" s="66">
        <v>29.84</v>
      </c>
      <c r="E573" s="66">
        <v>35.6</v>
      </c>
      <c r="F573" s="66">
        <v>16.600000000000001</v>
      </c>
      <c r="G573" s="66">
        <v>40</v>
      </c>
      <c r="H573" s="66">
        <v>16</v>
      </c>
      <c r="I573" s="66">
        <v>13.5</v>
      </c>
      <c r="J573" s="66">
        <v>12.7</v>
      </c>
      <c r="K573" s="8">
        <v>8.9700000000000006</v>
      </c>
      <c r="L573" s="9">
        <v>5.29</v>
      </c>
      <c r="M573" s="66">
        <v>2.02</v>
      </c>
      <c r="N573" s="67">
        <v>0.27083333333333331</v>
      </c>
      <c r="O573" s="68">
        <v>0</v>
      </c>
    </row>
    <row r="574" spans="1:15" x14ac:dyDescent="0.35">
      <c r="A574" s="2">
        <v>23</v>
      </c>
      <c r="B574" s="66">
        <v>31.6</v>
      </c>
      <c r="C574" s="66">
        <v>29.64</v>
      </c>
      <c r="D574" s="66">
        <v>29.84</v>
      </c>
      <c r="E574" s="66">
        <v>35.4</v>
      </c>
      <c r="F574" s="66">
        <v>16.8</v>
      </c>
      <c r="G574" s="66">
        <v>42</v>
      </c>
      <c r="H574" s="66">
        <v>16</v>
      </c>
      <c r="I574" s="66">
        <v>16.600000000000001</v>
      </c>
      <c r="J574" s="66">
        <v>12.4</v>
      </c>
      <c r="K574" s="8">
        <v>8.43</v>
      </c>
      <c r="L574" s="9">
        <v>5.98</v>
      </c>
      <c r="M574" s="66">
        <v>2.04</v>
      </c>
      <c r="N574" s="67">
        <v>0.29166666666666669</v>
      </c>
      <c r="O574" s="68">
        <v>0</v>
      </c>
    </row>
    <row r="575" spans="1:15" x14ac:dyDescent="0.35">
      <c r="A575" s="2">
        <v>24</v>
      </c>
      <c r="B575" s="66">
        <v>31.76</v>
      </c>
      <c r="C575" s="66">
        <v>29.72</v>
      </c>
      <c r="D575" s="66">
        <v>29.88</v>
      </c>
      <c r="E575" s="66">
        <v>36</v>
      </c>
      <c r="F575" s="66">
        <v>17.8</v>
      </c>
      <c r="G575" s="66">
        <v>37</v>
      </c>
      <c r="H575" s="66">
        <v>16</v>
      </c>
      <c r="I575" s="66">
        <v>15.4</v>
      </c>
      <c r="J575" s="66">
        <v>10</v>
      </c>
      <c r="K575" s="8">
        <v>7.01</v>
      </c>
      <c r="L575" s="9">
        <v>5.0999999999999996</v>
      </c>
      <c r="M575" s="66">
        <v>1.71</v>
      </c>
      <c r="N575" s="67">
        <v>0.25</v>
      </c>
      <c r="O575" s="68">
        <v>0</v>
      </c>
    </row>
    <row r="576" spans="1:15" x14ac:dyDescent="0.35">
      <c r="A576" s="2">
        <v>25</v>
      </c>
      <c r="B576" s="66">
        <v>32.28</v>
      </c>
      <c r="C576" s="66">
        <v>30.24</v>
      </c>
      <c r="D576" s="66">
        <v>30.32</v>
      </c>
      <c r="E576" s="66">
        <v>36.6</v>
      </c>
      <c r="F576" s="66">
        <v>18</v>
      </c>
      <c r="G576" s="66">
        <v>39</v>
      </c>
      <c r="H576" s="66">
        <v>17</v>
      </c>
      <c r="I576" s="66">
        <v>15.5</v>
      </c>
      <c r="J576" s="66">
        <v>10.5</v>
      </c>
      <c r="K576" s="8">
        <v>4.12</v>
      </c>
      <c r="L576" s="9">
        <v>6.18</v>
      </c>
      <c r="M576" s="66">
        <v>1.46</v>
      </c>
      <c r="N576" s="67">
        <v>6.25E-2</v>
      </c>
      <c r="O576" s="68">
        <v>0</v>
      </c>
    </row>
    <row r="577" spans="1:15" x14ac:dyDescent="0.35">
      <c r="A577" s="2">
        <v>26</v>
      </c>
      <c r="B577" s="66">
        <v>33</v>
      </c>
      <c r="C577" s="66">
        <v>30.68</v>
      </c>
      <c r="D577" s="69">
        <v>30.56</v>
      </c>
      <c r="E577" s="69">
        <v>36.200000000000003</v>
      </c>
      <c r="F577" s="69">
        <v>17.8</v>
      </c>
      <c r="G577" s="69">
        <v>40</v>
      </c>
      <c r="H577" s="69">
        <v>17</v>
      </c>
      <c r="I577" s="69">
        <v>13.5</v>
      </c>
      <c r="J577" s="69">
        <v>13.2</v>
      </c>
      <c r="K577" s="76">
        <v>6.36</v>
      </c>
      <c r="L577" s="10">
        <v>5.51</v>
      </c>
      <c r="M577" s="66">
        <v>1.68</v>
      </c>
      <c r="N577" s="67">
        <v>0.33333333333333331</v>
      </c>
      <c r="O577" s="68">
        <v>0</v>
      </c>
    </row>
    <row r="578" spans="1:15" x14ac:dyDescent="0.35">
      <c r="A578" s="2">
        <v>27</v>
      </c>
      <c r="B578" s="66">
        <v>34</v>
      </c>
      <c r="C578" s="66">
        <v>31.88</v>
      </c>
      <c r="D578" s="66">
        <v>31.88</v>
      </c>
      <c r="E578" s="66">
        <v>37.200000000000003</v>
      </c>
      <c r="F578" s="66">
        <v>18.8</v>
      </c>
      <c r="G578" s="66">
        <v>54</v>
      </c>
      <c r="H578" s="66">
        <v>20</v>
      </c>
      <c r="I578" s="66">
        <v>16.399999999999999</v>
      </c>
      <c r="J578" s="66">
        <v>11.1</v>
      </c>
      <c r="K578" s="8">
        <v>8.26</v>
      </c>
      <c r="L578" s="9">
        <v>9.49</v>
      </c>
      <c r="M578" s="66">
        <v>2.5099999999999998</v>
      </c>
      <c r="N578" s="67">
        <v>0.22916666666666666</v>
      </c>
      <c r="O578" s="68">
        <v>0</v>
      </c>
    </row>
    <row r="579" spans="1:15" ht="15" thickBot="1" x14ac:dyDescent="0.4">
      <c r="A579" s="3">
        <v>28</v>
      </c>
      <c r="B579" s="70">
        <v>33.28</v>
      </c>
      <c r="C579" s="70">
        <v>31.88</v>
      </c>
      <c r="D579" s="70">
        <v>31.76</v>
      </c>
      <c r="E579" s="70">
        <v>36.6</v>
      </c>
      <c r="F579" s="70">
        <v>20.2</v>
      </c>
      <c r="G579" s="70">
        <v>49</v>
      </c>
      <c r="H579" s="70">
        <v>23</v>
      </c>
      <c r="I579" s="70">
        <v>11.8</v>
      </c>
      <c r="J579" s="70">
        <v>9</v>
      </c>
      <c r="K579" s="11">
        <v>6.39</v>
      </c>
      <c r="L579" s="13">
        <v>4.88</v>
      </c>
      <c r="M579" s="70">
        <v>1.59</v>
      </c>
      <c r="N579" s="71">
        <v>5.2083333333333336E-2</v>
      </c>
      <c r="O579" s="72">
        <v>2</v>
      </c>
    </row>
    <row r="580" spans="1:15" ht="15" thickBot="1" x14ac:dyDescent="0.4">
      <c r="A580" s="120" t="s">
        <v>16</v>
      </c>
      <c r="B580" s="104">
        <v>259.46000000000004</v>
      </c>
      <c r="C580" s="104">
        <v>243.24</v>
      </c>
      <c r="D580" s="104">
        <v>243.48</v>
      </c>
      <c r="E580" s="104">
        <v>289.2</v>
      </c>
      <c r="F580" s="104">
        <v>144</v>
      </c>
      <c r="G580" s="104">
        <v>341</v>
      </c>
      <c r="H580" s="104">
        <v>142</v>
      </c>
      <c r="I580" s="104">
        <v>119.2</v>
      </c>
      <c r="J580" s="104">
        <v>89.699999999999989</v>
      </c>
      <c r="K580" s="104">
        <v>56.849999999999994</v>
      </c>
      <c r="L580" s="27">
        <v>47.5</v>
      </c>
      <c r="M580" s="104">
        <v>14.76</v>
      </c>
      <c r="N580" s="103"/>
      <c r="O580" s="119">
        <v>2</v>
      </c>
    </row>
    <row r="581" spans="1:15" ht="15" thickBot="1" x14ac:dyDescent="0.4">
      <c r="A581" s="127" t="s">
        <v>18</v>
      </c>
      <c r="B581" s="128">
        <v>32.432500000000005</v>
      </c>
      <c r="C581" s="128">
        <v>30.405000000000001</v>
      </c>
      <c r="D581" s="128">
        <v>30.434999999999999</v>
      </c>
      <c r="E581" s="128">
        <v>36.15</v>
      </c>
      <c r="F581" s="128">
        <v>18</v>
      </c>
      <c r="G581" s="128">
        <v>42.625</v>
      </c>
      <c r="H581" s="128">
        <v>17.75</v>
      </c>
      <c r="I581" s="128">
        <v>14.9</v>
      </c>
      <c r="J581" s="128">
        <v>11.212499999999999</v>
      </c>
      <c r="K581" s="128">
        <v>7.1062499999999993</v>
      </c>
      <c r="L581" s="131">
        <v>5.9375</v>
      </c>
      <c r="M581" s="128">
        <v>1.845</v>
      </c>
      <c r="N581" s="129"/>
      <c r="O581" s="133">
        <v>2</v>
      </c>
    </row>
    <row r="582" spans="1:15" ht="15" thickBot="1" x14ac:dyDescent="0.4">
      <c r="A582" s="242" t="s">
        <v>49</v>
      </c>
      <c r="B582" s="128">
        <v>839.98</v>
      </c>
      <c r="C582" s="128">
        <v>803.3599999999999</v>
      </c>
      <c r="D582" s="128">
        <v>816</v>
      </c>
      <c r="E582" s="128">
        <v>958.60000000000014</v>
      </c>
      <c r="F582" s="128">
        <v>449.2</v>
      </c>
      <c r="G582" s="128">
        <v>1262</v>
      </c>
      <c r="H582" s="128">
        <v>469</v>
      </c>
      <c r="I582" s="128">
        <v>418.15000000000003</v>
      </c>
      <c r="J582" s="128">
        <v>291.09999999999997</v>
      </c>
      <c r="K582" s="128">
        <v>207.35</v>
      </c>
      <c r="L582" s="128">
        <v>165.63000000000002</v>
      </c>
      <c r="M582" s="128">
        <v>52.24</v>
      </c>
      <c r="N582" s="128"/>
      <c r="O582" s="128">
        <v>2</v>
      </c>
    </row>
    <row r="583" spans="1:15" ht="15" thickBot="1" x14ac:dyDescent="0.4">
      <c r="A583" s="140" t="s">
        <v>21</v>
      </c>
      <c r="B583" s="128">
        <v>29.999285714285715</v>
      </c>
      <c r="C583" s="128">
        <v>28.691428571428567</v>
      </c>
      <c r="D583" s="128">
        <v>29.142857142857142</v>
      </c>
      <c r="E583" s="128">
        <v>34.235714285714288</v>
      </c>
      <c r="F583" s="128">
        <v>16.042857142857141</v>
      </c>
      <c r="G583" s="128">
        <v>45.071428571428569</v>
      </c>
      <c r="H583" s="128">
        <v>16.75</v>
      </c>
      <c r="I583" s="128">
        <v>14.933928571428572</v>
      </c>
      <c r="J583" s="128">
        <v>10.39642857142857</v>
      </c>
      <c r="K583" s="128">
        <v>7.4053571428571425</v>
      </c>
      <c r="L583" s="128">
        <v>5.9153571428571441</v>
      </c>
      <c r="M583" s="128">
        <v>1.8657142857142859</v>
      </c>
      <c r="N583" s="128"/>
      <c r="O583" s="128">
        <v>7.1428571428571425E-2</v>
      </c>
    </row>
    <row r="584" spans="1:15" ht="15" thickBot="1" x14ac:dyDescent="0.4">
      <c r="A584" s="1477" t="s">
        <v>54</v>
      </c>
      <c r="B584" s="1477"/>
      <c r="C584" s="1477"/>
      <c r="D584" s="1477"/>
      <c r="E584" s="1477"/>
      <c r="F584" s="1477"/>
      <c r="G584" s="1477"/>
      <c r="H584" s="1477"/>
      <c r="I584" s="1477"/>
      <c r="J584" s="1477"/>
      <c r="K584" s="1477"/>
      <c r="L584" s="1477"/>
      <c r="M584" s="1477"/>
      <c r="N584" s="1477"/>
      <c r="O584" s="1477"/>
    </row>
    <row r="585" spans="1:15" x14ac:dyDescent="0.35">
      <c r="A585" s="1434" t="s">
        <v>1</v>
      </c>
      <c r="B585" s="1436" t="s">
        <v>23</v>
      </c>
      <c r="C585" s="1437"/>
      <c r="D585" s="1438"/>
      <c r="E585" s="1436" t="s">
        <v>24</v>
      </c>
      <c r="F585" s="1438"/>
      <c r="G585" s="1436" t="s">
        <v>4</v>
      </c>
      <c r="H585" s="1438"/>
      <c r="I585" s="1441" t="s">
        <v>5</v>
      </c>
      <c r="J585" s="1442"/>
      <c r="K585" s="1441" t="s">
        <v>6</v>
      </c>
      <c r="L585" s="1451"/>
      <c r="M585" s="1442"/>
      <c r="N585" s="1475" t="s">
        <v>46</v>
      </c>
      <c r="O585" s="1472" t="s">
        <v>47</v>
      </c>
    </row>
    <row r="586" spans="1:15" ht="28.5" thickBot="1" x14ac:dyDescent="0.4">
      <c r="A586" s="1450"/>
      <c r="B586" s="1">
        <v>0.05</v>
      </c>
      <c r="C586" s="1">
        <v>0.1</v>
      </c>
      <c r="D586" s="1">
        <v>0.2</v>
      </c>
      <c r="E586" s="1" t="s">
        <v>9</v>
      </c>
      <c r="F586" s="1" t="s">
        <v>10</v>
      </c>
      <c r="G586" s="1" t="s">
        <v>9</v>
      </c>
      <c r="H586" s="1" t="s">
        <v>10</v>
      </c>
      <c r="I586" s="1" t="s">
        <v>11</v>
      </c>
      <c r="J586" s="1" t="s">
        <v>12</v>
      </c>
      <c r="K586" s="19" t="s">
        <v>13</v>
      </c>
      <c r="L586" s="19" t="s">
        <v>14</v>
      </c>
      <c r="M586" s="19" t="s">
        <v>48</v>
      </c>
      <c r="N586" s="1476"/>
      <c r="O586" s="1473"/>
    </row>
    <row r="587" spans="1:15" x14ac:dyDescent="0.35">
      <c r="A587" s="2">
        <v>1</v>
      </c>
      <c r="B587" s="65">
        <v>32.96</v>
      </c>
      <c r="C587" s="65">
        <v>30.92</v>
      </c>
      <c r="D587" s="65">
        <v>30.56</v>
      </c>
      <c r="E587" s="66">
        <v>36</v>
      </c>
      <c r="F587" s="66">
        <v>20.2</v>
      </c>
      <c r="G587" s="66">
        <v>60</v>
      </c>
      <c r="H587" s="66">
        <v>21</v>
      </c>
      <c r="I587" s="66">
        <v>12.5</v>
      </c>
      <c r="J587" s="66">
        <v>7.7</v>
      </c>
      <c r="K587" s="66">
        <v>8.4499999999999993</v>
      </c>
      <c r="L587" s="66">
        <v>6</v>
      </c>
      <c r="M587" s="66">
        <v>2.1</v>
      </c>
      <c r="N587" s="67">
        <v>0.17708333333333334</v>
      </c>
      <c r="O587" s="78">
        <v>0</v>
      </c>
    </row>
    <row r="588" spans="1:15" x14ac:dyDescent="0.35">
      <c r="A588" s="2">
        <v>2</v>
      </c>
      <c r="B588" s="66">
        <v>32.76</v>
      </c>
      <c r="C588" s="66">
        <v>30.52</v>
      </c>
      <c r="D588" s="66">
        <v>31.04</v>
      </c>
      <c r="E588" s="66">
        <v>36.4</v>
      </c>
      <c r="F588" s="66">
        <v>21.6</v>
      </c>
      <c r="G588" s="66">
        <v>62</v>
      </c>
      <c r="H588" s="66">
        <v>19</v>
      </c>
      <c r="I588" s="66">
        <v>14.5</v>
      </c>
      <c r="J588" s="66">
        <v>10.199999999999999</v>
      </c>
      <c r="K588" s="66">
        <v>6.3</v>
      </c>
      <c r="L588" s="66">
        <v>5.9</v>
      </c>
      <c r="M588" s="66">
        <v>1.7</v>
      </c>
      <c r="N588" s="67">
        <v>0.29166666666666669</v>
      </c>
      <c r="O588" s="78">
        <v>0.7</v>
      </c>
    </row>
    <row r="589" spans="1:15" x14ac:dyDescent="0.35">
      <c r="A589" s="2">
        <v>3</v>
      </c>
      <c r="B589" s="66">
        <v>32.479999999999997</v>
      </c>
      <c r="C589" s="66">
        <v>31.4</v>
      </c>
      <c r="D589" s="66">
        <v>31.4</v>
      </c>
      <c r="E589" s="66">
        <v>34.200000000000003</v>
      </c>
      <c r="F589" s="66">
        <v>23.2</v>
      </c>
      <c r="G589" s="66">
        <v>52</v>
      </c>
      <c r="H589" s="66">
        <v>19</v>
      </c>
      <c r="I589" s="66">
        <v>13</v>
      </c>
      <c r="J589" s="66">
        <v>9</v>
      </c>
      <c r="K589" s="66">
        <v>8.34</v>
      </c>
      <c r="L589" s="66">
        <v>6.08</v>
      </c>
      <c r="M589" s="66">
        <v>2</v>
      </c>
      <c r="N589" s="67">
        <v>0.20833333333333334</v>
      </c>
      <c r="O589" s="78">
        <v>0</v>
      </c>
    </row>
    <row r="590" spans="1:15" x14ac:dyDescent="0.35">
      <c r="A590" s="2">
        <v>4</v>
      </c>
      <c r="B590" s="66">
        <v>31.4</v>
      </c>
      <c r="C590" s="66">
        <v>30.52</v>
      </c>
      <c r="D590" s="66">
        <v>31.04</v>
      </c>
      <c r="E590" s="66">
        <v>33.6</v>
      </c>
      <c r="F590" s="66">
        <v>20.2</v>
      </c>
      <c r="G590" s="66">
        <v>58</v>
      </c>
      <c r="H590" s="66">
        <v>32</v>
      </c>
      <c r="I590" s="66">
        <v>8.5</v>
      </c>
      <c r="J590" s="66">
        <v>7.2</v>
      </c>
      <c r="K590" s="66">
        <v>9.98</v>
      </c>
      <c r="L590" s="66">
        <v>8.11</v>
      </c>
      <c r="M590" s="66">
        <v>2.5</v>
      </c>
      <c r="N590" s="67">
        <v>0.125</v>
      </c>
      <c r="O590" s="78">
        <v>0.4</v>
      </c>
    </row>
    <row r="591" spans="1:15" x14ac:dyDescent="0.35">
      <c r="A591" s="2">
        <v>5</v>
      </c>
      <c r="B591" s="66">
        <v>32.72</v>
      </c>
      <c r="C591" s="66">
        <v>31</v>
      </c>
      <c r="D591" s="66">
        <v>30.88</v>
      </c>
      <c r="E591" s="66">
        <v>35</v>
      </c>
      <c r="F591" s="66">
        <v>18.399999999999999</v>
      </c>
      <c r="G591" s="66">
        <v>92</v>
      </c>
      <c r="H591" s="66">
        <v>23</v>
      </c>
      <c r="I591" s="66">
        <v>9</v>
      </c>
      <c r="J591" s="66">
        <v>7.9</v>
      </c>
      <c r="K591" s="66">
        <v>10.050000000000001</v>
      </c>
      <c r="L591" s="66">
        <v>12.12</v>
      </c>
      <c r="M591" s="66">
        <v>3.1</v>
      </c>
      <c r="N591" s="67">
        <v>0.27430555555555552</v>
      </c>
      <c r="O591" s="78">
        <v>0.7</v>
      </c>
    </row>
    <row r="592" spans="1:15" x14ac:dyDescent="0.35">
      <c r="A592" s="2">
        <v>6</v>
      </c>
      <c r="B592" s="66">
        <v>30.76</v>
      </c>
      <c r="C592" s="66">
        <v>30.2</v>
      </c>
      <c r="D592" s="66">
        <v>30.52</v>
      </c>
      <c r="E592" s="66">
        <v>34</v>
      </c>
      <c r="F592" s="66">
        <v>17.399999999999999</v>
      </c>
      <c r="G592" s="66">
        <v>92</v>
      </c>
      <c r="H592" s="66">
        <v>26</v>
      </c>
      <c r="I592" s="66">
        <v>9.3000000000000007</v>
      </c>
      <c r="J592" s="66">
        <v>7.6</v>
      </c>
      <c r="K592" s="66">
        <v>6.57</v>
      </c>
      <c r="L592" s="66">
        <v>5.8</v>
      </c>
      <c r="M592" s="66">
        <v>1.71</v>
      </c>
      <c r="N592" s="67">
        <v>0.40625</v>
      </c>
      <c r="O592" s="78">
        <v>10.6</v>
      </c>
    </row>
    <row r="593" spans="1:15" x14ac:dyDescent="0.35">
      <c r="A593" s="2">
        <v>7</v>
      </c>
      <c r="B593" s="66">
        <v>31.72</v>
      </c>
      <c r="C593" s="66">
        <v>30.48</v>
      </c>
      <c r="D593" s="69">
        <v>30.44</v>
      </c>
      <c r="E593" s="69">
        <v>35.4</v>
      </c>
      <c r="F593" s="69">
        <v>19</v>
      </c>
      <c r="G593" s="69">
        <v>57</v>
      </c>
      <c r="H593" s="69">
        <v>24</v>
      </c>
      <c r="I593" s="69">
        <v>10.199999999999999</v>
      </c>
      <c r="J593" s="69">
        <v>9.5</v>
      </c>
      <c r="K593" s="69">
        <v>7.25</v>
      </c>
      <c r="L593" s="69">
        <v>4.9400000000000004</v>
      </c>
      <c r="M593" s="66">
        <v>1.7</v>
      </c>
      <c r="N593" s="67">
        <v>0.30902777777777779</v>
      </c>
      <c r="O593" s="78" t="s">
        <v>55</v>
      </c>
    </row>
    <row r="594" spans="1:15" x14ac:dyDescent="0.35">
      <c r="A594" s="2">
        <v>8</v>
      </c>
      <c r="B594" s="66">
        <v>33.04</v>
      </c>
      <c r="C594" s="66">
        <v>29.28</v>
      </c>
      <c r="D594" s="66">
        <v>30.92</v>
      </c>
      <c r="E594" s="66">
        <v>35</v>
      </c>
      <c r="F594" s="66">
        <v>20.8</v>
      </c>
      <c r="G594" s="66">
        <v>62</v>
      </c>
      <c r="H594" s="66">
        <v>24</v>
      </c>
      <c r="I594" s="66">
        <v>11.5</v>
      </c>
      <c r="J594" s="66">
        <v>10.5</v>
      </c>
      <c r="K594" s="66">
        <v>6.8</v>
      </c>
      <c r="L594" s="66">
        <v>4.34</v>
      </c>
      <c r="M594" s="66">
        <v>1.55</v>
      </c>
      <c r="N594" s="67">
        <v>0.32291666666666669</v>
      </c>
      <c r="O594" s="78">
        <v>0</v>
      </c>
    </row>
    <row r="595" spans="1:15" x14ac:dyDescent="0.35">
      <c r="A595" s="2">
        <v>9</v>
      </c>
      <c r="B595" s="66">
        <v>31.28</v>
      </c>
      <c r="C595" s="66">
        <v>31.64</v>
      </c>
      <c r="D595" s="66">
        <v>31.48</v>
      </c>
      <c r="E595" s="66">
        <v>36.200000000000003</v>
      </c>
      <c r="F595" s="66">
        <v>20.8</v>
      </c>
      <c r="G595" s="66">
        <v>56</v>
      </c>
      <c r="H595" s="66">
        <v>25</v>
      </c>
      <c r="I595" s="66">
        <v>12</v>
      </c>
      <c r="J595" s="66">
        <v>10.5</v>
      </c>
      <c r="K595" s="66">
        <v>7.85</v>
      </c>
      <c r="L595" s="66">
        <v>5.28</v>
      </c>
      <c r="M595" s="66">
        <v>1.82</v>
      </c>
      <c r="N595" s="67">
        <v>0.34027777777777773</v>
      </c>
      <c r="O595" s="78">
        <v>0</v>
      </c>
    </row>
    <row r="596" spans="1:15" ht="15" thickBot="1" x14ac:dyDescent="0.4">
      <c r="A596" s="3">
        <v>10</v>
      </c>
      <c r="B596" s="70">
        <v>33.200000000000003</v>
      </c>
      <c r="C596" s="70">
        <v>32.159999999999997</v>
      </c>
      <c r="D596" s="70">
        <v>31.92</v>
      </c>
      <c r="E596" s="70">
        <v>35.4</v>
      </c>
      <c r="F596" s="70">
        <v>21.8</v>
      </c>
      <c r="G596" s="70">
        <v>69</v>
      </c>
      <c r="H596" s="70">
        <v>27</v>
      </c>
      <c r="I596" s="70">
        <v>7.8</v>
      </c>
      <c r="J596" s="70">
        <v>5.4</v>
      </c>
      <c r="K596" s="70">
        <v>7</v>
      </c>
      <c r="L596" s="70">
        <v>8.06</v>
      </c>
      <c r="M596" s="70">
        <v>2.1</v>
      </c>
      <c r="N596" s="71">
        <v>0.28819444444444448</v>
      </c>
      <c r="O596" s="79">
        <v>4.4000000000000004</v>
      </c>
    </row>
    <row r="597" spans="1:15" ht="15" thickBot="1" x14ac:dyDescent="0.4">
      <c r="A597" s="16" t="s">
        <v>16</v>
      </c>
      <c r="B597" s="104">
        <v>322.32</v>
      </c>
      <c r="C597" s="104">
        <v>308.12</v>
      </c>
      <c r="D597" s="104">
        <v>310.20000000000005</v>
      </c>
      <c r="E597" s="104">
        <v>351.2</v>
      </c>
      <c r="F597" s="104">
        <v>203.40000000000003</v>
      </c>
      <c r="G597" s="104">
        <v>660</v>
      </c>
      <c r="H597" s="104">
        <v>240</v>
      </c>
      <c r="I597" s="104">
        <v>108.3</v>
      </c>
      <c r="J597" s="104">
        <v>85.5</v>
      </c>
      <c r="K597" s="104">
        <v>78.59</v>
      </c>
      <c r="L597" s="104">
        <v>66.63</v>
      </c>
      <c r="M597" s="104">
        <v>20.28</v>
      </c>
      <c r="N597" s="104"/>
      <c r="O597" s="115">
        <v>16.8</v>
      </c>
    </row>
    <row r="598" spans="1:15" ht="15" thickBot="1" x14ac:dyDescent="0.4">
      <c r="A598" s="121" t="s">
        <v>18</v>
      </c>
      <c r="B598" s="128">
        <v>32.231999999999999</v>
      </c>
      <c r="C598" s="128">
        <v>30.812000000000001</v>
      </c>
      <c r="D598" s="128">
        <v>31.020000000000003</v>
      </c>
      <c r="E598" s="128">
        <v>35.119999999999997</v>
      </c>
      <c r="F598" s="128">
        <v>20.340000000000003</v>
      </c>
      <c r="G598" s="128">
        <v>66</v>
      </c>
      <c r="H598" s="128">
        <v>24</v>
      </c>
      <c r="I598" s="128">
        <v>10.83</v>
      </c>
      <c r="J598" s="128">
        <v>8.5500000000000007</v>
      </c>
      <c r="K598" s="128">
        <v>7.859</v>
      </c>
      <c r="L598" s="128">
        <v>6.6629999999999994</v>
      </c>
      <c r="M598" s="128">
        <v>2.02</v>
      </c>
      <c r="N598" s="128"/>
      <c r="O598" s="130"/>
    </row>
    <row r="599" spans="1:15" x14ac:dyDescent="0.35">
      <c r="A599" s="6">
        <v>11</v>
      </c>
      <c r="B599" s="65">
        <v>29.92</v>
      </c>
      <c r="C599" s="65">
        <v>29.4</v>
      </c>
      <c r="D599" s="65">
        <v>30.16</v>
      </c>
      <c r="E599" s="65">
        <v>31.6</v>
      </c>
      <c r="F599" s="65">
        <v>18.8</v>
      </c>
      <c r="G599" s="65">
        <v>92</v>
      </c>
      <c r="H599" s="65">
        <v>40</v>
      </c>
      <c r="I599" s="65">
        <v>7.7</v>
      </c>
      <c r="J599" s="65">
        <v>9.1999999999999993</v>
      </c>
      <c r="K599" s="65">
        <v>9.1999999999999993</v>
      </c>
      <c r="L599" s="65">
        <v>10.050000000000001</v>
      </c>
      <c r="M599" s="65">
        <v>2.7</v>
      </c>
      <c r="N599" s="73">
        <v>0.19444444444444445</v>
      </c>
      <c r="O599" s="78">
        <v>0</v>
      </c>
    </row>
    <row r="600" spans="1:15" x14ac:dyDescent="0.35">
      <c r="A600" s="2">
        <v>12</v>
      </c>
      <c r="B600" s="66">
        <v>31.72</v>
      </c>
      <c r="C600" s="66">
        <v>30.32</v>
      </c>
      <c r="D600" s="66">
        <v>31.28</v>
      </c>
      <c r="E600" s="66">
        <v>32.200000000000003</v>
      </c>
      <c r="F600" s="66">
        <v>19.2</v>
      </c>
      <c r="G600" s="66">
        <v>82</v>
      </c>
      <c r="H600" s="66">
        <v>43</v>
      </c>
      <c r="I600" s="66">
        <v>9</v>
      </c>
      <c r="J600" s="66">
        <v>10.5</v>
      </c>
      <c r="K600" s="66">
        <v>8.6</v>
      </c>
      <c r="L600" s="66">
        <v>5</v>
      </c>
      <c r="M600" s="66">
        <v>1.9</v>
      </c>
      <c r="N600" s="67">
        <v>0.33611111111111108</v>
      </c>
      <c r="O600" s="78">
        <v>0</v>
      </c>
    </row>
    <row r="601" spans="1:15" x14ac:dyDescent="0.35">
      <c r="A601" s="2">
        <v>13</v>
      </c>
      <c r="B601" s="66">
        <v>32.64</v>
      </c>
      <c r="C601" s="66">
        <v>30.84</v>
      </c>
      <c r="D601" s="66">
        <v>30.92</v>
      </c>
      <c r="E601" s="66">
        <v>33.4</v>
      </c>
      <c r="F601" s="66">
        <v>20.2</v>
      </c>
      <c r="G601" s="66">
        <v>68</v>
      </c>
      <c r="H601" s="66">
        <v>24</v>
      </c>
      <c r="I601" s="66">
        <v>14.7</v>
      </c>
      <c r="J601" s="66">
        <v>11.7</v>
      </c>
      <c r="K601" s="66">
        <v>10.4</v>
      </c>
      <c r="L601" s="66">
        <v>7.02</v>
      </c>
      <c r="M601" s="66">
        <v>2.41</v>
      </c>
      <c r="N601" s="67">
        <v>0.375</v>
      </c>
      <c r="O601" s="78">
        <v>0</v>
      </c>
    </row>
    <row r="602" spans="1:15" x14ac:dyDescent="0.35">
      <c r="A602" s="2">
        <v>14</v>
      </c>
      <c r="B602" s="66">
        <v>32.4</v>
      </c>
      <c r="C602" s="66">
        <v>31</v>
      </c>
      <c r="D602" s="66">
        <v>30.92</v>
      </c>
      <c r="E602" s="66">
        <v>32.6</v>
      </c>
      <c r="F602" s="66">
        <v>19</v>
      </c>
      <c r="G602" s="66">
        <v>35</v>
      </c>
      <c r="H602" s="66">
        <v>20</v>
      </c>
      <c r="I602" s="66">
        <v>16.399999999999999</v>
      </c>
      <c r="J602" s="66">
        <v>10.4</v>
      </c>
      <c r="K602" s="66">
        <v>9.9</v>
      </c>
      <c r="L602" s="66">
        <v>6.7</v>
      </c>
      <c r="M602" s="66">
        <v>2.2999999999999998</v>
      </c>
      <c r="N602" s="67">
        <v>0.3888888888888889</v>
      </c>
      <c r="O602" s="78">
        <v>0</v>
      </c>
    </row>
    <row r="603" spans="1:15" x14ac:dyDescent="0.35">
      <c r="A603" s="2">
        <v>15</v>
      </c>
      <c r="B603" s="66">
        <v>31.16</v>
      </c>
      <c r="C603" s="66">
        <v>29.12</v>
      </c>
      <c r="D603" s="66">
        <v>13.64</v>
      </c>
      <c r="E603" s="66">
        <v>34.4</v>
      </c>
      <c r="F603" s="66">
        <v>16.399999999999999</v>
      </c>
      <c r="G603" s="66">
        <v>56</v>
      </c>
      <c r="H603" s="66">
        <v>15</v>
      </c>
      <c r="I603" s="66">
        <v>12.6</v>
      </c>
      <c r="J603" s="66">
        <v>12.6</v>
      </c>
      <c r="K603" s="66">
        <v>8.9700000000000006</v>
      </c>
      <c r="L603" s="66">
        <v>6.6</v>
      </c>
      <c r="M603" s="66">
        <v>2.2000000000000002</v>
      </c>
      <c r="N603" s="67">
        <v>0.39583333333333331</v>
      </c>
      <c r="O603" s="78">
        <v>0</v>
      </c>
    </row>
    <row r="604" spans="1:15" x14ac:dyDescent="0.35">
      <c r="A604" s="2">
        <v>16</v>
      </c>
      <c r="B604" s="66">
        <v>32.44</v>
      </c>
      <c r="C604" s="66">
        <v>30.84</v>
      </c>
      <c r="D604" s="66">
        <v>30.76</v>
      </c>
      <c r="E604" s="66">
        <v>35</v>
      </c>
      <c r="F604" s="66">
        <v>17.2</v>
      </c>
      <c r="G604" s="66">
        <v>37</v>
      </c>
      <c r="H604" s="66">
        <v>16</v>
      </c>
      <c r="I604" s="66">
        <v>15.8</v>
      </c>
      <c r="J604" s="66">
        <v>10.9</v>
      </c>
      <c r="K604" s="66">
        <v>7.74</v>
      </c>
      <c r="L604" s="66">
        <v>4.8</v>
      </c>
      <c r="M604" s="66">
        <v>1.7</v>
      </c>
      <c r="N604" s="67">
        <v>0.36458333333333331</v>
      </c>
      <c r="O604" s="78">
        <v>0</v>
      </c>
    </row>
    <row r="605" spans="1:15" x14ac:dyDescent="0.35">
      <c r="A605" s="2">
        <v>17</v>
      </c>
      <c r="B605" s="66">
        <v>31.2</v>
      </c>
      <c r="C605" s="66">
        <v>29.68</v>
      </c>
      <c r="D605" s="66">
        <v>31.6</v>
      </c>
      <c r="E605" s="66">
        <v>34.6</v>
      </c>
      <c r="F605" s="66">
        <v>21.4</v>
      </c>
      <c r="G605" s="66">
        <v>48</v>
      </c>
      <c r="H605" s="66">
        <v>19</v>
      </c>
      <c r="I605" s="66">
        <v>13.2</v>
      </c>
      <c r="J605" s="66">
        <v>10.8</v>
      </c>
      <c r="K605" s="66">
        <v>7.7</v>
      </c>
      <c r="L605" s="66">
        <v>4.3499999999999996</v>
      </c>
      <c r="M605" s="66">
        <v>1.7</v>
      </c>
      <c r="N605" s="67">
        <v>0.1875</v>
      </c>
      <c r="O605" s="78">
        <v>0</v>
      </c>
    </row>
    <row r="606" spans="1:15" x14ac:dyDescent="0.35">
      <c r="A606" s="2">
        <v>18</v>
      </c>
      <c r="B606" s="66">
        <v>33.44</v>
      </c>
      <c r="C606" s="66">
        <v>31.52</v>
      </c>
      <c r="D606" s="66">
        <v>31.72</v>
      </c>
      <c r="E606" s="66">
        <v>35.799999999999997</v>
      </c>
      <c r="F606" s="66">
        <v>22.2</v>
      </c>
      <c r="G606" s="66">
        <v>61</v>
      </c>
      <c r="H606" s="66">
        <v>24</v>
      </c>
      <c r="I606" s="66">
        <v>13</v>
      </c>
      <c r="J606" s="66">
        <v>8.9</v>
      </c>
      <c r="K606" s="66">
        <v>8.08</v>
      </c>
      <c r="L606" s="66">
        <v>4.92</v>
      </c>
      <c r="M606" s="66">
        <v>1.8</v>
      </c>
      <c r="N606" s="67">
        <v>0.1875</v>
      </c>
      <c r="O606" s="78">
        <v>0</v>
      </c>
    </row>
    <row r="607" spans="1:15" x14ac:dyDescent="0.35">
      <c r="A607" s="2">
        <v>19</v>
      </c>
      <c r="B607" s="66">
        <v>35.64</v>
      </c>
      <c r="C607" s="66">
        <v>32.72</v>
      </c>
      <c r="D607" s="66">
        <v>32.159999999999997</v>
      </c>
      <c r="E607" s="66">
        <v>37</v>
      </c>
      <c r="F607" s="66">
        <v>20.8</v>
      </c>
      <c r="G607" s="66">
        <v>55</v>
      </c>
      <c r="H607" s="66">
        <v>20</v>
      </c>
      <c r="I607" s="66">
        <v>15</v>
      </c>
      <c r="J607" s="66">
        <v>12.1</v>
      </c>
      <c r="K607" s="66">
        <v>7.7</v>
      </c>
      <c r="L607" s="66">
        <v>6.73</v>
      </c>
      <c r="M607" s="66">
        <v>2</v>
      </c>
      <c r="N607" s="67">
        <v>0.40972222222222227</v>
      </c>
      <c r="O607" s="78" t="s">
        <v>55</v>
      </c>
    </row>
    <row r="608" spans="1:15" ht="15" thickBot="1" x14ac:dyDescent="0.4">
      <c r="A608" s="3">
        <v>20</v>
      </c>
      <c r="B608" s="70">
        <v>35.76</v>
      </c>
      <c r="C608" s="70">
        <v>33.520000000000003</v>
      </c>
      <c r="D608" s="70">
        <v>32.72</v>
      </c>
      <c r="E608" s="70">
        <v>37</v>
      </c>
      <c r="F608" s="70">
        <v>21.8</v>
      </c>
      <c r="G608" s="70">
        <v>61</v>
      </c>
      <c r="H608" s="70">
        <v>20</v>
      </c>
      <c r="I608" s="70">
        <v>15.2</v>
      </c>
      <c r="J608" s="70">
        <v>14.1</v>
      </c>
      <c r="K608" s="70">
        <v>8.3000000000000007</v>
      </c>
      <c r="L608" s="96">
        <v>6.58</v>
      </c>
      <c r="M608" s="70">
        <v>2.1</v>
      </c>
      <c r="N608" s="71">
        <v>0.375</v>
      </c>
      <c r="O608" s="79">
        <v>0</v>
      </c>
    </row>
    <row r="609" spans="1:15" ht="15" thickBot="1" x14ac:dyDescent="0.4">
      <c r="A609" s="16" t="s">
        <v>16</v>
      </c>
      <c r="B609" s="104">
        <v>326.32</v>
      </c>
      <c r="C609" s="104">
        <v>308.96000000000004</v>
      </c>
      <c r="D609" s="104">
        <v>295.88</v>
      </c>
      <c r="E609" s="104">
        <v>343.6</v>
      </c>
      <c r="F609" s="104">
        <v>197</v>
      </c>
      <c r="G609" s="104">
        <v>595</v>
      </c>
      <c r="H609" s="104">
        <v>241</v>
      </c>
      <c r="I609" s="104">
        <v>132.6</v>
      </c>
      <c r="J609" s="104">
        <v>111.19999999999999</v>
      </c>
      <c r="K609" s="104">
        <v>86.59</v>
      </c>
      <c r="L609" s="104">
        <v>62.75</v>
      </c>
      <c r="M609" s="104">
        <v>20.81</v>
      </c>
      <c r="N609" s="104"/>
      <c r="O609" s="115">
        <v>0</v>
      </c>
    </row>
    <row r="610" spans="1:15" ht="15" thickBot="1" x14ac:dyDescent="0.4">
      <c r="A610" s="121" t="s">
        <v>18</v>
      </c>
      <c r="B610" s="128">
        <v>32.631999999999998</v>
      </c>
      <c r="C610" s="128">
        <v>30.896000000000004</v>
      </c>
      <c r="D610" s="128">
        <v>29.588000000000001</v>
      </c>
      <c r="E610" s="128">
        <v>34.36</v>
      </c>
      <c r="F610" s="128">
        <v>19.7</v>
      </c>
      <c r="G610" s="128">
        <v>59.5</v>
      </c>
      <c r="H610" s="128">
        <v>24.1</v>
      </c>
      <c r="I610" s="128">
        <v>13.26</v>
      </c>
      <c r="J610" s="128">
        <v>11.12</v>
      </c>
      <c r="K610" s="128">
        <v>8.6590000000000007</v>
      </c>
      <c r="L610" s="128">
        <v>6.2750000000000004</v>
      </c>
      <c r="M610" s="128">
        <v>2.1</v>
      </c>
      <c r="N610" s="128"/>
      <c r="O610" s="130">
        <v>0</v>
      </c>
    </row>
    <row r="611" spans="1:15" x14ac:dyDescent="0.35">
      <c r="A611" s="6">
        <v>21</v>
      </c>
      <c r="B611" s="65">
        <v>35.200000000000003</v>
      </c>
      <c r="C611" s="65">
        <v>33.04</v>
      </c>
      <c r="D611" s="69">
        <v>32.76</v>
      </c>
      <c r="E611" s="69">
        <v>36.799999999999997</v>
      </c>
      <c r="F611" s="69">
        <v>19.600000000000001</v>
      </c>
      <c r="G611" s="69">
        <v>59</v>
      </c>
      <c r="H611" s="69">
        <v>19</v>
      </c>
      <c r="I611" s="69">
        <v>12.8</v>
      </c>
      <c r="J611" s="69">
        <v>13.3</v>
      </c>
      <c r="K611" s="69">
        <v>9.15</v>
      </c>
      <c r="L611" s="69">
        <v>4.96</v>
      </c>
      <c r="M611" s="98">
        <v>2</v>
      </c>
      <c r="N611" s="73">
        <v>0.40625</v>
      </c>
      <c r="O611" s="78">
        <v>0</v>
      </c>
    </row>
    <row r="612" spans="1:15" x14ac:dyDescent="0.35">
      <c r="A612" s="2">
        <v>22</v>
      </c>
      <c r="B612" s="66">
        <v>35.68</v>
      </c>
      <c r="C612" s="66">
        <v>33.479999999999997</v>
      </c>
      <c r="D612" s="66">
        <v>33.08</v>
      </c>
      <c r="E612" s="66">
        <v>36.799999999999997</v>
      </c>
      <c r="F612" s="66">
        <v>21.8</v>
      </c>
      <c r="G612" s="66">
        <v>25</v>
      </c>
      <c r="H612" s="66">
        <v>15</v>
      </c>
      <c r="I612" s="66">
        <v>22</v>
      </c>
      <c r="J612" s="66">
        <v>14.8</v>
      </c>
      <c r="K612" s="66">
        <v>9.0399999999999991</v>
      </c>
      <c r="L612" s="66">
        <v>7.26</v>
      </c>
      <c r="M612" s="99">
        <v>2.2999999999999998</v>
      </c>
      <c r="N612" s="66">
        <v>10</v>
      </c>
      <c r="O612" s="78">
        <v>0</v>
      </c>
    </row>
    <row r="613" spans="1:15" x14ac:dyDescent="0.35">
      <c r="A613" s="2">
        <v>23</v>
      </c>
      <c r="B613" s="66">
        <v>34.119999999999997</v>
      </c>
      <c r="C613" s="66">
        <v>32.44</v>
      </c>
      <c r="D613" s="66">
        <v>32.32</v>
      </c>
      <c r="E613" s="66">
        <v>37.200000000000003</v>
      </c>
      <c r="F613" s="66">
        <v>18.399999999999999</v>
      </c>
      <c r="G613" s="66">
        <v>37</v>
      </c>
      <c r="H613" s="66">
        <v>16</v>
      </c>
      <c r="I613" s="66">
        <v>18</v>
      </c>
      <c r="J613" s="66">
        <v>11.2</v>
      </c>
      <c r="K613" s="66">
        <v>6.7</v>
      </c>
      <c r="L613" s="99">
        <v>5.43</v>
      </c>
      <c r="M613" s="99">
        <v>1.7</v>
      </c>
      <c r="N613" s="67">
        <v>0.23611111111111113</v>
      </c>
      <c r="O613" s="78">
        <v>0</v>
      </c>
    </row>
    <row r="614" spans="1:15" x14ac:dyDescent="0.35">
      <c r="A614" s="2">
        <v>24</v>
      </c>
      <c r="B614" s="66">
        <v>34.4</v>
      </c>
      <c r="C614" s="66">
        <v>32.520000000000003</v>
      </c>
      <c r="D614" s="66">
        <v>32.479999999999997</v>
      </c>
      <c r="E614" s="66">
        <v>37</v>
      </c>
      <c r="F614" s="66">
        <v>19.2</v>
      </c>
      <c r="G614" s="66">
        <v>34</v>
      </c>
      <c r="H614" s="66">
        <v>15</v>
      </c>
      <c r="I614" s="66">
        <v>17</v>
      </c>
      <c r="J614" s="66">
        <v>15</v>
      </c>
      <c r="K614" s="66">
        <v>9.24</v>
      </c>
      <c r="L614" s="99">
        <v>6.9</v>
      </c>
      <c r="M614" s="99">
        <v>2.25</v>
      </c>
      <c r="N614" s="66">
        <v>10</v>
      </c>
      <c r="O614" s="78">
        <v>0</v>
      </c>
    </row>
    <row r="615" spans="1:15" x14ac:dyDescent="0.35">
      <c r="A615" s="2">
        <v>25</v>
      </c>
      <c r="B615" s="66">
        <v>34.04</v>
      </c>
      <c r="C615" s="66">
        <v>30.16</v>
      </c>
      <c r="D615" s="66">
        <v>31.64</v>
      </c>
      <c r="E615" s="66">
        <v>36</v>
      </c>
      <c r="F615" s="66">
        <v>18</v>
      </c>
      <c r="G615" s="66">
        <v>39</v>
      </c>
      <c r="H615" s="66">
        <v>15</v>
      </c>
      <c r="I615" s="66">
        <v>21.5</v>
      </c>
      <c r="J615" s="66">
        <v>14.5</v>
      </c>
      <c r="K615" s="66">
        <v>11.04</v>
      </c>
      <c r="L615" s="99">
        <v>5.47</v>
      </c>
      <c r="M615" s="99">
        <v>2.2999999999999998</v>
      </c>
      <c r="N615" s="67">
        <v>0.40625</v>
      </c>
      <c r="O615" s="78">
        <v>0</v>
      </c>
    </row>
    <row r="616" spans="1:15" x14ac:dyDescent="0.35">
      <c r="A616" s="2">
        <v>26</v>
      </c>
      <c r="B616" s="66">
        <v>34</v>
      </c>
      <c r="C616" s="66">
        <v>31.8</v>
      </c>
      <c r="D616" s="69">
        <v>31.84</v>
      </c>
      <c r="E616" s="69">
        <v>36.4</v>
      </c>
      <c r="F616" s="69">
        <v>18</v>
      </c>
      <c r="G616" s="69">
        <v>30</v>
      </c>
      <c r="H616" s="69">
        <v>15</v>
      </c>
      <c r="I616" s="69">
        <v>22</v>
      </c>
      <c r="J616" s="69">
        <v>14.4</v>
      </c>
      <c r="K616" s="69">
        <v>9.51</v>
      </c>
      <c r="L616" s="100">
        <v>6.52</v>
      </c>
      <c r="M616" s="99">
        <v>2.2000000000000002</v>
      </c>
      <c r="N616" s="67">
        <v>0.35416666666666669</v>
      </c>
      <c r="O616" s="78">
        <v>0</v>
      </c>
    </row>
    <row r="617" spans="1:15" x14ac:dyDescent="0.35">
      <c r="A617" s="2">
        <v>27</v>
      </c>
      <c r="B617" s="66">
        <v>34.479999999999997</v>
      </c>
      <c r="C617" s="66">
        <v>31.84</v>
      </c>
      <c r="D617" s="66">
        <v>31.96</v>
      </c>
      <c r="E617" s="66">
        <v>36.6</v>
      </c>
      <c r="F617" s="66">
        <v>18.2</v>
      </c>
      <c r="G617" s="66">
        <v>30</v>
      </c>
      <c r="H617" s="66">
        <v>16</v>
      </c>
      <c r="I617" s="66">
        <v>14.5</v>
      </c>
      <c r="J617" s="66">
        <v>12.5</v>
      </c>
      <c r="K617" s="66">
        <v>7.62</v>
      </c>
      <c r="L617" s="66">
        <v>5.88</v>
      </c>
      <c r="M617" s="66">
        <v>1.9</v>
      </c>
      <c r="N617" s="67">
        <v>0.40277777777777773</v>
      </c>
      <c r="O617" s="78">
        <v>0</v>
      </c>
    </row>
    <row r="618" spans="1:15" x14ac:dyDescent="0.35">
      <c r="A618" s="2">
        <v>28</v>
      </c>
      <c r="B618" s="66">
        <v>34.119999999999997</v>
      </c>
      <c r="C618" s="66">
        <v>33.28</v>
      </c>
      <c r="D618" s="66">
        <v>32</v>
      </c>
      <c r="E618" s="66">
        <v>36.4</v>
      </c>
      <c r="F618" s="66">
        <v>17.399999999999999</v>
      </c>
      <c r="G618" s="66">
        <v>32</v>
      </c>
      <c r="H618" s="66">
        <v>15</v>
      </c>
      <c r="I618" s="66">
        <v>20.5</v>
      </c>
      <c r="J618" s="66">
        <v>14.1</v>
      </c>
      <c r="K618" s="66">
        <v>8.66</v>
      </c>
      <c r="L618" s="66">
        <v>5.77</v>
      </c>
      <c r="M618" s="66">
        <v>2</v>
      </c>
      <c r="N618" s="67">
        <v>0.41319444444444442</v>
      </c>
      <c r="O618" s="78">
        <v>0</v>
      </c>
    </row>
    <row r="619" spans="1:15" x14ac:dyDescent="0.35">
      <c r="A619" s="2">
        <v>29</v>
      </c>
      <c r="B619" s="66">
        <v>34.159999999999997</v>
      </c>
      <c r="C619" s="66">
        <v>32.28</v>
      </c>
      <c r="D619" s="65">
        <v>32.04</v>
      </c>
      <c r="E619" s="65">
        <v>36.200000000000003</v>
      </c>
      <c r="F619" s="65">
        <v>17.2</v>
      </c>
      <c r="G619" s="65">
        <v>26</v>
      </c>
      <c r="H619" s="65">
        <v>15</v>
      </c>
      <c r="I619" s="65">
        <v>19.5</v>
      </c>
      <c r="J619" s="65">
        <v>14.3</v>
      </c>
      <c r="K619" s="65">
        <v>11.03</v>
      </c>
      <c r="L619" s="65">
        <v>5.45</v>
      </c>
      <c r="M619" s="65">
        <v>2.2999999999999998</v>
      </c>
      <c r="N619" s="65">
        <v>10</v>
      </c>
      <c r="O619" s="78">
        <v>0</v>
      </c>
    </row>
    <row r="620" spans="1:15" x14ac:dyDescent="0.35">
      <c r="A620" s="2">
        <v>30</v>
      </c>
      <c r="B620" s="66">
        <v>34.44</v>
      </c>
      <c r="C620" s="66">
        <v>31.92</v>
      </c>
      <c r="D620" s="65">
        <v>31.56</v>
      </c>
      <c r="E620" s="65">
        <v>36.4</v>
      </c>
      <c r="F620" s="65">
        <v>17</v>
      </c>
      <c r="G620" s="65">
        <v>29</v>
      </c>
      <c r="H620" s="65">
        <v>15</v>
      </c>
      <c r="I620" s="65">
        <v>17</v>
      </c>
      <c r="J620" s="65">
        <v>12.4</v>
      </c>
      <c r="K620" s="65">
        <v>8.15</v>
      </c>
      <c r="L620" s="65">
        <v>4.9000000000000004</v>
      </c>
      <c r="M620" s="65">
        <v>1.8</v>
      </c>
      <c r="N620" s="65">
        <v>10</v>
      </c>
      <c r="O620" s="78">
        <v>0</v>
      </c>
    </row>
    <row r="621" spans="1:15" x14ac:dyDescent="0.35">
      <c r="A621" s="8">
        <v>31</v>
      </c>
      <c r="B621" s="66">
        <v>34.880000000000003</v>
      </c>
      <c r="C621" s="66">
        <v>32.200000000000003</v>
      </c>
      <c r="D621" s="66">
        <v>31.84</v>
      </c>
      <c r="E621" s="66">
        <v>37.799999999999997</v>
      </c>
      <c r="F621" s="66">
        <v>16.2</v>
      </c>
      <c r="G621" s="66">
        <v>26</v>
      </c>
      <c r="H621" s="66">
        <v>14</v>
      </c>
      <c r="I621" s="66">
        <v>18.7</v>
      </c>
      <c r="J621" s="66">
        <v>11.2</v>
      </c>
      <c r="K621" s="66">
        <v>7.73</v>
      </c>
      <c r="L621" s="66">
        <v>5.18</v>
      </c>
      <c r="M621" s="66">
        <v>1.8</v>
      </c>
      <c r="N621" s="67">
        <v>0.40625</v>
      </c>
      <c r="O621" s="66">
        <v>0</v>
      </c>
    </row>
    <row r="622" spans="1:15" x14ac:dyDescent="0.35">
      <c r="A622" s="243" t="s">
        <v>16</v>
      </c>
      <c r="B622" s="244">
        <v>379.51999999999992</v>
      </c>
      <c r="C622" s="244">
        <v>354.96000000000004</v>
      </c>
      <c r="D622" s="244">
        <v>353.52</v>
      </c>
      <c r="E622" s="244">
        <v>403.59999999999997</v>
      </c>
      <c r="F622" s="244">
        <v>200.99999999999997</v>
      </c>
      <c r="G622" s="244">
        <v>367</v>
      </c>
      <c r="H622" s="244">
        <v>170</v>
      </c>
      <c r="I622" s="244">
        <v>203.5</v>
      </c>
      <c r="J622" s="244">
        <v>147.69999999999999</v>
      </c>
      <c r="K622" s="244">
        <v>97.87</v>
      </c>
      <c r="L622" s="244">
        <v>63.72</v>
      </c>
      <c r="M622" s="244">
        <v>22.55</v>
      </c>
      <c r="N622" s="244"/>
      <c r="O622" s="244">
        <v>0</v>
      </c>
    </row>
    <row r="623" spans="1:15" x14ac:dyDescent="0.35">
      <c r="A623" s="192" t="s">
        <v>51</v>
      </c>
      <c r="B623" s="247">
        <v>34.501818181818173</v>
      </c>
      <c r="C623" s="247">
        <v>32.269090909090913</v>
      </c>
      <c r="D623" s="247">
        <v>32.138181818181813</v>
      </c>
      <c r="E623" s="247">
        <v>36.690909090909088</v>
      </c>
      <c r="F623" s="247">
        <v>18.27272727272727</v>
      </c>
      <c r="G623" s="247">
        <v>33.363636363636367</v>
      </c>
      <c r="H623" s="247">
        <v>15.454545454545455</v>
      </c>
      <c r="I623" s="247">
        <v>18.5</v>
      </c>
      <c r="J623" s="247">
        <v>13.427272727272726</v>
      </c>
      <c r="K623" s="247">
        <v>8.8972727272727283</v>
      </c>
      <c r="L623" s="247">
        <v>5.7927272727272729</v>
      </c>
      <c r="M623" s="247">
        <v>2.0500000000000003</v>
      </c>
      <c r="N623" s="247"/>
      <c r="O623" s="247">
        <v>0</v>
      </c>
    </row>
    <row r="624" spans="1:15" x14ac:dyDescent="0.35">
      <c r="A624" s="245" t="s">
        <v>18</v>
      </c>
      <c r="B624" s="246">
        <v>34.501818181818201</v>
      </c>
      <c r="C624" s="246">
        <v>34.501818181818201</v>
      </c>
      <c r="D624" s="246">
        <v>34.501818181818201</v>
      </c>
      <c r="E624" s="246">
        <v>34.501818181818201</v>
      </c>
      <c r="F624" s="246">
        <v>34.501818181818201</v>
      </c>
      <c r="G624" s="246">
        <v>34.501818181818201</v>
      </c>
      <c r="H624" s="246">
        <v>34.501818181818201</v>
      </c>
      <c r="I624" s="246">
        <v>34.501818181818201</v>
      </c>
      <c r="J624" s="246">
        <v>34.501818181818201</v>
      </c>
      <c r="K624" s="246">
        <v>34.501818181818201</v>
      </c>
      <c r="L624" s="246">
        <v>34.501818181818201</v>
      </c>
      <c r="M624" s="246">
        <v>34.501818181818201</v>
      </c>
      <c r="N624" s="246">
        <v>34.501818181818201</v>
      </c>
      <c r="O624" s="246">
        <v>34.501818181818201</v>
      </c>
    </row>
    <row r="625" spans="1:15" x14ac:dyDescent="0.35">
      <c r="A625" s="190" t="s">
        <v>49</v>
      </c>
      <c r="B625" s="246">
        <v>379.51999999999992</v>
      </c>
      <c r="C625" s="246">
        <v>354.96000000000004</v>
      </c>
      <c r="D625" s="246">
        <v>353.52</v>
      </c>
      <c r="E625" s="246">
        <v>403.59999999999997</v>
      </c>
      <c r="F625" s="246">
        <v>200.99999999999997</v>
      </c>
      <c r="G625" s="246">
        <v>367</v>
      </c>
      <c r="H625" s="246">
        <v>170</v>
      </c>
      <c r="I625" s="246">
        <v>203.5</v>
      </c>
      <c r="J625" s="246">
        <v>147.69999999999999</v>
      </c>
      <c r="K625" s="246">
        <v>97.87</v>
      </c>
      <c r="L625" s="246">
        <v>63.72</v>
      </c>
      <c r="M625" s="246">
        <v>22.55</v>
      </c>
      <c r="N625" s="246"/>
      <c r="O625" s="246">
        <v>0</v>
      </c>
    </row>
    <row r="626" spans="1:15" x14ac:dyDescent="0.35">
      <c r="A626" s="192" t="s">
        <v>21</v>
      </c>
      <c r="B626" s="191">
        <v>12.242580645161288</v>
      </c>
      <c r="C626" s="191">
        <v>11.450322580645162</v>
      </c>
      <c r="D626" s="191">
        <v>11.403870967741934</v>
      </c>
      <c r="E626" s="191">
        <v>13.019354838709676</v>
      </c>
      <c r="F626" s="191">
        <v>6.4838709677419342</v>
      </c>
      <c r="G626" s="191">
        <v>11.838709677419354</v>
      </c>
      <c r="H626" s="191">
        <v>5.4838709677419351</v>
      </c>
      <c r="I626" s="191">
        <v>6.564516129032258</v>
      </c>
      <c r="J626" s="191">
        <v>4.7645161290322573</v>
      </c>
      <c r="K626" s="191">
        <v>3.1570967741935485</v>
      </c>
      <c r="L626" s="191">
        <v>2.0554838709677421</v>
      </c>
      <c r="M626" s="191">
        <v>0.72741935483870968</v>
      </c>
      <c r="N626" s="191"/>
      <c r="O626" s="191">
        <v>0</v>
      </c>
    </row>
    <row r="628" spans="1:15" ht="15" thickBot="1" x14ac:dyDescent="0.4">
      <c r="A628" s="1449" t="s">
        <v>56</v>
      </c>
      <c r="B628" s="1449"/>
      <c r="C628" s="1449"/>
      <c r="D628" s="1449"/>
      <c r="E628" s="1449"/>
      <c r="F628" s="1449"/>
      <c r="G628" s="1449"/>
      <c r="H628" s="1449"/>
      <c r="I628" s="1449"/>
      <c r="J628" s="1449"/>
      <c r="K628" s="1449"/>
      <c r="L628" s="1449"/>
      <c r="M628" s="1449"/>
      <c r="N628" s="1449"/>
      <c r="O628" s="1449"/>
    </row>
    <row r="629" spans="1:15" x14ac:dyDescent="0.35">
      <c r="A629" s="1434" t="s">
        <v>1</v>
      </c>
      <c r="B629" s="1436" t="s">
        <v>23</v>
      </c>
      <c r="C629" s="1437"/>
      <c r="D629" s="1438"/>
      <c r="E629" s="1436" t="s">
        <v>24</v>
      </c>
      <c r="F629" s="1438"/>
      <c r="G629" s="1436" t="s">
        <v>4</v>
      </c>
      <c r="H629" s="1438"/>
      <c r="I629" s="1441" t="s">
        <v>5</v>
      </c>
      <c r="J629" s="1442"/>
      <c r="K629" s="1441" t="s">
        <v>6</v>
      </c>
      <c r="L629" s="1451"/>
      <c r="M629" s="1442"/>
      <c r="N629" s="1475" t="s">
        <v>46</v>
      </c>
      <c r="O629" s="1472" t="s">
        <v>47</v>
      </c>
    </row>
    <row r="630" spans="1:15" ht="28.5" thickBot="1" x14ac:dyDescent="0.4">
      <c r="A630" s="1450"/>
      <c r="B630" s="1">
        <v>0.05</v>
      </c>
      <c r="C630" s="1">
        <v>0.1</v>
      </c>
      <c r="D630" s="1">
        <v>0.2</v>
      </c>
      <c r="E630" s="1" t="s">
        <v>9</v>
      </c>
      <c r="F630" s="1" t="s">
        <v>10</v>
      </c>
      <c r="G630" s="1" t="s">
        <v>9</v>
      </c>
      <c r="H630" s="1" t="s">
        <v>10</v>
      </c>
      <c r="I630" s="1" t="s">
        <v>11</v>
      </c>
      <c r="J630" s="1" t="s">
        <v>12</v>
      </c>
      <c r="K630" s="19" t="s">
        <v>13</v>
      </c>
      <c r="L630" s="19" t="s">
        <v>14</v>
      </c>
      <c r="M630" s="19" t="s">
        <v>48</v>
      </c>
      <c r="N630" s="1476"/>
      <c r="O630" s="1473"/>
    </row>
    <row r="631" spans="1:15" x14ac:dyDescent="0.35">
      <c r="A631" s="2">
        <v>1</v>
      </c>
      <c r="B631" s="65">
        <v>35.159999999999997</v>
      </c>
      <c r="C631" s="65">
        <v>32.36</v>
      </c>
      <c r="D631" s="12">
        <v>32.08</v>
      </c>
      <c r="E631" s="9">
        <v>36.799999999999997</v>
      </c>
      <c r="F631" s="9">
        <v>17.399999999999999</v>
      </c>
      <c r="G631" s="9">
        <v>23</v>
      </c>
      <c r="H631" s="9">
        <v>15</v>
      </c>
      <c r="I631" s="9">
        <v>15.8</v>
      </c>
      <c r="J631" s="66">
        <v>12.9</v>
      </c>
      <c r="K631" s="66">
        <v>7.79</v>
      </c>
      <c r="L631" s="66">
        <v>4.95</v>
      </c>
      <c r="M631" s="66">
        <v>1.8</v>
      </c>
      <c r="N631" s="73">
        <v>0.39583333333333331</v>
      </c>
      <c r="O631" s="68">
        <v>0</v>
      </c>
    </row>
    <row r="632" spans="1:15" x14ac:dyDescent="0.35">
      <c r="A632" s="2">
        <v>2</v>
      </c>
      <c r="B632" s="66">
        <v>34.200000000000003</v>
      </c>
      <c r="C632" s="66">
        <v>32.4</v>
      </c>
      <c r="D632" s="9">
        <v>32.56</v>
      </c>
      <c r="E632" s="9">
        <v>36</v>
      </c>
      <c r="F632" s="9">
        <v>22.4</v>
      </c>
      <c r="G632" s="9">
        <v>39</v>
      </c>
      <c r="H632" s="9">
        <v>23</v>
      </c>
      <c r="I632" s="9">
        <v>15.5</v>
      </c>
      <c r="J632" s="66">
        <v>12.2</v>
      </c>
      <c r="K632" s="66">
        <v>10.84</v>
      </c>
      <c r="L632" s="66">
        <v>5.45</v>
      </c>
      <c r="M632" s="66">
        <v>2.31</v>
      </c>
      <c r="N632" s="67">
        <v>0.125</v>
      </c>
      <c r="O632" s="68">
        <v>0</v>
      </c>
    </row>
    <row r="633" spans="1:15" x14ac:dyDescent="0.35">
      <c r="A633" s="2">
        <v>3</v>
      </c>
      <c r="B633" s="66">
        <v>34.96</v>
      </c>
      <c r="C633" s="66">
        <v>32.520000000000003</v>
      </c>
      <c r="D633" s="9">
        <v>32.04</v>
      </c>
      <c r="E633" s="9">
        <v>34.799999999999997</v>
      </c>
      <c r="F633" s="9">
        <v>20.399999999999999</v>
      </c>
      <c r="G633" s="9">
        <v>55</v>
      </c>
      <c r="H633" s="9">
        <v>25</v>
      </c>
      <c r="I633" s="9">
        <v>14</v>
      </c>
      <c r="J633" s="66">
        <v>12.5</v>
      </c>
      <c r="K633" s="66">
        <v>10.45</v>
      </c>
      <c r="L633" s="66">
        <v>6.01</v>
      </c>
      <c r="M633" s="66">
        <v>2.33</v>
      </c>
      <c r="N633" s="67">
        <v>0.29166666666666669</v>
      </c>
      <c r="O633" s="68">
        <v>0</v>
      </c>
    </row>
    <row r="634" spans="1:15" x14ac:dyDescent="0.35">
      <c r="A634" s="2">
        <v>4</v>
      </c>
      <c r="B634" s="66">
        <v>34.56</v>
      </c>
      <c r="C634" s="66">
        <v>32.4</v>
      </c>
      <c r="D634" s="9">
        <v>33.08</v>
      </c>
      <c r="E634" s="9">
        <v>36.200000000000003</v>
      </c>
      <c r="F634" s="9">
        <v>19.600000000000001</v>
      </c>
      <c r="G634" s="9">
        <v>39</v>
      </c>
      <c r="H634" s="9">
        <v>16</v>
      </c>
      <c r="I634" s="9">
        <v>18</v>
      </c>
      <c r="J634" s="66">
        <v>13.2</v>
      </c>
      <c r="K634" s="66">
        <v>7.46</v>
      </c>
      <c r="L634" s="66">
        <v>5.15</v>
      </c>
      <c r="M634" s="66">
        <v>1.78</v>
      </c>
      <c r="N634" s="67">
        <v>7.2916666666666671E-2</v>
      </c>
      <c r="O634" s="68">
        <v>0</v>
      </c>
    </row>
    <row r="635" spans="1:15" x14ac:dyDescent="0.35">
      <c r="A635" s="2">
        <v>5</v>
      </c>
      <c r="B635" s="66">
        <v>34.68</v>
      </c>
      <c r="C635" s="66">
        <v>32.5</v>
      </c>
      <c r="D635" s="9">
        <v>32.32</v>
      </c>
      <c r="E635" s="9">
        <v>36.200000000000003</v>
      </c>
      <c r="F635" s="9">
        <v>19.399999999999999</v>
      </c>
      <c r="G635" s="9">
        <v>40</v>
      </c>
      <c r="H635" s="9">
        <v>16</v>
      </c>
      <c r="I635" s="9">
        <v>20</v>
      </c>
      <c r="J635" s="66">
        <v>13.2</v>
      </c>
      <c r="K635" s="66">
        <v>10.4</v>
      </c>
      <c r="L635" s="66">
        <v>5.74</v>
      </c>
      <c r="M635" s="66">
        <v>2.2799999999999998</v>
      </c>
      <c r="N635" s="67">
        <v>0.35416666666666669</v>
      </c>
      <c r="O635" s="68">
        <v>0</v>
      </c>
    </row>
    <row r="636" spans="1:15" x14ac:dyDescent="0.35">
      <c r="A636" s="2">
        <v>6</v>
      </c>
      <c r="B636" s="66">
        <v>35.72</v>
      </c>
      <c r="C636" s="66">
        <v>32.96</v>
      </c>
      <c r="D636" s="9">
        <v>32.520000000000003</v>
      </c>
      <c r="E636" s="9">
        <v>36.799999999999997</v>
      </c>
      <c r="F636" s="9">
        <v>20.2</v>
      </c>
      <c r="G636" s="9">
        <v>34</v>
      </c>
      <c r="H636" s="9">
        <v>16</v>
      </c>
      <c r="I636" s="9">
        <v>13</v>
      </c>
      <c r="J636" s="66">
        <v>12.7</v>
      </c>
      <c r="K636" s="66">
        <v>7.71</v>
      </c>
      <c r="L636" s="66">
        <v>6.12</v>
      </c>
      <c r="M636" s="66">
        <v>1.96</v>
      </c>
      <c r="N636" s="67">
        <v>0.3888888888888889</v>
      </c>
      <c r="O636" s="68">
        <v>0</v>
      </c>
    </row>
    <row r="637" spans="1:15" x14ac:dyDescent="0.35">
      <c r="A637" s="2">
        <v>7</v>
      </c>
      <c r="B637" s="66">
        <v>35.200000000000003</v>
      </c>
      <c r="C637" s="66">
        <v>32.96</v>
      </c>
      <c r="D637" s="10">
        <v>33.04</v>
      </c>
      <c r="E637" s="10">
        <v>35.4</v>
      </c>
      <c r="F637" s="10">
        <v>22.4</v>
      </c>
      <c r="G637" s="10">
        <v>31</v>
      </c>
      <c r="H637" s="10">
        <v>19</v>
      </c>
      <c r="I637" s="10">
        <v>14.5</v>
      </c>
      <c r="J637" s="69">
        <v>10.1</v>
      </c>
      <c r="K637" s="69">
        <v>7.8</v>
      </c>
      <c r="L637" s="69">
        <v>4.8099999999999996</v>
      </c>
      <c r="M637" s="66">
        <v>1.78</v>
      </c>
      <c r="N637" s="67">
        <v>0.19791666666666666</v>
      </c>
      <c r="O637" s="68">
        <v>0</v>
      </c>
    </row>
    <row r="638" spans="1:15" x14ac:dyDescent="0.35">
      <c r="A638" s="2">
        <v>8</v>
      </c>
      <c r="B638" s="66">
        <v>35.56</v>
      </c>
      <c r="C638" s="66">
        <v>32.72</v>
      </c>
      <c r="D638" s="9">
        <v>32.799999999999997</v>
      </c>
      <c r="E638" s="9">
        <v>36</v>
      </c>
      <c r="F638" s="9">
        <v>21.8</v>
      </c>
      <c r="G638" s="9">
        <v>55</v>
      </c>
      <c r="H638" s="9">
        <v>19</v>
      </c>
      <c r="I638" s="9">
        <v>14</v>
      </c>
      <c r="J638" s="66">
        <v>10.3</v>
      </c>
      <c r="K638" s="66">
        <v>7.08</v>
      </c>
      <c r="L638" s="66">
        <v>3.64</v>
      </c>
      <c r="M638" s="66">
        <v>1.52</v>
      </c>
      <c r="N638" s="67">
        <v>0.25</v>
      </c>
      <c r="O638" s="68">
        <v>0</v>
      </c>
    </row>
    <row r="639" spans="1:15" x14ac:dyDescent="0.35">
      <c r="A639" s="2">
        <v>9</v>
      </c>
      <c r="B639" s="66">
        <v>36.880000000000003</v>
      </c>
      <c r="C639" s="66">
        <v>33.72</v>
      </c>
      <c r="D639" s="9">
        <v>33.159999999999997</v>
      </c>
      <c r="E639" s="9">
        <v>36.799999999999997</v>
      </c>
      <c r="F639" s="9">
        <v>20.8</v>
      </c>
      <c r="G639" s="9">
        <v>68</v>
      </c>
      <c r="H639" s="9">
        <v>21</v>
      </c>
      <c r="I639" s="9">
        <v>16</v>
      </c>
      <c r="J639" s="66">
        <v>11.5</v>
      </c>
      <c r="K639" s="66">
        <v>7.97</v>
      </c>
      <c r="L639" s="66">
        <v>5.87</v>
      </c>
      <c r="M639" s="66">
        <v>1.96</v>
      </c>
      <c r="N639" s="73">
        <v>0.40625</v>
      </c>
      <c r="O639" s="68">
        <v>1</v>
      </c>
    </row>
    <row r="640" spans="1:15" ht="15" thickBot="1" x14ac:dyDescent="0.4">
      <c r="A640" s="3">
        <v>10</v>
      </c>
      <c r="B640" s="70">
        <v>34.32</v>
      </c>
      <c r="C640" s="70">
        <v>32.72</v>
      </c>
      <c r="D640" s="13">
        <v>33</v>
      </c>
      <c r="E640" s="13">
        <v>34.200000000000003</v>
      </c>
      <c r="F640" s="13">
        <v>23.6</v>
      </c>
      <c r="G640" s="13">
        <v>58</v>
      </c>
      <c r="H640" s="13">
        <v>36</v>
      </c>
      <c r="I640" s="13">
        <v>11</v>
      </c>
      <c r="J640" s="70">
        <v>6.5</v>
      </c>
      <c r="K640" s="70">
        <v>10.87</v>
      </c>
      <c r="L640" s="70">
        <v>7.32</v>
      </c>
      <c r="M640" s="70">
        <v>2.58</v>
      </c>
      <c r="N640" s="75">
        <v>0.23958333333333334</v>
      </c>
      <c r="O640" s="72">
        <v>6.4</v>
      </c>
    </row>
    <row r="641" spans="1:15" ht="15" thickBot="1" x14ac:dyDescent="0.4">
      <c r="A641" s="16" t="s">
        <v>16</v>
      </c>
      <c r="B641" s="104">
        <v>351.24</v>
      </c>
      <c r="C641" s="104">
        <v>327.2600000000001</v>
      </c>
      <c r="D641" s="104">
        <v>326.60000000000002</v>
      </c>
      <c r="E641" s="104">
        <v>359.20000000000005</v>
      </c>
      <c r="F641" s="104">
        <v>208</v>
      </c>
      <c r="G641" s="104">
        <v>442</v>
      </c>
      <c r="H641" s="104">
        <v>206</v>
      </c>
      <c r="I641" s="104">
        <v>151.80000000000001</v>
      </c>
      <c r="J641" s="104">
        <v>115.1</v>
      </c>
      <c r="K641" s="104">
        <v>88.37</v>
      </c>
      <c r="L641" s="104">
        <v>55.06</v>
      </c>
      <c r="M641" s="104">
        <v>20.299999999999997</v>
      </c>
      <c r="N641" s="103"/>
      <c r="O641" s="95">
        <v>7.4</v>
      </c>
    </row>
    <row r="642" spans="1:15" ht="15" thickBot="1" x14ac:dyDescent="0.4">
      <c r="A642" s="121" t="s">
        <v>18</v>
      </c>
      <c r="B642" s="128">
        <v>35.124000000000002</v>
      </c>
      <c r="C642" s="128">
        <v>32.726000000000013</v>
      </c>
      <c r="D642" s="128">
        <v>32.660000000000004</v>
      </c>
      <c r="E642" s="128">
        <v>35.92</v>
      </c>
      <c r="F642" s="128">
        <v>20.8</v>
      </c>
      <c r="G642" s="128">
        <v>44.2</v>
      </c>
      <c r="H642" s="128">
        <v>20.6</v>
      </c>
      <c r="I642" s="128">
        <v>15.180000000000001</v>
      </c>
      <c r="J642" s="128">
        <v>11.51</v>
      </c>
      <c r="K642" s="128">
        <v>8.8369999999999997</v>
      </c>
      <c r="L642" s="131">
        <v>5.5060000000000002</v>
      </c>
      <c r="M642" s="128">
        <v>2.0299999999999998</v>
      </c>
      <c r="N642" s="132"/>
      <c r="O642" s="130">
        <v>7.4</v>
      </c>
    </row>
    <row r="643" spans="1:15" x14ac:dyDescent="0.35">
      <c r="A643" s="6">
        <v>11</v>
      </c>
      <c r="B643" s="12">
        <v>32.24</v>
      </c>
      <c r="C643" s="12">
        <v>31.4</v>
      </c>
      <c r="D643" s="65">
        <v>31.88</v>
      </c>
      <c r="E643" s="12">
        <v>30.2</v>
      </c>
      <c r="F643" s="65">
        <v>18</v>
      </c>
      <c r="G643" s="12">
        <v>92</v>
      </c>
      <c r="H643" s="12">
        <v>42</v>
      </c>
      <c r="I643" s="12">
        <v>9</v>
      </c>
      <c r="J643" s="65">
        <v>9.1999999999999993</v>
      </c>
      <c r="K643" s="65">
        <v>12.04</v>
      </c>
      <c r="L643" s="65">
        <v>7.05</v>
      </c>
      <c r="M643" s="65">
        <v>2.7</v>
      </c>
      <c r="N643" s="73">
        <v>0.3125</v>
      </c>
      <c r="O643" s="80">
        <v>0</v>
      </c>
    </row>
    <row r="644" spans="1:15" x14ac:dyDescent="0.35">
      <c r="A644" s="2">
        <v>12</v>
      </c>
      <c r="B644" s="9">
        <v>31.84</v>
      </c>
      <c r="C644" s="9">
        <v>30.92</v>
      </c>
      <c r="D644" s="66">
        <v>31.28</v>
      </c>
      <c r="E644" s="9">
        <v>33.6</v>
      </c>
      <c r="F644" s="66">
        <v>19.2</v>
      </c>
      <c r="G644" s="9">
        <v>75</v>
      </c>
      <c r="H644" s="9">
        <v>29</v>
      </c>
      <c r="I644" s="12">
        <v>8</v>
      </c>
      <c r="J644" s="66">
        <v>7.2</v>
      </c>
      <c r="K644" s="66">
        <v>6.42</v>
      </c>
      <c r="L644" s="66">
        <v>8.24</v>
      </c>
      <c r="M644" s="66">
        <v>2.08</v>
      </c>
      <c r="N644" s="67">
        <v>0.14583333333333334</v>
      </c>
      <c r="O644" s="78">
        <v>26.7</v>
      </c>
    </row>
    <row r="645" spans="1:15" x14ac:dyDescent="0.35">
      <c r="A645" s="2">
        <v>13</v>
      </c>
      <c r="B645" s="9">
        <v>29.08</v>
      </c>
      <c r="C645" s="9">
        <v>28.36</v>
      </c>
      <c r="D645" s="66">
        <v>29.88</v>
      </c>
      <c r="E645" s="9">
        <v>33.6</v>
      </c>
      <c r="F645" s="66">
        <v>18</v>
      </c>
      <c r="G645" s="9">
        <v>70</v>
      </c>
      <c r="H645" s="9">
        <v>29</v>
      </c>
      <c r="I645" s="9">
        <v>9.5</v>
      </c>
      <c r="J645" s="66">
        <v>7.8</v>
      </c>
      <c r="K645" s="66">
        <v>6.14</v>
      </c>
      <c r="L645" s="66">
        <v>4.16</v>
      </c>
      <c r="M645" s="66">
        <v>1.46</v>
      </c>
      <c r="N645" s="67">
        <v>0.28472222222222221</v>
      </c>
      <c r="O645" s="78">
        <v>0</v>
      </c>
    </row>
    <row r="646" spans="1:15" x14ac:dyDescent="0.35">
      <c r="A646" s="2">
        <v>14</v>
      </c>
      <c r="B646" s="9">
        <v>30.8</v>
      </c>
      <c r="C646" s="9">
        <v>29.64</v>
      </c>
      <c r="D646" s="66">
        <v>30.04</v>
      </c>
      <c r="E646" s="9">
        <v>35.200000000000003</v>
      </c>
      <c r="F646" s="66">
        <v>21</v>
      </c>
      <c r="G646" s="9">
        <v>75</v>
      </c>
      <c r="H646" s="9">
        <v>27</v>
      </c>
      <c r="I646" s="9">
        <v>9</v>
      </c>
      <c r="J646" s="66">
        <v>3.9</v>
      </c>
      <c r="K646" s="66">
        <v>8.58</v>
      </c>
      <c r="L646" s="66">
        <v>5.51</v>
      </c>
      <c r="M646" s="66">
        <v>2</v>
      </c>
      <c r="N646" s="67">
        <v>0.28819444444444448</v>
      </c>
      <c r="O646" s="78">
        <v>5.6</v>
      </c>
    </row>
    <row r="647" spans="1:15" x14ac:dyDescent="0.35">
      <c r="A647" s="2">
        <v>15</v>
      </c>
      <c r="B647" s="9">
        <v>31.56</v>
      </c>
      <c r="C647" s="9">
        <v>29.8</v>
      </c>
      <c r="D647" s="66">
        <v>30.24</v>
      </c>
      <c r="E647" s="9">
        <v>34.799999999999997</v>
      </c>
      <c r="F647" s="66">
        <v>20.6</v>
      </c>
      <c r="G647" s="9">
        <v>83</v>
      </c>
      <c r="H647" s="9">
        <v>29</v>
      </c>
      <c r="I647" s="9">
        <v>9</v>
      </c>
      <c r="J647" s="66">
        <v>9.1</v>
      </c>
      <c r="K647" s="66">
        <v>5.97</v>
      </c>
      <c r="L647" s="66">
        <v>5.7</v>
      </c>
      <c r="M647" s="66">
        <v>1.65</v>
      </c>
      <c r="N647" s="67">
        <v>0.4375</v>
      </c>
      <c r="O647" s="78">
        <v>1.2</v>
      </c>
    </row>
    <row r="648" spans="1:15" x14ac:dyDescent="0.35">
      <c r="A648" s="2">
        <v>16</v>
      </c>
      <c r="B648" s="9">
        <v>30.8</v>
      </c>
      <c r="C648" s="9">
        <v>30.36</v>
      </c>
      <c r="D648" s="66">
        <v>30.6</v>
      </c>
      <c r="E648" s="9">
        <v>35.200000000000003</v>
      </c>
      <c r="F648" s="66">
        <v>19.8</v>
      </c>
      <c r="G648" s="9">
        <v>75</v>
      </c>
      <c r="H648" s="9">
        <v>24</v>
      </c>
      <c r="I648" s="9">
        <v>11</v>
      </c>
      <c r="J648" s="66">
        <v>6.1</v>
      </c>
      <c r="K648" s="66">
        <v>9.4</v>
      </c>
      <c r="L648" s="66">
        <v>4.79</v>
      </c>
      <c r="M648" s="66">
        <v>2.0099999999999998</v>
      </c>
      <c r="N648" s="67">
        <v>0.14583333333333334</v>
      </c>
      <c r="O648" s="78">
        <v>3.7</v>
      </c>
    </row>
    <row r="649" spans="1:15" x14ac:dyDescent="0.35">
      <c r="A649" s="2">
        <v>17</v>
      </c>
      <c r="B649" s="9">
        <v>31.32</v>
      </c>
      <c r="C649" s="9">
        <v>29.64</v>
      </c>
      <c r="D649" s="66">
        <v>30.12</v>
      </c>
      <c r="E649" s="9">
        <v>34.4</v>
      </c>
      <c r="F649" s="66">
        <v>18.8</v>
      </c>
      <c r="G649" s="9">
        <v>75</v>
      </c>
      <c r="H649" s="9">
        <v>29</v>
      </c>
      <c r="I649" s="9">
        <v>11</v>
      </c>
      <c r="J649" s="66">
        <v>7.2</v>
      </c>
      <c r="K649" s="66">
        <v>7.41</v>
      </c>
      <c r="L649" s="66">
        <v>8.84</v>
      </c>
      <c r="M649" s="66">
        <v>2.2999999999999998</v>
      </c>
      <c r="N649" s="67">
        <v>0.39583333333333331</v>
      </c>
      <c r="O649" s="78">
        <v>3.8</v>
      </c>
    </row>
    <row r="650" spans="1:15" x14ac:dyDescent="0.35">
      <c r="A650" s="2">
        <v>18</v>
      </c>
      <c r="B650" s="9">
        <v>28.6</v>
      </c>
      <c r="C650" s="9">
        <v>28.4</v>
      </c>
      <c r="D650" s="66">
        <v>29.92</v>
      </c>
      <c r="E650" s="9">
        <v>32.799999999999997</v>
      </c>
      <c r="F650" s="66">
        <v>18</v>
      </c>
      <c r="G650" s="9">
        <v>92</v>
      </c>
      <c r="H650" s="9">
        <v>39</v>
      </c>
      <c r="I650" s="9">
        <v>9.5</v>
      </c>
      <c r="J650" s="66">
        <v>7.6</v>
      </c>
      <c r="K650" s="66">
        <v>12.52</v>
      </c>
      <c r="L650" s="66">
        <v>4.84</v>
      </c>
      <c r="M650" s="66">
        <v>2.46</v>
      </c>
      <c r="N650" s="67">
        <v>0.22916666666666666</v>
      </c>
      <c r="O650" s="78">
        <v>0</v>
      </c>
    </row>
    <row r="651" spans="1:15" x14ac:dyDescent="0.35">
      <c r="A651" s="2">
        <v>19</v>
      </c>
      <c r="B651" s="9">
        <v>32.479999999999997</v>
      </c>
      <c r="C651" s="9">
        <v>31.2</v>
      </c>
      <c r="D651" s="66">
        <v>30.32</v>
      </c>
      <c r="E651" s="9">
        <v>35.6</v>
      </c>
      <c r="F651" s="66">
        <v>20.6</v>
      </c>
      <c r="G651" s="9">
        <v>62</v>
      </c>
      <c r="H651" s="9">
        <v>27</v>
      </c>
      <c r="I651" s="9">
        <v>10</v>
      </c>
      <c r="J651" s="66">
        <v>11.3</v>
      </c>
      <c r="K651" s="66">
        <v>7.08</v>
      </c>
      <c r="L651" s="66">
        <v>6.1</v>
      </c>
      <c r="M651" s="66">
        <v>1.86</v>
      </c>
      <c r="N651" s="73">
        <v>0.4375</v>
      </c>
      <c r="O651" s="78">
        <v>0</v>
      </c>
    </row>
    <row r="652" spans="1:15" ht="15" thickBot="1" x14ac:dyDescent="0.4">
      <c r="A652" s="3">
        <v>20</v>
      </c>
      <c r="B652" s="13">
        <v>33.4</v>
      </c>
      <c r="C652" s="13">
        <v>31.16</v>
      </c>
      <c r="D652" s="70">
        <v>31.48</v>
      </c>
      <c r="E652" s="13">
        <v>35.799999999999997</v>
      </c>
      <c r="F652" s="70">
        <v>22.4</v>
      </c>
      <c r="G652" s="13">
        <v>62</v>
      </c>
      <c r="H652" s="13">
        <v>20</v>
      </c>
      <c r="I652" s="13">
        <v>14.5</v>
      </c>
      <c r="J652" s="70">
        <v>9.6</v>
      </c>
      <c r="K652" s="70">
        <v>10.55</v>
      </c>
      <c r="L652" s="96">
        <v>6.74</v>
      </c>
      <c r="M652" s="70">
        <v>2.4500000000000002</v>
      </c>
      <c r="N652" s="75">
        <v>0.35416666666666669</v>
      </c>
      <c r="O652" s="97">
        <v>0</v>
      </c>
    </row>
    <row r="653" spans="1:15" ht="15" thickBot="1" x14ac:dyDescent="0.4">
      <c r="A653" s="143" t="s">
        <v>16</v>
      </c>
      <c r="B653" s="183">
        <v>312.11999999999995</v>
      </c>
      <c r="C653" s="183">
        <v>300.88000000000005</v>
      </c>
      <c r="D653" s="183">
        <v>305.76</v>
      </c>
      <c r="E653" s="183">
        <v>341.20000000000005</v>
      </c>
      <c r="F653" s="183">
        <v>196.4</v>
      </c>
      <c r="G653" s="183">
        <v>761</v>
      </c>
      <c r="H653" s="183">
        <v>295</v>
      </c>
      <c r="I653" s="183">
        <v>100.5</v>
      </c>
      <c r="J653" s="183">
        <v>79</v>
      </c>
      <c r="K653" s="183">
        <v>86.109999999999985</v>
      </c>
      <c r="L653" s="183">
        <v>61.970000000000013</v>
      </c>
      <c r="M653" s="183">
        <v>20.97</v>
      </c>
      <c r="N653" s="186"/>
      <c r="O653" s="187">
        <v>41</v>
      </c>
    </row>
    <row r="654" spans="1:15" ht="15" thickBot="1" x14ac:dyDescent="0.4">
      <c r="A654" s="121" t="s">
        <v>18</v>
      </c>
      <c r="B654" s="135">
        <v>31.211999999999996</v>
      </c>
      <c r="C654" s="135">
        <v>30.088000000000005</v>
      </c>
      <c r="D654" s="135">
        <v>30.576000000000001</v>
      </c>
      <c r="E654" s="135">
        <v>34.120000000000005</v>
      </c>
      <c r="F654" s="135">
        <v>19.64</v>
      </c>
      <c r="G654" s="135">
        <v>76.099999999999994</v>
      </c>
      <c r="H654" s="135">
        <v>29.5</v>
      </c>
      <c r="I654" s="135">
        <v>10.050000000000001</v>
      </c>
      <c r="J654" s="135">
        <v>7.9</v>
      </c>
      <c r="K654" s="135">
        <v>8.6109999999999989</v>
      </c>
      <c r="L654" s="135">
        <v>6.197000000000001</v>
      </c>
      <c r="M654" s="135">
        <v>2.097</v>
      </c>
      <c r="N654" s="135"/>
      <c r="O654" s="188">
        <v>41</v>
      </c>
    </row>
    <row r="655" spans="1:15" x14ac:dyDescent="0.35">
      <c r="A655" s="6">
        <v>21</v>
      </c>
      <c r="B655" s="65">
        <v>32.68</v>
      </c>
      <c r="C655" s="65">
        <v>31.2</v>
      </c>
      <c r="D655" s="69">
        <v>31.6</v>
      </c>
      <c r="E655" s="10">
        <v>34.200000000000003</v>
      </c>
      <c r="F655" s="10">
        <v>20.399999999999999</v>
      </c>
      <c r="G655" s="153">
        <v>75</v>
      </c>
      <c r="H655" s="10">
        <v>25</v>
      </c>
      <c r="I655" s="10">
        <v>11</v>
      </c>
      <c r="J655" s="69">
        <v>12.1</v>
      </c>
      <c r="K655" s="69">
        <v>13.44</v>
      </c>
      <c r="L655" s="69">
        <v>4.1500000000000004</v>
      </c>
      <c r="M655" s="98">
        <v>2.4900000000000002</v>
      </c>
      <c r="N655" s="73">
        <v>0.37152777777777773</v>
      </c>
      <c r="O655" s="74">
        <v>0</v>
      </c>
    </row>
    <row r="656" spans="1:15" x14ac:dyDescent="0.35">
      <c r="A656" s="2">
        <v>22</v>
      </c>
      <c r="B656" s="66">
        <v>32.32</v>
      </c>
      <c r="C656" s="66">
        <v>30.72</v>
      </c>
      <c r="D656" s="66">
        <v>31.12</v>
      </c>
      <c r="E656" s="9">
        <v>32.4</v>
      </c>
      <c r="F656" s="9">
        <v>19.2</v>
      </c>
      <c r="G656" s="92">
        <v>82</v>
      </c>
      <c r="H656" s="9">
        <v>36</v>
      </c>
      <c r="I656" s="9">
        <v>9</v>
      </c>
      <c r="J656" s="66">
        <v>6.9</v>
      </c>
      <c r="K656" s="66">
        <v>9.6</v>
      </c>
      <c r="L656" s="66">
        <v>9.66</v>
      </c>
      <c r="M656" s="99">
        <v>2.73</v>
      </c>
      <c r="N656" s="67">
        <v>0.20833333333333334</v>
      </c>
      <c r="O656" s="68">
        <v>20</v>
      </c>
    </row>
    <row r="657" spans="1:15" x14ac:dyDescent="0.35">
      <c r="A657" s="2">
        <v>23</v>
      </c>
      <c r="B657" s="66">
        <v>28.12</v>
      </c>
      <c r="C657" s="66">
        <v>37.72</v>
      </c>
      <c r="D657" s="66">
        <v>29.52</v>
      </c>
      <c r="E657" s="9">
        <v>31</v>
      </c>
      <c r="F657" s="9">
        <v>17</v>
      </c>
      <c r="G657" s="92">
        <v>92</v>
      </c>
      <c r="H657" s="9">
        <v>41</v>
      </c>
      <c r="I657" s="9">
        <v>8</v>
      </c>
      <c r="J657" s="66">
        <v>5.8</v>
      </c>
      <c r="K657" s="66">
        <v>7.05</v>
      </c>
      <c r="L657" s="99">
        <v>6.5</v>
      </c>
      <c r="M657" s="99">
        <v>1.92</v>
      </c>
      <c r="N657" s="67">
        <v>0.23958333333333334</v>
      </c>
      <c r="O657" s="68">
        <v>0</v>
      </c>
    </row>
    <row r="658" spans="1:15" x14ac:dyDescent="0.35">
      <c r="A658" s="2">
        <v>24</v>
      </c>
      <c r="B658" s="66">
        <v>30.12</v>
      </c>
      <c r="C658" s="66">
        <v>28.68</v>
      </c>
      <c r="D658" s="66">
        <v>29.36</v>
      </c>
      <c r="E658" s="9">
        <v>34.200000000000003</v>
      </c>
      <c r="F658" s="9">
        <v>18.8</v>
      </c>
      <c r="G658" s="92">
        <v>83</v>
      </c>
      <c r="H658" s="9">
        <v>25</v>
      </c>
      <c r="I658" s="9">
        <v>10</v>
      </c>
      <c r="J658" s="66">
        <v>12.4</v>
      </c>
      <c r="K658" s="66">
        <v>6.97</v>
      </c>
      <c r="L658" s="99">
        <v>6.66</v>
      </c>
      <c r="M658" s="99">
        <v>1.93</v>
      </c>
      <c r="N658" s="67">
        <v>0.33333333333333331</v>
      </c>
      <c r="O658" s="68">
        <v>5.8</v>
      </c>
    </row>
    <row r="659" spans="1:15" x14ac:dyDescent="0.35">
      <c r="A659" s="2">
        <v>25</v>
      </c>
      <c r="B659" s="66">
        <v>29.96</v>
      </c>
      <c r="C659" s="66">
        <v>29.12</v>
      </c>
      <c r="D659" s="66">
        <v>29.76</v>
      </c>
      <c r="E659" s="9">
        <v>32.799999999999997</v>
      </c>
      <c r="F659" s="9">
        <v>18.399999999999999</v>
      </c>
      <c r="G659" s="92">
        <v>57</v>
      </c>
      <c r="H659" s="9">
        <v>33</v>
      </c>
      <c r="I659" s="9">
        <v>9.5</v>
      </c>
      <c r="J659" s="66">
        <v>9.1999999999999993</v>
      </c>
      <c r="K659" s="66">
        <v>6.12</v>
      </c>
      <c r="L659" s="99">
        <v>9.3699999999999992</v>
      </c>
      <c r="M659" s="99">
        <v>2.19</v>
      </c>
      <c r="N659" s="67">
        <v>0.32291666666666669</v>
      </c>
      <c r="O659" s="68">
        <v>0</v>
      </c>
    </row>
    <row r="660" spans="1:15" x14ac:dyDescent="0.35">
      <c r="A660" s="2">
        <v>26</v>
      </c>
      <c r="B660" s="66">
        <v>31</v>
      </c>
      <c r="C660" s="66">
        <v>31.64</v>
      </c>
      <c r="D660" s="69">
        <v>30</v>
      </c>
      <c r="E660" s="10">
        <v>34.200000000000003</v>
      </c>
      <c r="F660" s="10">
        <v>18.8</v>
      </c>
      <c r="G660" s="153">
        <v>82</v>
      </c>
      <c r="H660" s="10">
        <v>26</v>
      </c>
      <c r="I660" s="10">
        <v>9.5</v>
      </c>
      <c r="J660" s="69">
        <v>8.3000000000000007</v>
      </c>
      <c r="K660" s="69">
        <v>8.6</v>
      </c>
      <c r="L660" s="100">
        <v>8.5299999999999994</v>
      </c>
      <c r="M660" s="99">
        <v>2.4300000000000002</v>
      </c>
      <c r="N660" s="67">
        <v>0.34375</v>
      </c>
      <c r="O660" s="68" t="s">
        <v>55</v>
      </c>
    </row>
    <row r="661" spans="1:15" x14ac:dyDescent="0.35">
      <c r="A661" s="2">
        <v>27</v>
      </c>
      <c r="B661" s="66">
        <v>30.96</v>
      </c>
      <c r="C661" s="66">
        <v>29.64</v>
      </c>
      <c r="D661" s="66">
        <v>30.12</v>
      </c>
      <c r="E661" s="9">
        <v>33.4</v>
      </c>
      <c r="F661" s="9">
        <v>19.399999999999999</v>
      </c>
      <c r="G661" s="92">
        <v>83</v>
      </c>
      <c r="H661" s="9">
        <v>33</v>
      </c>
      <c r="I661" s="9">
        <v>8</v>
      </c>
      <c r="J661" s="66">
        <v>2.8</v>
      </c>
      <c r="K661" s="66">
        <v>7.31</v>
      </c>
      <c r="L661" s="66">
        <v>7.69</v>
      </c>
      <c r="M661" s="66">
        <v>2.12</v>
      </c>
      <c r="N661" s="67">
        <v>0.36458333333333331</v>
      </c>
      <c r="O661" s="165">
        <v>22.2</v>
      </c>
    </row>
    <row r="662" spans="1:15" x14ac:dyDescent="0.35">
      <c r="A662" s="2">
        <v>28</v>
      </c>
      <c r="B662" s="66">
        <v>26.36</v>
      </c>
      <c r="C662" s="66">
        <v>26.56</v>
      </c>
      <c r="D662" s="66">
        <v>28.52</v>
      </c>
      <c r="E662" s="9">
        <v>28.8</v>
      </c>
      <c r="F662" s="9">
        <v>17.399999999999999</v>
      </c>
      <c r="G662" s="92">
        <v>92</v>
      </c>
      <c r="H662" s="9">
        <v>53</v>
      </c>
      <c r="I662" s="9">
        <v>5</v>
      </c>
      <c r="J662" s="66">
        <v>2</v>
      </c>
      <c r="K662" s="66">
        <v>6</v>
      </c>
      <c r="L662" s="66">
        <v>9.2799999999999994</v>
      </c>
      <c r="M662" s="66">
        <v>2.16</v>
      </c>
      <c r="N662" s="67">
        <v>0.21180555555555555</v>
      </c>
      <c r="O662" s="68">
        <v>3.9</v>
      </c>
    </row>
    <row r="663" spans="1:15" x14ac:dyDescent="0.35">
      <c r="A663" s="2">
        <v>29</v>
      </c>
      <c r="B663" s="66">
        <v>25.6</v>
      </c>
      <c r="C663" s="66">
        <v>25.76</v>
      </c>
      <c r="D663" s="65">
        <v>27.36</v>
      </c>
      <c r="E663" s="12">
        <v>30.6</v>
      </c>
      <c r="F663" s="12">
        <v>18.2</v>
      </c>
      <c r="G663" s="159">
        <v>92</v>
      </c>
      <c r="H663" s="12">
        <v>40</v>
      </c>
      <c r="I663" s="12">
        <v>6.5</v>
      </c>
      <c r="J663" s="65">
        <v>2.7</v>
      </c>
      <c r="K663" s="65">
        <v>5.24</v>
      </c>
      <c r="L663" s="65">
        <v>7.72</v>
      </c>
      <c r="M663" s="65">
        <v>1.83</v>
      </c>
      <c r="N663" s="73">
        <v>0.15625</v>
      </c>
      <c r="O663" s="74">
        <v>0</v>
      </c>
    </row>
    <row r="664" spans="1:15" ht="15" thickBot="1" x14ac:dyDescent="0.4">
      <c r="A664" s="3">
        <v>30</v>
      </c>
      <c r="B664" s="70">
        <v>27.48</v>
      </c>
      <c r="C664" s="70">
        <v>27.48</v>
      </c>
      <c r="D664" s="69">
        <v>27.84</v>
      </c>
      <c r="E664" s="10">
        <v>33.4</v>
      </c>
      <c r="F664" s="10">
        <v>20.399999999999999</v>
      </c>
      <c r="G664" s="153">
        <v>69</v>
      </c>
      <c r="H664" s="10">
        <v>33</v>
      </c>
      <c r="I664" s="10">
        <v>9.1999999999999993</v>
      </c>
      <c r="J664" s="69">
        <v>5.2</v>
      </c>
      <c r="K664" s="69">
        <v>7.58</v>
      </c>
      <c r="L664" s="69">
        <v>8.2100000000000009</v>
      </c>
      <c r="M664" s="69">
        <v>2.2400000000000002</v>
      </c>
      <c r="N664" s="75">
        <v>0.3125</v>
      </c>
      <c r="O664" s="165">
        <v>4.2</v>
      </c>
    </row>
    <row r="665" spans="1:15" ht="15" thickBot="1" x14ac:dyDescent="0.4">
      <c r="A665" s="143" t="s">
        <v>16</v>
      </c>
      <c r="B665" s="183">
        <v>294.60000000000008</v>
      </c>
      <c r="C665" s="183">
        <v>298.52</v>
      </c>
      <c r="D665" s="183">
        <v>295.2</v>
      </c>
      <c r="E665" s="183">
        <v>325</v>
      </c>
      <c r="F665" s="183">
        <v>187.99999999999997</v>
      </c>
      <c r="G665" s="183">
        <v>807</v>
      </c>
      <c r="H665" s="183">
        <v>345</v>
      </c>
      <c r="I665" s="183">
        <v>85.7</v>
      </c>
      <c r="J665" s="183">
        <v>67.400000000000006</v>
      </c>
      <c r="K665" s="183">
        <v>77.91</v>
      </c>
      <c r="L665" s="183">
        <v>77.77000000000001</v>
      </c>
      <c r="M665" s="183">
        <v>22.04</v>
      </c>
      <c r="N665" s="186"/>
      <c r="O665" s="187">
        <v>56.1</v>
      </c>
    </row>
    <row r="666" spans="1:15" ht="15" thickBot="1" x14ac:dyDescent="0.4">
      <c r="A666" s="127" t="s">
        <v>18</v>
      </c>
      <c r="B666" s="135">
        <v>29.460000000000008</v>
      </c>
      <c r="C666" s="135">
        <v>29.851999999999997</v>
      </c>
      <c r="D666" s="135">
        <v>29.52</v>
      </c>
      <c r="E666" s="135">
        <v>32.5</v>
      </c>
      <c r="F666" s="135">
        <v>18.799999999999997</v>
      </c>
      <c r="G666" s="135">
        <v>80.7</v>
      </c>
      <c r="H666" s="135">
        <v>34.5</v>
      </c>
      <c r="I666" s="135">
        <v>8.57</v>
      </c>
      <c r="J666" s="135">
        <v>6.74</v>
      </c>
      <c r="K666" s="135">
        <v>7.7909999999999995</v>
      </c>
      <c r="L666" s="135">
        <v>7.777000000000001</v>
      </c>
      <c r="M666" s="135">
        <v>2.2039999999999997</v>
      </c>
      <c r="N666" s="135"/>
      <c r="O666" s="188">
        <v>104.5</v>
      </c>
    </row>
    <row r="667" spans="1:15" ht="15" thickBot="1" x14ac:dyDescent="0.4">
      <c r="A667" s="127" t="s">
        <v>49</v>
      </c>
      <c r="B667" s="135">
        <v>957.96</v>
      </c>
      <c r="C667" s="135">
        <v>926.66000000000008</v>
      </c>
      <c r="D667" s="135">
        <v>927.56</v>
      </c>
      <c r="E667" s="135">
        <v>1025.4000000000001</v>
      </c>
      <c r="F667" s="135">
        <v>592.4</v>
      </c>
      <c r="G667" s="135">
        <v>2010</v>
      </c>
      <c r="H667" s="135">
        <v>846</v>
      </c>
      <c r="I667" s="135">
        <v>338</v>
      </c>
      <c r="J667" s="135">
        <v>261.5</v>
      </c>
      <c r="K667" s="135">
        <v>252.39</v>
      </c>
      <c r="L667" s="135">
        <v>194.8</v>
      </c>
      <c r="M667" s="135">
        <v>63.309999999999995</v>
      </c>
      <c r="N667" s="135"/>
      <c r="O667" s="135">
        <v>104.5</v>
      </c>
    </row>
    <row r="668" spans="1:15" ht="15" thickBot="1" x14ac:dyDescent="0.4">
      <c r="A668" s="127" t="s">
        <v>21</v>
      </c>
      <c r="B668" s="135">
        <v>31.932000000000002</v>
      </c>
      <c r="C668" s="135">
        <v>30.888666666666669</v>
      </c>
      <c r="D668" s="135">
        <v>30.918666666666663</v>
      </c>
      <c r="E668" s="135">
        <v>34.18</v>
      </c>
      <c r="F668" s="135">
        <v>19.746666666666666</v>
      </c>
      <c r="G668" s="135">
        <v>67</v>
      </c>
      <c r="H668" s="135">
        <v>28.2</v>
      </c>
      <c r="I668" s="135">
        <v>11.266666666666667</v>
      </c>
      <c r="J668" s="135">
        <v>8.7166666666666668</v>
      </c>
      <c r="K668" s="135">
        <v>8.4130000000000003</v>
      </c>
      <c r="L668" s="135">
        <v>6.4933333333333341</v>
      </c>
      <c r="M668" s="135">
        <v>2.1103333333333332</v>
      </c>
      <c r="N668" s="135"/>
      <c r="O668" s="135">
        <v>3.4833333333333334</v>
      </c>
    </row>
    <row r="669" spans="1:15" ht="15" thickBot="1" x14ac:dyDescent="0.4">
      <c r="A669" s="1477" t="s">
        <v>57</v>
      </c>
      <c r="B669" s="1477"/>
      <c r="C669" s="1477"/>
      <c r="D669" s="1477"/>
      <c r="E669" s="1477"/>
      <c r="F669" s="1477"/>
      <c r="G669" s="1477"/>
      <c r="H669" s="1477"/>
      <c r="I669" s="1477"/>
      <c r="J669" s="1477"/>
      <c r="K669" s="1477"/>
      <c r="L669" s="1477"/>
      <c r="M669" s="1477"/>
      <c r="N669" s="1477"/>
      <c r="O669" s="1477"/>
    </row>
    <row r="670" spans="1:15" x14ac:dyDescent="0.35">
      <c r="A670" s="1434" t="s">
        <v>1</v>
      </c>
      <c r="B670" s="1436" t="s">
        <v>23</v>
      </c>
      <c r="C670" s="1437"/>
      <c r="D670" s="1438"/>
      <c r="E670" s="1436" t="s">
        <v>24</v>
      </c>
      <c r="F670" s="1438"/>
      <c r="G670" s="1436" t="s">
        <v>4</v>
      </c>
      <c r="H670" s="1438"/>
      <c r="I670" s="1441" t="s">
        <v>5</v>
      </c>
      <c r="J670" s="1442"/>
      <c r="K670" s="1441" t="s">
        <v>6</v>
      </c>
      <c r="L670" s="1451"/>
      <c r="M670" s="1442"/>
      <c r="N670" s="1475" t="s">
        <v>46</v>
      </c>
      <c r="O670" s="1472" t="s">
        <v>47</v>
      </c>
    </row>
    <row r="671" spans="1:15" ht="28.5" thickBot="1" x14ac:dyDescent="0.4">
      <c r="A671" s="1450"/>
      <c r="B671" s="1">
        <v>0.05</v>
      </c>
      <c r="C671" s="1">
        <v>0.1</v>
      </c>
      <c r="D671" s="1">
        <v>0.2</v>
      </c>
      <c r="E671" s="1" t="s">
        <v>9</v>
      </c>
      <c r="F671" s="1" t="s">
        <v>10</v>
      </c>
      <c r="G671" s="1" t="s">
        <v>9</v>
      </c>
      <c r="H671" s="1" t="s">
        <v>10</v>
      </c>
      <c r="I671" s="1" t="s">
        <v>11</v>
      </c>
      <c r="J671" s="1" t="s">
        <v>12</v>
      </c>
      <c r="K671" s="19" t="s">
        <v>13</v>
      </c>
      <c r="L671" s="19" t="s">
        <v>14</v>
      </c>
      <c r="M671" s="19" t="s">
        <v>48</v>
      </c>
      <c r="N671" s="1476"/>
      <c r="O671" s="1473"/>
    </row>
    <row r="672" spans="1:15" x14ac:dyDescent="0.35">
      <c r="A672" s="2">
        <v>1</v>
      </c>
      <c r="B672" s="65">
        <v>30.16</v>
      </c>
      <c r="C672" s="65">
        <v>28.68</v>
      </c>
      <c r="D672" s="65">
        <v>28.96</v>
      </c>
      <c r="E672" s="66">
        <v>32.4</v>
      </c>
      <c r="F672" s="66">
        <v>22.2</v>
      </c>
      <c r="G672" s="66">
        <v>76</v>
      </c>
      <c r="H672" s="66">
        <v>41</v>
      </c>
      <c r="I672" s="66">
        <v>3.5</v>
      </c>
      <c r="J672" s="66">
        <v>5.3</v>
      </c>
      <c r="K672" s="66">
        <v>9.1</v>
      </c>
      <c r="L672" s="66">
        <v>6.21</v>
      </c>
      <c r="M672" s="66">
        <v>2.13</v>
      </c>
      <c r="N672" s="67">
        <v>0.375</v>
      </c>
      <c r="O672" s="77">
        <v>5.5</v>
      </c>
    </row>
    <row r="673" spans="1:15" x14ac:dyDescent="0.35">
      <c r="A673" s="2">
        <v>2</v>
      </c>
      <c r="B673" s="66">
        <v>27.84</v>
      </c>
      <c r="C673" s="66">
        <v>26.88</v>
      </c>
      <c r="D673" s="66">
        <v>28.44</v>
      </c>
      <c r="E673" s="66">
        <v>31.8</v>
      </c>
      <c r="F673" s="66">
        <v>20.2</v>
      </c>
      <c r="G673" s="66">
        <v>68</v>
      </c>
      <c r="H673" s="66">
        <v>36</v>
      </c>
      <c r="I673" s="66">
        <v>8</v>
      </c>
      <c r="J673" s="66">
        <v>6.8</v>
      </c>
      <c r="K673" s="66">
        <v>6.45</v>
      </c>
      <c r="L673" s="66">
        <v>3.55</v>
      </c>
      <c r="M673" s="66">
        <v>1.39</v>
      </c>
      <c r="N673" s="67">
        <v>0.16666666666666666</v>
      </c>
      <c r="O673" s="68">
        <v>0</v>
      </c>
    </row>
    <row r="674" spans="1:15" x14ac:dyDescent="0.35">
      <c r="A674" s="2">
        <v>3</v>
      </c>
      <c r="B674" s="66">
        <v>30.76</v>
      </c>
      <c r="C674" s="66">
        <v>28.56</v>
      </c>
      <c r="D674" s="66">
        <v>28.64</v>
      </c>
      <c r="E674" s="66">
        <v>34.4</v>
      </c>
      <c r="F674" s="66">
        <v>20.6</v>
      </c>
      <c r="G674" s="66">
        <v>69</v>
      </c>
      <c r="H674" s="66">
        <v>30</v>
      </c>
      <c r="I674" s="66">
        <v>10.5</v>
      </c>
      <c r="J674" s="66">
        <v>9.1</v>
      </c>
      <c r="K674" s="66">
        <v>7.55</v>
      </c>
      <c r="L674" s="66">
        <v>4.58</v>
      </c>
      <c r="M674" s="66">
        <v>1.6850000000000001</v>
      </c>
      <c r="N674" s="67">
        <v>0.39583333333333331</v>
      </c>
      <c r="O674" s="68">
        <v>0</v>
      </c>
    </row>
    <row r="675" spans="1:15" x14ac:dyDescent="0.35">
      <c r="A675" s="2">
        <v>4</v>
      </c>
      <c r="B675" s="66">
        <v>31.88</v>
      </c>
      <c r="C675" s="66">
        <v>29.84</v>
      </c>
      <c r="D675" s="66">
        <v>29.92</v>
      </c>
      <c r="E675" s="66">
        <v>34.799999999999997</v>
      </c>
      <c r="F675" s="66">
        <v>21.6</v>
      </c>
      <c r="G675" s="66">
        <v>69</v>
      </c>
      <c r="H675" s="66">
        <v>19</v>
      </c>
      <c r="I675" s="66">
        <v>13</v>
      </c>
      <c r="J675" s="66">
        <v>9.8000000000000007</v>
      </c>
      <c r="K675" s="66">
        <v>7.06</v>
      </c>
      <c r="L675" s="66">
        <v>5.15</v>
      </c>
      <c r="M675" s="66">
        <v>1.696</v>
      </c>
      <c r="N675" s="67">
        <v>0.35416666666666669</v>
      </c>
      <c r="O675" s="68">
        <v>0</v>
      </c>
    </row>
    <row r="676" spans="1:15" x14ac:dyDescent="0.35">
      <c r="A676" s="2">
        <v>5</v>
      </c>
      <c r="B676" s="66">
        <v>32.520000000000003</v>
      </c>
      <c r="C676" s="66">
        <v>28.2</v>
      </c>
      <c r="D676" s="66">
        <v>29.52</v>
      </c>
      <c r="E676" s="66">
        <v>35.4</v>
      </c>
      <c r="F676" s="66">
        <v>19.600000000000001</v>
      </c>
      <c r="G676" s="66">
        <v>67</v>
      </c>
      <c r="H676" s="66">
        <v>19</v>
      </c>
      <c r="I676" s="66">
        <v>9.5</v>
      </c>
      <c r="J676" s="66">
        <v>10.5</v>
      </c>
      <c r="K676" s="66">
        <v>6.5</v>
      </c>
      <c r="L676" s="66">
        <v>4.05</v>
      </c>
      <c r="M676" s="66">
        <v>1.46</v>
      </c>
      <c r="N676" s="67">
        <v>0.44791666666666669</v>
      </c>
      <c r="O676" s="68">
        <v>0</v>
      </c>
    </row>
    <row r="677" spans="1:15" x14ac:dyDescent="0.35">
      <c r="A677" s="2">
        <v>6</v>
      </c>
      <c r="B677" s="66">
        <v>32.64</v>
      </c>
      <c r="C677" s="66">
        <v>31.16</v>
      </c>
      <c r="D677" s="66">
        <v>31.36</v>
      </c>
      <c r="E677" s="66">
        <v>34.799999999999997</v>
      </c>
      <c r="F677" s="66">
        <v>21.2</v>
      </c>
      <c r="G677" s="66">
        <v>61</v>
      </c>
      <c r="H677" s="66">
        <v>32</v>
      </c>
      <c r="I677" s="66">
        <v>11.5</v>
      </c>
      <c r="J677" s="66">
        <v>10.5</v>
      </c>
      <c r="K677" s="66">
        <v>9.3000000000000007</v>
      </c>
      <c r="L677" s="66">
        <v>4.75</v>
      </c>
      <c r="M677" s="66">
        <v>1.95</v>
      </c>
      <c r="N677" s="67">
        <v>0.27430555555555552</v>
      </c>
      <c r="O677" s="68">
        <v>0</v>
      </c>
    </row>
    <row r="678" spans="1:15" x14ac:dyDescent="0.35">
      <c r="A678" s="2">
        <v>7</v>
      </c>
      <c r="B678" s="66">
        <v>29.08</v>
      </c>
      <c r="C678" s="66">
        <v>30.24</v>
      </c>
      <c r="D678" s="66">
        <v>30.92</v>
      </c>
      <c r="E678" s="66">
        <v>33.6</v>
      </c>
      <c r="F678" s="66">
        <v>20.8</v>
      </c>
      <c r="G678" s="66">
        <v>76</v>
      </c>
      <c r="H678" s="66">
        <v>32</v>
      </c>
      <c r="I678" s="66">
        <v>8</v>
      </c>
      <c r="J678" s="66">
        <v>5.5</v>
      </c>
      <c r="K678" s="66">
        <v>8.6300000000000008</v>
      </c>
      <c r="L678" s="66">
        <v>5.35</v>
      </c>
      <c r="M678" s="66">
        <v>1.95</v>
      </c>
      <c r="N678" s="67">
        <v>0.20833333333333334</v>
      </c>
      <c r="O678" s="68">
        <v>2.2999999999999998</v>
      </c>
    </row>
    <row r="679" spans="1:15" x14ac:dyDescent="0.35">
      <c r="A679" s="2">
        <v>8</v>
      </c>
      <c r="B679" s="66">
        <v>26.76</v>
      </c>
      <c r="C679" s="66">
        <v>27.16</v>
      </c>
      <c r="D679" s="66">
        <v>29.28</v>
      </c>
      <c r="E679" s="66">
        <v>29.2</v>
      </c>
      <c r="F679" s="66">
        <v>19.2</v>
      </c>
      <c r="G679" s="66">
        <v>92</v>
      </c>
      <c r="H679" s="66">
        <v>47</v>
      </c>
      <c r="I679" s="66">
        <v>5.5</v>
      </c>
      <c r="J679" s="66">
        <v>4.4000000000000004</v>
      </c>
      <c r="K679" s="66">
        <v>7.38</v>
      </c>
      <c r="L679" s="66">
        <v>3.85</v>
      </c>
      <c r="M679" s="66">
        <v>1.56</v>
      </c>
      <c r="N679" s="67">
        <v>2.0833333333333332E-2</v>
      </c>
      <c r="O679" s="68">
        <v>0.4</v>
      </c>
    </row>
    <row r="680" spans="1:15" x14ac:dyDescent="0.35">
      <c r="A680" s="2">
        <v>9</v>
      </c>
      <c r="B680" s="66">
        <v>24.28</v>
      </c>
      <c r="C680" s="66">
        <v>25.4</v>
      </c>
      <c r="D680" s="66">
        <v>27.68</v>
      </c>
      <c r="E680" s="66">
        <v>27.6</v>
      </c>
      <c r="F680" s="66">
        <v>18</v>
      </c>
      <c r="G680" s="66">
        <v>92</v>
      </c>
      <c r="H680" s="66">
        <v>69</v>
      </c>
      <c r="I680" s="66">
        <v>2</v>
      </c>
      <c r="J680" s="66">
        <v>0</v>
      </c>
      <c r="K680" s="66">
        <v>11.73</v>
      </c>
      <c r="L680" s="66">
        <v>4.09</v>
      </c>
      <c r="M680" s="66">
        <v>1.1970000000000001</v>
      </c>
      <c r="N680" s="67">
        <v>0</v>
      </c>
      <c r="O680" s="68">
        <v>0.3</v>
      </c>
    </row>
    <row r="681" spans="1:15" ht="15" thickBot="1" x14ac:dyDescent="0.4">
      <c r="A681" s="3">
        <v>10</v>
      </c>
      <c r="B681" s="70">
        <v>29.56</v>
      </c>
      <c r="C681" s="70">
        <v>27.28</v>
      </c>
      <c r="D681" s="70">
        <v>27.56</v>
      </c>
      <c r="E681" s="70">
        <v>29.6</v>
      </c>
      <c r="F681" s="70">
        <v>19.2</v>
      </c>
      <c r="G681" s="70">
        <v>92</v>
      </c>
      <c r="H681" s="70">
        <v>48</v>
      </c>
      <c r="I681" s="70">
        <v>7</v>
      </c>
      <c r="J681" s="70">
        <v>5.0999999999999996</v>
      </c>
      <c r="K681" s="70">
        <v>9.8800000000000008</v>
      </c>
      <c r="L681" s="70">
        <v>5.75</v>
      </c>
      <c r="M681" s="70">
        <v>2.1720000000000002</v>
      </c>
      <c r="N681" s="71">
        <v>0.35416666666666669</v>
      </c>
      <c r="O681" s="72">
        <v>22.7</v>
      </c>
    </row>
    <row r="682" spans="1:15" ht="15" thickBot="1" x14ac:dyDescent="0.4">
      <c r="A682" s="143" t="s">
        <v>16</v>
      </c>
      <c r="B682" s="144">
        <v>295.47999999999996</v>
      </c>
      <c r="C682" s="144">
        <v>283.39999999999998</v>
      </c>
      <c r="D682" s="144">
        <v>292.28000000000003</v>
      </c>
      <c r="E682" s="144">
        <v>323.60000000000002</v>
      </c>
      <c r="F682" s="144">
        <v>202.59999999999997</v>
      </c>
      <c r="G682" s="144">
        <v>762</v>
      </c>
      <c r="H682" s="144">
        <v>373</v>
      </c>
      <c r="I682" s="144">
        <v>78.5</v>
      </c>
      <c r="J682" s="144">
        <v>67</v>
      </c>
      <c r="K682" s="144">
        <v>83.58</v>
      </c>
      <c r="L682" s="144">
        <v>47.33</v>
      </c>
      <c r="M682" s="144">
        <v>17.190000000000001</v>
      </c>
      <c r="N682" s="184"/>
      <c r="O682" s="185">
        <v>31.2</v>
      </c>
    </row>
    <row r="683" spans="1:15" ht="15" thickBot="1" x14ac:dyDescent="0.4">
      <c r="A683" s="121" t="s">
        <v>18</v>
      </c>
      <c r="B683" s="135">
        <v>29.547999999999998</v>
      </c>
      <c r="C683" s="135">
        <v>28.34</v>
      </c>
      <c r="D683" s="135">
        <v>29.228000000000002</v>
      </c>
      <c r="E683" s="135">
        <v>32.36</v>
      </c>
      <c r="F683" s="135">
        <v>20.260000000000002</v>
      </c>
      <c r="G683" s="135">
        <v>76.2</v>
      </c>
      <c r="H683" s="135">
        <v>37.299999999999997</v>
      </c>
      <c r="I683" s="135">
        <v>7.85</v>
      </c>
      <c r="J683" s="135">
        <v>6.7</v>
      </c>
      <c r="K683" s="135">
        <v>8.3580000000000005</v>
      </c>
      <c r="L683" s="135">
        <v>4.7</v>
      </c>
      <c r="M683" s="135">
        <v>1.7</v>
      </c>
      <c r="N683" s="136"/>
      <c r="O683" s="137">
        <v>31.2</v>
      </c>
    </row>
    <row r="684" spans="1:15" x14ac:dyDescent="0.35">
      <c r="A684" s="6">
        <v>11</v>
      </c>
      <c r="B684" s="65">
        <v>27.56</v>
      </c>
      <c r="C684" s="65">
        <v>27.08</v>
      </c>
      <c r="D684" s="65">
        <v>28.2</v>
      </c>
      <c r="E684" s="65">
        <v>29.8</v>
      </c>
      <c r="F684" s="65">
        <v>16.600000000000001</v>
      </c>
      <c r="G684" s="65">
        <v>92</v>
      </c>
      <c r="H684" s="65">
        <v>54</v>
      </c>
      <c r="I684" s="65">
        <v>4.5</v>
      </c>
      <c r="J684" s="65">
        <v>6</v>
      </c>
      <c r="K684" s="65">
        <v>6.95</v>
      </c>
      <c r="L684" s="65">
        <v>6.5750000000000002</v>
      </c>
      <c r="M684" s="65">
        <v>1.8779999999999999</v>
      </c>
      <c r="N684" s="73">
        <v>0.23611111111111113</v>
      </c>
      <c r="O684" s="101">
        <v>0</v>
      </c>
    </row>
    <row r="685" spans="1:15" x14ac:dyDescent="0.35">
      <c r="A685" s="2">
        <v>12</v>
      </c>
      <c r="B685" s="66">
        <v>29.72</v>
      </c>
      <c r="C685" s="66">
        <v>27.84</v>
      </c>
      <c r="D685" s="66">
        <v>28.28</v>
      </c>
      <c r="E685" s="66">
        <v>32.200000000000003</v>
      </c>
      <c r="F685" s="66">
        <v>18.399999999999999</v>
      </c>
      <c r="G685" s="66">
        <v>92</v>
      </c>
      <c r="H685" s="66">
        <v>36</v>
      </c>
      <c r="I685" s="66">
        <v>8</v>
      </c>
      <c r="J685" s="66">
        <v>4.9000000000000004</v>
      </c>
      <c r="K685" s="66">
        <v>8.0500000000000007</v>
      </c>
      <c r="L685" s="66">
        <v>7.79</v>
      </c>
      <c r="M685" s="66">
        <v>2.2000000000000002</v>
      </c>
      <c r="N685" s="67">
        <v>0.3125</v>
      </c>
      <c r="O685" s="77">
        <v>13.1</v>
      </c>
    </row>
    <row r="686" spans="1:15" x14ac:dyDescent="0.35">
      <c r="A686" s="2">
        <v>13</v>
      </c>
      <c r="B686" s="66">
        <v>28.72</v>
      </c>
      <c r="C686" s="66">
        <v>27.44</v>
      </c>
      <c r="D686" s="66">
        <v>28.44</v>
      </c>
      <c r="E686" s="66">
        <v>31.2</v>
      </c>
      <c r="F686" s="66">
        <v>17.8</v>
      </c>
      <c r="G686" s="66">
        <v>92</v>
      </c>
      <c r="H686" s="66">
        <v>49</v>
      </c>
      <c r="I686" s="66">
        <v>7.5</v>
      </c>
      <c r="J686" s="66">
        <v>6.6</v>
      </c>
      <c r="K686" s="66">
        <v>7.8</v>
      </c>
      <c r="L686" s="66">
        <v>7.21</v>
      </c>
      <c r="M686" s="66">
        <v>2.0859999999999999</v>
      </c>
      <c r="N686" s="67">
        <v>0.375</v>
      </c>
      <c r="O686" s="77">
        <v>5.6</v>
      </c>
    </row>
    <row r="687" spans="1:15" x14ac:dyDescent="0.35">
      <c r="A687" s="2">
        <v>14</v>
      </c>
      <c r="B687" s="66">
        <v>28.32</v>
      </c>
      <c r="C687" s="66">
        <v>27.24</v>
      </c>
      <c r="D687" s="66">
        <v>28.24</v>
      </c>
      <c r="E687" s="66">
        <v>30.4</v>
      </c>
      <c r="F687" s="66">
        <v>18.2</v>
      </c>
      <c r="G687" s="66">
        <v>92</v>
      </c>
      <c r="H687" s="66">
        <v>43</v>
      </c>
      <c r="I687" s="66">
        <v>5.5</v>
      </c>
      <c r="J687" s="66">
        <v>7</v>
      </c>
      <c r="K687" s="66">
        <v>6.91</v>
      </c>
      <c r="L687" s="66">
        <v>3.62</v>
      </c>
      <c r="M687" s="66">
        <v>1.464</v>
      </c>
      <c r="N687" s="67">
        <v>0.33333333333333331</v>
      </c>
      <c r="O687" s="77">
        <v>0</v>
      </c>
    </row>
    <row r="688" spans="1:15" x14ac:dyDescent="0.35">
      <c r="A688" s="2">
        <v>15</v>
      </c>
      <c r="B688" s="66">
        <v>31.04</v>
      </c>
      <c r="C688" s="66">
        <v>28.64</v>
      </c>
      <c r="D688" s="66">
        <v>28.8</v>
      </c>
      <c r="E688" s="66">
        <v>33</v>
      </c>
      <c r="F688" s="66">
        <v>20.2</v>
      </c>
      <c r="G688" s="66">
        <v>92</v>
      </c>
      <c r="H688" s="66">
        <v>29</v>
      </c>
      <c r="I688" s="66">
        <v>12</v>
      </c>
      <c r="J688" s="66">
        <v>9.9</v>
      </c>
      <c r="K688" s="66">
        <v>7.95</v>
      </c>
      <c r="L688" s="66">
        <v>8</v>
      </c>
      <c r="M688" s="66">
        <v>2.21</v>
      </c>
      <c r="N688" s="67">
        <v>0.41666666666666669</v>
      </c>
      <c r="O688" s="77" t="s">
        <v>55</v>
      </c>
    </row>
    <row r="689" spans="1:15" x14ac:dyDescent="0.35">
      <c r="A689" s="2">
        <v>16</v>
      </c>
      <c r="B689" s="66">
        <v>30.92</v>
      </c>
      <c r="C689" s="66">
        <v>29.12</v>
      </c>
      <c r="D689" s="66">
        <v>29.56</v>
      </c>
      <c r="E689" s="66">
        <v>32.5</v>
      </c>
      <c r="F689" s="66">
        <v>20</v>
      </c>
      <c r="G689" s="66">
        <v>74</v>
      </c>
      <c r="H689" s="66">
        <v>37</v>
      </c>
      <c r="I689" s="66">
        <v>11</v>
      </c>
      <c r="J689" s="66">
        <v>7.9</v>
      </c>
      <c r="K689" s="66">
        <v>9.56</v>
      </c>
      <c r="L689" s="66">
        <v>7.45</v>
      </c>
      <c r="M689" s="66">
        <v>2.359</v>
      </c>
      <c r="N689" s="67">
        <v>0.375</v>
      </c>
      <c r="O689" s="77">
        <v>1</v>
      </c>
    </row>
    <row r="690" spans="1:15" x14ac:dyDescent="0.35">
      <c r="A690" s="2">
        <v>17</v>
      </c>
      <c r="B690" s="66">
        <v>30.76</v>
      </c>
      <c r="C690" s="66">
        <v>29.32</v>
      </c>
      <c r="D690" s="66">
        <v>29.76</v>
      </c>
      <c r="E690" s="66">
        <v>32.4</v>
      </c>
      <c r="F690" s="66">
        <v>20</v>
      </c>
      <c r="G690" s="66">
        <v>92</v>
      </c>
      <c r="H690" s="66">
        <v>37</v>
      </c>
      <c r="I690" s="66">
        <v>10</v>
      </c>
      <c r="J690" s="66">
        <v>7.3</v>
      </c>
      <c r="K690" s="66">
        <v>11.05</v>
      </c>
      <c r="L690" s="66">
        <v>12.19</v>
      </c>
      <c r="M690" s="66">
        <v>3.22</v>
      </c>
      <c r="N690" s="67">
        <v>0.35416666666666669</v>
      </c>
      <c r="O690" s="77">
        <v>5.2</v>
      </c>
    </row>
    <row r="691" spans="1:15" x14ac:dyDescent="0.35">
      <c r="A691" s="2">
        <v>18</v>
      </c>
      <c r="B691" s="66">
        <v>30.28</v>
      </c>
      <c r="C691" s="66">
        <v>28.88</v>
      </c>
      <c r="D691" s="66">
        <v>29.6</v>
      </c>
      <c r="E691" s="66">
        <v>32.799999999999997</v>
      </c>
      <c r="F691" s="66">
        <v>18.399999999999999</v>
      </c>
      <c r="G691" s="66">
        <v>92</v>
      </c>
      <c r="H691" s="66">
        <v>33</v>
      </c>
      <c r="I691" s="66">
        <v>7</v>
      </c>
      <c r="J691" s="66">
        <v>7.4</v>
      </c>
      <c r="K691" s="66">
        <v>8.32</v>
      </c>
      <c r="L691" s="66">
        <v>11.18</v>
      </c>
      <c r="M691" s="66">
        <v>2.7</v>
      </c>
      <c r="N691" s="67">
        <v>0.375</v>
      </c>
      <c r="O691" s="77">
        <v>7.4</v>
      </c>
    </row>
    <row r="692" spans="1:15" x14ac:dyDescent="0.35">
      <c r="A692" s="2">
        <v>19</v>
      </c>
      <c r="B692" s="66">
        <v>28.32</v>
      </c>
      <c r="C692" s="66">
        <v>27.2</v>
      </c>
      <c r="D692" s="66">
        <v>28.52</v>
      </c>
      <c r="E692" s="66">
        <v>31.4</v>
      </c>
      <c r="F692" s="66">
        <v>18</v>
      </c>
      <c r="G692" s="66">
        <v>74</v>
      </c>
      <c r="H692" s="66">
        <v>45</v>
      </c>
      <c r="I692" s="66">
        <v>8</v>
      </c>
      <c r="J692" s="66">
        <v>7.6</v>
      </c>
      <c r="K692" s="9">
        <v>7.63</v>
      </c>
      <c r="L692" s="66">
        <v>7.94</v>
      </c>
      <c r="M692" s="66">
        <v>2.16</v>
      </c>
      <c r="N692" s="67">
        <v>0.33333333333333331</v>
      </c>
      <c r="O692" s="77">
        <v>0</v>
      </c>
    </row>
    <row r="693" spans="1:15" ht="15" thickBot="1" x14ac:dyDescent="0.4">
      <c r="A693" s="3">
        <v>20</v>
      </c>
      <c r="B693" s="70">
        <v>27.56</v>
      </c>
      <c r="C693" s="70">
        <v>26.84</v>
      </c>
      <c r="D693" s="70">
        <v>29.44</v>
      </c>
      <c r="E693" s="70">
        <v>29.8</v>
      </c>
      <c r="F693" s="70">
        <v>18.2</v>
      </c>
      <c r="G693" s="70">
        <v>92</v>
      </c>
      <c r="H693" s="70">
        <v>51</v>
      </c>
      <c r="I693" s="70">
        <v>4.5</v>
      </c>
      <c r="J693" s="70">
        <v>5.3</v>
      </c>
      <c r="K693" s="70">
        <v>6.5750000000000002</v>
      </c>
      <c r="L693" s="96">
        <v>3.06</v>
      </c>
      <c r="M693" s="70">
        <v>1.339</v>
      </c>
      <c r="N693" s="71">
        <v>9.0277777777777776E-2</v>
      </c>
      <c r="O693" s="102">
        <v>0</v>
      </c>
    </row>
    <row r="694" spans="1:15" ht="15" thickBot="1" x14ac:dyDescent="0.4">
      <c r="A694" s="143" t="s">
        <v>16</v>
      </c>
      <c r="B694" s="144">
        <v>293.2</v>
      </c>
      <c r="C694" s="144">
        <v>279.59999999999997</v>
      </c>
      <c r="D694" s="144">
        <v>288.83999999999997</v>
      </c>
      <c r="E694" s="144">
        <v>315.5</v>
      </c>
      <c r="F694" s="144">
        <v>185.79999999999998</v>
      </c>
      <c r="G694" s="144">
        <v>884</v>
      </c>
      <c r="H694" s="144">
        <v>414</v>
      </c>
      <c r="I694" s="144">
        <v>78</v>
      </c>
      <c r="J694" s="144">
        <v>69.899999999999991</v>
      </c>
      <c r="K694" s="144">
        <v>80.795000000000002</v>
      </c>
      <c r="L694" s="144">
        <v>75.015000000000001</v>
      </c>
      <c r="M694" s="144">
        <v>21.616</v>
      </c>
      <c r="N694" s="184"/>
      <c r="O694" s="185">
        <v>32.299999999999997</v>
      </c>
    </row>
    <row r="695" spans="1:15" ht="15" thickBot="1" x14ac:dyDescent="0.4">
      <c r="A695" s="121" t="s">
        <v>18</v>
      </c>
      <c r="B695" s="128">
        <v>29.32</v>
      </c>
      <c r="C695" s="128">
        <v>27.96</v>
      </c>
      <c r="D695" s="128">
        <v>28.884</v>
      </c>
      <c r="E695" s="128">
        <v>31.55</v>
      </c>
      <c r="F695" s="128">
        <v>18.579999999999998</v>
      </c>
      <c r="G695" s="128">
        <v>88.4</v>
      </c>
      <c r="H695" s="128">
        <v>41.4</v>
      </c>
      <c r="I695" s="128">
        <v>7.8</v>
      </c>
      <c r="J695" s="128">
        <v>6.99</v>
      </c>
      <c r="K695" s="128">
        <v>8.0794999999999995</v>
      </c>
      <c r="L695" s="128">
        <v>7.5</v>
      </c>
      <c r="M695" s="128">
        <v>2.2000000000000002</v>
      </c>
      <c r="N695" s="129"/>
      <c r="O695" s="138">
        <v>32.299999999999997</v>
      </c>
    </row>
    <row r="696" spans="1:15" x14ac:dyDescent="0.35">
      <c r="A696" s="6">
        <v>21</v>
      </c>
      <c r="B696" s="65">
        <v>28.08</v>
      </c>
      <c r="C696" s="65">
        <v>27.52</v>
      </c>
      <c r="D696" s="65">
        <v>28.4</v>
      </c>
      <c r="E696" s="12">
        <v>30.8</v>
      </c>
      <c r="F696" s="65">
        <v>18.2</v>
      </c>
      <c r="G696" s="12">
        <v>92</v>
      </c>
      <c r="H696" s="12">
        <v>44</v>
      </c>
      <c r="I696" s="65">
        <v>5</v>
      </c>
      <c r="J696" s="65">
        <v>2.8</v>
      </c>
      <c r="K696" s="65">
        <v>8.56</v>
      </c>
      <c r="L696" s="65">
        <v>5.6</v>
      </c>
      <c r="M696" s="98">
        <v>1.968</v>
      </c>
      <c r="N696" s="73">
        <v>0.20833333333333334</v>
      </c>
      <c r="O696" s="74">
        <v>22</v>
      </c>
    </row>
    <row r="697" spans="1:15" x14ac:dyDescent="0.35">
      <c r="A697" s="2">
        <v>22</v>
      </c>
      <c r="B697" s="66">
        <v>22.04</v>
      </c>
      <c r="C697" s="66">
        <v>23.4</v>
      </c>
      <c r="D697" s="66">
        <v>26.12</v>
      </c>
      <c r="E697" s="9">
        <v>22.2</v>
      </c>
      <c r="F697" s="66">
        <v>17.8</v>
      </c>
      <c r="G697" s="9">
        <v>92</v>
      </c>
      <c r="H697" s="9">
        <v>75</v>
      </c>
      <c r="I697" s="66">
        <v>2</v>
      </c>
      <c r="J697" s="66" t="s">
        <v>58</v>
      </c>
      <c r="K697" s="66">
        <v>12.86</v>
      </c>
      <c r="L697" s="66">
        <v>7.05</v>
      </c>
      <c r="M697" s="99">
        <v>2.76</v>
      </c>
      <c r="N697" s="67">
        <v>0</v>
      </c>
      <c r="O697" s="68">
        <v>11.2</v>
      </c>
    </row>
    <row r="698" spans="1:15" x14ac:dyDescent="0.35">
      <c r="A698" s="2">
        <v>23</v>
      </c>
      <c r="B698" s="66">
        <v>25.6</v>
      </c>
      <c r="C698" s="66">
        <v>24.24</v>
      </c>
      <c r="D698" s="66">
        <v>25.32</v>
      </c>
      <c r="E698" s="9">
        <v>30.2</v>
      </c>
      <c r="F698" s="66">
        <v>17.399999999999999</v>
      </c>
      <c r="G698" s="9">
        <v>83</v>
      </c>
      <c r="H698" s="9">
        <v>63</v>
      </c>
      <c r="I698" s="66">
        <v>4</v>
      </c>
      <c r="J698" s="66">
        <v>7.2</v>
      </c>
      <c r="K698" s="66">
        <v>5.59</v>
      </c>
      <c r="L698" s="99">
        <v>4.74</v>
      </c>
      <c r="M698" s="99">
        <v>1.43</v>
      </c>
      <c r="N698" s="67">
        <v>0.22916666666666666</v>
      </c>
      <c r="O698" s="68">
        <v>0.3</v>
      </c>
    </row>
    <row r="699" spans="1:15" x14ac:dyDescent="0.35">
      <c r="A699" s="2">
        <v>24</v>
      </c>
      <c r="B699" s="66">
        <v>26.76</v>
      </c>
      <c r="C699" s="66">
        <v>25.64</v>
      </c>
      <c r="D699" s="66">
        <v>26.44</v>
      </c>
      <c r="E699" s="9">
        <v>28.2</v>
      </c>
      <c r="F699" s="66">
        <v>18.8</v>
      </c>
      <c r="G699" s="9">
        <v>92</v>
      </c>
      <c r="H699" s="9">
        <v>64</v>
      </c>
      <c r="I699" s="66">
        <v>4</v>
      </c>
      <c r="J699" s="66">
        <v>4.2</v>
      </c>
      <c r="K699" s="66">
        <v>9.94</v>
      </c>
      <c r="L699" s="99">
        <v>6.58</v>
      </c>
      <c r="M699" s="99">
        <v>2.29</v>
      </c>
      <c r="N699" s="67">
        <v>0.17361111111111113</v>
      </c>
      <c r="O699" s="68">
        <v>38.299999999999997</v>
      </c>
    </row>
    <row r="700" spans="1:15" x14ac:dyDescent="0.35">
      <c r="A700" s="2">
        <v>25</v>
      </c>
      <c r="B700" s="66">
        <v>25.08</v>
      </c>
      <c r="C700" s="66">
        <v>24.56</v>
      </c>
      <c r="D700" s="66">
        <v>25.84</v>
      </c>
      <c r="E700" s="9">
        <v>26.4</v>
      </c>
      <c r="F700" s="66">
        <v>17.600000000000001</v>
      </c>
      <c r="G700" s="9">
        <v>92</v>
      </c>
      <c r="H700" s="9">
        <v>70</v>
      </c>
      <c r="I700" s="66">
        <v>10.5</v>
      </c>
      <c r="J700" s="66">
        <v>3.2</v>
      </c>
      <c r="K700" s="66">
        <v>5.54</v>
      </c>
      <c r="L700" s="99">
        <v>3.18</v>
      </c>
      <c r="M700" s="99">
        <v>1.21</v>
      </c>
      <c r="N700" s="67">
        <v>0.125</v>
      </c>
      <c r="O700" s="68">
        <v>1.2</v>
      </c>
    </row>
    <row r="701" spans="1:15" x14ac:dyDescent="0.35">
      <c r="A701" s="2">
        <v>26</v>
      </c>
      <c r="B701" s="66">
        <v>28.16</v>
      </c>
      <c r="C701" s="66">
        <v>26.12</v>
      </c>
      <c r="D701" s="66">
        <v>26.72</v>
      </c>
      <c r="E701" s="9">
        <v>30</v>
      </c>
      <c r="F701" s="66">
        <v>17.8</v>
      </c>
      <c r="G701" s="9">
        <v>96</v>
      </c>
      <c r="H701" s="9">
        <v>53</v>
      </c>
      <c r="I701" s="66">
        <v>4.5</v>
      </c>
      <c r="J701" s="66">
        <v>4.5</v>
      </c>
      <c r="K701" s="66">
        <v>6.25</v>
      </c>
      <c r="L701" s="99">
        <v>4.62</v>
      </c>
      <c r="M701" s="99">
        <v>1.51</v>
      </c>
      <c r="N701" s="67">
        <v>0.40277777777777773</v>
      </c>
      <c r="O701" s="68">
        <v>11.8</v>
      </c>
    </row>
    <row r="702" spans="1:15" x14ac:dyDescent="0.35">
      <c r="A702" s="2">
        <v>27</v>
      </c>
      <c r="B702" s="66">
        <v>26.8</v>
      </c>
      <c r="C702" s="66">
        <v>25.92</v>
      </c>
      <c r="D702" s="66">
        <v>26.68</v>
      </c>
      <c r="E702" s="9">
        <v>28.8</v>
      </c>
      <c r="F702" s="66">
        <v>18.600000000000001</v>
      </c>
      <c r="G702" s="9">
        <v>92</v>
      </c>
      <c r="H702" s="9">
        <v>60</v>
      </c>
      <c r="I702" s="66">
        <v>3.7</v>
      </c>
      <c r="J702" s="66">
        <v>5.2</v>
      </c>
      <c r="K702" s="66">
        <v>9.1199999999999992</v>
      </c>
      <c r="L702" s="66">
        <v>4</v>
      </c>
      <c r="M702" s="66">
        <v>1.82</v>
      </c>
      <c r="N702" s="67">
        <v>0.26041666666666669</v>
      </c>
      <c r="O702" s="68">
        <v>0</v>
      </c>
    </row>
    <row r="703" spans="1:15" x14ac:dyDescent="0.35">
      <c r="A703" s="2">
        <v>28</v>
      </c>
      <c r="B703" s="66">
        <v>29.88</v>
      </c>
      <c r="C703" s="66">
        <v>27.16</v>
      </c>
      <c r="D703" s="66">
        <v>27.56</v>
      </c>
      <c r="E703" s="9">
        <v>32.200000000000003</v>
      </c>
      <c r="F703" s="66">
        <v>18.2</v>
      </c>
      <c r="G703" s="9">
        <v>92</v>
      </c>
      <c r="H703" s="9">
        <v>45</v>
      </c>
      <c r="I703" s="66">
        <v>6.3</v>
      </c>
      <c r="J703" s="66">
        <v>7.4</v>
      </c>
      <c r="K703" s="66">
        <v>6.94</v>
      </c>
      <c r="L703" s="66">
        <v>4.7699999999999996</v>
      </c>
      <c r="M703" s="66">
        <v>1.62</v>
      </c>
      <c r="N703" s="67">
        <v>0.40625</v>
      </c>
      <c r="O703" s="68">
        <v>0</v>
      </c>
    </row>
    <row r="704" spans="1:15" x14ac:dyDescent="0.35">
      <c r="A704" s="2">
        <v>29</v>
      </c>
      <c r="B704" s="66">
        <v>30.92</v>
      </c>
      <c r="C704" s="66">
        <v>28.28</v>
      </c>
      <c r="D704" s="66">
        <v>28.32</v>
      </c>
      <c r="E704" s="9">
        <v>31.2</v>
      </c>
      <c r="F704" s="66">
        <v>19.2</v>
      </c>
      <c r="G704" s="9">
        <v>92</v>
      </c>
      <c r="H704" s="9">
        <v>45</v>
      </c>
      <c r="I704" s="66">
        <v>7</v>
      </c>
      <c r="J704" s="66">
        <v>7.9</v>
      </c>
      <c r="K704" s="66">
        <v>8.4</v>
      </c>
      <c r="L704" s="66">
        <v>4.3099999999999996</v>
      </c>
      <c r="M704" s="66">
        <v>1.76</v>
      </c>
      <c r="N704" s="67">
        <v>0.4375</v>
      </c>
      <c r="O704" s="68">
        <v>0</v>
      </c>
    </row>
    <row r="705" spans="1:15" x14ac:dyDescent="0.35">
      <c r="A705" s="2">
        <v>30</v>
      </c>
      <c r="B705" s="66">
        <v>30.6</v>
      </c>
      <c r="C705" s="66">
        <v>28.52</v>
      </c>
      <c r="D705" s="66">
        <v>28.84</v>
      </c>
      <c r="E705" s="9">
        <v>31</v>
      </c>
      <c r="F705" s="66">
        <v>19</v>
      </c>
      <c r="G705" s="9">
        <v>83</v>
      </c>
      <c r="H705" s="9">
        <v>45</v>
      </c>
      <c r="I705" s="66">
        <v>7.5</v>
      </c>
      <c r="J705" s="66">
        <v>9</v>
      </c>
      <c r="K705" s="66">
        <v>10.81</v>
      </c>
      <c r="L705" s="66">
        <v>4.21</v>
      </c>
      <c r="M705" s="66">
        <v>2.08</v>
      </c>
      <c r="N705" s="67">
        <v>0.45833333333333331</v>
      </c>
      <c r="O705" s="68">
        <v>0</v>
      </c>
    </row>
    <row r="706" spans="1:15" ht="15" thickBot="1" x14ac:dyDescent="0.4">
      <c r="A706" s="3">
        <v>31</v>
      </c>
      <c r="B706" s="70">
        <v>30.32</v>
      </c>
      <c r="C706" s="70">
        <v>28.84</v>
      </c>
      <c r="D706" s="70">
        <v>29.24</v>
      </c>
      <c r="E706" s="13">
        <v>31.4</v>
      </c>
      <c r="F706" s="70">
        <v>19.8</v>
      </c>
      <c r="G706" s="13">
        <v>83</v>
      </c>
      <c r="H706" s="13">
        <v>45</v>
      </c>
      <c r="I706" s="70">
        <v>5.5</v>
      </c>
      <c r="J706" s="70">
        <v>5.9</v>
      </c>
      <c r="K706" s="70">
        <v>7.75</v>
      </c>
      <c r="L706" s="70">
        <v>5.19</v>
      </c>
      <c r="M706" s="70">
        <v>1.79</v>
      </c>
      <c r="N706" s="71">
        <v>0.375</v>
      </c>
      <c r="O706" s="72">
        <v>6.3</v>
      </c>
    </row>
    <row r="707" spans="1:15" ht="15" thickBot="1" x14ac:dyDescent="0.4">
      <c r="A707" s="143" t="s">
        <v>16</v>
      </c>
      <c r="B707" s="144">
        <v>304.24</v>
      </c>
      <c r="C707" s="144">
        <v>290.19999999999993</v>
      </c>
      <c r="D707" s="144">
        <v>299.48</v>
      </c>
      <c r="E707" s="144">
        <v>322.39999999999998</v>
      </c>
      <c r="F707" s="144">
        <v>202.4</v>
      </c>
      <c r="G707" s="144">
        <v>989</v>
      </c>
      <c r="H707" s="144">
        <v>609</v>
      </c>
      <c r="I707" s="144">
        <v>60</v>
      </c>
      <c r="J707" s="144">
        <v>57.3</v>
      </c>
      <c r="K707" s="144">
        <v>91.76</v>
      </c>
      <c r="L707" s="144">
        <v>54.249999999999993</v>
      </c>
      <c r="M707" s="144">
        <v>20.238</v>
      </c>
      <c r="N707" s="184"/>
      <c r="O707" s="185">
        <v>91.1</v>
      </c>
    </row>
    <row r="708" spans="1:15" ht="15" thickBot="1" x14ac:dyDescent="0.4">
      <c r="A708" s="121" t="s">
        <v>18</v>
      </c>
      <c r="B708" s="128">
        <v>27.658180000000002</v>
      </c>
      <c r="C708" s="128">
        <v>26.381820000000001</v>
      </c>
      <c r="D708" s="128">
        <v>27.225449999999999</v>
      </c>
      <c r="E708" s="128">
        <v>29.309090000000001</v>
      </c>
      <c r="F708" s="128">
        <v>18.399999999999999</v>
      </c>
      <c r="G708" s="128">
        <v>89.909090000000006</v>
      </c>
      <c r="H708" s="128">
        <v>55.363639999999997</v>
      </c>
      <c r="I708" s="128">
        <v>5.4545450000000004</v>
      </c>
      <c r="J708" s="128">
        <v>5.73</v>
      </c>
      <c r="K708" s="128">
        <v>8.341818</v>
      </c>
      <c r="L708" s="128">
        <v>4.9000000000000004</v>
      </c>
      <c r="M708" s="128">
        <v>1.8</v>
      </c>
      <c r="N708" s="129"/>
      <c r="O708" s="138">
        <v>91.1</v>
      </c>
    </row>
    <row r="709" spans="1:15" ht="15" thickBot="1" x14ac:dyDescent="0.4">
      <c r="A709" s="121" t="s">
        <v>49</v>
      </c>
      <c r="B709" s="128">
        <v>892.92</v>
      </c>
      <c r="C709" s="128">
        <v>853.19999999999993</v>
      </c>
      <c r="D709" s="128">
        <v>880.6</v>
      </c>
      <c r="E709" s="128">
        <v>961.5</v>
      </c>
      <c r="F709" s="128">
        <v>590.79999999999995</v>
      </c>
      <c r="G709" s="128">
        <v>2635</v>
      </c>
      <c r="H709" s="128">
        <v>1396</v>
      </c>
      <c r="I709" s="128">
        <v>216.5</v>
      </c>
      <c r="J709" s="128">
        <v>194.2</v>
      </c>
      <c r="K709" s="128">
        <v>256.13499999999999</v>
      </c>
      <c r="L709" s="128">
        <v>176.595</v>
      </c>
      <c r="M709" s="128">
        <v>59.043999999999997</v>
      </c>
      <c r="N709" s="128"/>
      <c r="O709" s="128">
        <v>154.6</v>
      </c>
    </row>
    <row r="710" spans="1:15" ht="15" thickBot="1" x14ac:dyDescent="0.4">
      <c r="A710" s="139" t="s">
        <v>21</v>
      </c>
      <c r="B710" s="135">
        <v>28.803870967741933</v>
      </c>
      <c r="C710" s="135">
        <v>27.522580645161288</v>
      </c>
      <c r="D710" s="135">
        <v>28.406451612903226</v>
      </c>
      <c r="E710" s="135">
        <v>31.016129032258064</v>
      </c>
      <c r="F710" s="135">
        <v>19.058064516129029</v>
      </c>
      <c r="G710" s="135">
        <v>85</v>
      </c>
      <c r="H710" s="135">
        <v>45.032258064516128</v>
      </c>
      <c r="I710" s="135">
        <v>6.9838709677419351</v>
      </c>
      <c r="J710" s="135">
        <v>6.2645161290322573</v>
      </c>
      <c r="K710" s="135">
        <v>8.262419354838709</v>
      </c>
      <c r="L710" s="135">
        <v>5.6966129032258062</v>
      </c>
      <c r="M710" s="135">
        <v>1.9046451612903226</v>
      </c>
      <c r="N710" s="135"/>
      <c r="O710" s="135">
        <v>4.9870967741935486</v>
      </c>
    </row>
    <row r="711" spans="1:15" ht="15" thickBot="1" x14ac:dyDescent="0.4">
      <c r="A711" s="1477" t="s">
        <v>59</v>
      </c>
      <c r="B711" s="1477"/>
      <c r="C711" s="1477"/>
      <c r="D711" s="1477"/>
      <c r="E711" s="1477"/>
      <c r="F711" s="1477"/>
      <c r="G711" s="1477"/>
      <c r="H711" s="1477"/>
      <c r="I711" s="1477"/>
      <c r="J711" s="1477"/>
      <c r="K711" s="1477"/>
      <c r="L711" s="1477"/>
      <c r="M711" s="1477"/>
      <c r="N711" s="1477"/>
      <c r="O711" s="1477"/>
    </row>
    <row r="712" spans="1:15" x14ac:dyDescent="0.35">
      <c r="A712" s="1434" t="s">
        <v>1</v>
      </c>
      <c r="B712" s="1436" t="s">
        <v>23</v>
      </c>
      <c r="C712" s="1437"/>
      <c r="D712" s="1438"/>
      <c r="E712" s="1436" t="s">
        <v>24</v>
      </c>
      <c r="F712" s="1438"/>
      <c r="G712" s="1436" t="s">
        <v>4</v>
      </c>
      <c r="H712" s="1438"/>
      <c r="I712" s="1441" t="s">
        <v>5</v>
      </c>
      <c r="J712" s="1442"/>
      <c r="K712" s="1441" t="s">
        <v>6</v>
      </c>
      <c r="L712" s="1451"/>
      <c r="M712" s="1442"/>
      <c r="N712" s="1475" t="s">
        <v>46</v>
      </c>
      <c r="O712" s="1472" t="s">
        <v>47</v>
      </c>
    </row>
    <row r="713" spans="1:15" ht="28.5" thickBot="1" x14ac:dyDescent="0.4">
      <c r="A713" s="1450"/>
      <c r="B713" s="1">
        <v>0.05</v>
      </c>
      <c r="C713" s="1">
        <v>0.1</v>
      </c>
      <c r="D713" s="1">
        <v>0.2</v>
      </c>
      <c r="E713" s="1" t="s">
        <v>9</v>
      </c>
      <c r="F713" s="1" t="s">
        <v>10</v>
      </c>
      <c r="G713" s="1" t="s">
        <v>9</v>
      </c>
      <c r="H713" s="1" t="s">
        <v>10</v>
      </c>
      <c r="I713" s="1" t="s">
        <v>11</v>
      </c>
      <c r="J713" s="1" t="s">
        <v>12</v>
      </c>
      <c r="K713" s="19" t="s">
        <v>13</v>
      </c>
      <c r="L713" s="19" t="s">
        <v>14</v>
      </c>
      <c r="M713" s="19" t="s">
        <v>48</v>
      </c>
      <c r="N713" s="1476"/>
      <c r="O713" s="1473"/>
    </row>
    <row r="714" spans="1:15" x14ac:dyDescent="0.35">
      <c r="A714" s="88">
        <v>1</v>
      </c>
      <c r="B714" s="82">
        <v>28.4</v>
      </c>
      <c r="C714" s="82">
        <v>27.36</v>
      </c>
      <c r="D714" s="82">
        <v>28.4</v>
      </c>
      <c r="E714" s="82">
        <v>27.6</v>
      </c>
      <c r="F714" s="82">
        <v>19</v>
      </c>
      <c r="G714" s="82">
        <v>83</v>
      </c>
      <c r="H714" s="82">
        <v>60</v>
      </c>
      <c r="I714" s="82">
        <v>3.5</v>
      </c>
      <c r="J714" s="82">
        <v>4.4000000000000004</v>
      </c>
      <c r="K714" s="82">
        <v>5.92</v>
      </c>
      <c r="L714" s="82">
        <v>4.24</v>
      </c>
      <c r="M714" s="82">
        <v>1.41</v>
      </c>
      <c r="N714" s="89">
        <v>0.20833333333333334</v>
      </c>
      <c r="O714" s="90">
        <v>0</v>
      </c>
    </row>
    <row r="715" spans="1:15" x14ac:dyDescent="0.35">
      <c r="A715" s="2">
        <v>2</v>
      </c>
      <c r="B715" s="66">
        <v>29.32</v>
      </c>
      <c r="C715" s="66">
        <v>27.52</v>
      </c>
      <c r="D715" s="66">
        <v>28.32</v>
      </c>
      <c r="E715" s="66">
        <v>31.4</v>
      </c>
      <c r="F715" s="66">
        <v>19</v>
      </c>
      <c r="G715" s="66">
        <v>92</v>
      </c>
      <c r="H715" s="66">
        <v>50</v>
      </c>
      <c r="I715" s="66">
        <v>4</v>
      </c>
      <c r="J715" s="66">
        <v>6</v>
      </c>
      <c r="K715" s="66">
        <v>7.83</v>
      </c>
      <c r="L715" s="66">
        <v>5.6</v>
      </c>
      <c r="M715" s="66">
        <v>1.86</v>
      </c>
      <c r="N715" s="67">
        <v>0.3125</v>
      </c>
      <c r="O715" s="78">
        <v>0</v>
      </c>
    </row>
    <row r="716" spans="1:15" x14ac:dyDescent="0.35">
      <c r="A716" s="2">
        <v>3</v>
      </c>
      <c r="B716" s="66">
        <v>28.44</v>
      </c>
      <c r="C716" s="66">
        <v>28.16</v>
      </c>
      <c r="D716" s="66">
        <v>22.41</v>
      </c>
      <c r="E716" s="66">
        <v>32.6</v>
      </c>
      <c r="F716" s="66">
        <v>18.600000000000001</v>
      </c>
      <c r="G716" s="66">
        <v>83</v>
      </c>
      <c r="H716" s="66">
        <v>42</v>
      </c>
      <c r="I716" s="66">
        <v>6.5</v>
      </c>
      <c r="J716" s="66">
        <v>7.6</v>
      </c>
      <c r="K716" s="66">
        <v>8.6999999999999993</v>
      </c>
      <c r="L716" s="66">
        <v>4.55</v>
      </c>
      <c r="M716" s="66">
        <v>1.84</v>
      </c>
      <c r="N716" s="67">
        <v>0.375</v>
      </c>
      <c r="O716" s="78">
        <v>0</v>
      </c>
    </row>
    <row r="717" spans="1:15" x14ac:dyDescent="0.35">
      <c r="A717" s="2">
        <v>4</v>
      </c>
      <c r="B717" s="66">
        <v>29.4</v>
      </c>
      <c r="C717" s="66">
        <v>28.36</v>
      </c>
      <c r="D717" s="66">
        <v>29.04</v>
      </c>
      <c r="E717" s="66">
        <v>32.200000000000003</v>
      </c>
      <c r="F717" s="66">
        <v>19.2</v>
      </c>
      <c r="G717" s="66">
        <v>93</v>
      </c>
      <c r="H717" s="66">
        <v>45</v>
      </c>
      <c r="I717" s="66">
        <v>6</v>
      </c>
      <c r="J717" s="66">
        <v>3.9</v>
      </c>
      <c r="K717" s="66">
        <v>7.71</v>
      </c>
      <c r="L717" s="66">
        <v>3.69</v>
      </c>
      <c r="M717" s="66">
        <v>1.58</v>
      </c>
      <c r="N717" s="67">
        <v>0.26041666666666669</v>
      </c>
      <c r="O717" s="78">
        <v>3.4</v>
      </c>
    </row>
    <row r="718" spans="1:15" x14ac:dyDescent="0.35">
      <c r="A718" s="2">
        <v>5</v>
      </c>
      <c r="B718" s="66">
        <v>29.72</v>
      </c>
      <c r="C718" s="66">
        <v>28.12</v>
      </c>
      <c r="D718" s="66">
        <v>28.52</v>
      </c>
      <c r="E718" s="66">
        <v>32.200000000000003</v>
      </c>
      <c r="F718" s="66">
        <v>18.8</v>
      </c>
      <c r="G718" s="66">
        <v>92</v>
      </c>
      <c r="H718" s="66">
        <v>41</v>
      </c>
      <c r="I718" s="66">
        <v>3</v>
      </c>
      <c r="J718" s="66">
        <v>7.5</v>
      </c>
      <c r="K718" s="66">
        <v>6.99</v>
      </c>
      <c r="L718" s="66">
        <v>9.49</v>
      </c>
      <c r="M718" s="66">
        <v>2.2799999999999998</v>
      </c>
      <c r="N718" s="67">
        <v>0.31597222222222221</v>
      </c>
      <c r="O718" s="78">
        <v>35.4</v>
      </c>
    </row>
    <row r="719" spans="1:15" x14ac:dyDescent="0.35">
      <c r="A719" s="2">
        <v>6</v>
      </c>
      <c r="B719" s="66">
        <v>26.96</v>
      </c>
      <c r="C719" s="66">
        <v>26.48</v>
      </c>
      <c r="D719" s="66">
        <v>27.48</v>
      </c>
      <c r="E719" s="66">
        <v>30.6</v>
      </c>
      <c r="F719" s="66">
        <v>16.399999999999999</v>
      </c>
      <c r="G719" s="66">
        <v>92</v>
      </c>
      <c r="H719" s="66">
        <v>49</v>
      </c>
      <c r="I719" s="66">
        <v>2.5</v>
      </c>
      <c r="J719" s="66">
        <v>5.2</v>
      </c>
      <c r="K719" s="66">
        <v>9.1</v>
      </c>
      <c r="L719" s="66">
        <v>4.22</v>
      </c>
      <c r="M719" s="66">
        <v>1.85</v>
      </c>
      <c r="N719" s="67">
        <v>0.375</v>
      </c>
      <c r="O719" s="78">
        <v>20</v>
      </c>
    </row>
    <row r="720" spans="1:15" x14ac:dyDescent="0.35">
      <c r="A720" s="2">
        <v>7</v>
      </c>
      <c r="B720" s="66">
        <v>27.72</v>
      </c>
      <c r="C720" s="66">
        <v>26.44</v>
      </c>
      <c r="D720" s="69">
        <v>27.16</v>
      </c>
      <c r="E720" s="69">
        <v>29.4</v>
      </c>
      <c r="F720" s="69">
        <v>18.8</v>
      </c>
      <c r="G720" s="69">
        <v>92</v>
      </c>
      <c r="H720" s="69">
        <v>54</v>
      </c>
      <c r="I720" s="69">
        <v>2</v>
      </c>
      <c r="J720" s="69">
        <v>8.1999999999999993</v>
      </c>
      <c r="K720" s="69">
        <v>5.34</v>
      </c>
      <c r="L720" s="69">
        <v>3.6</v>
      </c>
      <c r="M720" s="66">
        <v>1.24</v>
      </c>
      <c r="N720" s="67">
        <v>0.27777777777777779</v>
      </c>
      <c r="O720" s="78">
        <v>2.4</v>
      </c>
    </row>
    <row r="721" spans="1:15" x14ac:dyDescent="0.35">
      <c r="A721" s="2">
        <v>8</v>
      </c>
      <c r="B721" s="66">
        <v>27</v>
      </c>
      <c r="C721" s="66">
        <v>26.84</v>
      </c>
      <c r="D721" s="66">
        <v>27.68</v>
      </c>
      <c r="E721" s="66">
        <v>28.2</v>
      </c>
      <c r="F721" s="66">
        <v>19.2</v>
      </c>
      <c r="G721" s="66">
        <v>92</v>
      </c>
      <c r="H721" s="66">
        <v>65</v>
      </c>
      <c r="I721" s="66">
        <v>3</v>
      </c>
      <c r="J721" s="66">
        <v>3</v>
      </c>
      <c r="K721" s="66">
        <v>7.34</v>
      </c>
      <c r="L721" s="66">
        <v>2.75</v>
      </c>
      <c r="M721" s="66">
        <v>1.4</v>
      </c>
      <c r="N721" s="67">
        <v>0.19444444444444445</v>
      </c>
      <c r="O721" s="78">
        <v>0</v>
      </c>
    </row>
    <row r="722" spans="1:15" x14ac:dyDescent="0.35">
      <c r="A722" s="2">
        <v>9</v>
      </c>
      <c r="B722" s="66">
        <v>28.6</v>
      </c>
      <c r="C722" s="66">
        <v>27</v>
      </c>
      <c r="D722" s="66">
        <v>27.64</v>
      </c>
      <c r="E722" s="66">
        <v>30.2</v>
      </c>
      <c r="F722" s="66">
        <v>18.399999999999999</v>
      </c>
      <c r="G722" s="66">
        <v>92</v>
      </c>
      <c r="H722" s="66">
        <v>40</v>
      </c>
      <c r="I722" s="66">
        <v>4</v>
      </c>
      <c r="J722" s="66">
        <v>3.6</v>
      </c>
      <c r="K722" s="66">
        <v>8.8000000000000007</v>
      </c>
      <c r="L722" s="66">
        <v>5.46</v>
      </c>
      <c r="M722" s="66">
        <v>1.98</v>
      </c>
      <c r="N722" s="67">
        <v>0.3263888888888889</v>
      </c>
      <c r="O722" s="78">
        <v>29.8</v>
      </c>
    </row>
    <row r="723" spans="1:15" ht="15" thickBot="1" x14ac:dyDescent="0.4">
      <c r="A723" s="84">
        <v>10</v>
      </c>
      <c r="B723" s="85">
        <v>22.84</v>
      </c>
      <c r="C723" s="85">
        <v>26.12</v>
      </c>
      <c r="D723" s="85">
        <v>27.04</v>
      </c>
      <c r="E723" s="85">
        <v>26.8</v>
      </c>
      <c r="F723" s="85">
        <v>17.600000000000001</v>
      </c>
      <c r="G723" s="85">
        <v>92</v>
      </c>
      <c r="H723" s="85">
        <v>64</v>
      </c>
      <c r="I723" s="85">
        <v>4.5</v>
      </c>
      <c r="J723" s="85">
        <v>6.5</v>
      </c>
      <c r="K723" s="85">
        <v>8.5</v>
      </c>
      <c r="L723" s="85">
        <v>3.55</v>
      </c>
      <c r="M723" s="85">
        <v>1.67</v>
      </c>
      <c r="N723" s="86">
        <v>0.3125</v>
      </c>
      <c r="O723" s="87">
        <v>0</v>
      </c>
    </row>
    <row r="724" spans="1:15" ht="15" thickBot="1" x14ac:dyDescent="0.4">
      <c r="A724" s="121" t="s">
        <v>16</v>
      </c>
      <c r="B724" s="128">
        <v>278.39999999999998</v>
      </c>
      <c r="C724" s="128">
        <v>272.39999999999998</v>
      </c>
      <c r="D724" s="128">
        <v>273.69</v>
      </c>
      <c r="E724" s="128">
        <v>301.2</v>
      </c>
      <c r="F724" s="128">
        <v>185</v>
      </c>
      <c r="G724" s="128">
        <v>903</v>
      </c>
      <c r="H724" s="128">
        <v>510</v>
      </c>
      <c r="I724" s="128">
        <v>39</v>
      </c>
      <c r="J724" s="128">
        <v>55.9</v>
      </c>
      <c r="K724" s="128">
        <v>76.23</v>
      </c>
      <c r="L724" s="128">
        <v>47.15</v>
      </c>
      <c r="M724" s="128">
        <v>17.11</v>
      </c>
      <c r="N724" s="129"/>
      <c r="O724" s="130">
        <v>91</v>
      </c>
    </row>
    <row r="725" spans="1:15" ht="15" thickBot="1" x14ac:dyDescent="0.4">
      <c r="A725" s="17" t="s">
        <v>18</v>
      </c>
      <c r="B725" s="105">
        <v>27.839999999999996</v>
      </c>
      <c r="C725" s="105">
        <v>27.24</v>
      </c>
      <c r="D725" s="105">
        <v>27.369</v>
      </c>
      <c r="E725" s="105">
        <v>30.119999999999997</v>
      </c>
      <c r="F725" s="105">
        <v>18.5</v>
      </c>
      <c r="G725" s="105">
        <v>90.3</v>
      </c>
      <c r="H725" s="105">
        <v>51</v>
      </c>
      <c r="I725" s="105">
        <v>3.9</v>
      </c>
      <c r="J725" s="105">
        <v>5.59</v>
      </c>
      <c r="K725" s="105">
        <v>7.6230000000000002</v>
      </c>
      <c r="L725" s="105">
        <v>4.7149999999999999</v>
      </c>
      <c r="M725" s="105">
        <v>1.7109999999999999</v>
      </c>
      <c r="N725" s="106"/>
      <c r="O725" s="107">
        <v>91</v>
      </c>
    </row>
    <row r="726" spans="1:15" x14ac:dyDescent="0.35">
      <c r="A726" s="88">
        <v>11</v>
      </c>
      <c r="B726" s="82">
        <v>28.8</v>
      </c>
      <c r="C726" s="82">
        <v>27.32</v>
      </c>
      <c r="D726" s="82">
        <v>27.88</v>
      </c>
      <c r="E726" s="82">
        <v>29.6</v>
      </c>
      <c r="F726" s="157">
        <v>20.2</v>
      </c>
      <c r="G726" s="82">
        <v>92</v>
      </c>
      <c r="H726" s="157">
        <v>54</v>
      </c>
      <c r="I726" s="82">
        <v>5</v>
      </c>
      <c r="J726" s="82">
        <v>8.6</v>
      </c>
      <c r="K726" s="82">
        <v>8.6300000000000008</v>
      </c>
      <c r="L726" s="82">
        <v>4.93</v>
      </c>
      <c r="M726" s="82">
        <v>1.88</v>
      </c>
      <c r="N726" s="89">
        <v>0.2986111111111111</v>
      </c>
      <c r="O726" s="90">
        <v>0</v>
      </c>
    </row>
    <row r="727" spans="1:15" x14ac:dyDescent="0.35">
      <c r="A727" s="2">
        <v>12</v>
      </c>
      <c r="B727" s="66">
        <v>28.12</v>
      </c>
      <c r="C727" s="66">
        <v>26.72</v>
      </c>
      <c r="D727" s="66">
        <v>27.48</v>
      </c>
      <c r="E727" s="66">
        <v>28.8</v>
      </c>
      <c r="F727" s="9">
        <v>18.2</v>
      </c>
      <c r="G727" s="66">
        <v>92</v>
      </c>
      <c r="H727" s="9">
        <v>54</v>
      </c>
      <c r="I727" s="66">
        <v>6.5</v>
      </c>
      <c r="J727" s="66">
        <v>3.8</v>
      </c>
      <c r="K727" s="66">
        <v>5.87</v>
      </c>
      <c r="L727" s="66">
        <v>6.8</v>
      </c>
      <c r="M727" s="66">
        <v>1.75</v>
      </c>
      <c r="N727" s="67">
        <v>0.20833333333333334</v>
      </c>
      <c r="O727" s="78">
        <v>0</v>
      </c>
    </row>
    <row r="728" spans="1:15" x14ac:dyDescent="0.35">
      <c r="A728" s="2">
        <v>13</v>
      </c>
      <c r="B728" s="66">
        <v>29.88</v>
      </c>
      <c r="C728" s="66">
        <v>25.6</v>
      </c>
      <c r="D728" s="66">
        <v>27.96</v>
      </c>
      <c r="E728" s="66">
        <v>30.8</v>
      </c>
      <c r="F728" s="9">
        <v>18.600000000000001</v>
      </c>
      <c r="G728" s="66">
        <v>82</v>
      </c>
      <c r="H728" s="9">
        <v>48</v>
      </c>
      <c r="I728" s="66">
        <v>7.5</v>
      </c>
      <c r="J728" s="66">
        <v>8.5</v>
      </c>
      <c r="K728" s="66">
        <v>7.91</v>
      </c>
      <c r="L728" s="66">
        <v>3.06</v>
      </c>
      <c r="M728" s="66">
        <v>1.52</v>
      </c>
      <c r="N728" s="67">
        <v>0.39583333333333331</v>
      </c>
      <c r="O728" s="78">
        <v>0</v>
      </c>
    </row>
    <row r="729" spans="1:15" x14ac:dyDescent="0.35">
      <c r="A729" s="2">
        <v>14</v>
      </c>
      <c r="B729" s="66">
        <v>26.48</v>
      </c>
      <c r="C729" s="66">
        <v>26.76</v>
      </c>
      <c r="D729" s="66">
        <v>28.04</v>
      </c>
      <c r="E729" s="66">
        <v>29</v>
      </c>
      <c r="F729" s="9">
        <v>20.6</v>
      </c>
      <c r="G729" s="66">
        <v>92</v>
      </c>
      <c r="H729" s="9">
        <v>69</v>
      </c>
      <c r="I729" s="66">
        <v>2.5</v>
      </c>
      <c r="J729" s="66">
        <v>3.8</v>
      </c>
      <c r="K729" s="66">
        <v>6.29</v>
      </c>
      <c r="L729" s="66">
        <v>2.92</v>
      </c>
      <c r="M729" s="66">
        <v>1.27</v>
      </c>
      <c r="N729" s="67">
        <v>4.1666666666666664E-2</v>
      </c>
      <c r="O729" s="78">
        <v>1.2</v>
      </c>
    </row>
    <row r="730" spans="1:15" x14ac:dyDescent="0.35">
      <c r="A730" s="2">
        <v>15</v>
      </c>
      <c r="B730" s="66">
        <v>28.92</v>
      </c>
      <c r="C730" s="66">
        <v>27.76</v>
      </c>
      <c r="D730" s="66">
        <v>27.68</v>
      </c>
      <c r="E730" s="66">
        <v>30.2</v>
      </c>
      <c r="F730" s="9">
        <v>19</v>
      </c>
      <c r="G730" s="66">
        <v>92</v>
      </c>
      <c r="H730" s="9">
        <v>49</v>
      </c>
      <c r="I730" s="66">
        <v>6.5</v>
      </c>
      <c r="J730" s="66">
        <v>4.4000000000000004</v>
      </c>
      <c r="K730" s="66">
        <v>8.89</v>
      </c>
      <c r="L730" s="66">
        <v>11.12</v>
      </c>
      <c r="M730" s="66">
        <v>2.77</v>
      </c>
      <c r="N730" s="67">
        <v>0.25</v>
      </c>
      <c r="O730" s="78">
        <v>0</v>
      </c>
    </row>
    <row r="731" spans="1:15" x14ac:dyDescent="0.35">
      <c r="A731" s="2">
        <v>16</v>
      </c>
      <c r="B731" s="66">
        <v>28.68</v>
      </c>
      <c r="C731" s="66">
        <v>26.96</v>
      </c>
      <c r="D731" s="69">
        <v>27.72</v>
      </c>
      <c r="E731" s="66">
        <v>30.2</v>
      </c>
      <c r="F731" s="9">
        <v>17.600000000000001</v>
      </c>
      <c r="G731" s="66">
        <v>92</v>
      </c>
      <c r="H731" s="9">
        <v>49</v>
      </c>
      <c r="I731" s="66">
        <v>7</v>
      </c>
      <c r="J731" s="66">
        <v>4</v>
      </c>
      <c r="K731" s="66">
        <v>8.16</v>
      </c>
      <c r="L731" s="66">
        <v>4.58</v>
      </c>
      <c r="M731" s="66">
        <v>1.75</v>
      </c>
      <c r="N731" s="67">
        <v>0.34375</v>
      </c>
      <c r="O731" s="78">
        <v>4.5</v>
      </c>
    </row>
    <row r="732" spans="1:15" x14ac:dyDescent="0.35">
      <c r="A732" s="2">
        <v>17</v>
      </c>
      <c r="B732" s="66">
        <v>29.24</v>
      </c>
      <c r="C732" s="66">
        <v>27.88</v>
      </c>
      <c r="D732" s="66">
        <v>28.24</v>
      </c>
      <c r="E732" s="66">
        <v>31</v>
      </c>
      <c r="F732" s="9">
        <v>18.399999999999999</v>
      </c>
      <c r="G732" s="66">
        <v>92</v>
      </c>
      <c r="H732" s="9">
        <v>55</v>
      </c>
      <c r="I732" s="66">
        <v>4.7</v>
      </c>
      <c r="J732" s="66">
        <v>7</v>
      </c>
      <c r="K732" s="66">
        <v>8.1</v>
      </c>
      <c r="L732" s="66">
        <v>5.04</v>
      </c>
      <c r="M732" s="66">
        <v>1.82</v>
      </c>
      <c r="N732" s="67">
        <v>0.375</v>
      </c>
      <c r="O732" s="78">
        <v>4</v>
      </c>
    </row>
    <row r="733" spans="1:15" x14ac:dyDescent="0.35">
      <c r="A733" s="2">
        <v>18</v>
      </c>
      <c r="B733" s="66">
        <v>29.96</v>
      </c>
      <c r="C733" s="66">
        <v>28</v>
      </c>
      <c r="D733" s="66">
        <v>28.32</v>
      </c>
      <c r="E733" s="66">
        <v>30.6</v>
      </c>
      <c r="F733" s="9">
        <v>17.600000000000001</v>
      </c>
      <c r="G733" s="66">
        <v>92</v>
      </c>
      <c r="H733" s="9">
        <v>49</v>
      </c>
      <c r="I733" s="66">
        <v>5.8</v>
      </c>
      <c r="J733" s="66">
        <v>4.9000000000000004</v>
      </c>
      <c r="K733" s="66">
        <v>8.51</v>
      </c>
      <c r="L733" s="66">
        <v>4.2</v>
      </c>
      <c r="M733" s="66">
        <v>1.76</v>
      </c>
      <c r="N733" s="67">
        <v>0.27083333333333331</v>
      </c>
      <c r="O733" s="78">
        <v>17.8</v>
      </c>
    </row>
    <row r="734" spans="1:15" x14ac:dyDescent="0.35">
      <c r="A734" s="2">
        <v>19</v>
      </c>
      <c r="B734" s="66">
        <v>24.76</v>
      </c>
      <c r="C734" s="66">
        <v>25.24</v>
      </c>
      <c r="D734" s="66">
        <v>26.88</v>
      </c>
      <c r="E734" s="66">
        <v>29.4</v>
      </c>
      <c r="F734" s="9">
        <v>17.399999999999999</v>
      </c>
      <c r="G734" s="66">
        <v>92</v>
      </c>
      <c r="H734" s="9">
        <v>64</v>
      </c>
      <c r="I734" s="66">
        <v>3</v>
      </c>
      <c r="J734" s="66">
        <v>3</v>
      </c>
      <c r="K734" s="66">
        <v>9.69</v>
      </c>
      <c r="L734" s="66">
        <v>3.92</v>
      </c>
      <c r="M734" s="66">
        <v>1.47</v>
      </c>
      <c r="N734" s="67">
        <v>0.13541666666666666</v>
      </c>
      <c r="O734" s="78">
        <v>0.6</v>
      </c>
    </row>
    <row r="735" spans="1:15" ht="15" thickBot="1" x14ac:dyDescent="0.4">
      <c r="A735" s="3">
        <v>20</v>
      </c>
      <c r="B735" s="70">
        <v>26.92</v>
      </c>
      <c r="C735" s="70">
        <v>25.94</v>
      </c>
      <c r="D735" s="70">
        <v>26.84</v>
      </c>
      <c r="E735" s="70">
        <v>28.4</v>
      </c>
      <c r="F735" s="13">
        <v>18.2</v>
      </c>
      <c r="G735" s="70">
        <v>92</v>
      </c>
      <c r="H735" s="13">
        <v>54</v>
      </c>
      <c r="I735" s="70">
        <v>4.0999999999999996</v>
      </c>
      <c r="J735" s="70">
        <v>5</v>
      </c>
      <c r="K735" s="70">
        <v>9.2200000000000006</v>
      </c>
      <c r="L735" s="70">
        <v>2.7</v>
      </c>
      <c r="M735" s="70">
        <v>1.65</v>
      </c>
      <c r="N735" s="71">
        <v>0.1875</v>
      </c>
      <c r="O735" s="79">
        <v>0</v>
      </c>
    </row>
    <row r="736" spans="1:15" ht="15" thickBot="1" x14ac:dyDescent="0.4">
      <c r="A736" s="143" t="s">
        <v>16</v>
      </c>
      <c r="B736" s="144">
        <v>281.76</v>
      </c>
      <c r="C736" s="144">
        <v>268.18</v>
      </c>
      <c r="D736" s="144">
        <v>277.03999999999996</v>
      </c>
      <c r="E736" s="144">
        <v>297.99999999999994</v>
      </c>
      <c r="F736" s="161">
        <v>185.79999999999998</v>
      </c>
      <c r="G736" s="144">
        <v>910</v>
      </c>
      <c r="H736" s="161">
        <v>545</v>
      </c>
      <c r="I736" s="144">
        <v>52.6</v>
      </c>
      <c r="J736" s="144">
        <v>53</v>
      </c>
      <c r="K736" s="144">
        <v>81.27</v>
      </c>
      <c r="L736" s="144">
        <v>49.27</v>
      </c>
      <c r="M736" s="144">
        <v>17.64</v>
      </c>
      <c r="N736" s="144"/>
      <c r="O736" s="147">
        <v>28.1</v>
      </c>
    </row>
    <row r="737" spans="1:15" ht="15" thickBot="1" x14ac:dyDescent="0.4">
      <c r="A737" s="17" t="s">
        <v>18</v>
      </c>
      <c r="B737" s="105">
        <v>28.175999999999998</v>
      </c>
      <c r="C737" s="105">
        <v>26.818000000000001</v>
      </c>
      <c r="D737" s="105">
        <v>27.703999999999997</v>
      </c>
      <c r="E737" s="105">
        <v>29.799999999999994</v>
      </c>
      <c r="F737" s="105">
        <v>18.579999999999998</v>
      </c>
      <c r="G737" s="105">
        <v>91</v>
      </c>
      <c r="H737" s="105">
        <v>54.5</v>
      </c>
      <c r="I737" s="105">
        <v>5.26</v>
      </c>
      <c r="J737" s="105">
        <v>5.3</v>
      </c>
      <c r="K737" s="105">
        <v>8.1269999999999989</v>
      </c>
      <c r="L737" s="105">
        <v>4.9270000000000005</v>
      </c>
      <c r="M737" s="105">
        <v>1.764</v>
      </c>
      <c r="N737" s="106"/>
      <c r="O737" s="107">
        <v>28.1</v>
      </c>
    </row>
    <row r="738" spans="1:15" x14ac:dyDescent="0.35">
      <c r="A738" s="6">
        <v>21</v>
      </c>
      <c r="B738" s="12">
        <v>25.52</v>
      </c>
      <c r="C738" s="65">
        <v>25.72</v>
      </c>
      <c r="D738" s="10">
        <v>27.08</v>
      </c>
      <c r="E738" s="69">
        <v>26.4</v>
      </c>
      <c r="F738" s="69">
        <v>17.399999999999999</v>
      </c>
      <c r="G738" s="69">
        <v>83</v>
      </c>
      <c r="H738" s="69">
        <v>70</v>
      </c>
      <c r="I738" s="10">
        <v>2.5</v>
      </c>
      <c r="J738" s="65">
        <v>3.6</v>
      </c>
      <c r="K738" s="69">
        <v>7.29</v>
      </c>
      <c r="L738" s="69">
        <v>5.6</v>
      </c>
      <c r="M738" s="65">
        <v>1.79</v>
      </c>
      <c r="N738" s="73">
        <v>2.0833333333333332E-2</v>
      </c>
      <c r="O738" s="80">
        <v>1.1000000000000001</v>
      </c>
    </row>
    <row r="739" spans="1:15" x14ac:dyDescent="0.35">
      <c r="A739" s="2">
        <v>22</v>
      </c>
      <c r="B739" s="9">
        <v>28.32</v>
      </c>
      <c r="C739" s="65">
        <v>26.44</v>
      </c>
      <c r="D739" s="9">
        <v>26.88</v>
      </c>
      <c r="E739" s="8">
        <v>28.8</v>
      </c>
      <c r="F739" s="8">
        <v>18.8</v>
      </c>
      <c r="G739" s="8">
        <v>92</v>
      </c>
      <c r="H739" s="8">
        <v>65</v>
      </c>
      <c r="I739" s="9">
        <v>3</v>
      </c>
      <c r="J739" s="76">
        <v>4.2</v>
      </c>
      <c r="K739" s="66">
        <v>7.0250000000000004</v>
      </c>
      <c r="L739" s="9">
        <v>5.3</v>
      </c>
      <c r="M739" s="66">
        <v>1.71</v>
      </c>
      <c r="N739" s="67">
        <v>0.26041666666666669</v>
      </c>
      <c r="O739" s="77">
        <v>25.5</v>
      </c>
    </row>
    <row r="740" spans="1:15" x14ac:dyDescent="0.35">
      <c r="A740" s="2">
        <v>23</v>
      </c>
      <c r="B740" s="9">
        <v>27</v>
      </c>
      <c r="C740" s="66">
        <v>26.16</v>
      </c>
      <c r="D740" s="9">
        <v>27.24</v>
      </c>
      <c r="E740" s="8">
        <v>27.8</v>
      </c>
      <c r="F740" s="8">
        <v>17.399999999999999</v>
      </c>
      <c r="G740" s="8">
        <v>92</v>
      </c>
      <c r="H740" s="8">
        <v>70</v>
      </c>
      <c r="I740" s="9">
        <v>12.5</v>
      </c>
      <c r="J740" s="8">
        <v>4.7</v>
      </c>
      <c r="K740" s="66">
        <v>7.16</v>
      </c>
      <c r="L740" s="9">
        <v>3.5</v>
      </c>
      <c r="M740" s="66">
        <v>1.48</v>
      </c>
      <c r="N740" s="67">
        <v>0.30208333333333331</v>
      </c>
      <c r="O740" s="77">
        <v>1.8</v>
      </c>
    </row>
    <row r="741" spans="1:15" x14ac:dyDescent="0.35">
      <c r="A741" s="2">
        <v>24</v>
      </c>
      <c r="B741" s="9">
        <v>25.88</v>
      </c>
      <c r="C741" s="66">
        <v>25.56</v>
      </c>
      <c r="D741" s="9">
        <v>27.12</v>
      </c>
      <c r="E741" s="8">
        <v>27.2</v>
      </c>
      <c r="F741" s="8">
        <v>18.2</v>
      </c>
      <c r="G741" s="8">
        <v>92</v>
      </c>
      <c r="H741" s="8">
        <v>77</v>
      </c>
      <c r="I741" s="9">
        <v>1.7</v>
      </c>
      <c r="J741" s="8">
        <v>1.7</v>
      </c>
      <c r="K741" s="66">
        <v>6.625</v>
      </c>
      <c r="L741" s="9">
        <v>4.05</v>
      </c>
      <c r="M741" s="66">
        <v>1.49</v>
      </c>
      <c r="N741" s="73">
        <v>0.22569444444444445</v>
      </c>
      <c r="O741" s="77">
        <v>45.2</v>
      </c>
    </row>
    <row r="742" spans="1:15" x14ac:dyDescent="0.35">
      <c r="A742" s="2">
        <v>25</v>
      </c>
      <c r="B742" s="9">
        <v>25.36</v>
      </c>
      <c r="C742" s="66">
        <v>24.92</v>
      </c>
      <c r="D742" s="9">
        <v>25.84</v>
      </c>
      <c r="E742" s="8">
        <v>27.8</v>
      </c>
      <c r="F742" s="8">
        <v>17.8</v>
      </c>
      <c r="G742" s="8">
        <v>96</v>
      </c>
      <c r="H742" s="8">
        <v>70</v>
      </c>
      <c r="I742" s="9">
        <v>2</v>
      </c>
      <c r="J742" s="8">
        <v>3.3</v>
      </c>
      <c r="K742" s="69">
        <v>7.78</v>
      </c>
      <c r="L742" s="10">
        <v>3.6</v>
      </c>
      <c r="M742" s="66">
        <v>1.58</v>
      </c>
      <c r="N742" s="75">
        <v>0.10416666666666667</v>
      </c>
      <c r="O742" s="77">
        <v>27.2</v>
      </c>
    </row>
    <row r="743" spans="1:15" x14ac:dyDescent="0.35">
      <c r="A743" s="2">
        <v>26</v>
      </c>
      <c r="B743" s="9">
        <v>25.32</v>
      </c>
      <c r="C743" s="66">
        <v>24.64</v>
      </c>
      <c r="D743" s="9">
        <v>25.44</v>
      </c>
      <c r="E743" s="76">
        <v>26.4</v>
      </c>
      <c r="F743" s="76">
        <v>17.399999999999999</v>
      </c>
      <c r="G743" s="76">
        <v>92</v>
      </c>
      <c r="H743" s="76">
        <v>70</v>
      </c>
      <c r="I743" s="10">
        <v>3</v>
      </c>
      <c r="J743" s="76">
        <v>3.2</v>
      </c>
      <c r="K743" s="66">
        <v>5.73</v>
      </c>
      <c r="L743" s="9">
        <v>6.53</v>
      </c>
      <c r="M743" s="66">
        <v>1.68</v>
      </c>
      <c r="N743" s="67">
        <v>0.1875</v>
      </c>
      <c r="O743" s="77">
        <v>2.4</v>
      </c>
    </row>
    <row r="744" spans="1:15" x14ac:dyDescent="0.35">
      <c r="A744" s="2">
        <v>27</v>
      </c>
      <c r="B744" s="9">
        <v>24.24</v>
      </c>
      <c r="C744" s="66">
        <v>24.12</v>
      </c>
      <c r="D744" s="9">
        <v>25.44</v>
      </c>
      <c r="E744" s="8">
        <v>26</v>
      </c>
      <c r="F744" s="8">
        <v>17</v>
      </c>
      <c r="G744" s="8">
        <v>92</v>
      </c>
      <c r="H744" s="8">
        <v>77</v>
      </c>
      <c r="I744" s="9">
        <v>2</v>
      </c>
      <c r="J744" s="8">
        <v>5</v>
      </c>
      <c r="K744" s="66">
        <v>6.23</v>
      </c>
      <c r="L744" s="9">
        <v>2.65</v>
      </c>
      <c r="M744" s="66">
        <v>1.24</v>
      </c>
      <c r="N744" s="67">
        <v>6.25E-2</v>
      </c>
      <c r="O744" s="77">
        <v>1.8</v>
      </c>
    </row>
    <row r="745" spans="1:15" x14ac:dyDescent="0.35">
      <c r="A745" s="2">
        <v>28</v>
      </c>
      <c r="B745" s="9">
        <v>26.16</v>
      </c>
      <c r="C745" s="66">
        <v>25.24</v>
      </c>
      <c r="D745" s="9">
        <v>25.76</v>
      </c>
      <c r="E745" s="8">
        <v>28.6</v>
      </c>
      <c r="F745" s="8">
        <v>18.8</v>
      </c>
      <c r="G745" s="8">
        <v>92</v>
      </c>
      <c r="H745" s="8">
        <v>66</v>
      </c>
      <c r="I745" s="9">
        <v>2.5</v>
      </c>
      <c r="J745" s="8">
        <v>2.6</v>
      </c>
      <c r="K745" s="65">
        <v>6.1</v>
      </c>
      <c r="L745" s="12">
        <v>3.11</v>
      </c>
      <c r="M745" s="65">
        <v>1.27</v>
      </c>
      <c r="N745" s="67">
        <v>0.16666666666666666</v>
      </c>
      <c r="O745" s="77">
        <v>2.1</v>
      </c>
    </row>
    <row r="746" spans="1:15" x14ac:dyDescent="0.35">
      <c r="A746" s="2">
        <v>29</v>
      </c>
      <c r="B746" s="13">
        <v>27.32</v>
      </c>
      <c r="C746" s="70">
        <v>26</v>
      </c>
      <c r="D746" s="13">
        <v>26.24</v>
      </c>
      <c r="E746" s="76">
        <v>28.8</v>
      </c>
      <c r="F746" s="76">
        <v>18.600000000000001</v>
      </c>
      <c r="G746" s="76">
        <v>92</v>
      </c>
      <c r="H746" s="76">
        <v>54</v>
      </c>
      <c r="I746" s="10">
        <v>3</v>
      </c>
      <c r="J746" s="76">
        <v>4.8</v>
      </c>
      <c r="K746" s="69">
        <v>6.71</v>
      </c>
      <c r="L746" s="10">
        <v>3.64</v>
      </c>
      <c r="M746" s="69">
        <v>1.43</v>
      </c>
      <c r="N746" s="71">
        <v>0.29166666666666669</v>
      </c>
      <c r="O746" s="83" t="s">
        <v>38</v>
      </c>
    </row>
    <row r="747" spans="1:15" ht="15" thickBot="1" x14ac:dyDescent="0.4">
      <c r="A747" s="84">
        <v>30</v>
      </c>
      <c r="B747" s="93">
        <v>27.96</v>
      </c>
      <c r="C747" s="85">
        <v>26.44</v>
      </c>
      <c r="D747" s="93">
        <v>26.68</v>
      </c>
      <c r="E747" s="15">
        <v>28.6</v>
      </c>
      <c r="F747" s="15">
        <v>18.8</v>
      </c>
      <c r="G747" s="15">
        <v>92</v>
      </c>
      <c r="H747" s="15">
        <v>70</v>
      </c>
      <c r="I747" s="93">
        <v>4</v>
      </c>
      <c r="J747" s="15">
        <v>5.2</v>
      </c>
      <c r="K747" s="85">
        <v>9</v>
      </c>
      <c r="L747" s="93">
        <v>4.79</v>
      </c>
      <c r="M747" s="85">
        <v>1.91</v>
      </c>
      <c r="N747" s="86">
        <v>0.19791666666666666</v>
      </c>
      <c r="O747" s="94">
        <v>0</v>
      </c>
    </row>
    <row r="748" spans="1:15" ht="15" thickBot="1" x14ac:dyDescent="0.4">
      <c r="A748" s="121" t="s">
        <v>16</v>
      </c>
      <c r="B748" s="128">
        <v>263.08</v>
      </c>
      <c r="C748" s="128">
        <v>255.24</v>
      </c>
      <c r="D748" s="128">
        <v>263.71999999999997</v>
      </c>
      <c r="E748" s="128">
        <v>276.40000000000003</v>
      </c>
      <c r="F748" s="128">
        <v>180.20000000000002</v>
      </c>
      <c r="G748" s="128">
        <v>915</v>
      </c>
      <c r="H748" s="128">
        <v>689</v>
      </c>
      <c r="I748" s="128">
        <v>36.200000000000003</v>
      </c>
      <c r="J748" s="128">
        <v>38.300000000000004</v>
      </c>
      <c r="K748" s="128">
        <v>69.650000000000006</v>
      </c>
      <c r="L748" s="128">
        <v>42.77</v>
      </c>
      <c r="M748" s="128">
        <v>15.58</v>
      </c>
      <c r="N748" s="129"/>
      <c r="O748" s="130">
        <v>107.10000000000001</v>
      </c>
    </row>
    <row r="749" spans="1:15" ht="15" thickBot="1" x14ac:dyDescent="0.4">
      <c r="A749" s="17" t="s">
        <v>18</v>
      </c>
      <c r="B749" s="105">
        <v>26.308</v>
      </c>
      <c r="C749" s="105">
        <v>25.524000000000001</v>
      </c>
      <c r="D749" s="105">
        <v>26.371999999999996</v>
      </c>
      <c r="E749" s="105">
        <v>27.640000000000004</v>
      </c>
      <c r="F749" s="105">
        <v>18.020000000000003</v>
      </c>
      <c r="G749" s="105">
        <v>91.5</v>
      </c>
      <c r="H749" s="105">
        <v>68.900000000000006</v>
      </c>
      <c r="I749" s="105">
        <v>3.62</v>
      </c>
      <c r="J749" s="105">
        <v>3.8300000000000005</v>
      </c>
      <c r="K749" s="105">
        <v>6.9650000000000007</v>
      </c>
      <c r="L749" s="18">
        <v>4.2770000000000001</v>
      </c>
      <c r="M749" s="105">
        <v>1.5580000000000001</v>
      </c>
      <c r="N749" s="106"/>
      <c r="O749" s="108">
        <v>107.1</v>
      </c>
    </row>
    <row r="750" spans="1:15" ht="15" thickBot="1" x14ac:dyDescent="0.4">
      <c r="A750" s="17" t="s">
        <v>49</v>
      </c>
      <c r="B750" s="105">
        <v>823.24</v>
      </c>
      <c r="C750" s="105">
        <v>795.81999999999994</v>
      </c>
      <c r="D750" s="105">
        <v>814.45</v>
      </c>
      <c r="E750" s="105">
        <v>875.59999999999991</v>
      </c>
      <c r="F750" s="105">
        <v>551</v>
      </c>
      <c r="G750" s="105">
        <v>2728</v>
      </c>
      <c r="H750" s="105">
        <v>1744</v>
      </c>
      <c r="I750" s="105">
        <v>127.8</v>
      </c>
      <c r="J750" s="105">
        <v>147.20000000000002</v>
      </c>
      <c r="K750" s="105">
        <v>227.15</v>
      </c>
      <c r="L750" s="105">
        <v>139.19</v>
      </c>
      <c r="M750" s="105">
        <v>50.33</v>
      </c>
      <c r="N750" s="105">
        <v>0</v>
      </c>
      <c r="O750" s="105">
        <v>226.2</v>
      </c>
    </row>
    <row r="751" spans="1:15" ht="15" thickBot="1" x14ac:dyDescent="0.4">
      <c r="A751" s="121" t="s">
        <v>21</v>
      </c>
      <c r="B751" s="128">
        <v>27.441333333333333</v>
      </c>
      <c r="C751" s="128">
        <v>26.527333333333331</v>
      </c>
      <c r="D751" s="128">
        <v>27.148333333333333</v>
      </c>
      <c r="E751" s="128">
        <v>29.186666666666664</v>
      </c>
      <c r="F751" s="128">
        <v>18.366666666666667</v>
      </c>
      <c r="G751" s="128">
        <v>90.933333333333337</v>
      </c>
      <c r="H751" s="128">
        <v>58.133333333333333</v>
      </c>
      <c r="I751" s="128">
        <v>4.26</v>
      </c>
      <c r="J751" s="128">
        <v>4.9066666666666672</v>
      </c>
      <c r="K751" s="128">
        <v>7.5716666666666672</v>
      </c>
      <c r="L751" s="128">
        <v>4.6396666666666668</v>
      </c>
      <c r="M751" s="128">
        <v>1.6776666666666666</v>
      </c>
      <c r="N751" s="128">
        <v>0</v>
      </c>
      <c r="O751" s="128">
        <v>7.54</v>
      </c>
    </row>
    <row r="753" spans="1:15" ht="15" thickBot="1" x14ac:dyDescent="0.4">
      <c r="A753" s="1449" t="s">
        <v>60</v>
      </c>
      <c r="B753" s="1449"/>
      <c r="C753" s="1449"/>
      <c r="D753" s="1449"/>
      <c r="E753" s="1449"/>
      <c r="F753" s="1449"/>
      <c r="G753" s="1449"/>
      <c r="H753" s="1449"/>
      <c r="I753" s="1449"/>
      <c r="J753" s="1449"/>
      <c r="K753" s="1449"/>
      <c r="L753" s="1449"/>
      <c r="M753" s="1449"/>
      <c r="N753" s="1449"/>
      <c r="O753" s="1449"/>
    </row>
    <row r="754" spans="1:15" x14ac:dyDescent="0.35">
      <c r="A754" s="1434" t="s">
        <v>1</v>
      </c>
      <c r="B754" s="1478" t="s">
        <v>23</v>
      </c>
      <c r="C754" s="1479"/>
      <c r="D754" s="1440"/>
      <c r="E754" s="1478" t="s">
        <v>24</v>
      </c>
      <c r="F754" s="1440"/>
      <c r="G754" s="1478" t="s">
        <v>4</v>
      </c>
      <c r="H754" s="1440"/>
      <c r="I754" s="1491" t="s">
        <v>5</v>
      </c>
      <c r="J754" s="1492"/>
      <c r="K754" s="1491" t="s">
        <v>6</v>
      </c>
      <c r="L754" s="1497"/>
      <c r="M754" s="1492"/>
      <c r="N754" s="1493" t="s">
        <v>46</v>
      </c>
      <c r="O754" s="1495" t="s">
        <v>47</v>
      </c>
    </row>
    <row r="755" spans="1:15" ht="26.5" thickBot="1" x14ac:dyDescent="0.4">
      <c r="A755" s="1450"/>
      <c r="B755" s="141">
        <v>0.05</v>
      </c>
      <c r="C755" s="141">
        <v>0.1</v>
      </c>
      <c r="D755" s="141">
        <v>0.2</v>
      </c>
      <c r="E755" s="141" t="s">
        <v>9</v>
      </c>
      <c r="F755" s="141" t="s">
        <v>10</v>
      </c>
      <c r="G755" s="141" t="s">
        <v>9</v>
      </c>
      <c r="H755" s="141" t="s">
        <v>10</v>
      </c>
      <c r="I755" s="141" t="s">
        <v>11</v>
      </c>
      <c r="J755" s="141" t="s">
        <v>12</v>
      </c>
      <c r="K755" s="142" t="s">
        <v>13</v>
      </c>
      <c r="L755" s="142" t="s">
        <v>14</v>
      </c>
      <c r="M755" s="142" t="s">
        <v>48</v>
      </c>
      <c r="N755" s="1494"/>
      <c r="O755" s="1496"/>
    </row>
    <row r="756" spans="1:15" x14ac:dyDescent="0.35">
      <c r="A756" s="88">
        <v>1</v>
      </c>
      <c r="B756" s="157">
        <v>28.76</v>
      </c>
      <c r="C756" s="157">
        <v>27.12</v>
      </c>
      <c r="D756" s="82">
        <v>27.2</v>
      </c>
      <c r="E756" s="157">
        <v>29.2</v>
      </c>
      <c r="F756" s="157">
        <v>17.8</v>
      </c>
      <c r="G756" s="151">
        <v>92</v>
      </c>
      <c r="H756" s="157">
        <v>60</v>
      </c>
      <c r="I756" s="82">
        <v>2.5</v>
      </c>
      <c r="J756" s="82">
        <v>5.3</v>
      </c>
      <c r="K756" s="82">
        <v>8.3000000000000007</v>
      </c>
      <c r="L756" s="82">
        <v>5.0999999999999996</v>
      </c>
      <c r="M756" s="82">
        <v>1.86</v>
      </c>
      <c r="N756" s="89">
        <v>0.27430555555555552</v>
      </c>
      <c r="O756" s="152">
        <v>0.33749999999999997</v>
      </c>
    </row>
    <row r="757" spans="1:15" x14ac:dyDescent="0.35">
      <c r="A757" s="2">
        <v>2</v>
      </c>
      <c r="B757" s="9">
        <v>27.76</v>
      </c>
      <c r="C757" s="9">
        <v>26.92</v>
      </c>
      <c r="D757" s="66">
        <v>27.6</v>
      </c>
      <c r="E757" s="9">
        <v>30.2</v>
      </c>
      <c r="F757" s="9">
        <v>18.2</v>
      </c>
      <c r="G757" s="92">
        <v>92</v>
      </c>
      <c r="H757" s="9">
        <v>62</v>
      </c>
      <c r="I757" s="66">
        <v>4.4000000000000004</v>
      </c>
      <c r="J757" s="66">
        <v>2.2999999999999998</v>
      </c>
      <c r="K757" s="66">
        <v>7.5</v>
      </c>
      <c r="L757" s="66">
        <v>4.5</v>
      </c>
      <c r="M757" s="66">
        <v>1.6666666666666665</v>
      </c>
      <c r="N757" s="67">
        <v>0.3576388888888889</v>
      </c>
      <c r="O757" s="68">
        <v>6.4</v>
      </c>
    </row>
    <row r="758" spans="1:15" x14ac:dyDescent="0.35">
      <c r="A758" s="2">
        <v>3</v>
      </c>
      <c r="B758" s="9">
        <v>27.56</v>
      </c>
      <c r="C758" s="9">
        <v>26.4</v>
      </c>
      <c r="D758" s="66">
        <v>27.12</v>
      </c>
      <c r="E758" s="9">
        <v>29.4</v>
      </c>
      <c r="F758" s="9">
        <v>18.399999999999999</v>
      </c>
      <c r="G758" s="92">
        <v>96</v>
      </c>
      <c r="H758" s="9">
        <v>61</v>
      </c>
      <c r="I758" s="66">
        <v>4.5999999999999996</v>
      </c>
      <c r="J758" s="66">
        <v>3.6</v>
      </c>
      <c r="K758" s="66">
        <v>6.3</v>
      </c>
      <c r="L758" s="66">
        <v>7.2</v>
      </c>
      <c r="M758" s="66">
        <v>1.875</v>
      </c>
      <c r="N758" s="67">
        <v>0.29166666666666669</v>
      </c>
      <c r="O758" s="68">
        <v>3.2</v>
      </c>
    </row>
    <row r="759" spans="1:15" x14ac:dyDescent="0.35">
      <c r="A759" s="2">
        <v>4</v>
      </c>
      <c r="B759" s="9">
        <v>26.24</v>
      </c>
      <c r="C759" s="9">
        <v>25.64</v>
      </c>
      <c r="D759" s="66">
        <v>26.6</v>
      </c>
      <c r="E759" s="9">
        <v>27.4</v>
      </c>
      <c r="F759" s="9">
        <v>27.6</v>
      </c>
      <c r="G759" s="92">
        <v>92</v>
      </c>
      <c r="H759" s="9">
        <v>59</v>
      </c>
      <c r="I759" s="66">
        <v>4</v>
      </c>
      <c r="J759" s="66">
        <v>3.4</v>
      </c>
      <c r="K759" s="66">
        <v>7.4</v>
      </c>
      <c r="L759" s="66">
        <v>5.4</v>
      </c>
      <c r="M759" s="66">
        <v>1.7777777777777779</v>
      </c>
      <c r="N759" s="67">
        <v>0.1875</v>
      </c>
      <c r="O759" s="68">
        <v>5.3</v>
      </c>
    </row>
    <row r="760" spans="1:15" x14ac:dyDescent="0.35">
      <c r="A760" s="2">
        <v>5</v>
      </c>
      <c r="B760" s="9">
        <v>26.56</v>
      </c>
      <c r="C760" s="9">
        <v>25.88</v>
      </c>
      <c r="D760" s="66">
        <v>26.64</v>
      </c>
      <c r="E760" s="9">
        <v>28.6</v>
      </c>
      <c r="F760" s="9">
        <v>17.600000000000001</v>
      </c>
      <c r="G760" s="92">
        <v>92</v>
      </c>
      <c r="H760" s="9">
        <v>60</v>
      </c>
      <c r="I760" s="66">
        <v>4</v>
      </c>
      <c r="J760" s="9">
        <v>2.5</v>
      </c>
      <c r="K760" s="66">
        <v>5.9</v>
      </c>
      <c r="L760" s="66">
        <v>4.7</v>
      </c>
      <c r="M760" s="66">
        <v>1.4722222222222223</v>
      </c>
      <c r="N760" s="67">
        <v>0.15625</v>
      </c>
      <c r="O760" s="68">
        <v>9.1999999999999993</v>
      </c>
    </row>
    <row r="761" spans="1:15" x14ac:dyDescent="0.35">
      <c r="A761" s="2">
        <v>6</v>
      </c>
      <c r="B761" s="9">
        <v>26.64</v>
      </c>
      <c r="C761" s="9">
        <v>25.68</v>
      </c>
      <c r="D761" s="66">
        <v>26.32</v>
      </c>
      <c r="E761" s="9">
        <v>27.6</v>
      </c>
      <c r="F761" s="9">
        <v>17</v>
      </c>
      <c r="G761" s="92">
        <v>96</v>
      </c>
      <c r="H761" s="9">
        <v>64</v>
      </c>
      <c r="I761" s="66">
        <v>3.8</v>
      </c>
      <c r="J761" s="66">
        <v>3.9</v>
      </c>
      <c r="K761" s="66">
        <v>5.94</v>
      </c>
      <c r="L761" s="66">
        <v>4.16</v>
      </c>
      <c r="M761" s="66">
        <v>1.4027777777777779</v>
      </c>
      <c r="N761" s="67">
        <v>0.26041666666666669</v>
      </c>
      <c r="O761" s="68">
        <v>4.5</v>
      </c>
    </row>
    <row r="762" spans="1:15" x14ac:dyDescent="0.35">
      <c r="A762" s="2">
        <v>7</v>
      </c>
      <c r="B762" s="9">
        <v>25.32</v>
      </c>
      <c r="C762" s="9">
        <v>25.28</v>
      </c>
      <c r="D762" s="69">
        <v>26.48</v>
      </c>
      <c r="E762" s="10">
        <v>26.2</v>
      </c>
      <c r="F762" s="10">
        <v>18.2</v>
      </c>
      <c r="G762" s="153">
        <v>92</v>
      </c>
      <c r="H762" s="10">
        <v>70</v>
      </c>
      <c r="I762" s="69">
        <v>2</v>
      </c>
      <c r="J762" s="69">
        <v>1.8</v>
      </c>
      <c r="K762" s="69">
        <v>7.5</v>
      </c>
      <c r="L762" s="69">
        <v>5.44</v>
      </c>
      <c r="M762" s="66">
        <v>1.79</v>
      </c>
      <c r="N762" s="67">
        <v>0.10416666666666667</v>
      </c>
      <c r="O762" s="68">
        <v>16.2</v>
      </c>
    </row>
    <row r="763" spans="1:15" x14ac:dyDescent="0.35">
      <c r="A763" s="2">
        <v>8</v>
      </c>
      <c r="B763" s="9">
        <v>26.12</v>
      </c>
      <c r="C763" s="9">
        <v>24.76</v>
      </c>
      <c r="D763" s="66">
        <v>25.56</v>
      </c>
      <c r="E763" s="9">
        <v>28.4</v>
      </c>
      <c r="F763" s="9">
        <v>16</v>
      </c>
      <c r="G763" s="92">
        <v>92</v>
      </c>
      <c r="H763" s="9">
        <v>60</v>
      </c>
      <c r="I763" s="66">
        <v>3.5</v>
      </c>
      <c r="J763" s="66">
        <v>4.2</v>
      </c>
      <c r="K763" s="66">
        <v>7.6</v>
      </c>
      <c r="L763" s="66">
        <v>3.93</v>
      </c>
      <c r="M763" s="66">
        <v>1.6</v>
      </c>
      <c r="N763" s="67">
        <v>8.3333333333333329E-2</v>
      </c>
      <c r="O763" s="68">
        <v>13.4</v>
      </c>
    </row>
    <row r="764" spans="1:15" x14ac:dyDescent="0.35">
      <c r="A764" s="2">
        <v>9</v>
      </c>
      <c r="B764" s="9">
        <v>26.2</v>
      </c>
      <c r="C764" s="9">
        <v>24.92</v>
      </c>
      <c r="D764" s="66">
        <v>25.56</v>
      </c>
      <c r="E764" s="9">
        <v>28</v>
      </c>
      <c r="F764" s="9">
        <v>18</v>
      </c>
      <c r="G764" s="92">
        <v>92</v>
      </c>
      <c r="H764" s="9">
        <v>64</v>
      </c>
      <c r="I764" s="66">
        <v>2.9</v>
      </c>
      <c r="J764" s="66">
        <v>2.5</v>
      </c>
      <c r="K764" s="66">
        <v>6.59</v>
      </c>
      <c r="L764" s="66">
        <v>4.49</v>
      </c>
      <c r="M764" s="66">
        <v>1.53</v>
      </c>
      <c r="N764" s="67">
        <v>0.25</v>
      </c>
      <c r="O764" s="68">
        <v>5.4</v>
      </c>
    </row>
    <row r="765" spans="1:15" ht="15" thickBot="1" x14ac:dyDescent="0.4">
      <c r="A765" s="84">
        <v>10</v>
      </c>
      <c r="B765" s="93">
        <v>26.44</v>
      </c>
      <c r="C765" s="93">
        <v>25.28</v>
      </c>
      <c r="D765" s="85">
        <v>26</v>
      </c>
      <c r="E765" s="93">
        <v>254.99999999999997</v>
      </c>
      <c r="F765" s="93">
        <v>17.8</v>
      </c>
      <c r="G765" s="154">
        <v>92</v>
      </c>
      <c r="H765" s="93">
        <v>60</v>
      </c>
      <c r="I765" s="85">
        <v>3</v>
      </c>
      <c r="J765" s="85">
        <v>4.5</v>
      </c>
      <c r="K765" s="85">
        <v>6.9</v>
      </c>
      <c r="L765" s="85">
        <v>3.9</v>
      </c>
      <c r="M765" s="85">
        <v>1.5</v>
      </c>
      <c r="N765" s="86">
        <v>0.20833333333333334</v>
      </c>
      <c r="O765" s="94">
        <v>0</v>
      </c>
    </row>
    <row r="766" spans="1:15" ht="15" thickBot="1" x14ac:dyDescent="0.4">
      <c r="A766" s="205" t="s">
        <v>16</v>
      </c>
      <c r="B766" s="183">
        <v>267.59999999999997</v>
      </c>
      <c r="C766" s="183">
        <v>257.88</v>
      </c>
      <c r="D766" s="183">
        <v>265.08000000000004</v>
      </c>
      <c r="E766" s="183">
        <v>509.99999999999994</v>
      </c>
      <c r="F766" s="183">
        <v>186.6</v>
      </c>
      <c r="G766" s="183">
        <v>928</v>
      </c>
      <c r="H766" s="183">
        <v>620</v>
      </c>
      <c r="I766" s="183">
        <v>34.700000000000003</v>
      </c>
      <c r="J766" s="183">
        <v>34</v>
      </c>
      <c r="K766" s="183">
        <v>69.930000000000007</v>
      </c>
      <c r="L766" s="183">
        <v>48.82</v>
      </c>
      <c r="M766" s="183">
        <v>16.474444444444444</v>
      </c>
      <c r="N766" s="183"/>
      <c r="O766" s="183">
        <v>63.9375</v>
      </c>
    </row>
    <row r="767" spans="1:15" ht="15" thickBot="1" x14ac:dyDescent="0.4">
      <c r="A767" s="121" t="s">
        <v>18</v>
      </c>
      <c r="B767" s="135">
        <v>24.331818181818178</v>
      </c>
      <c r="C767" s="135">
        <v>23.452727272727273</v>
      </c>
      <c r="D767" s="135">
        <v>24.116363636363634</v>
      </c>
      <c r="E767" s="135">
        <v>50.999999999999993</v>
      </c>
      <c r="F767" s="135">
        <v>18.66</v>
      </c>
      <c r="G767" s="135">
        <v>92.8</v>
      </c>
      <c r="H767" s="135">
        <v>62</v>
      </c>
      <c r="I767" s="135">
        <v>3.47</v>
      </c>
      <c r="J767" s="135">
        <v>3.4</v>
      </c>
      <c r="K767" s="135">
        <v>6.9930000000000003</v>
      </c>
      <c r="L767" s="135">
        <v>4.8819999999999997</v>
      </c>
      <c r="M767" s="135">
        <v>1.6474444444444445</v>
      </c>
      <c r="N767" s="135"/>
      <c r="O767" s="135">
        <v>6.3937499999999998</v>
      </c>
    </row>
    <row r="768" spans="1:15" x14ac:dyDescent="0.35">
      <c r="A768" s="88">
        <v>11</v>
      </c>
      <c r="B768" s="82">
        <v>27.8</v>
      </c>
      <c r="C768" s="157">
        <v>26.32</v>
      </c>
      <c r="D768" s="82">
        <v>26.84</v>
      </c>
      <c r="E768" s="157">
        <v>28.8</v>
      </c>
      <c r="F768" s="82">
        <v>18.8</v>
      </c>
      <c r="G768" s="151">
        <v>92</v>
      </c>
      <c r="H768" s="151">
        <v>63</v>
      </c>
      <c r="I768" s="82">
        <v>3.3</v>
      </c>
      <c r="J768" s="157">
        <v>6.3</v>
      </c>
      <c r="K768" s="157">
        <v>6.36</v>
      </c>
      <c r="L768" s="82">
        <v>3.19</v>
      </c>
      <c r="M768" s="82">
        <v>1.3263888888888891</v>
      </c>
      <c r="N768" s="89">
        <v>0.21875</v>
      </c>
      <c r="O768" s="152">
        <v>1.2</v>
      </c>
    </row>
    <row r="769" spans="1:15" x14ac:dyDescent="0.35">
      <c r="A769" s="2">
        <v>12</v>
      </c>
      <c r="B769" s="66">
        <v>25.8</v>
      </c>
      <c r="C769" s="9">
        <v>25.16</v>
      </c>
      <c r="D769" s="66">
        <v>26.48</v>
      </c>
      <c r="E769" s="9">
        <v>27.2</v>
      </c>
      <c r="F769" s="66">
        <v>17.8</v>
      </c>
      <c r="G769" s="92">
        <v>92</v>
      </c>
      <c r="H769" s="92">
        <v>64</v>
      </c>
      <c r="I769" s="66">
        <v>2.7</v>
      </c>
      <c r="J769" s="9">
        <v>3.9</v>
      </c>
      <c r="K769" s="9">
        <v>4.9000000000000004</v>
      </c>
      <c r="L769" s="66">
        <v>4.9000000000000004</v>
      </c>
      <c r="M769" s="66">
        <v>1.3611111111111112</v>
      </c>
      <c r="N769" s="67">
        <v>0.17708333333333334</v>
      </c>
      <c r="O769" s="68">
        <v>2</v>
      </c>
    </row>
    <row r="770" spans="1:15" x14ac:dyDescent="0.35">
      <c r="A770" s="2">
        <v>13</v>
      </c>
      <c r="B770" s="66">
        <v>28.92</v>
      </c>
      <c r="C770" s="9">
        <v>27</v>
      </c>
      <c r="D770" s="66">
        <v>27.2</v>
      </c>
      <c r="E770" s="9">
        <v>28.8</v>
      </c>
      <c r="F770" s="66">
        <v>18.2</v>
      </c>
      <c r="G770" s="92">
        <v>92</v>
      </c>
      <c r="H770" s="92">
        <v>65</v>
      </c>
      <c r="I770" s="66">
        <v>3.8</v>
      </c>
      <c r="J770" s="9">
        <v>4.5</v>
      </c>
      <c r="K770" s="9">
        <v>6.1</v>
      </c>
      <c r="L770" s="66">
        <v>2.6</v>
      </c>
      <c r="M770" s="66">
        <v>1.2083333333333333</v>
      </c>
      <c r="N770" s="67">
        <v>0.25</v>
      </c>
      <c r="O770" s="68">
        <v>0.3</v>
      </c>
    </row>
    <row r="771" spans="1:15" x14ac:dyDescent="0.35">
      <c r="A771" s="2">
        <v>14</v>
      </c>
      <c r="B771" s="66">
        <v>29.36</v>
      </c>
      <c r="C771" s="9">
        <v>27.68</v>
      </c>
      <c r="D771" s="66">
        <v>27.8</v>
      </c>
      <c r="E771" s="9">
        <v>29.4</v>
      </c>
      <c r="F771" s="66">
        <v>19.399999999999999</v>
      </c>
      <c r="G771" s="92">
        <v>92</v>
      </c>
      <c r="H771" s="92">
        <v>61</v>
      </c>
      <c r="I771" s="66">
        <v>3.8</v>
      </c>
      <c r="J771" s="9">
        <v>6.2</v>
      </c>
      <c r="K771" s="9">
        <v>6.2</v>
      </c>
      <c r="L771" s="66">
        <v>4</v>
      </c>
      <c r="M771" s="66">
        <v>1.4166666666666665</v>
      </c>
      <c r="N771" s="8" t="s">
        <v>61</v>
      </c>
      <c r="O771" s="68" t="s">
        <v>62</v>
      </c>
    </row>
    <row r="772" spans="1:15" x14ac:dyDescent="0.35">
      <c r="A772" s="2">
        <v>15</v>
      </c>
      <c r="B772" s="66">
        <v>27.12</v>
      </c>
      <c r="C772" s="9">
        <v>26.72</v>
      </c>
      <c r="D772" s="66">
        <v>27.68</v>
      </c>
      <c r="E772" s="9">
        <v>26.2</v>
      </c>
      <c r="F772" s="66">
        <v>18.2</v>
      </c>
      <c r="G772" s="92">
        <v>84</v>
      </c>
      <c r="H772" s="92">
        <v>70</v>
      </c>
      <c r="I772" s="66">
        <v>3.2</v>
      </c>
      <c r="J772" s="9">
        <v>5.4</v>
      </c>
      <c r="K772" s="9">
        <v>7.5</v>
      </c>
      <c r="L772" s="66">
        <v>4.5</v>
      </c>
      <c r="M772" s="66">
        <v>1.6666666666666665</v>
      </c>
      <c r="N772" s="8" t="s">
        <v>63</v>
      </c>
      <c r="O772" s="68">
        <v>4.5999999999999996</v>
      </c>
    </row>
    <row r="773" spans="1:15" x14ac:dyDescent="0.35">
      <c r="A773" s="2">
        <v>16</v>
      </c>
      <c r="B773" s="66">
        <v>27.64</v>
      </c>
      <c r="C773" s="9">
        <v>26.4</v>
      </c>
      <c r="D773" s="69">
        <v>27.04</v>
      </c>
      <c r="E773" s="9">
        <v>29.2</v>
      </c>
      <c r="F773" s="66">
        <v>18</v>
      </c>
      <c r="G773" s="92">
        <v>96</v>
      </c>
      <c r="H773" s="92">
        <v>54</v>
      </c>
      <c r="I773" s="66">
        <v>3.5</v>
      </c>
      <c r="J773" s="9">
        <v>3.6</v>
      </c>
      <c r="K773" s="9">
        <v>7.1</v>
      </c>
      <c r="L773" s="66">
        <v>4.7</v>
      </c>
      <c r="M773" s="66">
        <v>1.6388888888888888</v>
      </c>
      <c r="N773" s="67">
        <v>0.19097222222222221</v>
      </c>
      <c r="O773" s="68">
        <v>5.0999999999999996</v>
      </c>
    </row>
    <row r="774" spans="1:15" x14ac:dyDescent="0.35">
      <c r="A774" s="2">
        <v>17</v>
      </c>
      <c r="B774" s="66">
        <v>26.2</v>
      </c>
      <c r="C774" s="9">
        <v>25.76</v>
      </c>
      <c r="D774" s="66">
        <v>26.8</v>
      </c>
      <c r="E774" s="9">
        <v>27.4</v>
      </c>
      <c r="F774" s="66">
        <v>18.8</v>
      </c>
      <c r="G774" s="92">
        <v>92</v>
      </c>
      <c r="H774" s="92">
        <v>70</v>
      </c>
      <c r="I774" s="66">
        <v>2.5</v>
      </c>
      <c r="J774" s="9">
        <v>2.1</v>
      </c>
      <c r="K774" s="9">
        <v>5.9</v>
      </c>
      <c r="L774" s="66">
        <v>3.4</v>
      </c>
      <c r="M774" s="66">
        <v>1.2916666666666667</v>
      </c>
      <c r="N774" s="67">
        <v>0.16666666666666666</v>
      </c>
      <c r="O774" s="68">
        <v>9</v>
      </c>
    </row>
    <row r="775" spans="1:15" x14ac:dyDescent="0.35">
      <c r="A775" s="2">
        <v>18</v>
      </c>
      <c r="B775" s="66">
        <v>28.04</v>
      </c>
      <c r="C775" s="9">
        <v>25.44</v>
      </c>
      <c r="D775" s="66">
        <v>26.4</v>
      </c>
      <c r="E775" s="9">
        <v>29.8</v>
      </c>
      <c r="F775" s="66">
        <v>18.2</v>
      </c>
      <c r="G775" s="92">
        <v>92</v>
      </c>
      <c r="H775" s="92">
        <v>60</v>
      </c>
      <c r="I775" s="66">
        <v>3</v>
      </c>
      <c r="J775" s="9">
        <v>3.2</v>
      </c>
      <c r="K775" s="9">
        <v>7.3</v>
      </c>
      <c r="L775" s="66">
        <v>3.1</v>
      </c>
      <c r="M775" s="66">
        <v>1.4444444444444444</v>
      </c>
      <c r="N775" s="67">
        <v>0.23958333333333334</v>
      </c>
      <c r="O775" s="68">
        <v>58</v>
      </c>
    </row>
    <row r="776" spans="1:15" x14ac:dyDescent="0.35">
      <c r="A776" s="2">
        <v>19</v>
      </c>
      <c r="B776" s="66">
        <v>23.08</v>
      </c>
      <c r="C776" s="9">
        <v>23.44</v>
      </c>
      <c r="D776" s="66">
        <v>25.15</v>
      </c>
      <c r="E776" s="9">
        <v>24.02</v>
      </c>
      <c r="F776" s="66">
        <v>18.399999999999999</v>
      </c>
      <c r="G776" s="92">
        <v>92</v>
      </c>
      <c r="H776" s="92">
        <v>76</v>
      </c>
      <c r="I776" s="66">
        <v>1.3</v>
      </c>
      <c r="J776" s="9">
        <v>1.3</v>
      </c>
      <c r="K776" s="9">
        <v>5.0999999999999996</v>
      </c>
      <c r="L776" s="66">
        <v>2.6</v>
      </c>
      <c r="M776" s="66">
        <v>1.06944444444444</v>
      </c>
      <c r="N776" s="67">
        <v>4.1666666666666664E-2</v>
      </c>
      <c r="O776" s="68">
        <v>12.9</v>
      </c>
    </row>
    <row r="777" spans="1:15" x14ac:dyDescent="0.35">
      <c r="A777" s="3">
        <v>20</v>
      </c>
      <c r="B777" s="70">
        <v>25.2</v>
      </c>
      <c r="C777" s="13">
        <v>24.48</v>
      </c>
      <c r="D777" s="70">
        <v>25.28</v>
      </c>
      <c r="E777" s="13">
        <v>26.4</v>
      </c>
      <c r="F777" s="70">
        <v>17.8</v>
      </c>
      <c r="G777" s="158">
        <v>92</v>
      </c>
      <c r="H777" s="158">
        <v>70</v>
      </c>
      <c r="I777" s="70">
        <v>2.2000000000000002</v>
      </c>
      <c r="J777" s="13">
        <v>2.8</v>
      </c>
      <c r="K777" s="13">
        <v>5.1833333333333336</v>
      </c>
      <c r="L777" s="70">
        <v>3.1666666666666665</v>
      </c>
      <c r="M777" s="70">
        <v>1.1597222222222201</v>
      </c>
      <c r="N777" s="71">
        <v>0.14583333333333334</v>
      </c>
      <c r="O777" s="72">
        <v>3.1</v>
      </c>
    </row>
    <row r="778" spans="1:15" x14ac:dyDescent="0.35">
      <c r="A778" s="182" t="s">
        <v>16</v>
      </c>
      <c r="B778" s="189">
        <v>269.15999999999997</v>
      </c>
      <c r="C778" s="189">
        <v>258.39999999999998</v>
      </c>
      <c r="D778" s="189">
        <v>266.67</v>
      </c>
      <c r="E778" s="189">
        <v>277.21999999999997</v>
      </c>
      <c r="F778" s="189">
        <v>183.6</v>
      </c>
      <c r="G778" s="189">
        <v>916</v>
      </c>
      <c r="H778" s="189">
        <v>653</v>
      </c>
      <c r="I778" s="189">
        <v>29.3</v>
      </c>
      <c r="J778" s="189">
        <v>39.299999999999997</v>
      </c>
      <c r="K778" s="189">
        <v>61.643333333333331</v>
      </c>
      <c r="L778" s="189">
        <v>36.156666666666659</v>
      </c>
      <c r="M778" s="189">
        <v>13.583333333333325</v>
      </c>
      <c r="N778" s="189"/>
      <c r="O778" s="189">
        <v>96.2</v>
      </c>
    </row>
    <row r="779" spans="1:15" x14ac:dyDescent="0.35">
      <c r="A779" s="192" t="s">
        <v>18</v>
      </c>
      <c r="B779" s="206">
        <v>26.915999999999997</v>
      </c>
      <c r="C779" s="206">
        <v>25.839999999999996</v>
      </c>
      <c r="D779" s="206">
        <v>26.667000000000002</v>
      </c>
      <c r="E779" s="206">
        <v>27.721999999999998</v>
      </c>
      <c r="F779" s="206">
        <v>18.36</v>
      </c>
      <c r="G779" s="206">
        <v>91.6</v>
      </c>
      <c r="H779" s="206">
        <v>65.3</v>
      </c>
      <c r="I779" s="206">
        <v>2.93</v>
      </c>
      <c r="J779" s="206">
        <v>3.9299999999999997</v>
      </c>
      <c r="K779" s="206">
        <v>6.1643333333333334</v>
      </c>
      <c r="L779" s="206">
        <v>3.6156666666666659</v>
      </c>
      <c r="M779" s="206">
        <v>1.3583333333333325</v>
      </c>
      <c r="N779" s="206"/>
      <c r="O779" s="206">
        <v>10.68888888888889</v>
      </c>
    </row>
    <row r="780" spans="1:15" x14ac:dyDescent="0.35">
      <c r="A780" s="6">
        <v>21</v>
      </c>
      <c r="B780" s="65">
        <v>24</v>
      </c>
      <c r="C780" s="65">
        <v>23.76</v>
      </c>
      <c r="D780" s="69">
        <v>25</v>
      </c>
      <c r="E780" s="69">
        <v>26.4</v>
      </c>
      <c r="F780" s="69">
        <v>17.8</v>
      </c>
      <c r="G780" s="10">
        <v>96</v>
      </c>
      <c r="H780" s="10">
        <v>76</v>
      </c>
      <c r="I780" s="69">
        <v>2</v>
      </c>
      <c r="J780" s="65">
        <v>1.1000000000000001</v>
      </c>
      <c r="K780" s="69">
        <v>3.9083333333333332</v>
      </c>
      <c r="L780" s="69">
        <v>4.5999999999999996</v>
      </c>
      <c r="M780" s="65">
        <v>1.1817129629629628</v>
      </c>
      <c r="N780" s="73">
        <v>4.8611111111111112E-2</v>
      </c>
      <c r="O780" s="199">
        <v>0.5</v>
      </c>
    </row>
    <row r="781" spans="1:15" x14ac:dyDescent="0.35">
      <c r="A781" s="2">
        <v>22</v>
      </c>
      <c r="B781" s="66">
        <v>23.92</v>
      </c>
      <c r="C781" s="65">
        <v>23.68</v>
      </c>
      <c r="D781" s="66">
        <v>25</v>
      </c>
      <c r="E781" s="66">
        <v>26.2</v>
      </c>
      <c r="F781" s="66">
        <v>18.399999999999999</v>
      </c>
      <c r="G781" s="9">
        <v>96</v>
      </c>
      <c r="H781" s="9">
        <v>77</v>
      </c>
      <c r="I781" s="66">
        <v>2.5</v>
      </c>
      <c r="J781" s="10">
        <v>3.7</v>
      </c>
      <c r="K781" s="66">
        <v>5.3083333333333336</v>
      </c>
      <c r="L781" s="66">
        <v>5.3083333333333336</v>
      </c>
      <c r="M781" s="65">
        <v>1.474537037037037</v>
      </c>
      <c r="N781" s="67">
        <v>3.125E-2</v>
      </c>
      <c r="O781" s="200">
        <v>39.200000000000003</v>
      </c>
    </row>
    <row r="782" spans="1:15" x14ac:dyDescent="0.35">
      <c r="A782" s="2">
        <v>23</v>
      </c>
      <c r="B782" s="66">
        <v>25</v>
      </c>
      <c r="C782" s="66">
        <v>24</v>
      </c>
      <c r="D782" s="66">
        <v>24.92</v>
      </c>
      <c r="E782" s="66">
        <v>27.2</v>
      </c>
      <c r="F782" s="66">
        <v>18.8</v>
      </c>
      <c r="G782" s="9">
        <v>96</v>
      </c>
      <c r="H782" s="9">
        <v>70</v>
      </c>
      <c r="I782" s="66">
        <v>2.2000000000000002</v>
      </c>
      <c r="J782" s="66">
        <v>4.5</v>
      </c>
      <c r="K782" s="66">
        <v>4.9083333333333332</v>
      </c>
      <c r="L782" s="66">
        <v>2.1833333333333331</v>
      </c>
      <c r="M782" s="65">
        <v>0.98495370370370372</v>
      </c>
      <c r="N782" s="66" t="s">
        <v>64</v>
      </c>
      <c r="O782" s="200">
        <v>0</v>
      </c>
    </row>
    <row r="783" spans="1:15" x14ac:dyDescent="0.35">
      <c r="A783" s="2">
        <v>24</v>
      </c>
      <c r="B783" s="66">
        <v>26.16</v>
      </c>
      <c r="C783" s="66">
        <v>25.12</v>
      </c>
      <c r="D783" s="66">
        <v>25.88</v>
      </c>
      <c r="E783" s="66">
        <v>27.8</v>
      </c>
      <c r="F783" s="66">
        <v>18.2</v>
      </c>
      <c r="G783" s="9">
        <v>92</v>
      </c>
      <c r="H783" s="9">
        <v>60</v>
      </c>
      <c r="I783" s="66">
        <v>2.1</v>
      </c>
      <c r="J783" s="66">
        <v>4</v>
      </c>
      <c r="K783" s="66">
        <v>7.2833333333333332</v>
      </c>
      <c r="L783" s="66">
        <v>3.8333333333333335</v>
      </c>
      <c r="M783" s="65">
        <v>1.5439814814814814</v>
      </c>
      <c r="N783" s="159" t="s">
        <v>65</v>
      </c>
      <c r="O783" s="200">
        <v>43.8</v>
      </c>
    </row>
    <row r="784" spans="1:15" x14ac:dyDescent="0.35">
      <c r="A784" s="2">
        <v>25</v>
      </c>
      <c r="B784" s="66">
        <v>25.68</v>
      </c>
      <c r="C784" s="66">
        <v>24.48</v>
      </c>
      <c r="D784" s="66">
        <v>25.32</v>
      </c>
      <c r="E784" s="66">
        <v>26.4</v>
      </c>
      <c r="F784" s="66">
        <v>17</v>
      </c>
      <c r="G784" s="9">
        <v>96</v>
      </c>
      <c r="H784" s="9">
        <v>70</v>
      </c>
      <c r="I784" s="66">
        <v>2.2000000000000002</v>
      </c>
      <c r="J784" s="66">
        <v>3.9</v>
      </c>
      <c r="K784" s="69">
        <v>5.2666666666666666</v>
      </c>
      <c r="L784" s="69">
        <v>3.0249999999999999</v>
      </c>
      <c r="M784" s="65">
        <v>1.1516203703703702</v>
      </c>
      <c r="N784" s="75">
        <v>0.26041666666666669</v>
      </c>
      <c r="O784" s="200">
        <v>1.8</v>
      </c>
    </row>
    <row r="785" spans="1:15" x14ac:dyDescent="0.35">
      <c r="A785" s="2">
        <v>26</v>
      </c>
      <c r="B785" s="66">
        <v>24.64</v>
      </c>
      <c r="C785" s="66">
        <v>24.4</v>
      </c>
      <c r="D785" s="66">
        <v>25.48</v>
      </c>
      <c r="E785" s="69">
        <v>27.2</v>
      </c>
      <c r="F785" s="69">
        <v>18.399999999999999</v>
      </c>
      <c r="G785" s="10">
        <v>96</v>
      </c>
      <c r="H785" s="10">
        <v>70</v>
      </c>
      <c r="I785" s="69">
        <v>2.2999999999999998</v>
      </c>
      <c r="J785" s="69">
        <v>4.0999999999999996</v>
      </c>
      <c r="K785" s="66">
        <v>5.5750000000000002</v>
      </c>
      <c r="L785" s="66">
        <v>2.7416666666666698</v>
      </c>
      <c r="M785" s="65">
        <v>1.1550925925925926</v>
      </c>
      <c r="N785" s="9" t="s">
        <v>66</v>
      </c>
      <c r="O785" s="200">
        <v>20.5</v>
      </c>
    </row>
    <row r="786" spans="1:15" x14ac:dyDescent="0.35">
      <c r="A786" s="2">
        <v>27</v>
      </c>
      <c r="B786" s="66">
        <v>25.52</v>
      </c>
      <c r="C786" s="66">
        <v>24.68</v>
      </c>
      <c r="D786" s="66">
        <v>25.16</v>
      </c>
      <c r="E786" s="66">
        <v>29</v>
      </c>
      <c r="F786" s="66">
        <v>18</v>
      </c>
      <c r="G786" s="9">
        <v>96</v>
      </c>
      <c r="H786" s="9">
        <v>54</v>
      </c>
      <c r="I786" s="66">
        <v>2.7</v>
      </c>
      <c r="J786" s="66">
        <v>3.1</v>
      </c>
      <c r="K786" s="66">
        <v>4.4833333333333334</v>
      </c>
      <c r="L786" s="66">
        <v>3.1916666666666669</v>
      </c>
      <c r="M786" s="65">
        <v>1.0659722222222223</v>
      </c>
      <c r="N786" s="9" t="s">
        <v>67</v>
      </c>
      <c r="O786" s="200">
        <v>14.5</v>
      </c>
    </row>
    <row r="787" spans="1:15" x14ac:dyDescent="0.35">
      <c r="A787" s="2">
        <v>28</v>
      </c>
      <c r="B787" s="66">
        <v>24.92</v>
      </c>
      <c r="C787" s="66">
        <v>24.28</v>
      </c>
      <c r="D787" s="66">
        <v>25.52</v>
      </c>
      <c r="E787" s="66">
        <v>27</v>
      </c>
      <c r="F787" s="66">
        <v>16.399999999999999</v>
      </c>
      <c r="G787" s="9">
        <v>92</v>
      </c>
      <c r="H787" s="9">
        <v>71</v>
      </c>
      <c r="I787" s="66">
        <v>2</v>
      </c>
      <c r="J787" s="66">
        <v>3</v>
      </c>
      <c r="K787" s="65">
        <v>4.708333333333333</v>
      </c>
      <c r="L787" s="65">
        <v>3.3833333333333333</v>
      </c>
      <c r="M787" s="65">
        <v>1.1238425925925926</v>
      </c>
      <c r="N787" s="9" t="s">
        <v>68</v>
      </c>
      <c r="O787" s="200">
        <v>1.5</v>
      </c>
    </row>
    <row r="788" spans="1:15" x14ac:dyDescent="0.35">
      <c r="A788" s="2">
        <v>29</v>
      </c>
      <c r="B788" s="70">
        <v>25.8</v>
      </c>
      <c r="C788" s="70">
        <v>24.76</v>
      </c>
      <c r="D788" s="70">
        <v>25.68</v>
      </c>
      <c r="E788" s="69">
        <v>27.4</v>
      </c>
      <c r="F788" s="69">
        <v>17</v>
      </c>
      <c r="G788" s="10">
        <v>92</v>
      </c>
      <c r="H788" s="10">
        <v>65</v>
      </c>
      <c r="I788" s="69">
        <v>2.2999999999999998</v>
      </c>
      <c r="J788" s="69">
        <v>2.1</v>
      </c>
      <c r="K788" s="69">
        <v>3.9416666666666669</v>
      </c>
      <c r="L788" s="69">
        <v>3.4666666666666668</v>
      </c>
      <c r="M788" s="65">
        <v>1.0289351851851851</v>
      </c>
      <c r="N788" s="13" t="s">
        <v>69</v>
      </c>
      <c r="O788" s="201">
        <v>19</v>
      </c>
    </row>
    <row r="789" spans="1:15" x14ac:dyDescent="0.35">
      <c r="A789" s="3">
        <v>30</v>
      </c>
      <c r="B789" s="70">
        <v>24.8</v>
      </c>
      <c r="C789" s="70">
        <v>24.16</v>
      </c>
      <c r="D789" s="70">
        <v>25.04</v>
      </c>
      <c r="E789" s="69">
        <v>26.6</v>
      </c>
      <c r="F789" s="69">
        <v>17.600000000000001</v>
      </c>
      <c r="G789" s="10">
        <v>96</v>
      </c>
      <c r="H789" s="10">
        <v>70</v>
      </c>
      <c r="I789" s="69">
        <v>2.6</v>
      </c>
      <c r="J789" s="69">
        <v>2.2000000000000002</v>
      </c>
      <c r="K789" s="69">
        <v>6.2166666666666668</v>
      </c>
      <c r="L789" s="69">
        <v>4.4666666666666668</v>
      </c>
      <c r="M789" s="65">
        <v>1.4837962962962963</v>
      </c>
      <c r="N789" s="13" t="s">
        <v>70</v>
      </c>
      <c r="O789" s="201">
        <v>57.4</v>
      </c>
    </row>
    <row r="790" spans="1:15" ht="15" thickBot="1" x14ac:dyDescent="0.4">
      <c r="A790" s="84">
        <v>31</v>
      </c>
      <c r="B790" s="85">
        <v>23.28</v>
      </c>
      <c r="C790" s="85">
        <v>23.38</v>
      </c>
      <c r="D790" s="85">
        <v>24.64</v>
      </c>
      <c r="E790" s="85">
        <v>25.6</v>
      </c>
      <c r="F790" s="85">
        <v>17.600000000000001</v>
      </c>
      <c r="G790" s="93">
        <v>96</v>
      </c>
      <c r="H790" s="93">
        <v>83</v>
      </c>
      <c r="I790" s="85">
        <v>1.1000000000000001</v>
      </c>
      <c r="J790" s="85">
        <v>2.4</v>
      </c>
      <c r="K790" s="85">
        <v>6.9666666666666703</v>
      </c>
      <c r="L790" s="85">
        <v>1.9833333333333334</v>
      </c>
      <c r="M790" s="65">
        <v>1.243055555555556</v>
      </c>
      <c r="N790" s="93" t="s">
        <v>71</v>
      </c>
      <c r="O790" s="202">
        <v>5.4</v>
      </c>
    </row>
    <row r="791" spans="1:15" ht="15" thickBot="1" x14ac:dyDescent="0.4">
      <c r="A791" s="144" t="s">
        <v>16</v>
      </c>
      <c r="B791" s="144">
        <v>273.72000000000003</v>
      </c>
      <c r="C791" s="144">
        <v>266.7</v>
      </c>
      <c r="D791" s="144">
        <v>277.64</v>
      </c>
      <c r="E791" s="144">
        <v>296.8</v>
      </c>
      <c r="F791" s="144">
        <v>195.2</v>
      </c>
      <c r="G791" s="144">
        <v>1044</v>
      </c>
      <c r="H791" s="144">
        <v>766</v>
      </c>
      <c r="I791" s="144">
        <v>24.000000000000004</v>
      </c>
      <c r="J791" s="144">
        <v>34.1</v>
      </c>
      <c r="K791" s="144">
        <v>58.566666666666677</v>
      </c>
      <c r="L791" s="144">
        <v>38.183333333333337</v>
      </c>
      <c r="M791" s="144">
        <v>13.437499999999998</v>
      </c>
      <c r="N791" s="144"/>
      <c r="O791" s="144">
        <v>203.60000000000002</v>
      </c>
    </row>
    <row r="792" spans="1:15" ht="15" thickBot="1" x14ac:dyDescent="0.4">
      <c r="A792" s="143" t="s">
        <v>18</v>
      </c>
      <c r="B792" s="144">
        <v>24.883636363636366</v>
      </c>
      <c r="C792" s="144">
        <v>24.245454545454546</v>
      </c>
      <c r="D792" s="144">
        <v>25.24</v>
      </c>
      <c r="E792" s="144">
        <v>26.981818181818184</v>
      </c>
      <c r="F792" s="144">
        <v>17.745454545454546</v>
      </c>
      <c r="G792" s="144">
        <v>94.909090909090907</v>
      </c>
      <c r="H792" s="144">
        <v>69.63636363636364</v>
      </c>
      <c r="I792" s="144">
        <v>2.1818181818181821</v>
      </c>
      <c r="J792" s="144">
        <v>3.1</v>
      </c>
      <c r="K792" s="144">
        <v>5.3242424242424251</v>
      </c>
      <c r="L792" s="144">
        <v>3.4712121212121216</v>
      </c>
      <c r="M792" s="144">
        <v>1.2215909090909089</v>
      </c>
      <c r="N792" s="144"/>
      <c r="O792" s="144">
        <v>18.509090909090911</v>
      </c>
    </row>
    <row r="793" spans="1:15" ht="15" thickBot="1" x14ac:dyDescent="0.4">
      <c r="A793" s="143" t="s">
        <v>49</v>
      </c>
      <c r="B793" s="144">
        <v>810.48</v>
      </c>
      <c r="C793" s="144">
        <v>782.98</v>
      </c>
      <c r="D793" s="144">
        <v>809.39</v>
      </c>
      <c r="E793" s="144">
        <v>1084.02</v>
      </c>
      <c r="F793" s="144">
        <v>565.4</v>
      </c>
      <c r="G793" s="144">
        <v>2888</v>
      </c>
      <c r="H793" s="144">
        <v>2039</v>
      </c>
      <c r="I793" s="144">
        <v>88</v>
      </c>
      <c r="J793" s="144">
        <v>107.4</v>
      </c>
      <c r="K793" s="144">
        <v>190.14</v>
      </c>
      <c r="L793" s="144">
        <v>123.16</v>
      </c>
      <c r="M793" s="144">
        <v>43.495277777777765</v>
      </c>
      <c r="N793" s="144"/>
      <c r="O793" s="144">
        <v>363.73750000000001</v>
      </c>
    </row>
    <row r="794" spans="1:15" ht="15" thickBot="1" x14ac:dyDescent="0.4">
      <c r="A794" s="121" t="s">
        <v>21</v>
      </c>
      <c r="B794" s="144">
        <v>26.144516129032258</v>
      </c>
      <c r="C794" s="144">
        <v>25.25741935483871</v>
      </c>
      <c r="D794" s="144">
        <v>26.109354838709677</v>
      </c>
      <c r="E794" s="144">
        <v>34.968387096774194</v>
      </c>
      <c r="F794" s="144">
        <v>18.238709677419354</v>
      </c>
      <c r="G794" s="144">
        <v>93.161290322580641</v>
      </c>
      <c r="H794" s="144">
        <v>65.774193548387103</v>
      </c>
      <c r="I794" s="144">
        <v>2.838709677419355</v>
      </c>
      <c r="J794" s="144">
        <v>3.4645161290322584</v>
      </c>
      <c r="K794" s="144">
        <v>6.1335483870967735</v>
      </c>
      <c r="L794" s="144">
        <v>3.9729032258064514</v>
      </c>
      <c r="M794" s="144">
        <v>1.4030734767025086</v>
      </c>
      <c r="N794" s="144"/>
      <c r="O794" s="144">
        <v>11.733467741935485</v>
      </c>
    </row>
    <row r="797" spans="1:15" ht="15" thickBot="1" x14ac:dyDescent="0.4">
      <c r="A797" s="1449" t="s">
        <v>72</v>
      </c>
      <c r="B797" s="1449"/>
      <c r="C797" s="1449"/>
      <c r="D797" s="1449"/>
      <c r="E797" s="1449"/>
      <c r="F797" s="1449"/>
      <c r="G797" s="1449"/>
      <c r="H797" s="1449"/>
      <c r="I797" s="1449"/>
      <c r="J797" s="1449"/>
      <c r="K797" s="1449"/>
      <c r="L797" s="1449"/>
      <c r="M797" s="1449"/>
      <c r="N797" s="1449"/>
      <c r="O797" s="1449"/>
    </row>
    <row r="798" spans="1:15" x14ac:dyDescent="0.35">
      <c r="A798" s="1434" t="s">
        <v>1</v>
      </c>
      <c r="B798" s="1436" t="s">
        <v>23</v>
      </c>
      <c r="C798" s="1437"/>
      <c r="D798" s="1438"/>
      <c r="E798" s="1436" t="s">
        <v>24</v>
      </c>
      <c r="F798" s="1438"/>
      <c r="G798" s="1436" t="s">
        <v>4</v>
      </c>
      <c r="H798" s="1438"/>
      <c r="I798" s="1441" t="s">
        <v>5</v>
      </c>
      <c r="J798" s="1442"/>
      <c r="K798" s="1441" t="s">
        <v>6</v>
      </c>
      <c r="L798" s="1451"/>
      <c r="M798" s="1442"/>
      <c r="N798" s="1475" t="s">
        <v>46</v>
      </c>
      <c r="O798" s="1472" t="s">
        <v>47</v>
      </c>
    </row>
    <row r="799" spans="1:15" ht="28.5" thickBot="1" x14ac:dyDescent="0.4">
      <c r="A799" s="1450"/>
      <c r="B799" s="1">
        <v>0.05</v>
      </c>
      <c r="C799" s="1">
        <v>0.1</v>
      </c>
      <c r="D799" s="1">
        <v>0.2</v>
      </c>
      <c r="E799" s="1" t="s">
        <v>9</v>
      </c>
      <c r="F799" s="1" t="s">
        <v>10</v>
      </c>
      <c r="G799" s="1" t="s">
        <v>9</v>
      </c>
      <c r="H799" s="1" t="s">
        <v>10</v>
      </c>
      <c r="I799" s="1" t="s">
        <v>11</v>
      </c>
      <c r="J799" s="1" t="s">
        <v>12</v>
      </c>
      <c r="K799" s="19" t="s">
        <v>13</v>
      </c>
      <c r="L799" s="19" t="s">
        <v>14</v>
      </c>
      <c r="M799" s="19" t="s">
        <v>48</v>
      </c>
      <c r="N799" s="1476"/>
      <c r="O799" s="1473"/>
    </row>
    <row r="800" spans="1:15" x14ac:dyDescent="0.35">
      <c r="A800" s="88">
        <v>1</v>
      </c>
      <c r="B800" s="82">
        <v>23.4</v>
      </c>
      <c r="C800" s="82">
        <v>23.12</v>
      </c>
      <c r="D800" s="82">
        <v>24.32</v>
      </c>
      <c r="E800" s="82">
        <v>25</v>
      </c>
      <c r="F800" s="82">
        <v>16.8</v>
      </c>
      <c r="G800" s="82">
        <v>92</v>
      </c>
      <c r="H800" s="82">
        <v>76</v>
      </c>
      <c r="I800" s="82">
        <v>1.5</v>
      </c>
      <c r="J800" s="82">
        <v>1.4</v>
      </c>
      <c r="K800" s="113">
        <v>5.15</v>
      </c>
      <c r="L800" s="82">
        <v>2.6</v>
      </c>
      <c r="M800" s="82">
        <v>1.07</v>
      </c>
      <c r="N800" s="82" t="s">
        <v>73</v>
      </c>
      <c r="O800" s="90">
        <v>43.511693371300666</v>
      </c>
    </row>
    <row r="801" spans="1:15" x14ac:dyDescent="0.35">
      <c r="A801" s="2">
        <v>2</v>
      </c>
      <c r="B801" s="66">
        <v>25.8</v>
      </c>
      <c r="C801" s="66">
        <v>24.44</v>
      </c>
      <c r="D801" s="66">
        <v>24.84</v>
      </c>
      <c r="E801" s="66">
        <v>27.8</v>
      </c>
      <c r="F801" s="66">
        <v>17.600000000000001</v>
      </c>
      <c r="G801" s="66">
        <v>96</v>
      </c>
      <c r="H801" s="66">
        <v>53</v>
      </c>
      <c r="I801" s="66">
        <v>2.2999999999999998</v>
      </c>
      <c r="J801" s="66">
        <v>1.4</v>
      </c>
      <c r="K801" s="66">
        <v>4.7699999999999996</v>
      </c>
      <c r="L801" s="66">
        <v>2.85</v>
      </c>
      <c r="M801" s="66">
        <v>1.05</v>
      </c>
      <c r="N801" s="66" t="s">
        <v>74</v>
      </c>
      <c r="O801" s="78">
        <v>14.5</v>
      </c>
    </row>
    <row r="802" spans="1:15" x14ac:dyDescent="0.35">
      <c r="A802" s="2">
        <v>3</v>
      </c>
      <c r="B802" s="66">
        <v>24.76</v>
      </c>
      <c r="C802" s="66">
        <v>24.24</v>
      </c>
      <c r="D802" s="66">
        <v>25.24</v>
      </c>
      <c r="E802" s="66">
        <v>25.8</v>
      </c>
      <c r="F802" s="66">
        <v>17.399999999999999</v>
      </c>
      <c r="G802" s="66">
        <v>96</v>
      </c>
      <c r="H802" s="66">
        <v>76</v>
      </c>
      <c r="I802" s="66">
        <v>1.7</v>
      </c>
      <c r="J802" s="66">
        <v>1.6</v>
      </c>
      <c r="K802" s="66">
        <v>5.81</v>
      </c>
      <c r="L802" s="66">
        <v>3.47</v>
      </c>
      <c r="M802" s="66">
        <v>1.29</v>
      </c>
      <c r="N802" s="66" t="s">
        <v>75</v>
      </c>
      <c r="O802" s="78">
        <v>13.5</v>
      </c>
    </row>
    <row r="803" spans="1:15" x14ac:dyDescent="0.35">
      <c r="A803" s="2">
        <v>4</v>
      </c>
      <c r="B803" s="66">
        <v>22.2</v>
      </c>
      <c r="C803" s="66">
        <v>22.32</v>
      </c>
      <c r="D803" s="66">
        <v>23.8</v>
      </c>
      <c r="E803" s="66">
        <v>22.4</v>
      </c>
      <c r="F803" s="66">
        <v>17</v>
      </c>
      <c r="G803" s="66">
        <v>96</v>
      </c>
      <c r="H803" s="66">
        <v>75</v>
      </c>
      <c r="I803" s="66">
        <v>1</v>
      </c>
      <c r="J803" s="66">
        <v>1.3</v>
      </c>
      <c r="K803" s="66">
        <v>4.2249999999999996</v>
      </c>
      <c r="L803" s="66">
        <v>3.02</v>
      </c>
      <c r="M803" s="66">
        <v>1.01</v>
      </c>
      <c r="N803" s="66">
        <v>0</v>
      </c>
      <c r="O803" s="78">
        <v>1.8</v>
      </c>
    </row>
    <row r="804" spans="1:15" x14ac:dyDescent="0.35">
      <c r="A804" s="2">
        <v>5</v>
      </c>
      <c r="B804" s="66">
        <v>23.64</v>
      </c>
      <c r="C804" s="66">
        <v>22.88</v>
      </c>
      <c r="D804" s="66">
        <v>23.88</v>
      </c>
      <c r="E804" s="66">
        <v>26.2</v>
      </c>
      <c r="F804" s="66">
        <v>17.399999999999999</v>
      </c>
      <c r="G804" s="66">
        <v>82</v>
      </c>
      <c r="H804" s="66">
        <v>64</v>
      </c>
      <c r="I804" s="66">
        <v>3</v>
      </c>
      <c r="J804" s="66">
        <v>2.9</v>
      </c>
      <c r="K804" s="66">
        <v>4.59</v>
      </c>
      <c r="L804" s="66">
        <v>1.825</v>
      </c>
      <c r="M804" s="66">
        <v>0.9</v>
      </c>
      <c r="N804" s="66" t="s">
        <v>76</v>
      </c>
      <c r="O804" s="78" t="s">
        <v>55</v>
      </c>
    </row>
    <row r="805" spans="1:15" x14ac:dyDescent="0.35">
      <c r="A805" s="2">
        <v>6</v>
      </c>
      <c r="B805" s="66">
        <v>22.96</v>
      </c>
      <c r="C805" s="66">
        <v>23.4</v>
      </c>
      <c r="D805" s="66">
        <v>24.2</v>
      </c>
      <c r="E805" s="66">
        <v>25.4</v>
      </c>
      <c r="F805" s="66">
        <v>17.8</v>
      </c>
      <c r="G805" s="66">
        <v>96</v>
      </c>
      <c r="H805" s="66">
        <v>77</v>
      </c>
      <c r="I805" s="66">
        <v>1.3</v>
      </c>
      <c r="J805" s="66">
        <v>3.9</v>
      </c>
      <c r="K805" s="66">
        <v>5.69</v>
      </c>
      <c r="L805" s="66">
        <v>2.56</v>
      </c>
      <c r="M805" s="66">
        <v>1.1399999999999999</v>
      </c>
      <c r="N805" s="66" t="s">
        <v>77</v>
      </c>
      <c r="O805" s="78">
        <v>41</v>
      </c>
    </row>
    <row r="806" spans="1:15" x14ac:dyDescent="0.35">
      <c r="A806" s="2">
        <v>7</v>
      </c>
      <c r="B806" s="66">
        <v>23.32</v>
      </c>
      <c r="C806" s="66">
        <v>22.88</v>
      </c>
      <c r="D806" s="69">
        <v>24.04</v>
      </c>
      <c r="E806" s="69">
        <v>25.6</v>
      </c>
      <c r="F806" s="69">
        <v>17.399999999999999</v>
      </c>
      <c r="G806" s="69">
        <v>92</v>
      </c>
      <c r="H806" s="69">
        <v>58</v>
      </c>
      <c r="I806" s="69">
        <v>2.2000000000000002</v>
      </c>
      <c r="J806" s="69">
        <v>2.5</v>
      </c>
      <c r="K806" s="69">
        <v>6.1</v>
      </c>
      <c r="L806" s="69">
        <v>1.6</v>
      </c>
      <c r="M806" s="66">
        <v>1.06</v>
      </c>
      <c r="N806" s="66" t="s">
        <v>78</v>
      </c>
      <c r="O806" s="78">
        <v>0</v>
      </c>
    </row>
    <row r="807" spans="1:15" x14ac:dyDescent="0.35">
      <c r="A807" s="2">
        <v>8</v>
      </c>
      <c r="B807" s="66">
        <v>24.52</v>
      </c>
      <c r="C807" s="66">
        <v>23.68</v>
      </c>
      <c r="D807" s="66">
        <v>24.32</v>
      </c>
      <c r="E807" s="66">
        <v>25.2</v>
      </c>
      <c r="F807" s="66">
        <v>17.8</v>
      </c>
      <c r="G807" s="66">
        <v>92</v>
      </c>
      <c r="H807" s="66">
        <v>70</v>
      </c>
      <c r="I807" s="66">
        <v>1.5</v>
      </c>
      <c r="J807" s="66">
        <v>3.1</v>
      </c>
      <c r="K807" s="66">
        <v>3.8250000000000002</v>
      </c>
      <c r="L807" s="66">
        <v>2.75</v>
      </c>
      <c r="M807" s="99">
        <v>0.91</v>
      </c>
      <c r="N807" s="66" t="s">
        <v>79</v>
      </c>
      <c r="O807" s="78">
        <v>19.8</v>
      </c>
    </row>
    <row r="808" spans="1:15" x14ac:dyDescent="0.35">
      <c r="A808" s="2">
        <v>9</v>
      </c>
      <c r="B808" s="66">
        <v>24.24</v>
      </c>
      <c r="C808" s="66">
        <v>23.76</v>
      </c>
      <c r="D808" s="66">
        <v>24.52</v>
      </c>
      <c r="E808" s="66">
        <v>26.4</v>
      </c>
      <c r="F808" s="66">
        <v>18</v>
      </c>
      <c r="G808" s="66">
        <v>96</v>
      </c>
      <c r="H808" s="66">
        <v>77</v>
      </c>
      <c r="I808" s="66">
        <v>2</v>
      </c>
      <c r="J808" s="66">
        <v>2.6</v>
      </c>
      <c r="K808" s="66">
        <v>5.9</v>
      </c>
      <c r="L808" s="66">
        <v>3.19</v>
      </c>
      <c r="M808" s="66">
        <v>1.26</v>
      </c>
      <c r="N808" s="66" t="s">
        <v>80</v>
      </c>
      <c r="O808" s="78" t="s">
        <v>55</v>
      </c>
    </row>
    <row r="809" spans="1:15" ht="15" thickBot="1" x14ac:dyDescent="0.4">
      <c r="A809" s="84">
        <v>10</v>
      </c>
      <c r="B809" s="85">
        <v>25.08</v>
      </c>
      <c r="C809" s="85">
        <v>24.2</v>
      </c>
      <c r="D809" s="85">
        <v>24.72</v>
      </c>
      <c r="E809" s="85">
        <v>27</v>
      </c>
      <c r="F809" s="85">
        <v>16.8</v>
      </c>
      <c r="G809" s="85">
        <v>96</v>
      </c>
      <c r="H809" s="85">
        <v>64</v>
      </c>
      <c r="I809" s="85">
        <v>2.5</v>
      </c>
      <c r="J809" s="85">
        <v>4.4000000000000004</v>
      </c>
      <c r="K809" s="85">
        <v>4.24</v>
      </c>
      <c r="L809" s="85">
        <v>1.54</v>
      </c>
      <c r="M809" s="85">
        <v>0.8</v>
      </c>
      <c r="N809" s="85" t="s">
        <v>81</v>
      </c>
      <c r="O809" s="87">
        <v>0</v>
      </c>
    </row>
    <row r="810" spans="1:15" ht="15" thickBot="1" x14ac:dyDescent="0.4">
      <c r="A810" s="195" t="s">
        <v>16</v>
      </c>
      <c r="B810" s="183">
        <v>239.92000000000002</v>
      </c>
      <c r="C810" s="183">
        <v>234.92</v>
      </c>
      <c r="D810" s="183">
        <v>243.87999999999997</v>
      </c>
      <c r="E810" s="183">
        <v>256.79999999999995</v>
      </c>
      <c r="F810" s="183">
        <v>174.00000000000003</v>
      </c>
      <c r="G810" s="183">
        <v>934</v>
      </c>
      <c r="H810" s="183">
        <v>690</v>
      </c>
      <c r="I810" s="183">
        <v>19</v>
      </c>
      <c r="J810" s="183">
        <v>25.1</v>
      </c>
      <c r="K810" s="183">
        <v>50.300000000000004</v>
      </c>
      <c r="L810" s="183">
        <v>25.405000000000001</v>
      </c>
      <c r="M810" s="183">
        <v>10.49</v>
      </c>
      <c r="N810" s="183"/>
      <c r="O810" s="183">
        <v>96.1</v>
      </c>
    </row>
    <row r="811" spans="1:15" ht="15" thickBot="1" x14ac:dyDescent="0.4">
      <c r="A811" s="194" t="s">
        <v>18</v>
      </c>
      <c r="B811" s="135">
        <v>23.992000000000001</v>
      </c>
      <c r="C811" s="135">
        <v>23.491999999999997</v>
      </c>
      <c r="D811" s="135">
        <v>24.387999999999998</v>
      </c>
      <c r="E811" s="135">
        <v>25.679999999999996</v>
      </c>
      <c r="F811" s="135">
        <v>17.400000000000002</v>
      </c>
      <c r="G811" s="135">
        <v>93.4</v>
      </c>
      <c r="H811" s="135">
        <v>69</v>
      </c>
      <c r="I811" s="135">
        <v>1.9</v>
      </c>
      <c r="J811" s="135">
        <v>2.5100000000000002</v>
      </c>
      <c r="K811" s="135">
        <v>5.03</v>
      </c>
      <c r="L811" s="135">
        <v>2.5405000000000002</v>
      </c>
      <c r="M811" s="135">
        <v>1.0489999999999999</v>
      </c>
      <c r="N811" s="135"/>
      <c r="O811" s="135">
        <v>48.05</v>
      </c>
    </row>
    <row r="812" spans="1:15" x14ac:dyDescent="0.35">
      <c r="A812" s="88">
        <v>11</v>
      </c>
      <c r="B812" s="82">
        <v>27.76</v>
      </c>
      <c r="C812" s="82">
        <v>25.72</v>
      </c>
      <c r="D812" s="82">
        <v>25.64</v>
      </c>
      <c r="E812" s="82">
        <v>28.8</v>
      </c>
      <c r="F812" s="82">
        <v>17.8</v>
      </c>
      <c r="G812" s="82">
        <v>96</v>
      </c>
      <c r="H812" s="82">
        <v>61</v>
      </c>
      <c r="I812" s="82">
        <v>2.7</v>
      </c>
      <c r="J812" s="82">
        <v>3.3</v>
      </c>
      <c r="K812" s="82">
        <v>5.65</v>
      </c>
      <c r="L812" s="82">
        <v>3.52</v>
      </c>
      <c r="M812" s="82">
        <v>1.27</v>
      </c>
      <c r="N812" s="82" t="s">
        <v>82</v>
      </c>
      <c r="O812" s="90">
        <v>4</v>
      </c>
    </row>
    <row r="813" spans="1:15" x14ac:dyDescent="0.35">
      <c r="A813" s="2">
        <v>12</v>
      </c>
      <c r="B813" s="66">
        <v>25.44</v>
      </c>
      <c r="C813" s="66">
        <v>24.6</v>
      </c>
      <c r="D813" s="66">
        <v>25.68</v>
      </c>
      <c r="E813" s="66">
        <v>28.8</v>
      </c>
      <c r="F813" s="66">
        <v>17.2</v>
      </c>
      <c r="G813" s="66">
        <v>96</v>
      </c>
      <c r="H813" s="66">
        <v>70</v>
      </c>
      <c r="I813" s="66">
        <v>1.8</v>
      </c>
      <c r="J813" s="66">
        <v>4.5999999999999996</v>
      </c>
      <c r="K813" s="66">
        <v>3.82</v>
      </c>
      <c r="L813" s="66">
        <v>3</v>
      </c>
      <c r="M813" s="66">
        <v>0.94</v>
      </c>
      <c r="N813" s="66" t="s">
        <v>79</v>
      </c>
      <c r="O813" s="78">
        <v>0.2</v>
      </c>
    </row>
    <row r="814" spans="1:15" x14ac:dyDescent="0.35">
      <c r="A814" s="2">
        <v>13</v>
      </c>
      <c r="B814" s="66">
        <v>26.2</v>
      </c>
      <c r="C814" s="66">
        <v>25.4</v>
      </c>
      <c r="D814" s="66">
        <v>25.68</v>
      </c>
      <c r="E814" s="66">
        <v>28</v>
      </c>
      <c r="F814" s="66">
        <v>16.399999999999999</v>
      </c>
      <c r="G814" s="66">
        <v>92</v>
      </c>
      <c r="H814" s="66">
        <v>64</v>
      </c>
      <c r="I814" s="66">
        <v>3</v>
      </c>
      <c r="J814" s="66">
        <v>6.2</v>
      </c>
      <c r="K814" s="66">
        <v>6.3</v>
      </c>
      <c r="L814" s="66">
        <v>2.71</v>
      </c>
      <c r="M814" s="66">
        <v>1.25</v>
      </c>
      <c r="N814" s="66" t="s">
        <v>83</v>
      </c>
      <c r="O814" s="78">
        <v>0</v>
      </c>
    </row>
    <row r="815" spans="1:15" x14ac:dyDescent="0.35">
      <c r="A815" s="2">
        <v>14</v>
      </c>
      <c r="B815" s="66">
        <v>28.35</v>
      </c>
      <c r="C815" s="66">
        <v>26.6</v>
      </c>
      <c r="D815" s="66">
        <v>26.68</v>
      </c>
      <c r="E815" s="66">
        <v>29.4</v>
      </c>
      <c r="F815" s="66">
        <v>17.399999999999999</v>
      </c>
      <c r="G815" s="66">
        <v>96</v>
      </c>
      <c r="H815" s="66">
        <v>61</v>
      </c>
      <c r="I815" s="66">
        <v>3</v>
      </c>
      <c r="J815" s="66">
        <v>4.7</v>
      </c>
      <c r="K815" s="66">
        <v>6.34</v>
      </c>
      <c r="L815" s="66">
        <v>4.04</v>
      </c>
      <c r="M815" s="66">
        <v>1.44</v>
      </c>
      <c r="N815" s="66" t="s">
        <v>84</v>
      </c>
      <c r="O815" s="78">
        <v>1.6</v>
      </c>
    </row>
    <row r="816" spans="1:15" x14ac:dyDescent="0.35">
      <c r="A816" s="2">
        <v>15</v>
      </c>
      <c r="B816" s="66">
        <v>27.28</v>
      </c>
      <c r="C816" s="66">
        <v>26.08</v>
      </c>
      <c r="D816" s="66">
        <v>26.84</v>
      </c>
      <c r="E816" s="66">
        <v>29.4</v>
      </c>
      <c r="F816" s="66">
        <v>17.2</v>
      </c>
      <c r="G816" s="66">
        <v>96</v>
      </c>
      <c r="H816" s="66">
        <v>64</v>
      </c>
      <c r="I816" s="66">
        <v>2.5</v>
      </c>
      <c r="J816" s="66">
        <v>4.3</v>
      </c>
      <c r="K816" s="66">
        <v>4.95</v>
      </c>
      <c r="L816" s="66">
        <v>1.98</v>
      </c>
      <c r="M816" s="66">
        <v>0.96</v>
      </c>
      <c r="N816" s="66" t="s">
        <v>85</v>
      </c>
      <c r="O816" s="78">
        <v>4.5999999999999996</v>
      </c>
    </row>
    <row r="817" spans="1:15" x14ac:dyDescent="0.35">
      <c r="A817" s="2">
        <v>16</v>
      </c>
      <c r="B817" s="66">
        <v>26.6</v>
      </c>
      <c r="C817" s="66">
        <v>25.16</v>
      </c>
      <c r="D817" s="69">
        <v>25.96</v>
      </c>
      <c r="E817" s="66">
        <v>27.8</v>
      </c>
      <c r="F817" s="66">
        <v>16.399999999999999</v>
      </c>
      <c r="G817" s="66">
        <v>96</v>
      </c>
      <c r="H817" s="66">
        <v>2</v>
      </c>
      <c r="I817" s="66">
        <v>2</v>
      </c>
      <c r="J817" s="66">
        <v>3</v>
      </c>
      <c r="K817" s="66">
        <v>4.51</v>
      </c>
      <c r="L817" s="66">
        <v>4.25</v>
      </c>
      <c r="M817" s="66">
        <v>1.21</v>
      </c>
      <c r="N817" s="66" t="s">
        <v>86</v>
      </c>
      <c r="O817" s="78">
        <v>23.4</v>
      </c>
    </row>
    <row r="818" spans="1:15" x14ac:dyDescent="0.35">
      <c r="A818" s="2">
        <v>17</v>
      </c>
      <c r="B818" s="66">
        <v>24.68</v>
      </c>
      <c r="C818" s="66">
        <v>24.36</v>
      </c>
      <c r="D818" s="66">
        <v>25.64</v>
      </c>
      <c r="E818" s="66">
        <v>26.8</v>
      </c>
      <c r="F818" s="66">
        <v>16.8</v>
      </c>
      <c r="G818" s="66">
        <v>96</v>
      </c>
      <c r="H818" s="66">
        <v>70</v>
      </c>
      <c r="I818" s="66">
        <v>2.5</v>
      </c>
      <c r="J818" s="66">
        <v>2.7</v>
      </c>
      <c r="K818" s="66">
        <v>8.02</v>
      </c>
      <c r="L818" s="66">
        <v>2.75</v>
      </c>
      <c r="M818" s="66">
        <v>1.49</v>
      </c>
      <c r="N818" s="66" t="s">
        <v>80</v>
      </c>
      <c r="O818" s="78">
        <v>1.6</v>
      </c>
    </row>
    <row r="819" spans="1:15" x14ac:dyDescent="0.35">
      <c r="A819" s="2">
        <v>18</v>
      </c>
      <c r="B819" s="66">
        <v>25.52</v>
      </c>
      <c r="C819" s="66">
        <v>24.28</v>
      </c>
      <c r="D819" s="66">
        <v>25.08</v>
      </c>
      <c r="E819" s="66">
        <v>28.8</v>
      </c>
      <c r="F819" s="66">
        <v>16.399999999999999</v>
      </c>
      <c r="G819" s="66">
        <v>92</v>
      </c>
      <c r="H819" s="66">
        <v>60</v>
      </c>
      <c r="I819" s="66">
        <v>3</v>
      </c>
      <c r="J819" s="66">
        <v>3.2</v>
      </c>
      <c r="K819" s="66">
        <v>3.01</v>
      </c>
      <c r="L819" s="66">
        <v>4.9749999999999996</v>
      </c>
      <c r="M819" s="66">
        <v>1.1100000000000001</v>
      </c>
      <c r="N819" s="66" t="s">
        <v>87</v>
      </c>
      <c r="O819" s="78">
        <v>27.2</v>
      </c>
    </row>
    <row r="820" spans="1:15" x14ac:dyDescent="0.35">
      <c r="A820" s="2">
        <v>19</v>
      </c>
      <c r="B820" s="66">
        <v>25.2</v>
      </c>
      <c r="C820" s="66">
        <v>24.32</v>
      </c>
      <c r="D820" s="66">
        <v>25</v>
      </c>
      <c r="E820" s="66">
        <v>28.8</v>
      </c>
      <c r="F820" s="66">
        <v>16.8</v>
      </c>
      <c r="G820" s="66">
        <v>96</v>
      </c>
      <c r="H820" s="66">
        <v>70</v>
      </c>
      <c r="I820" s="66">
        <v>2</v>
      </c>
      <c r="J820" s="66">
        <v>1.9</v>
      </c>
      <c r="K820" s="66">
        <v>5.18</v>
      </c>
      <c r="L820" s="66">
        <v>3.3</v>
      </c>
      <c r="M820" s="66">
        <v>1.18</v>
      </c>
      <c r="N820" s="66" t="s">
        <v>88</v>
      </c>
      <c r="O820" s="78">
        <v>9</v>
      </c>
    </row>
    <row r="821" spans="1:15" x14ac:dyDescent="0.35">
      <c r="A821" s="3">
        <v>20</v>
      </c>
      <c r="B821" s="70">
        <v>24.68</v>
      </c>
      <c r="C821" s="70">
        <v>24.12</v>
      </c>
      <c r="D821" s="70">
        <v>25.72</v>
      </c>
      <c r="E821" s="70">
        <v>25.8</v>
      </c>
      <c r="F821" s="70">
        <v>17.600000000000001</v>
      </c>
      <c r="G821" s="70">
        <v>96</v>
      </c>
      <c r="H821" s="70">
        <v>63</v>
      </c>
      <c r="I821" s="70">
        <v>1.3</v>
      </c>
      <c r="J821" s="70">
        <v>2.4</v>
      </c>
      <c r="K821" s="70">
        <v>3.58</v>
      </c>
      <c r="L821" s="70">
        <v>2.875</v>
      </c>
      <c r="M821" s="70">
        <v>0.9</v>
      </c>
      <c r="N821" s="70" t="s">
        <v>79</v>
      </c>
      <c r="O821" s="79">
        <v>6.5</v>
      </c>
    </row>
    <row r="822" spans="1:15" ht="15" thickBot="1" x14ac:dyDescent="0.4">
      <c r="A822" s="195" t="s">
        <v>16</v>
      </c>
      <c r="B822" s="196">
        <v>261.70999999999998</v>
      </c>
      <c r="C822" s="196">
        <v>250.63999999999996</v>
      </c>
      <c r="D822" s="196">
        <v>257.91999999999996</v>
      </c>
      <c r="E822" s="196">
        <v>282.40000000000003</v>
      </c>
      <c r="F822" s="196">
        <v>170</v>
      </c>
      <c r="G822" s="196">
        <v>952</v>
      </c>
      <c r="H822" s="196">
        <v>585</v>
      </c>
      <c r="I822" s="196">
        <v>23.8</v>
      </c>
      <c r="J822" s="196">
        <v>36.299999999999997</v>
      </c>
      <c r="K822" s="196">
        <v>51.36</v>
      </c>
      <c r="L822" s="196">
        <v>33.400000000000006</v>
      </c>
      <c r="M822" s="196">
        <v>11.75</v>
      </c>
      <c r="N822" s="196"/>
      <c r="O822" s="197">
        <v>78.099999999999994</v>
      </c>
    </row>
    <row r="823" spans="1:15" ht="15" thickBot="1" x14ac:dyDescent="0.4">
      <c r="A823" s="193" t="s">
        <v>18</v>
      </c>
      <c r="B823" s="146">
        <v>24.49818181818182</v>
      </c>
      <c r="C823" s="146">
        <v>25.370909090909091</v>
      </c>
      <c r="D823" s="146">
        <v>27.745454545454546</v>
      </c>
      <c r="E823" s="146">
        <v>16.709090909090907</v>
      </c>
      <c r="F823" s="146">
        <v>94.909090909090907</v>
      </c>
      <c r="G823" s="146">
        <v>65.272727272727266</v>
      </c>
      <c r="H823" s="146">
        <v>4.5218181818181815</v>
      </c>
      <c r="I823" s="146">
        <v>5.0236363636363643</v>
      </c>
      <c r="J823" s="146">
        <v>5.4404545454545463</v>
      </c>
      <c r="K823" s="146">
        <v>3.8927272727272726</v>
      </c>
      <c r="L823" s="146">
        <v>1.2958964646464646</v>
      </c>
      <c r="M823" s="146" t="s">
        <v>89</v>
      </c>
      <c r="N823" s="148"/>
      <c r="O823" s="187">
        <v>14.2</v>
      </c>
    </row>
    <row r="824" spans="1:15" x14ac:dyDescent="0.35">
      <c r="A824" s="6">
        <v>21</v>
      </c>
      <c r="B824" s="65">
        <v>25</v>
      </c>
      <c r="C824" s="65">
        <v>23.88</v>
      </c>
      <c r="D824" s="69">
        <v>25.44</v>
      </c>
      <c r="E824" s="69">
        <v>29.2</v>
      </c>
      <c r="F824" s="69">
        <v>15.8</v>
      </c>
      <c r="G824" s="69">
        <v>96</v>
      </c>
      <c r="H824" s="69">
        <v>54</v>
      </c>
      <c r="I824" s="69">
        <v>2.5</v>
      </c>
      <c r="J824" s="65">
        <v>2.7</v>
      </c>
      <c r="K824" s="69">
        <v>4.9000000000000004</v>
      </c>
      <c r="L824" s="69">
        <v>1.74</v>
      </c>
      <c r="M824" s="65">
        <v>0.92</v>
      </c>
      <c r="N824" s="65" t="s">
        <v>87</v>
      </c>
      <c r="O824" s="80">
        <v>3.4</v>
      </c>
    </row>
    <row r="825" spans="1:15" x14ac:dyDescent="0.35">
      <c r="A825" s="2">
        <v>22</v>
      </c>
      <c r="B825" s="66">
        <v>25.84</v>
      </c>
      <c r="C825" s="65">
        <v>25</v>
      </c>
      <c r="D825" s="66">
        <v>25.64</v>
      </c>
      <c r="E825" s="66">
        <v>29.2</v>
      </c>
      <c r="F825" s="66">
        <v>18</v>
      </c>
      <c r="G825" s="66">
        <v>96</v>
      </c>
      <c r="H825" s="66">
        <v>61</v>
      </c>
      <c r="I825" s="66">
        <v>3</v>
      </c>
      <c r="J825" s="69">
        <v>2.7</v>
      </c>
      <c r="K825" s="66">
        <v>5.37</v>
      </c>
      <c r="L825" s="66">
        <v>2.78</v>
      </c>
      <c r="M825" s="66">
        <v>1.1299999999999999</v>
      </c>
      <c r="N825" s="66" t="s">
        <v>88</v>
      </c>
      <c r="O825" s="78">
        <v>15.5</v>
      </c>
    </row>
    <row r="826" spans="1:15" x14ac:dyDescent="0.35">
      <c r="A826" s="2">
        <v>23</v>
      </c>
      <c r="B826" s="66">
        <v>25.6</v>
      </c>
      <c r="C826" s="66">
        <v>24.4</v>
      </c>
      <c r="D826" s="66">
        <v>25.32</v>
      </c>
      <c r="E826" s="66">
        <v>29</v>
      </c>
      <c r="F826" s="66">
        <v>17.2</v>
      </c>
      <c r="G826" s="66">
        <v>96</v>
      </c>
      <c r="H826" s="66">
        <v>70</v>
      </c>
      <c r="I826" s="66">
        <v>3</v>
      </c>
      <c r="J826" s="66">
        <v>4.2</v>
      </c>
      <c r="K826" s="66">
        <v>5.9833333333333334</v>
      </c>
      <c r="L826" s="66">
        <v>5.9833333333333334</v>
      </c>
      <c r="M826" s="66">
        <v>1.662037037037037</v>
      </c>
      <c r="N826" s="66" t="s">
        <v>80</v>
      </c>
      <c r="O826" s="78">
        <v>3.2</v>
      </c>
    </row>
    <row r="827" spans="1:15" x14ac:dyDescent="0.35">
      <c r="A827" s="2">
        <v>24</v>
      </c>
      <c r="B827" s="66">
        <v>27.2</v>
      </c>
      <c r="C827" s="66">
        <v>25.04</v>
      </c>
      <c r="D827" s="66">
        <v>25.52</v>
      </c>
      <c r="E827" s="66">
        <v>29.6</v>
      </c>
      <c r="F827" s="66">
        <v>16.600000000000001</v>
      </c>
      <c r="G827" s="66">
        <v>92</v>
      </c>
      <c r="H827" s="66">
        <v>67</v>
      </c>
      <c r="I827" s="66">
        <v>3.2</v>
      </c>
      <c r="J827" s="66">
        <v>3.8</v>
      </c>
      <c r="K827" s="66">
        <v>5.375</v>
      </c>
      <c r="L827" s="66">
        <v>4.5166666666666666</v>
      </c>
      <c r="M827" s="66">
        <v>1.3738425925925923</v>
      </c>
      <c r="N827" s="65" t="s">
        <v>90</v>
      </c>
      <c r="O827" s="78">
        <v>5.6</v>
      </c>
    </row>
    <row r="828" spans="1:15" x14ac:dyDescent="0.35">
      <c r="A828" s="2">
        <v>25</v>
      </c>
      <c r="B828" s="66">
        <v>25.96</v>
      </c>
      <c r="C828" s="66">
        <v>24.64</v>
      </c>
      <c r="D828" s="66">
        <v>25.48</v>
      </c>
      <c r="E828" s="66">
        <v>27.8</v>
      </c>
      <c r="F828" s="66">
        <v>16.2</v>
      </c>
      <c r="G828" s="66">
        <v>96</v>
      </c>
      <c r="H828" s="66">
        <v>53</v>
      </c>
      <c r="I828" s="66">
        <v>1.6</v>
      </c>
      <c r="J828" s="66">
        <v>2.4</v>
      </c>
      <c r="K828" s="69">
        <v>4.041666666666667</v>
      </c>
      <c r="L828" s="69">
        <v>3.2666666666666666</v>
      </c>
      <c r="M828" s="66">
        <v>1.0150462962962963</v>
      </c>
      <c r="N828" s="69" t="s">
        <v>91</v>
      </c>
      <c r="O828" s="78">
        <v>52.1</v>
      </c>
    </row>
    <row r="829" spans="1:15" x14ac:dyDescent="0.35">
      <c r="A829" s="2">
        <v>26</v>
      </c>
      <c r="B829" s="66">
        <v>24.28</v>
      </c>
      <c r="C829" s="66">
        <v>24.08</v>
      </c>
      <c r="D829" s="66">
        <v>25.44</v>
      </c>
      <c r="E829" s="66">
        <v>23.8</v>
      </c>
      <c r="F829" s="66">
        <v>15.6</v>
      </c>
      <c r="G829" s="69">
        <v>96</v>
      </c>
      <c r="H829" s="69">
        <v>76</v>
      </c>
      <c r="I829" s="69">
        <v>1.7</v>
      </c>
      <c r="J829" s="69" t="s">
        <v>92</v>
      </c>
      <c r="K829" s="66">
        <v>7.125</v>
      </c>
      <c r="L829" s="66">
        <v>5.4833333333333334</v>
      </c>
      <c r="M829" s="66">
        <v>1.7511574074074074</v>
      </c>
      <c r="N829" s="66" t="s">
        <v>66</v>
      </c>
      <c r="O829" s="78">
        <v>5.8</v>
      </c>
    </row>
    <row r="830" spans="1:15" x14ac:dyDescent="0.35">
      <c r="A830" s="2">
        <v>27</v>
      </c>
      <c r="B830" s="66">
        <v>24.72</v>
      </c>
      <c r="C830" s="66">
        <v>24.08</v>
      </c>
      <c r="D830" s="66">
        <v>25.04</v>
      </c>
      <c r="E830" s="66">
        <v>27.2</v>
      </c>
      <c r="F830" s="66">
        <v>17.2</v>
      </c>
      <c r="G830" s="66">
        <v>96</v>
      </c>
      <c r="H830" s="66">
        <v>65</v>
      </c>
      <c r="I830" s="66">
        <v>1.7</v>
      </c>
      <c r="J830" s="66">
        <v>1.8</v>
      </c>
      <c r="K830" s="66">
        <v>5.1833333333333336</v>
      </c>
      <c r="L830" s="66">
        <v>2.2916666666666665</v>
      </c>
      <c r="M830" s="66">
        <v>1.0381944444444444</v>
      </c>
      <c r="N830" s="66" t="s">
        <v>78</v>
      </c>
      <c r="O830" s="78">
        <v>12.2</v>
      </c>
    </row>
    <row r="831" spans="1:15" x14ac:dyDescent="0.35">
      <c r="A831" s="2">
        <v>28</v>
      </c>
      <c r="B831" s="66">
        <v>26.56</v>
      </c>
      <c r="C831" s="66">
        <v>24.96</v>
      </c>
      <c r="D831" s="66">
        <v>25.2</v>
      </c>
      <c r="E831" s="66">
        <v>28.6</v>
      </c>
      <c r="F831" s="66">
        <v>16.2</v>
      </c>
      <c r="G831" s="66">
        <v>92</v>
      </c>
      <c r="H831" s="66">
        <v>60</v>
      </c>
      <c r="I831" s="66">
        <v>3.3</v>
      </c>
      <c r="J831" s="66">
        <v>6.7</v>
      </c>
      <c r="K831" s="65">
        <v>6.6749999999999998</v>
      </c>
      <c r="L831" s="65">
        <v>3.3583333333333334</v>
      </c>
      <c r="M831" s="66">
        <v>1.3935185185185184</v>
      </c>
      <c r="N831" s="66" t="s">
        <v>93</v>
      </c>
      <c r="O831" s="78">
        <v>15.6</v>
      </c>
    </row>
    <row r="832" spans="1:15" x14ac:dyDescent="0.35">
      <c r="A832" s="2">
        <v>29</v>
      </c>
      <c r="B832" s="70">
        <v>24.96</v>
      </c>
      <c r="C832" s="70">
        <v>24.44</v>
      </c>
      <c r="D832" s="70">
        <v>25.4</v>
      </c>
      <c r="E832" s="70">
        <v>26.2</v>
      </c>
      <c r="F832" s="70">
        <v>18</v>
      </c>
      <c r="G832" s="66">
        <v>96</v>
      </c>
      <c r="H832" s="66">
        <v>77</v>
      </c>
      <c r="I832" s="66">
        <v>1.5</v>
      </c>
      <c r="J832" s="66">
        <v>2.2999999999999998</v>
      </c>
      <c r="K832" s="66">
        <v>5.95</v>
      </c>
      <c r="L832" s="66">
        <v>6.041666666666667</v>
      </c>
      <c r="M832" s="66">
        <v>1.6655092592592593</v>
      </c>
      <c r="N832" s="70" t="s">
        <v>66</v>
      </c>
      <c r="O832" s="81">
        <v>72.400000000000006</v>
      </c>
    </row>
    <row r="833" spans="1:15" x14ac:dyDescent="0.35">
      <c r="A833" s="3">
        <v>30</v>
      </c>
      <c r="B833" s="70">
        <v>25.48</v>
      </c>
      <c r="C833" s="70">
        <v>24.32</v>
      </c>
      <c r="D833" s="70">
        <v>25.04</v>
      </c>
      <c r="E833" s="70">
        <v>27.4</v>
      </c>
      <c r="F833" s="70">
        <v>16.8</v>
      </c>
      <c r="G833" s="66">
        <v>96</v>
      </c>
      <c r="H833" s="66">
        <v>65</v>
      </c>
      <c r="I833" s="66">
        <v>3.2</v>
      </c>
      <c r="J833" s="66">
        <v>4.5</v>
      </c>
      <c r="K833" s="66">
        <v>5.4666666666666703</v>
      </c>
      <c r="L833" s="66">
        <v>5.4</v>
      </c>
      <c r="M833" s="66">
        <v>1.5092592592592597</v>
      </c>
      <c r="N833" s="70" t="s">
        <v>87</v>
      </c>
      <c r="O833" s="81">
        <v>0.3</v>
      </c>
    </row>
    <row r="834" spans="1:15" ht="15" thickBot="1" x14ac:dyDescent="0.4">
      <c r="A834" s="84">
        <v>31</v>
      </c>
      <c r="B834" s="85">
        <v>25.04</v>
      </c>
      <c r="C834" s="85">
        <v>24.64</v>
      </c>
      <c r="D834" s="85">
        <v>25.56</v>
      </c>
      <c r="E834" s="85">
        <v>27.2</v>
      </c>
      <c r="F834" s="85">
        <v>16.2</v>
      </c>
      <c r="G834" s="85">
        <v>92</v>
      </c>
      <c r="H834" s="85">
        <v>70</v>
      </c>
      <c r="I834" s="85">
        <v>25.04</v>
      </c>
      <c r="J834" s="85">
        <v>24.16</v>
      </c>
      <c r="K834" s="85">
        <v>3.7749999999999999</v>
      </c>
      <c r="L834" s="85">
        <v>1.9583333333333333</v>
      </c>
      <c r="M834" s="66">
        <v>0.79629629629629628</v>
      </c>
      <c r="N834" s="85" t="s">
        <v>94</v>
      </c>
      <c r="O834" s="87" t="s">
        <v>95</v>
      </c>
    </row>
    <row r="835" spans="1:15" ht="15" thickBot="1" x14ac:dyDescent="0.4">
      <c r="A835" s="207" t="s">
        <v>16</v>
      </c>
      <c r="B835" s="144">
        <v>280.64</v>
      </c>
      <c r="C835" s="144">
        <v>269.48</v>
      </c>
      <c r="D835" s="144">
        <v>279.08</v>
      </c>
      <c r="E835" s="144">
        <v>305.2</v>
      </c>
      <c r="F835" s="144">
        <v>183.79999999999998</v>
      </c>
      <c r="G835" s="144">
        <v>1044</v>
      </c>
      <c r="H835" s="144">
        <v>718</v>
      </c>
      <c r="I835" s="144">
        <v>49.739999999999995</v>
      </c>
      <c r="J835" s="144">
        <v>55.260000000000005</v>
      </c>
      <c r="K835" s="144">
        <v>59.845000000000006</v>
      </c>
      <c r="L835" s="144">
        <v>42.82</v>
      </c>
      <c r="M835" s="144">
        <v>14.254861111111111</v>
      </c>
      <c r="N835" s="144"/>
      <c r="O835" s="144">
        <v>186.10000000000002</v>
      </c>
    </row>
    <row r="836" spans="1:15" ht="15" thickBot="1" x14ac:dyDescent="0.4">
      <c r="A836" s="193" t="s">
        <v>18</v>
      </c>
      <c r="B836" s="146">
        <v>25.5127272727273</v>
      </c>
      <c r="C836" s="146">
        <v>24.49818181818182</v>
      </c>
      <c r="D836" s="146">
        <v>25.370909090909091</v>
      </c>
      <c r="E836" s="146">
        <v>27.7454545454545</v>
      </c>
      <c r="F836" s="146">
        <v>16.709090909090907</v>
      </c>
      <c r="G836" s="146">
        <v>94.909090909090907</v>
      </c>
      <c r="H836" s="146">
        <v>65.272727272727266</v>
      </c>
      <c r="I836" s="146">
        <v>4.5218181818181815</v>
      </c>
      <c r="J836" s="146">
        <v>5.0236363636363643</v>
      </c>
      <c r="K836" s="146">
        <v>5.4404545454545463</v>
      </c>
      <c r="L836" s="146">
        <v>3.8927272727272726</v>
      </c>
      <c r="M836" s="146">
        <v>1.2958964646464646</v>
      </c>
      <c r="N836" s="146"/>
      <c r="O836" s="148">
        <v>18.600000000000001</v>
      </c>
    </row>
    <row r="837" spans="1:15" ht="15" thickBot="1" x14ac:dyDescent="0.4">
      <c r="A837" s="193" t="s">
        <v>49</v>
      </c>
      <c r="B837" s="146">
        <v>782.27</v>
      </c>
      <c r="C837" s="146">
        <v>755.04</v>
      </c>
      <c r="D837" s="146">
        <v>780.87999999999988</v>
      </c>
      <c r="E837" s="146">
        <v>844.40000000000009</v>
      </c>
      <c r="F837" s="146">
        <v>527.79999999999995</v>
      </c>
      <c r="G837" s="146">
        <v>2930</v>
      </c>
      <c r="H837" s="146">
        <v>1993</v>
      </c>
      <c r="I837" s="146">
        <v>92.539999999999992</v>
      </c>
      <c r="J837" s="146">
        <v>116.66</v>
      </c>
      <c r="K837" s="146">
        <v>161.505</v>
      </c>
      <c r="L837" s="146">
        <v>101.625</v>
      </c>
      <c r="M837" s="146">
        <v>36.494861111111113</v>
      </c>
      <c r="N837" s="146"/>
      <c r="O837" s="146">
        <v>360.3</v>
      </c>
    </row>
    <row r="838" spans="1:15" ht="15" thickBot="1" x14ac:dyDescent="0.4">
      <c r="A838" s="149" t="s">
        <v>21</v>
      </c>
      <c r="B838" s="150">
        <v>25.234516129032258</v>
      </c>
      <c r="C838" s="150">
        <v>24.356129032258064</v>
      </c>
      <c r="D838" s="150">
        <v>25.189677419354833</v>
      </c>
      <c r="E838" s="150">
        <v>27.238709677419358</v>
      </c>
      <c r="F838" s="150">
        <v>17.025806451612901</v>
      </c>
      <c r="G838" s="150">
        <v>94.516129032258064</v>
      </c>
      <c r="H838" s="150">
        <v>64.290322580645167</v>
      </c>
      <c r="I838" s="150">
        <v>2.9851612903225804</v>
      </c>
      <c r="J838" s="150">
        <v>3.7632258064516129</v>
      </c>
      <c r="K838" s="150">
        <v>5.2098387096774195</v>
      </c>
      <c r="L838" s="150">
        <v>3.278225806451613</v>
      </c>
      <c r="M838" s="150">
        <v>1.1772535842293907</v>
      </c>
      <c r="N838" s="150"/>
      <c r="O838" s="150">
        <v>11.622580645161291</v>
      </c>
    </row>
    <row r="840" spans="1:15" ht="15" thickBot="1" x14ac:dyDescent="0.4">
      <c r="A840" s="1449" t="s">
        <v>96</v>
      </c>
      <c r="B840" s="1449"/>
      <c r="C840" s="1449"/>
      <c r="D840" s="1449"/>
      <c r="E840" s="1449"/>
      <c r="F840" s="1449"/>
      <c r="G840" s="1449"/>
      <c r="H840" s="1449"/>
      <c r="I840" s="1449"/>
      <c r="J840" s="1449"/>
      <c r="K840" s="1449"/>
      <c r="L840" s="1449"/>
      <c r="M840" s="1449"/>
      <c r="N840" s="1449"/>
      <c r="O840" s="1449"/>
    </row>
    <row r="841" spans="1:15" x14ac:dyDescent="0.35">
      <c r="A841" s="1434" t="s">
        <v>1</v>
      </c>
      <c r="B841" s="1436" t="s">
        <v>23</v>
      </c>
      <c r="C841" s="1437"/>
      <c r="D841" s="1438"/>
      <c r="E841" s="1436" t="s">
        <v>24</v>
      </c>
      <c r="F841" s="1438"/>
      <c r="G841" s="1436" t="s">
        <v>4</v>
      </c>
      <c r="H841" s="1438"/>
      <c r="I841" s="1441" t="s">
        <v>5</v>
      </c>
      <c r="J841" s="1442"/>
      <c r="K841" s="1441" t="s">
        <v>6</v>
      </c>
      <c r="L841" s="1451"/>
      <c r="M841" s="1442"/>
      <c r="N841" s="1475" t="s">
        <v>46</v>
      </c>
      <c r="O841" s="1472" t="s">
        <v>47</v>
      </c>
    </row>
    <row r="842" spans="1:15" ht="28.5" thickBot="1" x14ac:dyDescent="0.4">
      <c r="A842" s="1450"/>
      <c r="B842" s="1">
        <v>0.05</v>
      </c>
      <c r="C842" s="1">
        <v>0.1</v>
      </c>
      <c r="D842" s="1">
        <v>0.2</v>
      </c>
      <c r="E842" s="1" t="s">
        <v>9</v>
      </c>
      <c r="F842" s="1" t="s">
        <v>10</v>
      </c>
      <c r="G842" s="1" t="s">
        <v>9</v>
      </c>
      <c r="H842" s="1" t="s">
        <v>10</v>
      </c>
      <c r="I842" s="1" t="s">
        <v>11</v>
      </c>
      <c r="J842" s="1" t="s">
        <v>12</v>
      </c>
      <c r="K842" s="167" t="s">
        <v>13</v>
      </c>
      <c r="L842" s="167" t="s">
        <v>14</v>
      </c>
      <c r="M842" s="19" t="s">
        <v>48</v>
      </c>
      <c r="N842" s="1476"/>
      <c r="O842" s="1473"/>
    </row>
    <row r="843" spans="1:15" x14ac:dyDescent="0.35">
      <c r="A843" s="88">
        <v>1</v>
      </c>
      <c r="B843" s="157">
        <v>25.04</v>
      </c>
      <c r="C843" s="157">
        <v>24.64</v>
      </c>
      <c r="D843" s="157">
        <v>25.56</v>
      </c>
      <c r="E843" s="157">
        <v>26.4</v>
      </c>
      <c r="F843" s="157">
        <v>17.8</v>
      </c>
      <c r="G843" s="157">
        <v>92</v>
      </c>
      <c r="H843" s="157">
        <v>77</v>
      </c>
      <c r="I843" s="157">
        <v>2.5</v>
      </c>
      <c r="J843" s="157">
        <v>3.3</v>
      </c>
      <c r="K843" s="9">
        <v>3.83</v>
      </c>
      <c r="L843" s="9">
        <v>3.83</v>
      </c>
      <c r="M843" s="157">
        <v>1.21</v>
      </c>
      <c r="N843" s="157" t="s">
        <v>97</v>
      </c>
      <c r="O843" s="152">
        <v>8.5</v>
      </c>
    </row>
    <row r="844" spans="1:15" x14ac:dyDescent="0.35">
      <c r="A844" s="2">
        <v>2</v>
      </c>
      <c r="B844" s="9">
        <v>25.84</v>
      </c>
      <c r="C844" s="9">
        <v>24.64</v>
      </c>
      <c r="D844" s="9">
        <v>25.4</v>
      </c>
      <c r="E844" s="9">
        <v>27.6</v>
      </c>
      <c r="F844" s="9">
        <v>16.399999999999999</v>
      </c>
      <c r="G844" s="9">
        <v>92</v>
      </c>
      <c r="H844" s="9">
        <v>60</v>
      </c>
      <c r="I844" s="9">
        <v>2.5</v>
      </c>
      <c r="J844" s="9">
        <v>3.3</v>
      </c>
      <c r="K844" s="168">
        <v>6.49</v>
      </c>
      <c r="L844" s="168">
        <v>4.4000000000000004</v>
      </c>
      <c r="M844" s="9">
        <v>1.51</v>
      </c>
      <c r="N844" s="9" t="s">
        <v>98</v>
      </c>
      <c r="O844" s="68">
        <v>2.5</v>
      </c>
    </row>
    <row r="845" spans="1:15" x14ac:dyDescent="0.35">
      <c r="A845" s="2">
        <v>3</v>
      </c>
      <c r="B845" s="9">
        <v>26.2</v>
      </c>
      <c r="C845" s="9">
        <v>24.88</v>
      </c>
      <c r="D845" s="9">
        <v>25.76</v>
      </c>
      <c r="E845" s="9">
        <v>27.6</v>
      </c>
      <c r="F845" s="9">
        <v>18.2</v>
      </c>
      <c r="G845" s="9">
        <v>96</v>
      </c>
      <c r="H845" s="9">
        <v>64</v>
      </c>
      <c r="I845" s="9">
        <v>3.6</v>
      </c>
      <c r="J845" s="9">
        <v>4.7</v>
      </c>
      <c r="K845" s="168">
        <v>5.36</v>
      </c>
      <c r="L845" s="168">
        <v>5.3</v>
      </c>
      <c r="M845" s="9">
        <v>1.48</v>
      </c>
      <c r="N845" s="9" t="s">
        <v>99</v>
      </c>
      <c r="O845" s="68">
        <v>0.5</v>
      </c>
    </row>
    <row r="846" spans="1:15" x14ac:dyDescent="0.35">
      <c r="A846" s="2">
        <v>4</v>
      </c>
      <c r="B846" s="9">
        <v>27.08</v>
      </c>
      <c r="C846" s="9">
        <v>25.52</v>
      </c>
      <c r="D846" s="9">
        <v>25.88</v>
      </c>
      <c r="E846" s="9">
        <v>27.6</v>
      </c>
      <c r="F846" s="9">
        <v>17.399999999999999</v>
      </c>
      <c r="G846" s="9">
        <v>96</v>
      </c>
      <c r="H846" s="9">
        <v>60</v>
      </c>
      <c r="I846" s="9">
        <v>4</v>
      </c>
      <c r="J846" s="9">
        <v>5.7</v>
      </c>
      <c r="K846" s="168">
        <v>6.68</v>
      </c>
      <c r="L846" s="168">
        <v>2.75</v>
      </c>
      <c r="M846" s="9">
        <v>1.31</v>
      </c>
      <c r="N846" s="9" t="s">
        <v>100</v>
      </c>
      <c r="O846" s="68">
        <v>0</v>
      </c>
    </row>
    <row r="847" spans="1:15" x14ac:dyDescent="0.35">
      <c r="A847" s="2">
        <v>5</v>
      </c>
      <c r="B847" s="9">
        <v>27.04</v>
      </c>
      <c r="C847" s="9">
        <v>25.94</v>
      </c>
      <c r="D847" s="9">
        <v>26.6</v>
      </c>
      <c r="E847" s="9">
        <v>27.8</v>
      </c>
      <c r="F847" s="9">
        <v>18.399999999999999</v>
      </c>
      <c r="G847" s="9">
        <v>92</v>
      </c>
      <c r="H847" s="9">
        <v>60</v>
      </c>
      <c r="I847" s="9">
        <v>2.2000000000000002</v>
      </c>
      <c r="J847" s="9">
        <v>2.4</v>
      </c>
      <c r="K847" s="168">
        <v>5.76</v>
      </c>
      <c r="L847" s="168">
        <v>2.4</v>
      </c>
      <c r="M847" s="9">
        <v>1.1299999999999999</v>
      </c>
      <c r="N847" s="9" t="s">
        <v>78</v>
      </c>
      <c r="O847" s="68">
        <v>20.8</v>
      </c>
    </row>
    <row r="848" spans="1:15" x14ac:dyDescent="0.35">
      <c r="A848" s="2">
        <v>6</v>
      </c>
      <c r="B848" s="9">
        <v>23.72</v>
      </c>
      <c r="C848" s="9">
        <v>24.2</v>
      </c>
      <c r="D848" s="9">
        <v>25.6</v>
      </c>
      <c r="E848" s="9">
        <v>24.2</v>
      </c>
      <c r="F848" s="9">
        <v>16</v>
      </c>
      <c r="G848" s="9">
        <v>92</v>
      </c>
      <c r="H848" s="9">
        <v>77</v>
      </c>
      <c r="I848" s="9">
        <v>1</v>
      </c>
      <c r="J848" s="9" t="s">
        <v>101</v>
      </c>
      <c r="K848" s="168">
        <v>4.3</v>
      </c>
      <c r="L848" s="168">
        <v>4.2</v>
      </c>
      <c r="M848" s="9">
        <v>1.18</v>
      </c>
      <c r="N848" s="9" t="s">
        <v>66</v>
      </c>
      <c r="O848" s="68">
        <v>10.8</v>
      </c>
    </row>
    <row r="849" spans="1:15" x14ac:dyDescent="0.35">
      <c r="A849" s="2">
        <v>7</v>
      </c>
      <c r="B849" s="9">
        <v>23.6</v>
      </c>
      <c r="C849" s="9">
        <v>23.24</v>
      </c>
      <c r="D849" s="10">
        <v>24.56</v>
      </c>
      <c r="E849" s="10">
        <v>24.6</v>
      </c>
      <c r="F849" s="10">
        <v>17.2</v>
      </c>
      <c r="G849" s="10">
        <v>96</v>
      </c>
      <c r="H849" s="10">
        <v>76</v>
      </c>
      <c r="I849" s="10">
        <v>1.6</v>
      </c>
      <c r="J849" s="10">
        <v>2.8</v>
      </c>
      <c r="K849" s="168">
        <v>4.3499999999999996</v>
      </c>
      <c r="L849" s="168">
        <v>4.2</v>
      </c>
      <c r="M849" s="9">
        <v>1.19</v>
      </c>
      <c r="N849" s="66" t="s">
        <v>102</v>
      </c>
      <c r="O849" s="68">
        <v>0.5</v>
      </c>
    </row>
    <row r="850" spans="1:15" x14ac:dyDescent="0.35">
      <c r="A850" s="2">
        <v>8</v>
      </c>
      <c r="B850" s="9">
        <v>24.28</v>
      </c>
      <c r="C850" s="9">
        <v>23.68</v>
      </c>
      <c r="D850" s="9">
        <v>24.72</v>
      </c>
      <c r="E850" s="9">
        <v>26.2</v>
      </c>
      <c r="F850" s="9">
        <v>16.8</v>
      </c>
      <c r="G850" s="9">
        <v>92</v>
      </c>
      <c r="H850" s="9">
        <v>63</v>
      </c>
      <c r="I850" s="9">
        <v>3</v>
      </c>
      <c r="J850" s="9">
        <v>2.4</v>
      </c>
      <c r="K850" s="168">
        <v>4.8</v>
      </c>
      <c r="L850" s="168">
        <v>2.9</v>
      </c>
      <c r="M850" s="203">
        <v>1.07</v>
      </c>
      <c r="N850" s="9" t="s">
        <v>103</v>
      </c>
      <c r="O850" s="68">
        <v>19.899999999999999</v>
      </c>
    </row>
    <row r="851" spans="1:15" x14ac:dyDescent="0.35">
      <c r="A851" s="2">
        <v>9</v>
      </c>
      <c r="B851" s="9">
        <v>24.76</v>
      </c>
      <c r="C851" s="9">
        <v>24.08</v>
      </c>
      <c r="D851" s="9">
        <v>24.92</v>
      </c>
      <c r="E851" s="9">
        <v>27.2</v>
      </c>
      <c r="F851" s="9">
        <v>17</v>
      </c>
      <c r="G851" s="9">
        <v>92</v>
      </c>
      <c r="H851" s="9">
        <v>59</v>
      </c>
      <c r="I851" s="9">
        <v>2.2000000000000002</v>
      </c>
      <c r="J851" s="9">
        <v>2.1</v>
      </c>
      <c r="K851" s="168">
        <v>6</v>
      </c>
      <c r="L851" s="168">
        <v>3.2</v>
      </c>
      <c r="M851" s="9">
        <v>2.2799999999999998</v>
      </c>
      <c r="N851" s="9" t="s">
        <v>104</v>
      </c>
      <c r="O851" s="68">
        <v>20.5</v>
      </c>
    </row>
    <row r="852" spans="1:15" ht="15" thickBot="1" x14ac:dyDescent="0.4">
      <c r="A852" s="3">
        <v>10</v>
      </c>
      <c r="B852" s="13">
        <v>24.2</v>
      </c>
      <c r="C852" s="13">
        <v>23.68</v>
      </c>
      <c r="D852" s="13">
        <v>24.72</v>
      </c>
      <c r="E852" s="13">
        <v>27.4</v>
      </c>
      <c r="F852" s="13">
        <v>17.2</v>
      </c>
      <c r="G852" s="13">
        <v>96</v>
      </c>
      <c r="H852" s="13">
        <v>63</v>
      </c>
      <c r="I852" s="13">
        <v>2.2999999999999998</v>
      </c>
      <c r="J852" s="13">
        <v>4</v>
      </c>
      <c r="K852" s="174">
        <v>5.28</v>
      </c>
      <c r="L852" s="174">
        <v>4.3</v>
      </c>
      <c r="M852" s="13">
        <v>1.34</v>
      </c>
      <c r="N852" s="13" t="s">
        <v>94</v>
      </c>
      <c r="O852" s="72">
        <v>0.5</v>
      </c>
    </row>
    <row r="853" spans="1:15" ht="15" thickBot="1" x14ac:dyDescent="0.4">
      <c r="A853" s="143" t="s">
        <v>16</v>
      </c>
      <c r="B853" s="144">
        <v>251.75999999999996</v>
      </c>
      <c r="C853" s="144">
        <v>244.5</v>
      </c>
      <c r="D853" s="144">
        <v>253.72</v>
      </c>
      <c r="E853" s="144">
        <v>266.59999999999997</v>
      </c>
      <c r="F853" s="144">
        <v>172.4</v>
      </c>
      <c r="G853" s="144">
        <v>936</v>
      </c>
      <c r="H853" s="144">
        <v>659</v>
      </c>
      <c r="I853" s="144">
        <v>24.900000000000002</v>
      </c>
      <c r="J853" s="144">
        <v>30.7</v>
      </c>
      <c r="K853" s="144">
        <v>52.849999999999994</v>
      </c>
      <c r="L853" s="144">
        <v>37.479999999999997</v>
      </c>
      <c r="M853" s="144">
        <v>13.7</v>
      </c>
      <c r="N853" s="144"/>
      <c r="O853" s="144">
        <v>84.5</v>
      </c>
    </row>
    <row r="854" spans="1:15" x14ac:dyDescent="0.35">
      <c r="A854" s="170" t="s">
        <v>18</v>
      </c>
      <c r="B854" s="171">
        <v>25.175999999999995</v>
      </c>
      <c r="C854" s="171">
        <v>24.45</v>
      </c>
      <c r="D854" s="171">
        <v>25.372</v>
      </c>
      <c r="E854" s="171">
        <v>26.659999999999997</v>
      </c>
      <c r="F854" s="171">
        <v>17.240000000000002</v>
      </c>
      <c r="G854" s="171">
        <v>93.6</v>
      </c>
      <c r="H854" s="171">
        <v>65.900000000000006</v>
      </c>
      <c r="I854" s="171">
        <v>2.4900000000000002</v>
      </c>
      <c r="J854" s="171">
        <v>3.411111111111111</v>
      </c>
      <c r="K854" s="171">
        <v>5.2849999999999993</v>
      </c>
      <c r="L854" s="171">
        <v>3.7479999999999998</v>
      </c>
      <c r="M854" s="171">
        <v>1.3699999999999999</v>
      </c>
      <c r="N854" s="171"/>
      <c r="O854" s="171">
        <v>8.4499999999999993</v>
      </c>
    </row>
    <row r="855" spans="1:15" x14ac:dyDescent="0.35">
      <c r="A855" s="6">
        <v>11</v>
      </c>
      <c r="B855" s="65">
        <v>26.52</v>
      </c>
      <c r="C855" s="65">
        <v>24.6</v>
      </c>
      <c r="D855" s="65">
        <v>24.96</v>
      </c>
      <c r="E855" s="12">
        <v>29.2</v>
      </c>
      <c r="F855" s="12">
        <v>16.399999999999999</v>
      </c>
      <c r="G855" s="159">
        <v>92</v>
      </c>
      <c r="H855" s="159">
        <v>54</v>
      </c>
      <c r="I855" s="65">
        <v>3.5</v>
      </c>
      <c r="J855" s="65">
        <v>3.3</v>
      </c>
      <c r="K855" s="175">
        <v>6.27</v>
      </c>
      <c r="L855" s="173">
        <v>4.84</v>
      </c>
      <c r="M855" s="65">
        <v>1.43</v>
      </c>
      <c r="N855" s="65" t="s">
        <v>100</v>
      </c>
      <c r="O855" s="74">
        <v>0</v>
      </c>
    </row>
    <row r="856" spans="1:15" x14ac:dyDescent="0.35">
      <c r="A856" s="2">
        <v>12</v>
      </c>
      <c r="B856" s="66">
        <v>27.4</v>
      </c>
      <c r="C856" s="66">
        <v>25.76</v>
      </c>
      <c r="D856" s="66">
        <v>26</v>
      </c>
      <c r="E856" s="9">
        <v>28.4</v>
      </c>
      <c r="F856" s="9">
        <v>16.2</v>
      </c>
      <c r="G856" s="92">
        <v>92</v>
      </c>
      <c r="H856" s="92">
        <v>53</v>
      </c>
      <c r="I856" s="66">
        <v>4</v>
      </c>
      <c r="J856" s="66">
        <v>4.4000000000000004</v>
      </c>
      <c r="K856" s="175">
        <v>1.5</v>
      </c>
      <c r="L856" s="173">
        <v>3.32</v>
      </c>
      <c r="M856" s="66">
        <v>1.17</v>
      </c>
      <c r="N856" s="66" t="s">
        <v>65</v>
      </c>
      <c r="O856" s="68">
        <v>0.6</v>
      </c>
    </row>
    <row r="857" spans="1:15" x14ac:dyDescent="0.35">
      <c r="A857" s="2">
        <v>13</v>
      </c>
      <c r="B857" s="66">
        <v>27.68</v>
      </c>
      <c r="C857" s="66">
        <v>26.08</v>
      </c>
      <c r="D857" s="66">
        <v>26.24</v>
      </c>
      <c r="E857" s="9">
        <v>28.4</v>
      </c>
      <c r="F857" s="9">
        <v>17.2</v>
      </c>
      <c r="G857" s="92">
        <v>92</v>
      </c>
      <c r="H857" s="92">
        <v>60</v>
      </c>
      <c r="I857" s="66">
        <v>3</v>
      </c>
      <c r="J857" s="66">
        <v>3.1</v>
      </c>
      <c r="K857" s="175">
        <v>6.38</v>
      </c>
      <c r="L857" s="173">
        <v>4.8</v>
      </c>
      <c r="M857" s="66">
        <v>1.55</v>
      </c>
      <c r="N857" s="92" t="s">
        <v>105</v>
      </c>
      <c r="O857" s="68">
        <v>30.8</v>
      </c>
    </row>
    <row r="858" spans="1:15" x14ac:dyDescent="0.35">
      <c r="A858" s="2">
        <v>14</v>
      </c>
      <c r="B858" s="66">
        <v>25.44</v>
      </c>
      <c r="C858" s="66">
        <v>24.48</v>
      </c>
      <c r="D858" s="66">
        <v>25.4</v>
      </c>
      <c r="E858" s="9">
        <v>28.2</v>
      </c>
      <c r="F858" s="9">
        <v>16.399999999999999</v>
      </c>
      <c r="G858" s="92">
        <v>92</v>
      </c>
      <c r="H858" s="92">
        <v>66</v>
      </c>
      <c r="I858" s="66">
        <v>2.5</v>
      </c>
      <c r="J858" s="66">
        <v>4.8</v>
      </c>
      <c r="K858" s="175">
        <v>5.32</v>
      </c>
      <c r="L858" s="173">
        <v>1.97</v>
      </c>
      <c r="M858" s="66">
        <v>1.01</v>
      </c>
      <c r="N858" s="92" t="s">
        <v>94</v>
      </c>
      <c r="O858" s="68">
        <v>0.3</v>
      </c>
    </row>
    <row r="859" spans="1:15" x14ac:dyDescent="0.35">
      <c r="A859" s="2">
        <v>15</v>
      </c>
      <c r="B859" s="66">
        <v>26.08</v>
      </c>
      <c r="C859" s="66">
        <v>25.12</v>
      </c>
      <c r="D859" s="66">
        <v>25.76</v>
      </c>
      <c r="E859" s="9">
        <v>29.6</v>
      </c>
      <c r="F859" s="9">
        <v>16.8</v>
      </c>
      <c r="G859" s="92">
        <v>92</v>
      </c>
      <c r="H859" s="92">
        <v>71</v>
      </c>
      <c r="I859" s="66">
        <v>2.5</v>
      </c>
      <c r="J859" s="66">
        <v>4</v>
      </c>
      <c r="K859" s="175">
        <v>6</v>
      </c>
      <c r="L859" s="173">
        <v>4.54</v>
      </c>
      <c r="M859" s="66">
        <v>1.41</v>
      </c>
      <c r="N859" s="92" t="s">
        <v>84</v>
      </c>
      <c r="O859" s="68">
        <v>0</v>
      </c>
    </row>
    <row r="860" spans="1:15" x14ac:dyDescent="0.35">
      <c r="A860" s="2">
        <v>16</v>
      </c>
      <c r="B860" s="66">
        <v>26.24</v>
      </c>
      <c r="C860" s="66">
        <v>25.16</v>
      </c>
      <c r="D860" s="69">
        <v>25.64</v>
      </c>
      <c r="E860" s="9">
        <v>29</v>
      </c>
      <c r="F860" s="9">
        <v>16.399999999999999</v>
      </c>
      <c r="G860" s="92">
        <v>92</v>
      </c>
      <c r="H860" s="92">
        <v>60</v>
      </c>
      <c r="I860" s="66">
        <v>2.5</v>
      </c>
      <c r="J860" s="66">
        <v>4.7</v>
      </c>
      <c r="K860" s="175">
        <v>1.7</v>
      </c>
      <c r="L860" s="173">
        <v>2.41</v>
      </c>
      <c r="M860" s="66">
        <v>1.1599999999999999</v>
      </c>
      <c r="N860" s="92" t="s">
        <v>98</v>
      </c>
      <c r="O860" s="68">
        <v>0</v>
      </c>
    </row>
    <row r="861" spans="1:15" x14ac:dyDescent="0.35">
      <c r="A861" s="2">
        <v>17</v>
      </c>
      <c r="B861" s="66">
        <v>26.64</v>
      </c>
      <c r="C861" s="66">
        <v>25.36</v>
      </c>
      <c r="D861" s="66">
        <v>25.84</v>
      </c>
      <c r="E861" s="9">
        <v>27.8</v>
      </c>
      <c r="F861" s="9">
        <v>16.399999999999999</v>
      </c>
      <c r="G861" s="92">
        <v>92</v>
      </c>
      <c r="H861" s="92">
        <v>60</v>
      </c>
      <c r="I861" s="66">
        <v>3</v>
      </c>
      <c r="J861" s="66">
        <v>4.2</v>
      </c>
      <c r="K861" s="175">
        <v>7.58</v>
      </c>
      <c r="L861" s="173">
        <v>4.8499999999999996</v>
      </c>
      <c r="M861" s="66">
        <v>1.6</v>
      </c>
      <c r="N861" s="92" t="s">
        <v>86</v>
      </c>
      <c r="O861" s="68">
        <v>1.1000000000000001</v>
      </c>
    </row>
    <row r="862" spans="1:15" x14ac:dyDescent="0.35">
      <c r="A862" s="2">
        <v>18</v>
      </c>
      <c r="B862" s="66">
        <v>26.84</v>
      </c>
      <c r="C862" s="66">
        <v>25.04</v>
      </c>
      <c r="D862" s="66">
        <v>26</v>
      </c>
      <c r="E862" s="9">
        <v>28</v>
      </c>
      <c r="F862" s="9">
        <v>16.399999999999999</v>
      </c>
      <c r="G862" s="92">
        <v>96</v>
      </c>
      <c r="H862" s="92">
        <v>60</v>
      </c>
      <c r="I862" s="66">
        <v>3</v>
      </c>
      <c r="J862" s="66">
        <v>3</v>
      </c>
      <c r="K862" s="175">
        <v>5.53</v>
      </c>
      <c r="L862" s="173">
        <v>4.6500000000000004</v>
      </c>
      <c r="M862" s="66">
        <v>1.4</v>
      </c>
      <c r="N862" s="92" t="s">
        <v>105</v>
      </c>
      <c r="O862" s="68">
        <v>2.6</v>
      </c>
    </row>
    <row r="863" spans="1:15" x14ac:dyDescent="0.35">
      <c r="A863" s="2">
        <v>19</v>
      </c>
      <c r="B863" s="66">
        <v>27.24</v>
      </c>
      <c r="C863" s="66">
        <v>25.96</v>
      </c>
      <c r="D863" s="66">
        <v>26.84</v>
      </c>
      <c r="E863" s="9">
        <v>29.6</v>
      </c>
      <c r="F863" s="9">
        <v>16.399999999999999</v>
      </c>
      <c r="G863" s="92">
        <v>96</v>
      </c>
      <c r="H863" s="92">
        <v>54</v>
      </c>
      <c r="I863" s="66">
        <v>3</v>
      </c>
      <c r="J863" s="66">
        <v>2.6</v>
      </c>
      <c r="K863" s="175">
        <v>6.33</v>
      </c>
      <c r="L863" s="173">
        <v>3.1</v>
      </c>
      <c r="M863" s="66">
        <v>1.3</v>
      </c>
      <c r="N863" s="92" t="s">
        <v>106</v>
      </c>
      <c r="O863" s="68">
        <v>3.1</v>
      </c>
    </row>
    <row r="864" spans="1:15" ht="15" thickBot="1" x14ac:dyDescent="0.4">
      <c r="A864" s="3">
        <v>20</v>
      </c>
      <c r="B864" s="70">
        <v>27.84</v>
      </c>
      <c r="C864" s="70">
        <v>26.32</v>
      </c>
      <c r="D864" s="70">
        <v>26.48</v>
      </c>
      <c r="E864" s="13">
        <v>29.2</v>
      </c>
      <c r="F864" s="13">
        <v>18.399999999999999</v>
      </c>
      <c r="G864" s="158">
        <v>92</v>
      </c>
      <c r="H864" s="158">
        <v>61</v>
      </c>
      <c r="I864" s="70">
        <v>7</v>
      </c>
      <c r="J864" s="70">
        <v>2.8</v>
      </c>
      <c r="K864" s="175">
        <v>7.36</v>
      </c>
      <c r="L864" s="173">
        <v>3.54</v>
      </c>
      <c r="M864" s="70">
        <v>1.5</v>
      </c>
      <c r="N864" s="158" t="s">
        <v>107</v>
      </c>
      <c r="O864" s="72">
        <v>0</v>
      </c>
    </row>
    <row r="865" spans="1:15" ht="15" thickBot="1" x14ac:dyDescent="0.4">
      <c r="A865" s="143" t="s">
        <v>16</v>
      </c>
      <c r="B865" s="144">
        <v>267.92</v>
      </c>
      <c r="C865" s="144">
        <v>253.88</v>
      </c>
      <c r="D865" s="144">
        <v>259.16000000000003</v>
      </c>
      <c r="E865" s="144">
        <v>287.40000000000003</v>
      </c>
      <c r="F865" s="144">
        <v>167</v>
      </c>
      <c r="G865" s="144">
        <v>928</v>
      </c>
      <c r="H865" s="144">
        <v>599</v>
      </c>
      <c r="I865" s="144">
        <v>34</v>
      </c>
      <c r="J865" s="144">
        <v>36.9</v>
      </c>
      <c r="K865" s="144">
        <v>53.97</v>
      </c>
      <c r="L865" s="144">
        <v>38.020000000000003</v>
      </c>
      <c r="M865" s="144">
        <v>13.530000000000001</v>
      </c>
      <c r="N865" s="144"/>
      <c r="O865" s="144">
        <v>38.500000000000007</v>
      </c>
    </row>
    <row r="866" spans="1:15" ht="15" thickBot="1" x14ac:dyDescent="0.4">
      <c r="A866" s="145" t="s">
        <v>18</v>
      </c>
      <c r="B866" s="146">
        <v>26.792000000000002</v>
      </c>
      <c r="C866" s="146">
        <v>25.387999999999998</v>
      </c>
      <c r="D866" s="146">
        <v>25.916000000000004</v>
      </c>
      <c r="E866" s="146">
        <v>28.740000000000002</v>
      </c>
      <c r="F866" s="146">
        <v>16.7</v>
      </c>
      <c r="G866" s="146">
        <v>92.8</v>
      </c>
      <c r="H866" s="146">
        <v>59.9</v>
      </c>
      <c r="I866" s="146">
        <v>3.4</v>
      </c>
      <c r="J866" s="146">
        <v>3.69</v>
      </c>
      <c r="K866" s="177">
        <v>5.3</v>
      </c>
      <c r="L866" s="177">
        <v>3.8020000000000005</v>
      </c>
      <c r="M866" s="146">
        <v>1.3530000000000002</v>
      </c>
      <c r="N866" s="146"/>
      <c r="O866" s="176">
        <v>3.8500000000000005</v>
      </c>
    </row>
    <row r="867" spans="1:15" x14ac:dyDescent="0.35">
      <c r="A867" s="6">
        <v>21</v>
      </c>
      <c r="B867" s="65">
        <v>27.96</v>
      </c>
      <c r="C867" s="12">
        <v>26.6</v>
      </c>
      <c r="D867" s="10">
        <v>26.8</v>
      </c>
      <c r="E867" s="153">
        <v>29.8</v>
      </c>
      <c r="F867" s="153">
        <v>16</v>
      </c>
      <c r="G867" s="153">
        <v>92</v>
      </c>
      <c r="H867" s="153">
        <v>54</v>
      </c>
      <c r="I867" s="69">
        <v>3.8</v>
      </c>
      <c r="J867" s="65">
        <v>3.4</v>
      </c>
      <c r="K867" s="169">
        <v>7.03</v>
      </c>
      <c r="L867" s="169">
        <v>2.71</v>
      </c>
      <c r="M867" s="65">
        <v>1.35</v>
      </c>
      <c r="N867" s="65">
        <v>0</v>
      </c>
      <c r="O867" s="82">
        <v>4.3</v>
      </c>
    </row>
    <row r="868" spans="1:15" x14ac:dyDescent="0.35">
      <c r="A868" s="2">
        <v>22</v>
      </c>
      <c r="B868" s="66">
        <v>27.68</v>
      </c>
      <c r="C868" s="12">
        <v>26.36</v>
      </c>
      <c r="D868" s="9">
        <v>26.8</v>
      </c>
      <c r="E868" s="92">
        <v>30.2</v>
      </c>
      <c r="F868" s="92">
        <v>17.2</v>
      </c>
      <c r="G868" s="92">
        <v>92</v>
      </c>
      <c r="H868" s="92">
        <v>54</v>
      </c>
      <c r="I868" s="66">
        <v>3.4</v>
      </c>
      <c r="J868" s="69">
        <v>6.5</v>
      </c>
      <c r="K868" s="169">
        <v>5.0999999999999996</v>
      </c>
      <c r="L868" s="169">
        <v>2.9</v>
      </c>
      <c r="M868" s="66">
        <v>1.1000000000000001</v>
      </c>
      <c r="N868" s="66" t="s">
        <v>91</v>
      </c>
      <c r="O868" s="66">
        <v>0</v>
      </c>
    </row>
    <row r="869" spans="1:15" x14ac:dyDescent="0.35">
      <c r="A869" s="2">
        <v>23</v>
      </c>
      <c r="B869" s="66">
        <v>28</v>
      </c>
      <c r="C869" s="9">
        <v>27.08</v>
      </c>
      <c r="D869" s="9">
        <v>27.2</v>
      </c>
      <c r="E869" s="92">
        <v>29.6</v>
      </c>
      <c r="F869" s="92">
        <v>18</v>
      </c>
      <c r="G869" s="92">
        <v>96</v>
      </c>
      <c r="H869" s="92">
        <v>60</v>
      </c>
      <c r="I869" s="66">
        <v>3</v>
      </c>
      <c r="J869" s="66">
        <v>4.0999999999999996</v>
      </c>
      <c r="K869" s="169">
        <v>5.9</v>
      </c>
      <c r="L869" s="169">
        <v>3.35</v>
      </c>
      <c r="M869" s="66">
        <v>1.28</v>
      </c>
      <c r="N869" s="66" t="s">
        <v>108</v>
      </c>
      <c r="O869" s="66">
        <v>28.9</v>
      </c>
    </row>
    <row r="870" spans="1:15" x14ac:dyDescent="0.35">
      <c r="A870" s="2">
        <v>24</v>
      </c>
      <c r="B870" s="66">
        <v>26.16</v>
      </c>
      <c r="C870" s="9">
        <v>25.2</v>
      </c>
      <c r="D870" s="9">
        <v>26.08</v>
      </c>
      <c r="E870" s="92">
        <v>29.2</v>
      </c>
      <c r="F870" s="92">
        <v>15.4</v>
      </c>
      <c r="G870" s="92">
        <v>91</v>
      </c>
      <c r="H870" s="92">
        <v>54</v>
      </c>
      <c r="I870" s="66">
        <v>3.5</v>
      </c>
      <c r="J870" s="66">
        <v>4.0999999999999996</v>
      </c>
      <c r="K870" s="169">
        <v>7.3</v>
      </c>
      <c r="L870" s="169">
        <v>4.7300000000000004</v>
      </c>
      <c r="M870" s="66">
        <v>1.67</v>
      </c>
      <c r="N870" s="65" t="s">
        <v>109</v>
      </c>
      <c r="O870" s="66">
        <v>18.2</v>
      </c>
    </row>
    <row r="871" spans="1:15" x14ac:dyDescent="0.35">
      <c r="A871" s="2">
        <v>25</v>
      </c>
      <c r="B871" s="66">
        <v>26.44</v>
      </c>
      <c r="C871" s="9">
        <v>25.24</v>
      </c>
      <c r="D871" s="9">
        <v>25.8</v>
      </c>
      <c r="E871" s="92">
        <v>28.6</v>
      </c>
      <c r="F871" s="92">
        <v>15.8</v>
      </c>
      <c r="G871" s="92">
        <v>92</v>
      </c>
      <c r="H871" s="92">
        <v>64</v>
      </c>
      <c r="I871" s="66">
        <v>3.3</v>
      </c>
      <c r="J871" s="66">
        <v>3.5</v>
      </c>
      <c r="K871" s="169">
        <v>5.7</v>
      </c>
      <c r="L871" s="169">
        <v>2.65</v>
      </c>
      <c r="M871" s="66">
        <v>1.2</v>
      </c>
      <c r="N871" s="69" t="s">
        <v>110</v>
      </c>
      <c r="O871" s="66">
        <v>3.2</v>
      </c>
    </row>
    <row r="872" spans="1:15" x14ac:dyDescent="0.35">
      <c r="A872" s="2">
        <v>26</v>
      </c>
      <c r="B872" s="66">
        <v>26.44</v>
      </c>
      <c r="C872" s="9">
        <v>25.56</v>
      </c>
      <c r="D872" s="9">
        <v>26.24</v>
      </c>
      <c r="E872" s="92">
        <v>29.8</v>
      </c>
      <c r="F872" s="92">
        <v>17.399999999999999</v>
      </c>
      <c r="G872" s="153">
        <v>92</v>
      </c>
      <c r="H872" s="153">
        <v>70</v>
      </c>
      <c r="I872" s="69">
        <v>2.6</v>
      </c>
      <c r="J872" s="69">
        <v>3.2</v>
      </c>
      <c r="K872" s="169">
        <v>4.8</v>
      </c>
      <c r="L872" s="169">
        <v>4.55</v>
      </c>
      <c r="M872" s="66">
        <v>1.3</v>
      </c>
      <c r="N872" s="66" t="s">
        <v>80</v>
      </c>
      <c r="O872" s="66">
        <v>7.2</v>
      </c>
    </row>
    <row r="873" spans="1:15" x14ac:dyDescent="0.35">
      <c r="A873" s="2">
        <v>27</v>
      </c>
      <c r="B873" s="66">
        <v>24.2</v>
      </c>
      <c r="C873" s="9">
        <v>23.92</v>
      </c>
      <c r="D873" s="9">
        <v>25.44</v>
      </c>
      <c r="E873" s="92">
        <v>26.2</v>
      </c>
      <c r="F873" s="92">
        <v>16.399999999999999</v>
      </c>
      <c r="G873" s="92">
        <v>92</v>
      </c>
      <c r="H873" s="92">
        <v>76</v>
      </c>
      <c r="I873" s="66">
        <v>2.2000000000000002</v>
      </c>
      <c r="J873" s="66">
        <v>4.2</v>
      </c>
      <c r="K873" s="169">
        <v>5.0999999999999996</v>
      </c>
      <c r="L873" s="169">
        <v>2.87</v>
      </c>
      <c r="M873" s="66">
        <v>1.1100000000000001</v>
      </c>
      <c r="N873" s="66" t="s">
        <v>104</v>
      </c>
      <c r="O873" s="66">
        <v>0</v>
      </c>
    </row>
    <row r="874" spans="1:15" x14ac:dyDescent="0.35">
      <c r="A874" s="2">
        <v>28</v>
      </c>
      <c r="B874" s="66">
        <v>26.52</v>
      </c>
      <c r="C874" s="9">
        <v>25.52</v>
      </c>
      <c r="D874" s="66">
        <v>25.8</v>
      </c>
      <c r="E874" s="66">
        <v>28.8</v>
      </c>
      <c r="F874" s="92">
        <v>16.600000000000001</v>
      </c>
      <c r="G874" s="92">
        <v>92</v>
      </c>
      <c r="H874" s="92">
        <v>59</v>
      </c>
      <c r="I874" s="66">
        <v>3</v>
      </c>
      <c r="J874" s="66">
        <v>3.2</v>
      </c>
      <c r="K874" s="169">
        <v>4.8</v>
      </c>
      <c r="L874" s="169">
        <v>3.4</v>
      </c>
      <c r="M874" s="66">
        <v>1.1399999999999999</v>
      </c>
      <c r="N874" s="66" t="s">
        <v>111</v>
      </c>
      <c r="O874" s="66">
        <v>0.3</v>
      </c>
    </row>
    <row r="875" spans="1:15" x14ac:dyDescent="0.35">
      <c r="A875" s="2">
        <v>29</v>
      </c>
      <c r="B875" s="70">
        <v>26.56</v>
      </c>
      <c r="C875" s="13">
        <v>25.2</v>
      </c>
      <c r="D875" s="70">
        <v>25.92</v>
      </c>
      <c r="E875" s="70">
        <v>29.2</v>
      </c>
      <c r="F875" s="158">
        <v>16.600000000000001</v>
      </c>
      <c r="G875" s="92">
        <v>92</v>
      </c>
      <c r="H875" s="92">
        <v>60</v>
      </c>
      <c r="I875" s="66">
        <v>3.5</v>
      </c>
      <c r="J875" s="66">
        <v>6</v>
      </c>
      <c r="K875" s="169">
        <v>6.1</v>
      </c>
      <c r="L875" s="169">
        <v>2.98</v>
      </c>
      <c r="M875" s="66">
        <v>1.2</v>
      </c>
      <c r="N875" s="70" t="s">
        <v>99</v>
      </c>
      <c r="O875" s="69">
        <v>0</v>
      </c>
    </row>
    <row r="876" spans="1:15" ht="15" thickBot="1" x14ac:dyDescent="0.4">
      <c r="A876" s="3">
        <v>30</v>
      </c>
      <c r="B876" s="70">
        <v>27.68</v>
      </c>
      <c r="C876" s="13">
        <v>26.28</v>
      </c>
      <c r="D876" s="70">
        <v>26.44</v>
      </c>
      <c r="E876" s="70">
        <v>29.2</v>
      </c>
      <c r="F876" s="158">
        <v>17.600000000000001</v>
      </c>
      <c r="G876" s="92">
        <v>92</v>
      </c>
      <c r="H876" s="92">
        <v>60</v>
      </c>
      <c r="I876" s="66">
        <v>3.5</v>
      </c>
      <c r="J876" s="66">
        <v>4.5999999999999996</v>
      </c>
      <c r="K876" s="169">
        <v>6.1</v>
      </c>
      <c r="L876" s="169">
        <v>2.5099999999999998</v>
      </c>
      <c r="M876" s="66">
        <v>1.2</v>
      </c>
      <c r="N876" s="70" t="s">
        <v>88</v>
      </c>
      <c r="O876" s="81" t="s">
        <v>95</v>
      </c>
    </row>
    <row r="877" spans="1:15" ht="15" thickBot="1" x14ac:dyDescent="0.4">
      <c r="A877" s="143" t="s">
        <v>16</v>
      </c>
      <c r="B877" s="144">
        <v>267.64</v>
      </c>
      <c r="C877" s="144">
        <v>256.95999999999998</v>
      </c>
      <c r="D877" s="144">
        <v>262.52000000000004</v>
      </c>
      <c r="E877" s="144">
        <v>290.60000000000002</v>
      </c>
      <c r="F877" s="144">
        <v>167</v>
      </c>
      <c r="G877" s="144">
        <v>923</v>
      </c>
      <c r="H877" s="144">
        <v>611</v>
      </c>
      <c r="I877" s="144">
        <v>31.8</v>
      </c>
      <c r="J877" s="144">
        <v>42.800000000000004</v>
      </c>
      <c r="K877" s="178">
        <v>42.8</v>
      </c>
      <c r="L877" s="178">
        <v>32.65</v>
      </c>
      <c r="M877" s="144">
        <v>12.549999999999999</v>
      </c>
      <c r="N877" s="144"/>
      <c r="O877" s="144">
        <v>62.099999999999994</v>
      </c>
    </row>
    <row r="878" spans="1:15" ht="15" thickBot="1" x14ac:dyDescent="0.4">
      <c r="A878" s="145" t="s">
        <v>18</v>
      </c>
      <c r="B878" s="146">
        <v>26.763999999999999</v>
      </c>
      <c r="C878" s="146">
        <v>25.695999999999998</v>
      </c>
      <c r="D878" s="146">
        <v>26.252000000000002</v>
      </c>
      <c r="E878" s="146">
        <v>29.060000000000002</v>
      </c>
      <c r="F878" s="146">
        <v>16.7</v>
      </c>
      <c r="G878" s="146">
        <v>92.3</v>
      </c>
      <c r="H878" s="146">
        <v>61.1</v>
      </c>
      <c r="I878" s="146">
        <v>3.18</v>
      </c>
      <c r="J878" s="146">
        <v>4.28</v>
      </c>
      <c r="K878" s="146">
        <v>5.7930000000000001</v>
      </c>
      <c r="L878" s="146">
        <v>3.2649999999999997</v>
      </c>
      <c r="M878" s="146">
        <v>1.2549999999999999</v>
      </c>
      <c r="N878" s="146"/>
      <c r="O878" s="148">
        <v>6.8999999999999995</v>
      </c>
    </row>
    <row r="879" spans="1:15" ht="15" thickBot="1" x14ac:dyDescent="0.4">
      <c r="A879" s="145" t="s">
        <v>49</v>
      </c>
      <c r="B879" s="146">
        <v>787.31999999999994</v>
      </c>
      <c r="C879" s="146">
        <v>755.33999999999992</v>
      </c>
      <c r="D879" s="146">
        <v>775.40000000000009</v>
      </c>
      <c r="E879" s="146">
        <v>844.6</v>
      </c>
      <c r="F879" s="146">
        <v>506.4</v>
      </c>
      <c r="G879" s="146">
        <v>2787</v>
      </c>
      <c r="H879" s="146">
        <v>1869</v>
      </c>
      <c r="I879" s="146">
        <v>90.7</v>
      </c>
      <c r="J879" s="146">
        <v>110.4</v>
      </c>
      <c r="K879" s="146">
        <v>149.62</v>
      </c>
      <c r="L879" s="146">
        <v>108.15</v>
      </c>
      <c r="M879" s="146">
        <v>39.78</v>
      </c>
      <c r="N879" s="146"/>
      <c r="O879" s="146">
        <v>185.1</v>
      </c>
    </row>
    <row r="880" spans="1:15" ht="15" thickBot="1" x14ac:dyDescent="0.4">
      <c r="A880" s="149" t="s">
        <v>21</v>
      </c>
      <c r="B880" s="150">
        <v>26.243999999999996</v>
      </c>
      <c r="C880" s="150">
        <v>25.177999999999997</v>
      </c>
      <c r="D880" s="150">
        <v>25.846666666666671</v>
      </c>
      <c r="E880" s="150">
        <v>28.153333333333332</v>
      </c>
      <c r="F880" s="150">
        <v>16.88</v>
      </c>
      <c r="G880" s="150">
        <v>92.9</v>
      </c>
      <c r="H880" s="150">
        <v>62.3</v>
      </c>
      <c r="I880" s="150">
        <v>3.0233333333333334</v>
      </c>
      <c r="J880" s="150">
        <v>3.68</v>
      </c>
      <c r="K880" s="150">
        <v>4.9873333333333338</v>
      </c>
      <c r="L880" s="150">
        <v>3.605</v>
      </c>
      <c r="M880" s="150">
        <v>1.3260000000000001</v>
      </c>
      <c r="N880" s="150"/>
      <c r="O880" s="150">
        <v>6.17</v>
      </c>
    </row>
    <row r="882" spans="1:15" ht="15" thickBot="1" x14ac:dyDescent="0.4">
      <c r="A882" s="1449" t="s">
        <v>112</v>
      </c>
      <c r="B882" s="1449"/>
      <c r="C882" s="1449"/>
      <c r="D882" s="1449"/>
      <c r="E882" s="1449"/>
      <c r="F882" s="1449"/>
      <c r="G882" s="1449"/>
      <c r="H882" s="1449"/>
      <c r="I882" s="1449"/>
      <c r="J882" s="1449"/>
      <c r="K882" s="1449"/>
      <c r="L882" s="1449"/>
      <c r="M882" s="1449"/>
      <c r="N882" s="1449"/>
      <c r="O882" s="1449"/>
    </row>
    <row r="883" spans="1:15" x14ac:dyDescent="0.35">
      <c r="A883" s="1434" t="s">
        <v>1</v>
      </c>
      <c r="B883" s="1436" t="s">
        <v>23</v>
      </c>
      <c r="C883" s="1437"/>
      <c r="D883" s="1438"/>
      <c r="E883" s="1436" t="s">
        <v>24</v>
      </c>
      <c r="F883" s="1438"/>
      <c r="G883" s="1436" t="s">
        <v>4</v>
      </c>
      <c r="H883" s="1438"/>
      <c r="I883" s="1441" t="s">
        <v>5</v>
      </c>
      <c r="J883" s="1442"/>
      <c r="K883" s="1441" t="s">
        <v>6</v>
      </c>
      <c r="L883" s="1451"/>
      <c r="M883" s="1442"/>
      <c r="N883" s="1475" t="s">
        <v>46</v>
      </c>
      <c r="O883" s="1472" t="s">
        <v>47</v>
      </c>
    </row>
    <row r="884" spans="1:15" ht="28.5" thickBot="1" x14ac:dyDescent="0.4">
      <c r="A884" s="1450"/>
      <c r="B884" s="1">
        <v>0.05</v>
      </c>
      <c r="C884" s="1">
        <v>0.1</v>
      </c>
      <c r="D884" s="1">
        <v>0.2</v>
      </c>
      <c r="E884" s="1" t="s">
        <v>9</v>
      </c>
      <c r="F884" s="1" t="s">
        <v>10</v>
      </c>
      <c r="G884" s="1" t="s">
        <v>9</v>
      </c>
      <c r="H884" s="1" t="s">
        <v>10</v>
      </c>
      <c r="I884" s="1" t="s">
        <v>11</v>
      </c>
      <c r="J884" s="1" t="s">
        <v>12</v>
      </c>
      <c r="K884" s="19" t="s">
        <v>13</v>
      </c>
      <c r="L884" s="19" t="s">
        <v>14</v>
      </c>
      <c r="M884" s="19" t="s">
        <v>48</v>
      </c>
      <c r="N884" s="1476"/>
      <c r="O884" s="1473"/>
    </row>
    <row r="885" spans="1:15" x14ac:dyDescent="0.35">
      <c r="A885" s="88">
        <v>1</v>
      </c>
      <c r="B885" s="82">
        <v>27.28</v>
      </c>
      <c r="C885" s="82">
        <v>25.88</v>
      </c>
      <c r="D885" s="82">
        <v>26.48</v>
      </c>
      <c r="E885" s="82">
        <v>29.8</v>
      </c>
      <c r="F885" s="82">
        <v>17.399999999999999</v>
      </c>
      <c r="G885" s="151">
        <v>92</v>
      </c>
      <c r="H885" s="151">
        <v>62</v>
      </c>
      <c r="I885" s="82">
        <v>3</v>
      </c>
      <c r="J885" s="82">
        <v>4.2</v>
      </c>
      <c r="K885" s="69">
        <v>5.56</v>
      </c>
      <c r="L885" s="69">
        <v>2.2000000000000002</v>
      </c>
      <c r="M885" s="82">
        <v>1.08</v>
      </c>
      <c r="N885" s="82" t="s">
        <v>65</v>
      </c>
      <c r="O885" s="152" t="s">
        <v>95</v>
      </c>
    </row>
    <row r="886" spans="1:15" x14ac:dyDescent="0.35">
      <c r="A886" s="2">
        <v>2</v>
      </c>
      <c r="B886" s="66">
        <v>27.4</v>
      </c>
      <c r="C886" s="66">
        <v>26.28</v>
      </c>
      <c r="D886" s="66">
        <v>26.76</v>
      </c>
      <c r="E886" s="66">
        <v>27.8</v>
      </c>
      <c r="F886" s="66">
        <v>17.8</v>
      </c>
      <c r="G886" s="92">
        <v>92</v>
      </c>
      <c r="H886" s="92">
        <v>70</v>
      </c>
      <c r="I886" s="66">
        <v>2.5</v>
      </c>
      <c r="J886" s="66">
        <v>1.7</v>
      </c>
      <c r="K886" s="69">
        <v>6.58</v>
      </c>
      <c r="L886" s="69">
        <v>2.81</v>
      </c>
      <c r="M886" s="66">
        <v>1.3</v>
      </c>
      <c r="N886" s="66" t="s">
        <v>81</v>
      </c>
      <c r="O886" s="68">
        <v>28.2</v>
      </c>
    </row>
    <row r="887" spans="1:15" x14ac:dyDescent="0.35">
      <c r="A887" s="2">
        <v>3</v>
      </c>
      <c r="B887" s="66">
        <v>21.24</v>
      </c>
      <c r="C887" s="66">
        <v>24.76</v>
      </c>
      <c r="D887" s="66">
        <v>25.68</v>
      </c>
      <c r="E887" s="66">
        <v>28.4</v>
      </c>
      <c r="F887" s="66">
        <v>16.8</v>
      </c>
      <c r="G887" s="92">
        <v>96</v>
      </c>
      <c r="H887" s="92">
        <v>60</v>
      </c>
      <c r="I887" s="66">
        <v>3</v>
      </c>
      <c r="J887" s="66">
        <v>5.2</v>
      </c>
      <c r="K887" s="69">
        <v>5.77</v>
      </c>
      <c r="L887" s="69">
        <v>3.39</v>
      </c>
      <c r="M887" s="66">
        <v>1.27</v>
      </c>
      <c r="N887" s="66" t="s">
        <v>80</v>
      </c>
      <c r="O887" s="68">
        <v>0.5</v>
      </c>
    </row>
    <row r="888" spans="1:15" x14ac:dyDescent="0.35">
      <c r="A888" s="2">
        <v>4</v>
      </c>
      <c r="B888" s="66">
        <v>26.64</v>
      </c>
      <c r="C888" s="66">
        <v>25.88</v>
      </c>
      <c r="D888" s="66">
        <v>25.92</v>
      </c>
      <c r="E888" s="66">
        <v>28.8</v>
      </c>
      <c r="F888" s="66">
        <v>18.2</v>
      </c>
      <c r="G888" s="92">
        <v>92</v>
      </c>
      <c r="H888" s="92">
        <v>54</v>
      </c>
      <c r="I888" s="66">
        <v>4</v>
      </c>
      <c r="J888" s="66">
        <v>4.0999999999999996</v>
      </c>
      <c r="K888" s="69">
        <v>5.38</v>
      </c>
      <c r="L888" s="69">
        <v>5.67</v>
      </c>
      <c r="M888" s="66">
        <v>1.53</v>
      </c>
      <c r="N888" s="66" t="s">
        <v>113</v>
      </c>
      <c r="O888" s="68">
        <v>24.2</v>
      </c>
    </row>
    <row r="889" spans="1:15" x14ac:dyDescent="0.35">
      <c r="A889" s="2">
        <v>5</v>
      </c>
      <c r="B889" s="66">
        <v>25.12</v>
      </c>
      <c r="C889" s="66">
        <v>25.52</v>
      </c>
      <c r="D889" s="66">
        <v>25.64</v>
      </c>
      <c r="E889" s="66">
        <v>27.8</v>
      </c>
      <c r="F889" s="66">
        <v>17</v>
      </c>
      <c r="G889" s="92">
        <v>96</v>
      </c>
      <c r="H889" s="92">
        <v>64</v>
      </c>
      <c r="I889" s="66">
        <v>2</v>
      </c>
      <c r="J889" s="66">
        <v>4.7</v>
      </c>
      <c r="K889" s="69">
        <v>6.73</v>
      </c>
      <c r="L889" s="69">
        <v>3.4</v>
      </c>
      <c r="M889" s="66">
        <v>1.41</v>
      </c>
      <c r="N889" s="66" t="s">
        <v>94</v>
      </c>
      <c r="O889" s="68">
        <v>122.1</v>
      </c>
    </row>
    <row r="890" spans="1:15" x14ac:dyDescent="0.35">
      <c r="A890" s="2">
        <v>6</v>
      </c>
      <c r="B890" s="66">
        <v>24.52</v>
      </c>
      <c r="C890" s="66">
        <v>23.6</v>
      </c>
      <c r="D890" s="66">
        <v>24.56</v>
      </c>
      <c r="E890" s="66">
        <v>27.6</v>
      </c>
      <c r="F890" s="66">
        <v>16.399999999999999</v>
      </c>
      <c r="G890" s="92">
        <v>96</v>
      </c>
      <c r="H890" s="92">
        <v>54</v>
      </c>
      <c r="I890" s="66">
        <v>2.5</v>
      </c>
      <c r="J890" s="66">
        <v>4.9000000000000004</v>
      </c>
      <c r="K890" s="69">
        <v>7.08</v>
      </c>
      <c r="L890" s="69">
        <v>2.08</v>
      </c>
      <c r="M890" s="66">
        <v>1.27</v>
      </c>
      <c r="N890" s="66" t="s">
        <v>114</v>
      </c>
      <c r="O890" s="68">
        <v>0</v>
      </c>
    </row>
    <row r="891" spans="1:15" x14ac:dyDescent="0.35">
      <c r="A891" s="2">
        <v>7</v>
      </c>
      <c r="B891" s="66">
        <v>27.56</v>
      </c>
      <c r="C891" s="66">
        <v>25.56</v>
      </c>
      <c r="D891" s="69">
        <v>25.72</v>
      </c>
      <c r="E891" s="69">
        <v>29.8</v>
      </c>
      <c r="F891" s="69">
        <v>17.600000000000001</v>
      </c>
      <c r="G891" s="153">
        <v>96</v>
      </c>
      <c r="H891" s="153">
        <v>49</v>
      </c>
      <c r="I891" s="69">
        <v>4</v>
      </c>
      <c r="J891" s="69">
        <v>3.8</v>
      </c>
      <c r="K891" s="69">
        <v>6.14</v>
      </c>
      <c r="L891" s="69">
        <v>5.99</v>
      </c>
      <c r="M891" s="66">
        <v>1.68</v>
      </c>
      <c r="N891" s="66" t="s">
        <v>115</v>
      </c>
      <c r="O891" s="68">
        <v>15.6</v>
      </c>
    </row>
    <row r="892" spans="1:15" x14ac:dyDescent="0.35">
      <c r="A892" s="2">
        <v>8</v>
      </c>
      <c r="B892" s="66">
        <v>26.4</v>
      </c>
      <c r="C892" s="66">
        <v>25.36</v>
      </c>
      <c r="D892" s="66">
        <v>26.04</v>
      </c>
      <c r="E892" s="66">
        <v>30.2</v>
      </c>
      <c r="F892" s="66">
        <v>16.600000000000001</v>
      </c>
      <c r="G892" s="92">
        <v>92</v>
      </c>
      <c r="H892" s="92">
        <v>49</v>
      </c>
      <c r="I892" s="66">
        <v>3.5</v>
      </c>
      <c r="J892" s="66">
        <v>2.6</v>
      </c>
      <c r="K892" s="69">
        <v>5.89</v>
      </c>
      <c r="L892" s="69">
        <v>6.61</v>
      </c>
      <c r="M892" s="99">
        <v>1.74</v>
      </c>
      <c r="N892" s="66" t="s">
        <v>99</v>
      </c>
      <c r="O892" s="68">
        <v>6.1</v>
      </c>
    </row>
    <row r="893" spans="1:15" x14ac:dyDescent="0.35">
      <c r="A893" s="2">
        <v>9</v>
      </c>
      <c r="B893" s="66">
        <v>24.92</v>
      </c>
      <c r="C893" s="66">
        <v>24.48</v>
      </c>
      <c r="D893" s="66">
        <v>25.52</v>
      </c>
      <c r="E893" s="66">
        <v>27.6</v>
      </c>
      <c r="F893" s="66">
        <v>16.8</v>
      </c>
      <c r="G893" s="92">
        <v>96</v>
      </c>
      <c r="H893" s="92">
        <v>64</v>
      </c>
      <c r="I893" s="66">
        <v>2.5</v>
      </c>
      <c r="J893" s="66">
        <v>3</v>
      </c>
      <c r="K893" s="69">
        <v>4.78</v>
      </c>
      <c r="L893" s="69">
        <v>7.36</v>
      </c>
      <c r="M893" s="66">
        <v>1.69</v>
      </c>
      <c r="N893" s="66" t="s">
        <v>94</v>
      </c>
      <c r="O893" s="68">
        <v>23.1</v>
      </c>
    </row>
    <row r="894" spans="1:15" ht="15" thickBot="1" x14ac:dyDescent="0.4">
      <c r="A894" s="84">
        <v>10</v>
      </c>
      <c r="B894" s="85">
        <v>24.52</v>
      </c>
      <c r="C894" s="85">
        <v>23.76</v>
      </c>
      <c r="D894" s="85">
        <v>24.88</v>
      </c>
      <c r="E894" s="85">
        <v>27.4</v>
      </c>
      <c r="F894" s="85">
        <v>17</v>
      </c>
      <c r="G894" s="154">
        <v>92</v>
      </c>
      <c r="H894" s="154">
        <v>64</v>
      </c>
      <c r="I894" s="85">
        <v>2.5</v>
      </c>
      <c r="J894" s="85">
        <v>2.2999999999999998</v>
      </c>
      <c r="K894" s="69">
        <v>3.58</v>
      </c>
      <c r="L894" s="69">
        <v>4.38</v>
      </c>
      <c r="M894" s="85">
        <v>1.1100000000000001</v>
      </c>
      <c r="N894" s="85" t="s">
        <v>116</v>
      </c>
      <c r="O894" s="94">
        <v>0.1</v>
      </c>
    </row>
    <row r="895" spans="1:15" ht="15" thickBot="1" x14ac:dyDescent="0.4">
      <c r="A895" s="143" t="s">
        <v>16</v>
      </c>
      <c r="B895" s="144">
        <v>255.60000000000005</v>
      </c>
      <c r="C895" s="144">
        <v>251.07999999999996</v>
      </c>
      <c r="D895" s="144">
        <v>257.20000000000005</v>
      </c>
      <c r="E895" s="144">
        <v>285.2</v>
      </c>
      <c r="F895" s="144">
        <v>171.6</v>
      </c>
      <c r="G895" s="144">
        <v>940</v>
      </c>
      <c r="H895" s="144">
        <v>590</v>
      </c>
      <c r="I895" s="144">
        <v>29.5</v>
      </c>
      <c r="J895" s="144">
        <v>36.5</v>
      </c>
      <c r="K895" s="144">
        <v>57.49</v>
      </c>
      <c r="L895" s="144">
        <v>43.89</v>
      </c>
      <c r="M895" s="144">
        <v>14.079999999999998</v>
      </c>
      <c r="N895" s="144"/>
      <c r="O895" s="144">
        <v>219.89999999999998</v>
      </c>
    </row>
    <row r="896" spans="1:15" ht="15" thickBot="1" x14ac:dyDescent="0.4">
      <c r="A896" s="145" t="s">
        <v>18</v>
      </c>
      <c r="B896" s="146">
        <v>25.560000000000006</v>
      </c>
      <c r="C896" s="146">
        <v>25.107999999999997</v>
      </c>
      <c r="D896" s="146">
        <v>25.720000000000006</v>
      </c>
      <c r="E896" s="146">
        <v>28.52</v>
      </c>
      <c r="F896" s="146">
        <v>17.16</v>
      </c>
      <c r="G896" s="146">
        <v>94</v>
      </c>
      <c r="H896" s="146">
        <v>59</v>
      </c>
      <c r="I896" s="146">
        <v>2.95</v>
      </c>
      <c r="J896" s="146">
        <v>3.65</v>
      </c>
      <c r="K896" s="146">
        <v>5.7490000000000006</v>
      </c>
      <c r="L896" s="156">
        <v>287.41699999999997</v>
      </c>
      <c r="M896" s="146">
        <v>1.4079999999999999</v>
      </c>
      <c r="N896" s="146"/>
      <c r="O896" s="146">
        <v>24.43333333333333</v>
      </c>
    </row>
    <row r="897" spans="1:15" x14ac:dyDescent="0.35">
      <c r="A897" s="88">
        <v>11</v>
      </c>
      <c r="B897" s="82">
        <v>25.96</v>
      </c>
      <c r="C897" s="82">
        <v>24.8</v>
      </c>
      <c r="D897" s="82">
        <v>25.56</v>
      </c>
      <c r="E897" s="157">
        <v>28.2</v>
      </c>
      <c r="F897" s="82">
        <v>17.8</v>
      </c>
      <c r="G897" s="151">
        <v>92</v>
      </c>
      <c r="H897" s="151">
        <v>54</v>
      </c>
      <c r="I897" s="157">
        <v>3.5</v>
      </c>
      <c r="J897" s="157">
        <v>1.9</v>
      </c>
      <c r="K897" s="82">
        <v>4.5250000000000004</v>
      </c>
      <c r="L897" s="82">
        <v>2.6333333333333333</v>
      </c>
      <c r="M897" s="82">
        <v>0.1</v>
      </c>
      <c r="N897" s="82" t="s">
        <v>86</v>
      </c>
      <c r="O897" s="152">
        <v>7.8</v>
      </c>
    </row>
    <row r="898" spans="1:15" x14ac:dyDescent="0.35">
      <c r="A898" s="2">
        <v>12</v>
      </c>
      <c r="B898" s="66">
        <v>25.68</v>
      </c>
      <c r="C898" s="66">
        <v>25.24</v>
      </c>
      <c r="D898" s="66">
        <v>26</v>
      </c>
      <c r="E898" s="9">
        <v>28.6</v>
      </c>
      <c r="F898" s="66">
        <v>17.8</v>
      </c>
      <c r="G898" s="92">
        <v>96</v>
      </c>
      <c r="H898" s="92">
        <v>61</v>
      </c>
      <c r="I898" s="9">
        <v>2</v>
      </c>
      <c r="J898" s="9">
        <v>6.2</v>
      </c>
      <c r="K898" s="66">
        <v>6.4</v>
      </c>
      <c r="L898" s="66">
        <v>2.8416666666666668</v>
      </c>
      <c r="M898" s="66">
        <v>0.4</v>
      </c>
      <c r="N898" s="66" t="s">
        <v>87</v>
      </c>
      <c r="O898" s="68">
        <v>0</v>
      </c>
    </row>
    <row r="899" spans="1:15" x14ac:dyDescent="0.35">
      <c r="A899" s="2">
        <v>13</v>
      </c>
      <c r="B899" s="66">
        <v>25.48</v>
      </c>
      <c r="C899" s="66">
        <v>24.76</v>
      </c>
      <c r="D899" s="66">
        <v>25.52</v>
      </c>
      <c r="E899" s="9">
        <v>28.4</v>
      </c>
      <c r="F899" s="66">
        <v>16.8</v>
      </c>
      <c r="G899" s="92">
        <v>96</v>
      </c>
      <c r="H899" s="92">
        <v>65</v>
      </c>
      <c r="I899" s="9">
        <v>3.5</v>
      </c>
      <c r="J899" s="9">
        <v>3.5</v>
      </c>
      <c r="K899" s="66">
        <v>5.916666666666667</v>
      </c>
      <c r="L899" s="66">
        <v>2.65</v>
      </c>
      <c r="M899" s="66">
        <v>1.18</v>
      </c>
      <c r="N899" s="66" t="s">
        <v>98</v>
      </c>
      <c r="O899" s="68">
        <v>0</v>
      </c>
    </row>
    <row r="900" spans="1:15" x14ac:dyDescent="0.35">
      <c r="A900" s="2">
        <v>14</v>
      </c>
      <c r="B900" s="66">
        <v>24.16</v>
      </c>
      <c r="C900" s="66">
        <v>24.12</v>
      </c>
      <c r="D900" s="66">
        <v>25.44</v>
      </c>
      <c r="E900" s="9">
        <v>27.2</v>
      </c>
      <c r="F900" s="66">
        <v>17.600000000000001</v>
      </c>
      <c r="G900" s="92">
        <v>96</v>
      </c>
      <c r="H900" s="92">
        <v>70</v>
      </c>
      <c r="I900" s="9">
        <v>2.5</v>
      </c>
      <c r="J900" s="9">
        <v>4.2</v>
      </c>
      <c r="K900" s="66">
        <v>5.0250000000000004</v>
      </c>
      <c r="L900" s="66">
        <v>2.7916666666666665</v>
      </c>
      <c r="M900" s="66">
        <v>1.08</v>
      </c>
      <c r="N900" s="66" t="s">
        <v>87</v>
      </c>
      <c r="O900" s="68" t="s">
        <v>95</v>
      </c>
    </row>
    <row r="901" spans="1:15" x14ac:dyDescent="0.35">
      <c r="A901" s="2">
        <v>15</v>
      </c>
      <c r="B901" s="66">
        <v>25.68</v>
      </c>
      <c r="C901" s="66">
        <v>24.68</v>
      </c>
      <c r="D901" s="66">
        <v>25.24</v>
      </c>
      <c r="E901" s="9">
        <v>27</v>
      </c>
      <c r="F901" s="66">
        <v>17.2</v>
      </c>
      <c r="G901" s="92">
        <v>92</v>
      </c>
      <c r="H901" s="92">
        <v>65</v>
      </c>
      <c r="I901" s="9">
        <v>3</v>
      </c>
      <c r="J901" s="9">
        <v>3</v>
      </c>
      <c r="K901" s="66">
        <v>6</v>
      </c>
      <c r="L901" s="66">
        <v>1.2166666666666666</v>
      </c>
      <c r="M901" s="66">
        <v>1</v>
      </c>
      <c r="N901" s="66" t="s">
        <v>117</v>
      </c>
      <c r="O901" s="68">
        <v>0</v>
      </c>
    </row>
    <row r="902" spans="1:15" x14ac:dyDescent="0.35">
      <c r="A902" s="2">
        <v>16</v>
      </c>
      <c r="B902" s="66">
        <v>26.52</v>
      </c>
      <c r="C902" s="66">
        <v>25.4</v>
      </c>
      <c r="D902" s="69">
        <v>25.8</v>
      </c>
      <c r="E902" s="9">
        <v>28.6</v>
      </c>
      <c r="F902" s="66">
        <v>17.399999999999999</v>
      </c>
      <c r="G902" s="92">
        <v>92</v>
      </c>
      <c r="H902" s="92">
        <v>61</v>
      </c>
      <c r="I902" s="9">
        <v>4.5</v>
      </c>
      <c r="J902" s="9">
        <v>4.7</v>
      </c>
      <c r="K902" s="66">
        <v>4.9749999999999996</v>
      </c>
      <c r="L902" s="66">
        <v>2.85</v>
      </c>
      <c r="M902" s="66">
        <v>1.0900000000000001</v>
      </c>
      <c r="N902" s="66" t="s">
        <v>109</v>
      </c>
      <c r="O902" s="68">
        <v>14.2</v>
      </c>
    </row>
    <row r="903" spans="1:15" x14ac:dyDescent="0.35">
      <c r="A903" s="2">
        <v>17</v>
      </c>
      <c r="B903" s="66">
        <v>27.48</v>
      </c>
      <c r="C903" s="66">
        <v>25.92</v>
      </c>
      <c r="D903" s="66">
        <v>26.24</v>
      </c>
      <c r="E903" s="9">
        <v>30</v>
      </c>
      <c r="F903" s="66">
        <v>17.2</v>
      </c>
      <c r="G903" s="92">
        <v>92</v>
      </c>
      <c r="H903" s="92">
        <v>49</v>
      </c>
      <c r="I903" s="9">
        <v>4.8</v>
      </c>
      <c r="J903" s="9">
        <v>8.3000000000000007</v>
      </c>
      <c r="K903" s="66">
        <v>4.8666666666666663</v>
      </c>
      <c r="L903" s="66">
        <v>4.291666666666667</v>
      </c>
      <c r="M903" s="66">
        <v>1.27</v>
      </c>
      <c r="N903" s="66" t="s">
        <v>118</v>
      </c>
      <c r="O903" s="68">
        <v>0</v>
      </c>
    </row>
    <row r="904" spans="1:15" x14ac:dyDescent="0.35">
      <c r="A904" s="2">
        <v>18</v>
      </c>
      <c r="B904" s="66">
        <v>28.88</v>
      </c>
      <c r="C904" s="66">
        <v>26.88</v>
      </c>
      <c r="D904" s="66">
        <v>26.96</v>
      </c>
      <c r="E904" s="9">
        <v>30.4</v>
      </c>
      <c r="F904" s="66">
        <v>18</v>
      </c>
      <c r="G904" s="92">
        <v>92</v>
      </c>
      <c r="H904" s="92">
        <v>49</v>
      </c>
      <c r="I904" s="9">
        <v>4.5</v>
      </c>
      <c r="J904" s="9">
        <v>5.4</v>
      </c>
      <c r="K904" s="66">
        <v>4.0666666666666664</v>
      </c>
      <c r="L904" s="66">
        <v>6.4833333333333334</v>
      </c>
      <c r="M904" s="66">
        <v>1.47</v>
      </c>
      <c r="N904" s="66" t="s">
        <v>119</v>
      </c>
      <c r="O904" s="68">
        <v>18</v>
      </c>
    </row>
    <row r="905" spans="1:15" x14ac:dyDescent="0.35">
      <c r="A905" s="2">
        <v>19</v>
      </c>
      <c r="B905" s="66">
        <v>28.8</v>
      </c>
      <c r="C905" s="66">
        <v>27.36</v>
      </c>
      <c r="D905" s="66">
        <v>27.48</v>
      </c>
      <c r="E905" s="9">
        <v>30.4</v>
      </c>
      <c r="F905" s="66">
        <v>17.8</v>
      </c>
      <c r="G905" s="92">
        <v>92</v>
      </c>
      <c r="H905" s="92">
        <v>54</v>
      </c>
      <c r="I905" s="9">
        <v>4.7</v>
      </c>
      <c r="J905" s="9">
        <v>5.9</v>
      </c>
      <c r="K905" s="66">
        <v>6.6416666666666666</v>
      </c>
      <c r="L905" s="66">
        <v>3.1333333333333333</v>
      </c>
      <c r="M905" s="66">
        <v>1.36</v>
      </c>
      <c r="N905" s="66" t="s">
        <v>93</v>
      </c>
      <c r="O905" s="78">
        <v>0.7</v>
      </c>
    </row>
    <row r="906" spans="1:15" ht="15" thickBot="1" x14ac:dyDescent="0.4">
      <c r="A906" s="3">
        <v>20</v>
      </c>
      <c r="B906" s="70">
        <v>29.96</v>
      </c>
      <c r="C906" s="70">
        <v>26.8</v>
      </c>
      <c r="D906" s="70">
        <v>27.28</v>
      </c>
      <c r="E906" s="13">
        <v>29.8</v>
      </c>
      <c r="F906" s="70">
        <v>19</v>
      </c>
      <c r="G906" s="158">
        <v>92</v>
      </c>
      <c r="H906" s="158">
        <v>60</v>
      </c>
      <c r="I906" s="13">
        <v>3.7</v>
      </c>
      <c r="J906" s="13">
        <v>4.9000000000000004</v>
      </c>
      <c r="K906" s="70">
        <v>7.7750000000000004</v>
      </c>
      <c r="L906" s="70">
        <v>2.2333333333333334</v>
      </c>
      <c r="M906" s="70">
        <v>1.39</v>
      </c>
      <c r="N906" s="70" t="s">
        <v>85</v>
      </c>
      <c r="O906" s="79" t="s">
        <v>95</v>
      </c>
    </row>
    <row r="907" spans="1:15" ht="15" thickBot="1" x14ac:dyDescent="0.4">
      <c r="A907" s="143" t="s">
        <v>16</v>
      </c>
      <c r="B907" s="144">
        <v>268.60000000000002</v>
      </c>
      <c r="C907" s="144">
        <v>255.96000000000004</v>
      </c>
      <c r="D907" s="144">
        <v>261.52</v>
      </c>
      <c r="E907" s="161">
        <v>288.59999999999997</v>
      </c>
      <c r="F907" s="144">
        <v>176.60000000000002</v>
      </c>
      <c r="G907" s="155">
        <v>932</v>
      </c>
      <c r="H907" s="155">
        <v>588</v>
      </c>
      <c r="I907" s="161">
        <v>36.700000000000003</v>
      </c>
      <c r="J907" s="161">
        <v>48</v>
      </c>
      <c r="K907" s="144">
        <v>56.19166666666667</v>
      </c>
      <c r="L907" s="144">
        <v>31.125</v>
      </c>
      <c r="M907" s="144">
        <v>11.748000000000001</v>
      </c>
      <c r="N907" s="144"/>
      <c r="O907" s="147">
        <v>40.700000000000003</v>
      </c>
    </row>
    <row r="908" spans="1:15" ht="15" thickBot="1" x14ac:dyDescent="0.4">
      <c r="A908" s="145" t="s">
        <v>18</v>
      </c>
      <c r="B908" s="146">
        <v>26.860000000000003</v>
      </c>
      <c r="C908" s="146">
        <v>25.596000000000004</v>
      </c>
      <c r="D908" s="146">
        <v>26.151999999999997</v>
      </c>
      <c r="E908" s="160">
        <v>28.859999999999996</v>
      </c>
      <c r="F908" s="146">
        <v>17.660000000000004</v>
      </c>
      <c r="G908" s="156">
        <v>93.2</v>
      </c>
      <c r="H908" s="156">
        <v>58.8</v>
      </c>
      <c r="I908" s="160">
        <v>3.6700000000000004</v>
      </c>
      <c r="J908" s="160">
        <v>4.8</v>
      </c>
      <c r="K908" s="146">
        <v>5.6191666666666666</v>
      </c>
      <c r="L908" s="146">
        <v>3.1124999999999998</v>
      </c>
      <c r="M908" s="146">
        <v>26.757242424242431</v>
      </c>
      <c r="N908" s="146"/>
      <c r="O908" s="148">
        <v>5.0875000000000004</v>
      </c>
    </row>
    <row r="909" spans="1:15" x14ac:dyDescent="0.35">
      <c r="A909" s="6">
        <v>21</v>
      </c>
      <c r="B909" s="65">
        <v>27.52</v>
      </c>
      <c r="C909" s="65">
        <v>26.6</v>
      </c>
      <c r="D909" s="69">
        <v>26.8</v>
      </c>
      <c r="E909" s="10">
        <v>28.8</v>
      </c>
      <c r="F909" s="69">
        <v>16.2</v>
      </c>
      <c r="G909" s="153">
        <v>96</v>
      </c>
      <c r="H909" s="153">
        <v>65</v>
      </c>
      <c r="I909" s="10">
        <v>3.8</v>
      </c>
      <c r="J909" s="12">
        <v>4</v>
      </c>
      <c r="K909" s="69">
        <v>6.4333333333333336</v>
      </c>
      <c r="L909" s="69">
        <v>2.15</v>
      </c>
      <c r="M909" s="65">
        <v>1.19</v>
      </c>
      <c r="N909" s="65" t="s">
        <v>115</v>
      </c>
      <c r="O909" s="80" t="s">
        <v>95</v>
      </c>
    </row>
    <row r="910" spans="1:15" x14ac:dyDescent="0.35">
      <c r="A910" s="2">
        <v>22</v>
      </c>
      <c r="B910" s="66">
        <v>29.8</v>
      </c>
      <c r="C910" s="65">
        <v>27.76</v>
      </c>
      <c r="D910" s="66">
        <v>27.48</v>
      </c>
      <c r="E910" s="9">
        <v>30.6</v>
      </c>
      <c r="F910" s="66">
        <v>17.2</v>
      </c>
      <c r="G910" s="92">
        <v>92</v>
      </c>
      <c r="H910" s="92">
        <v>49</v>
      </c>
      <c r="I910" s="9">
        <v>5</v>
      </c>
      <c r="J910" s="10">
        <v>6.8</v>
      </c>
      <c r="K910" s="66">
        <v>5.9416666666666664</v>
      </c>
      <c r="L910" s="66">
        <v>3.3</v>
      </c>
      <c r="M910" s="66">
        <v>1.28</v>
      </c>
      <c r="N910" s="66" t="s">
        <v>120</v>
      </c>
      <c r="O910" s="78">
        <v>0</v>
      </c>
    </row>
    <row r="911" spans="1:15" x14ac:dyDescent="0.35">
      <c r="A911" s="2">
        <v>23</v>
      </c>
      <c r="B911" s="66">
        <v>28.4</v>
      </c>
      <c r="C911" s="66">
        <v>26.4</v>
      </c>
      <c r="D911" s="66">
        <v>27.62</v>
      </c>
      <c r="E911" s="9">
        <v>29.6</v>
      </c>
      <c r="F911" s="66">
        <v>17</v>
      </c>
      <c r="G911" s="92">
        <v>92</v>
      </c>
      <c r="H911" s="92">
        <v>54</v>
      </c>
      <c r="I911" s="9">
        <v>3.2</v>
      </c>
      <c r="J911" s="9">
        <v>5</v>
      </c>
      <c r="K911" s="66">
        <v>5.5666666666666664</v>
      </c>
      <c r="L911" s="66">
        <v>2.65</v>
      </c>
      <c r="M911" s="66">
        <v>1.1399999999999999</v>
      </c>
      <c r="N911" s="66" t="s">
        <v>98</v>
      </c>
      <c r="O911" s="78">
        <v>0</v>
      </c>
    </row>
    <row r="912" spans="1:15" x14ac:dyDescent="0.35">
      <c r="A912" s="2">
        <v>24</v>
      </c>
      <c r="B912" s="66">
        <v>28.68</v>
      </c>
      <c r="C912" s="66">
        <v>27.24</v>
      </c>
      <c r="D912" s="66">
        <v>27.48</v>
      </c>
      <c r="E912" s="9">
        <v>30.6</v>
      </c>
      <c r="F912" s="66">
        <v>16.399999999999999</v>
      </c>
      <c r="G912" s="92">
        <v>92</v>
      </c>
      <c r="H912" s="92">
        <v>45</v>
      </c>
      <c r="I912" s="9">
        <v>3.8</v>
      </c>
      <c r="J912" s="9">
        <v>2.9</v>
      </c>
      <c r="K912" s="66">
        <v>6.1916666666666664</v>
      </c>
      <c r="L912" s="66">
        <v>3.5750000000000002</v>
      </c>
      <c r="M912" s="66">
        <v>1.36</v>
      </c>
      <c r="N912" s="65" t="s">
        <v>83</v>
      </c>
      <c r="O912" s="78">
        <v>10.3</v>
      </c>
    </row>
    <row r="913" spans="1:15" x14ac:dyDescent="0.35">
      <c r="A913" s="2">
        <v>25</v>
      </c>
      <c r="B913" s="66">
        <v>27.4</v>
      </c>
      <c r="C913" s="66">
        <v>26.2</v>
      </c>
      <c r="D913" s="66">
        <v>26.8</v>
      </c>
      <c r="E913" s="9">
        <v>30.2</v>
      </c>
      <c r="F913" s="66">
        <v>16</v>
      </c>
      <c r="G913" s="92">
        <v>92</v>
      </c>
      <c r="H913" s="92">
        <v>44</v>
      </c>
      <c r="I913" s="9">
        <v>4.9000000000000004</v>
      </c>
      <c r="J913" s="9">
        <v>6</v>
      </c>
      <c r="K913" s="69">
        <v>5.666666666666667</v>
      </c>
      <c r="L913" s="69">
        <v>3.3083333333333331</v>
      </c>
      <c r="M913" s="66">
        <v>1.25</v>
      </c>
      <c r="N913" s="69" t="s">
        <v>121</v>
      </c>
      <c r="O913" s="78">
        <v>0</v>
      </c>
    </row>
    <row r="914" spans="1:15" x14ac:dyDescent="0.35">
      <c r="A914" s="2">
        <v>26</v>
      </c>
      <c r="B914" s="66">
        <v>28.96</v>
      </c>
      <c r="C914" s="66">
        <v>27.44</v>
      </c>
      <c r="D914" s="66">
        <v>27.16</v>
      </c>
      <c r="E914" s="66">
        <v>30.6</v>
      </c>
      <c r="F914" s="66">
        <v>16.399999999999999</v>
      </c>
      <c r="G914" s="153">
        <v>92</v>
      </c>
      <c r="H914" s="153">
        <v>41</v>
      </c>
      <c r="I914" s="69">
        <v>5.0999999999999996</v>
      </c>
      <c r="J914" s="69">
        <v>6.7</v>
      </c>
      <c r="K914" s="66">
        <v>6.666666666666667</v>
      </c>
      <c r="L914" s="66">
        <v>2.6</v>
      </c>
      <c r="M914" s="66">
        <v>1.29</v>
      </c>
      <c r="N914" s="66" t="s">
        <v>122</v>
      </c>
      <c r="O914" s="78">
        <v>0</v>
      </c>
    </row>
    <row r="915" spans="1:15" x14ac:dyDescent="0.35">
      <c r="A915" s="2">
        <v>27</v>
      </c>
      <c r="B915" s="66">
        <v>29.4</v>
      </c>
      <c r="C915" s="66">
        <v>27.68</v>
      </c>
      <c r="D915" s="66">
        <v>27.76</v>
      </c>
      <c r="E915" s="66">
        <v>30.8</v>
      </c>
      <c r="F915" s="66">
        <v>16.2</v>
      </c>
      <c r="G915" s="92">
        <v>91</v>
      </c>
      <c r="H915" s="92">
        <v>41</v>
      </c>
      <c r="I915" s="66">
        <v>6</v>
      </c>
      <c r="J915" s="66">
        <v>7.1</v>
      </c>
      <c r="K915" s="66">
        <v>6.7249999999999996</v>
      </c>
      <c r="L915" s="66">
        <v>3.1</v>
      </c>
      <c r="M915" s="66">
        <v>1.36</v>
      </c>
      <c r="N915" s="66" t="s">
        <v>123</v>
      </c>
      <c r="O915" s="78">
        <v>0</v>
      </c>
    </row>
    <row r="916" spans="1:15" x14ac:dyDescent="0.35">
      <c r="A916" s="2">
        <v>28</v>
      </c>
      <c r="B916" s="66">
        <v>29.44</v>
      </c>
      <c r="C916" s="66">
        <v>27.72</v>
      </c>
      <c r="D916" s="66">
        <v>27.72</v>
      </c>
      <c r="E916" s="66">
        <v>30.4</v>
      </c>
      <c r="F916" s="66">
        <v>15.8</v>
      </c>
      <c r="G916" s="92">
        <v>82</v>
      </c>
      <c r="H916" s="92">
        <v>43</v>
      </c>
      <c r="I916" s="66">
        <v>4.8</v>
      </c>
      <c r="J916" s="66">
        <v>7.9</v>
      </c>
      <c r="K916" s="65">
        <v>6.5250000000000004</v>
      </c>
      <c r="L916" s="65">
        <v>3.2416666666666667</v>
      </c>
      <c r="M916" s="66">
        <v>1.36</v>
      </c>
      <c r="N916" s="66" t="s">
        <v>124</v>
      </c>
      <c r="O916" s="78">
        <v>0</v>
      </c>
    </row>
    <row r="917" spans="1:15" x14ac:dyDescent="0.35">
      <c r="A917" s="2">
        <v>29</v>
      </c>
      <c r="B917" s="70">
        <v>29.76</v>
      </c>
      <c r="C917" s="70">
        <v>27.84</v>
      </c>
      <c r="D917" s="70">
        <v>27.88</v>
      </c>
      <c r="E917" s="70">
        <v>30.2</v>
      </c>
      <c r="F917" s="70">
        <v>15.6</v>
      </c>
      <c r="G917" s="92">
        <v>91</v>
      </c>
      <c r="H917" s="92">
        <v>40</v>
      </c>
      <c r="I917" s="66">
        <v>6.6</v>
      </c>
      <c r="J917" s="66">
        <v>7.4</v>
      </c>
      <c r="K917" s="66">
        <v>5.85</v>
      </c>
      <c r="L917" s="66">
        <v>6.125</v>
      </c>
      <c r="M917" s="66">
        <v>1.66</v>
      </c>
      <c r="N917" s="70" t="s">
        <v>82</v>
      </c>
      <c r="O917" s="81">
        <v>0</v>
      </c>
    </row>
    <row r="918" spans="1:15" x14ac:dyDescent="0.35">
      <c r="A918" s="3">
        <v>30</v>
      </c>
      <c r="B918" s="70">
        <v>29.92</v>
      </c>
      <c r="C918" s="70">
        <v>28.4</v>
      </c>
      <c r="D918" s="70">
        <v>28.08</v>
      </c>
      <c r="E918" s="70">
        <v>31.2</v>
      </c>
      <c r="F918" s="70">
        <v>15.8</v>
      </c>
      <c r="G918" s="92">
        <v>91</v>
      </c>
      <c r="H918" s="92">
        <v>44</v>
      </c>
      <c r="I918" s="66">
        <v>6</v>
      </c>
      <c r="J918" s="66">
        <v>5.9</v>
      </c>
      <c r="K918" s="66">
        <v>5.1749999999999998</v>
      </c>
      <c r="L918" s="66">
        <v>3.35</v>
      </c>
      <c r="M918" s="66">
        <v>1.18</v>
      </c>
      <c r="N918" s="70" t="s">
        <v>125</v>
      </c>
      <c r="O918" s="81">
        <v>0</v>
      </c>
    </row>
    <row r="919" spans="1:15" ht="15" thickBot="1" x14ac:dyDescent="0.4">
      <c r="A919" s="84">
        <v>31</v>
      </c>
      <c r="B919" s="85">
        <v>30</v>
      </c>
      <c r="C919" s="85">
        <v>28.2</v>
      </c>
      <c r="D919" s="85">
        <v>28.12</v>
      </c>
      <c r="E919" s="85">
        <v>31.4</v>
      </c>
      <c r="F919" s="85">
        <v>17.600000000000001</v>
      </c>
      <c r="G919" s="154">
        <v>92</v>
      </c>
      <c r="H919" s="154">
        <v>43</v>
      </c>
      <c r="I919" s="85">
        <v>5.0999999999999996</v>
      </c>
      <c r="J919" s="85">
        <v>4.5</v>
      </c>
      <c r="K919" s="85">
        <v>4.2333333333333334</v>
      </c>
      <c r="L919" s="85">
        <v>2.7250000000000001</v>
      </c>
      <c r="M919" s="66">
        <v>0.97</v>
      </c>
      <c r="N919" s="85" t="s">
        <v>126</v>
      </c>
      <c r="O919" s="87">
        <v>0</v>
      </c>
    </row>
    <row r="920" spans="1:15" ht="15" thickBot="1" x14ac:dyDescent="0.4">
      <c r="A920" s="143" t="s">
        <v>16</v>
      </c>
      <c r="B920" s="144">
        <v>319.28000000000003</v>
      </c>
      <c r="C920" s="144">
        <v>301.47999999999996</v>
      </c>
      <c r="D920" s="144">
        <v>302.89999999999998</v>
      </c>
      <c r="E920" s="144">
        <v>334.4</v>
      </c>
      <c r="F920" s="144">
        <v>180.2</v>
      </c>
      <c r="G920" s="144">
        <v>1003</v>
      </c>
      <c r="H920" s="144">
        <v>509</v>
      </c>
      <c r="I920" s="144">
        <v>54.300000000000004</v>
      </c>
      <c r="J920" s="144">
        <v>64.199999999999989</v>
      </c>
      <c r="K920" s="144">
        <v>64.974999999999994</v>
      </c>
      <c r="L920" s="144">
        <v>36.125000000000007</v>
      </c>
      <c r="M920" s="144">
        <v>40.797242424242427</v>
      </c>
      <c r="N920" s="144"/>
      <c r="O920" s="144">
        <v>10.3</v>
      </c>
    </row>
    <row r="921" spans="1:15" ht="15" thickBot="1" x14ac:dyDescent="0.4">
      <c r="A921" s="145" t="s">
        <v>18</v>
      </c>
      <c r="B921" s="146">
        <v>29.025454545454547</v>
      </c>
      <c r="C921" s="146">
        <v>27.407272727272723</v>
      </c>
      <c r="D921" s="146">
        <v>27.536363636363635</v>
      </c>
      <c r="E921" s="146">
        <v>30.4</v>
      </c>
      <c r="F921" s="146">
        <v>16.381818181818179</v>
      </c>
      <c r="G921" s="146">
        <v>91.181818181818187</v>
      </c>
      <c r="H921" s="146">
        <v>46.272727272727273</v>
      </c>
      <c r="I921" s="146">
        <v>4.9363636363636365</v>
      </c>
      <c r="J921" s="146">
        <v>5.8363636363636351</v>
      </c>
      <c r="K921" s="146">
        <v>5.9068181818181813</v>
      </c>
      <c r="L921" s="146">
        <v>3.2840909090909096</v>
      </c>
      <c r="M921" s="146">
        <v>26.197190082644628</v>
      </c>
      <c r="N921" s="146"/>
      <c r="O921" s="148">
        <v>1.03</v>
      </c>
    </row>
    <row r="922" spans="1:15" ht="15" thickBot="1" x14ac:dyDescent="0.4">
      <c r="A922" s="145" t="s">
        <v>49</v>
      </c>
      <c r="B922" s="146">
        <v>843.48</v>
      </c>
      <c r="C922" s="146">
        <v>808.52</v>
      </c>
      <c r="D922" s="146">
        <v>821.62</v>
      </c>
      <c r="E922" s="146">
        <v>908.19999999999993</v>
      </c>
      <c r="F922" s="146">
        <v>528.40000000000009</v>
      </c>
      <c r="G922" s="146">
        <v>2875</v>
      </c>
      <c r="H922" s="146">
        <v>1687</v>
      </c>
      <c r="I922" s="146">
        <v>120.5</v>
      </c>
      <c r="J922" s="146">
        <v>148.69999999999999</v>
      </c>
      <c r="K922" s="146">
        <v>178.65666666666667</v>
      </c>
      <c r="L922" s="146">
        <v>111.14000000000001</v>
      </c>
      <c r="M922" s="146">
        <v>66.62524242424243</v>
      </c>
      <c r="N922" s="146"/>
      <c r="O922" s="146">
        <v>270.89999999999998</v>
      </c>
    </row>
    <row r="923" spans="1:15" ht="15" thickBot="1" x14ac:dyDescent="0.4">
      <c r="A923" s="149" t="s">
        <v>21</v>
      </c>
      <c r="B923" s="150">
        <v>27.209032258064518</v>
      </c>
      <c r="C923" s="150">
        <v>26.081290322580646</v>
      </c>
      <c r="D923" s="150">
        <v>26.503870967741936</v>
      </c>
      <c r="E923" s="150">
        <v>29.296774193548384</v>
      </c>
      <c r="F923" s="150">
        <v>17.045161290322582</v>
      </c>
      <c r="G923" s="150">
        <v>92.741935483870961</v>
      </c>
      <c r="H923" s="150">
        <v>54.41935483870968</v>
      </c>
      <c r="I923" s="150">
        <v>3.8870967741935485</v>
      </c>
      <c r="J923" s="150">
        <v>4.7967741935483863</v>
      </c>
      <c r="K923" s="150">
        <v>5.7631182795698921</v>
      </c>
      <c r="L923" s="150">
        <v>3.5851612903225809</v>
      </c>
      <c r="M923" s="150">
        <v>2.1492013685239493</v>
      </c>
      <c r="N923" s="150"/>
      <c r="O923" s="150">
        <v>8.7387096774193544</v>
      </c>
    </row>
    <row r="925" spans="1:15" ht="15" thickBot="1" x14ac:dyDescent="0.4">
      <c r="A925" s="1449" t="s">
        <v>127</v>
      </c>
      <c r="B925" s="1449"/>
      <c r="C925" s="1449"/>
      <c r="D925" s="1449"/>
      <c r="E925" s="1449"/>
      <c r="F925" s="1449"/>
      <c r="G925" s="1449"/>
      <c r="H925" s="1449"/>
      <c r="I925" s="1449"/>
      <c r="J925" s="1449"/>
      <c r="K925" s="1449"/>
      <c r="L925" s="1449"/>
      <c r="M925" s="1449"/>
      <c r="N925" s="1449"/>
      <c r="O925" s="1449"/>
    </row>
    <row r="926" spans="1:15" x14ac:dyDescent="0.35">
      <c r="A926" s="1434" t="s">
        <v>1</v>
      </c>
      <c r="B926" s="1436" t="s">
        <v>23</v>
      </c>
      <c r="C926" s="1437"/>
      <c r="D926" s="1438"/>
      <c r="E926" s="1436" t="s">
        <v>24</v>
      </c>
      <c r="F926" s="1438"/>
      <c r="G926" s="1436" t="s">
        <v>4</v>
      </c>
      <c r="H926" s="1438"/>
      <c r="I926" s="1441" t="s">
        <v>5</v>
      </c>
      <c r="J926" s="1442"/>
      <c r="K926" s="1441" t="s">
        <v>6</v>
      </c>
      <c r="L926" s="1451"/>
      <c r="M926" s="1442"/>
      <c r="N926" s="1475" t="s">
        <v>46</v>
      </c>
      <c r="O926" s="1472" t="s">
        <v>47</v>
      </c>
    </row>
    <row r="927" spans="1:15" ht="28.5" thickBot="1" x14ac:dyDescent="0.4">
      <c r="A927" s="1450"/>
      <c r="B927" s="1">
        <v>0.05</v>
      </c>
      <c r="C927" s="1">
        <v>0.1</v>
      </c>
      <c r="D927" s="1">
        <v>0.2</v>
      </c>
      <c r="E927" s="1" t="s">
        <v>9</v>
      </c>
      <c r="F927" s="1" t="s">
        <v>10</v>
      </c>
      <c r="G927" s="1" t="s">
        <v>9</v>
      </c>
      <c r="H927" s="1" t="s">
        <v>10</v>
      </c>
      <c r="I927" s="1" t="s">
        <v>11</v>
      </c>
      <c r="J927" s="1" t="s">
        <v>12</v>
      </c>
      <c r="K927" s="167" t="s">
        <v>13</v>
      </c>
      <c r="L927" s="167" t="s">
        <v>14</v>
      </c>
      <c r="M927" s="167" t="s">
        <v>48</v>
      </c>
      <c r="N927" s="1476"/>
      <c r="O927" s="1473"/>
    </row>
    <row r="928" spans="1:15" x14ac:dyDescent="0.35">
      <c r="A928" s="88">
        <v>1</v>
      </c>
      <c r="B928" s="82">
        <v>29.32</v>
      </c>
      <c r="C928" s="82">
        <v>27.8</v>
      </c>
      <c r="D928" s="82">
        <v>27.88</v>
      </c>
      <c r="E928" s="82">
        <v>31.4</v>
      </c>
      <c r="F928" s="82">
        <v>16.600000000000001</v>
      </c>
      <c r="G928" s="151">
        <v>82</v>
      </c>
      <c r="H928" s="151">
        <v>40</v>
      </c>
      <c r="I928" s="82">
        <v>6</v>
      </c>
      <c r="J928" s="82">
        <v>6.8</v>
      </c>
      <c r="K928" s="169">
        <v>4.68</v>
      </c>
      <c r="L928" s="169">
        <v>3.63</v>
      </c>
      <c r="M928" s="66">
        <v>1.2</v>
      </c>
      <c r="N928" s="82" t="s">
        <v>120</v>
      </c>
      <c r="O928" s="152">
        <v>0</v>
      </c>
    </row>
    <row r="929" spans="1:15" x14ac:dyDescent="0.35">
      <c r="A929" s="2">
        <v>2</v>
      </c>
      <c r="B929" s="66">
        <v>29.04</v>
      </c>
      <c r="C929" s="66">
        <v>27.6</v>
      </c>
      <c r="D929" s="66">
        <v>27.8</v>
      </c>
      <c r="E929" s="66">
        <v>31.6</v>
      </c>
      <c r="F929" s="66">
        <v>15.8</v>
      </c>
      <c r="G929" s="92">
        <v>92</v>
      </c>
      <c r="H929" s="92">
        <v>41</v>
      </c>
      <c r="I929" s="66">
        <v>4.5</v>
      </c>
      <c r="J929" s="66">
        <v>5.8</v>
      </c>
      <c r="K929" s="169">
        <v>5.78</v>
      </c>
      <c r="L929" s="169">
        <v>3.86</v>
      </c>
      <c r="M929" s="66">
        <v>1.34</v>
      </c>
      <c r="N929" s="66" t="s">
        <v>128</v>
      </c>
      <c r="O929" s="68">
        <v>13.9</v>
      </c>
    </row>
    <row r="930" spans="1:15" x14ac:dyDescent="0.35">
      <c r="A930" s="2">
        <v>3</v>
      </c>
      <c r="B930" s="66">
        <v>27.48</v>
      </c>
      <c r="C930" s="66">
        <v>26.44</v>
      </c>
      <c r="D930" s="66">
        <v>27.08</v>
      </c>
      <c r="E930" s="66">
        <v>30</v>
      </c>
      <c r="F930" s="66">
        <v>16.8</v>
      </c>
      <c r="G930" s="92">
        <v>92</v>
      </c>
      <c r="H930" s="92">
        <v>45</v>
      </c>
      <c r="I930" s="66">
        <v>5</v>
      </c>
      <c r="J930" s="66">
        <v>5.5</v>
      </c>
      <c r="K930" s="169">
        <v>6.34</v>
      </c>
      <c r="L930" s="169">
        <v>2.63</v>
      </c>
      <c r="M930" s="66">
        <v>1.25</v>
      </c>
      <c r="N930" s="66" t="s">
        <v>129</v>
      </c>
      <c r="O930" s="68">
        <v>0</v>
      </c>
    </row>
    <row r="931" spans="1:15" x14ac:dyDescent="0.35">
      <c r="A931" s="2">
        <v>4</v>
      </c>
      <c r="B931" s="66">
        <v>28.96</v>
      </c>
      <c r="C931" s="66">
        <v>27.24</v>
      </c>
      <c r="D931" s="66">
        <v>27.36</v>
      </c>
      <c r="E931" s="66">
        <v>31.8</v>
      </c>
      <c r="F931" s="66">
        <v>16.600000000000001</v>
      </c>
      <c r="G931" s="92">
        <v>92</v>
      </c>
      <c r="H931" s="92">
        <v>36</v>
      </c>
      <c r="I931" s="66">
        <v>6</v>
      </c>
      <c r="J931" s="66">
        <v>4.4000000000000004</v>
      </c>
      <c r="K931" s="169">
        <v>5.3</v>
      </c>
      <c r="L931" s="169">
        <v>2.99</v>
      </c>
      <c r="M931" s="66">
        <v>1.1499999999999999</v>
      </c>
      <c r="N931" s="66" t="s">
        <v>123</v>
      </c>
      <c r="O931" s="68">
        <v>0</v>
      </c>
    </row>
    <row r="932" spans="1:15" x14ac:dyDescent="0.35">
      <c r="A932" s="2">
        <v>5</v>
      </c>
      <c r="B932" s="66">
        <v>29.56</v>
      </c>
      <c r="C932" s="66">
        <v>26.68</v>
      </c>
      <c r="D932" s="66">
        <v>27.6</v>
      </c>
      <c r="E932" s="66">
        <v>32.200000000000003</v>
      </c>
      <c r="F932" s="66">
        <v>16.8</v>
      </c>
      <c r="G932" s="92">
        <v>92</v>
      </c>
      <c r="H932" s="92">
        <v>40</v>
      </c>
      <c r="I932" s="66">
        <v>6.4</v>
      </c>
      <c r="J932" s="66">
        <v>9</v>
      </c>
      <c r="K932" s="169">
        <v>5.56</v>
      </c>
      <c r="L932" s="169">
        <v>3.45</v>
      </c>
      <c r="M932" s="66">
        <v>1.25</v>
      </c>
      <c r="N932" s="66" t="s">
        <v>130</v>
      </c>
      <c r="O932" s="68">
        <v>0</v>
      </c>
    </row>
    <row r="933" spans="1:15" x14ac:dyDescent="0.35">
      <c r="A933" s="2">
        <v>6</v>
      </c>
      <c r="B933" s="66">
        <v>29.76</v>
      </c>
      <c r="C933" s="66">
        <v>27.76</v>
      </c>
      <c r="D933" s="66">
        <v>27.88</v>
      </c>
      <c r="E933" s="66">
        <v>32.200000000000003</v>
      </c>
      <c r="F933" s="66">
        <v>16.399999999999999</v>
      </c>
      <c r="G933" s="92">
        <v>91</v>
      </c>
      <c r="H933" s="92">
        <v>37</v>
      </c>
      <c r="I933" s="66">
        <v>6.1</v>
      </c>
      <c r="J933" s="66">
        <v>5.2</v>
      </c>
      <c r="K933" s="169">
        <v>6.98</v>
      </c>
      <c r="L933" s="169">
        <v>1.82</v>
      </c>
      <c r="M933" s="66">
        <v>1.22</v>
      </c>
      <c r="N933" s="66" t="s">
        <v>123</v>
      </c>
      <c r="O933" s="68">
        <v>0</v>
      </c>
    </row>
    <row r="934" spans="1:15" x14ac:dyDescent="0.35">
      <c r="A934" s="2">
        <v>7</v>
      </c>
      <c r="B934" s="66">
        <v>29.64</v>
      </c>
      <c r="C934" s="66">
        <v>28.04</v>
      </c>
      <c r="D934" s="69">
        <v>28</v>
      </c>
      <c r="E934" s="69">
        <v>32.200000000000003</v>
      </c>
      <c r="F934" s="69">
        <v>16.8</v>
      </c>
      <c r="G934" s="153">
        <v>92</v>
      </c>
      <c r="H934" s="153">
        <v>37</v>
      </c>
      <c r="I934" s="69">
        <v>4.5</v>
      </c>
      <c r="J934" s="69">
        <v>7.3</v>
      </c>
      <c r="K934" s="169">
        <v>6.33</v>
      </c>
      <c r="L934" s="169">
        <v>2.4300000000000002</v>
      </c>
      <c r="M934" s="66">
        <v>1.22</v>
      </c>
      <c r="N934" s="66" t="s">
        <v>128</v>
      </c>
      <c r="O934" s="68">
        <v>0</v>
      </c>
    </row>
    <row r="935" spans="1:15" x14ac:dyDescent="0.35">
      <c r="A935" s="2">
        <v>8</v>
      </c>
      <c r="B935" s="66">
        <v>29.8</v>
      </c>
      <c r="C935" s="66">
        <v>28.2</v>
      </c>
      <c r="D935" s="66">
        <v>28.2</v>
      </c>
      <c r="E935" s="66">
        <v>31.8</v>
      </c>
      <c r="F935" s="66">
        <v>16.2</v>
      </c>
      <c r="G935" s="92">
        <v>91</v>
      </c>
      <c r="H935" s="92">
        <v>37</v>
      </c>
      <c r="I935" s="66">
        <v>7.5</v>
      </c>
      <c r="J935" s="66">
        <v>5.9</v>
      </c>
      <c r="K935" s="169">
        <v>6.5</v>
      </c>
      <c r="L935" s="169">
        <v>2.6</v>
      </c>
      <c r="M935" s="99">
        <v>1.26</v>
      </c>
      <c r="N935" s="66" t="s">
        <v>131</v>
      </c>
      <c r="O935" s="68">
        <v>0</v>
      </c>
    </row>
    <row r="936" spans="1:15" x14ac:dyDescent="0.35">
      <c r="A936" s="2">
        <v>9</v>
      </c>
      <c r="B936" s="66">
        <v>29.68</v>
      </c>
      <c r="C936" s="66">
        <v>28.2</v>
      </c>
      <c r="D936" s="66">
        <v>28.28</v>
      </c>
      <c r="E936" s="66">
        <v>33</v>
      </c>
      <c r="F936" s="66">
        <v>16.2</v>
      </c>
      <c r="G936" s="92">
        <v>82</v>
      </c>
      <c r="H936" s="92">
        <v>29</v>
      </c>
      <c r="I936" s="66">
        <v>7</v>
      </c>
      <c r="J936" s="66">
        <v>9.1</v>
      </c>
      <c r="K936" s="169">
        <v>4.7</v>
      </c>
      <c r="L936" s="169">
        <v>3.18</v>
      </c>
      <c r="M936" s="66">
        <v>1.0900000000000001</v>
      </c>
      <c r="N936" s="66" t="s">
        <v>123</v>
      </c>
      <c r="O936" s="68">
        <v>0</v>
      </c>
    </row>
    <row r="937" spans="1:15" ht="15" thickBot="1" x14ac:dyDescent="0.4">
      <c r="A937" s="84">
        <v>10</v>
      </c>
      <c r="B937" s="85">
        <v>29.68</v>
      </c>
      <c r="C937" s="85">
        <v>28.28</v>
      </c>
      <c r="D937" s="85">
        <v>28.36</v>
      </c>
      <c r="E937" s="85">
        <v>32.6</v>
      </c>
      <c r="F937" s="85">
        <v>15.8</v>
      </c>
      <c r="G937" s="154">
        <v>82</v>
      </c>
      <c r="H937" s="154">
        <v>28</v>
      </c>
      <c r="I937" s="85">
        <v>8.5</v>
      </c>
      <c r="J937" s="85">
        <v>8.5</v>
      </c>
      <c r="K937" s="169">
        <v>6.25</v>
      </c>
      <c r="L937" s="169">
        <v>3.68</v>
      </c>
      <c r="M937" s="66">
        <v>1.38</v>
      </c>
      <c r="N937" s="85" t="s">
        <v>132</v>
      </c>
      <c r="O937" s="94">
        <v>0</v>
      </c>
    </row>
    <row r="938" spans="1:15" ht="15" thickBot="1" x14ac:dyDescent="0.4">
      <c r="A938" s="144">
        <v>55</v>
      </c>
      <c r="B938" s="144">
        <v>292.92</v>
      </c>
      <c r="C938" s="144">
        <v>276.23999999999995</v>
      </c>
      <c r="D938" s="144">
        <v>278.44</v>
      </c>
      <c r="E938" s="144">
        <v>318.8</v>
      </c>
      <c r="F938" s="144">
        <v>164</v>
      </c>
      <c r="G938" s="144">
        <v>888</v>
      </c>
      <c r="H938" s="144">
        <v>370</v>
      </c>
      <c r="I938" s="144">
        <v>61.5</v>
      </c>
      <c r="J938" s="144">
        <v>67.5</v>
      </c>
      <c r="K938" s="144">
        <v>58.42</v>
      </c>
      <c r="L938" s="144">
        <v>30.270000000000003</v>
      </c>
      <c r="M938" s="144">
        <v>12.36</v>
      </c>
      <c r="N938" s="144"/>
      <c r="O938" s="144">
        <v>13.9</v>
      </c>
    </row>
    <row r="939" spans="1:15" ht="15" thickBot="1" x14ac:dyDescent="0.4">
      <c r="A939" s="145" t="s">
        <v>18</v>
      </c>
      <c r="B939" s="146">
        <v>48.824166666666677</v>
      </c>
      <c r="C939" s="146">
        <v>552.57999999999993</v>
      </c>
      <c r="D939" s="146">
        <v>27.844000000000001</v>
      </c>
      <c r="E939" s="146">
        <v>31.880000000000003</v>
      </c>
      <c r="F939" s="146">
        <v>16.399999999999999</v>
      </c>
      <c r="G939" s="156">
        <v>25.374666666666666</v>
      </c>
      <c r="H939" s="156">
        <v>37</v>
      </c>
      <c r="I939" s="146">
        <v>27.699733333333334</v>
      </c>
      <c r="J939" s="146">
        <v>6.75</v>
      </c>
      <c r="K939" s="160">
        <v>24.706914285714287</v>
      </c>
      <c r="L939" s="146">
        <v>24.706914285714287</v>
      </c>
      <c r="M939" s="146">
        <v>24.706914285714287</v>
      </c>
      <c r="N939" s="208"/>
      <c r="O939" s="160">
        <v>1.3900000000000001</v>
      </c>
    </row>
    <row r="940" spans="1:15" x14ac:dyDescent="0.35">
      <c r="A940" s="88">
        <v>11</v>
      </c>
      <c r="B940" s="82">
        <v>29.72</v>
      </c>
      <c r="C940" s="82">
        <v>28.2</v>
      </c>
      <c r="D940" s="82">
        <v>28.32</v>
      </c>
      <c r="E940" s="82">
        <v>32.6</v>
      </c>
      <c r="F940" s="82">
        <v>15.2</v>
      </c>
      <c r="G940" s="151">
        <v>81</v>
      </c>
      <c r="H940" s="151">
        <v>28</v>
      </c>
      <c r="I940" s="82">
        <v>6.5</v>
      </c>
      <c r="J940" s="82">
        <v>6.9</v>
      </c>
      <c r="K940" s="82">
        <v>5.4</v>
      </c>
      <c r="L940" s="82">
        <v>4.041666666666667</v>
      </c>
      <c r="M940" s="157">
        <v>1.3</v>
      </c>
      <c r="N940" s="179" t="s">
        <v>132</v>
      </c>
      <c r="O940" s="152">
        <v>0</v>
      </c>
    </row>
    <row r="941" spans="1:15" x14ac:dyDescent="0.35">
      <c r="A941" s="2">
        <v>12</v>
      </c>
      <c r="B941" s="66">
        <v>29.84</v>
      </c>
      <c r="C941" s="66">
        <v>28.24</v>
      </c>
      <c r="D941" s="66">
        <v>28.4</v>
      </c>
      <c r="E941" s="66">
        <v>32.200000000000003</v>
      </c>
      <c r="F941" s="66">
        <v>15</v>
      </c>
      <c r="G941" s="92">
        <v>82</v>
      </c>
      <c r="H941" s="92">
        <v>28</v>
      </c>
      <c r="I941" s="66">
        <v>8</v>
      </c>
      <c r="J941" s="66">
        <v>8.1</v>
      </c>
      <c r="K941" s="66">
        <v>6.2833333333333332</v>
      </c>
      <c r="L941" s="66">
        <v>3.5750000000000002</v>
      </c>
      <c r="M941" s="66">
        <v>1.3</v>
      </c>
      <c r="N941" s="164" t="s">
        <v>132</v>
      </c>
      <c r="O941" s="68">
        <v>0</v>
      </c>
    </row>
    <row r="942" spans="1:15" x14ac:dyDescent="0.35">
      <c r="A942" s="2">
        <v>13</v>
      </c>
      <c r="B942" s="66">
        <v>29.4</v>
      </c>
      <c r="C942" s="66">
        <v>27.92</v>
      </c>
      <c r="D942" s="66">
        <v>28.2</v>
      </c>
      <c r="E942" s="66">
        <v>31.6</v>
      </c>
      <c r="F942" s="66">
        <v>15</v>
      </c>
      <c r="G942" s="92">
        <v>81</v>
      </c>
      <c r="H942" s="92">
        <v>31</v>
      </c>
      <c r="I942" s="66">
        <v>8.5</v>
      </c>
      <c r="J942" s="66">
        <v>8.1</v>
      </c>
      <c r="K942" s="66">
        <v>6.9416666666666664</v>
      </c>
      <c r="L942" s="66">
        <v>3.7666666666666666</v>
      </c>
      <c r="M942" s="66">
        <v>1.48</v>
      </c>
      <c r="N942" s="164" t="s">
        <v>132</v>
      </c>
      <c r="O942" s="68">
        <v>0</v>
      </c>
    </row>
    <row r="943" spans="1:15" x14ac:dyDescent="0.35">
      <c r="A943" s="2">
        <v>14</v>
      </c>
      <c r="B943" s="66">
        <v>29.4</v>
      </c>
      <c r="C943" s="66">
        <v>27.8</v>
      </c>
      <c r="D943" s="66">
        <v>28.04</v>
      </c>
      <c r="E943" s="66">
        <v>31.4</v>
      </c>
      <c r="F943" s="66">
        <v>14.8</v>
      </c>
      <c r="G943" s="92">
        <v>81</v>
      </c>
      <c r="H943" s="92">
        <v>31</v>
      </c>
      <c r="I943" s="66">
        <v>8</v>
      </c>
      <c r="J943" s="66">
        <v>6.2</v>
      </c>
      <c r="K943" s="66">
        <v>6.5166666666666666</v>
      </c>
      <c r="L943" s="66">
        <v>3.1749999999999998</v>
      </c>
      <c r="M943" s="66">
        <v>1.34</v>
      </c>
      <c r="N943" s="164" t="s">
        <v>132</v>
      </c>
      <c r="O943" s="68">
        <v>0</v>
      </c>
    </row>
    <row r="944" spans="1:15" x14ac:dyDescent="0.35">
      <c r="A944" s="2">
        <v>15</v>
      </c>
      <c r="B944" s="66">
        <v>29.96</v>
      </c>
      <c r="C944" s="66">
        <v>28.2</v>
      </c>
      <c r="D944" s="66">
        <v>28.2</v>
      </c>
      <c r="E944" s="66">
        <v>31.2</v>
      </c>
      <c r="F944" s="66">
        <v>17</v>
      </c>
      <c r="G944" s="92">
        <v>82</v>
      </c>
      <c r="H944" s="9">
        <v>36</v>
      </c>
      <c r="I944" s="9">
        <v>6.5</v>
      </c>
      <c r="J944" s="66">
        <v>6.6</v>
      </c>
      <c r="K944" s="66">
        <v>5.9666666666666668</v>
      </c>
      <c r="L944" s="66">
        <v>3.875</v>
      </c>
      <c r="M944" s="66">
        <v>1.36</v>
      </c>
      <c r="N944" s="162" t="s">
        <v>115</v>
      </c>
      <c r="O944" s="68">
        <v>0</v>
      </c>
    </row>
    <row r="945" spans="1:15" x14ac:dyDescent="0.35">
      <c r="A945" s="2">
        <v>16</v>
      </c>
      <c r="B945" s="66">
        <v>29.56</v>
      </c>
      <c r="C945" s="66">
        <v>27.84</v>
      </c>
      <c r="D945" s="69">
        <v>28</v>
      </c>
      <c r="E945" s="66">
        <v>31.4</v>
      </c>
      <c r="F945" s="66">
        <v>15</v>
      </c>
      <c r="G945" s="92">
        <v>73</v>
      </c>
      <c r="H945" s="9">
        <v>36</v>
      </c>
      <c r="I945" s="9">
        <v>8</v>
      </c>
      <c r="J945" s="66">
        <v>7.7</v>
      </c>
      <c r="K945" s="66">
        <v>6.1833333333333336</v>
      </c>
      <c r="L945" s="66">
        <v>3.8250000000000002</v>
      </c>
      <c r="M945" s="66">
        <v>1.39</v>
      </c>
      <c r="N945" s="162" t="s">
        <v>129</v>
      </c>
      <c r="O945" s="68">
        <v>0</v>
      </c>
    </row>
    <row r="946" spans="1:15" x14ac:dyDescent="0.35">
      <c r="A946" s="2">
        <v>17</v>
      </c>
      <c r="B946" s="66">
        <v>29.76</v>
      </c>
      <c r="C946" s="66">
        <v>20.04</v>
      </c>
      <c r="D946" s="66">
        <v>28.16</v>
      </c>
      <c r="E946" s="66">
        <v>32.4</v>
      </c>
      <c r="F946" s="66">
        <v>15.8</v>
      </c>
      <c r="G946" s="92">
        <v>82</v>
      </c>
      <c r="H946" s="9">
        <v>32</v>
      </c>
      <c r="I946" s="9">
        <v>9.5</v>
      </c>
      <c r="J946" s="66">
        <v>10.5</v>
      </c>
      <c r="K946" s="66">
        <v>7.3833333333333337</v>
      </c>
      <c r="L946" s="66">
        <v>8.35</v>
      </c>
      <c r="M946" s="66">
        <v>2.1800000000000002</v>
      </c>
      <c r="N946" s="162" t="s">
        <v>129</v>
      </c>
      <c r="O946" s="68">
        <v>0</v>
      </c>
    </row>
    <row r="947" spans="1:15" x14ac:dyDescent="0.35">
      <c r="A947" s="2">
        <v>18</v>
      </c>
      <c r="B947" s="66">
        <v>30.92</v>
      </c>
      <c r="C947" s="66">
        <v>28.6</v>
      </c>
      <c r="D947" s="66">
        <v>28.2</v>
      </c>
      <c r="E947" s="66">
        <v>32.6</v>
      </c>
      <c r="F947" s="66">
        <v>16.600000000000001</v>
      </c>
      <c r="G947" s="92">
        <v>74</v>
      </c>
      <c r="H947" s="9">
        <v>32</v>
      </c>
      <c r="I947" s="9">
        <v>7</v>
      </c>
      <c r="J947" s="66">
        <v>7.1</v>
      </c>
      <c r="K947" s="66">
        <v>4.6833333333333336</v>
      </c>
      <c r="L947" s="66">
        <v>4.333333333333333</v>
      </c>
      <c r="M947" s="66">
        <v>1.25</v>
      </c>
      <c r="N947" s="162" t="s">
        <v>133</v>
      </c>
      <c r="O947" s="68">
        <v>0</v>
      </c>
    </row>
    <row r="948" spans="1:15" x14ac:dyDescent="0.35">
      <c r="A948" s="2">
        <v>19</v>
      </c>
      <c r="B948" s="66">
        <v>28.68</v>
      </c>
      <c r="C948" s="66">
        <v>28.68</v>
      </c>
      <c r="D948" s="66">
        <v>28.72</v>
      </c>
      <c r="E948" s="66">
        <v>32.799999999999997</v>
      </c>
      <c r="F948" s="66">
        <v>16</v>
      </c>
      <c r="G948" s="92">
        <v>74</v>
      </c>
      <c r="H948" s="9">
        <v>29</v>
      </c>
      <c r="I948" s="9">
        <v>9</v>
      </c>
      <c r="J948" s="66">
        <v>7.8</v>
      </c>
      <c r="K948" s="66">
        <v>6.5916666666666668</v>
      </c>
      <c r="L948" s="66">
        <v>5.958333333333333</v>
      </c>
      <c r="M948" s="66">
        <v>1.74</v>
      </c>
      <c r="N948" s="162" t="s">
        <v>123</v>
      </c>
      <c r="O948" s="68">
        <v>0</v>
      </c>
    </row>
    <row r="949" spans="1:15" ht="15" thickBot="1" x14ac:dyDescent="0.4">
      <c r="A949" s="3">
        <v>20</v>
      </c>
      <c r="B949" s="70">
        <v>29.04</v>
      </c>
      <c r="C949" s="70">
        <v>27.56</v>
      </c>
      <c r="D949" s="70">
        <v>28.32</v>
      </c>
      <c r="E949" s="70">
        <v>30.2</v>
      </c>
      <c r="F949" s="70">
        <v>17.8</v>
      </c>
      <c r="G949" s="158">
        <v>82</v>
      </c>
      <c r="H949" s="13">
        <v>40</v>
      </c>
      <c r="I949" s="13">
        <v>4.8</v>
      </c>
      <c r="J949" s="70">
        <v>5.5</v>
      </c>
      <c r="K949" s="70">
        <v>4.2333333333333334</v>
      </c>
      <c r="L949" s="70">
        <v>3.2583333333333333</v>
      </c>
      <c r="M949" s="70">
        <v>1.04</v>
      </c>
      <c r="N949" s="163" t="s">
        <v>134</v>
      </c>
      <c r="O949" s="72">
        <v>0</v>
      </c>
    </row>
    <row r="950" spans="1:15" ht="15" thickBot="1" x14ac:dyDescent="0.4">
      <c r="A950" s="143" t="s">
        <v>16</v>
      </c>
      <c r="B950" s="144">
        <v>296.28000000000003</v>
      </c>
      <c r="C950" s="144">
        <v>273.08</v>
      </c>
      <c r="D950" s="144">
        <v>282.56</v>
      </c>
      <c r="E950" s="144">
        <v>318.39999999999998</v>
      </c>
      <c r="F950" s="144">
        <v>158.20000000000002</v>
      </c>
      <c r="G950" s="155">
        <v>792</v>
      </c>
      <c r="H950" s="161">
        <v>323</v>
      </c>
      <c r="I950" s="161">
        <v>75.8</v>
      </c>
      <c r="J950" s="144">
        <v>74.5</v>
      </c>
      <c r="K950" s="161">
        <v>60.183333333333337</v>
      </c>
      <c r="L950" s="155">
        <v>44.158333333333339</v>
      </c>
      <c r="M950" s="144">
        <v>14.379999999999999</v>
      </c>
      <c r="N950" s="144"/>
      <c r="O950" s="147">
        <v>0</v>
      </c>
    </row>
    <row r="951" spans="1:15" ht="15" thickBot="1" x14ac:dyDescent="0.4">
      <c r="A951" s="145" t="s">
        <v>18</v>
      </c>
      <c r="B951" s="146">
        <v>29.628000000000004</v>
      </c>
      <c r="C951" s="146">
        <v>27.308</v>
      </c>
      <c r="D951" s="146">
        <v>28.256</v>
      </c>
      <c r="E951" s="146">
        <v>31.839999999999996</v>
      </c>
      <c r="F951" s="146">
        <v>15.820000000000002</v>
      </c>
      <c r="G951" s="156">
        <v>79.2</v>
      </c>
      <c r="H951" s="156">
        <v>32.299999999999997</v>
      </c>
      <c r="I951" s="160">
        <v>7.58</v>
      </c>
      <c r="J951" s="146">
        <v>7.45</v>
      </c>
      <c r="K951" s="160">
        <v>6.0183333333333335</v>
      </c>
      <c r="L951" s="156">
        <v>4.4158333333333335</v>
      </c>
      <c r="M951" s="146">
        <v>24.528742424242431</v>
      </c>
      <c r="N951" s="146"/>
      <c r="O951" s="148">
        <v>0</v>
      </c>
    </row>
    <row r="952" spans="1:15" x14ac:dyDescent="0.35">
      <c r="A952" s="6">
        <v>21</v>
      </c>
      <c r="B952" s="65">
        <v>29.04</v>
      </c>
      <c r="C952" s="65">
        <v>27.52</v>
      </c>
      <c r="D952" s="69">
        <v>28.88</v>
      </c>
      <c r="E952" s="69">
        <v>30.2</v>
      </c>
      <c r="F952" s="69">
        <v>16.2</v>
      </c>
      <c r="G952" s="153">
        <v>74</v>
      </c>
      <c r="H952" s="153">
        <v>44</v>
      </c>
      <c r="I952" s="10">
        <v>6.2</v>
      </c>
      <c r="J952" s="65">
        <v>6.5</v>
      </c>
      <c r="K952" s="69">
        <v>7.4916666666666663</v>
      </c>
      <c r="L952" s="69">
        <v>3.9833333333333334</v>
      </c>
      <c r="M952" s="65">
        <v>1.91</v>
      </c>
      <c r="N952" s="65" t="s">
        <v>113</v>
      </c>
      <c r="O952" s="74">
        <v>0</v>
      </c>
    </row>
    <row r="953" spans="1:15" x14ac:dyDescent="0.35">
      <c r="A953" s="2">
        <v>22</v>
      </c>
      <c r="B953" s="66">
        <v>30.28</v>
      </c>
      <c r="C953" s="65">
        <v>28.32</v>
      </c>
      <c r="D953" s="66">
        <v>28.12</v>
      </c>
      <c r="E953" s="66">
        <v>31.6</v>
      </c>
      <c r="F953" s="9">
        <v>16</v>
      </c>
      <c r="G953" s="92">
        <v>91</v>
      </c>
      <c r="H953" s="92">
        <v>39</v>
      </c>
      <c r="I953" s="9">
        <v>8</v>
      </c>
      <c r="J953" s="69">
        <v>7.1</v>
      </c>
      <c r="K953" s="66">
        <v>6.4916666666666663</v>
      </c>
      <c r="L953" s="66">
        <v>2.6666666666666665</v>
      </c>
      <c r="M953" s="66">
        <v>1.27</v>
      </c>
      <c r="N953" s="66" t="s">
        <v>129</v>
      </c>
      <c r="O953" s="68">
        <v>0</v>
      </c>
    </row>
    <row r="954" spans="1:15" x14ac:dyDescent="0.35">
      <c r="A954" s="2">
        <v>23</v>
      </c>
      <c r="B954" s="66">
        <v>26.9</v>
      </c>
      <c r="C954" s="66">
        <v>28.08</v>
      </c>
      <c r="D954" s="66">
        <v>28.16</v>
      </c>
      <c r="E954" s="66">
        <v>31.8</v>
      </c>
      <c r="F954" s="9">
        <v>14.8</v>
      </c>
      <c r="G954" s="92">
        <v>81</v>
      </c>
      <c r="H954" s="92">
        <v>31</v>
      </c>
      <c r="I954" s="9">
        <v>9</v>
      </c>
      <c r="J954" s="66">
        <v>7.4</v>
      </c>
      <c r="K954" s="66">
        <v>7.7583333333333337</v>
      </c>
      <c r="L954" s="66">
        <v>2.6666666666666665</v>
      </c>
      <c r="M954" s="66">
        <v>1.45</v>
      </c>
      <c r="N954" s="66" t="s">
        <v>123</v>
      </c>
      <c r="O954" s="68">
        <v>0</v>
      </c>
    </row>
    <row r="955" spans="1:15" x14ac:dyDescent="0.35">
      <c r="A955" s="2">
        <v>24</v>
      </c>
      <c r="B955" s="66">
        <v>28.96</v>
      </c>
      <c r="C955" s="66">
        <v>27.4</v>
      </c>
      <c r="D955" s="66">
        <v>27.76</v>
      </c>
      <c r="E955" s="66">
        <v>31.6</v>
      </c>
      <c r="F955" s="9">
        <v>13.6</v>
      </c>
      <c r="G955" s="92">
        <v>73</v>
      </c>
      <c r="H955" s="92">
        <v>24</v>
      </c>
      <c r="I955" s="9">
        <v>10.5</v>
      </c>
      <c r="J955" s="66">
        <v>9.3000000000000007</v>
      </c>
      <c r="K955" s="66">
        <v>7.4249999999999998</v>
      </c>
      <c r="L955" s="66">
        <v>4.0666666666666664</v>
      </c>
      <c r="M955" s="66">
        <v>1.6</v>
      </c>
      <c r="N955" s="65" t="s">
        <v>124</v>
      </c>
      <c r="O955" s="68">
        <v>0</v>
      </c>
    </row>
    <row r="956" spans="1:15" x14ac:dyDescent="0.35">
      <c r="A956" s="2">
        <v>25</v>
      </c>
      <c r="B956" s="66">
        <v>28.16</v>
      </c>
      <c r="C956" s="66">
        <v>26.84</v>
      </c>
      <c r="D956" s="66">
        <v>27.52</v>
      </c>
      <c r="E956" s="66">
        <v>30.8</v>
      </c>
      <c r="F956" s="9">
        <v>15.4</v>
      </c>
      <c r="G956" s="92">
        <v>79</v>
      </c>
      <c r="H956" s="92">
        <v>26</v>
      </c>
      <c r="I956" s="9">
        <v>9.5</v>
      </c>
      <c r="J956" s="66">
        <v>8.1999999999999993</v>
      </c>
      <c r="K956" s="69">
        <v>6.7333333333333334</v>
      </c>
      <c r="L956" s="69">
        <v>4.0666666666666664</v>
      </c>
      <c r="M956" s="66">
        <v>1.5</v>
      </c>
      <c r="N956" s="69" t="s">
        <v>123</v>
      </c>
      <c r="O956" s="68">
        <v>0</v>
      </c>
    </row>
    <row r="957" spans="1:15" x14ac:dyDescent="0.35">
      <c r="A957" s="2">
        <v>26</v>
      </c>
      <c r="B957" s="66">
        <v>27.92</v>
      </c>
      <c r="C957" s="66">
        <v>26.52</v>
      </c>
      <c r="D957" s="66">
        <v>26.92</v>
      </c>
      <c r="E957" s="66">
        <v>29.8</v>
      </c>
      <c r="F957" s="9">
        <v>13.4</v>
      </c>
      <c r="G957" s="153">
        <v>72</v>
      </c>
      <c r="H957" s="153">
        <v>25</v>
      </c>
      <c r="I957" s="10">
        <v>10</v>
      </c>
      <c r="J957" s="69">
        <v>8.1</v>
      </c>
      <c r="K957" s="66">
        <v>6.4333333333333336</v>
      </c>
      <c r="L957" s="66">
        <v>3.2083333333333335</v>
      </c>
      <c r="M957" s="66">
        <v>1.34</v>
      </c>
      <c r="N957" s="66" t="s">
        <v>128</v>
      </c>
      <c r="O957" s="68">
        <v>0</v>
      </c>
    </row>
    <row r="958" spans="1:15" x14ac:dyDescent="0.35">
      <c r="A958" s="2">
        <v>27</v>
      </c>
      <c r="B958" s="66">
        <v>28.2</v>
      </c>
      <c r="C958" s="66">
        <v>26.64</v>
      </c>
      <c r="D958" s="66">
        <v>26.8</v>
      </c>
      <c r="E958" s="66">
        <v>31.2</v>
      </c>
      <c r="F958" s="9">
        <v>13.4</v>
      </c>
      <c r="G958" s="92">
        <v>81</v>
      </c>
      <c r="H958" s="92">
        <v>29</v>
      </c>
      <c r="I958" s="9">
        <v>10.5</v>
      </c>
      <c r="J958" s="66">
        <v>7.1</v>
      </c>
      <c r="K958" s="66">
        <v>6.0916666666666668</v>
      </c>
      <c r="L958" s="66">
        <v>3.4</v>
      </c>
      <c r="M958" s="66">
        <v>1.32</v>
      </c>
      <c r="N958" s="66" t="s">
        <v>135</v>
      </c>
      <c r="O958" s="68">
        <v>0</v>
      </c>
    </row>
    <row r="959" spans="1:15" x14ac:dyDescent="0.35">
      <c r="A959" s="2">
        <v>28</v>
      </c>
      <c r="B959" s="66">
        <v>28.4</v>
      </c>
      <c r="C959" s="66">
        <v>26.88</v>
      </c>
      <c r="D959" s="66">
        <v>26.84</v>
      </c>
      <c r="E959" s="66">
        <v>32.200000000000003</v>
      </c>
      <c r="F959" s="9">
        <v>13.6</v>
      </c>
      <c r="G959" s="92">
        <v>71</v>
      </c>
      <c r="H959" s="92">
        <v>28</v>
      </c>
      <c r="I959" s="9">
        <v>8.5</v>
      </c>
      <c r="J959" s="66">
        <v>7.8</v>
      </c>
      <c r="K959" s="65">
        <v>7.0083333333333337</v>
      </c>
      <c r="L959" s="65">
        <v>4.208333333333333</v>
      </c>
      <c r="M959" s="66">
        <v>1.83</v>
      </c>
      <c r="N959" s="66" t="s">
        <v>120</v>
      </c>
      <c r="O959" s="68">
        <v>0</v>
      </c>
    </row>
    <row r="960" spans="1:15" x14ac:dyDescent="0.35">
      <c r="A960" s="2">
        <v>29</v>
      </c>
      <c r="B960" s="70">
        <v>28.96</v>
      </c>
      <c r="C960" s="70">
        <v>27.24</v>
      </c>
      <c r="D960" s="70">
        <v>26.96</v>
      </c>
      <c r="E960" s="70">
        <v>32.4</v>
      </c>
      <c r="F960" s="13">
        <v>14</v>
      </c>
      <c r="G960" s="92">
        <v>81</v>
      </c>
      <c r="H960" s="92">
        <v>31</v>
      </c>
      <c r="I960" s="9">
        <v>9</v>
      </c>
      <c r="J960" s="66">
        <v>6.8</v>
      </c>
      <c r="K960" s="66">
        <v>6.4833333333333334</v>
      </c>
      <c r="L960" s="66">
        <v>4.6416666666666666</v>
      </c>
      <c r="M960" s="66">
        <v>1.55</v>
      </c>
      <c r="N960" s="70" t="s">
        <v>122</v>
      </c>
      <c r="O960" s="165">
        <v>0</v>
      </c>
    </row>
    <row r="961" spans="1:15" ht="15" thickBot="1" x14ac:dyDescent="0.4">
      <c r="A961" s="3">
        <v>30</v>
      </c>
      <c r="B961" s="70">
        <v>29.16</v>
      </c>
      <c r="C961" s="70">
        <v>27.12</v>
      </c>
      <c r="D961" s="70">
        <v>27.48</v>
      </c>
      <c r="E961" s="70">
        <v>30.8</v>
      </c>
      <c r="F961" s="13">
        <v>14.4</v>
      </c>
      <c r="G961" s="92">
        <v>65</v>
      </c>
      <c r="H961" s="92">
        <v>27</v>
      </c>
      <c r="I961" s="9">
        <v>10</v>
      </c>
      <c r="J961" s="66">
        <v>9.1</v>
      </c>
      <c r="K961" s="66">
        <v>7.416666666666667</v>
      </c>
      <c r="L961" s="66">
        <v>3.8333333333333335</v>
      </c>
      <c r="M961" s="66">
        <v>1.56</v>
      </c>
      <c r="N961" s="70" t="s">
        <v>128</v>
      </c>
      <c r="O961" s="165">
        <v>0</v>
      </c>
    </row>
    <row r="962" spans="1:15" ht="15" thickBot="1" x14ac:dyDescent="0.4">
      <c r="A962" s="143" t="s">
        <v>16</v>
      </c>
      <c r="B962" s="144">
        <v>285.98</v>
      </c>
      <c r="C962" s="144">
        <v>272.56</v>
      </c>
      <c r="D962" s="144">
        <v>275.44000000000005</v>
      </c>
      <c r="E962" s="144">
        <v>312.39999999999998</v>
      </c>
      <c r="F962" s="144">
        <v>144.80000000000001</v>
      </c>
      <c r="G962" s="144">
        <v>768</v>
      </c>
      <c r="H962" s="144">
        <v>304</v>
      </c>
      <c r="I962" s="144">
        <v>91.2</v>
      </c>
      <c r="J962" s="144">
        <v>77.399999999999991</v>
      </c>
      <c r="K962" s="144">
        <v>69.333333333333329</v>
      </c>
      <c r="L962" s="144">
        <v>36.741666666666667</v>
      </c>
      <c r="M962" s="144">
        <v>15.330000000000002</v>
      </c>
      <c r="N962" s="144"/>
      <c r="O962" s="144">
        <v>0</v>
      </c>
    </row>
    <row r="963" spans="1:15" ht="15" thickBot="1" x14ac:dyDescent="0.4">
      <c r="A963" s="145" t="s">
        <v>18</v>
      </c>
      <c r="B963" s="146">
        <v>28.598000000000003</v>
      </c>
      <c r="C963" s="146">
        <v>27.256</v>
      </c>
      <c r="D963" s="146">
        <v>27.544000000000004</v>
      </c>
      <c r="E963" s="146">
        <v>31.24</v>
      </c>
      <c r="F963" s="146">
        <v>14.48</v>
      </c>
      <c r="G963" s="146">
        <v>76.8</v>
      </c>
      <c r="H963" s="146">
        <v>30.4</v>
      </c>
      <c r="I963" s="146">
        <v>9.120000000000001</v>
      </c>
      <c r="J963" s="146">
        <v>7.7399999999999993</v>
      </c>
      <c r="K963" s="146">
        <v>6.9333333333333327</v>
      </c>
      <c r="L963" s="146">
        <v>3.6741666666666668</v>
      </c>
      <c r="M963" s="146">
        <v>23.980500000000003</v>
      </c>
      <c r="N963" s="146"/>
      <c r="O963" s="148">
        <v>0</v>
      </c>
    </row>
    <row r="964" spans="1:15" ht="15" thickBot="1" x14ac:dyDescent="0.4">
      <c r="A964" s="145" t="s">
        <v>49</v>
      </c>
      <c r="B964" s="146">
        <v>875.18000000000006</v>
      </c>
      <c r="C964" s="146">
        <v>821.87999999999988</v>
      </c>
      <c r="D964" s="146">
        <v>836.44</v>
      </c>
      <c r="E964" s="146">
        <v>949.6</v>
      </c>
      <c r="F964" s="146">
        <v>467.00000000000006</v>
      </c>
      <c r="G964" s="146">
        <v>2448</v>
      </c>
      <c r="H964" s="146">
        <v>997</v>
      </c>
      <c r="I964" s="146">
        <v>228.5</v>
      </c>
      <c r="J964" s="146">
        <v>219.39999999999998</v>
      </c>
      <c r="K964" s="146">
        <v>187.93666666666667</v>
      </c>
      <c r="L964" s="146">
        <v>111.17000000000002</v>
      </c>
      <c r="M964" s="146">
        <v>42.07</v>
      </c>
      <c r="N964" s="146"/>
      <c r="O964" s="146">
        <v>13.9</v>
      </c>
    </row>
    <row r="965" spans="1:15" ht="15" thickBot="1" x14ac:dyDescent="0.4">
      <c r="A965" s="149" t="s">
        <v>21</v>
      </c>
      <c r="B965" s="150">
        <v>29.172666666666668</v>
      </c>
      <c r="C965" s="150">
        <v>27.395999999999997</v>
      </c>
      <c r="D965" s="150">
        <v>27.881333333333334</v>
      </c>
      <c r="E965" s="150">
        <v>31.653333333333332</v>
      </c>
      <c r="F965" s="150">
        <v>15.566666666666668</v>
      </c>
      <c r="G965" s="150">
        <v>81.599999999999994</v>
      </c>
      <c r="H965" s="150">
        <v>33.233333333333334</v>
      </c>
      <c r="I965" s="150">
        <v>7.6166666666666663</v>
      </c>
      <c r="J965" s="150">
        <v>7.3133333333333326</v>
      </c>
      <c r="K965" s="150">
        <v>6.2645555555555559</v>
      </c>
      <c r="L965" s="150">
        <v>3.7056666666666671</v>
      </c>
      <c r="M965" s="150">
        <v>1.4023333333333334</v>
      </c>
      <c r="N965" s="150"/>
      <c r="O965" s="150">
        <v>0.46333333333333332</v>
      </c>
    </row>
    <row r="967" spans="1:15" ht="15" thickBot="1" x14ac:dyDescent="0.4">
      <c r="A967" s="1474" t="s">
        <v>136</v>
      </c>
      <c r="B967" s="1474"/>
      <c r="C967" s="1474"/>
      <c r="D967" s="1474"/>
      <c r="E967" s="1474"/>
      <c r="F967" s="1474"/>
      <c r="G967" s="1474"/>
      <c r="H967" s="1474"/>
      <c r="I967" s="1474"/>
      <c r="J967" s="1474"/>
      <c r="K967" s="1474"/>
      <c r="L967" s="1474"/>
      <c r="M967" s="1474"/>
      <c r="N967" s="1474"/>
      <c r="O967" s="1474"/>
    </row>
    <row r="968" spans="1:15" x14ac:dyDescent="0.35">
      <c r="A968" s="1434" t="s">
        <v>1</v>
      </c>
      <c r="B968" s="1436" t="s">
        <v>23</v>
      </c>
      <c r="C968" s="1437"/>
      <c r="D968" s="1438"/>
      <c r="E968" s="1436" t="s">
        <v>24</v>
      </c>
      <c r="F968" s="1438"/>
      <c r="G968" s="1436" t="s">
        <v>4</v>
      </c>
      <c r="H968" s="1438"/>
      <c r="I968" s="1441" t="s">
        <v>5</v>
      </c>
      <c r="J968" s="1442"/>
      <c r="K968" s="1441" t="s">
        <v>6</v>
      </c>
      <c r="L968" s="1451"/>
      <c r="M968" s="1442"/>
      <c r="N968" s="1475" t="s">
        <v>46</v>
      </c>
      <c r="O968" s="1472" t="s">
        <v>47</v>
      </c>
    </row>
    <row r="969" spans="1:15" ht="28.5" thickBot="1" x14ac:dyDescent="0.4">
      <c r="A969" s="1450"/>
      <c r="B969" s="1">
        <v>0.05</v>
      </c>
      <c r="C969" s="1">
        <v>0.1</v>
      </c>
      <c r="D969" s="1">
        <v>0.2</v>
      </c>
      <c r="E969" s="1" t="s">
        <v>9</v>
      </c>
      <c r="F969" s="1" t="s">
        <v>10</v>
      </c>
      <c r="G969" s="1" t="s">
        <v>9</v>
      </c>
      <c r="H969" s="1" t="s">
        <v>10</v>
      </c>
      <c r="I969" s="1" t="s">
        <v>11</v>
      </c>
      <c r="J969" s="1" t="s">
        <v>12</v>
      </c>
      <c r="K969" s="19" t="s">
        <v>13</v>
      </c>
      <c r="L969" s="19" t="s">
        <v>14</v>
      </c>
      <c r="M969" s="19" t="s">
        <v>48</v>
      </c>
      <c r="N969" s="1476"/>
      <c r="O969" s="1473"/>
    </row>
    <row r="970" spans="1:15" ht="15" thickBot="1" x14ac:dyDescent="0.4">
      <c r="A970" s="88">
        <v>1</v>
      </c>
      <c r="B970" s="82">
        <v>28.56</v>
      </c>
      <c r="C970" s="82">
        <v>26.88</v>
      </c>
      <c r="D970" s="151">
        <v>27.04</v>
      </c>
      <c r="E970" s="82">
        <v>31.6</v>
      </c>
      <c r="F970" s="157">
        <v>13.8</v>
      </c>
      <c r="G970" s="151">
        <v>80</v>
      </c>
      <c r="H970" s="151">
        <v>24</v>
      </c>
      <c r="I970" s="157">
        <v>9</v>
      </c>
      <c r="J970" s="82">
        <v>7.9</v>
      </c>
      <c r="K970" s="251">
        <v>6.35</v>
      </c>
      <c r="L970" s="172">
        <v>3.7250000000000001</v>
      </c>
      <c r="M970" s="82">
        <v>1.3994174999999998</v>
      </c>
      <c r="N970" s="166" t="s">
        <v>132</v>
      </c>
      <c r="O970" s="152">
        <v>0</v>
      </c>
    </row>
    <row r="971" spans="1:15" ht="15" thickBot="1" x14ac:dyDescent="0.4">
      <c r="A971" s="2">
        <v>2</v>
      </c>
      <c r="B971" s="66">
        <v>28.4</v>
      </c>
      <c r="C971" s="66">
        <v>26.8</v>
      </c>
      <c r="D971" s="92">
        <v>27</v>
      </c>
      <c r="E971" s="66">
        <v>31.8</v>
      </c>
      <c r="F971" s="9">
        <v>12.4</v>
      </c>
      <c r="G971" s="92">
        <v>71</v>
      </c>
      <c r="H971" s="92">
        <v>28</v>
      </c>
      <c r="I971" s="9">
        <v>8.5</v>
      </c>
      <c r="J971" s="66">
        <v>6.3</v>
      </c>
      <c r="K971" s="248">
        <v>6.0750000000000002</v>
      </c>
      <c r="L971" s="172">
        <v>2.8916666666666666</v>
      </c>
      <c r="M971" s="82">
        <v>1.2454700000000001</v>
      </c>
      <c r="N971" s="66" t="s">
        <v>137</v>
      </c>
      <c r="O971" s="68">
        <v>0</v>
      </c>
    </row>
    <row r="972" spans="1:15" ht="15" thickBot="1" x14ac:dyDescent="0.4">
      <c r="A972" s="2">
        <v>3</v>
      </c>
      <c r="B972" s="66">
        <v>29.48</v>
      </c>
      <c r="C972" s="66">
        <v>27.44</v>
      </c>
      <c r="D972" s="92">
        <v>27</v>
      </c>
      <c r="E972" s="66">
        <v>32.4</v>
      </c>
      <c r="F972" s="9">
        <v>14.6</v>
      </c>
      <c r="G972" s="92">
        <v>73</v>
      </c>
      <c r="H972" s="92">
        <v>31</v>
      </c>
      <c r="I972" s="9">
        <v>10</v>
      </c>
      <c r="J972" s="66">
        <v>11.5</v>
      </c>
      <c r="K972" s="248">
        <v>7</v>
      </c>
      <c r="L972" s="172">
        <v>4.583333333333333</v>
      </c>
      <c r="M972" s="82">
        <v>1.6089249999999997</v>
      </c>
      <c r="N972" s="66" t="s">
        <v>128</v>
      </c>
      <c r="O972" s="68">
        <v>0</v>
      </c>
    </row>
    <row r="973" spans="1:15" ht="15" thickBot="1" x14ac:dyDescent="0.4">
      <c r="A973" s="2">
        <v>4</v>
      </c>
      <c r="B973" s="66">
        <v>29.88</v>
      </c>
      <c r="C973" s="66">
        <v>27.8</v>
      </c>
      <c r="D973" s="92">
        <v>27.28</v>
      </c>
      <c r="E973" s="66">
        <v>32.4</v>
      </c>
      <c r="F973" s="9">
        <v>15.4</v>
      </c>
      <c r="G973" s="92">
        <v>73</v>
      </c>
      <c r="H973" s="92">
        <v>28</v>
      </c>
      <c r="I973" s="9">
        <v>9.5</v>
      </c>
      <c r="J973" s="66">
        <v>9</v>
      </c>
      <c r="K973" s="248">
        <v>6.4833333333333298</v>
      </c>
      <c r="L973" s="172">
        <v>3.85</v>
      </c>
      <c r="M973" s="82">
        <v>1.4352999999999996</v>
      </c>
      <c r="N973" s="66" t="s">
        <v>138</v>
      </c>
      <c r="O973" s="68">
        <v>0</v>
      </c>
    </row>
    <row r="974" spans="1:15" ht="15" thickBot="1" x14ac:dyDescent="0.4">
      <c r="A974" s="2">
        <v>5</v>
      </c>
      <c r="B974" s="66">
        <v>29.84</v>
      </c>
      <c r="C974" s="66">
        <v>27.76</v>
      </c>
      <c r="D974" s="92">
        <v>27.44</v>
      </c>
      <c r="E974" s="66">
        <v>32.6</v>
      </c>
      <c r="F974" s="9">
        <v>15</v>
      </c>
      <c r="G974" s="92">
        <v>73</v>
      </c>
      <c r="H974" s="92">
        <v>24</v>
      </c>
      <c r="I974" s="9">
        <v>11</v>
      </c>
      <c r="J974" s="66">
        <v>7.6</v>
      </c>
      <c r="K974" s="248">
        <v>6.625</v>
      </c>
      <c r="L974" s="172">
        <v>4.0916666666666668</v>
      </c>
      <c r="M974" s="82">
        <v>1.488545</v>
      </c>
      <c r="N974" s="66" t="s">
        <v>130</v>
      </c>
      <c r="O974" s="68">
        <v>0</v>
      </c>
    </row>
    <row r="975" spans="1:15" ht="15" thickBot="1" x14ac:dyDescent="0.4">
      <c r="A975" s="2">
        <v>6</v>
      </c>
      <c r="B975" s="66">
        <v>28.92</v>
      </c>
      <c r="C975" s="66">
        <v>27.24</v>
      </c>
      <c r="D975" s="92">
        <v>27.56</v>
      </c>
      <c r="E975" s="66">
        <v>31.2</v>
      </c>
      <c r="F975" s="9">
        <v>14</v>
      </c>
      <c r="G975" s="92">
        <v>63</v>
      </c>
      <c r="H975" s="92">
        <v>24</v>
      </c>
      <c r="I975" s="9">
        <v>10.5</v>
      </c>
      <c r="J975" s="66">
        <v>9</v>
      </c>
      <c r="K975" s="248">
        <v>7.2333333333333334</v>
      </c>
      <c r="L975" s="172">
        <v>4.0666666666666664</v>
      </c>
      <c r="M975" s="82">
        <v>1.5695700000000001</v>
      </c>
      <c r="N975" s="66" t="s">
        <v>138</v>
      </c>
      <c r="O975" s="68">
        <v>0</v>
      </c>
    </row>
    <row r="976" spans="1:15" ht="15" thickBot="1" x14ac:dyDescent="0.4">
      <c r="A976" s="2">
        <v>7</v>
      </c>
      <c r="B976" s="66">
        <v>28.08</v>
      </c>
      <c r="C976" s="66">
        <v>27.76</v>
      </c>
      <c r="D976" s="153">
        <v>26.84</v>
      </c>
      <c r="E976" s="69">
        <v>26.84</v>
      </c>
      <c r="F976" s="10">
        <v>13.6</v>
      </c>
      <c r="G976" s="153">
        <v>81</v>
      </c>
      <c r="H976" s="153">
        <v>25</v>
      </c>
      <c r="I976" s="10">
        <v>9.5</v>
      </c>
      <c r="J976" s="69">
        <v>7.8</v>
      </c>
      <c r="K976" s="249">
        <v>6.5</v>
      </c>
      <c r="L976" s="172">
        <v>3.4916666666666667</v>
      </c>
      <c r="M976" s="82">
        <v>1.3878425000000001</v>
      </c>
      <c r="N976" s="66" t="s">
        <v>118</v>
      </c>
      <c r="O976" s="68">
        <v>0</v>
      </c>
    </row>
    <row r="977" spans="1:15" ht="15" thickBot="1" x14ac:dyDescent="0.4">
      <c r="A977" s="2">
        <v>8</v>
      </c>
      <c r="B977" s="66">
        <v>28.4</v>
      </c>
      <c r="C977" s="66">
        <v>26.8</v>
      </c>
      <c r="D977" s="92">
        <v>26.68</v>
      </c>
      <c r="E977" s="66">
        <v>26.68</v>
      </c>
      <c r="F977" s="9">
        <v>13.2</v>
      </c>
      <c r="G977" s="92">
        <v>61</v>
      </c>
      <c r="H977" s="92">
        <v>25</v>
      </c>
      <c r="I977" s="9">
        <v>11.5</v>
      </c>
      <c r="J977" s="66">
        <v>7.7</v>
      </c>
      <c r="K977" s="248">
        <v>6.708333333333333</v>
      </c>
      <c r="L977" s="172">
        <v>3.7083333333333335</v>
      </c>
      <c r="M977" s="82">
        <v>1.4468749999999999</v>
      </c>
      <c r="N977" s="66" t="s">
        <v>139</v>
      </c>
      <c r="O977" s="68">
        <v>0</v>
      </c>
    </row>
    <row r="978" spans="1:15" ht="15" thickBot="1" x14ac:dyDescent="0.4">
      <c r="A978" s="2">
        <v>9</v>
      </c>
      <c r="B978" s="66">
        <v>27.92</v>
      </c>
      <c r="C978" s="66">
        <v>26.68</v>
      </c>
      <c r="D978" s="92">
        <v>26.76</v>
      </c>
      <c r="E978" s="66">
        <v>26.76</v>
      </c>
      <c r="F978" s="9">
        <v>15</v>
      </c>
      <c r="G978" s="92">
        <v>63</v>
      </c>
      <c r="H978" s="92">
        <v>27</v>
      </c>
      <c r="I978" s="9">
        <v>11</v>
      </c>
      <c r="J978" s="66">
        <v>7.6</v>
      </c>
      <c r="K978" s="248">
        <v>7.6333333333333337</v>
      </c>
      <c r="L978" s="172">
        <v>2.8583333333333334</v>
      </c>
      <c r="M978" s="82">
        <v>1.4572925000000001</v>
      </c>
      <c r="N978" s="66" t="s">
        <v>106</v>
      </c>
      <c r="O978" s="68">
        <v>0</v>
      </c>
    </row>
    <row r="979" spans="1:15" ht="15" thickBot="1" x14ac:dyDescent="0.4">
      <c r="A979" s="84">
        <v>10</v>
      </c>
      <c r="B979" s="85">
        <v>29.6</v>
      </c>
      <c r="C979" s="85">
        <v>27.48</v>
      </c>
      <c r="D979" s="154">
        <v>26.84</v>
      </c>
      <c r="E979" s="85">
        <v>26.84</v>
      </c>
      <c r="F979" s="93">
        <v>16</v>
      </c>
      <c r="G979" s="154">
        <v>58</v>
      </c>
      <c r="H979" s="154">
        <v>26</v>
      </c>
      <c r="I979" s="93">
        <v>8.9</v>
      </c>
      <c r="J979" s="85">
        <v>7</v>
      </c>
      <c r="K979" s="250">
        <v>4.7833333333333332</v>
      </c>
      <c r="L979" s="172">
        <v>3.6916666666666669</v>
      </c>
      <c r="M979" s="82">
        <v>1.1771775</v>
      </c>
      <c r="N979" s="85" t="s">
        <v>115</v>
      </c>
      <c r="O979" s="94">
        <v>0</v>
      </c>
    </row>
    <row r="980" spans="1:15" ht="15" thickBot="1" x14ac:dyDescent="0.4">
      <c r="A980" s="143" t="s">
        <v>16</v>
      </c>
      <c r="B980" s="144">
        <v>289.08</v>
      </c>
      <c r="C980" s="144">
        <v>272.64000000000004</v>
      </c>
      <c r="D980" s="155">
        <v>270.44</v>
      </c>
      <c r="E980" s="144">
        <v>299.12</v>
      </c>
      <c r="F980" s="161">
        <v>143</v>
      </c>
      <c r="G980" s="155">
        <v>696</v>
      </c>
      <c r="H980" s="155">
        <v>262</v>
      </c>
      <c r="I980" s="144">
        <v>99.4</v>
      </c>
      <c r="J980" s="144">
        <v>81.399999999999991</v>
      </c>
      <c r="K980" s="144">
        <v>65.391666666666666</v>
      </c>
      <c r="L980" s="144">
        <v>36.958333333333336</v>
      </c>
      <c r="M980" s="144">
        <v>14.216414999999998</v>
      </c>
      <c r="N980" s="144"/>
      <c r="O980" s="161">
        <v>0</v>
      </c>
    </row>
    <row r="981" spans="1:15" ht="15" thickBot="1" x14ac:dyDescent="0.4">
      <c r="A981" s="145" t="s">
        <v>18</v>
      </c>
      <c r="B981" s="160">
        <v>28.907999999999998</v>
      </c>
      <c r="C981" s="160">
        <v>27.264000000000003</v>
      </c>
      <c r="D981" s="160">
        <v>27.044</v>
      </c>
      <c r="E981" s="160">
        <v>29.911999999999999</v>
      </c>
      <c r="F981" s="160">
        <v>14.3</v>
      </c>
      <c r="G981" s="160">
        <v>69.599999999999994</v>
      </c>
      <c r="H981" s="160">
        <v>26.2</v>
      </c>
      <c r="I981" s="160">
        <v>9.9400000000000013</v>
      </c>
      <c r="J981" s="160">
        <v>8.1399999999999988</v>
      </c>
      <c r="K981" s="160">
        <v>6.5391666666666666</v>
      </c>
      <c r="L981" s="160">
        <v>3.6958333333333337</v>
      </c>
      <c r="M981" s="160">
        <v>22.867545454545446</v>
      </c>
      <c r="N981" s="160"/>
      <c r="O981" s="160">
        <v>0</v>
      </c>
    </row>
    <row r="982" spans="1:15" x14ac:dyDescent="0.35">
      <c r="A982" s="88">
        <v>11</v>
      </c>
      <c r="B982" s="82">
        <v>29.88</v>
      </c>
      <c r="C982" s="82">
        <v>28.12</v>
      </c>
      <c r="D982" s="151">
        <v>27.32</v>
      </c>
      <c r="E982" s="82">
        <v>27.32</v>
      </c>
      <c r="F982" s="157">
        <v>15.4</v>
      </c>
      <c r="G982" s="151">
        <v>73</v>
      </c>
      <c r="H982" s="151">
        <v>23</v>
      </c>
      <c r="I982" s="157">
        <v>9.6</v>
      </c>
      <c r="J982" s="157">
        <v>7.3</v>
      </c>
      <c r="K982" s="82">
        <v>5.55</v>
      </c>
      <c r="L982" s="82">
        <v>4.4083333333333332</v>
      </c>
      <c r="M982" s="82">
        <v>1.38</v>
      </c>
      <c r="N982" s="151" t="s">
        <v>129</v>
      </c>
      <c r="O982" s="152">
        <v>0</v>
      </c>
    </row>
    <row r="983" spans="1:15" x14ac:dyDescent="0.35">
      <c r="A983" s="2">
        <v>12</v>
      </c>
      <c r="B983" s="66">
        <v>29.64</v>
      </c>
      <c r="C983" s="66">
        <v>27.88</v>
      </c>
      <c r="D983" s="92">
        <v>27.52</v>
      </c>
      <c r="E983" s="66">
        <v>27.52</v>
      </c>
      <c r="F983" s="9">
        <v>15.2</v>
      </c>
      <c r="G983" s="92">
        <v>73</v>
      </c>
      <c r="H983" s="92">
        <v>17</v>
      </c>
      <c r="I983" s="9">
        <v>11.8</v>
      </c>
      <c r="J983" s="9">
        <v>10.4</v>
      </c>
      <c r="K983" s="66">
        <v>7.208333333333333</v>
      </c>
      <c r="L983" s="66">
        <v>3.5166666666666666</v>
      </c>
      <c r="M983" s="66">
        <v>1.49</v>
      </c>
      <c r="N983" s="92" t="s">
        <v>132</v>
      </c>
      <c r="O983" s="68">
        <v>0</v>
      </c>
    </row>
    <row r="984" spans="1:15" x14ac:dyDescent="0.35">
      <c r="A984" s="2">
        <v>13</v>
      </c>
      <c r="B984" s="66">
        <v>29</v>
      </c>
      <c r="C984" s="66">
        <v>27.44</v>
      </c>
      <c r="D984" s="92">
        <v>27.24</v>
      </c>
      <c r="E984" s="66">
        <v>27.24</v>
      </c>
      <c r="F984" s="9">
        <v>14.2</v>
      </c>
      <c r="G984" s="92">
        <v>56</v>
      </c>
      <c r="H984" s="92">
        <v>17</v>
      </c>
      <c r="I984" s="9">
        <v>12.7</v>
      </c>
      <c r="J984" s="9">
        <v>9.6</v>
      </c>
      <c r="K984" s="66">
        <v>7.7</v>
      </c>
      <c r="L984" s="66">
        <v>4.9083333333333332</v>
      </c>
      <c r="M984" s="66">
        <v>1.75</v>
      </c>
      <c r="N984" s="92" t="s">
        <v>132</v>
      </c>
      <c r="O984" s="68">
        <v>0</v>
      </c>
    </row>
    <row r="985" spans="1:15" x14ac:dyDescent="0.35">
      <c r="A985" s="2">
        <v>14</v>
      </c>
      <c r="B985" s="66">
        <v>28.44</v>
      </c>
      <c r="C985" s="66">
        <v>27.04</v>
      </c>
      <c r="D985" s="92">
        <v>26.88</v>
      </c>
      <c r="E985" s="66">
        <v>32.200000000000003</v>
      </c>
      <c r="F985" s="9">
        <v>13.4</v>
      </c>
      <c r="G985" s="92">
        <v>71</v>
      </c>
      <c r="H985" s="92">
        <v>20</v>
      </c>
      <c r="I985" s="9">
        <v>12.4</v>
      </c>
      <c r="J985" s="9">
        <v>7.7</v>
      </c>
      <c r="K985" s="66">
        <v>7.7</v>
      </c>
      <c r="L985" s="66">
        <v>5.15</v>
      </c>
      <c r="M985" s="66">
        <v>1.78</v>
      </c>
      <c r="N985" s="66" t="s">
        <v>123</v>
      </c>
      <c r="O985" s="68">
        <v>0</v>
      </c>
    </row>
    <row r="986" spans="1:15" x14ac:dyDescent="0.35">
      <c r="A986" s="2">
        <v>15</v>
      </c>
      <c r="B986" s="66">
        <v>28.52</v>
      </c>
      <c r="C986" s="66">
        <v>27.28</v>
      </c>
      <c r="D986" s="92">
        <v>26.76</v>
      </c>
      <c r="E986" s="66">
        <v>31.2</v>
      </c>
      <c r="F986" s="9">
        <v>14.2</v>
      </c>
      <c r="G986" s="92">
        <v>73</v>
      </c>
      <c r="H986" s="92">
        <v>27</v>
      </c>
      <c r="I986" s="9">
        <v>8.6</v>
      </c>
      <c r="J986" s="9">
        <v>7.6</v>
      </c>
      <c r="K986" s="66">
        <v>6.5166666666666666</v>
      </c>
      <c r="L986" s="66">
        <v>3.55</v>
      </c>
      <c r="M986" s="66">
        <v>1.4</v>
      </c>
      <c r="N986" s="66" t="s">
        <v>138</v>
      </c>
      <c r="O986" s="68">
        <v>0</v>
      </c>
    </row>
    <row r="987" spans="1:15" x14ac:dyDescent="0.35">
      <c r="A987" s="2">
        <v>16</v>
      </c>
      <c r="B987" s="66">
        <v>28.12</v>
      </c>
      <c r="C987" s="66">
        <v>26.72</v>
      </c>
      <c r="D987" s="153">
        <v>26.68</v>
      </c>
      <c r="E987" s="66">
        <v>31.2</v>
      </c>
      <c r="F987" s="9">
        <v>14.4</v>
      </c>
      <c r="G987" s="92">
        <v>72</v>
      </c>
      <c r="H987" s="92">
        <v>31</v>
      </c>
      <c r="I987" s="9">
        <v>9</v>
      </c>
      <c r="J987" s="9">
        <v>6.1</v>
      </c>
      <c r="K987" s="66">
        <v>7.0666666666666664</v>
      </c>
      <c r="L987" s="66">
        <v>3.3333333333333335</v>
      </c>
      <c r="M987" s="66">
        <v>1.44</v>
      </c>
      <c r="N987" s="66" t="s">
        <v>115</v>
      </c>
      <c r="O987" s="68">
        <v>0</v>
      </c>
    </row>
    <row r="988" spans="1:15" x14ac:dyDescent="0.35">
      <c r="A988" s="2">
        <v>17</v>
      </c>
      <c r="B988" s="66">
        <v>28.4</v>
      </c>
      <c r="C988" s="66">
        <v>26.8</v>
      </c>
      <c r="D988" s="92">
        <v>26.64</v>
      </c>
      <c r="E988" s="66">
        <v>31.8</v>
      </c>
      <c r="F988" s="9">
        <v>14.8</v>
      </c>
      <c r="G988" s="92">
        <v>81</v>
      </c>
      <c r="H988" s="92">
        <v>31</v>
      </c>
      <c r="I988" s="9">
        <v>10</v>
      </c>
      <c r="J988" s="9">
        <v>8.5</v>
      </c>
      <c r="K988" s="66">
        <v>7.6416666666666666</v>
      </c>
      <c r="L988" s="66">
        <v>3.8166666666666669</v>
      </c>
      <c r="M988" s="66">
        <v>1.59</v>
      </c>
      <c r="N988" s="66" t="s">
        <v>128</v>
      </c>
      <c r="O988" s="68">
        <v>0</v>
      </c>
    </row>
    <row r="989" spans="1:15" x14ac:dyDescent="0.35">
      <c r="A989" s="2">
        <v>18</v>
      </c>
      <c r="B989" s="66">
        <v>29</v>
      </c>
      <c r="C989" s="66">
        <v>27.28</v>
      </c>
      <c r="D989" s="92">
        <v>26.92</v>
      </c>
      <c r="E989" s="66">
        <v>32.4</v>
      </c>
      <c r="F989" s="9">
        <v>15</v>
      </c>
      <c r="G989" s="92">
        <v>73</v>
      </c>
      <c r="H989" s="92">
        <v>27</v>
      </c>
      <c r="I989" s="9">
        <v>10</v>
      </c>
      <c r="J989" s="9">
        <v>8.6</v>
      </c>
      <c r="K989" s="66">
        <v>7.3833333333333337</v>
      </c>
      <c r="L989" s="66">
        <v>3.2583333333333333</v>
      </c>
      <c r="M989" s="66">
        <v>1.48</v>
      </c>
      <c r="N989" s="66" t="s">
        <v>83</v>
      </c>
      <c r="O989" s="68">
        <v>0</v>
      </c>
    </row>
    <row r="990" spans="1:15" x14ac:dyDescent="0.35">
      <c r="A990" s="2">
        <v>19</v>
      </c>
      <c r="B990" s="66">
        <v>28.84</v>
      </c>
      <c r="C990" s="66">
        <v>27.52</v>
      </c>
      <c r="D990" s="92">
        <v>26.8</v>
      </c>
      <c r="E990" s="66">
        <v>33.799999999999997</v>
      </c>
      <c r="F990" s="9">
        <v>13.6</v>
      </c>
      <c r="G990" s="92">
        <v>63</v>
      </c>
      <c r="H990" s="92">
        <v>23</v>
      </c>
      <c r="I990" s="9">
        <v>10.8</v>
      </c>
      <c r="J990" s="9">
        <v>7.3</v>
      </c>
      <c r="K990" s="66">
        <v>6.2249999999999996</v>
      </c>
      <c r="L990" s="66">
        <v>3.8083333333333331</v>
      </c>
      <c r="M990" s="66">
        <v>1.39</v>
      </c>
      <c r="N990" s="66" t="s">
        <v>123</v>
      </c>
      <c r="O990" s="68">
        <v>0</v>
      </c>
    </row>
    <row r="991" spans="1:15" ht="15" thickBot="1" x14ac:dyDescent="0.4">
      <c r="A991" s="3">
        <v>20</v>
      </c>
      <c r="B991" s="70">
        <v>29.6</v>
      </c>
      <c r="C991" s="70">
        <v>27.68</v>
      </c>
      <c r="D991" s="158">
        <v>27.12</v>
      </c>
      <c r="E991" s="70">
        <v>33.799999999999997</v>
      </c>
      <c r="F991" s="13">
        <v>14.4</v>
      </c>
      <c r="G991" s="158">
        <v>63</v>
      </c>
      <c r="H991" s="158">
        <v>23</v>
      </c>
      <c r="I991" s="13">
        <v>12.2</v>
      </c>
      <c r="J991" s="13">
        <v>8.6</v>
      </c>
      <c r="K991" s="70">
        <v>6.6749999999999998</v>
      </c>
      <c r="L991" s="70">
        <v>4.2750000000000004</v>
      </c>
      <c r="M991" s="70">
        <v>1.52</v>
      </c>
      <c r="N991" s="70" t="s">
        <v>140</v>
      </c>
      <c r="O991" s="72">
        <v>0</v>
      </c>
    </row>
    <row r="992" spans="1:15" ht="15" thickBot="1" x14ac:dyDescent="0.4">
      <c r="A992" s="143" t="s">
        <v>16</v>
      </c>
      <c r="B992" s="144">
        <v>289.44</v>
      </c>
      <c r="C992" s="144">
        <v>273.76</v>
      </c>
      <c r="D992" s="144">
        <v>269.88000000000005</v>
      </c>
      <c r="E992" s="144">
        <v>308.48</v>
      </c>
      <c r="F992" s="144">
        <v>144.6</v>
      </c>
      <c r="G992" s="144">
        <v>698</v>
      </c>
      <c r="H992" s="144">
        <v>239</v>
      </c>
      <c r="I992" s="144">
        <v>107.1</v>
      </c>
      <c r="J992" s="144">
        <v>81.699999999999989</v>
      </c>
      <c r="K992" s="144">
        <v>69.666666666666657</v>
      </c>
      <c r="L992" s="144">
        <v>40.024999999999999</v>
      </c>
      <c r="M992" s="144">
        <v>15.22</v>
      </c>
      <c r="N992" s="144"/>
      <c r="O992" s="147">
        <v>0</v>
      </c>
    </row>
    <row r="993" spans="1:15" ht="15" thickBot="1" x14ac:dyDescent="0.4">
      <c r="A993" s="145" t="s">
        <v>18</v>
      </c>
      <c r="B993" s="146">
        <v>28.943999999999999</v>
      </c>
      <c r="C993" s="146">
        <v>27.375999999999998</v>
      </c>
      <c r="D993" s="146">
        <v>26.988000000000007</v>
      </c>
      <c r="E993" s="160">
        <v>30.848000000000003</v>
      </c>
      <c r="F993" s="146">
        <v>14.459999999999999</v>
      </c>
      <c r="G993" s="146">
        <v>69.8</v>
      </c>
      <c r="H993" s="146">
        <v>23.9</v>
      </c>
      <c r="I993" s="146">
        <v>10.709999999999999</v>
      </c>
      <c r="J993" s="146">
        <v>8.1699999999999982</v>
      </c>
      <c r="K993" s="146">
        <v>6.9666666666666659</v>
      </c>
      <c r="L993" s="146">
        <v>4.0024999999999995</v>
      </c>
      <c r="M993" s="146">
        <v>22.924106060606061</v>
      </c>
      <c r="N993" s="146"/>
      <c r="O993" s="148">
        <v>0</v>
      </c>
    </row>
    <row r="994" spans="1:15" x14ac:dyDescent="0.35">
      <c r="A994" s="6">
        <v>21</v>
      </c>
      <c r="B994" s="65">
        <v>27.16</v>
      </c>
      <c r="C994" s="65">
        <v>27.64</v>
      </c>
      <c r="D994" s="69">
        <v>27.28</v>
      </c>
      <c r="E994" s="10">
        <v>32</v>
      </c>
      <c r="F994" s="10">
        <v>15.2</v>
      </c>
      <c r="G994" s="153">
        <v>73</v>
      </c>
      <c r="H994" s="153">
        <v>24</v>
      </c>
      <c r="I994" s="10">
        <v>8.5</v>
      </c>
      <c r="J994" s="12">
        <v>10.7</v>
      </c>
      <c r="K994" s="69">
        <v>7.541666666666667</v>
      </c>
      <c r="L994" s="69">
        <v>3.3916666666666666</v>
      </c>
      <c r="M994" s="65">
        <v>1.52</v>
      </c>
      <c r="N994" s="65" t="s">
        <v>138</v>
      </c>
      <c r="O994" s="74">
        <v>0</v>
      </c>
    </row>
    <row r="995" spans="1:15" x14ac:dyDescent="0.35">
      <c r="A995" s="2">
        <v>22</v>
      </c>
      <c r="B995" s="66">
        <v>28.84</v>
      </c>
      <c r="C995" s="65">
        <v>27.44</v>
      </c>
      <c r="D995" s="66">
        <v>26.96</v>
      </c>
      <c r="E995" s="9">
        <v>32.6</v>
      </c>
      <c r="F995" s="9">
        <v>13.6</v>
      </c>
      <c r="G995" s="92">
        <v>72</v>
      </c>
      <c r="H995" s="92">
        <v>27</v>
      </c>
      <c r="I995" s="9">
        <v>12.5</v>
      </c>
      <c r="J995" s="10">
        <v>7.5</v>
      </c>
      <c r="K995" s="66">
        <v>7.7750000000000004</v>
      </c>
      <c r="L995" s="66">
        <v>5.1833333333333336</v>
      </c>
      <c r="M995" s="66">
        <v>1.8</v>
      </c>
      <c r="N995" s="66" t="s">
        <v>138</v>
      </c>
      <c r="O995" s="68">
        <v>0</v>
      </c>
    </row>
    <row r="996" spans="1:15" x14ac:dyDescent="0.35">
      <c r="A996" s="2">
        <v>23</v>
      </c>
      <c r="B996" s="66">
        <v>28.72</v>
      </c>
      <c r="C996" s="66">
        <v>27.36</v>
      </c>
      <c r="D996" s="66">
        <v>27</v>
      </c>
      <c r="E996" s="9">
        <v>31.2</v>
      </c>
      <c r="F996" s="9">
        <v>13.8</v>
      </c>
      <c r="G996" s="92">
        <v>64</v>
      </c>
      <c r="H996" s="92">
        <v>24</v>
      </c>
      <c r="I996" s="9">
        <v>11</v>
      </c>
      <c r="J996" s="9">
        <v>7.9</v>
      </c>
      <c r="K996" s="66">
        <v>7.791666666666667</v>
      </c>
      <c r="L996" s="66">
        <v>3.2666666666666666</v>
      </c>
      <c r="M996" s="66">
        <v>1.54</v>
      </c>
      <c r="N996" s="66" t="s">
        <v>123</v>
      </c>
      <c r="O996" s="68">
        <v>0</v>
      </c>
    </row>
    <row r="997" spans="1:15" x14ac:dyDescent="0.35">
      <c r="A997" s="2">
        <v>24</v>
      </c>
      <c r="B997" s="66">
        <v>28.56</v>
      </c>
      <c r="C997" s="66">
        <v>27.28</v>
      </c>
      <c r="D997" s="66">
        <v>27.04</v>
      </c>
      <c r="E997" s="9">
        <v>31</v>
      </c>
      <c r="F997" s="9">
        <v>13.4</v>
      </c>
      <c r="G997" s="92">
        <v>81</v>
      </c>
      <c r="H997" s="92">
        <v>30</v>
      </c>
      <c r="I997" s="9">
        <v>8.6</v>
      </c>
      <c r="J997" s="9">
        <v>8.4</v>
      </c>
      <c r="K997" s="66">
        <v>7.0083333333333337</v>
      </c>
      <c r="L997" s="66">
        <v>4.0250000000000004</v>
      </c>
      <c r="M997" s="66">
        <v>1.53</v>
      </c>
      <c r="N997" s="65" t="s">
        <v>128</v>
      </c>
      <c r="O997" s="68">
        <v>0</v>
      </c>
    </row>
    <row r="998" spans="1:15" x14ac:dyDescent="0.35">
      <c r="A998" s="2">
        <v>25</v>
      </c>
      <c r="B998" s="66">
        <v>28.68</v>
      </c>
      <c r="C998" s="66">
        <v>27.16</v>
      </c>
      <c r="D998" s="66">
        <v>26.96</v>
      </c>
      <c r="E998" s="9">
        <v>31.8</v>
      </c>
      <c r="F998" s="9">
        <v>14.4</v>
      </c>
      <c r="G998" s="92">
        <v>73</v>
      </c>
      <c r="H998" s="92">
        <v>27</v>
      </c>
      <c r="I998" s="9">
        <v>10.9</v>
      </c>
      <c r="J998" s="9">
        <v>6.4</v>
      </c>
      <c r="K998" s="69">
        <v>6.3416666666666668</v>
      </c>
      <c r="L998" s="69">
        <v>4.1833333333333336</v>
      </c>
      <c r="M998" s="66">
        <v>1.46</v>
      </c>
      <c r="N998" s="69" t="s">
        <v>120</v>
      </c>
      <c r="O998" s="68">
        <v>0</v>
      </c>
    </row>
    <row r="999" spans="1:15" x14ac:dyDescent="0.35">
      <c r="A999" s="2">
        <v>26</v>
      </c>
      <c r="B999" s="66">
        <v>29.2</v>
      </c>
      <c r="C999" s="66">
        <v>27.64</v>
      </c>
      <c r="D999" s="66">
        <v>27.04</v>
      </c>
      <c r="E999" s="9">
        <v>31.8</v>
      </c>
      <c r="F999" s="9">
        <v>16.399999999999999</v>
      </c>
      <c r="G999" s="153">
        <v>54</v>
      </c>
      <c r="H999" s="153">
        <v>27</v>
      </c>
      <c r="I999" s="10">
        <v>11.3</v>
      </c>
      <c r="J999" s="10">
        <v>9.3000000000000007</v>
      </c>
      <c r="K999" s="66">
        <v>6.5916666666666668</v>
      </c>
      <c r="L999" s="66">
        <v>4.0916666666666668</v>
      </c>
      <c r="M999" s="66">
        <v>1.48</v>
      </c>
      <c r="N999" s="66" t="s">
        <v>141</v>
      </c>
      <c r="O999" s="68">
        <v>0</v>
      </c>
    </row>
    <row r="1000" spans="1:15" x14ac:dyDescent="0.35">
      <c r="A1000" s="2">
        <v>27</v>
      </c>
      <c r="B1000" s="66">
        <v>28.28</v>
      </c>
      <c r="C1000" s="66">
        <v>26.92</v>
      </c>
      <c r="D1000" s="66">
        <v>26.64</v>
      </c>
      <c r="E1000" s="9">
        <v>32.200000000000003</v>
      </c>
      <c r="F1000" s="9">
        <v>13.8</v>
      </c>
      <c r="G1000" s="92">
        <v>63</v>
      </c>
      <c r="H1000" s="92">
        <v>27</v>
      </c>
      <c r="I1000" s="9">
        <v>12</v>
      </c>
      <c r="J1000" s="9">
        <v>9.1999999999999993</v>
      </c>
      <c r="K1000" s="66">
        <v>8.3000000000000007</v>
      </c>
      <c r="L1000" s="66">
        <v>3.8250000000000002</v>
      </c>
      <c r="M1000" s="66">
        <v>1.68</v>
      </c>
      <c r="N1000" s="66" t="s">
        <v>138</v>
      </c>
      <c r="O1000" s="68">
        <v>0</v>
      </c>
    </row>
    <row r="1001" spans="1:15" x14ac:dyDescent="0.35">
      <c r="A1001" s="2">
        <v>28</v>
      </c>
      <c r="B1001" s="66">
        <v>28.48</v>
      </c>
      <c r="C1001" s="66">
        <v>27.28</v>
      </c>
      <c r="D1001" s="66">
        <v>26.76</v>
      </c>
      <c r="E1001" s="66">
        <v>33.200000000000003</v>
      </c>
      <c r="F1001" s="66">
        <v>14.4</v>
      </c>
      <c r="G1001" s="92">
        <v>63</v>
      </c>
      <c r="H1001" s="66">
        <v>25</v>
      </c>
      <c r="I1001" s="9">
        <v>12.5</v>
      </c>
      <c r="J1001" s="9">
        <v>8.6</v>
      </c>
      <c r="K1001" s="65">
        <v>7.1</v>
      </c>
      <c r="L1001" s="65">
        <v>4.2</v>
      </c>
      <c r="M1001" s="66">
        <v>1.57</v>
      </c>
      <c r="N1001" s="66" t="s">
        <v>138</v>
      </c>
      <c r="O1001" s="68">
        <v>0</v>
      </c>
    </row>
    <row r="1002" spans="1:15" x14ac:dyDescent="0.35">
      <c r="A1002" s="2">
        <v>29</v>
      </c>
      <c r="B1002" s="70">
        <v>29</v>
      </c>
      <c r="C1002" s="70">
        <v>27.32</v>
      </c>
      <c r="D1002" s="70">
        <v>26.8</v>
      </c>
      <c r="E1002" s="70">
        <v>34.4</v>
      </c>
      <c r="F1002" s="70">
        <v>13.2</v>
      </c>
      <c r="G1002" s="92">
        <v>62</v>
      </c>
      <c r="H1002" s="66">
        <v>23</v>
      </c>
      <c r="I1002" s="66">
        <v>9.3000000000000007</v>
      </c>
      <c r="J1002" s="9">
        <v>8.6</v>
      </c>
      <c r="K1002" s="66">
        <v>5.666666666666667</v>
      </c>
      <c r="L1002" s="66">
        <v>4.0583333333333336</v>
      </c>
      <c r="M1002" s="66">
        <v>1.35</v>
      </c>
      <c r="N1002" s="13" t="s">
        <v>132</v>
      </c>
      <c r="O1002" s="165">
        <v>0</v>
      </c>
    </row>
    <row r="1003" spans="1:15" x14ac:dyDescent="0.35">
      <c r="A1003" s="3">
        <v>30</v>
      </c>
      <c r="B1003" s="70">
        <v>29.8</v>
      </c>
      <c r="C1003" s="70">
        <v>27.2</v>
      </c>
      <c r="D1003" s="70">
        <v>27.08</v>
      </c>
      <c r="E1003" s="70">
        <v>33.200000000000003</v>
      </c>
      <c r="F1003" s="70">
        <v>13.2</v>
      </c>
      <c r="G1003" s="92">
        <v>62</v>
      </c>
      <c r="H1003" s="66">
        <v>22</v>
      </c>
      <c r="I1003" s="66">
        <v>12</v>
      </c>
      <c r="J1003" s="9">
        <v>8.9</v>
      </c>
      <c r="K1003" s="66">
        <v>6.1166666666666663</v>
      </c>
      <c r="L1003" s="66">
        <v>3.2416666666666667</v>
      </c>
      <c r="M1003" s="66">
        <v>1.3</v>
      </c>
      <c r="N1003" s="13" t="s">
        <v>124</v>
      </c>
      <c r="O1003" s="165">
        <v>0</v>
      </c>
    </row>
    <row r="1004" spans="1:15" ht="15" thickBot="1" x14ac:dyDescent="0.4">
      <c r="A1004" s="84">
        <v>31</v>
      </c>
      <c r="B1004" s="85">
        <v>28.72</v>
      </c>
      <c r="C1004" s="85">
        <v>27.2</v>
      </c>
      <c r="D1004" s="85">
        <v>26.88</v>
      </c>
      <c r="E1004" s="85">
        <v>33.6</v>
      </c>
      <c r="F1004" s="85">
        <v>13.8</v>
      </c>
      <c r="G1004" s="154">
        <v>62</v>
      </c>
      <c r="H1004" s="85">
        <v>20</v>
      </c>
      <c r="I1004" s="85">
        <v>12.7</v>
      </c>
      <c r="J1004" s="93">
        <v>9.1999999999999993</v>
      </c>
      <c r="K1004" s="85">
        <v>8</v>
      </c>
      <c r="L1004" s="154">
        <v>3.7583333333333333</v>
      </c>
      <c r="M1004" s="66">
        <v>1.63</v>
      </c>
      <c r="N1004" s="93" t="s">
        <v>132</v>
      </c>
      <c r="O1004" s="94">
        <v>0</v>
      </c>
    </row>
    <row r="1005" spans="1:15" ht="15" thickBot="1" x14ac:dyDescent="0.4">
      <c r="A1005" s="143" t="s">
        <v>16</v>
      </c>
      <c r="B1005" s="144">
        <v>315.43999999999994</v>
      </c>
      <c r="C1005" s="144">
        <v>300.44</v>
      </c>
      <c r="D1005" s="144">
        <v>296.44</v>
      </c>
      <c r="E1005" s="144">
        <v>357</v>
      </c>
      <c r="F1005" s="144">
        <v>155.19999999999999</v>
      </c>
      <c r="G1005" s="144">
        <v>729</v>
      </c>
      <c r="H1005" s="144">
        <v>276</v>
      </c>
      <c r="I1005" s="144">
        <v>121.3</v>
      </c>
      <c r="J1005" s="144">
        <v>94.7</v>
      </c>
      <c r="K1005" s="144">
        <v>78.233333333333334</v>
      </c>
      <c r="L1005" s="144">
        <v>43.224999999999994</v>
      </c>
      <c r="M1005" s="144">
        <v>16.86</v>
      </c>
      <c r="N1005" s="144"/>
      <c r="O1005" s="144">
        <v>0</v>
      </c>
    </row>
    <row r="1006" spans="1:15" ht="15" thickBot="1" x14ac:dyDescent="0.4">
      <c r="A1006" s="145" t="s">
        <v>18</v>
      </c>
      <c r="B1006" s="146">
        <v>28.676363636363632</v>
      </c>
      <c r="C1006" s="146">
        <v>27.312727272727273</v>
      </c>
      <c r="D1006" s="146">
        <v>26.949090909090909</v>
      </c>
      <c r="E1006" s="146">
        <v>32.454545454545453</v>
      </c>
      <c r="F1006" s="146">
        <v>14.109090909090908</v>
      </c>
      <c r="G1006" s="146">
        <v>66.272727272727266</v>
      </c>
      <c r="H1006" s="146">
        <v>25.09090909090909</v>
      </c>
      <c r="I1006" s="146">
        <v>11.027272727272727</v>
      </c>
      <c r="J1006" s="146">
        <v>8.6090909090909093</v>
      </c>
      <c r="K1006" s="146">
        <v>7.1121212121212123</v>
      </c>
      <c r="L1006" s="146">
        <v>3.9295454545454542</v>
      </c>
      <c r="M1006" s="146">
        <v>22.867589531680441</v>
      </c>
      <c r="N1006" s="146"/>
      <c r="O1006" s="148">
        <v>0</v>
      </c>
    </row>
    <row r="1007" spans="1:15" ht="15" thickBot="1" x14ac:dyDescent="0.4">
      <c r="A1007" s="145" t="s">
        <v>49</v>
      </c>
      <c r="B1007" s="146">
        <v>893.95999999999992</v>
      </c>
      <c r="C1007" s="146">
        <v>846.84000000000015</v>
      </c>
      <c r="D1007" s="146">
        <v>836.76</v>
      </c>
      <c r="E1007" s="146">
        <v>964.6</v>
      </c>
      <c r="F1007" s="146">
        <v>442.8</v>
      </c>
      <c r="G1007" s="146">
        <v>2123</v>
      </c>
      <c r="H1007" s="146">
        <v>777</v>
      </c>
      <c r="I1007" s="146">
        <v>327.8</v>
      </c>
      <c r="J1007" s="146">
        <v>257.79999999999995</v>
      </c>
      <c r="K1007" s="146">
        <v>213.29166666666669</v>
      </c>
      <c r="L1007" s="146">
        <v>120.20833333333333</v>
      </c>
      <c r="M1007" s="146">
        <v>46.296414999999996</v>
      </c>
      <c r="N1007" s="146"/>
      <c r="O1007" s="146">
        <v>0</v>
      </c>
    </row>
    <row r="1008" spans="1:15" x14ac:dyDescent="0.35">
      <c r="A1008" s="263" t="s">
        <v>21</v>
      </c>
      <c r="B1008" s="264">
        <v>28.837419354838708</v>
      </c>
      <c r="C1008" s="264">
        <v>27.317419354838716</v>
      </c>
      <c r="D1008" s="264">
        <v>26.992258064516129</v>
      </c>
      <c r="E1008" s="264">
        <v>31.116129032258065</v>
      </c>
      <c r="F1008" s="264">
        <v>14.283870967741937</v>
      </c>
      <c r="G1008" s="264">
        <v>68.483870967741936</v>
      </c>
      <c r="H1008" s="264">
        <v>25.06451612903226</v>
      </c>
      <c r="I1008" s="264">
        <v>10.574193548387097</v>
      </c>
      <c r="J1008" s="264">
        <v>8.316129032258063</v>
      </c>
      <c r="K1008" s="264">
        <v>6.8803763440860219</v>
      </c>
      <c r="L1008" s="264">
        <v>3.8776881720430105</v>
      </c>
      <c r="M1008" s="264">
        <v>1.4934327419354838</v>
      </c>
      <c r="N1008" s="264"/>
      <c r="O1008" s="264">
        <v>0</v>
      </c>
    </row>
    <row r="1010" spans="1:15" ht="15" thickBot="1" x14ac:dyDescent="0.4">
      <c r="A1010" s="1433" t="s">
        <v>142</v>
      </c>
      <c r="B1010" s="1449"/>
      <c r="C1010" s="1449"/>
      <c r="D1010" s="1449"/>
      <c r="E1010" s="1449"/>
      <c r="F1010" s="1449"/>
      <c r="G1010" s="1449"/>
      <c r="H1010" s="1449"/>
      <c r="I1010" s="1449"/>
      <c r="J1010" s="1449"/>
      <c r="K1010" s="1449"/>
      <c r="L1010" s="1449"/>
      <c r="M1010" s="1449"/>
      <c r="N1010" s="1449"/>
      <c r="O1010" s="1449"/>
    </row>
    <row r="1011" spans="1:15" ht="15" thickBot="1" x14ac:dyDescent="0.4"/>
    <row r="1012" spans="1:15" x14ac:dyDescent="0.35">
      <c r="A1012" s="1498" t="s">
        <v>1</v>
      </c>
      <c r="B1012" s="1436" t="s">
        <v>23</v>
      </c>
      <c r="C1012" s="1437"/>
      <c r="D1012" s="1438"/>
      <c r="E1012" s="1436" t="s">
        <v>24</v>
      </c>
      <c r="F1012" s="1438"/>
      <c r="G1012" s="1436" t="s">
        <v>4</v>
      </c>
      <c r="H1012" s="1438"/>
      <c r="I1012" s="1441" t="s">
        <v>5</v>
      </c>
      <c r="J1012" s="1442"/>
      <c r="K1012" s="1441" t="s">
        <v>6</v>
      </c>
      <c r="L1012" s="1451"/>
      <c r="M1012" s="1442"/>
      <c r="N1012" s="1475" t="s">
        <v>46</v>
      </c>
      <c r="O1012" s="1472" t="s">
        <v>47</v>
      </c>
    </row>
    <row r="1013" spans="1:15" ht="28.5" thickBot="1" x14ac:dyDescent="0.4">
      <c r="A1013" s="1498"/>
      <c r="B1013" s="1">
        <v>0.05</v>
      </c>
      <c r="C1013" s="1">
        <v>0.1</v>
      </c>
      <c r="D1013" s="1">
        <v>0.2</v>
      </c>
      <c r="E1013" s="1" t="s">
        <v>9</v>
      </c>
      <c r="F1013" s="1" t="s">
        <v>10</v>
      </c>
      <c r="G1013" s="1" t="s">
        <v>9</v>
      </c>
      <c r="H1013" s="1" t="s">
        <v>10</v>
      </c>
      <c r="I1013" s="1" t="s">
        <v>11</v>
      </c>
      <c r="J1013" s="1" t="s">
        <v>12</v>
      </c>
      <c r="K1013" s="167" t="s">
        <v>13</v>
      </c>
      <c r="L1013" s="167" t="s">
        <v>14</v>
      </c>
      <c r="M1013" s="19" t="s">
        <v>15</v>
      </c>
      <c r="N1013" s="1476"/>
      <c r="O1013" s="1473"/>
    </row>
    <row r="1014" spans="1:15" x14ac:dyDescent="0.35">
      <c r="A1014" s="24">
        <v>1</v>
      </c>
      <c r="B1014" s="256">
        <v>28.64</v>
      </c>
      <c r="C1014" s="256">
        <v>27</v>
      </c>
      <c r="D1014" s="257">
        <v>26.6</v>
      </c>
      <c r="E1014" s="258">
        <v>33.799999999999997</v>
      </c>
      <c r="F1014" s="258">
        <v>13.8</v>
      </c>
      <c r="G1014" s="259">
        <v>55</v>
      </c>
      <c r="H1014" s="259">
        <v>17</v>
      </c>
      <c r="I1014" s="258">
        <v>11.7</v>
      </c>
      <c r="J1014" s="258">
        <v>10.5</v>
      </c>
      <c r="K1014" s="253">
        <v>7.625</v>
      </c>
      <c r="L1014" s="253">
        <v>3.7</v>
      </c>
      <c r="M1014" s="260">
        <v>1.5730424999999999</v>
      </c>
      <c r="N1014" s="261">
        <v>0.41666666666666669</v>
      </c>
      <c r="O1014" s="262">
        <v>0</v>
      </c>
    </row>
    <row r="1015" spans="1:15" x14ac:dyDescent="0.35">
      <c r="A1015" s="8">
        <v>2</v>
      </c>
      <c r="B1015" s="66">
        <v>28.6</v>
      </c>
      <c r="C1015" s="66">
        <v>26.84</v>
      </c>
      <c r="D1015" s="66">
        <v>26.52</v>
      </c>
      <c r="E1015" s="9">
        <v>34.4</v>
      </c>
      <c r="F1015" s="9">
        <v>12.6</v>
      </c>
      <c r="G1015" s="92">
        <v>61</v>
      </c>
      <c r="H1015" s="92">
        <v>16</v>
      </c>
      <c r="I1015" s="9">
        <v>13</v>
      </c>
      <c r="J1015" s="9">
        <v>8.6</v>
      </c>
      <c r="K1015" s="253">
        <v>7.1916666666666664</v>
      </c>
      <c r="L1015" s="253">
        <v>3.95</v>
      </c>
      <c r="M1015" s="260">
        <v>1.5475775000000001</v>
      </c>
      <c r="N1015" s="67">
        <v>0.41666666666666669</v>
      </c>
      <c r="O1015" s="68">
        <v>0</v>
      </c>
    </row>
    <row r="1016" spans="1:15" x14ac:dyDescent="0.35">
      <c r="A1016" s="8">
        <v>3</v>
      </c>
      <c r="B1016" s="66">
        <v>28.2</v>
      </c>
      <c r="C1016" s="66">
        <v>26.76</v>
      </c>
      <c r="D1016" s="66">
        <v>26.36</v>
      </c>
      <c r="E1016" s="9">
        <v>33.799999999999997</v>
      </c>
      <c r="F1016" s="9">
        <v>13</v>
      </c>
      <c r="G1016" s="92">
        <v>41</v>
      </c>
      <c r="H1016" s="92">
        <v>17</v>
      </c>
      <c r="I1016" s="9">
        <v>13</v>
      </c>
      <c r="J1016" s="9">
        <v>9.5</v>
      </c>
      <c r="K1016" s="253">
        <v>7.416666666666667</v>
      </c>
      <c r="L1016" s="253">
        <v>3.4166666666666665</v>
      </c>
      <c r="M1016" s="260">
        <v>1.50475</v>
      </c>
      <c r="N1016" s="67">
        <v>0.41319444444444442</v>
      </c>
      <c r="O1016" s="68">
        <v>0</v>
      </c>
    </row>
    <row r="1017" spans="1:15" x14ac:dyDescent="0.35">
      <c r="A1017" s="8">
        <v>4</v>
      </c>
      <c r="B1017" s="66">
        <v>27.6</v>
      </c>
      <c r="C1017" s="66">
        <v>26.44</v>
      </c>
      <c r="D1017" s="66">
        <v>26.28</v>
      </c>
      <c r="E1017" s="9">
        <v>32</v>
      </c>
      <c r="F1017" s="9">
        <v>13</v>
      </c>
      <c r="G1017" s="92">
        <v>61</v>
      </c>
      <c r="H1017" s="92">
        <v>16</v>
      </c>
      <c r="I1017" s="9">
        <v>14</v>
      </c>
      <c r="J1017" s="9">
        <v>8.6</v>
      </c>
      <c r="K1017" s="253">
        <v>7.875</v>
      </c>
      <c r="L1017" s="253">
        <v>4.9916666666666663</v>
      </c>
      <c r="M1017" s="260">
        <v>1.78718</v>
      </c>
      <c r="N1017" s="67">
        <v>0.41666666666666669</v>
      </c>
      <c r="O1017" s="68">
        <v>0</v>
      </c>
    </row>
    <row r="1018" spans="1:15" x14ac:dyDescent="0.35">
      <c r="A1018" s="8">
        <v>5</v>
      </c>
      <c r="B1018" s="66">
        <v>28.04</v>
      </c>
      <c r="C1018" s="66">
        <v>26.44</v>
      </c>
      <c r="D1018" s="66">
        <v>26.32</v>
      </c>
      <c r="E1018" s="9">
        <v>31.8</v>
      </c>
      <c r="F1018" s="9">
        <v>12.6</v>
      </c>
      <c r="G1018" s="92">
        <v>71</v>
      </c>
      <c r="H1018" s="92">
        <v>31</v>
      </c>
      <c r="I1018" s="9">
        <v>10.5</v>
      </c>
      <c r="J1018" s="9">
        <v>8.3000000000000007</v>
      </c>
      <c r="K1018" s="253">
        <v>6.4416666666666664</v>
      </c>
      <c r="L1018" s="253">
        <v>5.5750000000000002</v>
      </c>
      <c r="M1018" s="260">
        <v>1.6691149999999999</v>
      </c>
      <c r="N1018" s="67">
        <v>0.375</v>
      </c>
      <c r="O1018" s="68">
        <v>0</v>
      </c>
    </row>
    <row r="1019" spans="1:15" x14ac:dyDescent="0.35">
      <c r="A1019" s="8">
        <v>6</v>
      </c>
      <c r="B1019" s="66">
        <v>27.8</v>
      </c>
      <c r="C1019" s="66">
        <v>26.4</v>
      </c>
      <c r="D1019" s="66">
        <v>26.2</v>
      </c>
      <c r="E1019" s="9">
        <v>31.4</v>
      </c>
      <c r="F1019" s="9">
        <v>12.2</v>
      </c>
      <c r="G1019" s="92">
        <v>71</v>
      </c>
      <c r="H1019" s="92">
        <v>27</v>
      </c>
      <c r="I1019" s="9">
        <v>11</v>
      </c>
      <c r="J1019" s="9">
        <v>8</v>
      </c>
      <c r="K1019" s="253">
        <v>5.833333333333333</v>
      </c>
      <c r="L1019" s="253">
        <v>6.15</v>
      </c>
      <c r="M1019" s="260">
        <v>1.664485</v>
      </c>
      <c r="N1019" s="67">
        <v>0.375</v>
      </c>
      <c r="O1019" s="68">
        <v>0</v>
      </c>
    </row>
    <row r="1020" spans="1:15" x14ac:dyDescent="0.35">
      <c r="A1020" s="8">
        <v>7</v>
      </c>
      <c r="B1020" s="66">
        <v>27.68</v>
      </c>
      <c r="C1020" s="66">
        <v>26.56</v>
      </c>
      <c r="D1020" s="69">
        <v>26.44</v>
      </c>
      <c r="E1020" s="10">
        <v>30</v>
      </c>
      <c r="F1020" s="10">
        <v>13.6</v>
      </c>
      <c r="G1020" s="153">
        <v>72</v>
      </c>
      <c r="H1020" s="153">
        <v>30</v>
      </c>
      <c r="I1020" s="10">
        <v>9.5</v>
      </c>
      <c r="J1020" s="10">
        <v>9.1</v>
      </c>
      <c r="K1020" s="253">
        <v>7.4249999999999998</v>
      </c>
      <c r="L1020" s="253">
        <v>4.0999999999999996</v>
      </c>
      <c r="M1020" s="260">
        <v>1.6008224999999998</v>
      </c>
      <c r="N1020" s="67">
        <v>0.375</v>
      </c>
      <c r="O1020" s="68">
        <v>0</v>
      </c>
    </row>
    <row r="1021" spans="1:15" x14ac:dyDescent="0.35">
      <c r="A1021" s="8">
        <v>8</v>
      </c>
      <c r="B1021" s="66">
        <v>27.48</v>
      </c>
      <c r="C1021" s="66">
        <v>26.28</v>
      </c>
      <c r="D1021" s="66">
        <v>26.04</v>
      </c>
      <c r="E1021" s="9">
        <v>29.4</v>
      </c>
      <c r="F1021" s="9">
        <v>13</v>
      </c>
      <c r="G1021" s="92">
        <v>80</v>
      </c>
      <c r="H1021" s="92">
        <v>33</v>
      </c>
      <c r="I1021" s="9">
        <v>7.5</v>
      </c>
      <c r="J1021" s="9">
        <v>8.1</v>
      </c>
      <c r="K1021" s="253">
        <v>8.4833333333333325</v>
      </c>
      <c r="L1021" s="253">
        <v>5.25</v>
      </c>
      <c r="M1021" s="260">
        <v>1.9075599999999999</v>
      </c>
      <c r="N1021" s="67">
        <v>0.38194444444444442</v>
      </c>
      <c r="O1021" s="68">
        <v>0</v>
      </c>
    </row>
    <row r="1022" spans="1:15" x14ac:dyDescent="0.35">
      <c r="A1022" s="8">
        <v>9</v>
      </c>
      <c r="B1022" s="66">
        <v>27.52</v>
      </c>
      <c r="C1022" s="66">
        <v>26.36</v>
      </c>
      <c r="D1022" s="66">
        <v>26.16</v>
      </c>
      <c r="E1022" s="9">
        <v>27.8</v>
      </c>
      <c r="F1022" s="9">
        <v>14</v>
      </c>
      <c r="G1022" s="92">
        <v>81</v>
      </c>
      <c r="H1022" s="92">
        <v>41</v>
      </c>
      <c r="I1022" s="9">
        <v>10.5</v>
      </c>
      <c r="J1022" s="9">
        <v>7.5</v>
      </c>
      <c r="K1022" s="253">
        <v>8.2249999999999996</v>
      </c>
      <c r="L1022" s="253">
        <v>8.0916666666666668</v>
      </c>
      <c r="M1022" s="260">
        <v>2.2663850000000001</v>
      </c>
      <c r="N1022" s="67">
        <v>0.375</v>
      </c>
      <c r="O1022" s="68">
        <v>0</v>
      </c>
    </row>
    <row r="1023" spans="1:15" ht="15" thickBot="1" x14ac:dyDescent="0.4">
      <c r="A1023" s="8">
        <v>10</v>
      </c>
      <c r="B1023" s="70">
        <v>26.24</v>
      </c>
      <c r="C1023" s="70">
        <v>25.4</v>
      </c>
      <c r="D1023" s="70">
        <v>25.64</v>
      </c>
      <c r="E1023" s="13">
        <v>26.2</v>
      </c>
      <c r="F1023" s="13">
        <v>11.4</v>
      </c>
      <c r="G1023" s="158">
        <v>70</v>
      </c>
      <c r="H1023" s="158">
        <v>35</v>
      </c>
      <c r="I1023" s="13">
        <v>10.5</v>
      </c>
      <c r="J1023" s="13">
        <v>7.8</v>
      </c>
      <c r="K1023" s="253">
        <v>7.45</v>
      </c>
      <c r="L1023" s="253">
        <v>6.7333333333333334</v>
      </c>
      <c r="M1023" s="260">
        <v>1.970065</v>
      </c>
      <c r="N1023" s="71">
        <v>0.34722222222222227</v>
      </c>
      <c r="O1023" s="72">
        <v>0</v>
      </c>
    </row>
    <row r="1024" spans="1:15" ht="15" thickBot="1" x14ac:dyDescent="0.4">
      <c r="A1024" s="243" t="s">
        <v>16</v>
      </c>
      <c r="B1024" s="104">
        <v>277.8</v>
      </c>
      <c r="C1024" s="104">
        <v>264.48</v>
      </c>
      <c r="D1024" s="104">
        <v>262.56</v>
      </c>
      <c r="E1024" s="104">
        <v>310.60000000000002</v>
      </c>
      <c r="F1024" s="104">
        <v>129.19999999999999</v>
      </c>
      <c r="G1024" s="104">
        <v>663</v>
      </c>
      <c r="H1024" s="104">
        <v>263</v>
      </c>
      <c r="I1024" s="104">
        <v>111.2</v>
      </c>
      <c r="J1024" s="104">
        <v>86</v>
      </c>
      <c r="K1024" s="104">
        <v>73.966666666666669</v>
      </c>
      <c r="L1024" s="104">
        <v>51.958333333333336</v>
      </c>
      <c r="M1024" s="104">
        <v>17.490982500000001</v>
      </c>
      <c r="N1024" s="104"/>
      <c r="O1024" s="104">
        <v>0</v>
      </c>
    </row>
    <row r="1025" spans="1:15" ht="15" thickBot="1" x14ac:dyDescent="0.4">
      <c r="A1025" s="245" t="s">
        <v>18</v>
      </c>
      <c r="B1025" s="128">
        <v>27.78</v>
      </c>
      <c r="C1025" s="128">
        <v>26.448</v>
      </c>
      <c r="D1025" s="128">
        <v>26.256</v>
      </c>
      <c r="E1025" s="128">
        <v>31.060000000000002</v>
      </c>
      <c r="F1025" s="128">
        <v>12.919999999999998</v>
      </c>
      <c r="G1025" s="128">
        <v>66.3</v>
      </c>
      <c r="H1025" s="128">
        <v>26.3</v>
      </c>
      <c r="I1025" s="128">
        <v>11.120000000000001</v>
      </c>
      <c r="J1025" s="128">
        <v>8.6</v>
      </c>
      <c r="K1025" s="128">
        <v>7.3966666666666665</v>
      </c>
      <c r="L1025" s="128">
        <v>5.1958333333333337</v>
      </c>
      <c r="M1025" s="128">
        <v>1.7490982500000001</v>
      </c>
      <c r="N1025" s="128"/>
      <c r="O1025" s="128">
        <v>0</v>
      </c>
    </row>
    <row r="1026" spans="1:15" x14ac:dyDescent="0.35">
      <c r="A1026" s="6">
        <v>11</v>
      </c>
      <c r="B1026" s="65">
        <v>25.36</v>
      </c>
      <c r="C1026" s="65">
        <v>24.48</v>
      </c>
      <c r="D1026" s="65">
        <v>24.88</v>
      </c>
      <c r="E1026" s="12">
        <v>27.6</v>
      </c>
      <c r="F1026" s="12">
        <v>9.4</v>
      </c>
      <c r="G1026" s="159">
        <v>68</v>
      </c>
      <c r="H1026" s="159">
        <v>30</v>
      </c>
      <c r="I1026" s="12">
        <v>9.1999999999999993</v>
      </c>
      <c r="J1026" s="12">
        <v>7.3</v>
      </c>
      <c r="K1026" s="65">
        <v>5.333333333333333</v>
      </c>
      <c r="L1026" s="175">
        <v>6.05</v>
      </c>
      <c r="M1026" s="65">
        <v>1.5811449999999998</v>
      </c>
      <c r="N1026" s="73">
        <v>0.27083333333333331</v>
      </c>
      <c r="O1026" s="74">
        <v>0</v>
      </c>
    </row>
    <row r="1027" spans="1:15" x14ac:dyDescent="0.35">
      <c r="A1027" s="2">
        <v>12</v>
      </c>
      <c r="B1027" s="66">
        <v>25.64</v>
      </c>
      <c r="C1027" s="66">
        <v>24.88</v>
      </c>
      <c r="D1027" s="66">
        <v>24.92</v>
      </c>
      <c r="E1027" s="9">
        <v>29.8</v>
      </c>
      <c r="F1027" s="9">
        <v>9.1999999999999993</v>
      </c>
      <c r="G1027" s="92">
        <v>77</v>
      </c>
      <c r="H1027" s="92">
        <v>26</v>
      </c>
      <c r="I1027" s="9">
        <v>11.2</v>
      </c>
      <c r="J1027" s="9">
        <v>6.2</v>
      </c>
      <c r="K1027" s="66">
        <v>6.3083333333333336</v>
      </c>
      <c r="L1027" s="175">
        <v>5.5583333333333336</v>
      </c>
      <c r="M1027" s="65">
        <v>1.64828</v>
      </c>
      <c r="N1027" s="67">
        <v>0.36458333333333331</v>
      </c>
      <c r="O1027" s="68">
        <v>0</v>
      </c>
    </row>
    <row r="1028" spans="1:15" x14ac:dyDescent="0.35">
      <c r="A1028" s="2">
        <v>13</v>
      </c>
      <c r="B1028" s="66">
        <v>26.44</v>
      </c>
      <c r="C1028" s="66">
        <v>24.92</v>
      </c>
      <c r="D1028" s="66">
        <v>25</v>
      </c>
      <c r="E1028" s="9">
        <v>27.8</v>
      </c>
      <c r="F1028" s="9">
        <v>14</v>
      </c>
      <c r="G1028" s="92">
        <v>56</v>
      </c>
      <c r="H1028" s="92">
        <v>35</v>
      </c>
      <c r="I1028" s="9">
        <v>8.1</v>
      </c>
      <c r="J1028" s="9">
        <v>6.1</v>
      </c>
      <c r="K1028" s="66">
        <v>5.333333333333333</v>
      </c>
      <c r="L1028" s="175">
        <v>2.7</v>
      </c>
      <c r="M1028" s="65">
        <v>1.1158299999999999</v>
      </c>
      <c r="N1028" s="67">
        <v>8.3333333333333329E-2</v>
      </c>
      <c r="O1028" s="68">
        <v>0</v>
      </c>
    </row>
    <row r="1029" spans="1:15" x14ac:dyDescent="0.35">
      <c r="A1029" s="2">
        <v>14</v>
      </c>
      <c r="B1029" s="66">
        <v>27.44</v>
      </c>
      <c r="C1029" s="66">
        <v>25.68</v>
      </c>
      <c r="D1029" s="66">
        <v>25.44</v>
      </c>
      <c r="E1029" s="9">
        <v>31.2</v>
      </c>
      <c r="F1029" s="9">
        <v>13.8</v>
      </c>
      <c r="G1029" s="92">
        <v>72</v>
      </c>
      <c r="H1029" s="92">
        <v>27</v>
      </c>
      <c r="I1029" s="9">
        <v>9</v>
      </c>
      <c r="J1029" s="9">
        <v>8.6</v>
      </c>
      <c r="K1029" s="66">
        <v>7.05</v>
      </c>
      <c r="L1029" s="175">
        <v>4.2166666666666703</v>
      </c>
      <c r="M1029" s="65">
        <v>1.5649400000000002</v>
      </c>
      <c r="N1029" s="67">
        <v>0.38541666666666669</v>
      </c>
      <c r="O1029" s="68">
        <v>0</v>
      </c>
    </row>
    <row r="1030" spans="1:15" x14ac:dyDescent="0.35">
      <c r="A1030" s="2">
        <v>15</v>
      </c>
      <c r="B1030" s="66">
        <v>27.52</v>
      </c>
      <c r="C1030" s="66">
        <v>26.24</v>
      </c>
      <c r="D1030" s="66">
        <v>25.76</v>
      </c>
      <c r="E1030" s="9">
        <v>32.200000000000003</v>
      </c>
      <c r="F1030" s="9">
        <v>14.2</v>
      </c>
      <c r="G1030" s="92">
        <v>72</v>
      </c>
      <c r="H1030" s="92">
        <v>23</v>
      </c>
      <c r="I1030" s="9">
        <v>13.5</v>
      </c>
      <c r="J1030" s="9">
        <v>9.1999999999999993</v>
      </c>
      <c r="K1030" s="66">
        <v>8.4250000000000007</v>
      </c>
      <c r="L1030" s="175">
        <v>5.2333333333333334</v>
      </c>
      <c r="M1030" s="65">
        <v>1.8971425000000002</v>
      </c>
      <c r="N1030" s="67">
        <v>0.33333333333333331</v>
      </c>
      <c r="O1030" s="68">
        <v>0</v>
      </c>
    </row>
    <row r="1031" spans="1:15" x14ac:dyDescent="0.35">
      <c r="A1031" s="2">
        <v>16</v>
      </c>
      <c r="B1031" s="66">
        <v>26.52</v>
      </c>
      <c r="C1031" s="66">
        <v>26.92</v>
      </c>
      <c r="D1031" s="66">
        <v>26.36</v>
      </c>
      <c r="E1031" s="9">
        <v>31.4</v>
      </c>
      <c r="F1031" s="9">
        <v>14.4</v>
      </c>
      <c r="G1031" s="92">
        <v>65</v>
      </c>
      <c r="H1031" s="92">
        <v>27</v>
      </c>
      <c r="I1031" s="9">
        <v>12</v>
      </c>
      <c r="J1031" s="9">
        <v>9.6</v>
      </c>
      <c r="K1031" s="66">
        <v>6.833333333333333</v>
      </c>
      <c r="L1031" s="175">
        <v>7.15</v>
      </c>
      <c r="M1031" s="65">
        <v>1.942285</v>
      </c>
      <c r="N1031" s="67">
        <v>0.38194444444444442</v>
      </c>
      <c r="O1031" s="68">
        <v>0</v>
      </c>
    </row>
    <row r="1032" spans="1:15" x14ac:dyDescent="0.35">
      <c r="A1032" s="2">
        <v>17</v>
      </c>
      <c r="B1032" s="66">
        <v>27.72</v>
      </c>
      <c r="C1032" s="66">
        <v>26.44</v>
      </c>
      <c r="D1032" s="66">
        <v>26.48</v>
      </c>
      <c r="E1032" s="9">
        <v>31.2</v>
      </c>
      <c r="F1032" s="9">
        <v>13</v>
      </c>
      <c r="G1032" s="92">
        <v>55</v>
      </c>
      <c r="H1032" s="92">
        <v>25</v>
      </c>
      <c r="I1032" s="9">
        <v>11.5</v>
      </c>
      <c r="J1032" s="9">
        <v>7.9</v>
      </c>
      <c r="K1032" s="66">
        <v>5.4416666666666664</v>
      </c>
      <c r="L1032" s="175">
        <v>8.5333333333333332</v>
      </c>
      <c r="M1032" s="65">
        <v>1.9411274999999999</v>
      </c>
      <c r="N1032" s="67">
        <v>0.38541666666666669</v>
      </c>
      <c r="O1032" s="68">
        <v>0</v>
      </c>
    </row>
    <row r="1033" spans="1:15" x14ac:dyDescent="0.35">
      <c r="A1033" s="2">
        <v>18</v>
      </c>
      <c r="B1033" s="66">
        <v>28.04</v>
      </c>
      <c r="C1033" s="66">
        <v>26.04</v>
      </c>
      <c r="D1033" s="66">
        <v>26.24</v>
      </c>
      <c r="E1033" s="9">
        <v>31.6</v>
      </c>
      <c r="F1033" s="9">
        <v>12.4</v>
      </c>
      <c r="G1033" s="92">
        <v>80</v>
      </c>
      <c r="H1033" s="92">
        <v>23</v>
      </c>
      <c r="I1033" s="9">
        <v>11.7</v>
      </c>
      <c r="J1033" s="9">
        <v>9.8000000000000007</v>
      </c>
      <c r="K1033" s="66">
        <v>7.3833333333333337</v>
      </c>
      <c r="L1033" s="175">
        <v>6.4083333333333332</v>
      </c>
      <c r="M1033" s="65">
        <v>1.9156625</v>
      </c>
      <c r="N1033" s="67">
        <v>0.3576388888888889</v>
      </c>
      <c r="O1033" s="68">
        <v>0</v>
      </c>
    </row>
    <row r="1034" spans="1:15" x14ac:dyDescent="0.35">
      <c r="A1034" s="2">
        <v>19</v>
      </c>
      <c r="B1034" s="66">
        <v>27.88</v>
      </c>
      <c r="C1034" s="66">
        <v>26.56</v>
      </c>
      <c r="D1034" s="66">
        <v>26.2</v>
      </c>
      <c r="E1034" s="9">
        <v>30.2</v>
      </c>
      <c r="F1034" s="9">
        <v>12.8</v>
      </c>
      <c r="G1034" s="92">
        <v>71</v>
      </c>
      <c r="H1034" s="92">
        <v>20</v>
      </c>
      <c r="I1034" s="9">
        <v>9.8000000000000007</v>
      </c>
      <c r="J1034" s="9">
        <v>9.6999999999999993</v>
      </c>
      <c r="K1034" s="66">
        <v>7.416666666666667</v>
      </c>
      <c r="L1034" s="175">
        <v>4.7</v>
      </c>
      <c r="M1034" s="65">
        <v>1.6830050000000001</v>
      </c>
      <c r="N1034" s="67">
        <v>0.375</v>
      </c>
      <c r="O1034" s="68">
        <v>0</v>
      </c>
    </row>
    <row r="1035" spans="1:15" ht="15" thickBot="1" x14ac:dyDescent="0.4">
      <c r="A1035" s="3">
        <v>20</v>
      </c>
      <c r="B1035" s="70">
        <v>27.44</v>
      </c>
      <c r="C1035" s="70">
        <v>26.6</v>
      </c>
      <c r="D1035" s="70">
        <v>26</v>
      </c>
      <c r="E1035" s="13">
        <v>32.4</v>
      </c>
      <c r="F1035" s="13">
        <v>13</v>
      </c>
      <c r="G1035" s="158">
        <v>71</v>
      </c>
      <c r="H1035" s="158">
        <v>20</v>
      </c>
      <c r="I1035" s="13">
        <v>12.5</v>
      </c>
      <c r="J1035" s="13">
        <v>7.6</v>
      </c>
      <c r="K1035" s="70">
        <v>7.4083333333333332</v>
      </c>
      <c r="L1035" s="175">
        <v>3.5750000000000002</v>
      </c>
      <c r="M1035" s="65">
        <v>1.5255850000000002</v>
      </c>
      <c r="N1035" s="71">
        <v>0.375</v>
      </c>
      <c r="O1035" s="72">
        <v>0</v>
      </c>
    </row>
    <row r="1036" spans="1:15" ht="15" thickBot="1" x14ac:dyDescent="0.4">
      <c r="A1036" s="16" t="s">
        <v>16</v>
      </c>
      <c r="B1036" s="104">
        <v>270</v>
      </c>
      <c r="C1036" s="104">
        <v>258.76</v>
      </c>
      <c r="D1036" s="104">
        <v>257.27999999999997</v>
      </c>
      <c r="E1036" s="104">
        <v>305.39999999999998</v>
      </c>
      <c r="F1036" s="104">
        <v>126.20000000000002</v>
      </c>
      <c r="G1036" s="104">
        <v>687</v>
      </c>
      <c r="H1036" s="104">
        <v>256</v>
      </c>
      <c r="I1036" s="104">
        <v>108.5</v>
      </c>
      <c r="J1036" s="104">
        <v>82</v>
      </c>
      <c r="K1036" s="104">
        <v>66.933333333333337</v>
      </c>
      <c r="L1036" s="104">
        <v>54.125000000000007</v>
      </c>
      <c r="M1036" s="104">
        <v>16.815002500000002</v>
      </c>
      <c r="N1036" s="104"/>
      <c r="O1036" s="104">
        <v>0</v>
      </c>
    </row>
    <row r="1037" spans="1:15" ht="15" thickBot="1" x14ac:dyDescent="0.4">
      <c r="A1037" s="121" t="s">
        <v>18</v>
      </c>
      <c r="B1037" s="128">
        <v>27</v>
      </c>
      <c r="C1037" s="128">
        <v>25.875999999999998</v>
      </c>
      <c r="D1037" s="128">
        <v>25.727999999999998</v>
      </c>
      <c r="E1037" s="128">
        <v>30.54</v>
      </c>
      <c r="F1037" s="128">
        <v>12.620000000000001</v>
      </c>
      <c r="G1037" s="128">
        <v>68.7</v>
      </c>
      <c r="H1037" s="128">
        <v>25.6</v>
      </c>
      <c r="I1037" s="128">
        <v>10.85</v>
      </c>
      <c r="J1037" s="128">
        <v>8.1999999999999993</v>
      </c>
      <c r="K1037" s="128">
        <v>6.6933333333333334</v>
      </c>
      <c r="L1037" s="128">
        <v>5.4125000000000005</v>
      </c>
      <c r="M1037" s="128">
        <v>1.6815002500000003</v>
      </c>
      <c r="N1037" s="128"/>
      <c r="O1037" s="128">
        <v>0</v>
      </c>
    </row>
    <row r="1038" spans="1:15" x14ac:dyDescent="0.35">
      <c r="A1038" s="6">
        <v>21</v>
      </c>
      <c r="B1038" s="65">
        <v>28.44</v>
      </c>
      <c r="C1038" s="65">
        <v>26.64</v>
      </c>
      <c r="D1038" s="69">
        <v>26.24</v>
      </c>
      <c r="E1038" s="10">
        <v>33.799999999999997</v>
      </c>
      <c r="F1038" s="10">
        <v>14.4</v>
      </c>
      <c r="G1038" s="153">
        <v>42</v>
      </c>
      <c r="H1038" s="153">
        <v>20</v>
      </c>
      <c r="I1038" s="10">
        <v>12.5</v>
      </c>
      <c r="J1038" s="10">
        <v>8.6999999999999993</v>
      </c>
      <c r="K1038" s="175">
        <v>6.4416666666666664</v>
      </c>
      <c r="L1038" s="69">
        <v>3.9916666666666667</v>
      </c>
      <c r="M1038" s="65">
        <v>1.44919</v>
      </c>
      <c r="N1038" s="73">
        <v>0.34375</v>
      </c>
      <c r="O1038" s="74">
        <v>0</v>
      </c>
    </row>
    <row r="1039" spans="1:15" x14ac:dyDescent="0.35">
      <c r="A1039" s="2">
        <v>22</v>
      </c>
      <c r="B1039" s="66">
        <v>29.04</v>
      </c>
      <c r="C1039" s="66">
        <v>27.16</v>
      </c>
      <c r="D1039" s="66">
        <v>26.44</v>
      </c>
      <c r="E1039" s="9">
        <v>34.6</v>
      </c>
      <c r="F1039" s="9">
        <v>14.2</v>
      </c>
      <c r="G1039" s="92">
        <v>49</v>
      </c>
      <c r="H1039" s="92">
        <v>23</v>
      </c>
      <c r="I1039" s="9">
        <v>13.5</v>
      </c>
      <c r="J1039" s="9">
        <v>9.1</v>
      </c>
      <c r="K1039" s="175">
        <v>6.45</v>
      </c>
      <c r="L1039" s="66">
        <v>4.3</v>
      </c>
      <c r="M1039" s="65">
        <v>1.4931749999999999</v>
      </c>
      <c r="N1039" s="67">
        <v>0.375</v>
      </c>
      <c r="O1039" s="68">
        <v>0</v>
      </c>
    </row>
    <row r="1040" spans="1:15" x14ac:dyDescent="0.35">
      <c r="A1040" s="2">
        <v>23</v>
      </c>
      <c r="B1040" s="66">
        <v>29.92</v>
      </c>
      <c r="C1040" s="66">
        <v>27.84</v>
      </c>
      <c r="D1040" s="66">
        <v>26.96</v>
      </c>
      <c r="E1040" s="9">
        <v>34.799999999999997</v>
      </c>
      <c r="F1040" s="9">
        <v>16.2</v>
      </c>
      <c r="G1040" s="92">
        <v>57</v>
      </c>
      <c r="H1040" s="92">
        <v>23</v>
      </c>
      <c r="I1040" s="9">
        <v>13.7</v>
      </c>
      <c r="J1040" s="9">
        <v>9.4</v>
      </c>
      <c r="K1040" s="175">
        <v>6.1583333333333332</v>
      </c>
      <c r="L1040" s="66">
        <v>4.416666666666667</v>
      </c>
      <c r="M1040" s="65">
        <v>1.4688674999999998</v>
      </c>
      <c r="N1040" s="67">
        <v>0.33333333333333331</v>
      </c>
      <c r="O1040" s="68">
        <v>0</v>
      </c>
    </row>
    <row r="1041" spans="1:15" x14ac:dyDescent="0.35">
      <c r="A1041" s="2">
        <v>24</v>
      </c>
      <c r="B1041" s="66">
        <v>30.32</v>
      </c>
      <c r="C1041" s="66">
        <v>28.32</v>
      </c>
      <c r="D1041" s="66">
        <v>27.28</v>
      </c>
      <c r="E1041" s="9">
        <v>36</v>
      </c>
      <c r="F1041" s="9">
        <v>16.399999999999999</v>
      </c>
      <c r="G1041" s="92">
        <v>57</v>
      </c>
      <c r="H1041" s="92">
        <v>20</v>
      </c>
      <c r="I1041" s="9">
        <v>11.8</v>
      </c>
      <c r="J1041" s="9">
        <v>9.5</v>
      </c>
      <c r="K1041" s="175">
        <v>6.4666666666666668</v>
      </c>
      <c r="L1041" s="66">
        <v>3.7416666666666667</v>
      </c>
      <c r="M1041" s="65">
        <v>1.4179375000000001</v>
      </c>
      <c r="N1041" s="67">
        <v>0.40625</v>
      </c>
      <c r="O1041" s="68">
        <v>0</v>
      </c>
    </row>
    <row r="1042" spans="1:15" x14ac:dyDescent="0.35">
      <c r="A1042" s="2">
        <v>25</v>
      </c>
      <c r="B1042" s="66">
        <v>30.08</v>
      </c>
      <c r="C1042" s="66">
        <v>28.24</v>
      </c>
      <c r="D1042" s="66">
        <v>27.44</v>
      </c>
      <c r="E1042" s="9">
        <v>35</v>
      </c>
      <c r="F1042" s="9">
        <v>15.4</v>
      </c>
      <c r="G1042" s="92">
        <v>56</v>
      </c>
      <c r="H1042" s="92">
        <v>20</v>
      </c>
      <c r="I1042" s="9">
        <v>15.2</v>
      </c>
      <c r="J1042" s="9">
        <v>9.1999999999999993</v>
      </c>
      <c r="K1042" s="175">
        <v>9.5666666666666664</v>
      </c>
      <c r="L1042" s="66">
        <v>3.65</v>
      </c>
      <c r="M1042" s="65">
        <v>1.8357950000000001</v>
      </c>
      <c r="N1042" s="67">
        <v>0.40625</v>
      </c>
      <c r="O1042" s="68">
        <v>0</v>
      </c>
    </row>
    <row r="1043" spans="1:15" x14ac:dyDescent="0.35">
      <c r="A1043" s="2">
        <v>26</v>
      </c>
      <c r="B1043" s="66" t="s">
        <v>143</v>
      </c>
      <c r="C1043" s="66">
        <v>28.52</v>
      </c>
      <c r="D1043" s="69">
        <v>27.64</v>
      </c>
      <c r="E1043" s="10">
        <v>35.799999999999997</v>
      </c>
      <c r="F1043" s="10">
        <v>15.8</v>
      </c>
      <c r="G1043" s="153">
        <v>56</v>
      </c>
      <c r="H1043" s="153">
        <v>20</v>
      </c>
      <c r="I1043" s="10">
        <v>12.5</v>
      </c>
      <c r="J1043" s="10">
        <v>9.1999999999999993</v>
      </c>
      <c r="K1043" s="175">
        <v>6.6333333333333337</v>
      </c>
      <c r="L1043" s="69">
        <v>4.3</v>
      </c>
      <c r="M1043" s="65">
        <v>1.51864</v>
      </c>
      <c r="N1043" s="67">
        <v>0.39930555555555558</v>
      </c>
      <c r="O1043" s="68">
        <v>0</v>
      </c>
    </row>
    <row r="1044" spans="1:15" x14ac:dyDescent="0.35">
      <c r="A1044" s="2">
        <v>27</v>
      </c>
      <c r="B1044" s="66">
        <v>30.2</v>
      </c>
      <c r="C1044" s="66">
        <v>28.64</v>
      </c>
      <c r="D1044" s="66">
        <v>27.72</v>
      </c>
      <c r="E1044" s="9">
        <v>34.799999999999997</v>
      </c>
      <c r="F1044" s="9">
        <v>14.6</v>
      </c>
      <c r="G1044" s="92">
        <v>55</v>
      </c>
      <c r="H1044" s="92">
        <v>19</v>
      </c>
      <c r="I1044" s="9">
        <v>13.3</v>
      </c>
      <c r="J1044" s="9">
        <v>8.3000000000000007</v>
      </c>
      <c r="K1044" s="175">
        <v>6.791666666666667</v>
      </c>
      <c r="L1044" s="66">
        <v>3.2</v>
      </c>
      <c r="M1044" s="65">
        <v>1.3878425000000001</v>
      </c>
      <c r="N1044" s="67">
        <v>0.3888888888888889</v>
      </c>
      <c r="O1044" s="68">
        <v>0</v>
      </c>
    </row>
    <row r="1045" spans="1:15" x14ac:dyDescent="0.35">
      <c r="A1045" s="2">
        <v>28</v>
      </c>
      <c r="B1045" s="66">
        <v>30.68</v>
      </c>
      <c r="C1045" s="66">
        <v>28.48</v>
      </c>
      <c r="D1045" s="66">
        <v>28</v>
      </c>
      <c r="E1045" s="9">
        <v>35.4</v>
      </c>
      <c r="F1045" s="9">
        <v>16</v>
      </c>
      <c r="G1045" s="92">
        <v>56</v>
      </c>
      <c r="H1045" s="92">
        <v>20</v>
      </c>
      <c r="I1045" s="9">
        <v>11.7</v>
      </c>
      <c r="J1045" s="9">
        <v>10.9</v>
      </c>
      <c r="K1045" s="175">
        <v>7.3</v>
      </c>
      <c r="L1045" s="66">
        <v>3.3833333333333333</v>
      </c>
      <c r="M1045" s="65">
        <v>1.4839150000000001</v>
      </c>
      <c r="N1045" s="67">
        <v>0.38541666666666669</v>
      </c>
      <c r="O1045" s="68">
        <v>0</v>
      </c>
    </row>
    <row r="1046" spans="1:15" x14ac:dyDescent="0.35">
      <c r="A1046" s="2">
        <v>29</v>
      </c>
      <c r="B1046" s="66">
        <v>30.64</v>
      </c>
      <c r="C1046" s="66">
        <v>28.32</v>
      </c>
      <c r="D1046" s="65">
        <v>28.04</v>
      </c>
      <c r="E1046" s="12">
        <v>35.6</v>
      </c>
      <c r="F1046" s="12">
        <v>15.2</v>
      </c>
      <c r="G1046" s="159">
        <v>50</v>
      </c>
      <c r="H1046" s="159">
        <v>19</v>
      </c>
      <c r="I1046" s="12">
        <v>13</v>
      </c>
      <c r="J1046" s="12">
        <v>10.199999999999999</v>
      </c>
      <c r="K1046" s="175">
        <v>6.208333333333333</v>
      </c>
      <c r="L1046" s="65">
        <v>2.3583333333333334</v>
      </c>
      <c r="M1046" s="65">
        <v>1.18991</v>
      </c>
      <c r="N1046" s="73">
        <v>0.39583333333333331</v>
      </c>
      <c r="O1046" s="68">
        <v>0</v>
      </c>
    </row>
    <row r="1047" spans="1:15" x14ac:dyDescent="0.35">
      <c r="A1047" s="2">
        <v>30</v>
      </c>
      <c r="B1047" s="66">
        <v>30.76</v>
      </c>
      <c r="C1047" s="66">
        <v>28.96</v>
      </c>
      <c r="D1047" s="65">
        <v>28.2</v>
      </c>
      <c r="E1047" s="12">
        <v>36.6</v>
      </c>
      <c r="F1047" s="12">
        <v>15.8</v>
      </c>
      <c r="G1047" s="159">
        <v>44</v>
      </c>
      <c r="H1047" s="159">
        <v>17</v>
      </c>
      <c r="I1047" s="12">
        <v>11.5</v>
      </c>
      <c r="J1047" s="12">
        <v>10.8</v>
      </c>
      <c r="K1047" s="175">
        <v>6.3666666666666663</v>
      </c>
      <c r="L1047" s="65">
        <v>4.0333333333333332</v>
      </c>
      <c r="M1047" s="65">
        <v>1.4445599999999998</v>
      </c>
      <c r="N1047" s="73">
        <v>0.41666666666666669</v>
      </c>
      <c r="O1047" s="72">
        <v>0</v>
      </c>
    </row>
    <row r="1048" spans="1:15" ht="15" thickBot="1" x14ac:dyDescent="0.4">
      <c r="A1048" s="3">
        <v>31</v>
      </c>
      <c r="B1048" s="70">
        <v>31</v>
      </c>
      <c r="C1048" s="70">
        <v>28.96</v>
      </c>
      <c r="D1048" s="69">
        <v>28.08</v>
      </c>
      <c r="E1048" s="10">
        <v>36.200000000000003</v>
      </c>
      <c r="F1048" s="10">
        <v>16</v>
      </c>
      <c r="G1048" s="153">
        <v>42</v>
      </c>
      <c r="H1048" s="153">
        <v>16</v>
      </c>
      <c r="I1048" s="10">
        <v>16</v>
      </c>
      <c r="J1048" s="10">
        <v>10.9</v>
      </c>
      <c r="K1048" s="175">
        <v>8.25</v>
      </c>
      <c r="L1048" s="69">
        <v>4.1833333333333336</v>
      </c>
      <c r="M1048" s="65">
        <v>1.72699</v>
      </c>
      <c r="N1048" s="75">
        <v>0.41666666666666669</v>
      </c>
      <c r="O1048" s="72">
        <v>0</v>
      </c>
    </row>
    <row r="1049" spans="1:15" ht="15" thickBot="1" x14ac:dyDescent="0.4">
      <c r="A1049" s="16" t="s">
        <v>16</v>
      </c>
      <c r="B1049" s="104">
        <v>301.08</v>
      </c>
      <c r="C1049" s="104">
        <v>310.08</v>
      </c>
      <c r="D1049" s="104">
        <v>302.03999999999996</v>
      </c>
      <c r="E1049" s="104">
        <v>388.6</v>
      </c>
      <c r="F1049" s="104">
        <v>170</v>
      </c>
      <c r="G1049" s="104">
        <v>564</v>
      </c>
      <c r="H1049" s="104">
        <v>217</v>
      </c>
      <c r="I1049" s="104">
        <v>144.69999999999999</v>
      </c>
      <c r="J1049" s="104">
        <v>106.2</v>
      </c>
      <c r="K1049" s="104">
        <v>76.633333333333326</v>
      </c>
      <c r="L1049" s="104">
        <v>41.558333333333323</v>
      </c>
      <c r="M1049" s="104">
        <v>16.416822499999999</v>
      </c>
      <c r="N1049" s="104"/>
      <c r="O1049" s="104">
        <v>0</v>
      </c>
    </row>
    <row r="1050" spans="1:15" ht="15" thickBot="1" x14ac:dyDescent="0.4">
      <c r="A1050" s="121" t="s">
        <v>18</v>
      </c>
      <c r="B1050" s="128">
        <v>30.107999999999997</v>
      </c>
      <c r="C1050" s="128">
        <v>28.189090909090908</v>
      </c>
      <c r="D1050" s="128">
        <v>27.458181818181814</v>
      </c>
      <c r="E1050" s="128">
        <v>35.327272727272728</v>
      </c>
      <c r="F1050" s="128">
        <v>15.454545454545455</v>
      </c>
      <c r="G1050" s="128">
        <v>51.272727272727273</v>
      </c>
      <c r="H1050" s="128">
        <v>19.727272727272727</v>
      </c>
      <c r="I1050" s="128">
        <v>13.154545454545454</v>
      </c>
      <c r="J1050" s="128">
        <v>9.6545454545454543</v>
      </c>
      <c r="K1050" s="128">
        <v>6.9666666666666659</v>
      </c>
      <c r="L1050" s="128">
        <v>3.778030303030302</v>
      </c>
      <c r="M1050" s="128">
        <v>1.4924384090909089</v>
      </c>
      <c r="N1050" s="128"/>
      <c r="O1050" s="128">
        <v>0</v>
      </c>
    </row>
    <row r="1051" spans="1:15" ht="15" thickBot="1" x14ac:dyDescent="0.4">
      <c r="A1051" s="121" t="s">
        <v>49</v>
      </c>
      <c r="B1051" s="128">
        <v>848.87999999999988</v>
      </c>
      <c r="C1051" s="128">
        <v>833.31999999999994</v>
      </c>
      <c r="D1051" s="128">
        <v>821.87999999999988</v>
      </c>
      <c r="E1051" s="128">
        <v>1004.6</v>
      </c>
      <c r="F1051" s="128">
        <v>425.4</v>
      </c>
      <c r="G1051" s="128">
        <v>1914</v>
      </c>
      <c r="H1051" s="128">
        <v>736</v>
      </c>
      <c r="I1051" s="128">
        <v>364.4</v>
      </c>
      <c r="J1051" s="128">
        <v>274.2</v>
      </c>
      <c r="K1051" s="128">
        <v>217.53333333333333</v>
      </c>
      <c r="L1051" s="128">
        <v>147.64166666666665</v>
      </c>
      <c r="M1051" s="128">
        <v>50.722807500000002</v>
      </c>
      <c r="N1051" s="128"/>
      <c r="O1051" s="128">
        <v>0</v>
      </c>
    </row>
    <row r="1052" spans="1:15" ht="15" thickBot="1" x14ac:dyDescent="0.4">
      <c r="A1052" s="121" t="s">
        <v>21</v>
      </c>
      <c r="B1052" s="128">
        <v>27.383225806451609</v>
      </c>
      <c r="C1052" s="128">
        <v>26.881290322580643</v>
      </c>
      <c r="D1052" s="128">
        <v>26.512258064516125</v>
      </c>
      <c r="E1052" s="128">
        <v>32.406451612903226</v>
      </c>
      <c r="F1052" s="128">
        <v>13.72258064516129</v>
      </c>
      <c r="G1052" s="128">
        <v>61.741935483870968</v>
      </c>
      <c r="H1052" s="128">
        <v>23.741935483870968</v>
      </c>
      <c r="I1052" s="128">
        <v>11.754838709677419</v>
      </c>
      <c r="J1052" s="128">
        <v>8.8451612903225811</v>
      </c>
      <c r="K1052" s="128">
        <v>7.0172043010752692</v>
      </c>
      <c r="L1052" s="128">
        <v>4.7626344086021497</v>
      </c>
      <c r="M1052" s="128">
        <v>1.6362195967741937</v>
      </c>
      <c r="N1052" s="128"/>
      <c r="O1052" s="128">
        <v>0</v>
      </c>
    </row>
    <row r="1054" spans="1:15" ht="15" thickBot="1" x14ac:dyDescent="0.4">
      <c r="A1054" s="1449" t="s">
        <v>144</v>
      </c>
      <c r="B1054" s="1449"/>
      <c r="C1054" s="1449"/>
      <c r="D1054" s="1449"/>
      <c r="E1054" s="1449"/>
      <c r="F1054" s="1449"/>
      <c r="G1054" s="1449"/>
      <c r="H1054" s="1449"/>
      <c r="I1054" s="1449"/>
      <c r="J1054" s="1449"/>
      <c r="K1054" s="1449"/>
      <c r="L1054" s="1449"/>
      <c r="M1054" s="1449"/>
      <c r="N1054" s="1449"/>
      <c r="O1054" s="1449"/>
    </row>
    <row r="1055" spans="1:15" x14ac:dyDescent="0.35">
      <c r="A1055" s="1434" t="s">
        <v>1</v>
      </c>
      <c r="B1055" s="1436" t="s">
        <v>23</v>
      </c>
      <c r="C1055" s="1437"/>
      <c r="D1055" s="1438"/>
      <c r="E1055" s="1436" t="s">
        <v>24</v>
      </c>
      <c r="F1055" s="1438"/>
      <c r="G1055" s="1436" t="s">
        <v>4</v>
      </c>
      <c r="H1055" s="1438"/>
      <c r="I1055" s="1441" t="s">
        <v>5</v>
      </c>
      <c r="J1055" s="1442"/>
      <c r="K1055" s="1441" t="s">
        <v>6</v>
      </c>
      <c r="L1055" s="1451"/>
      <c r="M1055" s="1442"/>
      <c r="N1055" s="1475" t="s">
        <v>46</v>
      </c>
      <c r="O1055" s="1472" t="s">
        <v>47</v>
      </c>
    </row>
    <row r="1056" spans="1:15" ht="42.5" thickBot="1" x14ac:dyDescent="0.4">
      <c r="A1056" s="1450"/>
      <c r="B1056" s="1">
        <v>0.05</v>
      </c>
      <c r="C1056" s="1">
        <v>0.1</v>
      </c>
      <c r="D1056" s="1">
        <v>0.2</v>
      </c>
      <c r="E1056" s="1" t="s">
        <v>9</v>
      </c>
      <c r="F1056" s="1" t="s">
        <v>10</v>
      </c>
      <c r="G1056" s="1" t="s">
        <v>9</v>
      </c>
      <c r="H1056" s="1" t="s">
        <v>10</v>
      </c>
      <c r="I1056" s="1" t="s">
        <v>11</v>
      </c>
      <c r="J1056" s="1" t="s">
        <v>12</v>
      </c>
      <c r="K1056" s="19" t="s">
        <v>145</v>
      </c>
      <c r="L1056" s="19" t="s">
        <v>146</v>
      </c>
      <c r="M1056" s="19" t="s">
        <v>15</v>
      </c>
      <c r="N1056" s="1476"/>
      <c r="O1056" s="1473"/>
    </row>
    <row r="1057" spans="1:15" x14ac:dyDescent="0.35">
      <c r="A1057" s="2">
        <v>1</v>
      </c>
      <c r="B1057" s="7">
        <v>30.92</v>
      </c>
      <c r="C1057" s="7">
        <v>28.84</v>
      </c>
      <c r="D1057" s="7">
        <v>28.12</v>
      </c>
      <c r="E1057" s="9">
        <v>36.4</v>
      </c>
      <c r="F1057" s="9">
        <v>15.4</v>
      </c>
      <c r="G1057" s="92">
        <v>41</v>
      </c>
      <c r="H1057" s="92">
        <v>16</v>
      </c>
      <c r="I1057" s="9">
        <v>12.8</v>
      </c>
      <c r="J1057" s="9">
        <v>11.7</v>
      </c>
      <c r="K1057" s="66">
        <v>7.5666666666666664</v>
      </c>
      <c r="L1057" s="66">
        <v>3.80833333333333</v>
      </c>
      <c r="M1057" s="66">
        <v>1.5799874999999994</v>
      </c>
      <c r="N1057" s="67">
        <v>0.39930555555555558</v>
      </c>
      <c r="O1057" s="68">
        <v>0</v>
      </c>
    </row>
    <row r="1058" spans="1:15" x14ac:dyDescent="0.35">
      <c r="A1058" s="2">
        <v>2</v>
      </c>
      <c r="B1058" s="66">
        <v>31.04</v>
      </c>
      <c r="C1058" s="8">
        <v>28.68</v>
      </c>
      <c r="D1058" s="175">
        <v>28</v>
      </c>
      <c r="E1058" s="9">
        <v>36.200000000000003</v>
      </c>
      <c r="F1058" s="9">
        <v>14</v>
      </c>
      <c r="G1058" s="92">
        <v>55</v>
      </c>
      <c r="H1058" s="92">
        <v>17</v>
      </c>
      <c r="I1058" s="9">
        <v>15</v>
      </c>
      <c r="J1058" s="9">
        <v>9.1999999999999993</v>
      </c>
      <c r="K1058" s="66">
        <v>8.0833333333333339</v>
      </c>
      <c r="L1058" s="66">
        <v>3.3833333333333333</v>
      </c>
      <c r="M1058" s="66">
        <v>1.5927199999999999</v>
      </c>
      <c r="N1058" s="67">
        <v>0.41666666666666669</v>
      </c>
      <c r="O1058" s="68">
        <v>0</v>
      </c>
    </row>
    <row r="1059" spans="1:15" x14ac:dyDescent="0.35">
      <c r="A1059" s="2">
        <v>3</v>
      </c>
      <c r="B1059" s="66">
        <v>30.6</v>
      </c>
      <c r="C1059" s="8">
        <v>28.48</v>
      </c>
      <c r="D1059" s="8">
        <v>27.84</v>
      </c>
      <c r="E1059" s="9">
        <v>36.4</v>
      </c>
      <c r="F1059" s="9">
        <v>14.4</v>
      </c>
      <c r="G1059" s="92">
        <v>48</v>
      </c>
      <c r="H1059" s="92">
        <v>17</v>
      </c>
      <c r="I1059" s="9">
        <v>14</v>
      </c>
      <c r="J1059" s="9">
        <v>11.5</v>
      </c>
      <c r="K1059" s="66">
        <v>8.0749999999999993</v>
      </c>
      <c r="L1059" s="66">
        <v>3.1916666666666669</v>
      </c>
      <c r="M1059" s="66">
        <v>1.5649399999999998</v>
      </c>
      <c r="N1059" s="67">
        <v>0.40625</v>
      </c>
      <c r="O1059" s="68">
        <v>0</v>
      </c>
    </row>
    <row r="1060" spans="1:15" x14ac:dyDescent="0.35">
      <c r="A1060" s="2">
        <v>4</v>
      </c>
      <c r="B1060" s="66">
        <v>30.8</v>
      </c>
      <c r="C1060" s="8">
        <v>28.64</v>
      </c>
      <c r="D1060" s="8">
        <v>27.88</v>
      </c>
      <c r="E1060" s="9">
        <v>36.6</v>
      </c>
      <c r="F1060" s="9">
        <v>14.8</v>
      </c>
      <c r="G1060" s="92">
        <v>39</v>
      </c>
      <c r="H1060" s="92">
        <v>17</v>
      </c>
      <c r="I1060" s="9">
        <v>15</v>
      </c>
      <c r="J1060" s="9">
        <v>9.5</v>
      </c>
      <c r="K1060" s="66">
        <v>7.5</v>
      </c>
      <c r="L1060" s="66">
        <v>3.5166666666666666</v>
      </c>
      <c r="M1060" s="66">
        <v>1.5302149999999999</v>
      </c>
      <c r="N1060" s="67">
        <v>0.41666666666666669</v>
      </c>
      <c r="O1060" s="68">
        <v>0</v>
      </c>
    </row>
    <row r="1061" spans="1:15" x14ac:dyDescent="0.35">
      <c r="A1061" s="2">
        <v>5</v>
      </c>
      <c r="B1061" s="66">
        <v>30.96</v>
      </c>
      <c r="C1061" s="8">
        <v>28.84</v>
      </c>
      <c r="D1061" s="8">
        <v>28.04</v>
      </c>
      <c r="E1061" s="9">
        <v>36.4</v>
      </c>
      <c r="F1061" s="9">
        <v>15</v>
      </c>
      <c r="G1061" s="92">
        <v>41</v>
      </c>
      <c r="H1061" s="92">
        <v>17</v>
      </c>
      <c r="I1061" s="9">
        <v>14</v>
      </c>
      <c r="J1061" s="9">
        <v>10.4</v>
      </c>
      <c r="K1061" s="66">
        <v>7.4416666666666664</v>
      </c>
      <c r="L1061" s="66">
        <v>4.55</v>
      </c>
      <c r="M1061" s="66">
        <v>1.6656424999999999</v>
      </c>
      <c r="N1061" s="67">
        <v>0.40625</v>
      </c>
      <c r="O1061" s="68">
        <v>0</v>
      </c>
    </row>
    <row r="1062" spans="1:15" x14ac:dyDescent="0.35">
      <c r="A1062" s="2">
        <v>6</v>
      </c>
      <c r="B1062" s="66">
        <v>31.76</v>
      </c>
      <c r="C1062" s="8">
        <v>29.52</v>
      </c>
      <c r="D1062" s="66">
        <v>28.56</v>
      </c>
      <c r="E1062" s="9">
        <v>36.200000000000003</v>
      </c>
      <c r="F1062" s="9">
        <v>16.399999999999999</v>
      </c>
      <c r="G1062" s="92">
        <v>50</v>
      </c>
      <c r="H1062" s="92">
        <v>22</v>
      </c>
      <c r="I1062" s="9">
        <v>15</v>
      </c>
      <c r="J1062" s="9">
        <v>11.5</v>
      </c>
      <c r="K1062" s="66">
        <v>6.583333333333333</v>
      </c>
      <c r="L1062" s="66">
        <v>3.7583333333333333</v>
      </c>
      <c r="M1062" s="66">
        <v>1.4364574999999999</v>
      </c>
      <c r="N1062" s="67">
        <v>0.41666666666666669</v>
      </c>
      <c r="O1062" s="68">
        <v>0</v>
      </c>
    </row>
    <row r="1063" spans="1:15" x14ac:dyDescent="0.35">
      <c r="A1063" s="2">
        <v>7</v>
      </c>
      <c r="B1063" s="66">
        <v>31.96</v>
      </c>
      <c r="C1063" s="8">
        <v>29.64</v>
      </c>
      <c r="D1063" s="76">
        <v>28.8</v>
      </c>
      <c r="E1063" s="9">
        <v>37</v>
      </c>
      <c r="F1063" s="9">
        <v>15.6</v>
      </c>
      <c r="G1063" s="92">
        <v>49</v>
      </c>
      <c r="H1063" s="92">
        <v>20</v>
      </c>
      <c r="I1063" s="9">
        <v>14</v>
      </c>
      <c r="J1063" s="9">
        <v>13.1</v>
      </c>
      <c r="K1063" s="69">
        <v>6.3083333333333336</v>
      </c>
      <c r="L1063" s="69">
        <v>4.5916666666666668</v>
      </c>
      <c r="M1063" s="66">
        <v>1.5140100000000001</v>
      </c>
      <c r="N1063" s="67">
        <v>0.41666666666666669</v>
      </c>
      <c r="O1063" s="68">
        <v>0</v>
      </c>
    </row>
    <row r="1064" spans="1:15" x14ac:dyDescent="0.35">
      <c r="A1064" s="2">
        <v>8</v>
      </c>
      <c r="B1064" s="66">
        <v>31.96</v>
      </c>
      <c r="C1064" s="8">
        <v>29.72</v>
      </c>
      <c r="D1064" s="8">
        <v>28.8</v>
      </c>
      <c r="E1064" s="9">
        <v>36.6</v>
      </c>
      <c r="F1064" s="9">
        <v>16.399999999999999</v>
      </c>
      <c r="G1064" s="92">
        <v>44</v>
      </c>
      <c r="H1064" s="92">
        <v>19</v>
      </c>
      <c r="I1064" s="9">
        <v>15.5</v>
      </c>
      <c r="J1064" s="9">
        <v>10.7</v>
      </c>
      <c r="K1064" s="66">
        <v>6.3666666666666663</v>
      </c>
      <c r="L1064" s="66">
        <v>4.4333333333333336</v>
      </c>
      <c r="M1064" s="66">
        <v>1.5001200000000001</v>
      </c>
      <c r="N1064" s="67">
        <v>0.41666666666666669</v>
      </c>
      <c r="O1064" s="68">
        <v>0</v>
      </c>
    </row>
    <row r="1065" spans="1:15" x14ac:dyDescent="0.35">
      <c r="A1065" s="2">
        <v>9</v>
      </c>
      <c r="B1065" s="66">
        <v>31.32</v>
      </c>
      <c r="C1065" s="8">
        <v>29.24</v>
      </c>
      <c r="D1065" s="8">
        <v>28.8</v>
      </c>
      <c r="E1065" s="9">
        <v>36.4</v>
      </c>
      <c r="F1065" s="9">
        <v>16.600000000000001</v>
      </c>
      <c r="G1065" s="92">
        <v>44</v>
      </c>
      <c r="H1065" s="92">
        <v>17</v>
      </c>
      <c r="I1065" s="9">
        <v>13.5</v>
      </c>
      <c r="J1065" s="9">
        <v>11.5</v>
      </c>
      <c r="K1065" s="66">
        <v>8.375</v>
      </c>
      <c r="L1065" s="66">
        <v>4.1583333333333332</v>
      </c>
      <c r="M1065" s="66">
        <v>1.74088</v>
      </c>
      <c r="N1065" s="67">
        <v>0.38541666666666669</v>
      </c>
      <c r="O1065" s="68">
        <v>0</v>
      </c>
    </row>
    <row r="1066" spans="1:15" ht="15" thickBot="1" x14ac:dyDescent="0.4">
      <c r="A1066" s="3">
        <v>10</v>
      </c>
      <c r="B1066" s="70">
        <v>31.64</v>
      </c>
      <c r="C1066" s="11">
        <v>29.44</v>
      </c>
      <c r="D1066" s="11">
        <v>28.48</v>
      </c>
      <c r="E1066" s="13">
        <v>36.6</v>
      </c>
      <c r="F1066" s="13">
        <v>15.6</v>
      </c>
      <c r="G1066" s="158">
        <v>42</v>
      </c>
      <c r="H1066" s="158">
        <v>19</v>
      </c>
      <c r="I1066" s="13">
        <v>17.5</v>
      </c>
      <c r="J1066" s="13">
        <v>9.5</v>
      </c>
      <c r="K1066" s="70">
        <v>7.3583333333333334</v>
      </c>
      <c r="L1066" s="92">
        <v>4.5650462962963001</v>
      </c>
      <c r="M1066" s="66">
        <v>1.656157430555556</v>
      </c>
      <c r="N1066" s="71">
        <v>0.40625</v>
      </c>
      <c r="O1066" s="72">
        <v>0</v>
      </c>
    </row>
    <row r="1067" spans="1:15" ht="15" thickBot="1" x14ac:dyDescent="0.4">
      <c r="A1067" s="16" t="s">
        <v>16</v>
      </c>
      <c r="B1067" s="26">
        <v>312.95999999999998</v>
      </c>
      <c r="C1067" s="26">
        <v>291.03999999999996</v>
      </c>
      <c r="D1067" s="26">
        <v>283.32000000000005</v>
      </c>
      <c r="E1067" s="26">
        <v>364.8</v>
      </c>
      <c r="F1067" s="26">
        <v>154.19999999999999</v>
      </c>
      <c r="G1067" s="26">
        <v>453</v>
      </c>
      <c r="H1067" s="26">
        <v>181</v>
      </c>
      <c r="I1067" s="26">
        <v>146.30000000000001</v>
      </c>
      <c r="J1067" s="26">
        <v>108.6</v>
      </c>
      <c r="K1067" s="104">
        <v>73.658333333333346</v>
      </c>
      <c r="L1067" s="104">
        <v>39.956712962962968</v>
      </c>
      <c r="M1067" s="104">
        <v>15.781129930555558</v>
      </c>
      <c r="N1067" s="26"/>
      <c r="O1067" s="26">
        <v>0</v>
      </c>
    </row>
    <row r="1068" spans="1:15" ht="15" thickBot="1" x14ac:dyDescent="0.4">
      <c r="A1068" s="121" t="s">
        <v>18</v>
      </c>
      <c r="B1068" s="134">
        <v>31.295999999999999</v>
      </c>
      <c r="C1068" s="134">
        <v>29.103999999999996</v>
      </c>
      <c r="D1068" s="134">
        <v>28.332000000000004</v>
      </c>
      <c r="E1068" s="134">
        <v>36.480000000000004</v>
      </c>
      <c r="F1068" s="134">
        <v>15.419999999999998</v>
      </c>
      <c r="G1068" s="134">
        <v>45.3</v>
      </c>
      <c r="H1068" s="134">
        <v>18.100000000000001</v>
      </c>
      <c r="I1068" s="134">
        <v>14.63</v>
      </c>
      <c r="J1068" s="134">
        <v>10.86</v>
      </c>
      <c r="K1068" s="128">
        <v>7.3658333333333346</v>
      </c>
      <c r="L1068" s="128">
        <v>3.9956712962962966</v>
      </c>
      <c r="M1068" s="128">
        <v>1.5781129930555557</v>
      </c>
      <c r="N1068" s="134"/>
      <c r="O1068" s="134">
        <v>0</v>
      </c>
    </row>
    <row r="1069" spans="1:15" x14ac:dyDescent="0.35">
      <c r="A1069" s="6">
        <v>11</v>
      </c>
      <c r="B1069" s="7">
        <v>31.76</v>
      </c>
      <c r="C1069" s="7">
        <v>29.64</v>
      </c>
      <c r="D1069" s="7">
        <v>28.92</v>
      </c>
      <c r="E1069" s="12">
        <v>36.200000000000003</v>
      </c>
      <c r="F1069" s="12">
        <v>13.8</v>
      </c>
      <c r="G1069" s="159">
        <v>42</v>
      </c>
      <c r="H1069" s="159">
        <v>20</v>
      </c>
      <c r="I1069" s="12">
        <v>11.5</v>
      </c>
      <c r="J1069" s="12">
        <v>11.8</v>
      </c>
      <c r="K1069" s="65">
        <v>8.1166666666666671</v>
      </c>
      <c r="L1069" s="65">
        <v>5.6833333333333336</v>
      </c>
      <c r="M1069" s="66">
        <v>1.91682</v>
      </c>
      <c r="N1069" s="73">
        <v>0.38541666666666669</v>
      </c>
      <c r="O1069" s="68">
        <v>0</v>
      </c>
    </row>
    <row r="1070" spans="1:15" x14ac:dyDescent="0.35">
      <c r="A1070" s="2">
        <v>12</v>
      </c>
      <c r="B1070" s="8">
        <v>31.88</v>
      </c>
      <c r="C1070" s="8">
        <v>29.8</v>
      </c>
      <c r="D1070" s="8">
        <v>29.04</v>
      </c>
      <c r="E1070" s="9">
        <v>35</v>
      </c>
      <c r="F1070" s="9">
        <v>15.6</v>
      </c>
      <c r="G1070" s="92">
        <v>57</v>
      </c>
      <c r="H1070" s="92">
        <v>24</v>
      </c>
      <c r="I1070" s="9">
        <v>15.5</v>
      </c>
      <c r="J1070" s="9">
        <v>12.6</v>
      </c>
      <c r="K1070" s="66">
        <v>7.7416666666666663</v>
      </c>
      <c r="L1070" s="66">
        <v>6.3083333333333336</v>
      </c>
      <c r="M1070" s="66">
        <v>1.9515450000000001</v>
      </c>
      <c r="N1070" s="67">
        <v>0.38541666666666669</v>
      </c>
      <c r="O1070" s="68">
        <v>0</v>
      </c>
    </row>
    <row r="1071" spans="1:15" x14ac:dyDescent="0.35">
      <c r="A1071" s="2">
        <v>13</v>
      </c>
      <c r="B1071" s="8">
        <v>32.08</v>
      </c>
      <c r="C1071" s="8">
        <v>30.48</v>
      </c>
      <c r="D1071" s="8">
        <v>29.24</v>
      </c>
      <c r="E1071" s="9">
        <v>33</v>
      </c>
      <c r="F1071" s="9">
        <v>15.8</v>
      </c>
      <c r="G1071" s="92">
        <v>65</v>
      </c>
      <c r="H1071" s="92">
        <v>28</v>
      </c>
      <c r="I1071" s="9">
        <v>13.5</v>
      </c>
      <c r="J1071" s="9">
        <v>9.4</v>
      </c>
      <c r="K1071" s="66">
        <v>8.0833333333333339</v>
      </c>
      <c r="L1071" s="66">
        <v>5.4333333333333336</v>
      </c>
      <c r="M1071" s="66">
        <v>1.8774650000000002</v>
      </c>
      <c r="N1071" s="67">
        <v>0.375</v>
      </c>
      <c r="O1071" s="68">
        <v>0</v>
      </c>
    </row>
    <row r="1072" spans="1:15" x14ac:dyDescent="0.35">
      <c r="A1072" s="2">
        <v>14</v>
      </c>
      <c r="B1072" s="8">
        <v>31.76</v>
      </c>
      <c r="C1072" s="8">
        <v>29.68</v>
      </c>
      <c r="D1072" s="8">
        <v>28.96</v>
      </c>
      <c r="E1072" s="9">
        <v>33.799999999999997</v>
      </c>
      <c r="F1072" s="9">
        <v>14.8</v>
      </c>
      <c r="G1072" s="92">
        <v>64</v>
      </c>
      <c r="H1072" s="92">
        <v>26</v>
      </c>
      <c r="I1072" s="9">
        <v>14</v>
      </c>
      <c r="J1072" s="9">
        <v>9.4</v>
      </c>
      <c r="K1072" s="66">
        <v>7.1333333333333337</v>
      </c>
      <c r="L1072" s="66">
        <v>4.3583333333333334</v>
      </c>
      <c r="M1072" s="66">
        <v>1.5961925000000001</v>
      </c>
      <c r="N1072" s="67">
        <v>0.38541666666666669</v>
      </c>
      <c r="O1072" s="68">
        <v>0</v>
      </c>
    </row>
    <row r="1073" spans="1:15" x14ac:dyDescent="0.35">
      <c r="A1073" s="2">
        <v>15</v>
      </c>
      <c r="B1073" s="8">
        <v>31.76</v>
      </c>
      <c r="C1073" s="8">
        <v>30.32</v>
      </c>
      <c r="D1073" s="8">
        <v>29.4</v>
      </c>
      <c r="E1073" s="9">
        <v>34.799999999999997</v>
      </c>
      <c r="F1073" s="9">
        <v>17.2</v>
      </c>
      <c r="G1073" s="92">
        <v>66</v>
      </c>
      <c r="H1073" s="92">
        <v>26</v>
      </c>
      <c r="I1073" s="9">
        <v>15</v>
      </c>
      <c r="J1073" s="9">
        <v>11.6</v>
      </c>
      <c r="K1073" s="66">
        <v>7.166666666666667</v>
      </c>
      <c r="L1073" s="66">
        <v>4.1500000000000004</v>
      </c>
      <c r="M1073" s="66">
        <v>1.571885</v>
      </c>
      <c r="N1073" s="67">
        <v>0.375</v>
      </c>
      <c r="O1073" s="68">
        <v>0</v>
      </c>
    </row>
    <row r="1074" spans="1:15" x14ac:dyDescent="0.35">
      <c r="A1074" s="2">
        <v>16</v>
      </c>
      <c r="B1074" s="8">
        <v>32.72</v>
      </c>
      <c r="C1074" s="8">
        <v>30.44</v>
      </c>
      <c r="D1074" s="8">
        <v>29.48</v>
      </c>
      <c r="E1074" s="9">
        <v>34.200000000000003</v>
      </c>
      <c r="F1074" s="9">
        <v>16.600000000000001</v>
      </c>
      <c r="G1074" s="92">
        <v>46</v>
      </c>
      <c r="H1074" s="92">
        <v>16</v>
      </c>
      <c r="I1074" s="9">
        <v>13.6</v>
      </c>
      <c r="J1074" s="9">
        <v>9.6999999999999993</v>
      </c>
      <c r="K1074" s="66">
        <v>6</v>
      </c>
      <c r="L1074" s="66">
        <v>3.85</v>
      </c>
      <c r="M1074" s="66">
        <v>1.3681649999999999</v>
      </c>
      <c r="N1074" s="67">
        <v>0.39583333333333331</v>
      </c>
      <c r="O1074" s="68">
        <v>0</v>
      </c>
    </row>
    <row r="1075" spans="1:15" x14ac:dyDescent="0.35">
      <c r="A1075" s="2">
        <v>17</v>
      </c>
      <c r="B1075" s="8">
        <v>32.64</v>
      </c>
      <c r="C1075" s="8">
        <v>30.16</v>
      </c>
      <c r="D1075" s="8">
        <v>29.52</v>
      </c>
      <c r="E1075" s="9">
        <v>35.4</v>
      </c>
      <c r="F1075" s="9">
        <v>15.4</v>
      </c>
      <c r="G1075" s="92">
        <v>35</v>
      </c>
      <c r="H1075" s="92">
        <v>20</v>
      </c>
      <c r="I1075" s="9">
        <v>13.9</v>
      </c>
      <c r="J1075" s="9">
        <v>11.1</v>
      </c>
      <c r="K1075" s="66">
        <v>5.875</v>
      </c>
      <c r="L1075" s="66">
        <v>4.375</v>
      </c>
      <c r="M1075" s="66">
        <v>1.4237249999999999</v>
      </c>
      <c r="N1075" s="67">
        <v>0.33333333333333331</v>
      </c>
      <c r="O1075" s="68">
        <v>0</v>
      </c>
    </row>
    <row r="1076" spans="1:15" x14ac:dyDescent="0.35">
      <c r="A1076" s="2">
        <v>18</v>
      </c>
      <c r="B1076" s="8">
        <v>34.119999999999997</v>
      </c>
      <c r="C1076" s="8">
        <v>31.6</v>
      </c>
      <c r="D1076" s="8">
        <v>30.4</v>
      </c>
      <c r="E1076" s="9">
        <v>37.200000000000003</v>
      </c>
      <c r="F1076" s="9">
        <v>15</v>
      </c>
      <c r="G1076" s="92">
        <v>50</v>
      </c>
      <c r="H1076" s="92">
        <v>25</v>
      </c>
      <c r="I1076" s="9">
        <v>11.4</v>
      </c>
      <c r="J1076" s="9">
        <v>10.199999999999999</v>
      </c>
      <c r="K1076" s="66">
        <v>6.8583333333333334</v>
      </c>
      <c r="L1076" s="66">
        <v>2.7916666666666665</v>
      </c>
      <c r="M1076" s="66">
        <v>1.3403849999999999</v>
      </c>
      <c r="N1076" s="67">
        <v>0.29166666666666669</v>
      </c>
      <c r="O1076" s="68">
        <v>0</v>
      </c>
    </row>
    <row r="1077" spans="1:15" x14ac:dyDescent="0.35">
      <c r="A1077" s="2">
        <v>19</v>
      </c>
      <c r="B1077" s="8">
        <v>33.64</v>
      </c>
      <c r="C1077" s="8">
        <v>31.32</v>
      </c>
      <c r="D1077" s="8">
        <v>30.16</v>
      </c>
      <c r="E1077" s="9">
        <v>36.799999999999997</v>
      </c>
      <c r="F1077" s="9">
        <v>12.8</v>
      </c>
      <c r="G1077" s="92">
        <v>54</v>
      </c>
      <c r="H1077" s="92">
        <v>21</v>
      </c>
      <c r="I1077" s="9">
        <v>17.600000000000001</v>
      </c>
      <c r="J1077" s="9">
        <v>10.3</v>
      </c>
      <c r="K1077" s="66">
        <v>7.1749999999999998</v>
      </c>
      <c r="L1077" s="66">
        <v>4.6333333333333337</v>
      </c>
      <c r="M1077" s="66">
        <v>1.6401775000000001</v>
      </c>
      <c r="N1077" s="67">
        <v>0.39583333333333331</v>
      </c>
      <c r="O1077" s="68">
        <v>0</v>
      </c>
    </row>
    <row r="1078" spans="1:15" ht="15" thickBot="1" x14ac:dyDescent="0.4">
      <c r="A1078" s="3">
        <v>20</v>
      </c>
      <c r="B1078" s="11">
        <v>33.479999999999997</v>
      </c>
      <c r="C1078" s="70">
        <v>31.2</v>
      </c>
      <c r="D1078" s="70">
        <v>30.24</v>
      </c>
      <c r="E1078" s="13">
        <v>36.4</v>
      </c>
      <c r="F1078" s="13">
        <v>17.2</v>
      </c>
      <c r="G1078" s="158">
        <v>46</v>
      </c>
      <c r="H1078" s="158">
        <v>23</v>
      </c>
      <c r="I1078" s="13">
        <v>14.5</v>
      </c>
      <c r="J1078" s="13">
        <v>12.7</v>
      </c>
      <c r="K1078" s="70">
        <v>7.9833333333333334</v>
      </c>
      <c r="L1078" s="70">
        <v>6.083333333333333</v>
      </c>
      <c r="M1078" s="66">
        <v>1.9538599999999999</v>
      </c>
      <c r="N1078" s="71">
        <v>0.39583333333333331</v>
      </c>
      <c r="O1078" s="72">
        <v>0</v>
      </c>
    </row>
    <row r="1079" spans="1:15" ht="15" thickBot="1" x14ac:dyDescent="0.4">
      <c r="A1079" s="16" t="s">
        <v>16</v>
      </c>
      <c r="B1079" s="26">
        <v>325.84000000000003</v>
      </c>
      <c r="C1079" s="26">
        <v>304.64</v>
      </c>
      <c r="D1079" s="26">
        <v>295.36</v>
      </c>
      <c r="E1079" s="26">
        <v>352.8</v>
      </c>
      <c r="F1079" s="26">
        <v>154.20000000000002</v>
      </c>
      <c r="G1079" s="26">
        <v>525</v>
      </c>
      <c r="H1079" s="26">
        <v>229</v>
      </c>
      <c r="I1079" s="26">
        <v>140.5</v>
      </c>
      <c r="J1079" s="26">
        <v>108.8</v>
      </c>
      <c r="K1079" s="104">
        <v>72.13333333333334</v>
      </c>
      <c r="L1079" s="104">
        <v>47.666666666666671</v>
      </c>
      <c r="M1079" s="26">
        <v>16.640219999999999</v>
      </c>
      <c r="N1079" s="26"/>
      <c r="O1079" s="26">
        <v>0</v>
      </c>
    </row>
    <row r="1080" spans="1:15" ht="15" thickBot="1" x14ac:dyDescent="0.4">
      <c r="A1080" s="121" t="s">
        <v>18</v>
      </c>
      <c r="B1080" s="134">
        <v>32.584000000000003</v>
      </c>
      <c r="C1080" s="134">
        <v>30.463999999999999</v>
      </c>
      <c r="D1080" s="134">
        <v>29.536000000000001</v>
      </c>
      <c r="E1080" s="134">
        <v>35.28</v>
      </c>
      <c r="F1080" s="134">
        <v>15.420000000000002</v>
      </c>
      <c r="G1080" s="134">
        <v>52.5</v>
      </c>
      <c r="H1080" s="134">
        <v>22.9</v>
      </c>
      <c r="I1080" s="134">
        <v>14.05</v>
      </c>
      <c r="J1080" s="134">
        <v>10.879999999999999</v>
      </c>
      <c r="K1080" s="128">
        <v>7.2133333333333338</v>
      </c>
      <c r="L1080" s="128">
        <v>4.7666666666666675</v>
      </c>
      <c r="M1080" s="134">
        <v>1.6640219999999999</v>
      </c>
      <c r="N1080" s="134"/>
      <c r="O1080" s="134">
        <v>0</v>
      </c>
    </row>
    <row r="1081" spans="1:15" x14ac:dyDescent="0.35">
      <c r="A1081" s="6">
        <v>21</v>
      </c>
      <c r="B1081" s="65">
        <v>33.56</v>
      </c>
      <c r="C1081" s="65">
        <v>31.24</v>
      </c>
      <c r="D1081" s="69">
        <v>30.24</v>
      </c>
      <c r="E1081" s="10">
        <v>35.4</v>
      </c>
      <c r="F1081" s="10">
        <v>17.2</v>
      </c>
      <c r="G1081" s="153">
        <v>53</v>
      </c>
      <c r="H1081" s="153">
        <v>20</v>
      </c>
      <c r="I1081" s="10">
        <v>15.5</v>
      </c>
      <c r="J1081" s="10">
        <v>11.4</v>
      </c>
      <c r="K1081" s="69">
        <v>7.3166666666666664</v>
      </c>
      <c r="L1081" s="69">
        <v>5.45</v>
      </c>
      <c r="M1081" s="66">
        <v>1.7732899999999998</v>
      </c>
      <c r="N1081" s="73">
        <v>0.3125</v>
      </c>
      <c r="O1081" s="74">
        <v>0</v>
      </c>
    </row>
    <row r="1082" spans="1:15" x14ac:dyDescent="0.35">
      <c r="A1082" s="2">
        <v>22</v>
      </c>
      <c r="B1082" s="66">
        <v>32.96</v>
      </c>
      <c r="C1082" s="66">
        <v>30.8</v>
      </c>
      <c r="D1082" s="66">
        <v>30.08</v>
      </c>
      <c r="E1082" s="9">
        <v>34.799999999999997</v>
      </c>
      <c r="F1082" s="9">
        <v>15.4</v>
      </c>
      <c r="G1082" s="92">
        <v>64</v>
      </c>
      <c r="H1082" s="92">
        <v>26</v>
      </c>
      <c r="I1082" s="9">
        <v>15.3</v>
      </c>
      <c r="J1082" s="9">
        <v>10.6</v>
      </c>
      <c r="K1082" s="66">
        <v>8.2333333333333325</v>
      </c>
      <c r="L1082" s="66">
        <v>4.7249999999999996</v>
      </c>
      <c r="M1082" s="66">
        <v>1.7999124999999998</v>
      </c>
      <c r="N1082" s="67">
        <v>0.39583333333333331</v>
      </c>
      <c r="O1082" s="68">
        <v>0</v>
      </c>
    </row>
    <row r="1083" spans="1:15" x14ac:dyDescent="0.35">
      <c r="A1083" s="2">
        <v>23</v>
      </c>
      <c r="B1083" s="66">
        <v>33.72</v>
      </c>
      <c r="C1083" s="66">
        <v>31.28</v>
      </c>
      <c r="D1083" s="66">
        <v>30.24</v>
      </c>
      <c r="E1083" s="9">
        <v>36.200000000000003</v>
      </c>
      <c r="F1083" s="9">
        <v>12</v>
      </c>
      <c r="G1083" s="92">
        <v>59</v>
      </c>
      <c r="H1083" s="92">
        <v>24</v>
      </c>
      <c r="I1083" s="9">
        <v>15.7</v>
      </c>
      <c r="J1083" s="9">
        <v>11.4</v>
      </c>
      <c r="K1083" s="66">
        <v>7.2166666666666668</v>
      </c>
      <c r="L1083" s="66">
        <v>4.916666666666667</v>
      </c>
      <c r="M1083" s="66">
        <v>1.6853199999999999</v>
      </c>
      <c r="N1083" s="67">
        <v>0.33333333333333331</v>
      </c>
      <c r="O1083" s="68">
        <v>0</v>
      </c>
    </row>
    <row r="1084" spans="1:15" x14ac:dyDescent="0.35">
      <c r="A1084" s="2">
        <v>24</v>
      </c>
      <c r="B1084" s="66">
        <v>32.04</v>
      </c>
      <c r="C1084" s="66">
        <v>30.24</v>
      </c>
      <c r="D1084" s="66">
        <v>29.84</v>
      </c>
      <c r="E1084" s="9">
        <v>35.799999999999997</v>
      </c>
      <c r="F1084" s="9">
        <v>17</v>
      </c>
      <c r="G1084" s="92">
        <v>46</v>
      </c>
      <c r="H1084" s="92">
        <v>24</v>
      </c>
      <c r="I1084" s="9">
        <v>15.5</v>
      </c>
      <c r="J1084" s="9">
        <v>10.6</v>
      </c>
      <c r="K1084" s="66">
        <v>6.7583333333333337</v>
      </c>
      <c r="L1084" s="66">
        <v>3.9083333333333332</v>
      </c>
      <c r="M1084" s="66">
        <v>1.4816</v>
      </c>
      <c r="N1084" s="67">
        <v>0.19791666666666666</v>
      </c>
      <c r="O1084" s="68">
        <v>0</v>
      </c>
    </row>
    <row r="1085" spans="1:15" x14ac:dyDescent="0.35">
      <c r="A1085" s="2">
        <v>25</v>
      </c>
      <c r="B1085" s="66">
        <v>33.840000000000003</v>
      </c>
      <c r="C1085" s="66">
        <v>31.24</v>
      </c>
      <c r="D1085" s="66">
        <v>30.24</v>
      </c>
      <c r="E1085" s="9">
        <v>36.4</v>
      </c>
      <c r="F1085" s="9">
        <v>18.8</v>
      </c>
      <c r="G1085" s="92">
        <v>38</v>
      </c>
      <c r="H1085" s="92">
        <v>17</v>
      </c>
      <c r="I1085" s="9">
        <v>14</v>
      </c>
      <c r="J1085" s="9">
        <v>12</v>
      </c>
      <c r="K1085" s="66">
        <v>8.1583333333333332</v>
      </c>
      <c r="L1085" s="66">
        <v>3.6833333333333331</v>
      </c>
      <c r="M1085" s="66">
        <v>1.6448075</v>
      </c>
      <c r="N1085" s="67">
        <v>0.38541666666666669</v>
      </c>
      <c r="O1085" s="68">
        <v>0</v>
      </c>
    </row>
    <row r="1086" spans="1:15" x14ac:dyDescent="0.35">
      <c r="A1086" s="2">
        <v>26</v>
      </c>
      <c r="B1086" s="66">
        <v>34</v>
      </c>
      <c r="C1086" s="66">
        <v>31.2</v>
      </c>
      <c r="D1086" s="69">
        <v>30.2</v>
      </c>
      <c r="E1086" s="10">
        <v>37.799999999999997</v>
      </c>
      <c r="F1086" s="10">
        <v>16.399999999999999</v>
      </c>
      <c r="G1086" s="153">
        <v>50</v>
      </c>
      <c r="H1086" s="153">
        <v>21</v>
      </c>
      <c r="I1086" s="10">
        <v>16.5</v>
      </c>
      <c r="J1086" s="10">
        <v>13.1</v>
      </c>
      <c r="K1086" s="69">
        <v>5.9083333333333332</v>
      </c>
      <c r="L1086" s="69">
        <v>4.2</v>
      </c>
      <c r="M1086" s="66">
        <v>1.4040475000000001</v>
      </c>
      <c r="N1086" s="67">
        <v>0.39930555555555558</v>
      </c>
      <c r="O1086" s="68">
        <v>0</v>
      </c>
    </row>
    <row r="1087" spans="1:15" x14ac:dyDescent="0.35">
      <c r="A1087" s="2">
        <v>27</v>
      </c>
      <c r="B1087" s="66">
        <v>35.36</v>
      </c>
      <c r="C1087" s="66">
        <v>32.24</v>
      </c>
      <c r="D1087" s="66">
        <v>31.36</v>
      </c>
      <c r="E1087" s="9">
        <v>37.799999999999997</v>
      </c>
      <c r="F1087" s="9">
        <v>18.8</v>
      </c>
      <c r="G1087" s="92">
        <v>48</v>
      </c>
      <c r="H1087" s="92">
        <v>20</v>
      </c>
      <c r="I1087" s="9">
        <v>12.5</v>
      </c>
      <c r="J1087" s="9">
        <v>9.5</v>
      </c>
      <c r="K1087" s="66">
        <v>6.5083333333333337</v>
      </c>
      <c r="L1087" s="66">
        <v>3.9833333333333334</v>
      </c>
      <c r="M1087" s="66">
        <v>1.4572925000000001</v>
      </c>
      <c r="N1087" s="67">
        <v>0.36458333333333331</v>
      </c>
      <c r="O1087" s="68">
        <v>0</v>
      </c>
    </row>
    <row r="1088" spans="1:15" ht="15" thickBot="1" x14ac:dyDescent="0.4">
      <c r="A1088" s="3">
        <v>28</v>
      </c>
      <c r="B1088" s="70">
        <v>34.44</v>
      </c>
      <c r="C1088" s="70">
        <v>31.92</v>
      </c>
      <c r="D1088" s="70">
        <v>31.2</v>
      </c>
      <c r="E1088" s="70">
        <v>37.200000000000003</v>
      </c>
      <c r="F1088" s="13">
        <v>18.2</v>
      </c>
      <c r="G1088" s="158">
        <v>53</v>
      </c>
      <c r="H1088" s="158">
        <v>22</v>
      </c>
      <c r="I1088" s="13">
        <v>16</v>
      </c>
      <c r="J1088" s="13">
        <v>10.3</v>
      </c>
      <c r="K1088" s="70">
        <v>7.1166666666666663</v>
      </c>
      <c r="L1088" s="70">
        <v>3.3833333333333333</v>
      </c>
      <c r="M1088" s="66">
        <v>1.45845</v>
      </c>
      <c r="N1088" s="71">
        <v>0.34027777777777773</v>
      </c>
      <c r="O1088" s="72">
        <v>0</v>
      </c>
    </row>
    <row r="1089" spans="1:15" ht="15" thickBot="1" x14ac:dyDescent="0.4">
      <c r="A1089" s="120" t="s">
        <v>16</v>
      </c>
      <c r="B1089" s="104">
        <v>269.92</v>
      </c>
      <c r="C1089" s="104">
        <v>250.15999999999997</v>
      </c>
      <c r="D1089" s="104">
        <v>243.39999999999998</v>
      </c>
      <c r="E1089" s="104">
        <v>291.39999999999998</v>
      </c>
      <c r="F1089" s="104">
        <v>133.80000000000001</v>
      </c>
      <c r="G1089" s="104">
        <v>411</v>
      </c>
      <c r="H1089" s="104">
        <v>174</v>
      </c>
      <c r="I1089" s="104">
        <v>121</v>
      </c>
      <c r="J1089" s="104">
        <v>88.899999999999991</v>
      </c>
      <c r="K1089" s="104">
        <v>57.216666666666661</v>
      </c>
      <c r="L1089" s="104">
        <v>34.25</v>
      </c>
      <c r="M1089" s="104">
        <v>12.704720000000002</v>
      </c>
      <c r="N1089" s="104"/>
      <c r="O1089" s="104">
        <v>0</v>
      </c>
    </row>
    <row r="1090" spans="1:15" ht="15" thickBot="1" x14ac:dyDescent="0.4">
      <c r="A1090" s="127" t="s">
        <v>18</v>
      </c>
      <c r="B1090" s="128">
        <v>33.74</v>
      </c>
      <c r="C1090" s="128">
        <v>31.269999999999996</v>
      </c>
      <c r="D1090" s="128">
        <v>30.424999999999997</v>
      </c>
      <c r="E1090" s="128">
        <v>36.424999999999997</v>
      </c>
      <c r="F1090" s="128">
        <v>16.725000000000001</v>
      </c>
      <c r="G1090" s="128">
        <v>51.375</v>
      </c>
      <c r="H1090" s="128">
        <v>21.75</v>
      </c>
      <c r="I1090" s="128">
        <v>15.125</v>
      </c>
      <c r="J1090" s="128">
        <v>11.112499999999999</v>
      </c>
      <c r="K1090" s="128">
        <v>7.1520833333333327</v>
      </c>
      <c r="L1090" s="128">
        <v>4.28125</v>
      </c>
      <c r="M1090" s="128">
        <v>1.5880900000000002</v>
      </c>
      <c r="N1090" s="128"/>
      <c r="O1090" s="128">
        <v>0</v>
      </c>
    </row>
    <row r="1091" spans="1:15" ht="15" thickBot="1" x14ac:dyDescent="0.4">
      <c r="A1091" s="242" t="s">
        <v>49</v>
      </c>
      <c r="B1091" s="128">
        <v>908.72</v>
      </c>
      <c r="C1091" s="128">
        <v>845.83999999999992</v>
      </c>
      <c r="D1091" s="128">
        <v>822.08</v>
      </c>
      <c r="E1091" s="128">
        <v>1009</v>
      </c>
      <c r="F1091" s="128">
        <v>442.2</v>
      </c>
      <c r="G1091" s="128">
        <v>1389</v>
      </c>
      <c r="H1091" s="128">
        <v>584</v>
      </c>
      <c r="I1091" s="128">
        <v>407.8</v>
      </c>
      <c r="J1091" s="128">
        <v>306.29999999999995</v>
      </c>
      <c r="K1091" s="128">
        <v>203.00833333333333</v>
      </c>
      <c r="L1091" s="128">
        <v>121.87337962962964</v>
      </c>
      <c r="M1091" s="128">
        <v>45.126069930555559</v>
      </c>
      <c r="N1091" s="128"/>
      <c r="O1091" s="128">
        <v>0</v>
      </c>
    </row>
    <row r="1092" spans="1:15" x14ac:dyDescent="0.35">
      <c r="A1092" s="269" t="s">
        <v>21</v>
      </c>
      <c r="B1092" s="270">
        <v>32.454285714285717</v>
      </c>
      <c r="C1092" s="270">
        <v>30.208571428571425</v>
      </c>
      <c r="D1092" s="270">
        <v>29.360000000000003</v>
      </c>
      <c r="E1092" s="270">
        <v>36.035714285714285</v>
      </c>
      <c r="F1092" s="270">
        <v>15.792857142857143</v>
      </c>
      <c r="G1092" s="270">
        <v>49.607142857142854</v>
      </c>
      <c r="H1092" s="270">
        <v>20.857142857142858</v>
      </c>
      <c r="I1092" s="270">
        <v>14.564285714285715</v>
      </c>
      <c r="J1092" s="270">
        <v>10.939285714285713</v>
      </c>
      <c r="K1092" s="270">
        <v>7.2502976190476192</v>
      </c>
      <c r="L1092" s="270">
        <v>4.3526207010582016</v>
      </c>
      <c r="M1092" s="270">
        <v>1.6116453546626985</v>
      </c>
      <c r="N1092" s="270"/>
      <c r="O1092" s="270">
        <v>0</v>
      </c>
    </row>
    <row r="1094" spans="1:15" ht="15" thickBot="1" x14ac:dyDescent="0.4">
      <c r="A1094" s="266" t="s">
        <v>147</v>
      </c>
      <c r="B1094" s="266"/>
      <c r="C1094" s="266"/>
      <c r="D1094" s="266"/>
      <c r="E1094" s="266"/>
      <c r="F1094" s="266"/>
      <c r="G1094" s="266"/>
      <c r="H1094" s="266"/>
      <c r="I1094" s="266"/>
      <c r="J1094" s="267"/>
      <c r="K1094" s="266"/>
      <c r="L1094" s="266"/>
      <c r="M1094" s="266"/>
      <c r="N1094" s="266"/>
      <c r="O1094" s="266"/>
    </row>
    <row r="1095" spans="1:15" x14ac:dyDescent="0.35">
      <c r="A1095" s="1434" t="s">
        <v>1</v>
      </c>
      <c r="B1095" s="1436" t="s">
        <v>23</v>
      </c>
      <c r="C1095" s="1437"/>
      <c r="D1095" s="1438"/>
      <c r="E1095" s="1436" t="s">
        <v>24</v>
      </c>
      <c r="F1095" s="1438"/>
      <c r="G1095" s="1436" t="s">
        <v>4</v>
      </c>
      <c r="H1095" s="1438"/>
      <c r="I1095" s="1441" t="s">
        <v>5</v>
      </c>
      <c r="J1095" s="1442"/>
      <c r="K1095" s="1441" t="s">
        <v>6</v>
      </c>
      <c r="L1095" s="1451"/>
      <c r="M1095" s="1442"/>
      <c r="N1095" s="1452" t="s">
        <v>7</v>
      </c>
      <c r="O1095" s="1454" t="s">
        <v>8</v>
      </c>
    </row>
    <row r="1096" spans="1:15" ht="28.5" thickBot="1" x14ac:dyDescent="0.4">
      <c r="A1096" s="1450"/>
      <c r="B1096" s="1">
        <v>0.05</v>
      </c>
      <c r="C1096" s="1">
        <v>0.1</v>
      </c>
      <c r="D1096" s="1">
        <v>0.2</v>
      </c>
      <c r="E1096" s="1" t="s">
        <v>9</v>
      </c>
      <c r="F1096" s="1" t="s">
        <v>10</v>
      </c>
      <c r="G1096" s="1" t="s">
        <v>9</v>
      </c>
      <c r="H1096" s="1" t="s">
        <v>10</v>
      </c>
      <c r="I1096" s="1" t="s">
        <v>11</v>
      </c>
      <c r="J1096" s="1" t="s">
        <v>12</v>
      </c>
      <c r="K1096" s="19" t="s">
        <v>13</v>
      </c>
      <c r="L1096" s="19" t="s">
        <v>14</v>
      </c>
      <c r="M1096" s="19" t="s">
        <v>15</v>
      </c>
      <c r="N1096" s="1453"/>
      <c r="O1096" s="1455"/>
    </row>
    <row r="1097" spans="1:15" x14ac:dyDescent="0.35">
      <c r="A1097" s="2">
        <v>1</v>
      </c>
      <c r="B1097" s="65">
        <v>34.96</v>
      </c>
      <c r="C1097" s="65">
        <v>32.119999999999997</v>
      </c>
      <c r="D1097" s="65">
        <v>31.04</v>
      </c>
      <c r="E1097" s="9">
        <v>37.4</v>
      </c>
      <c r="F1097" s="9">
        <v>17.2</v>
      </c>
      <c r="G1097" s="92">
        <v>63</v>
      </c>
      <c r="H1097" s="92">
        <v>25</v>
      </c>
      <c r="I1097" s="9">
        <v>13</v>
      </c>
      <c r="J1097" s="9">
        <v>11.7</v>
      </c>
      <c r="K1097" s="66">
        <v>6.583333333333333</v>
      </c>
      <c r="L1097" s="66">
        <v>5.1083333333333334</v>
      </c>
      <c r="M1097" s="9">
        <v>1.6239724999999998</v>
      </c>
      <c r="N1097" s="67">
        <v>0.36458333333333331</v>
      </c>
      <c r="O1097" s="68">
        <v>0</v>
      </c>
    </row>
    <row r="1098" spans="1:15" x14ac:dyDescent="0.35">
      <c r="A1098" s="2">
        <v>2</v>
      </c>
      <c r="B1098" s="66">
        <v>35.56</v>
      </c>
      <c r="C1098" s="66">
        <v>32.96</v>
      </c>
      <c r="D1098" s="66">
        <v>31.52</v>
      </c>
      <c r="E1098" s="9">
        <v>37</v>
      </c>
      <c r="F1098" s="9">
        <v>14.8</v>
      </c>
      <c r="G1098" s="92">
        <v>49</v>
      </c>
      <c r="H1098" s="92">
        <v>25</v>
      </c>
      <c r="I1098" s="9">
        <v>12.2</v>
      </c>
      <c r="J1098" s="9">
        <v>11</v>
      </c>
      <c r="K1098" s="66">
        <v>5.1583333333333332</v>
      </c>
      <c r="L1098" s="66">
        <v>2.625</v>
      </c>
      <c r="M1098" s="9">
        <v>1.081105</v>
      </c>
      <c r="N1098" s="67">
        <v>0.2638888888888889</v>
      </c>
      <c r="O1098" s="68">
        <v>0</v>
      </c>
    </row>
    <row r="1099" spans="1:15" x14ac:dyDescent="0.35">
      <c r="A1099" s="2">
        <v>3</v>
      </c>
      <c r="B1099" s="66">
        <v>36.24</v>
      </c>
      <c r="C1099" s="66">
        <v>33.24</v>
      </c>
      <c r="D1099" s="66">
        <v>31.92</v>
      </c>
      <c r="E1099" s="9">
        <v>37.200000000000003</v>
      </c>
      <c r="F1099" s="9">
        <v>17.8</v>
      </c>
      <c r="G1099" s="92">
        <v>49</v>
      </c>
      <c r="H1099" s="92">
        <v>24</v>
      </c>
      <c r="I1099" s="9">
        <v>15.3</v>
      </c>
      <c r="J1099" s="9">
        <v>10.1</v>
      </c>
      <c r="K1099" s="66">
        <v>6.3666666666666663</v>
      </c>
      <c r="L1099" s="66">
        <v>4.8666666666666663</v>
      </c>
      <c r="M1099" s="9">
        <v>1.5603099999999999</v>
      </c>
      <c r="N1099" s="67">
        <v>0.33333333333333331</v>
      </c>
      <c r="O1099" s="68">
        <v>0</v>
      </c>
    </row>
    <row r="1100" spans="1:15" x14ac:dyDescent="0.35">
      <c r="A1100" s="2">
        <v>4</v>
      </c>
      <c r="B1100" s="66">
        <v>35.68</v>
      </c>
      <c r="C1100" s="66">
        <v>33.08</v>
      </c>
      <c r="D1100" s="66">
        <v>32.119999999999997</v>
      </c>
      <c r="E1100" s="9">
        <v>37.200000000000003</v>
      </c>
      <c r="F1100" s="9">
        <v>15.6</v>
      </c>
      <c r="G1100" s="92">
        <v>32</v>
      </c>
      <c r="H1100" s="92">
        <v>19</v>
      </c>
      <c r="I1100" s="9">
        <v>18</v>
      </c>
      <c r="J1100" s="9">
        <v>13.5</v>
      </c>
      <c r="K1100" s="66">
        <v>7.8416666666666668</v>
      </c>
      <c r="L1100" s="66">
        <v>3.5333333333333332</v>
      </c>
      <c r="M1100" s="9">
        <v>1.5799874999999999</v>
      </c>
      <c r="N1100" s="265">
        <v>0.34375</v>
      </c>
      <c r="O1100" s="68">
        <v>0</v>
      </c>
    </row>
    <row r="1101" spans="1:15" x14ac:dyDescent="0.35">
      <c r="A1101" s="2">
        <v>5</v>
      </c>
      <c r="B1101" s="66">
        <v>35.04</v>
      </c>
      <c r="C1101" s="66">
        <v>32.76</v>
      </c>
      <c r="D1101" s="66">
        <v>31.64</v>
      </c>
      <c r="E1101" s="9">
        <v>36.4</v>
      </c>
      <c r="F1101" s="9">
        <v>19.399999999999999</v>
      </c>
      <c r="G1101" s="92">
        <v>55</v>
      </c>
      <c r="H1101" s="92">
        <v>28</v>
      </c>
      <c r="I1101" s="9">
        <v>12.5</v>
      </c>
      <c r="J1101" s="9">
        <v>11.3</v>
      </c>
      <c r="K1101" s="66">
        <v>9.3333333333333339</v>
      </c>
      <c r="L1101" s="66">
        <v>4.4249999999999998</v>
      </c>
      <c r="M1101" s="9">
        <v>1.9110324999999999</v>
      </c>
      <c r="N1101" s="265">
        <v>0.33333333333333331</v>
      </c>
      <c r="O1101" s="68">
        <v>0</v>
      </c>
    </row>
    <row r="1102" spans="1:15" x14ac:dyDescent="0.35">
      <c r="A1102" s="2">
        <v>6</v>
      </c>
      <c r="B1102" s="66">
        <v>34.92</v>
      </c>
      <c r="C1102" s="66">
        <v>32.520000000000003</v>
      </c>
      <c r="D1102" s="66">
        <v>31.48</v>
      </c>
      <c r="E1102" s="9">
        <v>36</v>
      </c>
      <c r="F1102" s="9">
        <v>17.8</v>
      </c>
      <c r="G1102" s="92">
        <v>59</v>
      </c>
      <c r="H1102" s="92">
        <v>21</v>
      </c>
      <c r="I1102" s="9">
        <v>12.5</v>
      </c>
      <c r="J1102" s="9">
        <v>10.9</v>
      </c>
      <c r="K1102" s="66">
        <v>6.9666666666666668</v>
      </c>
      <c r="L1102" s="66">
        <v>4.7333333333333334</v>
      </c>
      <c r="M1102" s="9">
        <v>1.6251299999999997</v>
      </c>
      <c r="N1102" s="265">
        <v>0.36458333333333331</v>
      </c>
      <c r="O1102" s="68">
        <v>0</v>
      </c>
    </row>
    <row r="1103" spans="1:15" x14ac:dyDescent="0.35">
      <c r="A1103" s="2">
        <v>7</v>
      </c>
      <c r="B1103" s="66">
        <v>35.04</v>
      </c>
      <c r="C1103" s="66">
        <v>31.76</v>
      </c>
      <c r="D1103" s="69">
        <v>31.72</v>
      </c>
      <c r="E1103" s="10">
        <v>36.6</v>
      </c>
      <c r="F1103" s="10">
        <v>18.8</v>
      </c>
      <c r="G1103" s="153">
        <v>59</v>
      </c>
      <c r="H1103" s="153">
        <v>20</v>
      </c>
      <c r="I1103" s="10">
        <v>12.5</v>
      </c>
      <c r="J1103" s="10">
        <v>8.9</v>
      </c>
      <c r="K1103" s="66">
        <v>7.2750000000000004</v>
      </c>
      <c r="L1103" s="66">
        <v>3.6333333333333333</v>
      </c>
      <c r="M1103" s="9">
        <v>1.5151675</v>
      </c>
      <c r="N1103" s="265">
        <v>0.33333333333333331</v>
      </c>
      <c r="O1103" s="68">
        <v>0</v>
      </c>
    </row>
    <row r="1104" spans="1:15" x14ac:dyDescent="0.35">
      <c r="A1104" s="2">
        <v>8</v>
      </c>
      <c r="B1104" s="66">
        <v>35.520000000000003</v>
      </c>
      <c r="C1104" s="66">
        <v>33.04</v>
      </c>
      <c r="D1104" s="66">
        <v>31.76</v>
      </c>
      <c r="E1104" s="9">
        <v>38</v>
      </c>
      <c r="F1104" s="9">
        <v>19.399999999999999</v>
      </c>
      <c r="G1104" s="92">
        <v>55</v>
      </c>
      <c r="H1104" s="92">
        <v>19</v>
      </c>
      <c r="I1104" s="9">
        <v>13.5</v>
      </c>
      <c r="J1104" s="9">
        <v>10.7</v>
      </c>
      <c r="K1104" s="66">
        <v>6.55</v>
      </c>
      <c r="L1104" s="66">
        <v>2.8416666666666668</v>
      </c>
      <c r="M1104" s="9">
        <v>1.3045024999999999</v>
      </c>
      <c r="N1104" s="265">
        <v>0.25</v>
      </c>
      <c r="O1104" s="68">
        <v>0</v>
      </c>
    </row>
    <row r="1105" spans="1:15" x14ac:dyDescent="0.35">
      <c r="A1105" s="2">
        <v>9</v>
      </c>
      <c r="B1105" s="66">
        <v>35.799999999999997</v>
      </c>
      <c r="C1105" s="66">
        <v>33.08</v>
      </c>
      <c r="D1105" s="66">
        <v>32</v>
      </c>
      <c r="E1105" s="9">
        <v>38.200000000000003</v>
      </c>
      <c r="F1105" s="9">
        <v>19.2</v>
      </c>
      <c r="G1105" s="92">
        <v>40</v>
      </c>
      <c r="H1105" s="92">
        <v>20</v>
      </c>
      <c r="I1105" s="9">
        <v>16.5</v>
      </c>
      <c r="J1105" s="9">
        <v>12.7</v>
      </c>
      <c r="K1105" s="66">
        <v>7.0750000000000002</v>
      </c>
      <c r="L1105" s="66">
        <v>3.7416666666666667</v>
      </c>
      <c r="M1105" s="9">
        <v>1.502435</v>
      </c>
      <c r="N1105" s="265">
        <v>0.3576388888888889</v>
      </c>
      <c r="O1105" s="68">
        <v>0</v>
      </c>
    </row>
    <row r="1106" spans="1:15" ht="15" thickBot="1" x14ac:dyDescent="0.4">
      <c r="A1106" s="3">
        <v>10</v>
      </c>
      <c r="B1106" s="70">
        <v>36.32</v>
      </c>
      <c r="C1106" s="70">
        <v>33.119999999999997</v>
      </c>
      <c r="D1106" s="70">
        <v>32.04</v>
      </c>
      <c r="E1106" s="13">
        <v>38</v>
      </c>
      <c r="F1106" s="13">
        <v>18.8</v>
      </c>
      <c r="G1106" s="158">
        <v>41</v>
      </c>
      <c r="H1106" s="158">
        <v>20</v>
      </c>
      <c r="I1106" s="13">
        <v>17</v>
      </c>
      <c r="J1106" s="13">
        <v>11.3</v>
      </c>
      <c r="K1106" s="70">
        <v>7.6166666666666663</v>
      </c>
      <c r="L1106" s="70">
        <v>3.8833333333333333</v>
      </c>
      <c r="M1106" s="9">
        <v>1.59735</v>
      </c>
      <c r="N1106" s="265">
        <v>0.39583333333333331</v>
      </c>
      <c r="O1106" s="72">
        <v>0</v>
      </c>
    </row>
    <row r="1107" spans="1:15" ht="15" thickBot="1" x14ac:dyDescent="0.4">
      <c r="A1107" s="16" t="s">
        <v>16</v>
      </c>
      <c r="B1107" s="27">
        <v>355.08000000000004</v>
      </c>
      <c r="C1107" s="27">
        <v>327.67999999999995</v>
      </c>
      <c r="D1107" s="27">
        <v>317.24</v>
      </c>
      <c r="E1107" s="27">
        <v>372</v>
      </c>
      <c r="F1107" s="27">
        <v>178.79999999999998</v>
      </c>
      <c r="G1107" s="27">
        <v>502</v>
      </c>
      <c r="H1107" s="27">
        <v>221</v>
      </c>
      <c r="I1107" s="27">
        <v>143</v>
      </c>
      <c r="J1107" s="27">
        <v>112.10000000000001</v>
      </c>
      <c r="K1107" s="27">
        <v>70.766666666666666</v>
      </c>
      <c r="L1107" s="27">
        <v>39.391666666666666</v>
      </c>
      <c r="M1107" s="27"/>
      <c r="N1107" s="27"/>
      <c r="O1107" s="27">
        <v>0</v>
      </c>
    </row>
    <row r="1108" spans="1:15" ht="15" thickBot="1" x14ac:dyDescent="0.4">
      <c r="A1108" s="143" t="s">
        <v>18</v>
      </c>
      <c r="B1108" s="161">
        <v>35.508000000000003</v>
      </c>
      <c r="C1108" s="161">
        <v>32.767999999999994</v>
      </c>
      <c r="D1108" s="161">
        <v>31.724</v>
      </c>
      <c r="E1108" s="161">
        <v>37.200000000000003</v>
      </c>
      <c r="F1108" s="161">
        <v>17.88</v>
      </c>
      <c r="G1108" s="161">
        <v>50.2</v>
      </c>
      <c r="H1108" s="161">
        <v>22.1</v>
      </c>
      <c r="I1108" s="161">
        <v>14.3</v>
      </c>
      <c r="J1108" s="161">
        <v>11.21</v>
      </c>
      <c r="K1108" s="161">
        <v>7.0766666666666662</v>
      </c>
      <c r="L1108" s="161">
        <v>3.9391666666666665</v>
      </c>
      <c r="M1108" s="161"/>
      <c r="N1108" s="161"/>
      <c r="O1108" s="161">
        <v>0</v>
      </c>
    </row>
    <row r="1109" spans="1:15" x14ac:dyDescent="0.35">
      <c r="A1109" s="6">
        <v>11</v>
      </c>
      <c r="B1109" s="65">
        <v>36.159999999999997</v>
      </c>
      <c r="C1109" s="65">
        <v>33.200000000000003</v>
      </c>
      <c r="D1109" s="65">
        <v>32.159999999999997</v>
      </c>
      <c r="E1109" s="7">
        <v>38.200000000000003</v>
      </c>
      <c r="F1109" s="7">
        <v>18.8</v>
      </c>
      <c r="G1109" s="7">
        <v>35</v>
      </c>
      <c r="H1109" s="7">
        <v>20</v>
      </c>
      <c r="I1109" s="7">
        <v>13.5</v>
      </c>
      <c r="J1109" s="7">
        <v>12.2</v>
      </c>
      <c r="K1109" s="172">
        <v>7.4</v>
      </c>
      <c r="L1109" s="65">
        <v>2.8833333333333333</v>
      </c>
      <c r="M1109" s="9">
        <v>1.428355</v>
      </c>
      <c r="N1109" s="265">
        <v>0.36805555555555558</v>
      </c>
      <c r="O1109" s="74">
        <v>0</v>
      </c>
    </row>
    <row r="1110" spans="1:15" x14ac:dyDescent="0.35">
      <c r="A1110" s="2">
        <v>12</v>
      </c>
      <c r="B1110" s="8">
        <v>35.96</v>
      </c>
      <c r="C1110" s="8">
        <v>33.119999999999997</v>
      </c>
      <c r="D1110" s="8">
        <v>32.96</v>
      </c>
      <c r="E1110" s="8">
        <v>36.799999999999997</v>
      </c>
      <c r="F1110" s="8">
        <v>18.8</v>
      </c>
      <c r="G1110" s="8">
        <v>46</v>
      </c>
      <c r="H1110" s="8">
        <v>21</v>
      </c>
      <c r="I1110" s="8">
        <v>16.5</v>
      </c>
      <c r="J1110" s="8">
        <v>10.4</v>
      </c>
      <c r="K1110" s="172">
        <v>6</v>
      </c>
      <c r="L1110" s="65">
        <v>4.1166666666666663</v>
      </c>
      <c r="M1110" s="9">
        <v>1.405205</v>
      </c>
      <c r="N1110" s="67">
        <v>0.34375</v>
      </c>
      <c r="O1110" s="68">
        <v>0</v>
      </c>
    </row>
    <row r="1111" spans="1:15" x14ac:dyDescent="0.35">
      <c r="A1111" s="2">
        <v>13</v>
      </c>
      <c r="B1111" s="8">
        <v>36.24</v>
      </c>
      <c r="C1111" s="8">
        <v>33.44</v>
      </c>
      <c r="D1111" s="8">
        <v>32.28</v>
      </c>
      <c r="E1111" s="8">
        <v>38.200000000000003</v>
      </c>
      <c r="F1111" s="8">
        <v>19.8</v>
      </c>
      <c r="G1111" s="8">
        <v>35</v>
      </c>
      <c r="H1111" s="8">
        <v>25</v>
      </c>
      <c r="I1111" s="8">
        <v>18</v>
      </c>
      <c r="J1111" s="8">
        <v>17.2</v>
      </c>
      <c r="K1111" s="172">
        <v>7.4833333333333334</v>
      </c>
      <c r="L1111" s="65">
        <v>5.1166666666666663</v>
      </c>
      <c r="M1111" s="9">
        <v>1.7501399999999998</v>
      </c>
      <c r="N1111" s="67">
        <v>0.2986111111111111</v>
      </c>
      <c r="O1111" s="68">
        <v>0</v>
      </c>
    </row>
    <row r="1112" spans="1:15" x14ac:dyDescent="0.35">
      <c r="A1112" s="2">
        <v>14</v>
      </c>
      <c r="B1112" s="8">
        <v>37.32</v>
      </c>
      <c r="C1112" s="8">
        <v>34.28</v>
      </c>
      <c r="D1112" s="8">
        <v>33.56</v>
      </c>
      <c r="E1112" s="8">
        <v>37.200000000000003</v>
      </c>
      <c r="F1112" s="10">
        <v>16</v>
      </c>
      <c r="G1112" s="8">
        <v>38</v>
      </c>
      <c r="H1112" s="8">
        <v>22</v>
      </c>
      <c r="I1112" s="8">
        <v>20.5</v>
      </c>
      <c r="J1112" s="66">
        <v>11.4</v>
      </c>
      <c r="K1112" s="172">
        <v>6.833333333333333</v>
      </c>
      <c r="L1112" s="66">
        <v>8.0250000000000004</v>
      </c>
      <c r="M1112" s="9">
        <v>2.0638225000000001</v>
      </c>
      <c r="N1112" s="265">
        <v>0.29166666666666669</v>
      </c>
      <c r="O1112" s="68">
        <v>0</v>
      </c>
    </row>
    <row r="1113" spans="1:15" x14ac:dyDescent="0.35">
      <c r="A1113" s="2">
        <v>15</v>
      </c>
      <c r="B1113" s="8">
        <v>37.72</v>
      </c>
      <c r="C1113" s="8">
        <v>34.56</v>
      </c>
      <c r="D1113" s="66">
        <v>33.200000000000003</v>
      </c>
      <c r="E1113" s="8">
        <v>37.4</v>
      </c>
      <c r="F1113" s="8">
        <v>21.2</v>
      </c>
      <c r="G1113" s="8">
        <v>57</v>
      </c>
      <c r="H1113" s="8">
        <v>24</v>
      </c>
      <c r="I1113" s="8">
        <v>15.2</v>
      </c>
      <c r="J1113" s="8">
        <v>12.8</v>
      </c>
      <c r="K1113" s="172">
        <v>7.083333333333333</v>
      </c>
      <c r="L1113" s="65">
        <v>4.9833333333333334</v>
      </c>
      <c r="M1113" s="9">
        <v>1.6760599999999999</v>
      </c>
      <c r="N1113" s="67">
        <v>0.1875</v>
      </c>
      <c r="O1113" s="68">
        <v>0</v>
      </c>
    </row>
    <row r="1114" spans="1:15" x14ac:dyDescent="0.35">
      <c r="A1114" s="2">
        <v>16</v>
      </c>
      <c r="B1114" s="66">
        <v>37.799999999999997</v>
      </c>
      <c r="C1114" s="8">
        <v>34.64</v>
      </c>
      <c r="D1114" s="8">
        <v>33.28</v>
      </c>
      <c r="E1114" s="8">
        <v>38.4</v>
      </c>
      <c r="F1114" s="8">
        <v>20.6</v>
      </c>
      <c r="G1114" s="8">
        <v>49</v>
      </c>
      <c r="H1114" s="8">
        <v>21</v>
      </c>
      <c r="I1114" s="8">
        <v>13.5</v>
      </c>
      <c r="J1114" s="8">
        <v>12.9</v>
      </c>
      <c r="K1114" s="172">
        <v>6.5666666666666664</v>
      </c>
      <c r="L1114" s="65">
        <v>4.4833333333333334</v>
      </c>
      <c r="M1114" s="9">
        <v>1.534845</v>
      </c>
      <c r="N1114" s="67">
        <v>0.26041666666666669</v>
      </c>
      <c r="O1114" s="68">
        <v>0</v>
      </c>
    </row>
    <row r="1115" spans="1:15" x14ac:dyDescent="0.35">
      <c r="A1115" s="2">
        <v>17</v>
      </c>
      <c r="B1115" s="8">
        <v>35.96</v>
      </c>
      <c r="C1115" s="8">
        <v>33.72</v>
      </c>
      <c r="D1115" s="8">
        <v>33.6</v>
      </c>
      <c r="E1115" s="8">
        <v>36.6</v>
      </c>
      <c r="F1115" s="8">
        <v>16.2</v>
      </c>
      <c r="G1115" s="8">
        <v>54</v>
      </c>
      <c r="H1115" s="8">
        <v>27</v>
      </c>
      <c r="I1115" s="8">
        <v>13.5</v>
      </c>
      <c r="J1115" s="8">
        <v>8.5</v>
      </c>
      <c r="K1115" s="172">
        <v>6.5916666666666668</v>
      </c>
      <c r="L1115" s="65">
        <v>4.6333333333333337</v>
      </c>
      <c r="M1115" s="9">
        <v>1.5591525000000002</v>
      </c>
      <c r="N1115" s="67">
        <v>8.3333333333333329E-2</v>
      </c>
      <c r="O1115" s="68">
        <v>0</v>
      </c>
    </row>
    <row r="1116" spans="1:15" x14ac:dyDescent="0.35">
      <c r="A1116" s="2">
        <v>18</v>
      </c>
      <c r="B1116" s="66">
        <v>36.9</v>
      </c>
      <c r="C1116" s="66">
        <v>34</v>
      </c>
      <c r="D1116" s="8">
        <v>32.64</v>
      </c>
      <c r="E1116" s="8">
        <v>36.799999999999997</v>
      </c>
      <c r="F1116" s="8">
        <v>20.6</v>
      </c>
      <c r="G1116" s="8">
        <v>49</v>
      </c>
      <c r="H1116" s="8">
        <v>25</v>
      </c>
      <c r="I1116" s="8">
        <v>15.5</v>
      </c>
      <c r="J1116" s="8">
        <v>11.2</v>
      </c>
      <c r="K1116" s="172">
        <v>6.8916666666666666</v>
      </c>
      <c r="L1116" s="65">
        <v>3.8333333333333335</v>
      </c>
      <c r="M1116" s="9">
        <v>1.4897024999999999</v>
      </c>
      <c r="N1116" s="265">
        <v>0.27083333333333331</v>
      </c>
      <c r="O1116" s="68">
        <v>0</v>
      </c>
    </row>
    <row r="1117" spans="1:15" x14ac:dyDescent="0.35">
      <c r="A1117" s="2">
        <v>19</v>
      </c>
      <c r="B1117" s="66">
        <v>37.4</v>
      </c>
      <c r="C1117" s="8">
        <v>34.44</v>
      </c>
      <c r="D1117" s="8">
        <v>33.24</v>
      </c>
      <c r="E1117" s="8">
        <v>36.6</v>
      </c>
      <c r="F1117" s="8">
        <v>15.2</v>
      </c>
      <c r="G1117" s="8">
        <v>62</v>
      </c>
      <c r="H1117" s="8">
        <v>26</v>
      </c>
      <c r="I1117" s="8">
        <v>20.5</v>
      </c>
      <c r="J1117" s="8">
        <v>12.1</v>
      </c>
      <c r="K1117" s="172">
        <v>9.2083333333333339</v>
      </c>
      <c r="L1117" s="65">
        <v>6.8166666666666664</v>
      </c>
      <c r="M1117" s="9">
        <v>2.2258724999999999</v>
      </c>
      <c r="N1117" s="67">
        <v>0.2638888888888889</v>
      </c>
      <c r="O1117" s="68">
        <v>0</v>
      </c>
    </row>
    <row r="1118" spans="1:15" ht="15" thickBot="1" x14ac:dyDescent="0.4">
      <c r="A1118" s="3">
        <v>20</v>
      </c>
      <c r="B1118" s="11">
        <v>36.56</v>
      </c>
      <c r="C1118" s="11">
        <v>34.04</v>
      </c>
      <c r="D1118" s="70">
        <v>33</v>
      </c>
      <c r="E1118" s="11">
        <v>36.200000000000003</v>
      </c>
      <c r="F1118" s="11">
        <v>18.399999999999999</v>
      </c>
      <c r="G1118" s="11">
        <v>58</v>
      </c>
      <c r="H1118" s="11">
        <v>28</v>
      </c>
      <c r="I1118" s="13">
        <v>12</v>
      </c>
      <c r="J1118" s="11">
        <v>11.4</v>
      </c>
      <c r="K1118" s="172">
        <v>7.5250000000000004</v>
      </c>
      <c r="L1118" s="70">
        <v>2.3416666666666668</v>
      </c>
      <c r="M1118" s="9">
        <v>1.3704799999999999</v>
      </c>
      <c r="N1118" s="265">
        <v>0.16666666666666666</v>
      </c>
      <c r="O1118" s="72">
        <v>0</v>
      </c>
    </row>
    <row r="1119" spans="1:15" ht="15" thickBot="1" x14ac:dyDescent="0.4">
      <c r="A1119" s="16" t="s">
        <v>16</v>
      </c>
      <c r="B1119" s="104">
        <v>368.01999999999992</v>
      </c>
      <c r="C1119" s="104">
        <v>339.44000000000005</v>
      </c>
      <c r="D1119" s="104">
        <v>329.92</v>
      </c>
      <c r="E1119" s="104">
        <v>372.40000000000003</v>
      </c>
      <c r="F1119" s="104">
        <v>185.6</v>
      </c>
      <c r="G1119" s="104">
        <v>483</v>
      </c>
      <c r="H1119" s="104">
        <v>239</v>
      </c>
      <c r="I1119" s="104">
        <v>158.69999999999999</v>
      </c>
      <c r="J1119" s="104">
        <v>120.10000000000001</v>
      </c>
      <c r="K1119" s="104">
        <v>71.583333333333329</v>
      </c>
      <c r="L1119" s="104">
        <v>47.233333333333334</v>
      </c>
      <c r="M1119" s="104"/>
      <c r="N1119" s="104"/>
      <c r="O1119" s="104">
        <v>0</v>
      </c>
    </row>
    <row r="1120" spans="1:15" ht="15" thickBot="1" x14ac:dyDescent="0.4">
      <c r="A1120" s="17" t="s">
        <v>18</v>
      </c>
      <c r="B1120" s="105">
        <v>36.801999999999992</v>
      </c>
      <c r="C1120" s="105">
        <v>33.944000000000003</v>
      </c>
      <c r="D1120" s="105">
        <v>32.992000000000004</v>
      </c>
      <c r="E1120" s="105">
        <v>37.24</v>
      </c>
      <c r="F1120" s="105">
        <v>18.559999999999999</v>
      </c>
      <c r="G1120" s="105">
        <v>48.3</v>
      </c>
      <c r="H1120" s="105">
        <v>23.9</v>
      </c>
      <c r="I1120" s="105">
        <v>15.87</v>
      </c>
      <c r="J1120" s="105">
        <v>12.010000000000002</v>
      </c>
      <c r="K1120" s="105">
        <v>7.1583333333333332</v>
      </c>
      <c r="L1120" s="105">
        <v>4.7233333333333336</v>
      </c>
      <c r="M1120" s="105"/>
      <c r="N1120" s="105"/>
      <c r="O1120" s="105">
        <v>0</v>
      </c>
    </row>
    <row r="1121" spans="1:15" x14ac:dyDescent="0.35">
      <c r="A1121" s="21">
        <v>21</v>
      </c>
      <c r="B1121" s="20">
        <v>36.68</v>
      </c>
      <c r="C1121" s="7">
        <v>33.76</v>
      </c>
      <c r="D1121" s="7">
        <v>32.68</v>
      </c>
      <c r="E1121" s="7">
        <v>36.799999999999997</v>
      </c>
      <c r="F1121" s="7">
        <v>18.2</v>
      </c>
      <c r="G1121" s="7">
        <v>59</v>
      </c>
      <c r="H1121" s="7">
        <v>25</v>
      </c>
      <c r="I1121" s="12">
        <v>19</v>
      </c>
      <c r="J1121" s="12">
        <v>13</v>
      </c>
      <c r="K1121" s="65">
        <v>7.8166666666666664</v>
      </c>
      <c r="L1121" s="65">
        <v>4.3833333333333337</v>
      </c>
      <c r="M1121" s="9">
        <v>1.6945799999999998</v>
      </c>
      <c r="N1121" s="73">
        <v>0.3125</v>
      </c>
      <c r="O1121" s="74">
        <v>0</v>
      </c>
    </row>
    <row r="1122" spans="1:15" x14ac:dyDescent="0.35">
      <c r="A1122" s="22">
        <v>22</v>
      </c>
      <c r="B1122" s="8">
        <v>37.119999999999997</v>
      </c>
      <c r="C1122" s="8">
        <v>34.159999999999997</v>
      </c>
      <c r="D1122" s="8">
        <v>32.880000000000003</v>
      </c>
      <c r="E1122" s="8">
        <v>36.799999999999997</v>
      </c>
      <c r="F1122" s="8">
        <v>18.2</v>
      </c>
      <c r="G1122" s="8">
        <v>58</v>
      </c>
      <c r="H1122" s="8">
        <v>25</v>
      </c>
      <c r="I1122" s="8">
        <v>21.5</v>
      </c>
      <c r="J1122" s="8">
        <v>12.9</v>
      </c>
      <c r="K1122" s="66">
        <v>7.7249999999999996</v>
      </c>
      <c r="L1122" s="66">
        <v>6.2833333333333332</v>
      </c>
      <c r="M1122" s="9">
        <v>1.9457574999999998</v>
      </c>
      <c r="N1122" s="265">
        <v>0.29166666666666669</v>
      </c>
      <c r="O1122" s="68">
        <v>0</v>
      </c>
    </row>
    <row r="1123" spans="1:15" x14ac:dyDescent="0.35">
      <c r="A1123" s="22">
        <v>23</v>
      </c>
      <c r="B1123" s="8">
        <v>37.08</v>
      </c>
      <c r="C1123" s="8">
        <v>33.880000000000003</v>
      </c>
      <c r="D1123" s="8">
        <v>32.92</v>
      </c>
      <c r="E1123" s="8">
        <v>36.4</v>
      </c>
      <c r="F1123" s="8">
        <v>17.8</v>
      </c>
      <c r="G1123" s="8">
        <v>54</v>
      </c>
      <c r="H1123" s="8">
        <v>24</v>
      </c>
      <c r="I1123" s="9">
        <v>14</v>
      </c>
      <c r="J1123" s="8">
        <v>10.6</v>
      </c>
      <c r="K1123" s="66">
        <v>6.8583333333333334</v>
      </c>
      <c r="L1123" s="66">
        <v>5.1916666666666664</v>
      </c>
      <c r="M1123" s="9">
        <v>1.673745</v>
      </c>
      <c r="N1123" s="67">
        <v>0.27430555555555552</v>
      </c>
      <c r="O1123" s="68">
        <v>0</v>
      </c>
    </row>
    <row r="1124" spans="1:15" x14ac:dyDescent="0.35">
      <c r="A1124" s="22">
        <v>24</v>
      </c>
      <c r="B1124" s="8">
        <v>36.479999999999997</v>
      </c>
      <c r="C1124" s="8">
        <v>33.520000000000003</v>
      </c>
      <c r="D1124" s="8">
        <v>32.880000000000003</v>
      </c>
      <c r="E1124" s="9">
        <v>36</v>
      </c>
      <c r="F1124" s="9">
        <v>17.2</v>
      </c>
      <c r="G1124" s="8">
        <v>46</v>
      </c>
      <c r="H1124" s="8">
        <v>23</v>
      </c>
      <c r="I1124" s="9">
        <v>17</v>
      </c>
      <c r="J1124" s="8">
        <v>12.9</v>
      </c>
      <c r="K1124" s="66">
        <v>7.6</v>
      </c>
      <c r="L1124" s="66">
        <v>4.3083333333333336</v>
      </c>
      <c r="M1124" s="9">
        <v>1.6540675</v>
      </c>
      <c r="N1124" s="67">
        <v>0.25</v>
      </c>
      <c r="O1124" s="68">
        <v>0</v>
      </c>
    </row>
    <row r="1125" spans="1:15" x14ac:dyDescent="0.35">
      <c r="A1125" s="22">
        <v>25</v>
      </c>
      <c r="B1125" s="66">
        <v>36.6</v>
      </c>
      <c r="C1125" s="8">
        <v>33.76</v>
      </c>
      <c r="D1125" s="8">
        <v>33.44</v>
      </c>
      <c r="E1125" s="8">
        <v>36.6</v>
      </c>
      <c r="F1125" s="9">
        <v>17</v>
      </c>
      <c r="G1125" s="8">
        <v>66</v>
      </c>
      <c r="H1125" s="8">
        <v>20</v>
      </c>
      <c r="I1125" s="9">
        <v>18</v>
      </c>
      <c r="J1125" s="9">
        <v>11</v>
      </c>
      <c r="K1125" s="66">
        <v>7.458333333333333</v>
      </c>
      <c r="L1125" s="66">
        <v>4.4833333333333334</v>
      </c>
      <c r="M1125" s="9">
        <v>1.6586974999999999</v>
      </c>
      <c r="N1125" s="265">
        <v>0.33333333333333331</v>
      </c>
      <c r="O1125" s="68">
        <v>0</v>
      </c>
    </row>
    <row r="1126" spans="1:15" x14ac:dyDescent="0.35">
      <c r="A1126" s="22">
        <v>26</v>
      </c>
      <c r="B1126" s="66">
        <v>37</v>
      </c>
      <c r="C1126" s="8">
        <v>34.08</v>
      </c>
      <c r="D1126" s="8">
        <v>33.28</v>
      </c>
      <c r="E1126" s="8">
        <v>37.4</v>
      </c>
      <c r="F1126" s="8">
        <v>17.399999999999999</v>
      </c>
      <c r="G1126" s="8">
        <v>47</v>
      </c>
      <c r="H1126" s="8">
        <v>22</v>
      </c>
      <c r="I1126" s="9">
        <v>18</v>
      </c>
      <c r="J1126" s="8">
        <v>12.8</v>
      </c>
      <c r="K1126" s="66">
        <v>7.5250000000000004</v>
      </c>
      <c r="L1126" s="66">
        <v>3.7333333333333334</v>
      </c>
      <c r="M1126" s="9">
        <v>1.5637824999999999</v>
      </c>
      <c r="N1126" s="67">
        <v>0.32291666666666669</v>
      </c>
      <c r="O1126" s="68">
        <v>0</v>
      </c>
    </row>
    <row r="1127" spans="1:15" x14ac:dyDescent="0.35">
      <c r="A1127" s="22">
        <v>27</v>
      </c>
      <c r="B1127" s="8">
        <v>37.44</v>
      </c>
      <c r="C1127" s="8">
        <v>34.08</v>
      </c>
      <c r="D1127" s="8">
        <v>32.92</v>
      </c>
      <c r="E1127" s="9">
        <v>38</v>
      </c>
      <c r="F1127" s="8">
        <v>12.8</v>
      </c>
      <c r="G1127" s="8">
        <v>53</v>
      </c>
      <c r="H1127" s="8">
        <v>23</v>
      </c>
      <c r="I1127" s="9">
        <v>20</v>
      </c>
      <c r="J1127" s="8">
        <v>11.9</v>
      </c>
      <c r="K1127" s="66">
        <v>8.0666666666666664</v>
      </c>
      <c r="L1127" s="66">
        <v>3.9416666666666669</v>
      </c>
      <c r="M1127" s="9">
        <v>1.6679575</v>
      </c>
      <c r="N1127" s="67">
        <v>0.3125</v>
      </c>
      <c r="O1127" s="78">
        <v>0</v>
      </c>
    </row>
    <row r="1128" spans="1:15" x14ac:dyDescent="0.35">
      <c r="A1128" s="22">
        <v>28</v>
      </c>
      <c r="B1128" s="8">
        <v>38.68</v>
      </c>
      <c r="C1128" s="8">
        <v>35.36</v>
      </c>
      <c r="D1128" s="8">
        <v>33.880000000000003</v>
      </c>
      <c r="E1128" s="8">
        <v>37.799999999999997</v>
      </c>
      <c r="F1128" s="9">
        <v>17</v>
      </c>
      <c r="G1128" s="8">
        <v>47</v>
      </c>
      <c r="H1128" s="8">
        <v>21</v>
      </c>
      <c r="I1128" s="8">
        <v>20.2</v>
      </c>
      <c r="J1128" s="8">
        <v>17.8</v>
      </c>
      <c r="K1128" s="66">
        <v>7.8250000000000002</v>
      </c>
      <c r="L1128" s="66">
        <v>5.416666666666667</v>
      </c>
      <c r="M1128" s="9">
        <v>1.8392675000000001</v>
      </c>
      <c r="N1128" s="67">
        <v>0.17708333333333334</v>
      </c>
      <c r="O1128" s="78">
        <v>0</v>
      </c>
    </row>
    <row r="1129" spans="1:15" x14ac:dyDescent="0.35">
      <c r="A1129" s="22">
        <v>29</v>
      </c>
      <c r="B1129" s="8">
        <v>38.08</v>
      </c>
      <c r="C1129" s="8">
        <v>35.44</v>
      </c>
      <c r="D1129" s="8">
        <v>34.119999999999997</v>
      </c>
      <c r="E1129" s="8">
        <v>35.799999999999997</v>
      </c>
      <c r="F1129" s="8">
        <v>21.6</v>
      </c>
      <c r="G1129" s="8">
        <v>63</v>
      </c>
      <c r="H1129" s="8">
        <v>31</v>
      </c>
      <c r="I1129" s="8">
        <v>14.3</v>
      </c>
      <c r="J1129" s="8">
        <v>12.6</v>
      </c>
      <c r="K1129" s="66">
        <v>9.8833333333333329</v>
      </c>
      <c r="L1129" s="66">
        <v>4.9249999999999998</v>
      </c>
      <c r="M1129" s="9">
        <v>2.0568775000000001</v>
      </c>
      <c r="N1129" s="265">
        <v>0.19097222222222221</v>
      </c>
      <c r="O1129" s="78">
        <v>0</v>
      </c>
    </row>
    <row r="1130" spans="1:15" x14ac:dyDescent="0.35">
      <c r="A1130" s="22">
        <v>30</v>
      </c>
      <c r="B1130" s="66">
        <v>35.6</v>
      </c>
      <c r="C1130" s="8">
        <v>33.880000000000003</v>
      </c>
      <c r="D1130" s="8">
        <v>33.36</v>
      </c>
      <c r="E1130" s="8">
        <v>35.4</v>
      </c>
      <c r="F1130" s="8">
        <v>18.8</v>
      </c>
      <c r="G1130" s="8">
        <v>74</v>
      </c>
      <c r="H1130" s="8">
        <v>48</v>
      </c>
      <c r="I1130" s="8">
        <v>14.5</v>
      </c>
      <c r="J1130" s="8">
        <v>14.2</v>
      </c>
      <c r="K1130" s="66">
        <v>9.7916666666666661</v>
      </c>
      <c r="L1130" s="66">
        <v>3.9166666666666665</v>
      </c>
      <c r="M1130" s="9">
        <v>1.9040874999999997</v>
      </c>
      <c r="N1130" s="265">
        <v>8.3333333333333329E-2</v>
      </c>
      <c r="O1130" s="78">
        <v>0</v>
      </c>
    </row>
    <row r="1131" spans="1:15" ht="15" thickBot="1" x14ac:dyDescent="0.4">
      <c r="A1131" s="23">
        <v>31</v>
      </c>
      <c r="B1131" s="15">
        <v>36.880000000000003</v>
      </c>
      <c r="C1131" s="70">
        <v>34</v>
      </c>
      <c r="D1131" s="11">
        <v>32.92</v>
      </c>
      <c r="E1131" s="11">
        <v>35.799999999999997</v>
      </c>
      <c r="F1131" s="11">
        <v>13.6</v>
      </c>
      <c r="G1131" s="11">
        <v>75</v>
      </c>
      <c r="H1131" s="11">
        <v>32</v>
      </c>
      <c r="I1131" s="11">
        <v>12</v>
      </c>
      <c r="J1131" s="11">
        <v>9.6999999999999993</v>
      </c>
      <c r="K1131" s="70">
        <v>8.0833333333333339</v>
      </c>
      <c r="L1131" s="70">
        <v>6.7416666666666663</v>
      </c>
      <c r="M1131" s="9">
        <v>2.0591925</v>
      </c>
      <c r="N1131" s="71">
        <v>0.22916666666666666</v>
      </c>
      <c r="O1131" s="79">
        <v>0</v>
      </c>
    </row>
    <row r="1132" spans="1:15" ht="15" thickBot="1" x14ac:dyDescent="0.4">
      <c r="A1132" s="16" t="s">
        <v>16</v>
      </c>
      <c r="B1132" s="26">
        <v>407.64</v>
      </c>
      <c r="C1132" s="26">
        <v>375.91999999999996</v>
      </c>
      <c r="D1132" s="26">
        <v>365.28000000000003</v>
      </c>
      <c r="E1132" s="26">
        <v>402.8</v>
      </c>
      <c r="F1132" s="26">
        <v>189.60000000000002</v>
      </c>
      <c r="G1132" s="26">
        <v>642</v>
      </c>
      <c r="H1132" s="26">
        <v>294</v>
      </c>
      <c r="I1132" s="26">
        <v>188.5</v>
      </c>
      <c r="J1132" s="26">
        <v>139.39999999999998</v>
      </c>
      <c r="K1132" s="104">
        <v>88.633333333333326</v>
      </c>
      <c r="L1132" s="26">
        <v>53.324999999999996</v>
      </c>
      <c r="M1132" s="27">
        <v>19.7180125</v>
      </c>
      <c r="N1132" s="104"/>
      <c r="O1132" s="26">
        <v>0</v>
      </c>
    </row>
    <row r="1133" spans="1:15" ht="15" thickBot="1" x14ac:dyDescent="0.4">
      <c r="A1133" s="121" t="s">
        <v>18</v>
      </c>
      <c r="B1133" s="128">
        <v>37.058181818181815</v>
      </c>
      <c r="C1133" s="128">
        <v>34.174545454545452</v>
      </c>
      <c r="D1133" s="128">
        <v>33.207272727272731</v>
      </c>
      <c r="E1133" s="128">
        <v>36.618181818181817</v>
      </c>
      <c r="F1133" s="128">
        <v>17.236363636363638</v>
      </c>
      <c r="G1133" s="128">
        <v>58.363636363636367</v>
      </c>
      <c r="H1133" s="128">
        <v>26.727272727272727</v>
      </c>
      <c r="I1133" s="128">
        <v>17.136363636363637</v>
      </c>
      <c r="J1133" s="128">
        <v>12.67272727272727</v>
      </c>
      <c r="K1133" s="128">
        <v>8.0575757575757567</v>
      </c>
      <c r="L1133" s="128">
        <v>4.8477272727272727</v>
      </c>
      <c r="M1133" s="128">
        <v>1.792546590909091</v>
      </c>
      <c r="N1133" s="128"/>
      <c r="O1133" s="128">
        <v>0</v>
      </c>
    </row>
    <row r="1134" spans="1:15" ht="15" thickBot="1" x14ac:dyDescent="0.4">
      <c r="A1134" s="127" t="s">
        <v>20</v>
      </c>
      <c r="B1134" s="128">
        <v>1130.7399999999998</v>
      </c>
      <c r="C1134" s="128">
        <v>1043.04</v>
      </c>
      <c r="D1134" s="128">
        <v>1012.44</v>
      </c>
      <c r="E1134" s="128">
        <v>1147.2</v>
      </c>
      <c r="F1134" s="128">
        <v>554</v>
      </c>
      <c r="G1134" s="128">
        <v>1627</v>
      </c>
      <c r="H1134" s="128">
        <v>754</v>
      </c>
      <c r="I1134" s="128">
        <v>490.2</v>
      </c>
      <c r="J1134" s="128">
        <v>371.6</v>
      </c>
      <c r="K1134" s="128">
        <v>230.98333333333329</v>
      </c>
      <c r="L1134" s="128">
        <v>139.94999999999999</v>
      </c>
      <c r="M1134" s="128">
        <v>19.7180125</v>
      </c>
      <c r="N1134" s="128"/>
      <c r="O1134" s="128">
        <v>0</v>
      </c>
    </row>
    <row r="1135" spans="1:15" x14ac:dyDescent="0.35">
      <c r="A1135" s="277" t="s">
        <v>21</v>
      </c>
      <c r="B1135" s="270">
        <v>36.475483870967736</v>
      </c>
      <c r="C1135" s="270">
        <v>33.646451612903228</v>
      </c>
      <c r="D1135" s="270">
        <v>32.659354838709682</v>
      </c>
      <c r="E1135" s="270">
        <v>37.006451612903227</v>
      </c>
      <c r="F1135" s="270">
        <v>17.870967741935484</v>
      </c>
      <c r="G1135" s="270">
        <v>52.483870967741936</v>
      </c>
      <c r="H1135" s="270">
        <v>24.322580645161292</v>
      </c>
      <c r="I1135" s="270">
        <v>15.812903225806451</v>
      </c>
      <c r="J1135" s="270">
        <v>11.987096774193549</v>
      </c>
      <c r="K1135" s="270">
        <v>7.4510752688172026</v>
      </c>
      <c r="L1135" s="270">
        <v>4.5145161290322573</v>
      </c>
      <c r="M1135" s="270">
        <v>0.63606491935483878</v>
      </c>
      <c r="N1135" s="270"/>
      <c r="O1135" s="270">
        <v>0</v>
      </c>
    </row>
    <row r="1137" spans="1:15" ht="15" thickBot="1" x14ac:dyDescent="0.4">
      <c r="A1137" s="266" t="s">
        <v>148</v>
      </c>
      <c r="B1137" s="266"/>
      <c r="C1137" s="266"/>
      <c r="D1137" s="266"/>
      <c r="E1137" s="266"/>
      <c r="F1137" s="266"/>
      <c r="G1137" s="266"/>
      <c r="H1137" s="266"/>
      <c r="I1137" s="266"/>
      <c r="J1137" s="267"/>
      <c r="K1137" s="266"/>
      <c r="L1137" s="266"/>
      <c r="M1137" s="266"/>
      <c r="N1137" s="266"/>
      <c r="O1137" s="266"/>
    </row>
    <row r="1138" spans="1:15" x14ac:dyDescent="0.35">
      <c r="A1138" s="1434" t="s">
        <v>1</v>
      </c>
      <c r="B1138" s="1436" t="s">
        <v>23</v>
      </c>
      <c r="C1138" s="1437"/>
      <c r="D1138" s="1438"/>
      <c r="E1138" s="1436" t="s">
        <v>24</v>
      </c>
      <c r="F1138" s="1438"/>
      <c r="G1138" s="1436" t="s">
        <v>4</v>
      </c>
      <c r="H1138" s="1438"/>
      <c r="I1138" s="1441" t="s">
        <v>5</v>
      </c>
      <c r="J1138" s="1442"/>
      <c r="K1138" s="1441" t="s">
        <v>6</v>
      </c>
      <c r="L1138" s="1451"/>
      <c r="M1138" s="1442"/>
      <c r="N1138" s="1452" t="s">
        <v>7</v>
      </c>
      <c r="O1138" s="1454" t="s">
        <v>8</v>
      </c>
    </row>
    <row r="1139" spans="1:15" ht="28.5" thickBot="1" x14ac:dyDescent="0.4">
      <c r="A1139" s="1450"/>
      <c r="B1139" s="1">
        <v>0.05</v>
      </c>
      <c r="C1139" s="1">
        <v>0.1</v>
      </c>
      <c r="D1139" s="1">
        <v>0.2</v>
      </c>
      <c r="E1139" s="1" t="s">
        <v>9</v>
      </c>
      <c r="F1139" s="1" t="s">
        <v>10</v>
      </c>
      <c r="G1139" s="1" t="s">
        <v>9</v>
      </c>
      <c r="H1139" s="1" t="s">
        <v>10</v>
      </c>
      <c r="I1139" s="1" t="s">
        <v>11</v>
      </c>
      <c r="J1139" s="1" t="s">
        <v>12</v>
      </c>
      <c r="K1139" s="19" t="s">
        <v>13</v>
      </c>
      <c r="L1139" s="19" t="s">
        <v>14</v>
      </c>
      <c r="M1139" s="19" t="s">
        <v>15</v>
      </c>
      <c r="N1139" s="1453"/>
      <c r="O1139" s="1455"/>
    </row>
    <row r="1140" spans="1:15" x14ac:dyDescent="0.35">
      <c r="A1140" s="2">
        <v>1</v>
      </c>
      <c r="B1140" s="65">
        <v>35.880000000000003</v>
      </c>
      <c r="C1140" s="65">
        <v>33.28</v>
      </c>
      <c r="D1140" s="65">
        <v>32.64</v>
      </c>
      <c r="E1140" s="9">
        <v>35.4</v>
      </c>
      <c r="F1140" s="9">
        <v>18.8</v>
      </c>
      <c r="G1140" s="92">
        <v>74</v>
      </c>
      <c r="H1140" s="92">
        <v>26</v>
      </c>
      <c r="I1140" s="9">
        <v>14.5</v>
      </c>
      <c r="J1140" s="9">
        <v>10.5</v>
      </c>
      <c r="K1140" s="66">
        <v>10.033333333333333</v>
      </c>
      <c r="L1140" s="66">
        <v>5.7</v>
      </c>
      <c r="M1140" s="9">
        <v>2.1853600000000002</v>
      </c>
      <c r="N1140" s="67">
        <v>0.29166666666666669</v>
      </c>
      <c r="O1140" s="68">
        <v>0</v>
      </c>
    </row>
    <row r="1141" spans="1:15" x14ac:dyDescent="0.35">
      <c r="A1141" s="2">
        <v>2</v>
      </c>
      <c r="B1141" s="66">
        <v>37</v>
      </c>
      <c r="C1141" s="66">
        <v>34.04</v>
      </c>
      <c r="D1141" s="66">
        <v>33.6</v>
      </c>
      <c r="E1141" s="9">
        <v>36.200000000000003</v>
      </c>
      <c r="F1141" s="9">
        <v>15</v>
      </c>
      <c r="G1141" s="92">
        <v>57</v>
      </c>
      <c r="H1141" s="92">
        <v>25</v>
      </c>
      <c r="I1141" s="9">
        <v>14.5</v>
      </c>
      <c r="J1141" s="9">
        <v>13.7</v>
      </c>
      <c r="K1141" s="66">
        <v>9.2166666666666668</v>
      </c>
      <c r="L1141" s="66">
        <v>3.6</v>
      </c>
      <c r="M1141" s="9">
        <v>1.780235</v>
      </c>
      <c r="N1141" s="67">
        <v>0.27083333333333331</v>
      </c>
      <c r="O1141" s="68">
        <v>0</v>
      </c>
    </row>
    <row r="1142" spans="1:15" x14ac:dyDescent="0.35">
      <c r="A1142" s="2">
        <v>3</v>
      </c>
      <c r="B1142" s="66">
        <v>37.36</v>
      </c>
      <c r="C1142" s="66">
        <v>33.799999999999997</v>
      </c>
      <c r="D1142" s="66">
        <v>32.96</v>
      </c>
      <c r="E1142" s="9">
        <v>36.6</v>
      </c>
      <c r="F1142" s="9">
        <v>12.6</v>
      </c>
      <c r="G1142" s="92">
        <v>59</v>
      </c>
      <c r="H1142" s="92">
        <v>26</v>
      </c>
      <c r="I1142" s="9">
        <v>14.5</v>
      </c>
      <c r="J1142" s="9">
        <v>11.7</v>
      </c>
      <c r="K1142" s="66">
        <v>7.541666666666667</v>
      </c>
      <c r="L1142" s="66">
        <v>4.6166666666666663</v>
      </c>
      <c r="M1142" s="9">
        <v>1.6887924999999999</v>
      </c>
      <c r="N1142" s="67">
        <v>0.33333333333333331</v>
      </c>
      <c r="O1142" s="68">
        <v>0</v>
      </c>
    </row>
    <row r="1143" spans="1:15" x14ac:dyDescent="0.35">
      <c r="A1143" s="2">
        <v>4</v>
      </c>
      <c r="B1143" s="66">
        <v>37.28</v>
      </c>
      <c r="C1143" s="66">
        <v>34.24</v>
      </c>
      <c r="D1143" s="66">
        <v>33.200000000000003</v>
      </c>
      <c r="E1143" s="9">
        <v>36.200000000000003</v>
      </c>
      <c r="F1143" s="9">
        <v>13.4</v>
      </c>
      <c r="G1143" s="92">
        <v>54</v>
      </c>
      <c r="H1143" s="92">
        <v>25</v>
      </c>
      <c r="I1143" s="9">
        <v>17.5</v>
      </c>
      <c r="J1143" s="9">
        <v>14.2</v>
      </c>
      <c r="K1143" s="66">
        <v>9.7166666666666668</v>
      </c>
      <c r="L1143" s="66">
        <v>5.7583333333333337</v>
      </c>
      <c r="M1143" s="9">
        <v>2.1494775000000002</v>
      </c>
      <c r="N1143" s="265">
        <v>0.23263888888888887</v>
      </c>
      <c r="O1143" s="68">
        <v>0</v>
      </c>
    </row>
    <row r="1144" spans="1:15" x14ac:dyDescent="0.35">
      <c r="A1144" s="2">
        <v>5</v>
      </c>
      <c r="B1144" s="66">
        <v>37.36</v>
      </c>
      <c r="C1144" s="66">
        <v>34.4</v>
      </c>
      <c r="D1144" s="66">
        <v>33.44</v>
      </c>
      <c r="E1144" s="9">
        <v>35</v>
      </c>
      <c r="F1144" s="9">
        <v>19.399999999999999</v>
      </c>
      <c r="G1144" s="92">
        <v>60</v>
      </c>
      <c r="H1144" s="92">
        <v>27</v>
      </c>
      <c r="I1144" s="9">
        <v>11.5</v>
      </c>
      <c r="J1144" s="9">
        <v>10.1</v>
      </c>
      <c r="K1144" s="66">
        <v>7.55</v>
      </c>
      <c r="L1144" s="66">
        <v>6.0916666666666668</v>
      </c>
      <c r="M1144" s="9">
        <v>1.8948274999999999</v>
      </c>
      <c r="N1144" s="265">
        <v>0.33333333333333331</v>
      </c>
      <c r="O1144" s="68">
        <v>0</v>
      </c>
    </row>
    <row r="1145" spans="1:15" x14ac:dyDescent="0.35">
      <c r="A1145" s="2">
        <v>6</v>
      </c>
      <c r="B1145" s="66">
        <v>37.68</v>
      </c>
      <c r="C1145" s="66">
        <v>34.799999999999997</v>
      </c>
      <c r="D1145" s="66">
        <v>33.479999999999997</v>
      </c>
      <c r="E1145" s="9">
        <v>36.799999999999997</v>
      </c>
      <c r="F1145" s="9">
        <v>16</v>
      </c>
      <c r="G1145" s="92">
        <v>49</v>
      </c>
      <c r="H1145" s="92">
        <v>25</v>
      </c>
      <c r="I1145" s="9">
        <v>20</v>
      </c>
      <c r="J1145" s="9">
        <v>14</v>
      </c>
      <c r="K1145" s="66">
        <v>7.9333333333333336</v>
      </c>
      <c r="L1145" s="66">
        <v>5.8916666666666666</v>
      </c>
      <c r="M1145" s="9">
        <v>1.9202924999999997</v>
      </c>
      <c r="N1145" s="265">
        <v>0.1076388888888889</v>
      </c>
      <c r="O1145" s="68">
        <v>0</v>
      </c>
    </row>
    <row r="1146" spans="1:15" x14ac:dyDescent="0.35">
      <c r="A1146" s="2">
        <v>7</v>
      </c>
      <c r="B1146" s="66">
        <v>36.880000000000003</v>
      </c>
      <c r="C1146" s="66">
        <v>34.44</v>
      </c>
      <c r="D1146" s="69">
        <v>33.44</v>
      </c>
      <c r="E1146" s="10">
        <v>35</v>
      </c>
      <c r="F1146" s="10">
        <v>21</v>
      </c>
      <c r="G1146" s="153">
        <v>62</v>
      </c>
      <c r="H1146" s="153">
        <v>29</v>
      </c>
      <c r="I1146" s="10">
        <v>14.5</v>
      </c>
      <c r="J1146" s="10">
        <v>12</v>
      </c>
      <c r="K1146" s="66">
        <v>9.0500000000000007</v>
      </c>
      <c r="L1146" s="66">
        <v>3.625</v>
      </c>
      <c r="M1146" s="9">
        <v>1.7605575</v>
      </c>
      <c r="N1146" s="265">
        <v>4.1666666666666664E-2</v>
      </c>
      <c r="O1146" s="68">
        <v>0</v>
      </c>
    </row>
    <row r="1147" spans="1:15" x14ac:dyDescent="0.35">
      <c r="A1147" s="2">
        <v>8</v>
      </c>
      <c r="B1147" s="66">
        <v>36.92</v>
      </c>
      <c r="C1147" s="66">
        <v>33.72</v>
      </c>
      <c r="D1147" s="66">
        <v>32.72</v>
      </c>
      <c r="E1147" s="9">
        <v>36.799999999999997</v>
      </c>
      <c r="F1147" s="9">
        <v>17.8</v>
      </c>
      <c r="G1147" s="92">
        <v>47</v>
      </c>
      <c r="H1147" s="92">
        <v>22</v>
      </c>
      <c r="I1147" s="9">
        <v>19.7</v>
      </c>
      <c r="J1147" s="9">
        <v>11.9</v>
      </c>
      <c r="K1147" s="66">
        <v>7.8</v>
      </c>
      <c r="L1147" s="66">
        <v>3.9750000000000001</v>
      </c>
      <c r="M1147" s="9">
        <v>1.6355474999999999</v>
      </c>
      <c r="N1147" s="265">
        <v>0.33333333333333331</v>
      </c>
      <c r="O1147" s="68">
        <v>0</v>
      </c>
    </row>
    <row r="1148" spans="1:15" x14ac:dyDescent="0.35">
      <c r="A1148" s="2">
        <v>9</v>
      </c>
      <c r="B1148" s="66">
        <v>37.96</v>
      </c>
      <c r="C1148" s="66">
        <v>34.36</v>
      </c>
      <c r="D1148" s="66">
        <v>33.68</v>
      </c>
      <c r="E1148" s="9">
        <v>36.6</v>
      </c>
      <c r="F1148" s="9">
        <v>15</v>
      </c>
      <c r="G1148" s="92">
        <v>34</v>
      </c>
      <c r="H1148" s="92">
        <v>21</v>
      </c>
      <c r="I1148" s="9">
        <v>19.3</v>
      </c>
      <c r="J1148" s="9">
        <v>15.5</v>
      </c>
      <c r="K1148" s="66">
        <v>7.083333333333333</v>
      </c>
      <c r="L1148" s="66">
        <v>4.8416666666666668</v>
      </c>
      <c r="M1148" s="9">
        <v>1.6563825000000001</v>
      </c>
      <c r="N1148" s="265">
        <v>0.375</v>
      </c>
      <c r="O1148" s="68">
        <v>0</v>
      </c>
    </row>
    <row r="1149" spans="1:15" ht="15" thickBot="1" x14ac:dyDescent="0.4">
      <c r="A1149" s="3">
        <v>10</v>
      </c>
      <c r="B1149" s="70">
        <v>36.799999999999997</v>
      </c>
      <c r="C1149" s="70">
        <v>34</v>
      </c>
      <c r="D1149" s="70">
        <v>33.08</v>
      </c>
      <c r="E1149" s="13">
        <v>35.799999999999997</v>
      </c>
      <c r="F1149" s="13">
        <v>15</v>
      </c>
      <c r="G1149" s="158">
        <v>35</v>
      </c>
      <c r="H1149" s="158">
        <v>28</v>
      </c>
      <c r="I1149" s="13">
        <v>19</v>
      </c>
      <c r="J1149" s="13">
        <v>10.199999999999999</v>
      </c>
      <c r="K1149" s="70">
        <v>11.291666666666666</v>
      </c>
      <c r="L1149" s="70">
        <v>4.3</v>
      </c>
      <c r="M1149" s="9">
        <v>2.1656824999999995</v>
      </c>
      <c r="N1149" s="265">
        <v>0.26041666666666669</v>
      </c>
      <c r="O1149" s="72">
        <v>0</v>
      </c>
    </row>
    <row r="1150" spans="1:15" ht="15" thickBot="1" x14ac:dyDescent="0.4">
      <c r="A1150" s="16" t="s">
        <v>16</v>
      </c>
      <c r="B1150" s="27">
        <v>371.12</v>
      </c>
      <c r="C1150" s="27">
        <v>341.08000000000004</v>
      </c>
      <c r="D1150" s="27">
        <v>332.24</v>
      </c>
      <c r="E1150" s="27">
        <v>360.40000000000003</v>
      </c>
      <c r="F1150" s="27">
        <v>164</v>
      </c>
      <c r="G1150" s="27">
        <v>531</v>
      </c>
      <c r="H1150" s="27">
        <v>254</v>
      </c>
      <c r="I1150" s="27">
        <v>165</v>
      </c>
      <c r="J1150" s="27">
        <v>123.8</v>
      </c>
      <c r="K1150" s="27">
        <v>87.216666666666654</v>
      </c>
      <c r="L1150" s="27">
        <v>48.4</v>
      </c>
      <c r="M1150" s="27">
        <v>18.837154999999999</v>
      </c>
      <c r="N1150" s="27"/>
      <c r="O1150" s="27">
        <v>0</v>
      </c>
    </row>
    <row r="1151" spans="1:15" ht="15" thickBot="1" x14ac:dyDescent="0.4">
      <c r="A1151" s="17" t="s">
        <v>18</v>
      </c>
      <c r="B1151" s="18">
        <v>37.112000000000002</v>
      </c>
      <c r="C1151" s="18">
        <v>34.108000000000004</v>
      </c>
      <c r="D1151" s="18">
        <v>33.224000000000004</v>
      </c>
      <c r="E1151" s="18">
        <v>36.040000000000006</v>
      </c>
      <c r="F1151" s="18">
        <v>16.399999999999999</v>
      </c>
      <c r="G1151" s="18">
        <v>53.1</v>
      </c>
      <c r="H1151" s="18">
        <v>25.4</v>
      </c>
      <c r="I1151" s="18">
        <v>16.5</v>
      </c>
      <c r="J1151" s="18">
        <v>12.379999999999999</v>
      </c>
      <c r="K1151" s="18">
        <v>8.7216666666666658</v>
      </c>
      <c r="L1151" s="18">
        <v>4.84</v>
      </c>
      <c r="M1151" s="18">
        <v>1.8837154999999999</v>
      </c>
      <c r="N1151" s="18"/>
      <c r="O1151" s="18">
        <v>0</v>
      </c>
    </row>
    <row r="1152" spans="1:15" x14ac:dyDescent="0.35">
      <c r="A1152" s="6">
        <v>11</v>
      </c>
      <c r="B1152" s="65">
        <v>36.520000000000003</v>
      </c>
      <c r="C1152" s="65">
        <v>33.840000000000003</v>
      </c>
      <c r="D1152" s="65">
        <v>33.36</v>
      </c>
      <c r="E1152" s="12">
        <v>36</v>
      </c>
      <c r="F1152" s="7">
        <v>14.4</v>
      </c>
      <c r="G1152" s="7">
        <v>49</v>
      </c>
      <c r="H1152" s="7">
        <v>24</v>
      </c>
      <c r="I1152" s="7">
        <v>23.5</v>
      </c>
      <c r="J1152" s="7">
        <v>16.7</v>
      </c>
      <c r="K1152" s="175">
        <v>11.666666666666666</v>
      </c>
      <c r="L1152" s="65">
        <v>9.0250000000000004</v>
      </c>
      <c r="M1152" s="9">
        <v>2.8740725</v>
      </c>
      <c r="N1152" s="265">
        <v>0.25</v>
      </c>
      <c r="O1152" s="74">
        <v>0</v>
      </c>
    </row>
    <row r="1153" spans="1:15" x14ac:dyDescent="0.35">
      <c r="A1153" s="2">
        <v>12</v>
      </c>
      <c r="B1153" s="8">
        <v>35.479999999999997</v>
      </c>
      <c r="C1153" s="8">
        <v>32.92</v>
      </c>
      <c r="D1153" s="8">
        <v>32.36</v>
      </c>
      <c r="E1153" s="8">
        <v>33.4</v>
      </c>
      <c r="F1153" s="9">
        <v>14</v>
      </c>
      <c r="G1153" s="8">
        <v>35</v>
      </c>
      <c r="H1153" s="8">
        <v>25</v>
      </c>
      <c r="I1153" s="8">
        <v>19.8</v>
      </c>
      <c r="J1153" s="9">
        <v>13</v>
      </c>
      <c r="K1153" s="175">
        <v>10.8</v>
      </c>
      <c r="L1153" s="65">
        <v>6.3166666666666664</v>
      </c>
      <c r="M1153" s="9">
        <v>2.3775050000000002</v>
      </c>
      <c r="N1153" s="67">
        <v>4.1666666666666664E-2</v>
      </c>
      <c r="O1153" s="68">
        <v>0</v>
      </c>
    </row>
    <row r="1154" spans="1:15" x14ac:dyDescent="0.35">
      <c r="A1154" s="2">
        <v>13</v>
      </c>
      <c r="B1154" s="8">
        <v>35.56</v>
      </c>
      <c r="C1154" s="8">
        <v>32.880000000000003</v>
      </c>
      <c r="D1154" s="8">
        <v>32.08</v>
      </c>
      <c r="E1154" s="8">
        <v>34.799999999999997</v>
      </c>
      <c r="F1154" s="8">
        <v>17.2</v>
      </c>
      <c r="G1154" s="8">
        <v>51</v>
      </c>
      <c r="H1154" s="8">
        <v>27</v>
      </c>
      <c r="I1154" s="8">
        <v>17.399999999999999</v>
      </c>
      <c r="J1154" s="8">
        <v>14.2</v>
      </c>
      <c r="K1154" s="175">
        <v>9.7083333333333339</v>
      </c>
      <c r="L1154" s="65">
        <v>7.8666666666666663</v>
      </c>
      <c r="M1154" s="9">
        <v>2.4411674999999997</v>
      </c>
      <c r="N1154" s="67">
        <v>0.16666666666666666</v>
      </c>
      <c r="O1154" s="68">
        <v>0</v>
      </c>
    </row>
    <row r="1155" spans="1:15" x14ac:dyDescent="0.35">
      <c r="A1155" s="2">
        <v>14</v>
      </c>
      <c r="B1155" s="8">
        <v>36.24</v>
      </c>
      <c r="C1155" s="8">
        <v>33</v>
      </c>
      <c r="D1155" s="8">
        <v>33.56</v>
      </c>
      <c r="E1155" s="8">
        <v>35.4</v>
      </c>
      <c r="F1155" s="10">
        <v>13.6</v>
      </c>
      <c r="G1155" s="8">
        <v>54</v>
      </c>
      <c r="H1155" s="8">
        <v>27</v>
      </c>
      <c r="I1155" s="8">
        <v>20.3</v>
      </c>
      <c r="J1155" s="9">
        <v>10.7</v>
      </c>
      <c r="K1155" s="175">
        <v>8.3833333333333329</v>
      </c>
      <c r="L1155" s="66">
        <v>7.8916666666666666</v>
      </c>
      <c r="M1155" s="9">
        <v>2.2605974999999998</v>
      </c>
      <c r="N1155" s="265">
        <v>0.16666666666666666</v>
      </c>
      <c r="O1155" s="68">
        <v>0</v>
      </c>
    </row>
    <row r="1156" spans="1:15" x14ac:dyDescent="0.35">
      <c r="A1156" s="2">
        <v>15</v>
      </c>
      <c r="B1156" s="8">
        <v>36.56</v>
      </c>
      <c r="C1156" s="8">
        <v>33.479999999999997</v>
      </c>
      <c r="D1156" s="66">
        <v>32.479999999999997</v>
      </c>
      <c r="E1156" s="8">
        <v>34.799999999999997</v>
      </c>
      <c r="F1156" s="8">
        <v>12.8</v>
      </c>
      <c r="G1156" s="8">
        <v>46</v>
      </c>
      <c r="H1156" s="8">
        <v>25</v>
      </c>
      <c r="I1156" s="8">
        <v>19.5</v>
      </c>
      <c r="J1156" s="8">
        <v>16.8</v>
      </c>
      <c r="K1156" s="175">
        <v>8.2416666666666671</v>
      </c>
      <c r="L1156" s="65">
        <v>5.7666666666666666</v>
      </c>
      <c r="M1156" s="9">
        <v>1.9457574999999998</v>
      </c>
      <c r="N1156" s="67">
        <v>0.3125</v>
      </c>
      <c r="O1156" s="68">
        <v>0</v>
      </c>
    </row>
    <row r="1157" spans="1:15" x14ac:dyDescent="0.35">
      <c r="A1157" s="2">
        <v>16</v>
      </c>
      <c r="B1157" s="66">
        <v>36.119999999999997</v>
      </c>
      <c r="C1157" s="8">
        <v>33.159999999999997</v>
      </c>
      <c r="D1157" s="8">
        <v>32.76</v>
      </c>
      <c r="E1157" s="8">
        <v>35.6</v>
      </c>
      <c r="F1157" s="8">
        <v>12.2</v>
      </c>
      <c r="G1157" s="8">
        <v>39</v>
      </c>
      <c r="H1157" s="8">
        <v>24</v>
      </c>
      <c r="I1157" s="9">
        <v>19</v>
      </c>
      <c r="J1157" s="8">
        <v>12.3</v>
      </c>
      <c r="K1157" s="175">
        <v>8.4833333333333325</v>
      </c>
      <c r="L1157" s="65">
        <v>7.0166666666666666</v>
      </c>
      <c r="M1157" s="9">
        <v>2.1529500000000001</v>
      </c>
      <c r="N1157" s="67">
        <v>0.2986111111111111</v>
      </c>
      <c r="O1157" s="68">
        <v>0</v>
      </c>
    </row>
    <row r="1158" spans="1:15" x14ac:dyDescent="0.35">
      <c r="A1158" s="2">
        <v>17</v>
      </c>
      <c r="B1158" s="8">
        <v>36.68</v>
      </c>
      <c r="C1158" s="8">
        <v>33.36</v>
      </c>
      <c r="D1158" s="66">
        <v>32.4</v>
      </c>
      <c r="E1158" s="8">
        <v>36.200000000000003</v>
      </c>
      <c r="F1158" s="8">
        <v>12.6</v>
      </c>
      <c r="G1158" s="8">
        <v>59</v>
      </c>
      <c r="H1158" s="8">
        <v>27</v>
      </c>
      <c r="I1158" s="8">
        <v>19.5</v>
      </c>
      <c r="J1158" s="8">
        <v>12.7</v>
      </c>
      <c r="K1158" s="175">
        <v>9.0833333333333339</v>
      </c>
      <c r="L1158" s="65">
        <v>6.8083333333333336</v>
      </c>
      <c r="M1158" s="9">
        <v>2.2073524999999998</v>
      </c>
      <c r="N1158" s="67">
        <v>0.30208333333333331</v>
      </c>
      <c r="O1158" s="68">
        <v>0</v>
      </c>
    </row>
    <row r="1159" spans="1:15" x14ac:dyDescent="0.35">
      <c r="A1159" s="2">
        <v>18</v>
      </c>
      <c r="B1159" s="66">
        <v>36.880000000000003</v>
      </c>
      <c r="C1159" s="66">
        <v>33.76</v>
      </c>
      <c r="D1159" s="8">
        <v>32.64</v>
      </c>
      <c r="E1159" s="8">
        <v>35.799999999999997</v>
      </c>
      <c r="F1159" s="9">
        <v>14</v>
      </c>
      <c r="G1159" s="8">
        <v>49</v>
      </c>
      <c r="H1159" s="8">
        <v>28</v>
      </c>
      <c r="I1159" s="9">
        <v>18</v>
      </c>
      <c r="J1159" s="8">
        <v>13.3</v>
      </c>
      <c r="K1159" s="175">
        <v>9.8333333333333339</v>
      </c>
      <c r="L1159" s="65">
        <v>6.7249999999999996</v>
      </c>
      <c r="M1159" s="9">
        <v>2.2999524999999998</v>
      </c>
      <c r="N1159" s="265">
        <v>0.35416666666666669</v>
      </c>
      <c r="O1159" s="68">
        <v>0</v>
      </c>
    </row>
    <row r="1160" spans="1:15" x14ac:dyDescent="0.35">
      <c r="A1160" s="2">
        <v>19</v>
      </c>
      <c r="B1160" s="66">
        <v>37.119999999999997</v>
      </c>
      <c r="C1160" s="8">
        <v>33.96</v>
      </c>
      <c r="D1160" s="66">
        <v>33</v>
      </c>
      <c r="E1160" s="8">
        <v>35.799999999999997</v>
      </c>
      <c r="F1160" s="8">
        <v>18.8</v>
      </c>
      <c r="G1160" s="8">
        <v>59</v>
      </c>
      <c r="H1160" s="8">
        <v>27</v>
      </c>
      <c r="I1160" s="8">
        <v>19.5</v>
      </c>
      <c r="J1160" s="9">
        <v>12</v>
      </c>
      <c r="K1160" s="175">
        <v>9.1666666666666661</v>
      </c>
      <c r="L1160" s="65">
        <v>6.4833333333333334</v>
      </c>
      <c r="M1160" s="9">
        <v>2.1737849999999996</v>
      </c>
      <c r="N1160" s="67">
        <v>0.34027777777777773</v>
      </c>
      <c r="O1160" s="68">
        <v>0</v>
      </c>
    </row>
    <row r="1161" spans="1:15" ht="15" thickBot="1" x14ac:dyDescent="0.4">
      <c r="A1161" s="3">
        <v>20</v>
      </c>
      <c r="B1161" s="11">
        <v>37.92</v>
      </c>
      <c r="C1161" s="11">
        <v>34.479999999999997</v>
      </c>
      <c r="D1161" s="70">
        <v>33.32</v>
      </c>
      <c r="E1161" s="11">
        <v>36.799999999999997</v>
      </c>
      <c r="F1161" s="11">
        <v>19.600000000000001</v>
      </c>
      <c r="G1161" s="11">
        <v>47</v>
      </c>
      <c r="H1161" s="11">
        <v>25</v>
      </c>
      <c r="I1161" s="13">
        <v>20.5</v>
      </c>
      <c r="J1161" s="11">
        <v>14.3</v>
      </c>
      <c r="K1161" s="175">
        <v>9.6333333333333329</v>
      </c>
      <c r="L1161" s="70">
        <v>4.1749999999999998</v>
      </c>
      <c r="M1161" s="9">
        <v>1.9179774999999999</v>
      </c>
      <c r="N1161" s="265">
        <v>0.38541666666666669</v>
      </c>
      <c r="O1161" s="72">
        <v>0</v>
      </c>
    </row>
    <row r="1162" spans="1:15" ht="15" thickBot="1" x14ac:dyDescent="0.4">
      <c r="A1162" s="16" t="s">
        <v>16</v>
      </c>
      <c r="B1162" s="104">
        <v>365.08000000000004</v>
      </c>
      <c r="C1162" s="104">
        <v>334.84</v>
      </c>
      <c r="D1162" s="104">
        <v>327.96</v>
      </c>
      <c r="E1162" s="104">
        <v>354.6</v>
      </c>
      <c r="F1162" s="104">
        <v>149.19999999999999</v>
      </c>
      <c r="G1162" s="104">
        <v>488</v>
      </c>
      <c r="H1162" s="104">
        <v>259</v>
      </c>
      <c r="I1162" s="104">
        <v>197</v>
      </c>
      <c r="J1162" s="104">
        <v>136</v>
      </c>
      <c r="K1162" s="104">
        <v>95</v>
      </c>
      <c r="L1162" s="104">
        <v>68.075000000000003</v>
      </c>
      <c r="M1162" s="104">
        <v>22.651117499999998</v>
      </c>
      <c r="N1162" s="104"/>
      <c r="O1162" s="104">
        <v>0</v>
      </c>
    </row>
    <row r="1163" spans="1:15" ht="15" thickBot="1" x14ac:dyDescent="0.4">
      <c r="A1163" s="17" t="s">
        <v>18</v>
      </c>
      <c r="B1163" s="105">
        <v>36.508000000000003</v>
      </c>
      <c r="C1163" s="105">
        <v>33.483999999999995</v>
      </c>
      <c r="D1163" s="105">
        <v>32.795999999999999</v>
      </c>
      <c r="E1163" s="105">
        <v>35.46</v>
      </c>
      <c r="F1163" s="105">
        <v>14.919999999999998</v>
      </c>
      <c r="G1163" s="105">
        <v>48.8</v>
      </c>
      <c r="H1163" s="105">
        <v>25.9</v>
      </c>
      <c r="I1163" s="105">
        <v>19.7</v>
      </c>
      <c r="J1163" s="105">
        <v>13.6</v>
      </c>
      <c r="K1163" s="105">
        <v>9.5</v>
      </c>
      <c r="L1163" s="105">
        <v>6.8075000000000001</v>
      </c>
      <c r="M1163" s="105">
        <v>2.26511175</v>
      </c>
      <c r="N1163" s="105"/>
      <c r="O1163" s="105">
        <v>0</v>
      </c>
    </row>
    <row r="1164" spans="1:15" x14ac:dyDescent="0.35">
      <c r="A1164" s="21">
        <v>21</v>
      </c>
      <c r="B1164" s="20">
        <v>37.840000000000003</v>
      </c>
      <c r="C1164" s="7">
        <v>34.840000000000003</v>
      </c>
      <c r="D1164" s="65">
        <v>33.200000000000003</v>
      </c>
      <c r="E1164" s="7">
        <v>37.200000000000003</v>
      </c>
      <c r="F1164" s="7">
        <v>18.399999999999999</v>
      </c>
      <c r="G1164" s="7">
        <v>47</v>
      </c>
      <c r="H1164" s="7">
        <v>21</v>
      </c>
      <c r="I1164" s="12">
        <v>20.8</v>
      </c>
      <c r="J1164" s="12">
        <v>9.1999999999999993</v>
      </c>
      <c r="K1164" s="65">
        <v>8.125</v>
      </c>
      <c r="L1164" s="65">
        <v>3.35</v>
      </c>
      <c r="M1164" s="9">
        <v>1.5938774999999998</v>
      </c>
      <c r="N1164" s="73">
        <v>0.375</v>
      </c>
      <c r="O1164" s="74">
        <v>0</v>
      </c>
    </row>
    <row r="1165" spans="1:15" x14ac:dyDescent="0.35">
      <c r="A1165" s="22">
        <v>22</v>
      </c>
      <c r="B1165" s="8">
        <v>37.68</v>
      </c>
      <c r="C1165" s="8">
        <v>34.36</v>
      </c>
      <c r="D1165" s="8">
        <v>33.36</v>
      </c>
      <c r="E1165" s="8">
        <v>37.6</v>
      </c>
      <c r="F1165" s="8">
        <v>15.4</v>
      </c>
      <c r="G1165" s="8">
        <v>42</v>
      </c>
      <c r="H1165" s="8">
        <v>22</v>
      </c>
      <c r="I1165" s="8">
        <v>19.600000000000001</v>
      </c>
      <c r="J1165" s="8">
        <v>13.4</v>
      </c>
      <c r="K1165" s="66">
        <v>10.324999999999999</v>
      </c>
      <c r="L1165" s="66">
        <v>4.8</v>
      </c>
      <c r="M1165" s="9">
        <v>2.1008624999999999</v>
      </c>
      <c r="N1165" s="265">
        <v>0.34375</v>
      </c>
      <c r="O1165" s="68">
        <v>0</v>
      </c>
    </row>
    <row r="1166" spans="1:15" x14ac:dyDescent="0.35">
      <c r="A1166" s="22">
        <v>23</v>
      </c>
      <c r="B1166" s="66">
        <v>37.6</v>
      </c>
      <c r="C1166" s="66">
        <v>34.4</v>
      </c>
      <c r="D1166" s="66">
        <v>33.4</v>
      </c>
      <c r="E1166" s="8">
        <v>37.4</v>
      </c>
      <c r="F1166" s="9">
        <v>15</v>
      </c>
      <c r="G1166" s="8">
        <v>44</v>
      </c>
      <c r="H1166" s="8">
        <v>25</v>
      </c>
      <c r="I1166" s="9">
        <v>17</v>
      </c>
      <c r="J1166" s="9">
        <v>13</v>
      </c>
      <c r="K1166" s="66">
        <v>12.291666666666666</v>
      </c>
      <c r="L1166" s="66">
        <v>4.3666666666666663</v>
      </c>
      <c r="M1166" s="9">
        <v>2.3138424999999998</v>
      </c>
      <c r="N1166" s="67">
        <v>0.38194444444444442</v>
      </c>
      <c r="O1166" s="68">
        <v>0</v>
      </c>
    </row>
    <row r="1167" spans="1:15" x14ac:dyDescent="0.35">
      <c r="A1167" s="22">
        <v>24</v>
      </c>
      <c r="B1167" s="8">
        <v>37.72</v>
      </c>
      <c r="C1167" s="66">
        <v>34.4</v>
      </c>
      <c r="D1167" s="8">
        <v>33.68</v>
      </c>
      <c r="E1167" s="9">
        <v>38.6</v>
      </c>
      <c r="F1167" s="9">
        <v>12.6</v>
      </c>
      <c r="G1167" s="8">
        <v>55</v>
      </c>
      <c r="H1167" s="8">
        <v>22</v>
      </c>
      <c r="I1167" s="9">
        <v>20.8</v>
      </c>
      <c r="J1167" s="8">
        <v>14.3</v>
      </c>
      <c r="K1167" s="66">
        <v>9.4166666666666661</v>
      </c>
      <c r="L1167" s="66">
        <v>3.7250000000000001</v>
      </c>
      <c r="M1167" s="9">
        <v>1.8253774999999999</v>
      </c>
      <c r="N1167" s="67">
        <v>0.375</v>
      </c>
      <c r="O1167" s="68">
        <v>0</v>
      </c>
    </row>
    <row r="1168" spans="1:15" x14ac:dyDescent="0.35">
      <c r="A1168" s="22">
        <v>25</v>
      </c>
      <c r="B1168" s="66">
        <v>37.44</v>
      </c>
      <c r="C1168" s="8">
        <v>34.36</v>
      </c>
      <c r="D1168" s="8">
        <v>33.200000000000003</v>
      </c>
      <c r="E1168" s="8">
        <v>37.799999999999997</v>
      </c>
      <c r="F1168" s="9">
        <v>15</v>
      </c>
      <c r="G1168" s="8">
        <v>49</v>
      </c>
      <c r="H1168" s="8">
        <v>27</v>
      </c>
      <c r="I1168" s="9">
        <v>24.7</v>
      </c>
      <c r="J1168" s="9">
        <v>13.9</v>
      </c>
      <c r="K1168" s="66">
        <v>9.8916666666666675</v>
      </c>
      <c r="L1168" s="66">
        <v>9.2750000000000004</v>
      </c>
      <c r="M1168" s="9">
        <v>2.6622500000000002</v>
      </c>
      <c r="N1168" s="265">
        <v>0.35416666666666669</v>
      </c>
      <c r="O1168" s="68">
        <v>0</v>
      </c>
    </row>
    <row r="1169" spans="1:15" x14ac:dyDescent="0.35">
      <c r="A1169" s="22">
        <v>26</v>
      </c>
      <c r="B1169" s="66">
        <v>37.08</v>
      </c>
      <c r="C1169" s="66">
        <v>34.200000000000003</v>
      </c>
      <c r="D1169" s="8">
        <v>33.32</v>
      </c>
      <c r="E1169" s="8">
        <v>36.200000000000003</v>
      </c>
      <c r="F1169" s="8">
        <v>16.399999999999999</v>
      </c>
      <c r="G1169" s="8">
        <v>32</v>
      </c>
      <c r="H1169" s="8">
        <v>25</v>
      </c>
      <c r="I1169" s="9">
        <v>20</v>
      </c>
      <c r="J1169" s="8">
        <v>14.8</v>
      </c>
      <c r="K1169" s="66">
        <v>9.4833333333333325</v>
      </c>
      <c r="L1169" s="66">
        <v>6.5750000000000002</v>
      </c>
      <c r="M1169" s="9">
        <v>2.2305025000000001</v>
      </c>
      <c r="N1169" s="67">
        <v>0.25</v>
      </c>
      <c r="O1169" s="68">
        <v>0</v>
      </c>
    </row>
    <row r="1170" spans="1:15" x14ac:dyDescent="0.35">
      <c r="A1170" s="22">
        <v>27</v>
      </c>
      <c r="B1170" s="8">
        <v>37.04</v>
      </c>
      <c r="C1170" s="8">
        <v>34.28</v>
      </c>
      <c r="D1170" s="8">
        <v>33.28</v>
      </c>
      <c r="E1170" s="9">
        <v>34.6</v>
      </c>
      <c r="F1170" s="8">
        <v>15.8</v>
      </c>
      <c r="G1170" s="8">
        <v>49</v>
      </c>
      <c r="H1170" s="8">
        <v>25</v>
      </c>
      <c r="I1170" s="9">
        <v>19.5</v>
      </c>
      <c r="J1170" s="8">
        <v>13.1</v>
      </c>
      <c r="K1170" s="66">
        <v>10.016666666666667</v>
      </c>
      <c r="L1170" s="66">
        <v>6.041666666666667</v>
      </c>
      <c r="M1170" s="9">
        <v>2.2305025000000001</v>
      </c>
      <c r="N1170" s="67">
        <v>0.33333333333333331</v>
      </c>
      <c r="O1170" s="78">
        <v>0</v>
      </c>
    </row>
    <row r="1171" spans="1:15" x14ac:dyDescent="0.35">
      <c r="A1171" s="22">
        <v>28</v>
      </c>
      <c r="B1171" s="8">
        <v>37.44</v>
      </c>
      <c r="C1171" s="8">
        <v>33.799999999999997</v>
      </c>
      <c r="D1171" s="8">
        <v>33.08</v>
      </c>
      <c r="E1171" s="8">
        <v>36.200000000000003</v>
      </c>
      <c r="F1171" s="9">
        <v>13.2</v>
      </c>
      <c r="G1171" s="8">
        <v>53</v>
      </c>
      <c r="H1171" s="8">
        <v>22</v>
      </c>
      <c r="I1171" s="8">
        <v>20</v>
      </c>
      <c r="J1171" s="8">
        <v>12</v>
      </c>
      <c r="K1171" s="66">
        <v>8.2583333333333329</v>
      </c>
      <c r="L1171" s="66">
        <v>4.5250000000000004</v>
      </c>
      <c r="M1171" s="9">
        <v>1.7756049999999999</v>
      </c>
      <c r="N1171" s="67">
        <v>0.375</v>
      </c>
      <c r="O1171" s="78">
        <v>0</v>
      </c>
    </row>
    <row r="1172" spans="1:15" x14ac:dyDescent="0.35">
      <c r="A1172" s="22">
        <v>29</v>
      </c>
      <c r="B1172" s="8">
        <v>38.119999999999997</v>
      </c>
      <c r="C1172" s="8">
        <v>34.44</v>
      </c>
      <c r="D1172" s="8">
        <v>33.24</v>
      </c>
      <c r="E1172" s="8">
        <v>37.6</v>
      </c>
      <c r="F1172" s="8">
        <v>19.600000000000001</v>
      </c>
      <c r="G1172" s="8">
        <v>41</v>
      </c>
      <c r="H1172" s="8">
        <v>24</v>
      </c>
      <c r="I1172" s="8">
        <v>19.5</v>
      </c>
      <c r="J1172" s="8">
        <v>15.8</v>
      </c>
      <c r="K1172" s="66">
        <v>6.7833333333333332</v>
      </c>
      <c r="L1172" s="66">
        <v>5.5166666666666666</v>
      </c>
      <c r="M1172" s="9">
        <v>1.7084700000000002</v>
      </c>
      <c r="N1172" s="265">
        <v>0.3125</v>
      </c>
      <c r="O1172" s="78">
        <v>0</v>
      </c>
    </row>
    <row r="1173" spans="1:15" ht="15" thickBot="1" x14ac:dyDescent="0.4">
      <c r="A1173" s="22">
        <v>30</v>
      </c>
      <c r="B1173" s="66">
        <v>38.119999999999997</v>
      </c>
      <c r="C1173" s="8">
        <v>34.799999999999997</v>
      </c>
      <c r="D1173" s="8">
        <v>33.6</v>
      </c>
      <c r="E1173" s="8">
        <v>37.799999999999997</v>
      </c>
      <c r="F1173" s="8">
        <v>18.8</v>
      </c>
      <c r="G1173" s="8">
        <v>41</v>
      </c>
      <c r="H1173" s="8">
        <v>24</v>
      </c>
      <c r="I1173" s="8">
        <v>17.5</v>
      </c>
      <c r="J1173" s="8">
        <v>11.4</v>
      </c>
      <c r="K1173" s="66">
        <v>9.6</v>
      </c>
      <c r="L1173" s="66">
        <v>3.9333333333333331</v>
      </c>
      <c r="M1173" s="9">
        <v>1.87978</v>
      </c>
      <c r="N1173" s="265">
        <v>0.21875</v>
      </c>
      <c r="O1173" s="78">
        <v>0</v>
      </c>
    </row>
    <row r="1174" spans="1:15" ht="15" thickBot="1" x14ac:dyDescent="0.4">
      <c r="A1174" s="16" t="s">
        <v>16</v>
      </c>
      <c r="B1174" s="26">
        <v>376.08000000000004</v>
      </c>
      <c r="C1174" s="26">
        <v>343.88</v>
      </c>
      <c r="D1174" s="26">
        <v>333.36000000000007</v>
      </c>
      <c r="E1174" s="26">
        <v>371.00000000000006</v>
      </c>
      <c r="F1174" s="26">
        <v>160.20000000000002</v>
      </c>
      <c r="G1174" s="26">
        <v>453</v>
      </c>
      <c r="H1174" s="26">
        <v>237</v>
      </c>
      <c r="I1174" s="26">
        <v>199.4</v>
      </c>
      <c r="J1174" s="26">
        <v>130.9</v>
      </c>
      <c r="K1174" s="104">
        <v>94.191666666666663</v>
      </c>
      <c r="L1174" s="104">
        <v>52.108333333333327</v>
      </c>
      <c r="M1174" s="104">
        <v>20.321070000000002</v>
      </c>
      <c r="N1174" s="104">
        <v>3.3194444444444446</v>
      </c>
      <c r="O1174" s="26">
        <v>0</v>
      </c>
    </row>
    <row r="1175" spans="1:15" ht="15" thickBot="1" x14ac:dyDescent="0.4">
      <c r="A1175" s="121" t="s">
        <v>18</v>
      </c>
      <c r="B1175" s="128">
        <v>37.608000000000004</v>
      </c>
      <c r="C1175" s="128">
        <v>34.387999999999998</v>
      </c>
      <c r="D1175" s="128">
        <v>33.336000000000006</v>
      </c>
      <c r="E1175" s="128">
        <v>37.100000000000009</v>
      </c>
      <c r="F1175" s="128">
        <v>16.020000000000003</v>
      </c>
      <c r="G1175" s="128">
        <v>45.3</v>
      </c>
      <c r="H1175" s="128">
        <v>23.7</v>
      </c>
      <c r="I1175" s="128">
        <v>19.940000000000001</v>
      </c>
      <c r="J1175" s="128">
        <v>13.09</v>
      </c>
      <c r="K1175" s="128">
        <v>9.4191666666666656</v>
      </c>
      <c r="L1175" s="128">
        <v>5.2108333333333325</v>
      </c>
      <c r="M1175" s="128">
        <v>2.0321070000000003</v>
      </c>
      <c r="N1175" s="128">
        <v>0.33194444444444449</v>
      </c>
      <c r="O1175" s="128">
        <v>0</v>
      </c>
    </row>
    <row r="1176" spans="1:15" ht="15" thickBot="1" x14ac:dyDescent="0.4">
      <c r="A1176" s="127" t="s">
        <v>20</v>
      </c>
      <c r="B1176" s="128">
        <v>1112.2800000000002</v>
      </c>
      <c r="C1176" s="128">
        <v>1019.8000000000001</v>
      </c>
      <c r="D1176" s="128">
        <v>993.56000000000006</v>
      </c>
      <c r="E1176" s="128">
        <v>1086.0000000000002</v>
      </c>
      <c r="F1176" s="128">
        <v>473.4</v>
      </c>
      <c r="G1176" s="128">
        <v>1472</v>
      </c>
      <c r="H1176" s="128">
        <v>750</v>
      </c>
      <c r="I1176" s="128">
        <v>561.4</v>
      </c>
      <c r="J1176" s="128">
        <v>390.7</v>
      </c>
      <c r="K1176" s="128">
        <v>276.4083333333333</v>
      </c>
      <c r="L1176" s="128">
        <v>168.58333333333334</v>
      </c>
      <c r="M1176" s="128">
        <v>61.8093425</v>
      </c>
      <c r="N1176" s="128">
        <v>3.3194444444444446</v>
      </c>
      <c r="O1176" s="128"/>
    </row>
    <row r="1177" spans="1:15" ht="15" thickBot="1" x14ac:dyDescent="0.4">
      <c r="A1177" s="127" t="s">
        <v>21</v>
      </c>
      <c r="B1177" s="128">
        <v>37.076000000000008</v>
      </c>
      <c r="C1177" s="128">
        <v>33.993333333333332</v>
      </c>
      <c r="D1177" s="128">
        <v>33.11866666666667</v>
      </c>
      <c r="E1177" s="128">
        <v>36.20000000000001</v>
      </c>
      <c r="F1177" s="128">
        <v>15.78</v>
      </c>
      <c r="G1177" s="128">
        <v>49.06666666666667</v>
      </c>
      <c r="H1177" s="128">
        <v>25</v>
      </c>
      <c r="I1177" s="128">
        <v>18.713333333333331</v>
      </c>
      <c r="J1177" s="128">
        <v>13.023333333333333</v>
      </c>
      <c r="K1177" s="128">
        <v>9.2136111111111099</v>
      </c>
      <c r="L1177" s="128">
        <v>5.6194444444444445</v>
      </c>
      <c r="M1177" s="128">
        <v>2.0603114166666665</v>
      </c>
      <c r="N1177" s="128">
        <v>0.11064814814814815</v>
      </c>
      <c r="O1177" s="128">
        <v>0</v>
      </c>
    </row>
    <row r="1178" spans="1:15" x14ac:dyDescent="0.35">
      <c r="A1178" s="272"/>
      <c r="B1178" s="272"/>
      <c r="C1178" s="272"/>
      <c r="D1178" s="272"/>
      <c r="E1178" s="272"/>
      <c r="F1178" s="272"/>
      <c r="G1178" s="272"/>
      <c r="H1178" s="272"/>
      <c r="I1178" s="272"/>
      <c r="J1178" s="272"/>
      <c r="K1178" s="272"/>
      <c r="L1178" s="272"/>
      <c r="M1178" s="272"/>
      <c r="N1178" s="272"/>
      <c r="O1178" s="272"/>
    </row>
    <row r="1179" spans="1:15" ht="15" thickBot="1" x14ac:dyDescent="0.4">
      <c r="A1179" s="266" t="s">
        <v>149</v>
      </c>
      <c r="B1179" s="266"/>
      <c r="C1179" s="266"/>
      <c r="D1179" s="266"/>
      <c r="E1179" s="266"/>
      <c r="F1179" s="266"/>
      <c r="G1179" s="266"/>
      <c r="H1179" s="266"/>
      <c r="I1179" s="266"/>
      <c r="J1179" s="267"/>
      <c r="K1179" s="266"/>
      <c r="L1179" s="266"/>
      <c r="M1179" s="266"/>
      <c r="N1179" s="266"/>
      <c r="O1179" s="266"/>
    </row>
    <row r="1180" spans="1:15" x14ac:dyDescent="0.35">
      <c r="A1180" s="1434" t="s">
        <v>1</v>
      </c>
      <c r="B1180" s="1436" t="s">
        <v>23</v>
      </c>
      <c r="C1180" s="1437"/>
      <c r="D1180" s="1438"/>
      <c r="E1180" s="1436" t="s">
        <v>24</v>
      </c>
      <c r="F1180" s="1438"/>
      <c r="G1180" s="1436" t="s">
        <v>4</v>
      </c>
      <c r="H1180" s="1438"/>
      <c r="I1180" s="1441" t="s">
        <v>5</v>
      </c>
      <c r="J1180" s="1442"/>
      <c r="K1180" s="1441" t="s">
        <v>6</v>
      </c>
      <c r="L1180" s="1451"/>
      <c r="M1180" s="1442"/>
      <c r="N1180" s="1452" t="s">
        <v>7</v>
      </c>
      <c r="O1180" s="1454" t="s">
        <v>8</v>
      </c>
    </row>
    <row r="1181" spans="1:15" ht="28.5" thickBot="1" x14ac:dyDescent="0.4">
      <c r="A1181" s="1450"/>
      <c r="B1181" s="1">
        <v>0.05</v>
      </c>
      <c r="C1181" s="1">
        <v>0.1</v>
      </c>
      <c r="D1181" s="1">
        <v>0.2</v>
      </c>
      <c r="E1181" s="1" t="s">
        <v>9</v>
      </c>
      <c r="F1181" s="1" t="s">
        <v>10</v>
      </c>
      <c r="G1181" s="1" t="s">
        <v>9</v>
      </c>
      <c r="H1181" s="1" t="s">
        <v>10</v>
      </c>
      <c r="I1181" s="1" t="s">
        <v>11</v>
      </c>
      <c r="J1181" s="1" t="s">
        <v>12</v>
      </c>
      <c r="K1181" s="19" t="s">
        <v>13</v>
      </c>
      <c r="L1181" s="19" t="s">
        <v>14</v>
      </c>
      <c r="M1181" s="19" t="s">
        <v>15</v>
      </c>
      <c r="N1181" s="1453"/>
      <c r="O1181" s="1455"/>
    </row>
    <row r="1182" spans="1:15" x14ac:dyDescent="0.35">
      <c r="A1182" s="2">
        <v>1</v>
      </c>
      <c r="B1182" s="65">
        <v>36.32</v>
      </c>
      <c r="C1182" s="65">
        <v>34.119999999999997</v>
      </c>
      <c r="D1182" s="65">
        <v>33.28</v>
      </c>
      <c r="E1182" s="9">
        <v>35</v>
      </c>
      <c r="F1182" s="9">
        <v>15.4</v>
      </c>
      <c r="G1182" s="92">
        <v>51</v>
      </c>
      <c r="H1182" s="92">
        <v>37</v>
      </c>
      <c r="I1182" s="9">
        <v>15</v>
      </c>
      <c r="J1182" s="9">
        <v>12.5</v>
      </c>
      <c r="K1182" s="66">
        <v>12.508333333333333</v>
      </c>
      <c r="L1182" s="66">
        <v>2.9666666666666668</v>
      </c>
      <c r="M1182" s="9">
        <v>2.1494774999999997</v>
      </c>
      <c r="N1182" s="67">
        <v>8.3333333333333329E-2</v>
      </c>
      <c r="O1182" s="68">
        <v>0</v>
      </c>
    </row>
    <row r="1183" spans="1:15" x14ac:dyDescent="0.35">
      <c r="A1183" s="2">
        <v>2</v>
      </c>
      <c r="B1183" s="66">
        <v>37</v>
      </c>
      <c r="C1183" s="66">
        <v>33.96</v>
      </c>
      <c r="D1183" s="66">
        <v>33.04</v>
      </c>
      <c r="E1183" s="9">
        <v>36.200000000000003</v>
      </c>
      <c r="F1183" s="9">
        <v>15</v>
      </c>
      <c r="G1183" s="92">
        <v>61</v>
      </c>
      <c r="H1183" s="92">
        <v>35</v>
      </c>
      <c r="I1183" s="9">
        <v>12.8</v>
      </c>
      <c r="J1183" s="9">
        <v>8.5</v>
      </c>
      <c r="K1183" s="66">
        <v>9.9333333333333336</v>
      </c>
      <c r="L1183" s="66">
        <v>2.7416666666666667</v>
      </c>
      <c r="M1183" s="9">
        <v>1.7605575</v>
      </c>
      <c r="N1183" s="67">
        <v>0.25694444444444448</v>
      </c>
      <c r="O1183" s="68">
        <v>0</v>
      </c>
    </row>
    <row r="1184" spans="1:15" x14ac:dyDescent="0.35">
      <c r="A1184" s="2">
        <v>3</v>
      </c>
      <c r="B1184" s="66">
        <v>33</v>
      </c>
      <c r="C1184" s="66">
        <v>33.119999999999997</v>
      </c>
      <c r="D1184" s="66">
        <v>32.76</v>
      </c>
      <c r="E1184" s="9">
        <v>32</v>
      </c>
      <c r="F1184" s="9">
        <v>19.8</v>
      </c>
      <c r="G1184" s="92">
        <v>69</v>
      </c>
      <c r="H1184" s="92">
        <v>46</v>
      </c>
      <c r="I1184" s="9">
        <v>8.6</v>
      </c>
      <c r="J1184" s="9">
        <v>9.1</v>
      </c>
      <c r="K1184" s="66">
        <v>9.3833333333333329</v>
      </c>
      <c r="L1184" s="66">
        <v>5.2416666666666663</v>
      </c>
      <c r="M1184" s="9">
        <v>2.0314125000000001</v>
      </c>
      <c r="N1184" s="67">
        <v>4.1666666666666664E-2</v>
      </c>
      <c r="O1184" s="68">
        <v>0</v>
      </c>
    </row>
    <row r="1185" spans="1:15" x14ac:dyDescent="0.35">
      <c r="A1185" s="2">
        <v>4</v>
      </c>
      <c r="B1185" s="66">
        <v>37.08</v>
      </c>
      <c r="C1185" s="66">
        <v>33.6</v>
      </c>
      <c r="D1185" s="66">
        <v>32.520000000000003</v>
      </c>
      <c r="E1185" s="9">
        <v>33.799999999999997</v>
      </c>
      <c r="F1185" s="9">
        <v>18.399999999999999</v>
      </c>
      <c r="G1185" s="92">
        <v>69</v>
      </c>
      <c r="H1185" s="92">
        <v>37</v>
      </c>
      <c r="I1185" s="9">
        <v>7.9</v>
      </c>
      <c r="J1185" s="9">
        <v>8.6999999999999993</v>
      </c>
      <c r="K1185" s="66">
        <v>7.45</v>
      </c>
      <c r="L1185" s="66">
        <v>7.4083333333333332</v>
      </c>
      <c r="M1185" s="9">
        <v>2.0638225000000001</v>
      </c>
      <c r="N1185" s="265">
        <v>0.25694444444444448</v>
      </c>
      <c r="O1185" s="68">
        <v>7.7</v>
      </c>
    </row>
    <row r="1186" spans="1:15" x14ac:dyDescent="0.35">
      <c r="A1186" s="2">
        <v>5</v>
      </c>
      <c r="B1186" s="66">
        <v>32.119999999999997</v>
      </c>
      <c r="C1186" s="66">
        <v>31.64</v>
      </c>
      <c r="D1186" s="66">
        <v>31.72</v>
      </c>
      <c r="E1186" s="9">
        <v>32.4</v>
      </c>
      <c r="F1186" s="9">
        <v>13.4</v>
      </c>
      <c r="G1186" s="92">
        <v>76</v>
      </c>
      <c r="H1186" s="92">
        <v>36</v>
      </c>
      <c r="I1186" s="9">
        <v>5.8</v>
      </c>
      <c r="J1186" s="9">
        <v>6.8</v>
      </c>
      <c r="K1186" s="66">
        <v>6.6583333333333332</v>
      </c>
      <c r="L1186" s="66">
        <v>10.85</v>
      </c>
      <c r="M1186" s="9">
        <v>2.4319074999999999</v>
      </c>
      <c r="N1186" s="265">
        <v>0.16666666666666666</v>
      </c>
      <c r="O1186" s="68">
        <v>28.7</v>
      </c>
    </row>
    <row r="1187" spans="1:15" x14ac:dyDescent="0.35">
      <c r="A1187" s="2">
        <v>6</v>
      </c>
      <c r="B1187" s="66">
        <v>28</v>
      </c>
      <c r="C1187" s="66">
        <v>28</v>
      </c>
      <c r="D1187" s="66">
        <v>29.32</v>
      </c>
      <c r="E1187" s="9">
        <v>31.8</v>
      </c>
      <c r="F1187" s="9">
        <v>10.4</v>
      </c>
      <c r="G1187" s="92">
        <v>91</v>
      </c>
      <c r="H1187" s="92">
        <v>28</v>
      </c>
      <c r="I1187" s="9">
        <v>9.5</v>
      </c>
      <c r="J1187" s="9">
        <v>8</v>
      </c>
      <c r="K1187" s="66">
        <v>7.1</v>
      </c>
      <c r="L1187" s="66">
        <v>4.7166666666666668</v>
      </c>
      <c r="M1187" s="9">
        <v>1.641335</v>
      </c>
      <c r="N1187" s="265">
        <v>0.33333333333333331</v>
      </c>
      <c r="O1187" s="68">
        <v>0</v>
      </c>
    </row>
    <row r="1188" spans="1:15" x14ac:dyDescent="0.35">
      <c r="A1188" s="2">
        <v>7</v>
      </c>
      <c r="B1188" s="66">
        <v>30.2</v>
      </c>
      <c r="C1188" s="66">
        <v>28.44</v>
      </c>
      <c r="D1188" s="69">
        <v>29.2</v>
      </c>
      <c r="E1188" s="10">
        <v>33</v>
      </c>
      <c r="F1188" s="10">
        <v>14.2</v>
      </c>
      <c r="G1188" s="153">
        <v>56</v>
      </c>
      <c r="H1188" s="153">
        <v>32</v>
      </c>
      <c r="I1188" s="10">
        <v>10</v>
      </c>
      <c r="J1188" s="10">
        <v>5.4</v>
      </c>
      <c r="K1188" s="66">
        <v>9.2833333333333332</v>
      </c>
      <c r="L1188" s="66">
        <v>6.0333333333333332</v>
      </c>
      <c r="M1188" s="9">
        <v>2.1274850000000001</v>
      </c>
      <c r="N1188" s="265">
        <v>0.21875</v>
      </c>
      <c r="O1188" s="68">
        <v>2.6</v>
      </c>
    </row>
    <row r="1189" spans="1:15" x14ac:dyDescent="0.35">
      <c r="A1189" s="2">
        <v>8</v>
      </c>
      <c r="B1189" s="66">
        <v>30.6</v>
      </c>
      <c r="C1189" s="66">
        <v>29</v>
      </c>
      <c r="D1189" s="66">
        <v>29.68</v>
      </c>
      <c r="E1189" s="9">
        <v>33.4</v>
      </c>
      <c r="F1189" s="9">
        <v>12.8</v>
      </c>
      <c r="G1189" s="92">
        <v>83</v>
      </c>
      <c r="H1189" s="92">
        <v>29</v>
      </c>
      <c r="I1189" s="9">
        <v>11.5</v>
      </c>
      <c r="J1189" s="9">
        <v>10</v>
      </c>
      <c r="K1189" s="66">
        <v>10.458333333333334</v>
      </c>
      <c r="L1189" s="66">
        <v>5.0916666666666668</v>
      </c>
      <c r="M1189" s="9">
        <v>2.1598950000000001</v>
      </c>
      <c r="N1189" s="265">
        <v>0.2986111111111111</v>
      </c>
      <c r="O1189" s="68">
        <v>0</v>
      </c>
    </row>
    <row r="1190" spans="1:15" x14ac:dyDescent="0.35">
      <c r="A1190" s="2">
        <v>9</v>
      </c>
      <c r="B1190" s="66">
        <v>32.119999999999997</v>
      </c>
      <c r="C1190" s="66">
        <v>30</v>
      </c>
      <c r="D1190" s="66">
        <v>30.44</v>
      </c>
      <c r="E1190" s="9">
        <v>33</v>
      </c>
      <c r="F1190" s="9">
        <v>13.2</v>
      </c>
      <c r="G1190" s="92">
        <v>83</v>
      </c>
      <c r="H1190" s="92">
        <v>33</v>
      </c>
      <c r="I1190" s="9">
        <v>9.5</v>
      </c>
      <c r="J1190" s="9">
        <v>8.3000000000000007</v>
      </c>
      <c r="K1190" s="66">
        <v>6.9416666666666664</v>
      </c>
      <c r="L1190" s="66">
        <v>5.0916666666666668</v>
      </c>
      <c r="M1190" s="9">
        <v>1.67143</v>
      </c>
      <c r="N1190" s="265">
        <v>0.17708333333333334</v>
      </c>
      <c r="O1190" s="68">
        <v>0</v>
      </c>
    </row>
    <row r="1191" spans="1:15" ht="15" thickBot="1" x14ac:dyDescent="0.4">
      <c r="A1191" s="3">
        <v>10</v>
      </c>
      <c r="B1191" s="70">
        <v>32.200000000000003</v>
      </c>
      <c r="C1191" s="70">
        <v>30.2</v>
      </c>
      <c r="D1191" s="70">
        <v>30.4</v>
      </c>
      <c r="E1191" s="13">
        <v>31.2</v>
      </c>
      <c r="F1191" s="13">
        <v>21</v>
      </c>
      <c r="G1191" s="158">
        <v>69</v>
      </c>
      <c r="H1191" s="158">
        <v>43</v>
      </c>
      <c r="I1191" s="13">
        <v>8.8000000000000007</v>
      </c>
      <c r="J1191" s="13">
        <v>7.1</v>
      </c>
      <c r="K1191" s="70">
        <v>6.1</v>
      </c>
      <c r="L1191" s="70">
        <v>4.8250000000000002</v>
      </c>
      <c r="M1191" s="9">
        <v>1.5174825000000001</v>
      </c>
      <c r="N1191" s="265">
        <v>0.125</v>
      </c>
      <c r="O1191" s="72">
        <v>0</v>
      </c>
    </row>
    <row r="1192" spans="1:15" ht="15" thickBot="1" x14ac:dyDescent="0.4">
      <c r="A1192" s="16" t="s">
        <v>16</v>
      </c>
      <c r="B1192" s="27">
        <v>328.64</v>
      </c>
      <c r="C1192" s="27">
        <v>312.08</v>
      </c>
      <c r="D1192" s="27">
        <v>312.35999999999996</v>
      </c>
      <c r="E1192" s="27">
        <v>331.8</v>
      </c>
      <c r="F1192" s="27">
        <v>153.6</v>
      </c>
      <c r="G1192" s="27">
        <v>708</v>
      </c>
      <c r="H1192" s="27">
        <v>356</v>
      </c>
      <c r="I1192" s="27">
        <v>99.399999999999991</v>
      </c>
      <c r="J1192" s="27">
        <v>84.399999999999991</v>
      </c>
      <c r="K1192" s="27">
        <v>85.816666666666649</v>
      </c>
      <c r="L1192" s="27">
        <v>54.966666666666676</v>
      </c>
      <c r="M1192" s="27">
        <v>19.554804999999998</v>
      </c>
      <c r="N1192" s="27"/>
      <c r="O1192" s="27">
        <v>39</v>
      </c>
    </row>
    <row r="1193" spans="1:15" ht="15" thickBot="1" x14ac:dyDescent="0.4">
      <c r="A1193" s="17" t="s">
        <v>18</v>
      </c>
      <c r="B1193" s="18">
        <v>32.863999999999997</v>
      </c>
      <c r="C1193" s="18">
        <v>31.207999999999998</v>
      </c>
      <c r="D1193" s="18">
        <v>31.235999999999997</v>
      </c>
      <c r="E1193" s="18">
        <v>33.18</v>
      </c>
      <c r="F1193" s="18">
        <v>15.36</v>
      </c>
      <c r="G1193" s="18">
        <v>70.8</v>
      </c>
      <c r="H1193" s="18">
        <v>35.6</v>
      </c>
      <c r="I1193" s="18">
        <v>9.94</v>
      </c>
      <c r="J1193" s="18">
        <v>8.44</v>
      </c>
      <c r="K1193" s="18">
        <v>8.5816666666666652</v>
      </c>
      <c r="L1193" s="18">
        <v>5.4966666666666679</v>
      </c>
      <c r="M1193" s="18">
        <v>1.9554804999999997</v>
      </c>
      <c r="N1193" s="18"/>
      <c r="O1193" s="18">
        <v>3.9</v>
      </c>
    </row>
    <row r="1194" spans="1:15" x14ac:dyDescent="0.35">
      <c r="A1194" s="6">
        <v>11</v>
      </c>
      <c r="B1194" s="65">
        <v>31.72</v>
      </c>
      <c r="C1194" s="65">
        <v>30.68</v>
      </c>
      <c r="D1194" s="65">
        <v>30.72</v>
      </c>
      <c r="E1194" s="12">
        <v>31.4</v>
      </c>
      <c r="F1194" s="12">
        <v>15</v>
      </c>
      <c r="G1194" s="7">
        <v>69</v>
      </c>
      <c r="H1194" s="7">
        <v>37</v>
      </c>
      <c r="I1194" s="7">
        <v>7.2</v>
      </c>
      <c r="J1194" s="7">
        <v>6.2</v>
      </c>
      <c r="K1194" s="65">
        <v>6.3916666666666666</v>
      </c>
      <c r="L1194" s="65">
        <v>4.583333333333333</v>
      </c>
      <c r="M1194" s="9">
        <v>1.5244274999999998</v>
      </c>
      <c r="N1194" s="265">
        <v>0.1875</v>
      </c>
      <c r="O1194" s="74">
        <v>1.3</v>
      </c>
    </row>
    <row r="1195" spans="1:15" x14ac:dyDescent="0.35">
      <c r="A1195" s="2">
        <v>12</v>
      </c>
      <c r="B1195" s="8">
        <v>31.16</v>
      </c>
      <c r="C1195" s="8">
        <v>29.84</v>
      </c>
      <c r="D1195" s="8">
        <v>30.24</v>
      </c>
      <c r="E1195" s="8">
        <v>34.799999999999997</v>
      </c>
      <c r="F1195" s="9">
        <v>18</v>
      </c>
      <c r="G1195" s="8">
        <v>92</v>
      </c>
      <c r="H1195" s="8">
        <v>42</v>
      </c>
      <c r="I1195" s="9">
        <v>6</v>
      </c>
      <c r="J1195" s="9">
        <v>4.5999999999999996</v>
      </c>
      <c r="K1195" s="66">
        <v>6.3083333333333336</v>
      </c>
      <c r="L1195" s="65">
        <v>4.083333333333333</v>
      </c>
      <c r="M1195" s="9">
        <v>1.4434024999999999</v>
      </c>
      <c r="N1195" s="67">
        <v>0.22916666666666666</v>
      </c>
      <c r="O1195" s="68">
        <v>8.9</v>
      </c>
    </row>
    <row r="1196" spans="1:15" x14ac:dyDescent="0.35">
      <c r="A1196" s="2">
        <v>13</v>
      </c>
      <c r="B1196" s="8">
        <v>30.72</v>
      </c>
      <c r="C1196" s="8">
        <v>28.64</v>
      </c>
      <c r="D1196" s="66">
        <v>29.4</v>
      </c>
      <c r="E1196" s="8">
        <v>34.6</v>
      </c>
      <c r="F1196" s="8">
        <v>11.4</v>
      </c>
      <c r="G1196" s="8">
        <v>92</v>
      </c>
      <c r="H1196" s="8">
        <v>31</v>
      </c>
      <c r="I1196" s="8">
        <v>6.5</v>
      </c>
      <c r="J1196" s="8">
        <v>5.9</v>
      </c>
      <c r="K1196" s="65">
        <v>6.65</v>
      </c>
      <c r="L1196" s="65">
        <v>4.5250000000000004</v>
      </c>
      <c r="M1196" s="9">
        <v>1.5522075</v>
      </c>
      <c r="N1196" s="67">
        <v>0.4236111111111111</v>
      </c>
      <c r="O1196" s="68">
        <v>4.9000000000000004</v>
      </c>
    </row>
    <row r="1197" spans="1:15" x14ac:dyDescent="0.35">
      <c r="A1197" s="2">
        <v>14</v>
      </c>
      <c r="B1197" s="8">
        <v>31.36</v>
      </c>
      <c r="C1197" s="8">
        <v>29.52</v>
      </c>
      <c r="D1197" s="8">
        <v>29.96</v>
      </c>
      <c r="E1197" s="8">
        <v>35.200000000000003</v>
      </c>
      <c r="F1197" s="10">
        <v>12</v>
      </c>
      <c r="G1197" s="8">
        <v>92</v>
      </c>
      <c r="H1197" s="8">
        <v>31</v>
      </c>
      <c r="I1197" s="8">
        <v>9.5</v>
      </c>
      <c r="J1197" s="9">
        <v>9.8000000000000007</v>
      </c>
      <c r="K1197" s="65">
        <v>7.25</v>
      </c>
      <c r="L1197" s="66">
        <v>3.8583333333333334</v>
      </c>
      <c r="M1197" s="9">
        <v>1.5429475000000001</v>
      </c>
      <c r="N1197" s="265">
        <v>0.4375</v>
      </c>
      <c r="O1197" s="68">
        <v>0</v>
      </c>
    </row>
    <row r="1198" spans="1:15" x14ac:dyDescent="0.35">
      <c r="A1198" s="2">
        <v>15</v>
      </c>
      <c r="B1198" s="8">
        <v>32.28</v>
      </c>
      <c r="C1198" s="8">
        <v>30.44</v>
      </c>
      <c r="D1198" s="66">
        <v>30.44</v>
      </c>
      <c r="E1198" s="8">
        <v>38.799999999999997</v>
      </c>
      <c r="F1198" s="8">
        <v>18.600000000000001</v>
      </c>
      <c r="G1198" s="8">
        <v>92</v>
      </c>
      <c r="H1198" s="8">
        <v>35</v>
      </c>
      <c r="I1198" s="9">
        <v>9</v>
      </c>
      <c r="J1198" s="8">
        <v>8.5</v>
      </c>
      <c r="K1198" s="65">
        <v>7.9916666666666663</v>
      </c>
      <c r="L1198" s="65">
        <v>3.2583333333333333</v>
      </c>
      <c r="M1198" s="9">
        <v>1.5626249999999999</v>
      </c>
      <c r="N1198" s="67" t="s">
        <v>150</v>
      </c>
      <c r="O1198" s="68">
        <v>0</v>
      </c>
    </row>
    <row r="1199" spans="1:15" x14ac:dyDescent="0.35">
      <c r="A1199" s="2">
        <v>16</v>
      </c>
      <c r="B1199" s="66">
        <v>33.04</v>
      </c>
      <c r="C1199" s="8">
        <v>31.24</v>
      </c>
      <c r="D1199" s="8">
        <v>31.12</v>
      </c>
      <c r="E1199" s="8">
        <v>35.200000000000003</v>
      </c>
      <c r="F1199" s="8">
        <v>14.4</v>
      </c>
      <c r="G1199" s="8">
        <v>84</v>
      </c>
      <c r="H1199" s="8">
        <v>35</v>
      </c>
      <c r="I1199" s="9">
        <v>9</v>
      </c>
      <c r="J1199" s="8">
        <v>8.8000000000000007</v>
      </c>
      <c r="K1199" s="66">
        <v>7.8666666666666663</v>
      </c>
      <c r="L1199" s="65">
        <v>3.6666666666666665</v>
      </c>
      <c r="M1199" s="9">
        <v>1.60198</v>
      </c>
      <c r="N1199" s="67" t="s">
        <v>150</v>
      </c>
      <c r="O1199" s="68">
        <v>0</v>
      </c>
    </row>
    <row r="1200" spans="1:15" x14ac:dyDescent="0.35">
      <c r="A1200" s="2">
        <v>17</v>
      </c>
      <c r="B1200" s="8">
        <v>32.96</v>
      </c>
      <c r="C1200" s="8">
        <v>31.32</v>
      </c>
      <c r="D1200" s="66">
        <v>31.44</v>
      </c>
      <c r="E1200" s="9">
        <v>35</v>
      </c>
      <c r="F1200" s="8">
        <v>13.6</v>
      </c>
      <c r="G1200" s="8">
        <v>75</v>
      </c>
      <c r="H1200" s="8">
        <v>34</v>
      </c>
      <c r="I1200" s="8">
        <v>12.3</v>
      </c>
      <c r="J1200" s="8">
        <v>9.5</v>
      </c>
      <c r="K1200" s="65">
        <v>7.6583333333333332</v>
      </c>
      <c r="L1200" s="65">
        <v>3.4583333333333335</v>
      </c>
      <c r="M1200" s="9">
        <v>1.5441050000000001</v>
      </c>
      <c r="N1200" s="67" t="s">
        <v>150</v>
      </c>
      <c r="O1200" s="68">
        <v>0</v>
      </c>
    </row>
    <row r="1201" spans="1:15" x14ac:dyDescent="0.35">
      <c r="A1201" s="2">
        <v>18</v>
      </c>
      <c r="B1201" s="66">
        <v>33.24</v>
      </c>
      <c r="C1201" s="66">
        <v>30.92</v>
      </c>
      <c r="D1201" s="8">
        <v>31.12</v>
      </c>
      <c r="E1201" s="9">
        <v>35</v>
      </c>
      <c r="F1201" s="9">
        <v>12.6</v>
      </c>
      <c r="G1201" s="8">
        <v>83</v>
      </c>
      <c r="H1201" s="8">
        <v>27</v>
      </c>
      <c r="I1201" s="9">
        <v>11.5</v>
      </c>
      <c r="J1201" s="9">
        <v>10</v>
      </c>
      <c r="K1201" s="66">
        <v>9.5333333333333332</v>
      </c>
      <c r="L1201" s="65">
        <v>5.291666666666667</v>
      </c>
      <c r="M1201" s="9">
        <v>2.0591925</v>
      </c>
      <c r="N1201" s="67" t="s">
        <v>150</v>
      </c>
      <c r="O1201" s="68">
        <v>0</v>
      </c>
    </row>
    <row r="1202" spans="1:15" x14ac:dyDescent="0.35">
      <c r="A1202" s="2">
        <v>19</v>
      </c>
      <c r="B1202" s="66">
        <v>30.76</v>
      </c>
      <c r="C1202" s="8">
        <v>30.44</v>
      </c>
      <c r="D1202" s="66">
        <v>31.04</v>
      </c>
      <c r="E1202" s="8">
        <v>34.200000000000003</v>
      </c>
      <c r="F1202" s="8">
        <v>12.2</v>
      </c>
      <c r="G1202" s="8">
        <v>92</v>
      </c>
      <c r="H1202" s="8">
        <v>37</v>
      </c>
      <c r="I1202" s="8">
        <v>7.5</v>
      </c>
      <c r="J1202" s="9">
        <v>4.5</v>
      </c>
      <c r="K1202" s="65">
        <v>6.583333333333333</v>
      </c>
      <c r="L1202" s="65">
        <v>3.625</v>
      </c>
      <c r="M1202" s="9">
        <v>1.4179374999999999</v>
      </c>
      <c r="N1202" s="67" t="s">
        <v>150</v>
      </c>
      <c r="O1202" s="68">
        <v>5.8</v>
      </c>
    </row>
    <row r="1203" spans="1:15" ht="15" thickBot="1" x14ac:dyDescent="0.4">
      <c r="A1203" s="3">
        <v>20</v>
      </c>
      <c r="B1203" s="11">
        <v>29.16</v>
      </c>
      <c r="C1203" s="70">
        <v>28.4</v>
      </c>
      <c r="D1203" s="70">
        <v>29.48</v>
      </c>
      <c r="E1203" s="11">
        <v>34.6</v>
      </c>
      <c r="F1203" s="11">
        <v>12.2</v>
      </c>
      <c r="G1203" s="11">
        <v>83</v>
      </c>
      <c r="H1203" s="11">
        <v>37</v>
      </c>
      <c r="I1203" s="13">
        <v>8</v>
      </c>
      <c r="J1203" s="11">
        <v>5.7</v>
      </c>
      <c r="K1203" s="70">
        <v>7.6166666666666663</v>
      </c>
      <c r="L1203" s="70">
        <v>4.0999999999999996</v>
      </c>
      <c r="M1203" s="9">
        <v>1.6274449999999998</v>
      </c>
      <c r="N1203" s="67" t="s">
        <v>150</v>
      </c>
      <c r="O1203" s="72">
        <v>2.6</v>
      </c>
    </row>
    <row r="1204" spans="1:15" ht="15" thickBot="1" x14ac:dyDescent="0.4">
      <c r="A1204" s="16" t="s">
        <v>16</v>
      </c>
      <c r="B1204" s="104">
        <v>316.40000000000003</v>
      </c>
      <c r="C1204" s="104">
        <v>301.44</v>
      </c>
      <c r="D1204" s="104">
        <v>304.96000000000004</v>
      </c>
      <c r="E1204" s="104">
        <v>348.8</v>
      </c>
      <c r="F1204" s="104">
        <v>140</v>
      </c>
      <c r="G1204" s="104">
        <v>854</v>
      </c>
      <c r="H1204" s="104">
        <v>346</v>
      </c>
      <c r="I1204" s="104">
        <v>86.5</v>
      </c>
      <c r="J1204" s="104">
        <v>73.5</v>
      </c>
      <c r="K1204" s="104">
        <v>73.849999999999994</v>
      </c>
      <c r="L1204" s="104">
        <v>40.450000000000003</v>
      </c>
      <c r="M1204" s="104">
        <v>15.87627</v>
      </c>
      <c r="N1204" s="104"/>
      <c r="O1204" s="104">
        <v>23.500000000000004</v>
      </c>
    </row>
    <row r="1205" spans="1:15" ht="15" thickBot="1" x14ac:dyDescent="0.4">
      <c r="A1205" s="17" t="s">
        <v>18</v>
      </c>
      <c r="B1205" s="105">
        <v>31.640000000000004</v>
      </c>
      <c r="C1205" s="105">
        <v>30.143999999999998</v>
      </c>
      <c r="D1205" s="105">
        <v>30.496000000000002</v>
      </c>
      <c r="E1205" s="105">
        <v>34.880000000000003</v>
      </c>
      <c r="F1205" s="105">
        <v>14</v>
      </c>
      <c r="G1205" s="105">
        <v>85.4</v>
      </c>
      <c r="H1205" s="105">
        <v>34.6</v>
      </c>
      <c r="I1205" s="105">
        <v>8.65</v>
      </c>
      <c r="J1205" s="105">
        <v>7.35</v>
      </c>
      <c r="K1205" s="105">
        <v>7.3849999999999998</v>
      </c>
      <c r="L1205" s="105">
        <v>4.0449999999999999</v>
      </c>
      <c r="M1205" s="105">
        <v>1.5876269999999999</v>
      </c>
      <c r="N1205" s="105"/>
      <c r="O1205" s="105">
        <v>2.3500000000000005</v>
      </c>
    </row>
    <row r="1206" spans="1:15" x14ac:dyDescent="0.35">
      <c r="A1206" s="21">
        <v>21</v>
      </c>
      <c r="B1206" s="82">
        <v>30.8</v>
      </c>
      <c r="C1206" s="7">
        <v>28.76</v>
      </c>
      <c r="D1206" s="65">
        <v>29.12</v>
      </c>
      <c r="E1206" s="12">
        <v>35</v>
      </c>
      <c r="F1206" s="7">
        <v>17.2</v>
      </c>
      <c r="G1206" s="7">
        <v>82</v>
      </c>
      <c r="H1206" s="7">
        <v>33</v>
      </c>
      <c r="I1206" s="12">
        <v>12.7</v>
      </c>
      <c r="J1206" s="12">
        <v>7.2</v>
      </c>
      <c r="K1206" s="65">
        <v>7.9666666666666668</v>
      </c>
      <c r="L1206" s="65">
        <v>7.8666666666666663</v>
      </c>
      <c r="M1206" s="9">
        <v>2.1992499999999997</v>
      </c>
      <c r="N1206" s="67" t="s">
        <v>150</v>
      </c>
      <c r="O1206" s="74">
        <v>8.1999999999999993</v>
      </c>
    </row>
    <row r="1207" spans="1:15" x14ac:dyDescent="0.35">
      <c r="A1207" s="22">
        <v>22</v>
      </c>
      <c r="B1207" s="66">
        <v>29.8</v>
      </c>
      <c r="C1207" s="8">
        <v>29.04</v>
      </c>
      <c r="D1207" s="8">
        <v>29.68</v>
      </c>
      <c r="E1207" s="8">
        <v>32.799999999999997</v>
      </c>
      <c r="F1207" s="8">
        <v>17.399999999999999</v>
      </c>
      <c r="G1207" s="8">
        <v>92</v>
      </c>
      <c r="H1207" s="8">
        <v>37</v>
      </c>
      <c r="I1207" s="9">
        <v>7</v>
      </c>
      <c r="J1207" s="8">
        <v>5.3</v>
      </c>
      <c r="K1207" s="66">
        <v>8.6916666666666664</v>
      </c>
      <c r="L1207" s="66">
        <v>6.3583333333333334</v>
      </c>
      <c r="M1207" s="9">
        <v>2.0904449999999999</v>
      </c>
      <c r="N1207" s="67" t="s">
        <v>150</v>
      </c>
      <c r="O1207" s="68">
        <v>7.4</v>
      </c>
    </row>
    <row r="1208" spans="1:15" x14ac:dyDescent="0.35">
      <c r="A1208" s="22">
        <v>23</v>
      </c>
      <c r="B1208" s="66">
        <v>29.32</v>
      </c>
      <c r="C1208" s="66">
        <v>27.72</v>
      </c>
      <c r="D1208" s="66">
        <v>28.64</v>
      </c>
      <c r="E1208" s="8">
        <v>32.4</v>
      </c>
      <c r="F1208" s="9">
        <v>16.8</v>
      </c>
      <c r="G1208" s="8">
        <v>83</v>
      </c>
      <c r="H1208" s="8">
        <v>33</v>
      </c>
      <c r="I1208" s="9">
        <v>10</v>
      </c>
      <c r="J1208" s="9">
        <v>8.5</v>
      </c>
      <c r="K1208" s="66">
        <v>6.8083333333333336</v>
      </c>
      <c r="L1208" s="66">
        <v>5.35</v>
      </c>
      <c r="M1208" s="9">
        <v>1.6887924999999999</v>
      </c>
      <c r="N1208" s="67" t="s">
        <v>150</v>
      </c>
      <c r="O1208" s="68">
        <v>0.8</v>
      </c>
    </row>
    <row r="1209" spans="1:15" x14ac:dyDescent="0.35">
      <c r="A1209" s="22">
        <v>24</v>
      </c>
      <c r="B1209" s="8">
        <v>29.84</v>
      </c>
      <c r="C1209" s="66">
        <v>28.56</v>
      </c>
      <c r="D1209" s="8">
        <v>29.04</v>
      </c>
      <c r="E1209" s="9">
        <v>32.200000000000003</v>
      </c>
      <c r="F1209" s="9">
        <v>14</v>
      </c>
      <c r="G1209" s="8">
        <v>83</v>
      </c>
      <c r="H1209" s="8">
        <v>42</v>
      </c>
      <c r="I1209" s="9">
        <v>7.3</v>
      </c>
      <c r="J1209" s="9">
        <v>7</v>
      </c>
      <c r="K1209" s="66">
        <v>8.375</v>
      </c>
      <c r="L1209" s="66">
        <v>4.3416666666666668</v>
      </c>
      <c r="M1209" s="9">
        <v>1.7663450000000001</v>
      </c>
      <c r="N1209" s="67" t="s">
        <v>150</v>
      </c>
      <c r="O1209" s="68">
        <v>0.7</v>
      </c>
    </row>
    <row r="1210" spans="1:15" x14ac:dyDescent="0.35">
      <c r="A1210" s="22">
        <v>25</v>
      </c>
      <c r="B1210" s="66">
        <v>30.04</v>
      </c>
      <c r="C1210" s="8">
        <v>28.64</v>
      </c>
      <c r="D1210" s="66">
        <v>29</v>
      </c>
      <c r="E1210" s="8">
        <v>32.799999999999997</v>
      </c>
      <c r="F1210" s="9">
        <v>12</v>
      </c>
      <c r="G1210" s="8">
        <v>92</v>
      </c>
      <c r="H1210" s="8">
        <v>32</v>
      </c>
      <c r="I1210" s="9">
        <v>7.3</v>
      </c>
      <c r="J1210" s="9">
        <v>5.8</v>
      </c>
      <c r="K1210" s="66">
        <v>8.3333333333333339</v>
      </c>
      <c r="L1210" s="66">
        <v>4.2416666666666663</v>
      </c>
      <c r="M1210" s="9">
        <v>1.7466674999999998</v>
      </c>
      <c r="N1210" s="67" t="s">
        <v>150</v>
      </c>
      <c r="O1210" s="68">
        <v>4.5999999999999996</v>
      </c>
    </row>
    <row r="1211" spans="1:15" x14ac:dyDescent="0.35">
      <c r="A1211" s="22">
        <v>26</v>
      </c>
      <c r="B1211" s="66">
        <v>28.88</v>
      </c>
      <c r="C1211" s="66">
        <v>28.16</v>
      </c>
      <c r="D1211" s="8">
        <v>23.32</v>
      </c>
      <c r="E1211" s="8">
        <v>32.799999999999997</v>
      </c>
      <c r="F1211" s="8">
        <v>16.2</v>
      </c>
      <c r="G1211" s="8">
        <v>92</v>
      </c>
      <c r="H1211" s="8">
        <v>42</v>
      </c>
      <c r="I1211" s="9">
        <v>4.2</v>
      </c>
      <c r="J1211" s="8">
        <v>3.5</v>
      </c>
      <c r="K1211" s="66">
        <v>10.233333333333333</v>
      </c>
      <c r="L1211" s="66">
        <v>6.3166666666666664</v>
      </c>
      <c r="M1211" s="9">
        <v>2.2987949999999997</v>
      </c>
      <c r="N1211" s="67" t="s">
        <v>150</v>
      </c>
      <c r="O1211" s="68">
        <v>18.5</v>
      </c>
    </row>
    <row r="1212" spans="1:15" x14ac:dyDescent="0.35">
      <c r="A1212" s="22">
        <v>27</v>
      </c>
      <c r="B1212" s="8">
        <v>26.16</v>
      </c>
      <c r="C1212" s="8">
        <v>26.16</v>
      </c>
      <c r="D1212" s="66">
        <v>27.8</v>
      </c>
      <c r="E1212" s="9">
        <v>27.2</v>
      </c>
      <c r="F1212" s="8">
        <v>11.4</v>
      </c>
      <c r="G1212" s="8">
        <v>92</v>
      </c>
      <c r="H1212" s="8">
        <v>64</v>
      </c>
      <c r="I1212" s="9">
        <v>2.5</v>
      </c>
      <c r="J1212" s="8">
        <v>5.3</v>
      </c>
      <c r="K1212" s="66">
        <v>5.4416666666666664</v>
      </c>
      <c r="L1212" s="66">
        <v>4.7166666666666668</v>
      </c>
      <c r="M1212" s="9">
        <v>1.4109924999999999</v>
      </c>
      <c r="N1212" s="67" t="s">
        <v>150</v>
      </c>
      <c r="O1212" s="68">
        <v>10.1</v>
      </c>
    </row>
    <row r="1213" spans="1:15" x14ac:dyDescent="0.35">
      <c r="A1213" s="22">
        <v>28</v>
      </c>
      <c r="B1213" s="8">
        <v>25.92</v>
      </c>
      <c r="C1213" s="8">
        <v>25.68</v>
      </c>
      <c r="D1213" s="8">
        <v>27.12</v>
      </c>
      <c r="E1213" s="8">
        <v>28.2</v>
      </c>
      <c r="F1213" s="9">
        <v>11</v>
      </c>
      <c r="G1213" s="8">
        <v>92</v>
      </c>
      <c r="H1213" s="8">
        <v>54</v>
      </c>
      <c r="I1213" s="8">
        <v>4.5</v>
      </c>
      <c r="J1213" s="8">
        <v>5.0999999999999996</v>
      </c>
      <c r="K1213" s="66">
        <v>7.0583333333333336</v>
      </c>
      <c r="L1213" s="66">
        <v>5.6833333333333336</v>
      </c>
      <c r="M1213" s="9">
        <v>1.7698175</v>
      </c>
      <c r="N1213" s="67" t="s">
        <v>150</v>
      </c>
      <c r="O1213" s="78" t="s">
        <v>151</v>
      </c>
    </row>
    <row r="1214" spans="1:15" x14ac:dyDescent="0.35">
      <c r="A1214" s="22">
        <v>29</v>
      </c>
      <c r="B1214" s="8">
        <v>28.32</v>
      </c>
      <c r="C1214" s="8">
        <v>26.56</v>
      </c>
      <c r="D1214" s="8">
        <v>27.24</v>
      </c>
      <c r="E1214" s="8">
        <v>31.8</v>
      </c>
      <c r="F1214" s="8">
        <v>18.2</v>
      </c>
      <c r="G1214" s="8">
        <v>83</v>
      </c>
      <c r="H1214" s="8">
        <v>42</v>
      </c>
      <c r="I1214" s="8">
        <v>6.9</v>
      </c>
      <c r="J1214" s="8">
        <v>6.5</v>
      </c>
      <c r="K1214" s="66">
        <v>6.1583333333333332</v>
      </c>
      <c r="L1214" s="66">
        <v>6.541666666666667</v>
      </c>
      <c r="M1214" s="9">
        <v>1.7640299999999998</v>
      </c>
      <c r="N1214" s="67" t="s">
        <v>150</v>
      </c>
      <c r="O1214" s="78">
        <v>1</v>
      </c>
    </row>
    <row r="1215" spans="1:15" x14ac:dyDescent="0.35">
      <c r="A1215" s="22">
        <v>30</v>
      </c>
      <c r="B1215" s="66">
        <v>30.44</v>
      </c>
      <c r="C1215" s="8">
        <v>27.96</v>
      </c>
      <c r="D1215" s="8">
        <v>27.92</v>
      </c>
      <c r="E1215" s="8">
        <v>32.799999999999997</v>
      </c>
      <c r="F1215" s="8">
        <v>11.2</v>
      </c>
      <c r="G1215" s="8">
        <v>92</v>
      </c>
      <c r="H1215" s="8">
        <v>41</v>
      </c>
      <c r="I1215" s="8">
        <v>7.6</v>
      </c>
      <c r="J1215" s="8">
        <v>7.1</v>
      </c>
      <c r="K1215" s="66">
        <v>6.7750000000000004</v>
      </c>
      <c r="L1215" s="66">
        <v>3.7333333333333334</v>
      </c>
      <c r="M1215" s="9">
        <v>1.4596074999999999</v>
      </c>
      <c r="N1215" s="67" t="s">
        <v>150</v>
      </c>
      <c r="O1215" s="68">
        <v>11.2</v>
      </c>
    </row>
    <row r="1216" spans="1:15" ht="15" thickBot="1" x14ac:dyDescent="0.4">
      <c r="A1216" s="271">
        <v>31</v>
      </c>
      <c r="B1216" s="69">
        <v>31.8</v>
      </c>
      <c r="C1216" s="76">
        <v>29.56</v>
      </c>
      <c r="D1216" s="69">
        <v>29.4</v>
      </c>
      <c r="E1216" s="76">
        <v>33.6</v>
      </c>
      <c r="F1216" s="10">
        <v>12</v>
      </c>
      <c r="G1216" s="76">
        <v>83</v>
      </c>
      <c r="H1216" s="76">
        <v>42</v>
      </c>
      <c r="I1216" s="10">
        <v>7</v>
      </c>
      <c r="J1216" s="76">
        <v>6.1</v>
      </c>
      <c r="K1216" s="69">
        <v>6.2249999999999996</v>
      </c>
      <c r="L1216" s="69">
        <v>7.5333333333333332</v>
      </c>
      <c r="M1216" s="9">
        <v>1.9110324999999999</v>
      </c>
      <c r="N1216" s="67" t="s">
        <v>150</v>
      </c>
      <c r="O1216" s="165">
        <v>25.2</v>
      </c>
    </row>
    <row r="1217" spans="1:15" ht="15" thickBot="1" x14ac:dyDescent="0.4">
      <c r="A1217" s="16" t="s">
        <v>16</v>
      </c>
      <c r="B1217" s="104">
        <v>321.32</v>
      </c>
      <c r="C1217" s="104">
        <v>306.8</v>
      </c>
      <c r="D1217" s="104">
        <v>308.27999999999997</v>
      </c>
      <c r="E1217" s="104">
        <v>351.6</v>
      </c>
      <c r="F1217" s="104">
        <v>157.39999999999998</v>
      </c>
      <c r="G1217" s="104">
        <v>966</v>
      </c>
      <c r="H1217" s="104">
        <v>462</v>
      </c>
      <c r="I1217" s="104">
        <v>77</v>
      </c>
      <c r="J1217" s="104">
        <v>67.399999999999991</v>
      </c>
      <c r="K1217" s="104">
        <v>82.066666666666663</v>
      </c>
      <c r="L1217" s="104">
        <v>62.68333333333333</v>
      </c>
      <c r="M1217" s="104">
        <v>20.105775000000001</v>
      </c>
      <c r="N1217" s="104"/>
      <c r="O1217" s="104">
        <v>87.7</v>
      </c>
    </row>
    <row r="1218" spans="1:15" ht="15" thickBot="1" x14ac:dyDescent="0.4">
      <c r="A1218" s="17" t="s">
        <v>18</v>
      </c>
      <c r="B1218" s="105">
        <v>29.210909090909091</v>
      </c>
      <c r="C1218" s="105">
        <v>27.890909090909091</v>
      </c>
      <c r="D1218" s="105">
        <v>28.025454545454544</v>
      </c>
      <c r="E1218" s="105">
        <v>31.963636363636365</v>
      </c>
      <c r="F1218" s="105">
        <v>14.309090909090907</v>
      </c>
      <c r="G1218" s="105">
        <v>87.818181818181813</v>
      </c>
      <c r="H1218" s="105">
        <v>42</v>
      </c>
      <c r="I1218" s="105">
        <v>7</v>
      </c>
      <c r="J1218" s="105">
        <v>6.1272727272727261</v>
      </c>
      <c r="K1218" s="105">
        <v>7.46060606060606</v>
      </c>
      <c r="L1218" s="105">
        <v>5.6984848484848483</v>
      </c>
      <c r="M1218" s="105">
        <v>1.8277977272727275</v>
      </c>
      <c r="N1218" s="105"/>
      <c r="O1218" s="105">
        <v>8.77</v>
      </c>
    </row>
    <row r="1219" spans="1:15" ht="15" thickBot="1" x14ac:dyDescent="0.4">
      <c r="A1219" s="276" t="s">
        <v>20</v>
      </c>
      <c r="B1219" s="105">
        <v>966.36</v>
      </c>
      <c r="C1219" s="105">
        <v>920.31999999999994</v>
      </c>
      <c r="D1219" s="105">
        <v>925.59999999999991</v>
      </c>
      <c r="E1219" s="105">
        <v>1032.2</v>
      </c>
      <c r="F1219" s="105">
        <v>451</v>
      </c>
      <c r="G1219" s="105">
        <v>2528</v>
      </c>
      <c r="H1219" s="105">
        <v>1164</v>
      </c>
      <c r="I1219" s="105">
        <v>262.89999999999998</v>
      </c>
      <c r="J1219" s="105">
        <v>225.29999999999995</v>
      </c>
      <c r="K1219" s="105">
        <v>241.73333333333329</v>
      </c>
      <c r="L1219" s="105">
        <v>158.1</v>
      </c>
      <c r="M1219" s="105">
        <v>55.536850000000001</v>
      </c>
      <c r="N1219" s="105"/>
      <c r="O1219" s="105">
        <v>150.19999999999999</v>
      </c>
    </row>
    <row r="1220" spans="1:15" ht="15" thickBot="1" x14ac:dyDescent="0.4">
      <c r="A1220" s="276" t="s">
        <v>21</v>
      </c>
      <c r="B1220" s="105">
        <v>31.172903225806451</v>
      </c>
      <c r="C1220" s="105">
        <v>29.687741935483867</v>
      </c>
      <c r="D1220" s="105">
        <v>29.85806451612903</v>
      </c>
      <c r="E1220" s="105">
        <v>33.296774193548387</v>
      </c>
      <c r="F1220" s="105">
        <v>14.548387096774194</v>
      </c>
      <c r="G1220" s="105">
        <v>81.548387096774192</v>
      </c>
      <c r="H1220" s="105">
        <v>37.548387096774192</v>
      </c>
      <c r="I1220" s="105">
        <v>8.4806451612903224</v>
      </c>
      <c r="J1220" s="105">
        <v>7.2677419354838699</v>
      </c>
      <c r="K1220" s="105">
        <v>7.7978494623655896</v>
      </c>
      <c r="L1220" s="105">
        <v>5.0999999999999996</v>
      </c>
      <c r="M1220" s="105">
        <v>1.7915112903225807</v>
      </c>
      <c r="N1220" s="105"/>
      <c r="O1220" s="105">
        <v>4.8451612903225802</v>
      </c>
    </row>
    <row r="1221" spans="1:15" x14ac:dyDescent="0.35">
      <c r="A1221" s="272"/>
      <c r="B1221" s="272"/>
      <c r="C1221" s="272"/>
      <c r="D1221" s="272"/>
      <c r="E1221" s="272"/>
      <c r="F1221" s="272"/>
      <c r="G1221" s="272"/>
      <c r="H1221" s="272"/>
      <c r="I1221" s="272"/>
      <c r="J1221" s="272"/>
      <c r="K1221" s="272"/>
      <c r="L1221" s="272"/>
      <c r="M1221" s="272"/>
      <c r="N1221" s="272"/>
      <c r="O1221" s="272"/>
    </row>
    <row r="1222" spans="1:15" ht="15" thickBot="1" x14ac:dyDescent="0.4">
      <c r="A1222" s="266" t="s">
        <v>152</v>
      </c>
      <c r="B1222" s="266"/>
      <c r="C1222" s="266"/>
      <c r="D1222" s="266"/>
      <c r="E1222" s="266"/>
      <c r="F1222" s="266"/>
      <c r="G1222" s="266"/>
      <c r="H1222" s="266"/>
      <c r="I1222" s="266"/>
      <c r="J1222" s="267"/>
      <c r="K1222" s="266"/>
      <c r="L1222" s="266"/>
      <c r="M1222" s="266"/>
      <c r="N1222" s="266"/>
      <c r="O1222" s="266"/>
    </row>
    <row r="1223" spans="1:15" x14ac:dyDescent="0.35">
      <c r="A1223" s="1434" t="s">
        <v>1</v>
      </c>
      <c r="B1223" s="1436" t="s">
        <v>23</v>
      </c>
      <c r="C1223" s="1437"/>
      <c r="D1223" s="1438"/>
      <c r="E1223" s="1436" t="s">
        <v>24</v>
      </c>
      <c r="F1223" s="1438"/>
      <c r="G1223" s="1436" t="s">
        <v>4</v>
      </c>
      <c r="H1223" s="1438"/>
      <c r="I1223" s="1441" t="s">
        <v>5</v>
      </c>
      <c r="J1223" s="1442"/>
      <c r="K1223" s="1441" t="s">
        <v>6</v>
      </c>
      <c r="L1223" s="1451"/>
      <c r="M1223" s="1442"/>
      <c r="N1223" s="1452" t="s">
        <v>7</v>
      </c>
      <c r="O1223" s="1454" t="s">
        <v>8</v>
      </c>
    </row>
    <row r="1224" spans="1:15" ht="28.5" thickBot="1" x14ac:dyDescent="0.4">
      <c r="A1224" s="1450"/>
      <c r="B1224" s="1">
        <v>0.05</v>
      </c>
      <c r="C1224" s="1">
        <v>0.1</v>
      </c>
      <c r="D1224" s="1">
        <v>0.2</v>
      </c>
      <c r="E1224" s="1" t="s">
        <v>9</v>
      </c>
      <c r="F1224" s="1" t="s">
        <v>10</v>
      </c>
      <c r="G1224" s="1" t="s">
        <v>9</v>
      </c>
      <c r="H1224" s="1" t="s">
        <v>10</v>
      </c>
      <c r="I1224" s="1" t="s">
        <v>11</v>
      </c>
      <c r="J1224" s="1" t="s">
        <v>12</v>
      </c>
      <c r="K1224" s="19" t="s">
        <v>13</v>
      </c>
      <c r="L1224" s="19" t="s">
        <v>14</v>
      </c>
      <c r="M1224" s="19" t="s">
        <v>15</v>
      </c>
      <c r="N1224" s="1453"/>
      <c r="O1224" s="1455"/>
    </row>
    <row r="1225" spans="1:15" x14ac:dyDescent="0.35">
      <c r="A1225" s="2">
        <v>1</v>
      </c>
      <c r="B1225" s="65">
        <v>26.04</v>
      </c>
      <c r="C1225" s="65">
        <v>26.04</v>
      </c>
      <c r="D1225" s="65">
        <v>27.88</v>
      </c>
      <c r="E1225" s="9">
        <v>29.6</v>
      </c>
      <c r="F1225" s="9">
        <v>15.4</v>
      </c>
      <c r="G1225" s="92">
        <v>96</v>
      </c>
      <c r="H1225" s="92">
        <v>58</v>
      </c>
      <c r="I1225" s="9">
        <v>3.5</v>
      </c>
      <c r="J1225" s="9">
        <v>5</v>
      </c>
      <c r="K1225" s="66">
        <v>6.958333333333333</v>
      </c>
      <c r="L1225" s="66">
        <v>3.7083333333333335</v>
      </c>
      <c r="M1225" s="9">
        <v>1.4815999999999998</v>
      </c>
      <c r="N1225" s="67" t="s">
        <v>150</v>
      </c>
      <c r="O1225" s="68">
        <v>17.2</v>
      </c>
    </row>
    <row r="1226" spans="1:15" x14ac:dyDescent="0.35">
      <c r="A1226" s="2">
        <v>2</v>
      </c>
      <c r="B1226" s="66">
        <v>27.44</v>
      </c>
      <c r="C1226" s="66">
        <v>26.24</v>
      </c>
      <c r="D1226" s="66">
        <v>27.52</v>
      </c>
      <c r="E1226" s="9">
        <v>30.2</v>
      </c>
      <c r="F1226" s="9">
        <v>10.199999999999999</v>
      </c>
      <c r="G1226" s="92">
        <v>96</v>
      </c>
      <c r="H1226" s="92">
        <v>49</v>
      </c>
      <c r="I1226" s="9">
        <v>5</v>
      </c>
      <c r="J1226" s="9">
        <v>5</v>
      </c>
      <c r="K1226" s="66">
        <v>7.7666666666666666</v>
      </c>
      <c r="L1226" s="66">
        <v>2.7749999999999999</v>
      </c>
      <c r="M1226" s="9">
        <v>1.4642374999999999</v>
      </c>
      <c r="N1226" s="67" t="s">
        <v>150</v>
      </c>
      <c r="O1226" s="68">
        <v>0</v>
      </c>
    </row>
    <row r="1227" spans="1:15" x14ac:dyDescent="0.35">
      <c r="A1227" s="2">
        <v>3</v>
      </c>
      <c r="B1227" s="66">
        <v>29.32</v>
      </c>
      <c r="C1227" s="66">
        <v>27.44</v>
      </c>
      <c r="D1227" s="66">
        <v>28.2</v>
      </c>
      <c r="E1227" s="9">
        <v>32.799999999999997</v>
      </c>
      <c r="F1227" s="9">
        <v>13</v>
      </c>
      <c r="G1227" s="92">
        <v>96</v>
      </c>
      <c r="H1227" s="92">
        <v>37</v>
      </c>
      <c r="I1227" s="9">
        <v>4.3</v>
      </c>
      <c r="J1227" s="9">
        <v>3.6</v>
      </c>
      <c r="K1227" s="66">
        <v>7.6333333333333337</v>
      </c>
      <c r="L1227" s="66">
        <v>3.7916666666666665</v>
      </c>
      <c r="M1227" s="9">
        <v>1.5869325000000001</v>
      </c>
      <c r="N1227" s="67" t="s">
        <v>150</v>
      </c>
      <c r="O1227" s="68">
        <v>9</v>
      </c>
    </row>
    <row r="1228" spans="1:15" x14ac:dyDescent="0.35">
      <c r="A1228" s="2">
        <v>4</v>
      </c>
      <c r="B1228" s="66">
        <v>27.84</v>
      </c>
      <c r="C1228" s="66">
        <v>26.88</v>
      </c>
      <c r="D1228" s="66">
        <v>27.96</v>
      </c>
      <c r="E1228" s="9">
        <v>33.799999999999997</v>
      </c>
      <c r="F1228" s="9">
        <v>11.8</v>
      </c>
      <c r="G1228" s="92">
        <v>92</v>
      </c>
      <c r="H1228" s="92">
        <v>34</v>
      </c>
      <c r="I1228" s="9">
        <v>6.7</v>
      </c>
      <c r="J1228" s="9">
        <v>7.3</v>
      </c>
      <c r="K1228" s="66">
        <v>7.4749999999999996</v>
      </c>
      <c r="L1228" s="66">
        <v>4.7833333333333332</v>
      </c>
      <c r="M1228" s="9">
        <v>1.7026824999999999</v>
      </c>
      <c r="N1228" s="67" t="s">
        <v>150</v>
      </c>
      <c r="O1228" s="68">
        <v>1.6</v>
      </c>
    </row>
    <row r="1229" spans="1:15" x14ac:dyDescent="0.35">
      <c r="A1229" s="2">
        <v>5</v>
      </c>
      <c r="B1229" s="66">
        <v>28.32</v>
      </c>
      <c r="C1229" s="66">
        <v>26.96</v>
      </c>
      <c r="D1229" s="66">
        <v>27.92</v>
      </c>
      <c r="E1229" s="9">
        <v>33.799999999999997</v>
      </c>
      <c r="F1229" s="9">
        <v>13</v>
      </c>
      <c r="G1229" s="92">
        <v>83</v>
      </c>
      <c r="H1229" s="92">
        <v>34</v>
      </c>
      <c r="I1229" s="9">
        <v>7.3</v>
      </c>
      <c r="J1229" s="9">
        <v>6.6</v>
      </c>
      <c r="K1229" s="66">
        <v>8.1083333333333325</v>
      </c>
      <c r="L1229" s="66">
        <v>4.2416666666666663</v>
      </c>
      <c r="M1229" s="9">
        <v>1.7154149999999997</v>
      </c>
      <c r="N1229" s="67" t="s">
        <v>150</v>
      </c>
      <c r="O1229" s="68">
        <v>0</v>
      </c>
    </row>
    <row r="1230" spans="1:15" x14ac:dyDescent="0.35">
      <c r="A1230" s="2">
        <v>6</v>
      </c>
      <c r="B1230" s="66">
        <v>28.28</v>
      </c>
      <c r="C1230" s="66">
        <v>26.92</v>
      </c>
      <c r="D1230" s="66">
        <v>27.96</v>
      </c>
      <c r="E1230" s="9">
        <v>32.4</v>
      </c>
      <c r="F1230" s="9">
        <v>16.399999999999999</v>
      </c>
      <c r="G1230" s="92">
        <v>92</v>
      </c>
      <c r="H1230" s="92">
        <v>45</v>
      </c>
      <c r="I1230" s="9">
        <v>3.7</v>
      </c>
      <c r="J1230" s="9">
        <v>5.6</v>
      </c>
      <c r="K1230" s="66">
        <v>9.6666666666666661</v>
      </c>
      <c r="L1230" s="66">
        <v>3.2833333333333332</v>
      </c>
      <c r="M1230" s="9">
        <v>1.7987549999999999</v>
      </c>
      <c r="N1230" s="67" t="s">
        <v>150</v>
      </c>
      <c r="O1230" s="68">
        <v>2.5</v>
      </c>
    </row>
    <row r="1231" spans="1:15" x14ac:dyDescent="0.35">
      <c r="A1231" s="2">
        <v>7</v>
      </c>
      <c r="B1231" s="66">
        <v>28.04</v>
      </c>
      <c r="C1231" s="66">
        <v>26.56</v>
      </c>
      <c r="D1231" s="69">
        <v>27.48</v>
      </c>
      <c r="E1231" s="10">
        <v>31.2</v>
      </c>
      <c r="F1231" s="10">
        <v>15.4</v>
      </c>
      <c r="G1231" s="153">
        <v>92</v>
      </c>
      <c r="H1231" s="153">
        <v>40</v>
      </c>
      <c r="I1231" s="10">
        <v>7.5</v>
      </c>
      <c r="J1231" s="10">
        <v>7.6</v>
      </c>
      <c r="K1231" s="66">
        <v>8.1333333333333329</v>
      </c>
      <c r="L1231" s="66">
        <v>3.5249999999999999</v>
      </c>
      <c r="M1231" s="9">
        <v>1.6193424999999999</v>
      </c>
      <c r="N1231" s="67" t="s">
        <v>150</v>
      </c>
      <c r="O1231" s="68">
        <v>0</v>
      </c>
    </row>
    <row r="1232" spans="1:15" x14ac:dyDescent="0.35">
      <c r="A1232" s="2">
        <v>8</v>
      </c>
      <c r="B1232" s="66">
        <v>29.32</v>
      </c>
      <c r="C1232" s="66">
        <v>28.12</v>
      </c>
      <c r="D1232" s="66">
        <v>28.68</v>
      </c>
      <c r="E1232" s="9">
        <v>32.4</v>
      </c>
      <c r="F1232" s="9">
        <v>12.6</v>
      </c>
      <c r="G1232" s="92">
        <v>92</v>
      </c>
      <c r="H1232" s="92">
        <v>46</v>
      </c>
      <c r="I1232" s="9">
        <v>5.5</v>
      </c>
      <c r="J1232" s="9">
        <v>6.7</v>
      </c>
      <c r="K1232" s="66">
        <v>8.9416666666666664</v>
      </c>
      <c r="L1232" s="66">
        <v>4.708333333333333</v>
      </c>
      <c r="M1232" s="9">
        <v>1.8959849999999998</v>
      </c>
      <c r="N1232" s="67" t="s">
        <v>150</v>
      </c>
      <c r="O1232" s="68">
        <v>0</v>
      </c>
    </row>
    <row r="1233" spans="1:15" x14ac:dyDescent="0.35">
      <c r="A1233" s="2">
        <v>9</v>
      </c>
      <c r="B1233" s="66">
        <v>27.88</v>
      </c>
      <c r="C1233" s="66">
        <v>27.24</v>
      </c>
      <c r="D1233" s="66">
        <v>28.32</v>
      </c>
      <c r="E1233" s="9">
        <v>32.799999999999997</v>
      </c>
      <c r="F1233" s="9">
        <v>12</v>
      </c>
      <c r="G1233" s="92">
        <v>92</v>
      </c>
      <c r="H1233" s="92">
        <v>45</v>
      </c>
      <c r="I1233" s="9">
        <v>4.5</v>
      </c>
      <c r="J1233" s="9">
        <v>3.6</v>
      </c>
      <c r="K1233" s="66">
        <v>8.2333333333333325</v>
      </c>
      <c r="L1233" s="66">
        <v>3.6333333333333333</v>
      </c>
      <c r="M1233" s="9">
        <v>1.6482799999999997</v>
      </c>
      <c r="N1233" s="67" t="s">
        <v>150</v>
      </c>
      <c r="O1233" s="68">
        <v>9.1</v>
      </c>
    </row>
    <row r="1234" spans="1:15" ht="15" thickBot="1" x14ac:dyDescent="0.4">
      <c r="A1234" s="3">
        <v>10</v>
      </c>
      <c r="B1234" s="70">
        <v>27.8</v>
      </c>
      <c r="C1234" s="70">
        <v>26.32</v>
      </c>
      <c r="D1234" s="70">
        <v>27.48</v>
      </c>
      <c r="E1234" s="13">
        <v>30.8</v>
      </c>
      <c r="F1234" s="13">
        <v>11.4</v>
      </c>
      <c r="G1234" s="158">
        <v>92</v>
      </c>
      <c r="H1234" s="158">
        <v>33</v>
      </c>
      <c r="I1234" s="13">
        <v>6</v>
      </c>
      <c r="J1234" s="13">
        <v>7.6</v>
      </c>
      <c r="K1234" s="70">
        <v>7.8666666666666663</v>
      </c>
      <c r="L1234" s="70">
        <v>5.6916666666666664</v>
      </c>
      <c r="M1234" s="9">
        <v>1.8832525</v>
      </c>
      <c r="N1234" s="67" t="s">
        <v>150</v>
      </c>
      <c r="O1234" s="72" t="s">
        <v>153</v>
      </c>
    </row>
    <row r="1235" spans="1:15" ht="15" thickBot="1" x14ac:dyDescent="0.4">
      <c r="A1235" s="16" t="s">
        <v>16</v>
      </c>
      <c r="B1235" s="27">
        <v>280.27999999999997</v>
      </c>
      <c r="C1235" s="27">
        <v>268.72000000000003</v>
      </c>
      <c r="D1235" s="27">
        <v>279.40000000000003</v>
      </c>
      <c r="E1235" s="27">
        <v>319.8</v>
      </c>
      <c r="F1235" s="27">
        <v>131.20000000000002</v>
      </c>
      <c r="G1235" s="27">
        <v>923</v>
      </c>
      <c r="H1235" s="27">
        <v>421</v>
      </c>
      <c r="I1235" s="27">
        <v>54</v>
      </c>
      <c r="J1235" s="27">
        <v>58.600000000000009</v>
      </c>
      <c r="K1235" s="27">
        <v>80.783333333333331</v>
      </c>
      <c r="L1235" s="27">
        <v>40.141666666666666</v>
      </c>
      <c r="M1235" s="27">
        <v>16.7964825</v>
      </c>
      <c r="N1235" s="27"/>
      <c r="O1235" s="27">
        <v>39.4</v>
      </c>
    </row>
    <row r="1236" spans="1:15" ht="15" thickBot="1" x14ac:dyDescent="0.4">
      <c r="A1236" s="17" t="s">
        <v>18</v>
      </c>
      <c r="B1236" s="18">
        <v>28.027999999999999</v>
      </c>
      <c r="C1236" s="18">
        <v>26.872000000000003</v>
      </c>
      <c r="D1236" s="18">
        <v>27.940000000000005</v>
      </c>
      <c r="E1236" s="18">
        <v>31.98</v>
      </c>
      <c r="F1236" s="18">
        <v>13.120000000000001</v>
      </c>
      <c r="G1236" s="18">
        <v>92.3</v>
      </c>
      <c r="H1236" s="18">
        <v>42.1</v>
      </c>
      <c r="I1236" s="18">
        <v>5.4</v>
      </c>
      <c r="J1236" s="18">
        <v>5.8600000000000012</v>
      </c>
      <c r="K1236" s="18">
        <v>8.0783333333333296</v>
      </c>
      <c r="L1236" s="18">
        <v>4.0141666666666662</v>
      </c>
      <c r="M1236" s="18">
        <v>1.6796482500000001</v>
      </c>
      <c r="N1236" s="18"/>
      <c r="O1236" s="18">
        <v>4.3777777777777773</v>
      </c>
    </row>
    <row r="1237" spans="1:15" x14ac:dyDescent="0.35">
      <c r="A1237" s="6">
        <v>11</v>
      </c>
      <c r="B1237" s="65">
        <v>28.68</v>
      </c>
      <c r="C1237" s="65">
        <v>26.8</v>
      </c>
      <c r="D1237" s="65">
        <v>27.64</v>
      </c>
      <c r="E1237" s="12">
        <v>29</v>
      </c>
      <c r="F1237" s="12">
        <v>9</v>
      </c>
      <c r="G1237" s="7">
        <v>91</v>
      </c>
      <c r="H1237" s="7">
        <v>48</v>
      </c>
      <c r="I1237" s="7">
        <v>4.9000000000000004</v>
      </c>
      <c r="J1237" s="7">
        <v>5.3</v>
      </c>
      <c r="K1237" s="65">
        <v>7.4833333333333334</v>
      </c>
      <c r="L1237" s="65">
        <v>3.5666666666666669</v>
      </c>
      <c r="M1237" s="9">
        <v>1.534845</v>
      </c>
      <c r="N1237" s="67" t="s">
        <v>150</v>
      </c>
      <c r="O1237" s="74">
        <v>0</v>
      </c>
    </row>
    <row r="1238" spans="1:15" x14ac:dyDescent="0.35">
      <c r="A1238" s="2">
        <v>12</v>
      </c>
      <c r="B1238" s="8">
        <v>29.16</v>
      </c>
      <c r="C1238" s="8">
        <v>27.64</v>
      </c>
      <c r="D1238" s="8">
        <v>28.24</v>
      </c>
      <c r="E1238" s="8">
        <v>30.8</v>
      </c>
      <c r="F1238" s="9">
        <v>16.8</v>
      </c>
      <c r="G1238" s="8">
        <v>92</v>
      </c>
      <c r="H1238" s="8">
        <v>48</v>
      </c>
      <c r="I1238" s="9">
        <v>7</v>
      </c>
      <c r="J1238" s="9">
        <v>8.8000000000000007</v>
      </c>
      <c r="K1238" s="66">
        <v>7.8833333333333337</v>
      </c>
      <c r="L1238" s="65">
        <v>4.6500000000000004</v>
      </c>
      <c r="M1238" s="9">
        <v>1.7408800000000002</v>
      </c>
      <c r="N1238" s="67" t="s">
        <v>150</v>
      </c>
      <c r="O1238" s="68">
        <v>0</v>
      </c>
    </row>
    <row r="1239" spans="1:15" x14ac:dyDescent="0.35">
      <c r="A1239" s="2">
        <v>13</v>
      </c>
      <c r="B1239" s="8">
        <v>29.24</v>
      </c>
      <c r="C1239" s="66">
        <v>28</v>
      </c>
      <c r="D1239" s="66">
        <v>30.48</v>
      </c>
      <c r="E1239" s="8">
        <v>29.6</v>
      </c>
      <c r="F1239" s="8">
        <v>16.8</v>
      </c>
      <c r="G1239" s="8">
        <v>92</v>
      </c>
      <c r="H1239" s="8">
        <v>54</v>
      </c>
      <c r="I1239" s="8">
        <v>6.8</v>
      </c>
      <c r="J1239" s="8">
        <v>2.5</v>
      </c>
      <c r="K1239" s="65">
        <v>7.666666666666667</v>
      </c>
      <c r="L1239" s="65">
        <v>4.7416666666666663</v>
      </c>
      <c r="M1239" s="9">
        <v>1.7235175</v>
      </c>
      <c r="N1239" s="67" t="s">
        <v>150</v>
      </c>
      <c r="O1239" s="68">
        <v>26.4</v>
      </c>
    </row>
    <row r="1240" spans="1:15" x14ac:dyDescent="0.35">
      <c r="A1240" s="2">
        <v>14</v>
      </c>
      <c r="B1240" s="66">
        <v>26.8</v>
      </c>
      <c r="C1240" s="66">
        <v>26.2</v>
      </c>
      <c r="D1240" s="8">
        <v>27.76</v>
      </c>
      <c r="E1240" s="8">
        <v>28.8</v>
      </c>
      <c r="F1240" s="10">
        <v>16.399999999999999</v>
      </c>
      <c r="G1240" s="8">
        <v>92</v>
      </c>
      <c r="H1240" s="8">
        <v>60</v>
      </c>
      <c r="I1240" s="8">
        <v>4.7</v>
      </c>
      <c r="J1240" s="9">
        <v>6</v>
      </c>
      <c r="K1240" s="65">
        <v>8.0250000000000004</v>
      </c>
      <c r="L1240" s="66">
        <v>5.9916666666666663</v>
      </c>
      <c r="M1240" s="9">
        <v>1.9469149999999997</v>
      </c>
      <c r="N1240" s="67" t="s">
        <v>150</v>
      </c>
      <c r="O1240" s="68">
        <v>0</v>
      </c>
    </row>
    <row r="1241" spans="1:15" x14ac:dyDescent="0.35">
      <c r="A1241" s="2">
        <v>15</v>
      </c>
      <c r="B1241" s="66">
        <v>27</v>
      </c>
      <c r="C1241" s="66">
        <v>26.8</v>
      </c>
      <c r="D1241" s="66">
        <v>24.48</v>
      </c>
      <c r="E1241" s="9">
        <v>30</v>
      </c>
      <c r="F1241" s="9">
        <v>16</v>
      </c>
      <c r="G1241" s="8">
        <v>96</v>
      </c>
      <c r="H1241" s="8">
        <v>49</v>
      </c>
      <c r="I1241" s="9">
        <v>7</v>
      </c>
      <c r="J1241" s="8">
        <v>8.6999999999999993</v>
      </c>
      <c r="K1241" s="65">
        <v>10.925000000000001</v>
      </c>
      <c r="L1241" s="65">
        <v>4.2833333333333332</v>
      </c>
      <c r="M1241" s="9">
        <v>2.1124375</v>
      </c>
      <c r="N1241" s="67" t="s">
        <v>150</v>
      </c>
      <c r="O1241" s="68">
        <v>0</v>
      </c>
    </row>
    <row r="1242" spans="1:15" x14ac:dyDescent="0.35">
      <c r="A1242" s="2">
        <v>16</v>
      </c>
      <c r="B1242" s="66">
        <v>27.04</v>
      </c>
      <c r="C1242" s="8">
        <v>26.24</v>
      </c>
      <c r="D1242" s="8">
        <v>27.44</v>
      </c>
      <c r="E1242" s="8">
        <v>27.6</v>
      </c>
      <c r="F1242" s="8">
        <v>13.4</v>
      </c>
      <c r="G1242" s="8">
        <v>84</v>
      </c>
      <c r="H1242" s="8">
        <v>63</v>
      </c>
      <c r="I1242" s="9">
        <v>4.2</v>
      </c>
      <c r="J1242" s="8">
        <v>4.8</v>
      </c>
      <c r="K1242" s="66">
        <v>7.5583333333333336</v>
      </c>
      <c r="L1242" s="65">
        <v>2.75</v>
      </c>
      <c r="M1242" s="9">
        <v>1.4318275</v>
      </c>
      <c r="N1242" s="67" t="s">
        <v>150</v>
      </c>
      <c r="O1242" s="68">
        <v>0</v>
      </c>
    </row>
    <row r="1243" spans="1:15" x14ac:dyDescent="0.35">
      <c r="A1243" s="2">
        <v>17</v>
      </c>
      <c r="B1243" s="8">
        <v>27.24</v>
      </c>
      <c r="C1243" s="8">
        <v>26.68</v>
      </c>
      <c r="D1243" s="66">
        <v>27.6</v>
      </c>
      <c r="E1243" s="9">
        <v>30</v>
      </c>
      <c r="F1243" s="8">
        <v>13.8</v>
      </c>
      <c r="G1243" s="8">
        <v>92</v>
      </c>
      <c r="H1243" s="8">
        <v>53</v>
      </c>
      <c r="I1243" s="8">
        <v>3.6</v>
      </c>
      <c r="J1243" s="8">
        <v>3.4</v>
      </c>
      <c r="K1243" s="65">
        <v>6.6416666666666666</v>
      </c>
      <c r="L1243" s="65">
        <v>3.25</v>
      </c>
      <c r="M1243" s="9">
        <v>1.3739524999999999</v>
      </c>
      <c r="N1243" s="67" t="s">
        <v>150</v>
      </c>
      <c r="O1243" s="68">
        <v>27</v>
      </c>
    </row>
    <row r="1244" spans="1:15" x14ac:dyDescent="0.35">
      <c r="A1244" s="2">
        <v>18</v>
      </c>
      <c r="B1244" s="66">
        <v>20.36</v>
      </c>
      <c r="C1244" s="66">
        <v>25.4</v>
      </c>
      <c r="D1244" s="8">
        <v>26.96</v>
      </c>
      <c r="E1244" s="9">
        <v>26</v>
      </c>
      <c r="F1244" s="9">
        <v>13.2</v>
      </c>
      <c r="G1244" s="8">
        <v>92</v>
      </c>
      <c r="H1244" s="8">
        <v>70</v>
      </c>
      <c r="I1244" s="9">
        <v>2.7</v>
      </c>
      <c r="J1244" s="9">
        <v>3.8</v>
      </c>
      <c r="K1244" s="66">
        <v>5.75</v>
      </c>
      <c r="L1244" s="65">
        <v>4.8</v>
      </c>
      <c r="M1244" s="9">
        <v>1.465395</v>
      </c>
      <c r="N1244" s="67" t="s">
        <v>150</v>
      </c>
      <c r="O1244" s="68">
        <v>0.4</v>
      </c>
    </row>
    <row r="1245" spans="1:15" x14ac:dyDescent="0.35">
      <c r="A1245" s="2">
        <v>19</v>
      </c>
      <c r="B1245" s="66">
        <v>26.4</v>
      </c>
      <c r="C1245" s="8">
        <v>25.36</v>
      </c>
      <c r="D1245" s="66">
        <v>26.56</v>
      </c>
      <c r="E1245" s="8">
        <v>30.8</v>
      </c>
      <c r="F1245" s="9">
        <v>12</v>
      </c>
      <c r="G1245" s="8">
        <v>92</v>
      </c>
      <c r="H1245" s="8">
        <v>54</v>
      </c>
      <c r="I1245" s="8">
        <v>4.9000000000000004</v>
      </c>
      <c r="J1245" s="9">
        <v>4.0999999999999996</v>
      </c>
      <c r="K1245" s="65">
        <v>6.6583333333333332</v>
      </c>
      <c r="L1245" s="65">
        <v>6.85</v>
      </c>
      <c r="M1245" s="9">
        <v>1.8763074999999998</v>
      </c>
      <c r="N1245" s="67" t="s">
        <v>150</v>
      </c>
      <c r="O1245" s="68">
        <v>3.4</v>
      </c>
    </row>
    <row r="1246" spans="1:15" ht="15" thickBot="1" x14ac:dyDescent="0.4">
      <c r="A1246" s="3">
        <v>20</v>
      </c>
      <c r="B1246" s="70">
        <v>28</v>
      </c>
      <c r="C1246" s="70">
        <v>26</v>
      </c>
      <c r="D1246" s="70">
        <v>26.8</v>
      </c>
      <c r="E1246" s="11">
        <v>30.8</v>
      </c>
      <c r="F1246" s="13">
        <v>11</v>
      </c>
      <c r="G1246" s="11">
        <v>92</v>
      </c>
      <c r="H1246" s="11">
        <v>49</v>
      </c>
      <c r="I1246" s="13">
        <v>5</v>
      </c>
      <c r="J1246" s="11">
        <v>7.3</v>
      </c>
      <c r="K1246" s="70">
        <v>6.916666666666667</v>
      </c>
      <c r="L1246" s="70">
        <v>6.208333333333333</v>
      </c>
      <c r="M1246" s="9">
        <v>1.8230625</v>
      </c>
      <c r="N1246" s="67" t="s">
        <v>150</v>
      </c>
      <c r="O1246" s="72" t="s">
        <v>153</v>
      </c>
    </row>
    <row r="1247" spans="1:15" ht="15" thickBot="1" x14ac:dyDescent="0.4">
      <c r="A1247" s="16" t="s">
        <v>16</v>
      </c>
      <c r="B1247" s="104">
        <v>269.91999999999996</v>
      </c>
      <c r="C1247" s="104">
        <v>265.12</v>
      </c>
      <c r="D1247" s="104">
        <v>273.95999999999998</v>
      </c>
      <c r="E1247" s="104">
        <v>293.39999999999998</v>
      </c>
      <c r="F1247" s="104">
        <v>138.4</v>
      </c>
      <c r="G1247" s="104">
        <v>915</v>
      </c>
      <c r="H1247" s="104">
        <v>548</v>
      </c>
      <c r="I1247" s="104">
        <v>50.800000000000004</v>
      </c>
      <c r="J1247" s="104">
        <v>54.699999999999996</v>
      </c>
      <c r="K1247" s="104">
        <v>75.50833333333334</v>
      </c>
      <c r="L1247" s="104">
        <v>47.091666666666669</v>
      </c>
      <c r="M1247" s="104">
        <v>17.029139999999998</v>
      </c>
      <c r="N1247" s="104"/>
      <c r="O1247" s="104">
        <v>57.199999999999996</v>
      </c>
    </row>
    <row r="1248" spans="1:15" ht="15" thickBot="1" x14ac:dyDescent="0.4">
      <c r="A1248" s="17" t="s">
        <v>18</v>
      </c>
      <c r="B1248" s="105">
        <v>26.991999999999997</v>
      </c>
      <c r="C1248" s="105">
        <v>26.512</v>
      </c>
      <c r="D1248" s="105">
        <v>27.395999999999997</v>
      </c>
      <c r="E1248" s="105">
        <v>29.339999999999996</v>
      </c>
      <c r="F1248" s="105">
        <v>13.84</v>
      </c>
      <c r="G1248" s="105">
        <v>91.5</v>
      </c>
      <c r="H1248" s="105">
        <v>54.8</v>
      </c>
      <c r="I1248" s="105">
        <v>5.08</v>
      </c>
      <c r="J1248" s="105">
        <v>5.47</v>
      </c>
      <c r="K1248" s="105">
        <v>7.5508333333333342</v>
      </c>
      <c r="L1248" s="105">
        <v>4.7091666666666665</v>
      </c>
      <c r="M1248" s="105">
        <v>1.7029139999999998</v>
      </c>
      <c r="N1248" s="105"/>
      <c r="O1248" s="105">
        <v>6.3555555555555552</v>
      </c>
    </row>
    <row r="1249" spans="1:15" x14ac:dyDescent="0.35">
      <c r="A1249" s="21">
        <v>21</v>
      </c>
      <c r="B1249" s="82">
        <v>27.44</v>
      </c>
      <c r="C1249" s="7">
        <v>26.12</v>
      </c>
      <c r="D1249" s="65">
        <v>27.24</v>
      </c>
      <c r="E1249" s="12">
        <v>29.4</v>
      </c>
      <c r="F1249" s="12">
        <v>17</v>
      </c>
      <c r="G1249" s="7">
        <v>92</v>
      </c>
      <c r="H1249" s="7">
        <v>37</v>
      </c>
      <c r="I1249" s="12">
        <v>5.4</v>
      </c>
      <c r="J1249" s="12">
        <v>3.6</v>
      </c>
      <c r="K1249" s="65">
        <v>6.5583333333333336</v>
      </c>
      <c r="L1249" s="65">
        <v>5.65</v>
      </c>
      <c r="M1249" s="9">
        <v>1.6957375000000001</v>
      </c>
      <c r="N1249" s="67" t="s">
        <v>150</v>
      </c>
      <c r="O1249" s="74">
        <v>13.9</v>
      </c>
    </row>
    <row r="1250" spans="1:15" x14ac:dyDescent="0.35">
      <c r="A1250" s="22">
        <v>22</v>
      </c>
      <c r="B1250" s="66">
        <v>23.24</v>
      </c>
      <c r="C1250" s="8">
        <v>23.92</v>
      </c>
      <c r="D1250" s="8">
        <v>26.32</v>
      </c>
      <c r="E1250" s="8">
        <v>25.4</v>
      </c>
      <c r="F1250" s="8">
        <v>10.8</v>
      </c>
      <c r="G1250" s="8">
        <v>96</v>
      </c>
      <c r="H1250" s="8">
        <v>84</v>
      </c>
      <c r="I1250" s="9">
        <v>1.1000000000000001</v>
      </c>
      <c r="J1250" s="8">
        <v>1.1000000000000001</v>
      </c>
      <c r="K1250" s="66">
        <v>5.916666666666667</v>
      </c>
      <c r="L1250" s="66">
        <v>4.1416666666666666</v>
      </c>
      <c r="M1250" s="9">
        <v>1.3971024999999999</v>
      </c>
      <c r="N1250" s="67" t="s">
        <v>150</v>
      </c>
      <c r="O1250" s="68" t="s">
        <v>153</v>
      </c>
    </row>
    <row r="1251" spans="1:15" x14ac:dyDescent="0.35">
      <c r="A1251" s="22">
        <v>23</v>
      </c>
      <c r="B1251" s="66">
        <v>23.6</v>
      </c>
      <c r="C1251" s="66">
        <v>23.6</v>
      </c>
      <c r="D1251" s="66">
        <v>25.64</v>
      </c>
      <c r="E1251" s="8">
        <v>25.4</v>
      </c>
      <c r="F1251" s="9">
        <v>16.399999999999999</v>
      </c>
      <c r="G1251" s="8">
        <v>92</v>
      </c>
      <c r="H1251" s="8">
        <v>70</v>
      </c>
      <c r="I1251" s="9">
        <v>2.6</v>
      </c>
      <c r="J1251" s="9">
        <v>4</v>
      </c>
      <c r="K1251" s="66">
        <v>5.5250000000000004</v>
      </c>
      <c r="L1251" s="66">
        <v>3.5249999999999999</v>
      </c>
      <c r="M1251" s="9">
        <v>1.257045</v>
      </c>
      <c r="N1251" s="67" t="s">
        <v>150</v>
      </c>
      <c r="O1251" s="68">
        <v>0</v>
      </c>
    </row>
    <row r="1252" spans="1:15" x14ac:dyDescent="0.35">
      <c r="A1252" s="22">
        <v>24</v>
      </c>
      <c r="B1252" s="8">
        <v>27.48</v>
      </c>
      <c r="C1252" s="66">
        <v>25.52</v>
      </c>
      <c r="D1252" s="8">
        <v>26.08</v>
      </c>
      <c r="E1252" s="9">
        <v>30.4</v>
      </c>
      <c r="F1252" s="9">
        <v>11</v>
      </c>
      <c r="G1252" s="8">
        <v>92</v>
      </c>
      <c r="H1252" s="8">
        <v>49</v>
      </c>
      <c r="I1252" s="9">
        <v>4.8</v>
      </c>
      <c r="J1252" s="9">
        <v>5.5</v>
      </c>
      <c r="K1252" s="66">
        <v>6.3916666666666666</v>
      </c>
      <c r="L1252" s="66">
        <v>3.625</v>
      </c>
      <c r="M1252" s="9">
        <v>1.3913149999999999</v>
      </c>
      <c r="N1252" s="67" t="s">
        <v>150</v>
      </c>
      <c r="O1252" s="68">
        <v>0</v>
      </c>
    </row>
    <row r="1253" spans="1:15" x14ac:dyDescent="0.35">
      <c r="A1253" s="22">
        <v>25</v>
      </c>
      <c r="B1253" s="66">
        <v>28.6</v>
      </c>
      <c r="C1253" s="66">
        <v>26.4</v>
      </c>
      <c r="D1253" s="66">
        <v>26.88</v>
      </c>
      <c r="E1253" s="8">
        <v>29.6</v>
      </c>
      <c r="F1253" s="9">
        <v>16</v>
      </c>
      <c r="G1253" s="8">
        <v>96</v>
      </c>
      <c r="H1253" s="8">
        <v>54</v>
      </c>
      <c r="I1253" s="9">
        <v>6</v>
      </c>
      <c r="J1253" s="9">
        <v>6.5</v>
      </c>
      <c r="K1253" s="66">
        <v>6.1</v>
      </c>
      <c r="L1253" s="66">
        <v>4.4000000000000004</v>
      </c>
      <c r="M1253" s="9">
        <v>1.45845</v>
      </c>
      <c r="N1253" s="67" t="s">
        <v>150</v>
      </c>
      <c r="O1253" s="68">
        <v>1.3</v>
      </c>
    </row>
    <row r="1254" spans="1:15" x14ac:dyDescent="0.35">
      <c r="A1254" s="22">
        <v>26</v>
      </c>
      <c r="B1254" s="66">
        <v>28.4</v>
      </c>
      <c r="C1254" s="66">
        <v>27.16</v>
      </c>
      <c r="D1254" s="8">
        <v>27.76</v>
      </c>
      <c r="E1254" s="8">
        <v>28.8</v>
      </c>
      <c r="F1254" s="8">
        <v>11.2</v>
      </c>
      <c r="G1254" s="8">
        <v>92</v>
      </c>
      <c r="H1254" s="8">
        <v>60</v>
      </c>
      <c r="I1254" s="9">
        <v>4.2</v>
      </c>
      <c r="J1254" s="8">
        <v>4.2</v>
      </c>
      <c r="K1254" s="66">
        <v>6.1</v>
      </c>
      <c r="L1254" s="66">
        <v>4.2666666666666666</v>
      </c>
      <c r="M1254" s="9">
        <v>1.4399299999999999</v>
      </c>
      <c r="N1254" s="67" t="s">
        <v>150</v>
      </c>
      <c r="O1254" s="68">
        <v>4.4000000000000004</v>
      </c>
    </row>
    <row r="1255" spans="1:15" x14ac:dyDescent="0.35">
      <c r="A1255" s="22">
        <v>27</v>
      </c>
      <c r="B1255" s="8">
        <v>24.92</v>
      </c>
      <c r="C1255" s="8">
        <v>24.92</v>
      </c>
      <c r="D1255" s="66">
        <v>26.92</v>
      </c>
      <c r="E1255" s="9">
        <v>27.6</v>
      </c>
      <c r="F1255" s="8">
        <v>17.8</v>
      </c>
      <c r="G1255" s="8">
        <v>92</v>
      </c>
      <c r="H1255" s="8">
        <v>70</v>
      </c>
      <c r="I1255" s="9">
        <v>1.8</v>
      </c>
      <c r="J1255" s="8">
        <v>2.7</v>
      </c>
      <c r="K1255" s="66">
        <v>7.1416666666666666</v>
      </c>
      <c r="L1255" s="66">
        <v>4.3</v>
      </c>
      <c r="M1255" s="9">
        <v>1.5892474999999999</v>
      </c>
      <c r="N1255" s="67" t="s">
        <v>150</v>
      </c>
      <c r="O1255" s="68">
        <v>9.4</v>
      </c>
    </row>
    <row r="1256" spans="1:15" x14ac:dyDescent="0.35">
      <c r="A1256" s="22">
        <v>28</v>
      </c>
      <c r="B1256" s="8">
        <v>25.04</v>
      </c>
      <c r="C1256" s="8">
        <v>24.76</v>
      </c>
      <c r="D1256" s="8">
        <v>26.44</v>
      </c>
      <c r="E1256" s="9">
        <v>26</v>
      </c>
      <c r="F1256" s="9">
        <v>11.6</v>
      </c>
      <c r="G1256" s="8">
        <v>96</v>
      </c>
      <c r="H1256" s="8">
        <v>77</v>
      </c>
      <c r="I1256" s="8">
        <v>1.6</v>
      </c>
      <c r="J1256" s="8">
        <v>3.6</v>
      </c>
      <c r="K1256" s="66">
        <v>4.3916666666666666</v>
      </c>
      <c r="L1256" s="66">
        <v>3.5416666666666665</v>
      </c>
      <c r="M1256" s="9">
        <v>1.1019399999999999</v>
      </c>
      <c r="N1256" s="67" t="s">
        <v>150</v>
      </c>
      <c r="O1256" s="78">
        <v>12.8</v>
      </c>
    </row>
    <row r="1257" spans="1:15" x14ac:dyDescent="0.35">
      <c r="A1257" s="22">
        <v>29</v>
      </c>
      <c r="B1257" s="8">
        <v>27.64</v>
      </c>
      <c r="C1257" s="8">
        <v>25.68</v>
      </c>
      <c r="D1257" s="8">
        <v>26.64</v>
      </c>
      <c r="E1257" s="9">
        <v>30</v>
      </c>
      <c r="F1257" s="8">
        <v>16.600000000000001</v>
      </c>
      <c r="G1257" s="8">
        <v>92</v>
      </c>
      <c r="H1257" s="8">
        <v>55</v>
      </c>
      <c r="I1257" s="8">
        <v>4.4000000000000004</v>
      </c>
      <c r="J1257" s="8">
        <v>6.2</v>
      </c>
      <c r="K1257" s="66">
        <v>6.0750000000000002</v>
      </c>
      <c r="L1257" s="66">
        <v>2.6166666666666667</v>
      </c>
      <c r="M1257" s="9">
        <v>1.2072725</v>
      </c>
      <c r="N1257" s="67" t="s">
        <v>150</v>
      </c>
      <c r="O1257" s="78">
        <v>0</v>
      </c>
    </row>
    <row r="1258" spans="1:15" ht="15" thickBot="1" x14ac:dyDescent="0.4">
      <c r="A1258" s="22">
        <v>30</v>
      </c>
      <c r="B1258" s="66">
        <v>29.24</v>
      </c>
      <c r="C1258" s="8">
        <v>26.76</v>
      </c>
      <c r="D1258" s="8">
        <v>27.16</v>
      </c>
      <c r="E1258" s="8">
        <v>30.8</v>
      </c>
      <c r="F1258" s="8">
        <v>11.6</v>
      </c>
      <c r="G1258" s="8">
        <v>92</v>
      </c>
      <c r="H1258" s="8">
        <v>50</v>
      </c>
      <c r="I1258" s="8">
        <v>5.2</v>
      </c>
      <c r="J1258" s="8">
        <v>7</v>
      </c>
      <c r="K1258" s="66">
        <v>5.4666666666666668</v>
      </c>
      <c r="L1258" s="66">
        <v>7.2</v>
      </c>
      <c r="M1258" s="9">
        <v>1.7594000000000001</v>
      </c>
      <c r="N1258" s="67" t="s">
        <v>150</v>
      </c>
      <c r="O1258" s="78">
        <v>0</v>
      </c>
    </row>
    <row r="1259" spans="1:15" ht="15" thickBot="1" x14ac:dyDescent="0.4">
      <c r="A1259" s="17" t="s">
        <v>16</v>
      </c>
      <c r="B1259" s="105">
        <v>265.60000000000002</v>
      </c>
      <c r="C1259" s="105">
        <v>254.83999999999997</v>
      </c>
      <c r="D1259" s="105">
        <v>267.08</v>
      </c>
      <c r="E1259" s="105">
        <v>283.39999999999998</v>
      </c>
      <c r="F1259" s="105">
        <v>140</v>
      </c>
      <c r="G1259" s="105">
        <v>932</v>
      </c>
      <c r="H1259" s="105">
        <v>606</v>
      </c>
      <c r="I1259" s="105">
        <v>37.1</v>
      </c>
      <c r="J1259" s="105">
        <v>44.4</v>
      </c>
      <c r="K1259" s="105">
        <v>59.666666666666671</v>
      </c>
      <c r="L1259" s="105">
        <v>43.266666666666673</v>
      </c>
      <c r="M1259" s="105">
        <v>14.297439999999996</v>
      </c>
      <c r="N1259" s="105"/>
      <c r="O1259" s="105">
        <v>41.8</v>
      </c>
    </row>
    <row r="1260" spans="1:15" ht="15" thickBot="1" x14ac:dyDescent="0.4">
      <c r="A1260" s="17" t="s">
        <v>18</v>
      </c>
      <c r="B1260" s="105">
        <v>26.560000000000002</v>
      </c>
      <c r="C1260" s="105">
        <v>25.483999999999998</v>
      </c>
      <c r="D1260" s="105">
        <v>26.707999999999998</v>
      </c>
      <c r="E1260" s="105">
        <v>28.339999999999996</v>
      </c>
      <c r="F1260" s="105">
        <v>14</v>
      </c>
      <c r="G1260" s="105">
        <v>93.2</v>
      </c>
      <c r="H1260" s="105">
        <v>60.6</v>
      </c>
      <c r="I1260" s="105">
        <v>3.71</v>
      </c>
      <c r="J1260" s="105">
        <v>4.4399999999999995</v>
      </c>
      <c r="K1260" s="105">
        <v>5.9666666666666668</v>
      </c>
      <c r="L1260" s="105">
        <v>4.3266666666666671</v>
      </c>
      <c r="M1260" s="105">
        <v>1.4297439999999997</v>
      </c>
      <c r="N1260" s="105"/>
      <c r="O1260" s="105">
        <v>4.6444444444444439</v>
      </c>
    </row>
    <row r="1261" spans="1:15" ht="15" thickBot="1" x14ac:dyDescent="0.4">
      <c r="A1261" s="276" t="s">
        <v>20</v>
      </c>
      <c r="B1261" s="105">
        <v>815.8</v>
      </c>
      <c r="C1261" s="105">
        <v>788.68000000000006</v>
      </c>
      <c r="D1261" s="105">
        <v>820.44</v>
      </c>
      <c r="E1261" s="105">
        <v>896.59999999999991</v>
      </c>
      <c r="F1261" s="105">
        <v>409.6</v>
      </c>
      <c r="G1261" s="105">
        <v>2770</v>
      </c>
      <c r="H1261" s="105">
        <v>1575</v>
      </c>
      <c r="I1261" s="105">
        <v>141.9</v>
      </c>
      <c r="J1261" s="105">
        <v>157.69999999999999</v>
      </c>
      <c r="K1261" s="105">
        <v>215.95833333333334</v>
      </c>
      <c r="L1261" s="105">
        <v>130.5</v>
      </c>
      <c r="M1261" s="105">
        <v>48.123062499999989</v>
      </c>
      <c r="N1261" s="105"/>
      <c r="O1261" s="105">
        <v>138.4</v>
      </c>
    </row>
    <row r="1262" spans="1:15" ht="15" thickBot="1" x14ac:dyDescent="0.4">
      <c r="A1262" s="276" t="s">
        <v>21</v>
      </c>
      <c r="B1262" s="105">
        <v>27.193333333333332</v>
      </c>
      <c r="C1262" s="105">
        <v>26.289333333333335</v>
      </c>
      <c r="D1262" s="105">
        <v>27.348000000000003</v>
      </c>
      <c r="E1262" s="105">
        <v>29.886666666666663</v>
      </c>
      <c r="F1262" s="105">
        <v>13.653333333333334</v>
      </c>
      <c r="G1262" s="105">
        <v>92.333333333333329</v>
      </c>
      <c r="H1262" s="105">
        <v>52.5</v>
      </c>
      <c r="I1262" s="105">
        <v>4.7300000000000004</v>
      </c>
      <c r="J1262" s="105">
        <v>5.2566666666666659</v>
      </c>
      <c r="K1262" s="105">
        <v>7.1986111111111111</v>
      </c>
      <c r="L1262" s="105">
        <v>4.3499999999999996</v>
      </c>
      <c r="M1262" s="105">
        <v>1.604102083333333</v>
      </c>
      <c r="N1262" s="105"/>
      <c r="O1262" s="105">
        <v>4.6133333333333333</v>
      </c>
    </row>
    <row r="1263" spans="1:15" x14ac:dyDescent="0.35">
      <c r="A1263" s="268"/>
      <c r="B1263" s="268"/>
      <c r="C1263" s="268"/>
      <c r="D1263" s="268"/>
      <c r="E1263" s="268"/>
      <c r="F1263" s="268"/>
      <c r="G1263" s="268"/>
      <c r="H1263" s="268"/>
      <c r="I1263" s="268"/>
      <c r="J1263" s="268"/>
      <c r="K1263" s="268"/>
      <c r="L1263" s="268"/>
      <c r="M1263" s="268"/>
      <c r="N1263" s="268"/>
      <c r="O1263" s="268"/>
    </row>
    <row r="1264" spans="1:15" ht="15" thickBot="1" x14ac:dyDescent="0.4">
      <c r="A1264" s="266" t="s">
        <v>154</v>
      </c>
      <c r="B1264" s="266"/>
      <c r="C1264" s="266"/>
      <c r="D1264" s="266"/>
      <c r="E1264" s="266"/>
      <c r="F1264" s="266"/>
      <c r="G1264" s="266"/>
      <c r="H1264" s="266"/>
      <c r="I1264" s="266"/>
      <c r="J1264" s="267"/>
      <c r="K1264" s="266"/>
      <c r="L1264" s="266"/>
      <c r="M1264" s="266"/>
      <c r="N1264" s="266"/>
      <c r="O1264" s="266"/>
    </row>
    <row r="1265" spans="1:15" x14ac:dyDescent="0.35">
      <c r="A1265" s="1434" t="s">
        <v>1</v>
      </c>
      <c r="B1265" s="1436" t="s">
        <v>23</v>
      </c>
      <c r="C1265" s="1437"/>
      <c r="D1265" s="1438"/>
      <c r="E1265" s="1436" t="s">
        <v>24</v>
      </c>
      <c r="F1265" s="1438"/>
      <c r="G1265" s="1436" t="s">
        <v>4</v>
      </c>
      <c r="H1265" s="1438"/>
      <c r="I1265" s="1441" t="s">
        <v>5</v>
      </c>
      <c r="J1265" s="1442"/>
      <c r="K1265" s="1441" t="s">
        <v>6</v>
      </c>
      <c r="L1265" s="1451"/>
      <c r="M1265" s="1442"/>
      <c r="N1265" s="1452" t="s">
        <v>7</v>
      </c>
      <c r="O1265" s="1454" t="s">
        <v>8</v>
      </c>
    </row>
    <row r="1266" spans="1:15" ht="28.5" thickBot="1" x14ac:dyDescent="0.4">
      <c r="A1266" s="1450"/>
      <c r="B1266" s="1">
        <v>0.05</v>
      </c>
      <c r="C1266" s="1">
        <v>0.1</v>
      </c>
      <c r="D1266" s="1">
        <v>0.2</v>
      </c>
      <c r="E1266" s="1" t="s">
        <v>9</v>
      </c>
      <c r="F1266" s="1" t="s">
        <v>10</v>
      </c>
      <c r="G1266" s="1" t="s">
        <v>9</v>
      </c>
      <c r="H1266" s="1" t="s">
        <v>10</v>
      </c>
      <c r="I1266" s="1" t="s">
        <v>11</v>
      </c>
      <c r="J1266" s="1" t="s">
        <v>12</v>
      </c>
      <c r="K1266" s="19" t="s">
        <v>13</v>
      </c>
      <c r="L1266" s="19" t="s">
        <v>14</v>
      </c>
      <c r="M1266" s="19" t="s">
        <v>15</v>
      </c>
      <c r="N1266" s="1453"/>
      <c r="O1266" s="1455"/>
    </row>
    <row r="1267" spans="1:15" x14ac:dyDescent="0.35">
      <c r="A1267" s="2">
        <v>1</v>
      </c>
      <c r="B1267" s="65">
        <v>28.16</v>
      </c>
      <c r="C1267" s="65">
        <v>26.8</v>
      </c>
      <c r="D1267" s="65">
        <v>27.64</v>
      </c>
      <c r="E1267" s="9">
        <v>29.4</v>
      </c>
      <c r="F1267" s="9">
        <v>17.8</v>
      </c>
      <c r="G1267" s="92">
        <v>92</v>
      </c>
      <c r="H1267" s="92">
        <v>54</v>
      </c>
      <c r="I1267" s="9">
        <v>3.3</v>
      </c>
      <c r="J1267" s="9">
        <v>5.4</v>
      </c>
      <c r="K1267" s="66">
        <v>7.35</v>
      </c>
      <c r="L1267" s="66">
        <v>3.4583333333333335</v>
      </c>
      <c r="M1267" s="9">
        <v>1.5012775</v>
      </c>
      <c r="N1267" s="67" t="s">
        <v>150</v>
      </c>
      <c r="O1267" s="68">
        <v>0</v>
      </c>
    </row>
    <row r="1268" spans="1:15" x14ac:dyDescent="0.35">
      <c r="A1268" s="2">
        <v>2</v>
      </c>
      <c r="B1268" s="66">
        <v>27.56</v>
      </c>
      <c r="C1268" s="66">
        <v>26.36</v>
      </c>
      <c r="D1268" s="66">
        <v>27.44</v>
      </c>
      <c r="E1268" s="9">
        <v>27.4</v>
      </c>
      <c r="F1268" s="9">
        <v>16.8</v>
      </c>
      <c r="G1268" s="92">
        <v>92</v>
      </c>
      <c r="H1268" s="92">
        <v>60</v>
      </c>
      <c r="I1268" s="9">
        <v>4</v>
      </c>
      <c r="J1268" s="9">
        <v>5.3</v>
      </c>
      <c r="K1268" s="66">
        <v>8.8083333333333336</v>
      </c>
      <c r="L1268" s="66">
        <v>4.4916666666666663</v>
      </c>
      <c r="M1268" s="9">
        <v>1.84737</v>
      </c>
      <c r="N1268" s="67" t="s">
        <v>150</v>
      </c>
      <c r="O1268" s="68">
        <v>0</v>
      </c>
    </row>
    <row r="1269" spans="1:15" x14ac:dyDescent="0.35">
      <c r="A1269" s="2">
        <v>3</v>
      </c>
      <c r="B1269" s="66">
        <v>30.28</v>
      </c>
      <c r="C1269" s="66">
        <v>27.44</v>
      </c>
      <c r="D1269" s="66">
        <v>27.52</v>
      </c>
      <c r="E1269" s="9">
        <v>29.8</v>
      </c>
      <c r="F1269" s="9">
        <v>10</v>
      </c>
      <c r="G1269" s="92">
        <v>96</v>
      </c>
      <c r="H1269" s="92">
        <v>48</v>
      </c>
      <c r="I1269" s="9">
        <v>6</v>
      </c>
      <c r="J1269" s="9">
        <v>7</v>
      </c>
      <c r="K1269" s="66">
        <v>5.9833333333333334</v>
      </c>
      <c r="L1269" s="66">
        <v>6.6583333333333332</v>
      </c>
      <c r="M1269" s="9">
        <v>1.7559274999999999</v>
      </c>
      <c r="N1269" s="67" t="s">
        <v>150</v>
      </c>
      <c r="O1269" s="68">
        <v>4.5</v>
      </c>
    </row>
    <row r="1270" spans="1:15" x14ac:dyDescent="0.35">
      <c r="A1270" s="2">
        <v>4</v>
      </c>
      <c r="B1270" s="66">
        <v>27.76</v>
      </c>
      <c r="C1270" s="66">
        <v>26.84</v>
      </c>
      <c r="D1270" s="66">
        <v>27.76</v>
      </c>
      <c r="E1270" s="9">
        <v>29.4</v>
      </c>
      <c r="F1270" s="9">
        <v>10.4</v>
      </c>
      <c r="G1270" s="92">
        <v>92</v>
      </c>
      <c r="H1270" s="92">
        <v>54</v>
      </c>
      <c r="I1270" s="9">
        <v>4</v>
      </c>
      <c r="J1270" s="9">
        <v>5.8</v>
      </c>
      <c r="K1270" s="66">
        <v>6.791666666666667</v>
      </c>
      <c r="L1270" s="66">
        <v>3.9416666666666669</v>
      </c>
      <c r="M1270" s="9">
        <v>1.4908600000000001</v>
      </c>
      <c r="N1270" s="67" t="s">
        <v>150</v>
      </c>
      <c r="O1270" s="68" t="s">
        <v>153</v>
      </c>
    </row>
    <row r="1271" spans="1:15" x14ac:dyDescent="0.35">
      <c r="A1271" s="2">
        <v>5</v>
      </c>
      <c r="B1271" s="66">
        <v>28.4</v>
      </c>
      <c r="C1271" s="66">
        <v>26.88</v>
      </c>
      <c r="D1271" s="66">
        <v>27.72</v>
      </c>
      <c r="E1271" s="9">
        <v>28.8</v>
      </c>
      <c r="F1271" s="9">
        <v>16.399999999999999</v>
      </c>
      <c r="G1271" s="92">
        <v>92</v>
      </c>
      <c r="H1271" s="92">
        <v>49</v>
      </c>
      <c r="I1271" s="9">
        <v>3.2</v>
      </c>
      <c r="J1271" s="9">
        <v>3.8</v>
      </c>
      <c r="K1271" s="66">
        <v>8.125</v>
      </c>
      <c r="L1271" s="66">
        <v>5.8083333333333336</v>
      </c>
      <c r="M1271" s="9">
        <v>1.9353400000000001</v>
      </c>
      <c r="N1271" s="67" t="s">
        <v>150</v>
      </c>
      <c r="O1271" s="68">
        <v>19.600000000000001</v>
      </c>
    </row>
    <row r="1272" spans="1:15" x14ac:dyDescent="0.35">
      <c r="A1272" s="2">
        <v>6</v>
      </c>
      <c r="B1272" s="66">
        <v>26.76</v>
      </c>
      <c r="C1272" s="66">
        <v>25.44</v>
      </c>
      <c r="D1272" s="66">
        <v>26.92</v>
      </c>
      <c r="E1272" s="9">
        <v>28.4</v>
      </c>
      <c r="F1272" s="9">
        <v>14.8</v>
      </c>
      <c r="G1272" s="92">
        <v>92</v>
      </c>
      <c r="H1272" s="92">
        <v>59</v>
      </c>
      <c r="I1272" s="9">
        <v>4.3</v>
      </c>
      <c r="J1272" s="9">
        <v>5.8</v>
      </c>
      <c r="K1272" s="66">
        <v>8.0749999999999993</v>
      </c>
      <c r="L1272" s="66">
        <v>3.9083333333333332</v>
      </c>
      <c r="M1272" s="9">
        <v>1.6644849999999998</v>
      </c>
      <c r="N1272" s="67" t="s">
        <v>150</v>
      </c>
      <c r="O1272" s="68">
        <v>0.1</v>
      </c>
    </row>
    <row r="1273" spans="1:15" x14ac:dyDescent="0.35">
      <c r="A1273" s="2">
        <v>7</v>
      </c>
      <c r="B1273" s="66">
        <v>28.56</v>
      </c>
      <c r="C1273" s="66">
        <v>26.64</v>
      </c>
      <c r="D1273" s="69">
        <v>27.36</v>
      </c>
      <c r="E1273" s="10">
        <v>30.2</v>
      </c>
      <c r="F1273" s="10">
        <v>11.6</v>
      </c>
      <c r="G1273" s="153">
        <v>92</v>
      </c>
      <c r="H1273" s="153">
        <v>49</v>
      </c>
      <c r="I1273" s="10">
        <v>5</v>
      </c>
      <c r="J1273" s="10">
        <v>7.7</v>
      </c>
      <c r="K1273" s="66">
        <v>7.75</v>
      </c>
      <c r="L1273" s="66">
        <v>4.3416666666666668</v>
      </c>
      <c r="M1273" s="9">
        <v>1.6795324999999999</v>
      </c>
      <c r="N1273" s="67" t="s">
        <v>150</v>
      </c>
      <c r="O1273" s="68">
        <v>0</v>
      </c>
    </row>
    <row r="1274" spans="1:15" x14ac:dyDescent="0.35">
      <c r="A1274" s="2">
        <v>8</v>
      </c>
      <c r="B1274" s="66">
        <v>28.8</v>
      </c>
      <c r="C1274" s="66">
        <v>27.16</v>
      </c>
      <c r="D1274" s="66">
        <v>27.8</v>
      </c>
      <c r="E1274" s="9">
        <v>30.4</v>
      </c>
      <c r="F1274" s="9">
        <v>12.4</v>
      </c>
      <c r="G1274" s="92">
        <v>92</v>
      </c>
      <c r="H1274" s="92">
        <v>54</v>
      </c>
      <c r="I1274" s="9">
        <v>3.5</v>
      </c>
      <c r="J1274" s="9">
        <v>3.4</v>
      </c>
      <c r="K1274" s="66">
        <v>6.5166666666666666</v>
      </c>
      <c r="L1274" s="66">
        <v>5.1749999999999998</v>
      </c>
      <c r="M1274" s="9">
        <v>1.6239724999999998</v>
      </c>
      <c r="N1274" s="67" t="s">
        <v>150</v>
      </c>
      <c r="O1274" s="68">
        <v>8</v>
      </c>
    </row>
    <row r="1275" spans="1:15" x14ac:dyDescent="0.35">
      <c r="A1275" s="2">
        <v>9</v>
      </c>
      <c r="B1275" s="66">
        <v>27.68</v>
      </c>
      <c r="C1275" s="66">
        <v>26.16</v>
      </c>
      <c r="D1275" s="66">
        <v>27.32</v>
      </c>
      <c r="E1275" s="9">
        <v>30</v>
      </c>
      <c r="F1275" s="9">
        <v>15.4</v>
      </c>
      <c r="G1275" s="92">
        <v>91</v>
      </c>
      <c r="H1275" s="92">
        <v>54</v>
      </c>
      <c r="I1275" s="9">
        <v>6</v>
      </c>
      <c r="J1275" s="9">
        <v>5.6</v>
      </c>
      <c r="K1275" s="66">
        <v>6.3666666666666663</v>
      </c>
      <c r="L1275" s="66">
        <v>9.4833333333333325</v>
      </c>
      <c r="M1275" s="9">
        <v>2.2015649999999996</v>
      </c>
      <c r="N1275" s="67" t="s">
        <v>150</v>
      </c>
      <c r="O1275" s="68">
        <v>3.3</v>
      </c>
    </row>
    <row r="1276" spans="1:15" ht="15" thickBot="1" x14ac:dyDescent="0.4">
      <c r="A1276" s="3">
        <v>10</v>
      </c>
      <c r="B1276" s="70">
        <v>27.2</v>
      </c>
      <c r="C1276" s="70">
        <v>25.92</v>
      </c>
      <c r="D1276" s="70">
        <v>27.16</v>
      </c>
      <c r="E1276" s="13">
        <v>29.2</v>
      </c>
      <c r="F1276" s="13">
        <v>10.199999999999999</v>
      </c>
      <c r="G1276" s="158">
        <v>96</v>
      </c>
      <c r="H1276" s="158">
        <v>61</v>
      </c>
      <c r="I1276" s="13">
        <v>5</v>
      </c>
      <c r="J1276" s="13">
        <v>4.8</v>
      </c>
      <c r="K1276" s="70">
        <v>7.5583333333333336</v>
      </c>
      <c r="L1276" s="70">
        <v>6.55</v>
      </c>
      <c r="M1276" s="9">
        <v>1.9596475</v>
      </c>
      <c r="N1276" s="67" t="s">
        <v>150</v>
      </c>
      <c r="O1276" s="72">
        <v>0</v>
      </c>
    </row>
    <row r="1277" spans="1:15" ht="15" thickBot="1" x14ac:dyDescent="0.4">
      <c r="A1277" s="16" t="s">
        <v>16</v>
      </c>
      <c r="B1277" s="27">
        <v>281.16000000000003</v>
      </c>
      <c r="C1277" s="27">
        <v>265.64</v>
      </c>
      <c r="D1277" s="27">
        <v>274.64000000000004</v>
      </c>
      <c r="E1277" s="27">
        <v>293</v>
      </c>
      <c r="F1277" s="27">
        <v>135.80000000000001</v>
      </c>
      <c r="G1277" s="27">
        <v>927</v>
      </c>
      <c r="H1277" s="27">
        <v>542</v>
      </c>
      <c r="I1277" s="27">
        <v>44.3</v>
      </c>
      <c r="J1277" s="27">
        <v>54.6</v>
      </c>
      <c r="K1277" s="27">
        <v>73.325000000000003</v>
      </c>
      <c r="L1277" s="27">
        <v>53.816666666666663</v>
      </c>
      <c r="M1277" s="27">
        <v>17.659977499999997</v>
      </c>
      <c r="N1277" s="27"/>
      <c r="O1277" s="27">
        <v>35.5</v>
      </c>
    </row>
    <row r="1278" spans="1:15" ht="15" thickBot="1" x14ac:dyDescent="0.4">
      <c r="A1278" s="17" t="s">
        <v>18</v>
      </c>
      <c r="B1278" s="18">
        <v>51.120000000000005</v>
      </c>
      <c r="C1278" s="18">
        <v>48.298181818181817</v>
      </c>
      <c r="D1278" s="18">
        <v>49.934545454545464</v>
      </c>
      <c r="E1278" s="18">
        <v>53.272727272727273</v>
      </c>
      <c r="F1278" s="18">
        <v>24.690909090909091</v>
      </c>
      <c r="G1278" s="18">
        <v>168.54545454545453</v>
      </c>
      <c r="H1278" s="18">
        <v>98.545454545454547</v>
      </c>
      <c r="I1278" s="18">
        <v>8.0545454545454547</v>
      </c>
      <c r="J1278" s="18">
        <v>9.9272727272727277</v>
      </c>
      <c r="K1278" s="18">
        <v>13.331818181818182</v>
      </c>
      <c r="L1278" s="18">
        <v>9.7848484848484834</v>
      </c>
      <c r="M1278" s="18">
        <v>3.2109049999999995</v>
      </c>
      <c r="N1278" s="18"/>
      <c r="O1278" s="18">
        <v>7.1</v>
      </c>
    </row>
    <row r="1279" spans="1:15" x14ac:dyDescent="0.35">
      <c r="A1279" s="6">
        <v>11</v>
      </c>
      <c r="B1279" s="65">
        <v>29.36</v>
      </c>
      <c r="C1279" s="65">
        <v>27.08</v>
      </c>
      <c r="D1279" s="65">
        <v>27.44</v>
      </c>
      <c r="E1279" s="12">
        <v>30.4</v>
      </c>
      <c r="F1279" s="12">
        <v>12.8</v>
      </c>
      <c r="G1279" s="7">
        <v>83</v>
      </c>
      <c r="H1279" s="7">
        <v>54</v>
      </c>
      <c r="I1279" s="7">
        <v>4.4000000000000004</v>
      </c>
      <c r="J1279" s="7">
        <v>4.3</v>
      </c>
      <c r="K1279" s="65">
        <v>6.7166666666666668</v>
      </c>
      <c r="L1279" s="65">
        <v>4.5583333333333336</v>
      </c>
      <c r="M1279" s="9">
        <v>1.5660974999999999</v>
      </c>
      <c r="N1279" s="67" t="s">
        <v>150</v>
      </c>
      <c r="O1279" s="74">
        <v>2.4</v>
      </c>
    </row>
    <row r="1280" spans="1:15" x14ac:dyDescent="0.35">
      <c r="A1280" s="2">
        <v>12</v>
      </c>
      <c r="B1280" s="8">
        <v>28.68</v>
      </c>
      <c r="C1280" s="8">
        <v>27.28</v>
      </c>
      <c r="D1280" s="8">
        <v>28.16</v>
      </c>
      <c r="E1280" s="8">
        <v>29.8</v>
      </c>
      <c r="F1280" s="9">
        <v>16.8</v>
      </c>
      <c r="G1280" s="8">
        <v>92</v>
      </c>
      <c r="H1280" s="8">
        <v>55</v>
      </c>
      <c r="I1280" s="9">
        <v>3.8</v>
      </c>
      <c r="J1280" s="9">
        <v>3.8</v>
      </c>
      <c r="K1280" s="66">
        <v>6.791666666666667</v>
      </c>
      <c r="L1280" s="65">
        <v>5.958333333333333</v>
      </c>
      <c r="M1280" s="9">
        <v>1.770975</v>
      </c>
      <c r="N1280" s="67" t="s">
        <v>150</v>
      </c>
      <c r="O1280" s="68">
        <v>24.2</v>
      </c>
    </row>
    <row r="1281" spans="1:15" x14ac:dyDescent="0.35">
      <c r="A1281" s="2">
        <v>13</v>
      </c>
      <c r="B1281" s="8">
        <v>22.72</v>
      </c>
      <c r="C1281" s="66">
        <v>23.48</v>
      </c>
      <c r="D1281" s="66">
        <v>25.32</v>
      </c>
      <c r="E1281" s="8">
        <v>22.4</v>
      </c>
      <c r="F1281" s="8">
        <v>11.4</v>
      </c>
      <c r="G1281" s="8">
        <v>96</v>
      </c>
      <c r="H1281" s="8">
        <v>83</v>
      </c>
      <c r="I1281" s="8">
        <v>0.8</v>
      </c>
      <c r="J1281" s="8">
        <v>0.8</v>
      </c>
      <c r="K1281" s="65">
        <v>6</v>
      </c>
      <c r="L1281" s="65">
        <v>2.625</v>
      </c>
      <c r="M1281" s="9">
        <v>1.1980124999999999</v>
      </c>
      <c r="N1281" s="67" t="s">
        <v>150</v>
      </c>
      <c r="O1281" s="68">
        <v>32.4</v>
      </c>
    </row>
    <row r="1282" spans="1:15" x14ac:dyDescent="0.35">
      <c r="A1282" s="2">
        <v>14</v>
      </c>
      <c r="B1282" s="66">
        <v>25.84</v>
      </c>
      <c r="C1282" s="66">
        <v>24.48</v>
      </c>
      <c r="D1282" s="8">
        <v>25.4</v>
      </c>
      <c r="E1282" s="8">
        <v>29.6</v>
      </c>
      <c r="F1282" s="10">
        <v>10.199999999999999</v>
      </c>
      <c r="G1282" s="8">
        <v>92</v>
      </c>
      <c r="H1282" s="8">
        <v>54</v>
      </c>
      <c r="I1282" s="8">
        <v>3.2</v>
      </c>
      <c r="J1282" s="9">
        <v>7.3</v>
      </c>
      <c r="K1282" s="65">
        <v>6.2166666666666668</v>
      </c>
      <c r="L1282" s="66">
        <v>4.5</v>
      </c>
      <c r="M1282" s="9">
        <v>1.488545</v>
      </c>
      <c r="N1282" s="67" t="s">
        <v>150</v>
      </c>
      <c r="O1282" s="68">
        <v>34.799999999999997</v>
      </c>
    </row>
    <row r="1283" spans="1:15" x14ac:dyDescent="0.35">
      <c r="A1283" s="2">
        <v>15</v>
      </c>
      <c r="B1283" s="66">
        <v>24.56</v>
      </c>
      <c r="C1283" s="66">
        <v>23.92</v>
      </c>
      <c r="D1283" s="66">
        <v>25.04</v>
      </c>
      <c r="E1283" s="9">
        <v>28.2</v>
      </c>
      <c r="F1283" s="9">
        <v>15</v>
      </c>
      <c r="G1283" s="8">
        <v>92</v>
      </c>
      <c r="H1283" s="8">
        <v>63</v>
      </c>
      <c r="I1283" s="9">
        <v>3.2</v>
      </c>
      <c r="J1283" s="8">
        <v>4.9000000000000004</v>
      </c>
      <c r="K1283" s="65">
        <v>6.3250000000000002</v>
      </c>
      <c r="L1283" s="65">
        <v>1.4083333333333334</v>
      </c>
      <c r="M1283" s="9">
        <v>1.07416</v>
      </c>
      <c r="N1283" s="67" t="s">
        <v>150</v>
      </c>
      <c r="O1283" s="68">
        <v>1.5</v>
      </c>
    </row>
    <row r="1284" spans="1:15" x14ac:dyDescent="0.35">
      <c r="A1284" s="2">
        <v>16</v>
      </c>
      <c r="B1284" s="66">
        <v>27.44</v>
      </c>
      <c r="C1284" s="8">
        <v>25.76</v>
      </c>
      <c r="D1284" s="8">
        <v>26.36</v>
      </c>
      <c r="E1284" s="8">
        <v>27.8</v>
      </c>
      <c r="F1284" s="8">
        <v>11.4</v>
      </c>
      <c r="G1284" s="8">
        <v>84</v>
      </c>
      <c r="H1284" s="8">
        <v>60</v>
      </c>
      <c r="I1284" s="9">
        <v>3.8</v>
      </c>
      <c r="J1284" s="8">
        <v>5.6</v>
      </c>
      <c r="K1284" s="66">
        <v>6.3416666666666668</v>
      </c>
      <c r="L1284" s="65">
        <v>4.5</v>
      </c>
      <c r="M1284" s="9">
        <v>1.5059075</v>
      </c>
      <c r="N1284" s="67" t="s">
        <v>150</v>
      </c>
      <c r="O1284" s="68">
        <v>0</v>
      </c>
    </row>
    <row r="1285" spans="1:15" x14ac:dyDescent="0.35">
      <c r="A1285" s="2">
        <v>17</v>
      </c>
      <c r="B1285" s="8">
        <v>28.64</v>
      </c>
      <c r="C1285" s="8">
        <v>26.76</v>
      </c>
      <c r="D1285" s="66">
        <v>27.36</v>
      </c>
      <c r="E1285" s="9">
        <v>29.4</v>
      </c>
      <c r="F1285" s="9">
        <v>11</v>
      </c>
      <c r="G1285" s="8">
        <v>92</v>
      </c>
      <c r="H1285" s="8">
        <v>55</v>
      </c>
      <c r="I1285" s="9">
        <v>4</v>
      </c>
      <c r="J1285" s="9">
        <v>6</v>
      </c>
      <c r="K1285" s="65">
        <v>5.9333333333333336</v>
      </c>
      <c r="L1285" s="65">
        <v>4.4416666666666664</v>
      </c>
      <c r="M1285" s="9">
        <v>1.4410874999999999</v>
      </c>
      <c r="N1285" s="67" t="s">
        <v>150</v>
      </c>
      <c r="O1285" s="68" t="s">
        <v>153</v>
      </c>
    </row>
    <row r="1286" spans="1:15" x14ac:dyDescent="0.35">
      <c r="A1286" s="2">
        <v>18</v>
      </c>
      <c r="B1286" s="66">
        <v>29.92</v>
      </c>
      <c r="C1286" s="66">
        <v>27.56</v>
      </c>
      <c r="D1286" s="8">
        <v>27.84</v>
      </c>
      <c r="E1286" s="9">
        <v>30.2</v>
      </c>
      <c r="F1286" s="9">
        <v>10.4</v>
      </c>
      <c r="G1286" s="8">
        <v>91</v>
      </c>
      <c r="H1286" s="8">
        <v>54</v>
      </c>
      <c r="I1286" s="9">
        <v>4.8</v>
      </c>
      <c r="J1286" s="9">
        <v>3.9</v>
      </c>
      <c r="K1286" s="66">
        <v>6.45</v>
      </c>
      <c r="L1286" s="65">
        <v>6.8833333333333337</v>
      </c>
      <c r="M1286" s="9">
        <v>1.8520000000000001</v>
      </c>
      <c r="N1286" s="67" t="s">
        <v>150</v>
      </c>
      <c r="O1286" s="68">
        <v>4.0999999999999996</v>
      </c>
    </row>
    <row r="1287" spans="1:15" x14ac:dyDescent="0.35">
      <c r="A1287" s="2">
        <v>19</v>
      </c>
      <c r="B1287" s="66">
        <v>26.44</v>
      </c>
      <c r="C1287" s="8">
        <v>25.88</v>
      </c>
      <c r="D1287" s="66">
        <v>27.64</v>
      </c>
      <c r="E1287" s="8">
        <v>28.8</v>
      </c>
      <c r="F1287" s="9">
        <v>10</v>
      </c>
      <c r="G1287" s="8">
        <v>92</v>
      </c>
      <c r="H1287" s="8">
        <v>55</v>
      </c>
      <c r="I1287" s="8">
        <v>3.8</v>
      </c>
      <c r="J1287" s="9">
        <v>2.8</v>
      </c>
      <c r="K1287" s="65">
        <v>6.6416666666666666</v>
      </c>
      <c r="L1287" s="65">
        <v>5.8250000000000002</v>
      </c>
      <c r="M1287" s="9">
        <v>1.7316199999999999</v>
      </c>
      <c r="N1287" s="67" t="s">
        <v>150</v>
      </c>
      <c r="O1287" s="68">
        <v>26.9</v>
      </c>
    </row>
    <row r="1288" spans="1:15" ht="15" thickBot="1" x14ac:dyDescent="0.4">
      <c r="A1288" s="3">
        <v>20</v>
      </c>
      <c r="B1288" s="70">
        <v>27</v>
      </c>
      <c r="C1288" s="70">
        <v>25.6</v>
      </c>
      <c r="D1288" s="70">
        <v>26.6</v>
      </c>
      <c r="E1288" s="11">
        <v>28.8</v>
      </c>
      <c r="F1288" s="13">
        <v>15.8</v>
      </c>
      <c r="G1288" s="11">
        <v>92</v>
      </c>
      <c r="H1288" s="11">
        <v>47</v>
      </c>
      <c r="I1288" s="13">
        <v>5.2</v>
      </c>
      <c r="J1288" s="11">
        <v>3.7</v>
      </c>
      <c r="K1288" s="70">
        <v>6.625</v>
      </c>
      <c r="L1288" s="70">
        <v>6.75</v>
      </c>
      <c r="M1288" s="9">
        <v>1.8577874999999999</v>
      </c>
      <c r="N1288" s="67" t="s">
        <v>150</v>
      </c>
      <c r="O1288" s="72">
        <v>2.8</v>
      </c>
    </row>
    <row r="1289" spans="1:15" ht="15" thickBot="1" x14ac:dyDescent="0.4">
      <c r="A1289" s="16" t="s">
        <v>16</v>
      </c>
      <c r="B1289" s="104">
        <v>270.60000000000002</v>
      </c>
      <c r="C1289" s="104">
        <v>257.8</v>
      </c>
      <c r="D1289" s="104">
        <v>267.16000000000003</v>
      </c>
      <c r="E1289" s="104">
        <v>285.39999999999998</v>
      </c>
      <c r="F1289" s="104">
        <v>124.80000000000001</v>
      </c>
      <c r="G1289" s="104">
        <v>906</v>
      </c>
      <c r="H1289" s="104">
        <v>580</v>
      </c>
      <c r="I1289" s="104">
        <v>37</v>
      </c>
      <c r="J1289" s="104">
        <v>43.1</v>
      </c>
      <c r="K1289" s="104">
        <v>64.041666666666671</v>
      </c>
      <c r="L1289" s="104">
        <v>47.45</v>
      </c>
      <c r="M1289" s="104">
        <v>15.4861925</v>
      </c>
      <c r="N1289" s="104"/>
      <c r="O1289" s="104">
        <v>129.1</v>
      </c>
    </row>
    <row r="1290" spans="1:15" ht="15" thickBot="1" x14ac:dyDescent="0.4">
      <c r="A1290" s="17" t="s">
        <v>18</v>
      </c>
      <c r="B1290" s="105">
        <v>49.2</v>
      </c>
      <c r="C1290" s="105">
        <v>46.872727272727275</v>
      </c>
      <c r="D1290" s="105">
        <v>48.574545454545458</v>
      </c>
      <c r="E1290" s="105">
        <v>51.890909090909084</v>
      </c>
      <c r="F1290" s="105">
        <v>22.690909090909091</v>
      </c>
      <c r="G1290" s="105">
        <v>164.72727272727272</v>
      </c>
      <c r="H1290" s="105">
        <v>105.45454545454545</v>
      </c>
      <c r="I1290" s="105">
        <v>6.7272727272727275</v>
      </c>
      <c r="J1290" s="105">
        <v>7.8363636363636369</v>
      </c>
      <c r="K1290" s="105">
        <v>11.643939393939394</v>
      </c>
      <c r="L1290" s="105">
        <v>8.627272727272727</v>
      </c>
      <c r="M1290" s="105">
        <v>2.8156713636363637</v>
      </c>
      <c r="N1290" s="105"/>
      <c r="O1290" s="105">
        <v>25.82</v>
      </c>
    </row>
    <row r="1291" spans="1:15" x14ac:dyDescent="0.35">
      <c r="A1291" s="21">
        <v>21</v>
      </c>
      <c r="B1291" s="82">
        <v>27.44</v>
      </c>
      <c r="C1291" s="7">
        <v>26.12</v>
      </c>
      <c r="D1291" s="65">
        <v>26.8</v>
      </c>
      <c r="E1291" s="12">
        <v>27.8</v>
      </c>
      <c r="F1291" s="12">
        <v>15.2</v>
      </c>
      <c r="G1291" s="7">
        <v>92</v>
      </c>
      <c r="H1291" s="7">
        <v>64</v>
      </c>
      <c r="I1291" s="12">
        <v>4</v>
      </c>
      <c r="J1291" s="12">
        <v>6.6</v>
      </c>
      <c r="K1291" s="65">
        <v>6.2583333333333337</v>
      </c>
      <c r="L1291" s="65">
        <v>5.3583333333333334</v>
      </c>
      <c r="M1291" s="9">
        <v>1.6135550000000001</v>
      </c>
      <c r="N1291" s="67" t="s">
        <v>150</v>
      </c>
      <c r="O1291" s="74">
        <v>9.5</v>
      </c>
    </row>
    <row r="1292" spans="1:15" x14ac:dyDescent="0.35">
      <c r="A1292" s="22">
        <v>22</v>
      </c>
      <c r="B1292" s="66">
        <v>25.84</v>
      </c>
      <c r="C1292" s="8">
        <v>25.24</v>
      </c>
      <c r="D1292" s="8">
        <v>26.56</v>
      </c>
      <c r="E1292" s="8">
        <v>28.4</v>
      </c>
      <c r="F1292" s="8">
        <v>10.4</v>
      </c>
      <c r="G1292" s="8">
        <v>96</v>
      </c>
      <c r="H1292" s="8">
        <v>60</v>
      </c>
      <c r="I1292" s="9">
        <v>5</v>
      </c>
      <c r="J1292" s="8">
        <v>2.4</v>
      </c>
      <c r="K1292" s="66">
        <v>6.9749999999999996</v>
      </c>
      <c r="L1292" s="66">
        <v>4.9916666666666663</v>
      </c>
      <c r="M1292" s="9">
        <v>1.6621699999999997</v>
      </c>
      <c r="N1292" s="67" t="s">
        <v>150</v>
      </c>
      <c r="O1292" s="68">
        <v>7.2</v>
      </c>
    </row>
    <row r="1293" spans="1:15" x14ac:dyDescent="0.35">
      <c r="A1293" s="22">
        <v>23</v>
      </c>
      <c r="B1293" s="66">
        <v>26.08</v>
      </c>
      <c r="C1293" s="66">
        <v>25.24</v>
      </c>
      <c r="D1293" s="66">
        <v>26.32</v>
      </c>
      <c r="E1293" s="8">
        <v>27.2</v>
      </c>
      <c r="F1293" s="9">
        <v>16.2</v>
      </c>
      <c r="G1293" s="8">
        <v>92</v>
      </c>
      <c r="H1293" s="8">
        <v>53</v>
      </c>
      <c r="I1293" s="9">
        <v>3.5</v>
      </c>
      <c r="J1293" s="9">
        <v>2.8</v>
      </c>
      <c r="K1293" s="66">
        <v>4.2583333333333337</v>
      </c>
      <c r="L1293" s="66">
        <v>3.8250000000000002</v>
      </c>
      <c r="M1293" s="9">
        <v>1.1227750000000001</v>
      </c>
      <c r="N1293" s="67" t="s">
        <v>150</v>
      </c>
      <c r="O1293" s="68">
        <v>3</v>
      </c>
    </row>
    <row r="1294" spans="1:15" x14ac:dyDescent="0.35">
      <c r="A1294" s="22">
        <v>24</v>
      </c>
      <c r="B1294" s="8">
        <v>20.68</v>
      </c>
      <c r="C1294" s="66">
        <v>25.68</v>
      </c>
      <c r="D1294" s="8">
        <v>21.44</v>
      </c>
      <c r="E1294" s="9">
        <v>27.4</v>
      </c>
      <c r="F1294" s="9">
        <v>16</v>
      </c>
      <c r="G1294" s="8">
        <v>92</v>
      </c>
      <c r="H1294" s="8">
        <v>63</v>
      </c>
      <c r="I1294" s="9">
        <v>4</v>
      </c>
      <c r="J1294" s="9">
        <v>3.5</v>
      </c>
      <c r="K1294" s="66">
        <v>7.8166666666666664</v>
      </c>
      <c r="L1294" s="66">
        <v>4.4416666666666664</v>
      </c>
      <c r="M1294" s="9">
        <v>1.7026824999999999</v>
      </c>
      <c r="N1294" s="67" t="s">
        <v>150</v>
      </c>
      <c r="O1294" s="68">
        <v>0.9</v>
      </c>
    </row>
    <row r="1295" spans="1:15" x14ac:dyDescent="0.35">
      <c r="A1295" s="22">
        <v>25</v>
      </c>
      <c r="B1295" s="66">
        <v>22.16</v>
      </c>
      <c r="C1295" s="66">
        <v>26.44</v>
      </c>
      <c r="D1295" s="66">
        <v>27.12</v>
      </c>
      <c r="E1295" s="9">
        <v>31</v>
      </c>
      <c r="F1295" s="9">
        <v>11.2</v>
      </c>
      <c r="G1295" s="8">
        <v>96</v>
      </c>
      <c r="H1295" s="8">
        <v>50</v>
      </c>
      <c r="I1295" s="9">
        <v>5.9</v>
      </c>
      <c r="J1295" s="9">
        <v>7.3</v>
      </c>
      <c r="K1295" s="66">
        <v>4.8916666666666666</v>
      </c>
      <c r="L1295" s="66">
        <v>7.8166666666666664</v>
      </c>
      <c r="M1295" s="9">
        <v>1.7651874999999997</v>
      </c>
      <c r="N1295" s="67" t="s">
        <v>150</v>
      </c>
      <c r="O1295" s="68">
        <v>0</v>
      </c>
    </row>
    <row r="1296" spans="1:15" x14ac:dyDescent="0.35">
      <c r="A1296" s="22">
        <v>26</v>
      </c>
      <c r="B1296" s="66">
        <v>29.56</v>
      </c>
      <c r="C1296" s="66">
        <v>27.12</v>
      </c>
      <c r="D1296" s="8">
        <v>27.36</v>
      </c>
      <c r="E1296" s="9">
        <v>29</v>
      </c>
      <c r="F1296" s="9">
        <v>12</v>
      </c>
      <c r="G1296" s="8">
        <v>92</v>
      </c>
      <c r="H1296" s="8">
        <v>54</v>
      </c>
      <c r="I1296" s="9">
        <v>5.2</v>
      </c>
      <c r="J1296" s="8">
        <v>5.2</v>
      </c>
      <c r="K1296" s="66">
        <v>5.958333333333333</v>
      </c>
      <c r="L1296" s="66">
        <v>4.208333333333333</v>
      </c>
      <c r="M1296" s="9">
        <v>1.4121499999999998</v>
      </c>
      <c r="N1296" s="67" t="s">
        <v>150</v>
      </c>
      <c r="O1296" s="68">
        <v>12.3</v>
      </c>
    </row>
    <row r="1297" spans="1:15" x14ac:dyDescent="0.35">
      <c r="A1297" s="22">
        <v>27</v>
      </c>
      <c r="B1297" s="66">
        <v>22.4</v>
      </c>
      <c r="C1297" s="66">
        <v>26.2</v>
      </c>
      <c r="D1297" s="66">
        <v>26.92</v>
      </c>
      <c r="E1297" s="9">
        <v>27.4</v>
      </c>
      <c r="F1297" s="8">
        <v>14.4</v>
      </c>
      <c r="G1297" s="8">
        <v>92</v>
      </c>
      <c r="H1297" s="8">
        <v>65</v>
      </c>
      <c r="I1297" s="9">
        <v>3.9</v>
      </c>
      <c r="J1297" s="8">
        <v>4.5999999999999996</v>
      </c>
      <c r="K1297" s="66">
        <v>8.0833333333333339</v>
      </c>
      <c r="L1297" s="66">
        <v>2.7666666666666666</v>
      </c>
      <c r="M1297" s="9">
        <v>1.5070650000000001</v>
      </c>
      <c r="N1297" s="67" t="s">
        <v>150</v>
      </c>
      <c r="O1297" s="68">
        <v>0.5</v>
      </c>
    </row>
    <row r="1298" spans="1:15" x14ac:dyDescent="0.35">
      <c r="A1298" s="22">
        <v>28</v>
      </c>
      <c r="B1298" s="8">
        <v>27.96</v>
      </c>
      <c r="C1298" s="8">
        <v>26.4</v>
      </c>
      <c r="D1298" s="8">
        <v>27.32</v>
      </c>
      <c r="E1298" s="9">
        <v>29</v>
      </c>
      <c r="F1298" s="9">
        <v>16.2</v>
      </c>
      <c r="G1298" s="8">
        <v>92</v>
      </c>
      <c r="H1298" s="8">
        <v>61</v>
      </c>
      <c r="I1298" s="8">
        <v>5.3</v>
      </c>
      <c r="J1298" s="8">
        <v>5.8</v>
      </c>
      <c r="K1298" s="66">
        <v>5.5166666666666666</v>
      </c>
      <c r="L1298" s="66">
        <v>3.4166666666666665</v>
      </c>
      <c r="M1298" s="9">
        <v>1.2408399999999999</v>
      </c>
      <c r="N1298" s="67" t="s">
        <v>150</v>
      </c>
      <c r="O1298" s="78" t="s">
        <v>153</v>
      </c>
    </row>
    <row r="1299" spans="1:15" x14ac:dyDescent="0.35">
      <c r="A1299" s="22">
        <v>29</v>
      </c>
      <c r="B1299" s="8">
        <v>28.56</v>
      </c>
      <c r="C1299" s="8">
        <v>27.16</v>
      </c>
      <c r="D1299" s="66">
        <v>27.6</v>
      </c>
      <c r="E1299" s="9">
        <v>29.8</v>
      </c>
      <c r="F1299" s="8">
        <v>16.399999999999999</v>
      </c>
      <c r="G1299" s="8">
        <v>92</v>
      </c>
      <c r="H1299" s="8">
        <v>60</v>
      </c>
      <c r="I1299" s="8">
        <v>3.2</v>
      </c>
      <c r="J1299" s="8">
        <v>2.7</v>
      </c>
      <c r="K1299" s="66">
        <v>6.4749999999999996</v>
      </c>
      <c r="L1299" s="66">
        <v>6.4666666666666668</v>
      </c>
      <c r="M1299" s="9">
        <v>1.7975975</v>
      </c>
      <c r="N1299" s="67" t="s">
        <v>150</v>
      </c>
      <c r="O1299" s="68">
        <v>80.2</v>
      </c>
    </row>
    <row r="1300" spans="1:15" x14ac:dyDescent="0.35">
      <c r="A1300" s="22">
        <v>30</v>
      </c>
      <c r="B1300" s="66">
        <v>25.96</v>
      </c>
      <c r="C1300" s="8">
        <v>24.84</v>
      </c>
      <c r="D1300" s="66">
        <v>25.8</v>
      </c>
      <c r="E1300" s="8">
        <v>26.4</v>
      </c>
      <c r="F1300" s="8">
        <v>15.8</v>
      </c>
      <c r="G1300" s="8">
        <v>92</v>
      </c>
      <c r="H1300" s="8">
        <v>70</v>
      </c>
      <c r="I1300" s="8">
        <v>2.4</v>
      </c>
      <c r="J1300" s="8">
        <v>4.0999999999999996</v>
      </c>
      <c r="K1300" s="66">
        <v>7.333333333333333</v>
      </c>
      <c r="L1300" s="66">
        <v>5.1083333333333334</v>
      </c>
      <c r="M1300" s="9">
        <v>1.7281474999999999</v>
      </c>
      <c r="N1300" s="67" t="s">
        <v>150</v>
      </c>
      <c r="O1300" s="68">
        <v>16.8</v>
      </c>
    </row>
    <row r="1301" spans="1:15" ht="15" thickBot="1" x14ac:dyDescent="0.4">
      <c r="A1301" s="271">
        <v>31</v>
      </c>
      <c r="B1301" s="69">
        <v>26.28</v>
      </c>
      <c r="C1301" s="69">
        <v>25.2</v>
      </c>
      <c r="D1301" s="76">
        <v>21.61</v>
      </c>
      <c r="E1301" s="76">
        <v>27.2</v>
      </c>
      <c r="F1301" s="76">
        <v>15.4</v>
      </c>
      <c r="G1301" s="76">
        <v>92</v>
      </c>
      <c r="H1301" s="76">
        <v>54</v>
      </c>
      <c r="I1301" s="76">
        <v>3.4</v>
      </c>
      <c r="J1301" s="76">
        <v>5.0999999999999996</v>
      </c>
      <c r="K1301" s="69">
        <v>6.3250000000000002</v>
      </c>
      <c r="L1301" s="69">
        <v>4.4333333333333336</v>
      </c>
      <c r="M1301" s="9">
        <v>1.4943324999999998</v>
      </c>
      <c r="N1301" s="67" t="s">
        <v>150</v>
      </c>
      <c r="O1301" s="81" t="s">
        <v>153</v>
      </c>
    </row>
    <row r="1302" spans="1:15" ht="15" thickBot="1" x14ac:dyDescent="0.4">
      <c r="A1302" s="121" t="s">
        <v>16</v>
      </c>
      <c r="B1302" s="128">
        <v>282.91999999999996</v>
      </c>
      <c r="C1302" s="128">
        <v>285.64</v>
      </c>
      <c r="D1302" s="128">
        <v>284.85000000000002</v>
      </c>
      <c r="E1302" s="128">
        <v>310.59999999999997</v>
      </c>
      <c r="F1302" s="128">
        <v>159.20000000000002</v>
      </c>
      <c r="G1302" s="128">
        <v>1020</v>
      </c>
      <c r="H1302" s="128">
        <v>654</v>
      </c>
      <c r="I1302" s="128">
        <v>45.8</v>
      </c>
      <c r="J1302" s="128">
        <v>50.1</v>
      </c>
      <c r="K1302" s="128">
        <v>69.891666666666666</v>
      </c>
      <c r="L1302" s="128">
        <v>52.833333333333329</v>
      </c>
      <c r="M1302" s="128">
        <v>17.046502499999999</v>
      </c>
      <c r="N1302" s="128"/>
      <c r="O1302" s="128">
        <v>130.4</v>
      </c>
    </row>
    <row r="1303" spans="1:15" ht="15" thickBot="1" x14ac:dyDescent="0.4">
      <c r="A1303" s="121" t="s">
        <v>18</v>
      </c>
      <c r="B1303" s="128">
        <v>25.719999999999995</v>
      </c>
      <c r="C1303" s="128">
        <v>25.967272727272725</v>
      </c>
      <c r="D1303" s="128">
        <v>25.895454545454548</v>
      </c>
      <c r="E1303" s="128">
        <v>28.236363636363635</v>
      </c>
      <c r="F1303" s="128">
        <v>14.472727272727274</v>
      </c>
      <c r="G1303" s="128">
        <v>92.727272727272734</v>
      </c>
      <c r="H1303" s="128">
        <v>59.454545454545453</v>
      </c>
      <c r="I1303" s="128">
        <v>4.1636363636363631</v>
      </c>
      <c r="J1303" s="128">
        <v>4.5545454545454547</v>
      </c>
      <c r="K1303" s="128">
        <v>6.3537878787878785</v>
      </c>
      <c r="L1303" s="128">
        <v>4.8030303030303028</v>
      </c>
      <c r="M1303" s="128">
        <v>1.5496820454545455</v>
      </c>
      <c r="N1303" s="128"/>
      <c r="O1303" s="128">
        <v>14.488888888888889</v>
      </c>
    </row>
    <row r="1304" spans="1:15" ht="15" thickBot="1" x14ac:dyDescent="0.4">
      <c r="A1304" s="127" t="s">
        <v>20</v>
      </c>
      <c r="B1304" s="128">
        <v>834.68000000000006</v>
      </c>
      <c r="C1304" s="128">
        <v>809.08</v>
      </c>
      <c r="D1304" s="128">
        <v>826.65000000000009</v>
      </c>
      <c r="E1304" s="128">
        <v>889</v>
      </c>
      <c r="F1304" s="128">
        <v>419.8</v>
      </c>
      <c r="G1304" s="128">
        <v>2853</v>
      </c>
      <c r="H1304" s="128">
        <v>1776</v>
      </c>
      <c r="I1304" s="128">
        <v>127.1</v>
      </c>
      <c r="J1304" s="128">
        <v>147.80000000000001</v>
      </c>
      <c r="K1304" s="128">
        <v>207.25833333333333</v>
      </c>
      <c r="L1304" s="128">
        <v>154.1</v>
      </c>
      <c r="M1304" s="128">
        <v>50.192672499999993</v>
      </c>
      <c r="N1304" s="128"/>
      <c r="O1304" s="128">
        <v>295</v>
      </c>
    </row>
    <row r="1305" spans="1:15" ht="15" thickBot="1" x14ac:dyDescent="0.4">
      <c r="A1305" s="127" t="s">
        <v>21</v>
      </c>
      <c r="B1305" s="128">
        <v>26.925161290322581</v>
      </c>
      <c r="C1305" s="128">
        <v>26.099354838709679</v>
      </c>
      <c r="D1305" s="128">
        <v>26.666129032258066</v>
      </c>
      <c r="E1305" s="128">
        <v>28.677419354838708</v>
      </c>
      <c r="F1305" s="128">
        <v>13.541935483870969</v>
      </c>
      <c r="G1305" s="128">
        <v>92.032258064516128</v>
      </c>
      <c r="H1305" s="128">
        <v>57.29032258064516</v>
      </c>
      <c r="I1305" s="128">
        <v>4.0999999999999996</v>
      </c>
      <c r="J1305" s="128">
        <v>4.7677419354838717</v>
      </c>
      <c r="K1305" s="128">
        <v>6.6857526881720428</v>
      </c>
      <c r="L1305" s="128">
        <v>4.9709677419354836</v>
      </c>
      <c r="M1305" s="128">
        <v>1.6191184677419352</v>
      </c>
      <c r="N1305" s="128"/>
      <c r="O1305" s="128">
        <v>9.5161290322580641</v>
      </c>
    </row>
    <row r="1306" spans="1:15" x14ac:dyDescent="0.35">
      <c r="A1306" s="268"/>
      <c r="B1306" s="268"/>
      <c r="C1306" s="268"/>
      <c r="D1306" s="268"/>
      <c r="E1306" s="268"/>
      <c r="F1306" s="268"/>
      <c r="G1306" s="268"/>
      <c r="H1306" s="268"/>
      <c r="I1306" s="268"/>
      <c r="J1306" s="268"/>
      <c r="K1306" s="268"/>
      <c r="L1306" s="268"/>
      <c r="M1306" s="268"/>
      <c r="N1306" s="268"/>
      <c r="O1306" s="268"/>
    </row>
    <row r="1307" spans="1:15" ht="15" thickBot="1" x14ac:dyDescent="0.4">
      <c r="A1307" s="266" t="s">
        <v>155</v>
      </c>
      <c r="B1307" s="266"/>
      <c r="C1307" s="266"/>
      <c r="D1307" s="266"/>
      <c r="E1307" s="266"/>
      <c r="F1307" s="266"/>
      <c r="G1307" s="266"/>
      <c r="H1307" s="266"/>
      <c r="I1307" s="266"/>
      <c r="J1307" s="267"/>
      <c r="K1307" s="266"/>
      <c r="L1307" s="266"/>
      <c r="M1307" s="266"/>
      <c r="N1307" s="266"/>
    </row>
    <row r="1308" spans="1:15" x14ac:dyDescent="0.35">
      <c r="A1308" s="1434" t="s">
        <v>1</v>
      </c>
      <c r="B1308" s="1436" t="s">
        <v>23</v>
      </c>
      <c r="C1308" s="1437"/>
      <c r="D1308" s="1438"/>
      <c r="E1308" s="1436" t="s">
        <v>24</v>
      </c>
      <c r="F1308" s="1438"/>
      <c r="G1308" s="1436" t="s">
        <v>4</v>
      </c>
      <c r="H1308" s="1438"/>
      <c r="I1308" s="1441" t="s">
        <v>5</v>
      </c>
      <c r="J1308" s="1442"/>
      <c r="K1308" s="1441" t="s">
        <v>6</v>
      </c>
      <c r="L1308" s="1451"/>
      <c r="M1308" s="1442"/>
      <c r="N1308" s="1472" t="s">
        <v>7</v>
      </c>
      <c r="O1308" s="1454" t="s">
        <v>8</v>
      </c>
    </row>
    <row r="1309" spans="1:15" ht="28.5" thickBot="1" x14ac:dyDescent="0.4">
      <c r="A1309" s="1450"/>
      <c r="B1309" s="1">
        <v>0.05</v>
      </c>
      <c r="C1309" s="1">
        <v>0.1</v>
      </c>
      <c r="D1309" s="1">
        <v>0.2</v>
      </c>
      <c r="E1309" s="1" t="s">
        <v>9</v>
      </c>
      <c r="F1309" s="1" t="s">
        <v>10</v>
      </c>
      <c r="G1309" s="1" t="s">
        <v>9</v>
      </c>
      <c r="H1309" s="1" t="s">
        <v>10</v>
      </c>
      <c r="I1309" s="1" t="s">
        <v>11</v>
      </c>
      <c r="J1309" s="256" t="s">
        <v>12</v>
      </c>
      <c r="K1309" s="167" t="s">
        <v>13</v>
      </c>
      <c r="L1309" s="167" t="s">
        <v>14</v>
      </c>
      <c r="M1309" s="19" t="s">
        <v>15</v>
      </c>
      <c r="N1309" s="1473"/>
      <c r="O1309" s="1455"/>
    </row>
    <row r="1310" spans="1:15" x14ac:dyDescent="0.35">
      <c r="A1310" s="2">
        <v>1</v>
      </c>
      <c r="B1310" s="65">
        <v>27.4</v>
      </c>
      <c r="C1310" s="65">
        <v>25.84</v>
      </c>
      <c r="D1310" s="65">
        <v>26.72</v>
      </c>
      <c r="E1310" s="9">
        <v>27.8</v>
      </c>
      <c r="F1310" s="9">
        <v>16</v>
      </c>
      <c r="G1310" s="92">
        <v>92</v>
      </c>
      <c r="H1310" s="92">
        <v>64</v>
      </c>
      <c r="I1310" s="9">
        <v>3.5</v>
      </c>
      <c r="J1310" s="9">
        <v>4.9000000000000004</v>
      </c>
      <c r="K1310" s="253">
        <v>6.8833333333333337</v>
      </c>
      <c r="L1310" s="253">
        <v>3.8083333333333331</v>
      </c>
      <c r="M1310" s="9">
        <v>1.4850725</v>
      </c>
      <c r="N1310" s="67" t="s">
        <v>150</v>
      </c>
      <c r="O1310" s="68">
        <v>1.5</v>
      </c>
    </row>
    <row r="1311" spans="1:15" x14ac:dyDescent="0.35">
      <c r="A1311" s="2">
        <v>2</v>
      </c>
      <c r="B1311" s="66">
        <v>24.76</v>
      </c>
      <c r="C1311" s="66">
        <v>26.72</v>
      </c>
      <c r="D1311" s="66">
        <v>26.4</v>
      </c>
      <c r="E1311" s="9">
        <v>25</v>
      </c>
      <c r="F1311" s="9">
        <v>16.8</v>
      </c>
      <c r="G1311" s="92">
        <v>92</v>
      </c>
      <c r="H1311" s="92">
        <v>70</v>
      </c>
      <c r="I1311" s="9">
        <v>1.9</v>
      </c>
      <c r="J1311" s="9">
        <v>1.2</v>
      </c>
      <c r="K1311" s="253">
        <v>3.375</v>
      </c>
      <c r="L1311" s="253">
        <v>4.5666666666666664</v>
      </c>
      <c r="M1311" s="9">
        <v>1.1030974999999998</v>
      </c>
      <c r="N1311" s="67" t="s">
        <v>150</v>
      </c>
      <c r="O1311" s="68">
        <v>1.5</v>
      </c>
    </row>
    <row r="1312" spans="1:15" x14ac:dyDescent="0.35">
      <c r="A1312" s="2">
        <v>3</v>
      </c>
      <c r="B1312" s="66">
        <v>25.52</v>
      </c>
      <c r="C1312" s="66">
        <v>23.4</v>
      </c>
      <c r="D1312" s="66">
        <v>25.84</v>
      </c>
      <c r="E1312" s="9">
        <v>27.4</v>
      </c>
      <c r="F1312" s="9">
        <v>16.010000000000002</v>
      </c>
      <c r="G1312" s="92">
        <v>92</v>
      </c>
      <c r="H1312" s="92">
        <v>65</v>
      </c>
      <c r="I1312" s="9">
        <v>2.4</v>
      </c>
      <c r="J1312" s="9">
        <v>3.4</v>
      </c>
      <c r="K1312" s="253">
        <v>4.375</v>
      </c>
      <c r="L1312" s="253">
        <v>1.875</v>
      </c>
      <c r="M1312" s="9">
        <v>0.86812499999999992</v>
      </c>
      <c r="N1312" s="67" t="s">
        <v>150</v>
      </c>
      <c r="O1312" s="68">
        <v>13.8</v>
      </c>
    </row>
    <row r="1313" spans="1:15" x14ac:dyDescent="0.35">
      <c r="A1313" s="2">
        <v>4</v>
      </c>
      <c r="B1313" s="66">
        <v>27.2</v>
      </c>
      <c r="C1313" s="66">
        <v>25.88</v>
      </c>
      <c r="D1313" s="66">
        <v>26.76</v>
      </c>
      <c r="E1313" s="9">
        <v>27.8</v>
      </c>
      <c r="F1313" s="9">
        <v>17</v>
      </c>
      <c r="G1313" s="92">
        <v>92</v>
      </c>
      <c r="H1313" s="92">
        <v>66</v>
      </c>
      <c r="I1313" s="9">
        <v>3</v>
      </c>
      <c r="J1313" s="9">
        <v>3.2</v>
      </c>
      <c r="K1313" s="253">
        <v>6.6166666666666663</v>
      </c>
      <c r="L1313" s="253">
        <v>3.2333333333333334</v>
      </c>
      <c r="M1313" s="9">
        <v>1.3681649999999999</v>
      </c>
      <c r="N1313" s="67" t="s">
        <v>150</v>
      </c>
      <c r="O1313" s="68">
        <v>9.5</v>
      </c>
    </row>
    <row r="1314" spans="1:15" x14ac:dyDescent="0.35">
      <c r="A1314" s="2">
        <v>5</v>
      </c>
      <c r="B1314" s="66">
        <v>25.32</v>
      </c>
      <c r="C1314" s="66">
        <v>25.08</v>
      </c>
      <c r="D1314" s="66">
        <v>26.48</v>
      </c>
      <c r="E1314" s="9">
        <v>26.2</v>
      </c>
      <c r="F1314" s="9">
        <v>16.399999999999999</v>
      </c>
      <c r="G1314" s="92">
        <v>96</v>
      </c>
      <c r="H1314" s="92">
        <v>70</v>
      </c>
      <c r="I1314" s="9">
        <v>1.6</v>
      </c>
      <c r="J1314" s="9">
        <v>4.8</v>
      </c>
      <c r="K1314" s="253">
        <v>5.9916666666666663</v>
      </c>
      <c r="L1314" s="253">
        <v>2.9166666666666665</v>
      </c>
      <c r="M1314" s="9">
        <v>1.2373675</v>
      </c>
      <c r="N1314" s="67" t="s">
        <v>150</v>
      </c>
      <c r="O1314" s="68">
        <v>45.5</v>
      </c>
    </row>
    <row r="1315" spans="1:15" x14ac:dyDescent="0.35">
      <c r="A1315" s="2">
        <v>6</v>
      </c>
      <c r="B1315" s="66">
        <v>25.64</v>
      </c>
      <c r="C1315" s="66">
        <v>24.56</v>
      </c>
      <c r="D1315" s="66">
        <v>25.68</v>
      </c>
      <c r="E1315" s="9">
        <v>26.8</v>
      </c>
      <c r="F1315" s="9">
        <v>16</v>
      </c>
      <c r="G1315" s="92">
        <v>92</v>
      </c>
      <c r="H1315" s="92">
        <v>64</v>
      </c>
      <c r="I1315" s="9">
        <v>2.1</v>
      </c>
      <c r="J1315" s="9">
        <v>2.7</v>
      </c>
      <c r="K1315" s="253">
        <v>4.9000000000000004</v>
      </c>
      <c r="L1315" s="253">
        <v>3.15</v>
      </c>
      <c r="M1315" s="9">
        <v>1.1181450000000002</v>
      </c>
      <c r="N1315" s="67" t="s">
        <v>150</v>
      </c>
      <c r="O1315" s="68">
        <v>5.5</v>
      </c>
    </row>
    <row r="1316" spans="1:15" x14ac:dyDescent="0.35">
      <c r="A1316" s="2">
        <v>7</v>
      </c>
      <c r="B1316" s="66">
        <v>26.72</v>
      </c>
      <c r="C1316" s="66">
        <v>25.64</v>
      </c>
      <c r="D1316" s="69">
        <v>26.24</v>
      </c>
      <c r="E1316" s="10">
        <v>28</v>
      </c>
      <c r="F1316" s="10">
        <v>16.2</v>
      </c>
      <c r="G1316" s="153">
        <v>92</v>
      </c>
      <c r="H1316" s="153">
        <v>66</v>
      </c>
      <c r="I1316" s="10">
        <v>3.5</v>
      </c>
      <c r="J1316" s="9">
        <v>5.5</v>
      </c>
      <c r="K1316" s="253">
        <v>6.8583333333333334</v>
      </c>
      <c r="L1316" s="253">
        <v>4.2583333333333337</v>
      </c>
      <c r="M1316" s="9">
        <v>1.5441050000000001</v>
      </c>
      <c r="N1316" s="67" t="s">
        <v>150</v>
      </c>
      <c r="O1316" s="68" t="s">
        <v>153</v>
      </c>
    </row>
    <row r="1317" spans="1:15" x14ac:dyDescent="0.35">
      <c r="A1317" s="2">
        <v>8</v>
      </c>
      <c r="B1317" s="66">
        <v>26.72</v>
      </c>
      <c r="C1317" s="66">
        <v>25.4</v>
      </c>
      <c r="D1317" s="66">
        <v>26.32</v>
      </c>
      <c r="E1317" s="9">
        <v>28.6</v>
      </c>
      <c r="F1317" s="9">
        <v>14.6</v>
      </c>
      <c r="G1317" s="92">
        <v>92</v>
      </c>
      <c r="H1317" s="92">
        <v>54</v>
      </c>
      <c r="I1317" s="9">
        <v>2.6</v>
      </c>
      <c r="J1317" s="9">
        <v>3.1</v>
      </c>
      <c r="K1317" s="253">
        <v>6.8666666666666663</v>
      </c>
      <c r="L1317" s="253">
        <v>4.5250000000000004</v>
      </c>
      <c r="M1317" s="9">
        <v>1.5823024999999997</v>
      </c>
      <c r="N1317" s="67" t="s">
        <v>150</v>
      </c>
      <c r="O1317" s="68">
        <v>27.8</v>
      </c>
    </row>
    <row r="1318" spans="1:15" x14ac:dyDescent="0.35">
      <c r="A1318" s="2">
        <v>9</v>
      </c>
      <c r="B1318" s="66">
        <v>25.8</v>
      </c>
      <c r="C1318" s="66">
        <v>24.88</v>
      </c>
      <c r="D1318" s="66">
        <v>26.16</v>
      </c>
      <c r="E1318" s="9">
        <v>27</v>
      </c>
      <c r="F1318" s="9">
        <v>15.4</v>
      </c>
      <c r="G1318" s="92">
        <v>92</v>
      </c>
      <c r="H1318" s="92">
        <v>65</v>
      </c>
      <c r="I1318" s="9">
        <v>2</v>
      </c>
      <c r="J1318" s="9">
        <v>4.0999999999999996</v>
      </c>
      <c r="K1318" s="253">
        <v>7.55</v>
      </c>
      <c r="L1318" s="253">
        <v>3.2250000000000001</v>
      </c>
      <c r="M1318" s="9">
        <v>1.4966474999999999</v>
      </c>
      <c r="N1318" s="67" t="s">
        <v>150</v>
      </c>
      <c r="O1318" s="68">
        <v>1.5</v>
      </c>
    </row>
    <row r="1319" spans="1:15" ht="15" thickBot="1" x14ac:dyDescent="0.4">
      <c r="A1319" s="3">
        <v>10</v>
      </c>
      <c r="B1319" s="70">
        <v>26.76</v>
      </c>
      <c r="C1319" s="70">
        <v>25.52</v>
      </c>
      <c r="D1319" s="70">
        <v>26.08</v>
      </c>
      <c r="E1319" s="13">
        <v>28.4</v>
      </c>
      <c r="F1319" s="13">
        <v>15.2</v>
      </c>
      <c r="G1319" s="158">
        <v>92</v>
      </c>
      <c r="H1319" s="158">
        <v>66</v>
      </c>
      <c r="I1319" s="13">
        <v>2.8</v>
      </c>
      <c r="J1319" s="9">
        <v>4.3</v>
      </c>
      <c r="K1319" s="253">
        <v>5.2249999999999996</v>
      </c>
      <c r="L1319" s="253">
        <v>4.45</v>
      </c>
      <c r="M1319" s="9">
        <v>1.3438575000000001</v>
      </c>
      <c r="N1319" s="67" t="s">
        <v>150</v>
      </c>
      <c r="O1319" s="72">
        <v>5.2</v>
      </c>
    </row>
    <row r="1320" spans="1:15" ht="15" thickBot="1" x14ac:dyDescent="0.4">
      <c r="A1320" s="16" t="s">
        <v>16</v>
      </c>
      <c r="B1320" s="27">
        <v>261.83999999999997</v>
      </c>
      <c r="C1320" s="27">
        <v>252.92000000000002</v>
      </c>
      <c r="D1320" s="27">
        <v>262.68</v>
      </c>
      <c r="E1320" s="27">
        <v>273</v>
      </c>
      <c r="F1320" s="27">
        <v>159.61000000000001</v>
      </c>
      <c r="G1320" s="27">
        <v>924</v>
      </c>
      <c r="H1320" s="27">
        <v>650</v>
      </c>
      <c r="I1320" s="27">
        <v>25.400000000000002</v>
      </c>
      <c r="J1320" s="110">
        <v>37.199999999999996</v>
      </c>
      <c r="K1320" s="110">
        <v>58.641666666666666</v>
      </c>
      <c r="L1320" s="110">
        <v>36.00833333333334</v>
      </c>
      <c r="M1320" s="27">
        <v>13.146884999999999</v>
      </c>
      <c r="N1320" s="27"/>
      <c r="O1320" s="27">
        <v>111.8</v>
      </c>
    </row>
    <row r="1321" spans="1:15" ht="15" thickBot="1" x14ac:dyDescent="0.4">
      <c r="A1321" s="17" t="s">
        <v>18</v>
      </c>
      <c r="B1321" s="18">
        <v>26.183999999999997</v>
      </c>
      <c r="C1321" s="18">
        <v>25.292000000000002</v>
      </c>
      <c r="D1321" s="18">
        <v>26.268000000000001</v>
      </c>
      <c r="E1321" s="18">
        <v>27.3</v>
      </c>
      <c r="F1321" s="18">
        <v>15.961000000000002</v>
      </c>
      <c r="G1321" s="18">
        <v>92.4</v>
      </c>
      <c r="H1321" s="18">
        <v>65</v>
      </c>
      <c r="I1321" s="18">
        <v>2.54</v>
      </c>
      <c r="J1321" s="18">
        <v>3.7199999999999998</v>
      </c>
      <c r="K1321" s="18">
        <v>5.8641666666666667</v>
      </c>
      <c r="L1321" s="18">
        <v>3.600833333333334</v>
      </c>
      <c r="M1321" s="18">
        <v>1.3146884999999999</v>
      </c>
      <c r="N1321" s="18"/>
      <c r="O1321" s="18">
        <v>12.422222222222222</v>
      </c>
    </row>
    <row r="1322" spans="1:15" x14ac:dyDescent="0.35">
      <c r="A1322" s="6">
        <v>11</v>
      </c>
      <c r="B1322" s="65">
        <v>26.72</v>
      </c>
      <c r="C1322" s="65">
        <v>25.32</v>
      </c>
      <c r="D1322" s="65">
        <v>20.88</v>
      </c>
      <c r="E1322" s="12">
        <v>29.2</v>
      </c>
      <c r="F1322" s="12">
        <v>15.2</v>
      </c>
      <c r="G1322" s="7">
        <v>92</v>
      </c>
      <c r="H1322" s="7">
        <v>54</v>
      </c>
      <c r="I1322" s="7">
        <v>3.8</v>
      </c>
      <c r="J1322" s="7">
        <v>5.7</v>
      </c>
      <c r="K1322" s="65">
        <v>5.75</v>
      </c>
      <c r="L1322" s="12">
        <v>4.5750000000000002</v>
      </c>
      <c r="M1322" s="9">
        <v>1.4341424999999999</v>
      </c>
      <c r="N1322" s="67" t="s">
        <v>150</v>
      </c>
      <c r="O1322" s="74" t="s">
        <v>153</v>
      </c>
    </row>
    <row r="1323" spans="1:15" x14ac:dyDescent="0.35">
      <c r="A1323" s="2">
        <v>12</v>
      </c>
      <c r="B1323" s="8">
        <v>28.32</v>
      </c>
      <c r="C1323" s="8">
        <v>22.16</v>
      </c>
      <c r="D1323" s="8">
        <v>26.8</v>
      </c>
      <c r="E1323" s="8">
        <v>29.8</v>
      </c>
      <c r="F1323" s="9">
        <v>15.4</v>
      </c>
      <c r="G1323" s="8">
        <v>92</v>
      </c>
      <c r="H1323" s="8">
        <v>61</v>
      </c>
      <c r="I1323" s="9">
        <v>3</v>
      </c>
      <c r="J1323" s="9">
        <v>5.0999999999999996</v>
      </c>
      <c r="K1323" s="66">
        <v>5.8416666666666668</v>
      </c>
      <c r="L1323" s="12">
        <v>5.5083333333333337</v>
      </c>
      <c r="M1323" s="9">
        <v>1.5765150000000001</v>
      </c>
      <c r="N1323" s="67" t="s">
        <v>150</v>
      </c>
      <c r="O1323" s="68">
        <v>13.4</v>
      </c>
    </row>
    <row r="1324" spans="1:15" x14ac:dyDescent="0.35">
      <c r="A1324" s="2">
        <v>13</v>
      </c>
      <c r="B1324" s="8">
        <v>27.12</v>
      </c>
      <c r="C1324" s="66">
        <v>26.04</v>
      </c>
      <c r="D1324" s="66">
        <v>26.76</v>
      </c>
      <c r="E1324" s="8">
        <v>27.8</v>
      </c>
      <c r="F1324" s="8">
        <v>16.2</v>
      </c>
      <c r="G1324" s="8">
        <v>92</v>
      </c>
      <c r="H1324" s="8">
        <v>60</v>
      </c>
      <c r="I1324" s="8">
        <v>3.8</v>
      </c>
      <c r="J1324" s="8">
        <v>6.3</v>
      </c>
      <c r="K1324" s="65">
        <v>7.3166666666666664</v>
      </c>
      <c r="L1324" s="12">
        <v>5.3166666666666664</v>
      </c>
      <c r="M1324" s="9">
        <v>1.7547699999999999</v>
      </c>
      <c r="N1324" s="67" t="s">
        <v>150</v>
      </c>
      <c r="O1324" s="68">
        <v>0</v>
      </c>
    </row>
    <row r="1325" spans="1:15" x14ac:dyDescent="0.35">
      <c r="A1325" s="2">
        <v>14</v>
      </c>
      <c r="B1325" s="66">
        <v>27.28</v>
      </c>
      <c r="C1325" s="66">
        <v>26</v>
      </c>
      <c r="D1325" s="8">
        <v>27</v>
      </c>
      <c r="E1325" s="8">
        <v>29.2</v>
      </c>
      <c r="F1325" s="10">
        <v>15.4</v>
      </c>
      <c r="G1325" s="8">
        <v>92</v>
      </c>
      <c r="H1325" s="8">
        <v>61</v>
      </c>
      <c r="I1325" s="8">
        <v>3.2</v>
      </c>
      <c r="J1325" s="9">
        <v>3.3</v>
      </c>
      <c r="K1325" s="65">
        <v>6.6166666666666663</v>
      </c>
      <c r="L1325" s="9">
        <v>3.9416666666666669</v>
      </c>
      <c r="M1325" s="9">
        <v>1.4665524999999999</v>
      </c>
      <c r="N1325" s="67" t="s">
        <v>150</v>
      </c>
      <c r="O1325" s="68">
        <v>5.9</v>
      </c>
    </row>
    <row r="1326" spans="1:15" x14ac:dyDescent="0.35">
      <c r="A1326" s="2">
        <v>15</v>
      </c>
      <c r="B1326" s="66">
        <v>26.8</v>
      </c>
      <c r="C1326" s="66">
        <v>25.48</v>
      </c>
      <c r="D1326" s="66">
        <v>26.52</v>
      </c>
      <c r="E1326" s="9">
        <v>27.8</v>
      </c>
      <c r="F1326" s="9">
        <v>10.6</v>
      </c>
      <c r="G1326" s="8">
        <v>92</v>
      </c>
      <c r="H1326" s="8">
        <v>65</v>
      </c>
      <c r="I1326" s="9">
        <v>3.8</v>
      </c>
      <c r="J1326" s="8">
        <v>5.9</v>
      </c>
      <c r="K1326" s="65">
        <v>5.958333333333333</v>
      </c>
      <c r="L1326" s="12">
        <v>4.8666666666666663</v>
      </c>
      <c r="M1326" s="9">
        <v>1.5035924999999999</v>
      </c>
      <c r="N1326" s="67" t="s">
        <v>150</v>
      </c>
      <c r="O1326" s="68">
        <v>0</v>
      </c>
    </row>
    <row r="1327" spans="1:15" x14ac:dyDescent="0.35">
      <c r="A1327" s="2">
        <v>16</v>
      </c>
      <c r="B1327" s="66">
        <v>29.92</v>
      </c>
      <c r="C1327" s="8">
        <v>27.28</v>
      </c>
      <c r="D1327" s="8">
        <v>27.36</v>
      </c>
      <c r="E1327" s="9">
        <v>30</v>
      </c>
      <c r="F1327" s="9">
        <v>12</v>
      </c>
      <c r="G1327" s="8">
        <v>83</v>
      </c>
      <c r="H1327" s="8">
        <v>54</v>
      </c>
      <c r="I1327" s="9">
        <v>4.4000000000000004</v>
      </c>
      <c r="J1327" s="8">
        <v>6.1</v>
      </c>
      <c r="K1327" s="66">
        <v>5.958333333333333</v>
      </c>
      <c r="L1327" s="12">
        <v>7.5166666666666666</v>
      </c>
      <c r="M1327" s="9">
        <v>1.8716774999999999</v>
      </c>
      <c r="N1327" s="67" t="s">
        <v>150</v>
      </c>
      <c r="O1327" s="68">
        <v>3.5</v>
      </c>
    </row>
    <row r="1328" spans="1:15" x14ac:dyDescent="0.35">
      <c r="A1328" s="2">
        <v>17</v>
      </c>
      <c r="B1328" s="8">
        <v>27.68</v>
      </c>
      <c r="C1328" s="8">
        <v>26.48</v>
      </c>
      <c r="D1328" s="66">
        <v>27.4</v>
      </c>
      <c r="E1328" s="9">
        <v>27.2</v>
      </c>
      <c r="F1328" s="9">
        <v>10.8</v>
      </c>
      <c r="G1328" s="8">
        <v>92</v>
      </c>
      <c r="H1328" s="8">
        <v>70</v>
      </c>
      <c r="I1328" s="9">
        <v>2.6</v>
      </c>
      <c r="J1328" s="9">
        <v>5.3</v>
      </c>
      <c r="K1328" s="65">
        <v>6.3</v>
      </c>
      <c r="L1328" s="12">
        <v>4.7833333333333332</v>
      </c>
      <c r="M1328" s="9">
        <v>1.5394749999999997</v>
      </c>
      <c r="N1328" s="67" t="s">
        <v>150</v>
      </c>
      <c r="O1328" s="68">
        <v>17.899999999999999</v>
      </c>
    </row>
    <row r="1329" spans="1:15" x14ac:dyDescent="0.35">
      <c r="A1329" s="2">
        <v>18</v>
      </c>
      <c r="B1329" s="66">
        <v>25.84</v>
      </c>
      <c r="C1329" s="66">
        <v>24.96</v>
      </c>
      <c r="D1329" s="8">
        <v>26.52</v>
      </c>
      <c r="E1329" s="9">
        <v>28.2</v>
      </c>
      <c r="F1329" s="9">
        <v>10.8</v>
      </c>
      <c r="G1329" s="8">
        <v>96</v>
      </c>
      <c r="H1329" s="8">
        <v>66</v>
      </c>
      <c r="I1329" s="9">
        <v>2.2000000000000002</v>
      </c>
      <c r="J1329" s="9">
        <v>1.8</v>
      </c>
      <c r="K1329" s="66">
        <v>6.6749999999999998</v>
      </c>
      <c r="L1329" s="12">
        <v>3.0666666666666669</v>
      </c>
      <c r="M1329" s="9">
        <v>1.3531175</v>
      </c>
      <c r="N1329" s="67" t="s">
        <v>150</v>
      </c>
      <c r="O1329" s="68">
        <v>14.5</v>
      </c>
    </row>
    <row r="1330" spans="1:15" x14ac:dyDescent="0.35">
      <c r="A1330" s="2">
        <v>19</v>
      </c>
      <c r="B1330" s="66">
        <v>25.68</v>
      </c>
      <c r="C1330" s="8">
        <v>24.68</v>
      </c>
      <c r="D1330" s="66">
        <v>25.96</v>
      </c>
      <c r="E1330" s="8">
        <v>28.4</v>
      </c>
      <c r="F1330" s="9">
        <v>13.4</v>
      </c>
      <c r="G1330" s="8">
        <v>96</v>
      </c>
      <c r="H1330" s="8">
        <v>61</v>
      </c>
      <c r="I1330" s="8">
        <v>2.8</v>
      </c>
      <c r="J1330" s="9">
        <v>1.8</v>
      </c>
      <c r="K1330" s="65">
        <v>6.3166666666666664</v>
      </c>
      <c r="L1330" s="12">
        <v>2.8250000000000002</v>
      </c>
      <c r="M1330" s="9">
        <v>1.2697774999999998</v>
      </c>
      <c r="N1330" s="67" t="s">
        <v>150</v>
      </c>
      <c r="O1330" s="68">
        <v>6.5</v>
      </c>
    </row>
    <row r="1331" spans="1:15" ht="15" thickBot="1" x14ac:dyDescent="0.4">
      <c r="A1331" s="3">
        <v>20</v>
      </c>
      <c r="B1331" s="70">
        <v>25.68</v>
      </c>
      <c r="C1331" s="70">
        <v>25</v>
      </c>
      <c r="D1331" s="70">
        <v>26.52</v>
      </c>
      <c r="E1331" s="11">
        <v>28.8</v>
      </c>
      <c r="F1331" s="13">
        <v>11.2</v>
      </c>
      <c r="G1331" s="11">
        <v>92</v>
      </c>
      <c r="H1331" s="11">
        <v>63</v>
      </c>
      <c r="I1331" s="13">
        <v>2</v>
      </c>
      <c r="J1331" s="11">
        <v>3.9</v>
      </c>
      <c r="K1331" s="70">
        <v>6.6833333333333336</v>
      </c>
      <c r="L1331" s="13">
        <v>3.6083333333333334</v>
      </c>
      <c r="M1331" s="9">
        <v>1.4295125000000002</v>
      </c>
      <c r="N1331" s="67" t="s">
        <v>150</v>
      </c>
      <c r="O1331" s="72">
        <v>6.7</v>
      </c>
    </row>
    <row r="1332" spans="1:15" ht="15" thickBot="1" x14ac:dyDescent="0.4">
      <c r="A1332" s="16" t="s">
        <v>16</v>
      </c>
      <c r="B1332" s="104">
        <v>271.04000000000002</v>
      </c>
      <c r="C1332" s="104">
        <v>253.40000000000003</v>
      </c>
      <c r="D1332" s="104">
        <v>261.72000000000003</v>
      </c>
      <c r="E1332" s="104">
        <v>286.39999999999998</v>
      </c>
      <c r="F1332" s="104">
        <v>131</v>
      </c>
      <c r="G1332" s="104">
        <v>919</v>
      </c>
      <c r="H1332" s="104">
        <v>615</v>
      </c>
      <c r="I1332" s="104">
        <v>31.6</v>
      </c>
      <c r="J1332" s="104">
        <v>45.199999999999996</v>
      </c>
      <c r="K1332" s="104">
        <v>63.416666666666657</v>
      </c>
      <c r="L1332" s="104">
        <v>46.00833333333334</v>
      </c>
      <c r="M1332" s="104">
        <v>15.199132499999997</v>
      </c>
      <c r="N1332" s="104"/>
      <c r="O1332" s="104">
        <v>68.400000000000006</v>
      </c>
    </row>
    <row r="1333" spans="1:15" ht="15" thickBot="1" x14ac:dyDescent="0.4">
      <c r="A1333" s="17" t="s">
        <v>18</v>
      </c>
      <c r="B1333" s="105">
        <v>27.104000000000003</v>
      </c>
      <c r="C1333" s="105">
        <v>25.340000000000003</v>
      </c>
      <c r="D1333" s="105">
        <v>26.172000000000004</v>
      </c>
      <c r="E1333" s="105">
        <v>28.639999999999997</v>
      </c>
      <c r="F1333" s="105">
        <v>13.1</v>
      </c>
      <c r="G1333" s="105">
        <v>91.9</v>
      </c>
      <c r="H1333" s="105">
        <v>61.5</v>
      </c>
      <c r="I1333" s="105">
        <v>3.16</v>
      </c>
      <c r="J1333" s="105">
        <v>4.5199999999999996</v>
      </c>
      <c r="K1333" s="105">
        <v>6.3416666666666659</v>
      </c>
      <c r="L1333" s="105">
        <v>4.600833333333334</v>
      </c>
      <c r="M1333" s="105">
        <v>1.5199132499999997</v>
      </c>
      <c r="N1333" s="105"/>
      <c r="O1333" s="105">
        <v>7.6000000000000005</v>
      </c>
    </row>
    <row r="1334" spans="1:15" x14ac:dyDescent="0.35">
      <c r="A1334" s="21">
        <v>21</v>
      </c>
      <c r="B1334" s="82">
        <v>26.28</v>
      </c>
      <c r="C1334" s="7">
        <v>25.44</v>
      </c>
      <c r="D1334" s="65">
        <v>26.2</v>
      </c>
      <c r="E1334" s="12">
        <v>29.4</v>
      </c>
      <c r="F1334" s="12">
        <v>11.2</v>
      </c>
      <c r="G1334" s="7">
        <v>96</v>
      </c>
      <c r="H1334" s="7">
        <v>62</v>
      </c>
      <c r="I1334" s="12">
        <v>2.8</v>
      </c>
      <c r="J1334" s="12">
        <v>3</v>
      </c>
      <c r="K1334" s="65">
        <v>6.6833333333333336</v>
      </c>
      <c r="L1334" s="65">
        <v>4.45</v>
      </c>
      <c r="M1334" s="9">
        <v>1.5464199999999999</v>
      </c>
      <c r="N1334" s="67" t="s">
        <v>150</v>
      </c>
      <c r="O1334" s="74">
        <v>2.2000000000000002</v>
      </c>
    </row>
    <row r="1335" spans="1:15" x14ac:dyDescent="0.35">
      <c r="A1335" s="22">
        <v>22</v>
      </c>
      <c r="B1335" s="66">
        <v>26.32</v>
      </c>
      <c r="C1335" s="8">
        <v>25.44</v>
      </c>
      <c r="D1335" s="8">
        <v>26.44</v>
      </c>
      <c r="E1335" s="9">
        <v>28</v>
      </c>
      <c r="F1335" s="8">
        <v>11.6</v>
      </c>
      <c r="G1335" s="8">
        <v>92</v>
      </c>
      <c r="H1335" s="8">
        <v>70</v>
      </c>
      <c r="I1335" s="9">
        <v>2.5</v>
      </c>
      <c r="J1335" s="8">
        <v>2.2999999999999998</v>
      </c>
      <c r="K1335" s="66">
        <v>5.8</v>
      </c>
      <c r="L1335" s="66">
        <v>4.5916666666666668</v>
      </c>
      <c r="M1335" s="9">
        <v>1.4434024999999999</v>
      </c>
      <c r="N1335" s="67" t="s">
        <v>150</v>
      </c>
      <c r="O1335" s="68">
        <v>15.5</v>
      </c>
    </row>
    <row r="1336" spans="1:15" x14ac:dyDescent="0.35">
      <c r="A1336" s="22">
        <v>23</v>
      </c>
      <c r="B1336" s="66">
        <v>26.2</v>
      </c>
      <c r="C1336" s="66">
        <v>24.92</v>
      </c>
      <c r="D1336" s="66">
        <v>26.04</v>
      </c>
      <c r="E1336" s="8">
        <v>29.4</v>
      </c>
      <c r="F1336" s="9">
        <v>10</v>
      </c>
      <c r="G1336" s="8">
        <v>96</v>
      </c>
      <c r="H1336" s="8">
        <v>66</v>
      </c>
      <c r="I1336" s="9">
        <v>2.2000000000000002</v>
      </c>
      <c r="J1336" s="9">
        <v>2.9</v>
      </c>
      <c r="K1336" s="66">
        <v>5.5750000000000002</v>
      </c>
      <c r="L1336" s="66">
        <v>2.9750000000000001</v>
      </c>
      <c r="M1336" s="9">
        <v>1.187595</v>
      </c>
      <c r="N1336" s="67" t="s">
        <v>150</v>
      </c>
      <c r="O1336" s="68">
        <v>48.3</v>
      </c>
    </row>
    <row r="1337" spans="1:15" x14ac:dyDescent="0.35">
      <c r="A1337" s="22">
        <v>24</v>
      </c>
      <c r="B1337" s="8">
        <v>25.6</v>
      </c>
      <c r="C1337" s="66">
        <v>24.76</v>
      </c>
      <c r="D1337" s="8">
        <v>25.96</v>
      </c>
      <c r="E1337" s="9">
        <v>27</v>
      </c>
      <c r="F1337" s="9">
        <v>10</v>
      </c>
      <c r="G1337" s="8">
        <v>96</v>
      </c>
      <c r="H1337" s="8">
        <v>70</v>
      </c>
      <c r="I1337" s="9">
        <v>2</v>
      </c>
      <c r="J1337" s="9">
        <v>3.2</v>
      </c>
      <c r="K1337" s="66">
        <v>5.9</v>
      </c>
      <c r="L1337" s="66">
        <v>3.8</v>
      </c>
      <c r="M1337" s="9">
        <v>1.3473299999999999</v>
      </c>
      <c r="N1337" s="67" t="s">
        <v>150</v>
      </c>
      <c r="O1337" s="68">
        <v>4.5</v>
      </c>
    </row>
    <row r="1338" spans="1:15" x14ac:dyDescent="0.35">
      <c r="A1338" s="22">
        <v>25</v>
      </c>
      <c r="B1338" s="66">
        <v>25.28</v>
      </c>
      <c r="C1338" s="66">
        <v>24.52</v>
      </c>
      <c r="D1338" s="66">
        <v>25.92</v>
      </c>
      <c r="E1338" s="9">
        <v>27</v>
      </c>
      <c r="F1338" s="9">
        <v>11</v>
      </c>
      <c r="G1338" s="8">
        <v>92</v>
      </c>
      <c r="H1338" s="8">
        <v>70</v>
      </c>
      <c r="I1338" s="9">
        <v>2</v>
      </c>
      <c r="J1338" s="9">
        <v>3.4</v>
      </c>
      <c r="K1338" s="66">
        <v>5.0083333333333337</v>
      </c>
      <c r="L1338" s="66">
        <v>2.7833333333333332</v>
      </c>
      <c r="M1338" s="9">
        <v>1.0822624999999999</v>
      </c>
      <c r="N1338" s="67" t="s">
        <v>150</v>
      </c>
      <c r="O1338" s="68">
        <v>21.5</v>
      </c>
    </row>
    <row r="1339" spans="1:15" x14ac:dyDescent="0.35">
      <c r="A1339" s="22">
        <v>26</v>
      </c>
      <c r="B1339" s="66">
        <v>24.56</v>
      </c>
      <c r="C1339" s="66">
        <v>24.08</v>
      </c>
      <c r="D1339" s="8">
        <v>25.48</v>
      </c>
      <c r="E1339" s="9">
        <v>26.4</v>
      </c>
      <c r="F1339" s="9">
        <v>11.2</v>
      </c>
      <c r="G1339" s="8">
        <v>92</v>
      </c>
      <c r="H1339" s="8">
        <v>70</v>
      </c>
      <c r="I1339" s="9">
        <v>1.9</v>
      </c>
      <c r="J1339" s="8">
        <v>2</v>
      </c>
      <c r="K1339" s="66">
        <v>3.9916666666666667</v>
      </c>
      <c r="L1339" s="66">
        <v>4.8833333333333337</v>
      </c>
      <c r="M1339" s="9">
        <v>1.2327375</v>
      </c>
      <c r="N1339" s="67" t="s">
        <v>150</v>
      </c>
      <c r="O1339" s="68">
        <v>19.7</v>
      </c>
    </row>
    <row r="1340" spans="1:15" x14ac:dyDescent="0.35">
      <c r="A1340" s="22">
        <v>27</v>
      </c>
      <c r="B1340" s="66">
        <v>24.96</v>
      </c>
      <c r="C1340" s="66">
        <v>24.36</v>
      </c>
      <c r="D1340" s="66">
        <v>25.64</v>
      </c>
      <c r="E1340" s="9">
        <v>27.4</v>
      </c>
      <c r="F1340" s="8">
        <v>10.199999999999999</v>
      </c>
      <c r="G1340" s="8">
        <v>96</v>
      </c>
      <c r="H1340" s="8">
        <v>66</v>
      </c>
      <c r="I1340" s="9">
        <v>1.6</v>
      </c>
      <c r="J1340" s="8">
        <v>5.5</v>
      </c>
      <c r="K1340" s="66">
        <v>5.6166666666666663</v>
      </c>
      <c r="L1340" s="66">
        <v>2.7</v>
      </c>
      <c r="M1340" s="9">
        <v>1.1551849999999999</v>
      </c>
      <c r="N1340" s="67" t="s">
        <v>150</v>
      </c>
      <c r="O1340" s="68">
        <v>0.6</v>
      </c>
    </row>
    <row r="1341" spans="1:15" x14ac:dyDescent="0.35">
      <c r="A1341" s="22">
        <v>28</v>
      </c>
      <c r="B1341" s="8">
        <v>26.84</v>
      </c>
      <c r="C1341" s="8">
        <v>25.36</v>
      </c>
      <c r="D1341" s="8">
        <v>25.96</v>
      </c>
      <c r="E1341" s="9">
        <v>28.8</v>
      </c>
      <c r="F1341" s="9">
        <v>10.8</v>
      </c>
      <c r="G1341" s="8">
        <v>96</v>
      </c>
      <c r="H1341" s="8">
        <v>54</v>
      </c>
      <c r="I1341" s="8">
        <v>3.2</v>
      </c>
      <c r="J1341" s="8">
        <v>5.8</v>
      </c>
      <c r="K1341" s="66">
        <v>5.2166666666666668</v>
      </c>
      <c r="L1341" s="66">
        <v>3.6583333333333332</v>
      </c>
      <c r="M1341" s="9">
        <v>1.2327375</v>
      </c>
      <c r="N1341" s="67" t="s">
        <v>150</v>
      </c>
      <c r="O1341" s="78" t="s">
        <v>153</v>
      </c>
    </row>
    <row r="1342" spans="1:15" x14ac:dyDescent="0.35">
      <c r="A1342" s="22">
        <v>29</v>
      </c>
      <c r="B1342" s="8">
        <v>27.08</v>
      </c>
      <c r="C1342" s="8">
        <v>25.64</v>
      </c>
      <c r="D1342" s="66">
        <v>26.36</v>
      </c>
      <c r="E1342" s="9">
        <v>29.2</v>
      </c>
      <c r="F1342" s="8">
        <v>11.2</v>
      </c>
      <c r="G1342" s="8">
        <v>96</v>
      </c>
      <c r="H1342" s="8">
        <v>54</v>
      </c>
      <c r="I1342" s="8">
        <v>3.8</v>
      </c>
      <c r="J1342" s="8">
        <v>3.9</v>
      </c>
      <c r="K1342" s="66">
        <v>6.0750000000000002</v>
      </c>
      <c r="L1342" s="66">
        <v>5.0750000000000002</v>
      </c>
      <c r="M1342" s="9">
        <v>1.548735</v>
      </c>
      <c r="N1342" s="67" t="s">
        <v>150</v>
      </c>
      <c r="O1342" s="78" t="s">
        <v>153</v>
      </c>
    </row>
    <row r="1343" spans="1:15" x14ac:dyDescent="0.35">
      <c r="A1343" s="22">
        <v>30</v>
      </c>
      <c r="B1343" s="66">
        <v>27.96</v>
      </c>
      <c r="C1343" s="8">
        <v>26.36</v>
      </c>
      <c r="D1343" s="66">
        <v>26.88</v>
      </c>
      <c r="E1343" s="8">
        <v>28.8</v>
      </c>
      <c r="F1343" s="9">
        <v>10</v>
      </c>
      <c r="G1343" s="9">
        <v>92</v>
      </c>
      <c r="H1343" s="8">
        <v>53</v>
      </c>
      <c r="I1343" s="8">
        <v>4.5</v>
      </c>
      <c r="J1343" s="8">
        <v>4.8</v>
      </c>
      <c r="K1343" s="66">
        <v>6.75</v>
      </c>
      <c r="L1343" s="66">
        <v>5.5583333333333336</v>
      </c>
      <c r="M1343" s="9">
        <v>1.7096275000000001</v>
      </c>
      <c r="N1343" s="67" t="s">
        <v>150</v>
      </c>
      <c r="O1343" s="68">
        <v>7.7</v>
      </c>
    </row>
    <row r="1344" spans="1:15" ht="15" thickBot="1" x14ac:dyDescent="0.4">
      <c r="A1344" s="271">
        <v>31</v>
      </c>
      <c r="B1344" s="69">
        <v>26.68</v>
      </c>
      <c r="C1344" s="69">
        <v>25.56</v>
      </c>
      <c r="D1344" s="76">
        <v>26.6</v>
      </c>
      <c r="E1344" s="76">
        <v>29</v>
      </c>
      <c r="F1344" s="76">
        <v>10.199999999999999</v>
      </c>
      <c r="G1344" s="76">
        <v>92</v>
      </c>
      <c r="H1344" s="76">
        <v>60</v>
      </c>
      <c r="I1344" s="76">
        <v>2.7</v>
      </c>
      <c r="J1344" s="76">
        <v>2.4</v>
      </c>
      <c r="K1344" s="69">
        <v>4.9249999999999998</v>
      </c>
      <c r="L1344" s="69">
        <v>2.35</v>
      </c>
      <c r="M1344" s="9">
        <v>1.0104975</v>
      </c>
      <c r="N1344" s="67" t="s">
        <v>150</v>
      </c>
      <c r="O1344" s="165">
        <v>5.4</v>
      </c>
    </row>
    <row r="1345" spans="1:15" ht="15" thickBot="1" x14ac:dyDescent="0.4">
      <c r="A1345" s="17" t="s">
        <v>16</v>
      </c>
      <c r="B1345" s="105">
        <v>287.76</v>
      </c>
      <c r="C1345" s="105">
        <v>276.44000000000005</v>
      </c>
      <c r="D1345" s="105">
        <v>287.48</v>
      </c>
      <c r="E1345" s="105">
        <v>310.40000000000003</v>
      </c>
      <c r="F1345" s="105">
        <v>117.4</v>
      </c>
      <c r="G1345" s="105">
        <v>1036</v>
      </c>
      <c r="H1345" s="105">
        <v>695</v>
      </c>
      <c r="I1345" s="105">
        <v>29.2</v>
      </c>
      <c r="J1345" s="105">
        <v>39.199999999999996</v>
      </c>
      <c r="K1345" s="105">
        <v>61.541666666666671</v>
      </c>
      <c r="L1345" s="105">
        <v>42.82500000000001</v>
      </c>
      <c r="M1345" s="105">
        <v>14.49653</v>
      </c>
      <c r="N1345" s="105"/>
      <c r="O1345" s="105">
        <v>125.4</v>
      </c>
    </row>
    <row r="1346" spans="1:15" ht="15" thickBot="1" x14ac:dyDescent="0.4">
      <c r="A1346" s="17" t="s">
        <v>18</v>
      </c>
      <c r="B1346" s="105">
        <v>26.16</v>
      </c>
      <c r="C1346" s="105">
        <v>25.130909090909096</v>
      </c>
      <c r="D1346" s="105">
        <v>26.134545454545457</v>
      </c>
      <c r="E1346" s="105">
        <v>28.218181818181822</v>
      </c>
      <c r="F1346" s="105">
        <v>10.672727272727274</v>
      </c>
      <c r="G1346" s="105">
        <v>94.181818181818187</v>
      </c>
      <c r="H1346" s="105">
        <v>63.18181818181818</v>
      </c>
      <c r="I1346" s="105">
        <v>2.6545454545454543</v>
      </c>
      <c r="J1346" s="105">
        <v>3.563636363636363</v>
      </c>
      <c r="K1346" s="105">
        <v>5.5946969696969697</v>
      </c>
      <c r="L1346" s="105">
        <v>3.893181818181819</v>
      </c>
      <c r="M1346" s="105">
        <v>1.3178663636363637</v>
      </c>
      <c r="N1346" s="105"/>
      <c r="O1346" s="105">
        <v>13.933333333333334</v>
      </c>
    </row>
    <row r="1347" spans="1:15" ht="15" thickBot="1" x14ac:dyDescent="0.4">
      <c r="A1347" s="276" t="s">
        <v>20</v>
      </c>
      <c r="B1347" s="105">
        <v>820.63999999999987</v>
      </c>
      <c r="C1347" s="105">
        <v>782.76000000000022</v>
      </c>
      <c r="D1347" s="105">
        <v>811.88000000000011</v>
      </c>
      <c r="E1347" s="105">
        <v>869.8</v>
      </c>
      <c r="F1347" s="105">
        <v>408.01</v>
      </c>
      <c r="G1347" s="105">
        <v>2879</v>
      </c>
      <c r="H1347" s="105">
        <v>1960</v>
      </c>
      <c r="I1347" s="105">
        <v>86.2</v>
      </c>
      <c r="J1347" s="105">
        <v>121.6</v>
      </c>
      <c r="K1347" s="105">
        <v>183.6</v>
      </c>
      <c r="L1347" s="105">
        <v>124.84166666666668</v>
      </c>
      <c r="M1347" s="105">
        <v>42.842547499999995</v>
      </c>
      <c r="N1347" s="105"/>
      <c r="O1347" s="105">
        <v>305.60000000000002</v>
      </c>
    </row>
    <row r="1348" spans="1:15" ht="15" thickBot="1" x14ac:dyDescent="0.4">
      <c r="A1348" s="276" t="s">
        <v>21</v>
      </c>
      <c r="B1348" s="105">
        <f>B1347/31</f>
        <v>26.472258064516126</v>
      </c>
      <c r="C1348" s="105">
        <f t="shared" ref="C1348:O1348" si="0">C1347/31</f>
        <v>25.250322580645168</v>
      </c>
      <c r="D1348" s="105">
        <f t="shared" si="0"/>
        <v>26.189677419354844</v>
      </c>
      <c r="E1348" s="105">
        <f t="shared" si="0"/>
        <v>28.058064516129029</v>
      </c>
      <c r="F1348" s="105">
        <f t="shared" si="0"/>
        <v>13.161612903225807</v>
      </c>
      <c r="G1348" s="105">
        <f t="shared" si="0"/>
        <v>92.870967741935488</v>
      </c>
      <c r="H1348" s="105">
        <f t="shared" si="0"/>
        <v>63.225806451612904</v>
      </c>
      <c r="I1348" s="105">
        <f t="shared" si="0"/>
        <v>2.7806451612903227</v>
      </c>
      <c r="J1348" s="105">
        <f t="shared" si="0"/>
        <v>3.9225806451612901</v>
      </c>
      <c r="K1348" s="105">
        <f t="shared" si="0"/>
        <v>5.9225806451612906</v>
      </c>
      <c r="L1348" s="105">
        <f t="shared" si="0"/>
        <v>4.0271505376344088</v>
      </c>
      <c r="M1348" s="105">
        <f t="shared" si="0"/>
        <v>1.3820176612903223</v>
      </c>
      <c r="N1348" s="105"/>
      <c r="O1348" s="105">
        <f t="shared" si="0"/>
        <v>9.8580645161290334</v>
      </c>
    </row>
    <row r="1349" spans="1:15" x14ac:dyDescent="0.35">
      <c r="A1349" s="272"/>
      <c r="B1349" s="268"/>
      <c r="C1349" s="268"/>
      <c r="D1349" s="268"/>
      <c r="E1349" s="268"/>
      <c r="F1349" s="268"/>
      <c r="G1349" s="268"/>
      <c r="H1349" s="268"/>
      <c r="I1349" s="268"/>
      <c r="J1349" s="268"/>
      <c r="K1349" s="268"/>
      <c r="L1349" s="268"/>
      <c r="M1349" s="268"/>
      <c r="N1349" s="268"/>
      <c r="O1349" s="268"/>
    </row>
    <row r="1350" spans="1:15" ht="15" thickBot="1" x14ac:dyDescent="0.4">
      <c r="A1350" s="266" t="s">
        <v>156</v>
      </c>
      <c r="B1350" s="266"/>
      <c r="C1350" s="266"/>
      <c r="D1350" s="266"/>
      <c r="E1350" s="266"/>
      <c r="F1350" s="266"/>
      <c r="G1350" s="266"/>
      <c r="H1350" s="266"/>
      <c r="I1350" s="266"/>
      <c r="J1350" s="267"/>
      <c r="K1350" s="266"/>
      <c r="L1350" s="266"/>
      <c r="M1350" s="266"/>
      <c r="N1350" s="266"/>
    </row>
    <row r="1351" spans="1:15" x14ac:dyDescent="0.35">
      <c r="A1351" s="1434" t="s">
        <v>1</v>
      </c>
      <c r="B1351" s="1436" t="s">
        <v>23</v>
      </c>
      <c r="C1351" s="1437"/>
      <c r="D1351" s="1438"/>
      <c r="E1351" s="1436" t="s">
        <v>24</v>
      </c>
      <c r="F1351" s="1438"/>
      <c r="G1351" s="1436" t="s">
        <v>4</v>
      </c>
      <c r="H1351" s="1438"/>
      <c r="I1351" s="1441" t="s">
        <v>5</v>
      </c>
      <c r="J1351" s="1442"/>
      <c r="K1351" s="1441" t="s">
        <v>6</v>
      </c>
      <c r="L1351" s="1451"/>
      <c r="M1351" s="1442"/>
      <c r="N1351" s="1472" t="s">
        <v>7</v>
      </c>
      <c r="O1351" s="1454" t="s">
        <v>8</v>
      </c>
    </row>
    <row r="1352" spans="1:15" ht="28.5" thickBot="1" x14ac:dyDescent="0.4">
      <c r="A1352" s="1450"/>
      <c r="B1352" s="1">
        <v>0.05</v>
      </c>
      <c r="C1352" s="1">
        <v>0.1</v>
      </c>
      <c r="D1352" s="1">
        <v>0.2</v>
      </c>
      <c r="E1352" s="1" t="s">
        <v>9</v>
      </c>
      <c r="F1352" s="1" t="s">
        <v>10</v>
      </c>
      <c r="G1352" s="1" t="s">
        <v>9</v>
      </c>
      <c r="H1352" s="1" t="s">
        <v>10</v>
      </c>
      <c r="I1352" s="1" t="s">
        <v>11</v>
      </c>
      <c r="J1352" s="1" t="s">
        <v>12</v>
      </c>
      <c r="K1352" s="19" t="s">
        <v>13</v>
      </c>
      <c r="L1352" s="19" t="s">
        <v>14</v>
      </c>
      <c r="M1352" s="19" t="s">
        <v>15</v>
      </c>
      <c r="N1352" s="1473"/>
      <c r="O1352" s="1455"/>
    </row>
    <row r="1353" spans="1:15" x14ac:dyDescent="0.35">
      <c r="A1353" s="2">
        <v>1</v>
      </c>
      <c r="B1353" s="65">
        <v>25.8</v>
      </c>
      <c r="C1353" s="65">
        <v>25.84</v>
      </c>
      <c r="D1353" s="65">
        <v>26.32</v>
      </c>
      <c r="E1353" s="9">
        <v>27.6</v>
      </c>
      <c r="F1353" s="9">
        <v>10.199999999999999</v>
      </c>
      <c r="G1353" s="92">
        <v>96</v>
      </c>
      <c r="H1353" s="92">
        <v>65</v>
      </c>
      <c r="I1353" s="9">
        <v>2.2999999999999998</v>
      </c>
      <c r="J1353" s="9">
        <v>3.2</v>
      </c>
      <c r="K1353" s="66">
        <v>6.1166666666666698</v>
      </c>
      <c r="L1353" s="66">
        <v>2.7916666666666665</v>
      </c>
      <c r="M1353" s="66">
        <v>1.2373675000000004</v>
      </c>
      <c r="N1353" s="67" t="s">
        <v>150</v>
      </c>
      <c r="O1353" s="68">
        <v>22.3</v>
      </c>
    </row>
    <row r="1354" spans="1:15" x14ac:dyDescent="0.35">
      <c r="A1354" s="2">
        <v>2</v>
      </c>
      <c r="B1354" s="66">
        <v>27.36</v>
      </c>
      <c r="C1354" s="66">
        <v>25.48</v>
      </c>
      <c r="D1354" s="66">
        <v>26.24</v>
      </c>
      <c r="E1354" s="9">
        <v>29.8</v>
      </c>
      <c r="F1354" s="9">
        <v>10</v>
      </c>
      <c r="G1354" s="92">
        <v>96</v>
      </c>
      <c r="H1354" s="92">
        <v>55</v>
      </c>
      <c r="I1354" s="9">
        <v>2.7</v>
      </c>
      <c r="J1354" s="9">
        <v>4.8</v>
      </c>
      <c r="K1354" s="66">
        <v>4.8666666666666663</v>
      </c>
      <c r="L1354" s="66">
        <v>3.3583333333333334</v>
      </c>
      <c r="M1354" s="66">
        <v>1.1424524999999999</v>
      </c>
      <c r="N1354" s="67" t="s">
        <v>150</v>
      </c>
      <c r="O1354" s="68">
        <v>5.8</v>
      </c>
    </row>
    <row r="1355" spans="1:15" x14ac:dyDescent="0.35">
      <c r="A1355" s="2">
        <v>3</v>
      </c>
      <c r="B1355" s="66">
        <v>25.6</v>
      </c>
      <c r="C1355" s="66">
        <v>25.4</v>
      </c>
      <c r="D1355" s="66">
        <v>26.64</v>
      </c>
      <c r="E1355" s="9">
        <v>28.2</v>
      </c>
      <c r="F1355" s="9">
        <v>10</v>
      </c>
      <c r="G1355" s="92">
        <v>92</v>
      </c>
      <c r="H1355" s="92">
        <v>54</v>
      </c>
      <c r="I1355" s="9">
        <v>2.5</v>
      </c>
      <c r="J1355" s="9">
        <v>3.2</v>
      </c>
      <c r="K1355" s="66">
        <v>7.1333333333333337</v>
      </c>
      <c r="L1355" s="66">
        <v>3.6833333333333331</v>
      </c>
      <c r="M1355" s="66">
        <v>1.502435</v>
      </c>
      <c r="N1355" s="66">
        <v>5.2</v>
      </c>
      <c r="O1355" s="68">
        <v>11.6</v>
      </c>
    </row>
    <row r="1356" spans="1:15" x14ac:dyDescent="0.35">
      <c r="A1356" s="2">
        <v>4</v>
      </c>
      <c r="B1356" s="66">
        <v>25.12</v>
      </c>
      <c r="C1356" s="66">
        <v>24.56</v>
      </c>
      <c r="D1356" s="66">
        <v>26</v>
      </c>
      <c r="E1356" s="9">
        <v>27.8</v>
      </c>
      <c r="F1356" s="9">
        <v>10.4</v>
      </c>
      <c r="G1356" s="92">
        <v>92</v>
      </c>
      <c r="H1356" s="92">
        <v>65</v>
      </c>
      <c r="I1356" s="9">
        <v>2.2999999999999998</v>
      </c>
      <c r="J1356" s="9">
        <v>1.6</v>
      </c>
      <c r="K1356" s="66">
        <v>5.5250000000000004</v>
      </c>
      <c r="L1356" s="66">
        <v>3.9333333333333331</v>
      </c>
      <c r="M1356" s="66">
        <v>1.3137624999999999</v>
      </c>
      <c r="N1356" s="66">
        <v>4</v>
      </c>
      <c r="O1356" s="68">
        <v>13.6</v>
      </c>
    </row>
    <row r="1357" spans="1:15" x14ac:dyDescent="0.35">
      <c r="A1357" s="2">
        <v>5</v>
      </c>
      <c r="B1357" s="66">
        <v>26.12</v>
      </c>
      <c r="C1357" s="66">
        <v>25.04</v>
      </c>
      <c r="D1357" s="66">
        <v>25.76</v>
      </c>
      <c r="E1357" s="9">
        <v>28.2</v>
      </c>
      <c r="F1357" s="9">
        <v>10</v>
      </c>
      <c r="G1357" s="92">
        <v>96</v>
      </c>
      <c r="H1357" s="92">
        <v>64</v>
      </c>
      <c r="I1357" s="9">
        <v>2.5</v>
      </c>
      <c r="J1357" s="9">
        <v>2.6</v>
      </c>
      <c r="K1357" s="66">
        <v>5.7</v>
      </c>
      <c r="L1357" s="66">
        <v>2.2416666666666667</v>
      </c>
      <c r="M1357" s="66">
        <v>1.1030974999999998</v>
      </c>
      <c r="N1357" s="8">
        <v>6.15</v>
      </c>
      <c r="O1357" s="68">
        <v>2.2999999999999998</v>
      </c>
    </row>
    <row r="1358" spans="1:15" x14ac:dyDescent="0.35">
      <c r="A1358" s="2">
        <v>6</v>
      </c>
      <c r="B1358" s="66">
        <v>25.72</v>
      </c>
      <c r="C1358" s="66">
        <v>24.96</v>
      </c>
      <c r="D1358" s="66">
        <v>26.2</v>
      </c>
      <c r="E1358" s="9">
        <v>28.8</v>
      </c>
      <c r="F1358" s="9">
        <v>10.199999999999999</v>
      </c>
      <c r="G1358" s="92">
        <v>96</v>
      </c>
      <c r="H1358" s="92">
        <v>60</v>
      </c>
      <c r="I1358" s="9">
        <v>3</v>
      </c>
      <c r="J1358" s="9">
        <v>4.0999999999999996</v>
      </c>
      <c r="K1358" s="66">
        <v>5.65</v>
      </c>
      <c r="L1358" s="66">
        <v>4.7583333333333337</v>
      </c>
      <c r="M1358" s="66">
        <v>1.4457175000000002</v>
      </c>
      <c r="N1358" s="66">
        <v>6</v>
      </c>
      <c r="O1358" s="68">
        <v>25.4</v>
      </c>
    </row>
    <row r="1359" spans="1:15" x14ac:dyDescent="0.35">
      <c r="A1359" s="2">
        <v>7</v>
      </c>
      <c r="B1359" s="66">
        <v>26.56</v>
      </c>
      <c r="C1359" s="66">
        <v>25.08</v>
      </c>
      <c r="D1359" s="69">
        <v>26</v>
      </c>
      <c r="E1359" s="10">
        <v>30.4</v>
      </c>
      <c r="F1359" s="10">
        <v>10.4</v>
      </c>
      <c r="G1359" s="153">
        <v>82</v>
      </c>
      <c r="H1359" s="153">
        <v>61</v>
      </c>
      <c r="I1359" s="10">
        <v>3.3</v>
      </c>
      <c r="J1359" s="10">
        <v>3.2</v>
      </c>
      <c r="K1359" s="66">
        <v>6.166666666666667</v>
      </c>
      <c r="L1359" s="66">
        <v>2.8</v>
      </c>
      <c r="M1359" s="66">
        <v>1.2454700000000001</v>
      </c>
      <c r="N1359" s="66">
        <v>8.1</v>
      </c>
      <c r="O1359" s="68">
        <v>24.6</v>
      </c>
    </row>
    <row r="1360" spans="1:15" x14ac:dyDescent="0.35">
      <c r="A1360" s="2">
        <v>8</v>
      </c>
      <c r="B1360" s="66">
        <v>25.04</v>
      </c>
      <c r="C1360" s="66">
        <v>24.4</v>
      </c>
      <c r="D1360" s="66">
        <v>25.84</v>
      </c>
      <c r="E1360" s="9">
        <v>25.6</v>
      </c>
      <c r="F1360" s="9">
        <v>10.6</v>
      </c>
      <c r="G1360" s="92">
        <v>92</v>
      </c>
      <c r="H1360" s="92">
        <v>77</v>
      </c>
      <c r="I1360" s="9">
        <v>2.2000000000000002</v>
      </c>
      <c r="J1360" s="9">
        <v>4.8</v>
      </c>
      <c r="K1360" s="66">
        <v>5.5666666666666664</v>
      </c>
      <c r="L1360" s="66">
        <v>3.2749999999999999</v>
      </c>
      <c r="M1360" s="66">
        <v>1.2281074999999999</v>
      </c>
      <c r="N1360" s="66">
        <v>1</v>
      </c>
      <c r="O1360" s="68">
        <v>26.2</v>
      </c>
    </row>
    <row r="1361" spans="1:15" x14ac:dyDescent="0.35">
      <c r="A1361" s="2">
        <v>9</v>
      </c>
      <c r="B1361" s="66">
        <v>23.76</v>
      </c>
      <c r="C1361" s="66">
        <v>27.36</v>
      </c>
      <c r="D1361" s="66">
        <v>25.24</v>
      </c>
      <c r="E1361" s="9">
        <v>25.2</v>
      </c>
      <c r="F1361" s="9">
        <v>9.1999999999999993</v>
      </c>
      <c r="G1361" s="92">
        <v>92</v>
      </c>
      <c r="H1361" s="92">
        <v>76</v>
      </c>
      <c r="I1361" s="9">
        <v>2</v>
      </c>
      <c r="J1361" s="9">
        <v>3.6</v>
      </c>
      <c r="K1361" s="66">
        <v>6.2750000000000004</v>
      </c>
      <c r="L1361" s="66">
        <v>3.5333333333333332</v>
      </c>
      <c r="M1361" s="66">
        <v>1.3623775</v>
      </c>
      <c r="N1361" s="66">
        <v>1.2</v>
      </c>
      <c r="O1361" s="275" t="s">
        <v>153</v>
      </c>
    </row>
    <row r="1362" spans="1:15" ht="15" thickBot="1" x14ac:dyDescent="0.4">
      <c r="A1362" s="3">
        <v>10</v>
      </c>
      <c r="B1362" s="70">
        <v>23.64</v>
      </c>
      <c r="C1362" s="70">
        <v>23.32</v>
      </c>
      <c r="D1362" s="70">
        <v>24.88</v>
      </c>
      <c r="E1362" s="13">
        <v>26.2</v>
      </c>
      <c r="F1362" s="13">
        <v>11</v>
      </c>
      <c r="G1362" s="158">
        <v>92</v>
      </c>
      <c r="H1362" s="158">
        <v>70</v>
      </c>
      <c r="I1362" s="13">
        <v>2</v>
      </c>
      <c r="J1362" s="13">
        <v>3.1</v>
      </c>
      <c r="K1362" s="70">
        <v>3.5166666666666666</v>
      </c>
      <c r="L1362" s="70">
        <v>1.65</v>
      </c>
      <c r="M1362" s="66">
        <v>0.7176499999999999</v>
      </c>
      <c r="N1362" s="66">
        <v>1</v>
      </c>
      <c r="O1362" s="72">
        <v>0.3</v>
      </c>
    </row>
    <row r="1363" spans="1:15" ht="15" thickBot="1" x14ac:dyDescent="0.4">
      <c r="A1363" s="16" t="s">
        <v>16</v>
      </c>
      <c r="B1363" s="104">
        <v>254.71999999999997</v>
      </c>
      <c r="C1363" s="104">
        <v>251.44</v>
      </c>
      <c r="D1363" s="104">
        <v>259.12</v>
      </c>
      <c r="E1363" s="104">
        <v>277.8</v>
      </c>
      <c r="F1363" s="104">
        <v>102</v>
      </c>
      <c r="G1363" s="104">
        <v>926</v>
      </c>
      <c r="H1363" s="104">
        <v>647</v>
      </c>
      <c r="I1363" s="104">
        <v>24.8</v>
      </c>
      <c r="J1363" s="104">
        <v>34.200000000000003</v>
      </c>
      <c r="K1363" s="104">
        <v>56.516666666666673</v>
      </c>
      <c r="L1363" s="104">
        <v>32.024999999999999</v>
      </c>
      <c r="M1363" s="104">
        <v>12.298437500000002</v>
      </c>
      <c r="N1363" s="104">
        <v>32.650000000000006</v>
      </c>
      <c r="O1363" s="104">
        <v>132.1</v>
      </c>
    </row>
    <row r="1364" spans="1:15" ht="15" thickBot="1" x14ac:dyDescent="0.4">
      <c r="A1364" s="17" t="s">
        <v>18</v>
      </c>
      <c r="B1364" s="105">
        <v>25.471999999999998</v>
      </c>
      <c r="C1364" s="105">
        <v>25.143999999999998</v>
      </c>
      <c r="D1364" s="105">
        <v>25.911999999999999</v>
      </c>
      <c r="E1364" s="105">
        <v>27.78</v>
      </c>
      <c r="F1364" s="105">
        <v>10.199999999999999</v>
      </c>
      <c r="G1364" s="105">
        <v>92.6</v>
      </c>
      <c r="H1364" s="105">
        <v>64.7</v>
      </c>
      <c r="I1364" s="105">
        <v>2.48</v>
      </c>
      <c r="J1364" s="105">
        <v>3.4200000000000004</v>
      </c>
      <c r="K1364" s="105">
        <v>5.6516666666666673</v>
      </c>
      <c r="L1364" s="105">
        <v>3.2024999999999997</v>
      </c>
      <c r="M1364" s="105">
        <v>1.2298437500000001</v>
      </c>
      <c r="N1364" s="105">
        <v>4.0812500000000007</v>
      </c>
      <c r="O1364" s="105">
        <v>14.677777777777777</v>
      </c>
    </row>
    <row r="1365" spans="1:15" x14ac:dyDescent="0.35">
      <c r="A1365" s="6">
        <v>11</v>
      </c>
      <c r="B1365" s="65">
        <v>26.56</v>
      </c>
      <c r="C1365" s="65">
        <v>25.16</v>
      </c>
      <c r="D1365" s="65">
        <v>25.68</v>
      </c>
      <c r="E1365" s="12">
        <v>28.8</v>
      </c>
      <c r="F1365" s="12">
        <v>11.4</v>
      </c>
      <c r="G1365" s="7">
        <v>92</v>
      </c>
      <c r="H1365" s="7">
        <v>60</v>
      </c>
      <c r="I1365" s="7">
        <v>3.3</v>
      </c>
      <c r="J1365" s="7">
        <v>5.2</v>
      </c>
      <c r="K1365" s="65">
        <v>4.5999999999999996</v>
      </c>
      <c r="L1365" s="65">
        <v>3.6416666666666666</v>
      </c>
      <c r="M1365" s="66">
        <v>1.1447674999999999</v>
      </c>
      <c r="N1365" s="8">
        <v>4.3499999999999996</v>
      </c>
      <c r="O1365" s="74">
        <v>1.4</v>
      </c>
    </row>
    <row r="1366" spans="1:15" x14ac:dyDescent="0.35">
      <c r="A1366" s="2">
        <v>12</v>
      </c>
      <c r="B1366" s="8">
        <v>27.24</v>
      </c>
      <c r="C1366" s="8">
        <v>25.64</v>
      </c>
      <c r="D1366" s="8">
        <v>26.08</v>
      </c>
      <c r="E1366" s="8">
        <v>28.6</v>
      </c>
      <c r="F1366" s="9">
        <v>10.8</v>
      </c>
      <c r="G1366" s="8">
        <v>92</v>
      </c>
      <c r="H1366" s="8">
        <v>64</v>
      </c>
      <c r="I1366" s="9">
        <v>2.7</v>
      </c>
      <c r="J1366" s="9">
        <v>3.9</v>
      </c>
      <c r="K1366" s="66">
        <v>5.8250000000000002</v>
      </c>
      <c r="L1366" s="65">
        <v>1.425</v>
      </c>
      <c r="M1366" s="66">
        <v>1.0070250000000001</v>
      </c>
      <c r="N1366" s="66">
        <v>7</v>
      </c>
      <c r="O1366" s="68" t="s">
        <v>153</v>
      </c>
    </row>
    <row r="1367" spans="1:15" x14ac:dyDescent="0.35">
      <c r="A1367" s="2">
        <v>13</v>
      </c>
      <c r="B1367" s="8">
        <v>25.88</v>
      </c>
      <c r="C1367" s="66">
        <v>25.08</v>
      </c>
      <c r="D1367" s="66">
        <v>26.32</v>
      </c>
      <c r="E1367" s="8">
        <v>26.4</v>
      </c>
      <c r="F1367" s="8">
        <v>11.8</v>
      </c>
      <c r="G1367" s="8">
        <v>92</v>
      </c>
      <c r="H1367" s="8">
        <v>76</v>
      </c>
      <c r="I1367" s="9">
        <v>2</v>
      </c>
      <c r="J1367" s="8">
        <v>3.9</v>
      </c>
      <c r="K1367" s="65">
        <v>5.6833333333333336</v>
      </c>
      <c r="L1367" s="65">
        <v>1.8083333333333333</v>
      </c>
      <c r="M1367" s="66">
        <v>1.0405925</v>
      </c>
      <c r="N1367" s="66">
        <v>2.2999999999999998</v>
      </c>
      <c r="O1367" s="68">
        <v>1</v>
      </c>
    </row>
    <row r="1368" spans="1:15" x14ac:dyDescent="0.35">
      <c r="A1368" s="2">
        <v>14</v>
      </c>
      <c r="B1368" s="66">
        <v>26.16</v>
      </c>
      <c r="C1368" s="66">
        <v>25.64</v>
      </c>
      <c r="D1368" s="8">
        <v>26.56</v>
      </c>
      <c r="E1368" s="8">
        <v>27.8</v>
      </c>
      <c r="F1368" s="10">
        <v>10.199999999999999</v>
      </c>
      <c r="G1368" s="8">
        <v>92</v>
      </c>
      <c r="H1368" s="8">
        <v>64</v>
      </c>
      <c r="I1368" s="8">
        <v>2</v>
      </c>
      <c r="J1368" s="9">
        <v>1.9</v>
      </c>
      <c r="K1368" s="65">
        <v>5.0999999999999996</v>
      </c>
      <c r="L1368" s="66">
        <v>2.5416666666666665</v>
      </c>
      <c r="M1368" s="66">
        <v>1.0614274999999997</v>
      </c>
      <c r="N1368" s="66">
        <v>4</v>
      </c>
      <c r="O1368" s="68">
        <v>2.4</v>
      </c>
    </row>
    <row r="1369" spans="1:15" x14ac:dyDescent="0.35">
      <c r="A1369" s="2">
        <v>15</v>
      </c>
      <c r="B1369" s="66">
        <v>27.52</v>
      </c>
      <c r="C1369" s="66">
        <v>25.76</v>
      </c>
      <c r="D1369" s="66">
        <v>26.44</v>
      </c>
      <c r="E1369" s="9">
        <v>29.2</v>
      </c>
      <c r="F1369" s="9">
        <v>11.2</v>
      </c>
      <c r="G1369" s="8">
        <v>92</v>
      </c>
      <c r="H1369" s="8">
        <v>54</v>
      </c>
      <c r="I1369" s="9">
        <v>3.6</v>
      </c>
      <c r="J1369" s="8">
        <v>6</v>
      </c>
      <c r="K1369" s="65">
        <v>4.3833333333333337</v>
      </c>
      <c r="L1369" s="65">
        <v>1.8666666666666667</v>
      </c>
      <c r="M1369" s="66">
        <v>0.86812499999999992</v>
      </c>
      <c r="N1369" s="66">
        <v>6.3</v>
      </c>
      <c r="O1369" s="68">
        <v>0.2</v>
      </c>
    </row>
    <row r="1370" spans="1:15" x14ac:dyDescent="0.35">
      <c r="A1370" s="2">
        <v>16</v>
      </c>
      <c r="B1370" s="66">
        <v>29.56</v>
      </c>
      <c r="C1370" s="8">
        <v>27.76</v>
      </c>
      <c r="D1370" s="66">
        <v>27.6</v>
      </c>
      <c r="E1370" s="9">
        <v>30.4</v>
      </c>
      <c r="F1370" s="9">
        <v>11.4</v>
      </c>
      <c r="G1370" s="8">
        <v>92</v>
      </c>
      <c r="H1370" s="8">
        <v>54</v>
      </c>
      <c r="I1370" s="9">
        <v>3.8</v>
      </c>
      <c r="J1370" s="8">
        <v>3.3</v>
      </c>
      <c r="K1370" s="66">
        <v>5.166666666666667</v>
      </c>
      <c r="L1370" s="65">
        <v>3.7</v>
      </c>
      <c r="M1370" s="66">
        <v>1.2315800000000001</v>
      </c>
      <c r="N1370" s="8">
        <v>8.35</v>
      </c>
      <c r="O1370" s="68">
        <v>3.7</v>
      </c>
    </row>
    <row r="1371" spans="1:15" x14ac:dyDescent="0.35">
      <c r="A1371" s="2">
        <v>17</v>
      </c>
      <c r="B1371" s="8">
        <v>28.52</v>
      </c>
      <c r="C1371" s="8">
        <v>27.32</v>
      </c>
      <c r="D1371" s="66">
        <v>27.68</v>
      </c>
      <c r="E1371" s="9">
        <v>28.8</v>
      </c>
      <c r="F1371" s="9">
        <v>11</v>
      </c>
      <c r="G1371" s="8">
        <v>92</v>
      </c>
      <c r="H1371" s="8">
        <v>66</v>
      </c>
      <c r="I1371" s="9">
        <v>3.1</v>
      </c>
      <c r="J1371" s="9">
        <v>6.3</v>
      </c>
      <c r="K1371" s="65">
        <v>6.7750000000000004</v>
      </c>
      <c r="L1371" s="65">
        <v>3.5333333333333332</v>
      </c>
      <c r="M1371" s="66">
        <v>1.4318275</v>
      </c>
      <c r="N1371" s="66">
        <v>7.3</v>
      </c>
      <c r="O1371" s="68" t="s">
        <v>153</v>
      </c>
    </row>
    <row r="1372" spans="1:15" x14ac:dyDescent="0.35">
      <c r="A1372" s="2">
        <v>18</v>
      </c>
      <c r="B1372" s="66">
        <v>27.96</v>
      </c>
      <c r="C1372" s="66">
        <v>27.32</v>
      </c>
      <c r="D1372" s="8">
        <v>27.84</v>
      </c>
      <c r="E1372" s="9">
        <v>29.6</v>
      </c>
      <c r="F1372" s="9">
        <v>11</v>
      </c>
      <c r="G1372" s="8">
        <v>92</v>
      </c>
      <c r="H1372" s="8">
        <v>66</v>
      </c>
      <c r="I1372" s="9">
        <v>2.5</v>
      </c>
      <c r="J1372" s="9">
        <v>2.9</v>
      </c>
      <c r="K1372" s="66">
        <v>5.9249999999999998</v>
      </c>
      <c r="L1372" s="65">
        <v>2.1749999999999998</v>
      </c>
      <c r="M1372" s="66">
        <v>1.1250899999999999</v>
      </c>
      <c r="N1372" s="8">
        <v>6.25</v>
      </c>
      <c r="O1372" s="68">
        <v>31.6</v>
      </c>
    </row>
    <row r="1373" spans="1:15" x14ac:dyDescent="0.35">
      <c r="A1373" s="2">
        <v>19</v>
      </c>
      <c r="B1373" s="66">
        <v>27.08</v>
      </c>
      <c r="C1373" s="66">
        <v>26.2</v>
      </c>
      <c r="D1373" s="66">
        <v>27.16</v>
      </c>
      <c r="E1373" s="8">
        <v>29.2</v>
      </c>
      <c r="F1373" s="9">
        <v>10</v>
      </c>
      <c r="G1373" s="8">
        <v>96</v>
      </c>
      <c r="H1373" s="8">
        <v>61</v>
      </c>
      <c r="I1373" s="9">
        <v>3</v>
      </c>
      <c r="J1373" s="9">
        <v>5</v>
      </c>
      <c r="K1373" s="65">
        <v>4.875</v>
      </c>
      <c r="L1373" s="65">
        <v>2.35</v>
      </c>
      <c r="M1373" s="66">
        <v>1.0035524999999998</v>
      </c>
      <c r="N1373" s="66">
        <v>7</v>
      </c>
      <c r="O1373" s="68">
        <v>0</v>
      </c>
    </row>
    <row r="1374" spans="1:15" ht="15" thickBot="1" x14ac:dyDescent="0.4">
      <c r="A1374" s="3">
        <v>20</v>
      </c>
      <c r="B1374" s="70">
        <v>27.4</v>
      </c>
      <c r="C1374" s="70">
        <v>26.32</v>
      </c>
      <c r="D1374" s="70">
        <v>27.36</v>
      </c>
      <c r="E1374" s="11">
        <v>30.4</v>
      </c>
      <c r="F1374" s="13">
        <v>11.2</v>
      </c>
      <c r="G1374" s="11">
        <v>96</v>
      </c>
      <c r="H1374" s="11">
        <v>62</v>
      </c>
      <c r="I1374" s="13">
        <v>2.6</v>
      </c>
      <c r="J1374" s="11">
        <v>5.0999999999999996</v>
      </c>
      <c r="K1374" s="70">
        <v>5.1333333333333337</v>
      </c>
      <c r="L1374" s="70">
        <v>2.625</v>
      </c>
      <c r="M1374" s="66">
        <v>1.0776325</v>
      </c>
      <c r="N1374" s="66">
        <v>7.1</v>
      </c>
      <c r="O1374" s="72">
        <v>13.8</v>
      </c>
    </row>
    <row r="1375" spans="1:15" ht="15" thickBot="1" x14ac:dyDescent="0.4">
      <c r="A1375" s="16" t="s">
        <v>16</v>
      </c>
      <c r="B1375" s="104">
        <v>273.88</v>
      </c>
      <c r="C1375" s="104">
        <v>262.2</v>
      </c>
      <c r="D1375" s="104">
        <v>268.72000000000003</v>
      </c>
      <c r="E1375" s="104">
        <v>289.2</v>
      </c>
      <c r="F1375" s="104">
        <v>110.00000000000001</v>
      </c>
      <c r="G1375" s="104">
        <v>928</v>
      </c>
      <c r="H1375" s="104">
        <v>627</v>
      </c>
      <c r="I1375" s="104">
        <v>28.6</v>
      </c>
      <c r="J1375" s="104">
        <v>43.5</v>
      </c>
      <c r="K1375" s="104">
        <v>53.466666666666669</v>
      </c>
      <c r="L1375" s="104">
        <v>25.666666666666668</v>
      </c>
      <c r="M1375" s="104">
        <v>10.991619999999999</v>
      </c>
      <c r="N1375" s="104">
        <v>59.949999999999996</v>
      </c>
      <c r="O1375" s="104">
        <v>54.099999999999994</v>
      </c>
    </row>
    <row r="1376" spans="1:15" ht="15" thickBot="1" x14ac:dyDescent="0.4">
      <c r="A1376" s="17" t="s">
        <v>18</v>
      </c>
      <c r="B1376" s="105">
        <v>27.387999999999998</v>
      </c>
      <c r="C1376" s="105">
        <v>26.22</v>
      </c>
      <c r="D1376" s="105">
        <v>26.872000000000003</v>
      </c>
      <c r="E1376" s="105">
        <v>28.919999999999998</v>
      </c>
      <c r="F1376" s="105">
        <v>11.000000000000002</v>
      </c>
      <c r="G1376" s="105">
        <v>92.8</v>
      </c>
      <c r="H1376" s="105">
        <v>62.7</v>
      </c>
      <c r="I1376" s="105">
        <v>2.8600000000000003</v>
      </c>
      <c r="J1376" s="105">
        <v>4.3499999999999996</v>
      </c>
      <c r="K1376" s="105">
        <v>5.3466666666666667</v>
      </c>
      <c r="L1376" s="105">
        <v>2.5666666666666669</v>
      </c>
      <c r="M1376" s="105">
        <v>1.099162</v>
      </c>
      <c r="N1376" s="105">
        <v>5.9949999999999992</v>
      </c>
      <c r="O1376" s="105">
        <v>6.7624999999999993</v>
      </c>
    </row>
    <row r="1377" spans="1:15" x14ac:dyDescent="0.35">
      <c r="A1377" s="21">
        <v>21</v>
      </c>
      <c r="B1377" s="82">
        <v>26.56</v>
      </c>
      <c r="C1377" s="7">
        <v>25.88</v>
      </c>
      <c r="D1377" s="65">
        <v>27.04</v>
      </c>
      <c r="E1377" s="12">
        <v>29.8</v>
      </c>
      <c r="F1377" s="12">
        <v>11.2</v>
      </c>
      <c r="G1377" s="7">
        <v>92</v>
      </c>
      <c r="H1377" s="7">
        <v>66</v>
      </c>
      <c r="I1377" s="12">
        <v>2.8</v>
      </c>
      <c r="J1377" s="12">
        <v>4.2</v>
      </c>
      <c r="K1377" s="65">
        <v>5.6416666666666666</v>
      </c>
      <c r="L1377" s="65">
        <v>1.5916666666666666</v>
      </c>
      <c r="M1377" s="66">
        <v>1.00471</v>
      </c>
      <c r="N1377" s="66">
        <v>5.3</v>
      </c>
      <c r="O1377" s="74">
        <v>0</v>
      </c>
    </row>
    <row r="1378" spans="1:15" x14ac:dyDescent="0.35">
      <c r="A1378" s="22">
        <v>22</v>
      </c>
      <c r="B1378" s="66">
        <v>26</v>
      </c>
      <c r="C1378" s="8">
        <v>25.36</v>
      </c>
      <c r="D1378" s="8">
        <v>26.52</v>
      </c>
      <c r="E1378" s="9">
        <v>28.4</v>
      </c>
      <c r="F1378" s="8">
        <v>10.6</v>
      </c>
      <c r="G1378" s="8">
        <v>92</v>
      </c>
      <c r="H1378" s="8">
        <v>65</v>
      </c>
      <c r="I1378" s="9">
        <v>3.1</v>
      </c>
      <c r="J1378" s="8">
        <v>2.9</v>
      </c>
      <c r="K1378" s="66">
        <v>5.0583333333333336</v>
      </c>
      <c r="L1378" s="66">
        <v>3.2833333333333332</v>
      </c>
      <c r="M1378" s="66">
        <v>1.1586574999999999</v>
      </c>
      <c r="N1378" s="66">
        <v>4</v>
      </c>
      <c r="O1378" s="68">
        <v>5.3</v>
      </c>
    </row>
    <row r="1379" spans="1:15" x14ac:dyDescent="0.35">
      <c r="A1379" s="22">
        <v>23</v>
      </c>
      <c r="B1379" s="66">
        <v>26.56</v>
      </c>
      <c r="C1379" s="66">
        <v>25.28</v>
      </c>
      <c r="D1379" s="66">
        <v>26.24</v>
      </c>
      <c r="E1379" s="9">
        <v>29</v>
      </c>
      <c r="F1379" s="9">
        <v>8.8000000000000007</v>
      </c>
      <c r="G1379" s="8">
        <v>91</v>
      </c>
      <c r="H1379" s="8">
        <v>60</v>
      </c>
      <c r="I1379" s="9">
        <v>3</v>
      </c>
      <c r="J1379" s="9">
        <v>3.3</v>
      </c>
      <c r="K1379" s="66">
        <v>4.583333333333333</v>
      </c>
      <c r="L1379" s="66">
        <v>1.2333333333333334</v>
      </c>
      <c r="M1379" s="66">
        <v>0.80793499999999996</v>
      </c>
      <c r="N1379" s="66">
        <v>6</v>
      </c>
      <c r="O1379" s="68">
        <v>1.4</v>
      </c>
    </row>
    <row r="1380" spans="1:15" x14ac:dyDescent="0.35">
      <c r="A1380" s="22">
        <v>24</v>
      </c>
      <c r="B1380" s="8">
        <v>28.72</v>
      </c>
      <c r="C1380" s="66">
        <v>26.76</v>
      </c>
      <c r="D1380" s="8">
        <v>27.24</v>
      </c>
      <c r="E1380" s="9">
        <v>29.2</v>
      </c>
      <c r="F1380" s="9">
        <v>10.199999999999999</v>
      </c>
      <c r="G1380" s="8">
        <v>92</v>
      </c>
      <c r="H1380" s="8">
        <v>66</v>
      </c>
      <c r="I1380" s="9">
        <v>3.8</v>
      </c>
      <c r="J1380" s="9">
        <v>7.5</v>
      </c>
      <c r="K1380" s="66">
        <v>6.3583333333333334</v>
      </c>
      <c r="L1380" s="66">
        <v>1.5083333333333333</v>
      </c>
      <c r="M1380" s="66">
        <v>1.0926800000000001</v>
      </c>
      <c r="N1380" s="8">
        <v>7.15</v>
      </c>
      <c r="O1380" s="68">
        <v>0</v>
      </c>
    </row>
    <row r="1381" spans="1:15" x14ac:dyDescent="0.35">
      <c r="A1381" s="22">
        <v>25</v>
      </c>
      <c r="B1381" s="66">
        <v>27.56</v>
      </c>
      <c r="C1381" s="66">
        <v>26.8</v>
      </c>
      <c r="D1381" s="66">
        <v>27.44</v>
      </c>
      <c r="E1381" s="9">
        <v>30.2</v>
      </c>
      <c r="F1381" s="9">
        <v>11.8</v>
      </c>
      <c r="G1381" s="8">
        <v>92</v>
      </c>
      <c r="H1381" s="8">
        <v>66</v>
      </c>
      <c r="I1381" s="9">
        <v>3.2</v>
      </c>
      <c r="J1381" s="9">
        <v>4.5999999999999996</v>
      </c>
      <c r="K1381" s="66">
        <v>4.8</v>
      </c>
      <c r="L1381" s="66">
        <v>2.3166666666666669</v>
      </c>
      <c r="M1381" s="66">
        <v>0.98850500000000008</v>
      </c>
      <c r="N1381" s="66">
        <v>5</v>
      </c>
      <c r="O1381" s="68">
        <v>0</v>
      </c>
    </row>
    <row r="1382" spans="1:15" x14ac:dyDescent="0.35">
      <c r="A1382" s="22">
        <v>26</v>
      </c>
      <c r="B1382" s="66">
        <v>27.28</v>
      </c>
      <c r="C1382" s="66">
        <v>26.48</v>
      </c>
      <c r="D1382" s="8">
        <v>27.16</v>
      </c>
      <c r="E1382" s="9">
        <v>30.4</v>
      </c>
      <c r="F1382" s="9">
        <v>10</v>
      </c>
      <c r="G1382" s="8">
        <v>92</v>
      </c>
      <c r="H1382" s="8">
        <v>55</v>
      </c>
      <c r="I1382" s="9">
        <v>3.3</v>
      </c>
      <c r="J1382" s="8">
        <v>3.8</v>
      </c>
      <c r="K1382" s="66">
        <v>5.4249999999999998</v>
      </c>
      <c r="L1382" s="66">
        <v>2.0416666666666665</v>
      </c>
      <c r="M1382" s="66">
        <v>1.03712</v>
      </c>
      <c r="N1382" s="66">
        <v>6.1</v>
      </c>
      <c r="O1382" s="68">
        <v>4.7</v>
      </c>
    </row>
    <row r="1383" spans="1:15" x14ac:dyDescent="0.35">
      <c r="A1383" s="22">
        <v>27</v>
      </c>
      <c r="B1383" s="66">
        <v>26.6</v>
      </c>
      <c r="C1383" s="66">
        <v>26</v>
      </c>
      <c r="D1383" s="66">
        <v>27</v>
      </c>
      <c r="E1383" s="9">
        <v>29.2</v>
      </c>
      <c r="F1383" s="8">
        <v>10.8</v>
      </c>
      <c r="G1383" s="8">
        <v>92</v>
      </c>
      <c r="H1383" s="8">
        <v>61</v>
      </c>
      <c r="I1383" s="9">
        <v>3</v>
      </c>
      <c r="J1383" s="8">
        <v>4.5</v>
      </c>
      <c r="K1383" s="66">
        <v>5.7</v>
      </c>
      <c r="L1383" s="66">
        <v>2.4583333333333335</v>
      </c>
      <c r="M1383" s="66">
        <v>1.1331925</v>
      </c>
      <c r="N1383" s="66">
        <v>6</v>
      </c>
      <c r="O1383" s="68">
        <v>0.2</v>
      </c>
    </row>
    <row r="1384" spans="1:15" x14ac:dyDescent="0.35">
      <c r="A1384" s="22">
        <v>28</v>
      </c>
      <c r="B1384" s="8">
        <v>26.96</v>
      </c>
      <c r="C1384" s="8">
        <v>25.76</v>
      </c>
      <c r="D1384" s="8">
        <v>26.48</v>
      </c>
      <c r="E1384" s="9">
        <v>29</v>
      </c>
      <c r="F1384" s="9">
        <v>9.1999999999999993</v>
      </c>
      <c r="G1384" s="8">
        <v>92</v>
      </c>
      <c r="H1384" s="8">
        <v>66</v>
      </c>
      <c r="I1384" s="8">
        <v>2.7</v>
      </c>
      <c r="J1384" s="8">
        <v>5.2</v>
      </c>
      <c r="K1384" s="66">
        <v>4.25</v>
      </c>
      <c r="L1384" s="66">
        <v>2.0083333333333333</v>
      </c>
      <c r="M1384" s="66">
        <v>0.86928249999999996</v>
      </c>
      <c r="N1384" s="66">
        <v>4</v>
      </c>
      <c r="O1384" s="68">
        <v>0</v>
      </c>
    </row>
    <row r="1385" spans="1:15" x14ac:dyDescent="0.35">
      <c r="A1385" s="22">
        <v>29</v>
      </c>
      <c r="B1385" s="8">
        <v>27.52</v>
      </c>
      <c r="C1385" s="8">
        <v>26</v>
      </c>
      <c r="D1385" s="66">
        <v>26.72</v>
      </c>
      <c r="E1385" s="9">
        <v>30.2</v>
      </c>
      <c r="F1385" s="8">
        <v>9.4</v>
      </c>
      <c r="G1385" s="8">
        <v>96</v>
      </c>
      <c r="H1385" s="8">
        <v>60</v>
      </c>
      <c r="I1385" s="8">
        <v>3.2</v>
      </c>
      <c r="J1385" s="8">
        <v>2.4</v>
      </c>
      <c r="K1385" s="66">
        <v>5.2583333333333337</v>
      </c>
      <c r="L1385" s="66">
        <v>3.7666666666666666</v>
      </c>
      <c r="M1385" s="66">
        <v>1.2535725</v>
      </c>
      <c r="N1385" s="66">
        <v>6</v>
      </c>
      <c r="O1385" s="68">
        <v>25.5</v>
      </c>
    </row>
    <row r="1386" spans="1:15" ht="15" thickBot="1" x14ac:dyDescent="0.4">
      <c r="A1386" s="22">
        <v>30</v>
      </c>
      <c r="B1386" s="66">
        <v>26.08</v>
      </c>
      <c r="C1386" s="8">
        <v>25.32</v>
      </c>
      <c r="D1386" s="66">
        <v>26.16</v>
      </c>
      <c r="E1386" s="8">
        <v>29.8</v>
      </c>
      <c r="F1386" s="9">
        <v>9.1999999999999993</v>
      </c>
      <c r="G1386" s="9">
        <v>92</v>
      </c>
      <c r="H1386" s="8">
        <v>60</v>
      </c>
      <c r="I1386" s="8">
        <v>3.4</v>
      </c>
      <c r="J1386" s="8">
        <v>4.8</v>
      </c>
      <c r="K1386" s="66">
        <v>5.55</v>
      </c>
      <c r="L1386" s="66">
        <v>2.6083333333333334</v>
      </c>
      <c r="M1386" s="66">
        <v>1.1331925</v>
      </c>
      <c r="N1386" s="66">
        <v>3</v>
      </c>
      <c r="O1386" s="68">
        <v>1.6</v>
      </c>
    </row>
    <row r="1387" spans="1:15" ht="15" thickBot="1" x14ac:dyDescent="0.4">
      <c r="A1387" s="16" t="s">
        <v>16</v>
      </c>
      <c r="B1387" s="104">
        <v>269.84000000000003</v>
      </c>
      <c r="C1387" s="104">
        <v>259.64</v>
      </c>
      <c r="D1387" s="104">
        <v>268</v>
      </c>
      <c r="E1387" s="104">
        <v>295.2</v>
      </c>
      <c r="F1387" s="104">
        <v>101.2</v>
      </c>
      <c r="G1387" s="104">
        <v>923</v>
      </c>
      <c r="H1387" s="104">
        <v>625</v>
      </c>
      <c r="I1387" s="104">
        <v>31.499999999999996</v>
      </c>
      <c r="J1387" s="104">
        <v>43.199999999999996</v>
      </c>
      <c r="K1387" s="104">
        <v>52.625</v>
      </c>
      <c r="L1387" s="104">
        <v>22.816666666666666</v>
      </c>
      <c r="M1387" s="104">
        <v>10.478847500000001</v>
      </c>
      <c r="N1387" s="104">
        <v>52.550000000000004</v>
      </c>
      <c r="O1387" s="104">
        <v>38.699999999999996</v>
      </c>
    </row>
    <row r="1388" spans="1:15" ht="15" thickBot="1" x14ac:dyDescent="0.4">
      <c r="A1388" s="17" t="s">
        <v>18</v>
      </c>
      <c r="B1388" s="105">
        <v>26.984000000000002</v>
      </c>
      <c r="C1388" s="105">
        <v>25.963999999999999</v>
      </c>
      <c r="D1388" s="105">
        <v>26.8</v>
      </c>
      <c r="E1388" s="105">
        <v>29.52</v>
      </c>
      <c r="F1388" s="105">
        <v>10.120000000000001</v>
      </c>
      <c r="G1388" s="105">
        <v>92.3</v>
      </c>
      <c r="H1388" s="105">
        <v>62.5</v>
      </c>
      <c r="I1388" s="105">
        <v>3.1499999999999995</v>
      </c>
      <c r="J1388" s="105">
        <v>4.3199999999999994</v>
      </c>
      <c r="K1388" s="105">
        <v>5.2625000000000002</v>
      </c>
      <c r="L1388" s="105">
        <v>2.2816666666666667</v>
      </c>
      <c r="M1388" s="105">
        <v>1.0478847500000001</v>
      </c>
      <c r="N1388" s="105">
        <v>5.2550000000000008</v>
      </c>
      <c r="O1388" s="105">
        <v>3.8699999999999997</v>
      </c>
    </row>
    <row r="1389" spans="1:15" ht="15" thickBot="1" x14ac:dyDescent="0.4">
      <c r="A1389" s="276" t="s">
        <v>20</v>
      </c>
      <c r="B1389" s="105">
        <v>798.44</v>
      </c>
      <c r="C1389" s="105">
        <v>773.28</v>
      </c>
      <c r="D1389" s="105">
        <v>795.84</v>
      </c>
      <c r="E1389" s="105">
        <v>862.2</v>
      </c>
      <c r="F1389" s="105">
        <v>313.20000000000005</v>
      </c>
      <c r="G1389" s="105">
        <v>2777</v>
      </c>
      <c r="H1389" s="105">
        <v>1899</v>
      </c>
      <c r="I1389" s="105">
        <v>84.899999999999991</v>
      </c>
      <c r="J1389" s="105">
        <v>120.89999999999999</v>
      </c>
      <c r="K1389" s="105">
        <v>162.60833333333335</v>
      </c>
      <c r="L1389" s="105">
        <v>80.508333333333326</v>
      </c>
      <c r="M1389" s="105">
        <v>33.768905000000004</v>
      </c>
      <c r="N1389" s="105">
        <v>145.15</v>
      </c>
      <c r="O1389" s="105">
        <v>224.89999999999998</v>
      </c>
    </row>
    <row r="1390" spans="1:15" ht="15" thickBot="1" x14ac:dyDescent="0.4">
      <c r="A1390" s="276" t="s">
        <v>21</v>
      </c>
      <c r="B1390" s="105">
        <f>B1389/30</f>
        <v>26.614666666666668</v>
      </c>
      <c r="C1390" s="105">
        <f t="shared" ref="C1390:O1390" si="1">C1389/30</f>
        <v>25.776</v>
      </c>
      <c r="D1390" s="105">
        <f t="shared" si="1"/>
        <v>26.528000000000002</v>
      </c>
      <c r="E1390" s="105">
        <f t="shared" si="1"/>
        <v>28.740000000000002</v>
      </c>
      <c r="F1390" s="105">
        <f t="shared" si="1"/>
        <v>10.440000000000001</v>
      </c>
      <c r="G1390" s="105">
        <f t="shared" si="1"/>
        <v>92.566666666666663</v>
      </c>
      <c r="H1390" s="105">
        <f t="shared" si="1"/>
        <v>63.3</v>
      </c>
      <c r="I1390" s="105">
        <f t="shared" si="1"/>
        <v>2.8299999999999996</v>
      </c>
      <c r="J1390" s="105">
        <f t="shared" si="1"/>
        <v>4.0299999999999994</v>
      </c>
      <c r="K1390" s="105">
        <f t="shared" si="1"/>
        <v>5.4202777777777786</v>
      </c>
      <c r="L1390" s="105">
        <f t="shared" si="1"/>
        <v>2.6836111111111109</v>
      </c>
      <c r="M1390" s="105">
        <f t="shared" si="1"/>
        <v>1.1256301666666668</v>
      </c>
      <c r="N1390" s="105">
        <f t="shared" si="1"/>
        <v>4.8383333333333338</v>
      </c>
      <c r="O1390" s="105">
        <f t="shared" si="1"/>
        <v>7.4966666666666661</v>
      </c>
    </row>
    <row r="1391" spans="1:15" x14ac:dyDescent="0.35">
      <c r="A1391" s="268"/>
      <c r="B1391" s="273"/>
      <c r="C1391" s="268"/>
      <c r="D1391" s="268"/>
      <c r="E1391" s="268"/>
      <c r="F1391" s="268"/>
      <c r="G1391" s="268"/>
      <c r="H1391" s="268"/>
      <c r="I1391" s="268"/>
      <c r="J1391" s="268"/>
      <c r="K1391" s="268"/>
      <c r="L1391" s="268"/>
      <c r="M1391" s="268"/>
      <c r="N1391" s="268"/>
      <c r="O1391" s="274"/>
    </row>
    <row r="1392" spans="1:15" ht="15" thickBot="1" x14ac:dyDescent="0.4">
      <c r="A1392" s="266" t="s">
        <v>157</v>
      </c>
      <c r="B1392" s="266"/>
      <c r="C1392" s="266"/>
      <c r="D1392" s="266"/>
      <c r="E1392" s="266"/>
      <c r="F1392" s="266"/>
      <c r="G1392" s="266"/>
      <c r="H1392" s="266"/>
      <c r="I1392" s="266"/>
      <c r="J1392" s="267"/>
      <c r="K1392" s="266"/>
      <c r="L1392" s="266"/>
      <c r="M1392" s="266"/>
      <c r="N1392" s="266"/>
    </row>
    <row r="1393" spans="1:15" x14ac:dyDescent="0.35">
      <c r="A1393" s="1434" t="s">
        <v>1</v>
      </c>
      <c r="B1393" s="1436" t="s">
        <v>23</v>
      </c>
      <c r="C1393" s="1437"/>
      <c r="D1393" s="1438"/>
      <c r="E1393" s="1436" t="s">
        <v>24</v>
      </c>
      <c r="F1393" s="1438"/>
      <c r="G1393" s="1436" t="s">
        <v>4</v>
      </c>
      <c r="H1393" s="1438"/>
      <c r="I1393" s="1441" t="s">
        <v>5</v>
      </c>
      <c r="J1393" s="1442"/>
      <c r="K1393" s="1441" t="s">
        <v>6</v>
      </c>
      <c r="L1393" s="1451"/>
      <c r="M1393" s="1442"/>
      <c r="N1393" s="1452" t="s">
        <v>7</v>
      </c>
      <c r="O1393" s="1454" t="s">
        <v>8</v>
      </c>
    </row>
    <row r="1394" spans="1:15" ht="28.5" thickBot="1" x14ac:dyDescent="0.4">
      <c r="A1394" s="1450"/>
      <c r="B1394" s="1">
        <v>0.05</v>
      </c>
      <c r="C1394" s="1">
        <v>0.1</v>
      </c>
      <c r="D1394" s="1">
        <v>0.2</v>
      </c>
      <c r="E1394" s="1" t="s">
        <v>9</v>
      </c>
      <c r="F1394" s="1" t="s">
        <v>10</v>
      </c>
      <c r="G1394" s="1" t="s">
        <v>9</v>
      </c>
      <c r="H1394" s="1" t="s">
        <v>10</v>
      </c>
      <c r="I1394" s="1" t="s">
        <v>11</v>
      </c>
      <c r="J1394" s="1" t="s">
        <v>12</v>
      </c>
      <c r="K1394" s="19" t="s">
        <v>13</v>
      </c>
      <c r="L1394" s="19" t="s">
        <v>14</v>
      </c>
      <c r="M1394" s="19" t="s">
        <v>15</v>
      </c>
      <c r="N1394" s="1453"/>
      <c r="O1394" s="1455"/>
    </row>
    <row r="1395" spans="1:15" x14ac:dyDescent="0.35">
      <c r="A1395" s="2">
        <v>1</v>
      </c>
      <c r="B1395" s="65">
        <v>30.68</v>
      </c>
      <c r="C1395" s="65">
        <v>28.48</v>
      </c>
      <c r="D1395" s="65">
        <v>28.36</v>
      </c>
      <c r="E1395" s="9">
        <v>31.8</v>
      </c>
      <c r="F1395" s="9">
        <v>10</v>
      </c>
      <c r="G1395" s="92">
        <v>92</v>
      </c>
      <c r="H1395" s="92">
        <v>45</v>
      </c>
      <c r="I1395" s="9">
        <v>4.9000000000000004</v>
      </c>
      <c r="J1395" s="9">
        <v>5</v>
      </c>
      <c r="K1395" s="66">
        <v>3.8583333333333334</v>
      </c>
      <c r="L1395" s="66">
        <v>0.85833333333333328</v>
      </c>
      <c r="M1395" s="66">
        <v>0.65514499999999998</v>
      </c>
      <c r="N1395" s="66">
        <v>8</v>
      </c>
      <c r="O1395" s="68">
        <v>0</v>
      </c>
    </row>
    <row r="1396" spans="1:15" x14ac:dyDescent="0.35">
      <c r="A1396" s="2">
        <v>2</v>
      </c>
      <c r="B1396" s="66">
        <v>29.04</v>
      </c>
      <c r="C1396" s="66">
        <v>27</v>
      </c>
      <c r="D1396" s="66">
        <v>27.24</v>
      </c>
      <c r="E1396" s="9">
        <v>30</v>
      </c>
      <c r="F1396" s="9">
        <v>10</v>
      </c>
      <c r="G1396" s="92">
        <v>92</v>
      </c>
      <c r="H1396" s="92">
        <v>55</v>
      </c>
      <c r="I1396" s="9">
        <v>4.5</v>
      </c>
      <c r="J1396" s="9">
        <v>5.8</v>
      </c>
      <c r="K1396" s="66">
        <v>5.6416666666666666</v>
      </c>
      <c r="L1396" s="66">
        <v>1.9416666666666667</v>
      </c>
      <c r="M1396" s="66">
        <v>1.0533249999999998</v>
      </c>
      <c r="N1396" s="66">
        <v>9</v>
      </c>
      <c r="O1396" s="68">
        <v>0</v>
      </c>
    </row>
    <row r="1397" spans="1:15" x14ac:dyDescent="0.35">
      <c r="A1397" s="2">
        <v>3</v>
      </c>
      <c r="B1397" s="66">
        <v>30.04</v>
      </c>
      <c r="C1397" s="66">
        <v>27.88</v>
      </c>
      <c r="D1397" s="66">
        <v>27.68</v>
      </c>
      <c r="E1397" s="9">
        <v>31.4</v>
      </c>
      <c r="F1397" s="9">
        <v>10.8</v>
      </c>
      <c r="G1397" s="92">
        <v>92</v>
      </c>
      <c r="H1397" s="92">
        <v>50</v>
      </c>
      <c r="I1397" s="9">
        <v>4.8</v>
      </c>
      <c r="J1397" s="9">
        <v>5.5</v>
      </c>
      <c r="K1397" s="66">
        <v>4.1166666666666663</v>
      </c>
      <c r="L1397" s="66">
        <v>2.2166666666666668</v>
      </c>
      <c r="M1397" s="66">
        <v>0.87969999999999993</v>
      </c>
      <c r="N1397" s="66">
        <v>9</v>
      </c>
      <c r="O1397" s="68" t="s">
        <v>153</v>
      </c>
    </row>
    <row r="1398" spans="1:15" x14ac:dyDescent="0.35">
      <c r="A1398" s="2">
        <v>4</v>
      </c>
      <c r="B1398" s="66">
        <v>30.68</v>
      </c>
      <c r="C1398" s="66">
        <v>28.48</v>
      </c>
      <c r="D1398" s="66">
        <v>28.36</v>
      </c>
      <c r="E1398" s="9">
        <v>31.8</v>
      </c>
      <c r="F1398" s="9">
        <v>10</v>
      </c>
      <c r="G1398" s="92">
        <v>92</v>
      </c>
      <c r="H1398" s="92">
        <v>46</v>
      </c>
      <c r="I1398" s="9">
        <v>6.2</v>
      </c>
      <c r="J1398" s="9">
        <v>7.1</v>
      </c>
      <c r="K1398" s="66">
        <v>4.1833333333333336</v>
      </c>
      <c r="L1398" s="66">
        <v>3.1083333333333334</v>
      </c>
      <c r="M1398" s="66">
        <v>1.0128125000000001</v>
      </c>
      <c r="N1398" s="66">
        <v>10.15</v>
      </c>
      <c r="O1398" s="68">
        <v>0</v>
      </c>
    </row>
    <row r="1399" spans="1:15" x14ac:dyDescent="0.35">
      <c r="A1399" s="2">
        <v>5</v>
      </c>
      <c r="B1399" s="66">
        <v>30.72</v>
      </c>
      <c r="C1399" s="66">
        <v>28.64</v>
      </c>
      <c r="D1399" s="66">
        <v>28.68</v>
      </c>
      <c r="E1399" s="9">
        <v>31.8</v>
      </c>
      <c r="F1399" s="9">
        <v>11.2</v>
      </c>
      <c r="G1399" s="92">
        <v>83</v>
      </c>
      <c r="H1399" s="92">
        <v>46</v>
      </c>
      <c r="I1399" s="9">
        <v>5.5</v>
      </c>
      <c r="J1399" s="9">
        <v>6.6</v>
      </c>
      <c r="K1399" s="66">
        <v>5.8</v>
      </c>
      <c r="L1399" s="66">
        <v>3.3916666666666666</v>
      </c>
      <c r="M1399" s="66">
        <v>1.2767225</v>
      </c>
      <c r="N1399" s="66">
        <v>10.3</v>
      </c>
      <c r="O1399" s="68">
        <v>0</v>
      </c>
    </row>
    <row r="1400" spans="1:15" x14ac:dyDescent="0.35">
      <c r="A1400" s="2">
        <v>6</v>
      </c>
      <c r="B1400" s="66">
        <v>27.12</v>
      </c>
      <c r="C1400" s="66">
        <v>26.64</v>
      </c>
      <c r="D1400" s="66">
        <v>27.64</v>
      </c>
      <c r="E1400" s="9">
        <v>29.2</v>
      </c>
      <c r="F1400" s="9">
        <v>9</v>
      </c>
      <c r="G1400" s="92">
        <v>92</v>
      </c>
      <c r="H1400" s="92">
        <v>61</v>
      </c>
      <c r="I1400" s="9">
        <v>2</v>
      </c>
      <c r="J1400" s="9">
        <v>2.2999999999999998</v>
      </c>
      <c r="K1400" s="66">
        <v>3.9</v>
      </c>
      <c r="L1400" s="66">
        <v>2.8166666666666669</v>
      </c>
      <c r="M1400" s="66">
        <v>0.93294500000000002</v>
      </c>
      <c r="N1400" s="66">
        <v>2.15</v>
      </c>
      <c r="O1400" s="68">
        <v>35.5</v>
      </c>
    </row>
    <row r="1401" spans="1:15" x14ac:dyDescent="0.35">
      <c r="A1401" s="2">
        <v>7</v>
      </c>
      <c r="B1401" s="66">
        <v>26</v>
      </c>
      <c r="C1401" s="66">
        <v>25.16</v>
      </c>
      <c r="D1401" s="69">
        <v>26.2</v>
      </c>
      <c r="E1401" s="10">
        <v>29.6</v>
      </c>
      <c r="F1401" s="10">
        <v>8.6</v>
      </c>
      <c r="G1401" s="153">
        <v>96</v>
      </c>
      <c r="H1401" s="153">
        <v>54</v>
      </c>
      <c r="I1401" s="10">
        <v>3.1</v>
      </c>
      <c r="J1401" s="10">
        <v>4</v>
      </c>
      <c r="K1401" s="66">
        <v>3.8166666666666669</v>
      </c>
      <c r="L1401" s="66">
        <v>1.4750000000000001</v>
      </c>
      <c r="M1401" s="66">
        <v>0.73501250000000007</v>
      </c>
      <c r="N1401" s="66">
        <v>4.45</v>
      </c>
      <c r="O1401" s="68">
        <v>0</v>
      </c>
    </row>
    <row r="1402" spans="1:15" x14ac:dyDescent="0.35">
      <c r="A1402" s="2">
        <v>8</v>
      </c>
      <c r="B1402" s="66">
        <v>27.8</v>
      </c>
      <c r="C1402" s="66">
        <v>26.32</v>
      </c>
      <c r="D1402" s="66">
        <v>26.72</v>
      </c>
      <c r="E1402" s="9">
        <v>30.8</v>
      </c>
      <c r="F1402" s="9">
        <v>9.4</v>
      </c>
      <c r="G1402" s="92">
        <v>91</v>
      </c>
      <c r="H1402" s="92">
        <v>49</v>
      </c>
      <c r="I1402" s="9">
        <v>4.9000000000000004</v>
      </c>
      <c r="J1402" s="9">
        <v>4.9000000000000004</v>
      </c>
      <c r="K1402" s="66">
        <v>3.8</v>
      </c>
      <c r="L1402" s="66">
        <v>1.7333333333333334</v>
      </c>
      <c r="M1402" s="66">
        <v>0.76857999999999993</v>
      </c>
      <c r="N1402" s="66">
        <v>10.15</v>
      </c>
      <c r="O1402" s="68">
        <v>0</v>
      </c>
    </row>
    <row r="1403" spans="1:15" x14ac:dyDescent="0.35">
      <c r="A1403" s="2">
        <v>9</v>
      </c>
      <c r="B1403" s="66">
        <v>28.68</v>
      </c>
      <c r="C1403" s="66">
        <v>27.32</v>
      </c>
      <c r="D1403" s="66">
        <v>27.56</v>
      </c>
      <c r="E1403" s="9">
        <v>30.4</v>
      </c>
      <c r="F1403" s="9">
        <v>11.2</v>
      </c>
      <c r="G1403" s="92">
        <v>83</v>
      </c>
      <c r="H1403" s="92">
        <v>62</v>
      </c>
      <c r="I1403" s="9">
        <v>4</v>
      </c>
      <c r="J1403" s="9">
        <v>5.9</v>
      </c>
      <c r="K1403" s="66">
        <v>5.1083333333333334</v>
      </c>
      <c r="L1403" s="66">
        <v>1.6916666666666667</v>
      </c>
      <c r="M1403" s="66">
        <v>0.94451999999999992</v>
      </c>
      <c r="N1403" s="66">
        <v>7</v>
      </c>
      <c r="O1403" s="68" t="s">
        <v>153</v>
      </c>
    </row>
    <row r="1404" spans="1:15" ht="15" thickBot="1" x14ac:dyDescent="0.4">
      <c r="A1404" s="3">
        <v>10</v>
      </c>
      <c r="B1404" s="70">
        <v>29.16</v>
      </c>
      <c r="C1404" s="70">
        <v>27.6</v>
      </c>
      <c r="D1404" s="70">
        <v>27.64</v>
      </c>
      <c r="E1404" s="13">
        <v>32.4</v>
      </c>
      <c r="F1404" s="13">
        <v>10.4</v>
      </c>
      <c r="G1404" s="158">
        <v>92</v>
      </c>
      <c r="H1404" s="158">
        <v>46</v>
      </c>
      <c r="I1404" s="13">
        <v>4.5</v>
      </c>
      <c r="J1404" s="13">
        <v>2</v>
      </c>
      <c r="K1404" s="70">
        <v>3.8416666666666668</v>
      </c>
      <c r="L1404" s="70">
        <v>1.5</v>
      </c>
      <c r="M1404" s="66">
        <v>0.74195750000000005</v>
      </c>
      <c r="N1404" s="66">
        <v>8</v>
      </c>
      <c r="O1404" s="72">
        <v>0</v>
      </c>
    </row>
    <row r="1405" spans="1:15" ht="15" thickBot="1" x14ac:dyDescent="0.4">
      <c r="A1405" s="16" t="s">
        <v>16</v>
      </c>
      <c r="B1405" s="27">
        <f>SUM(B1395:B1404)</f>
        <v>289.92</v>
      </c>
      <c r="C1405" s="27">
        <f t="shared" ref="C1405:O1405" si="2">SUM(C1395:C1404)</f>
        <v>273.52</v>
      </c>
      <c r="D1405" s="27">
        <f t="shared" si="2"/>
        <v>276.08</v>
      </c>
      <c r="E1405" s="27">
        <f t="shared" si="2"/>
        <v>309.19999999999993</v>
      </c>
      <c r="F1405" s="27">
        <f t="shared" si="2"/>
        <v>100.60000000000001</v>
      </c>
      <c r="G1405" s="27">
        <f t="shared" si="2"/>
        <v>905</v>
      </c>
      <c r="H1405" s="27">
        <f t="shared" si="2"/>
        <v>514</v>
      </c>
      <c r="I1405" s="27">
        <f t="shared" si="2"/>
        <v>44.4</v>
      </c>
      <c r="J1405" s="27">
        <f t="shared" si="2"/>
        <v>49.099999999999994</v>
      </c>
      <c r="K1405" s="27">
        <f t="shared" si="2"/>
        <v>44.06666666666667</v>
      </c>
      <c r="L1405" s="27">
        <f t="shared" si="2"/>
        <v>20.733333333333331</v>
      </c>
      <c r="M1405" s="27">
        <f t="shared" si="2"/>
        <v>9.0007199999999994</v>
      </c>
      <c r="N1405" s="27">
        <f t="shared" si="2"/>
        <v>78.2</v>
      </c>
      <c r="O1405" s="27">
        <f t="shared" si="2"/>
        <v>35.5</v>
      </c>
    </row>
    <row r="1406" spans="1:15" ht="15" thickBot="1" x14ac:dyDescent="0.4">
      <c r="A1406" s="17" t="s">
        <v>18</v>
      </c>
      <c r="B1406" s="105">
        <f>AVERAGE(B1395:B1404)</f>
        <v>28.992000000000001</v>
      </c>
      <c r="C1406" s="105">
        <f t="shared" ref="C1406:O1406" si="3">AVERAGE(C1395:C1404)</f>
        <v>27.351999999999997</v>
      </c>
      <c r="D1406" s="105">
        <f t="shared" si="3"/>
        <v>27.607999999999997</v>
      </c>
      <c r="E1406" s="105">
        <f t="shared" si="3"/>
        <v>30.919999999999995</v>
      </c>
      <c r="F1406" s="105">
        <f t="shared" si="3"/>
        <v>10.06</v>
      </c>
      <c r="G1406" s="105">
        <f t="shared" si="3"/>
        <v>90.5</v>
      </c>
      <c r="H1406" s="105">
        <f t="shared" si="3"/>
        <v>51.4</v>
      </c>
      <c r="I1406" s="105">
        <f t="shared" si="3"/>
        <v>4.4399999999999995</v>
      </c>
      <c r="J1406" s="105">
        <f t="shared" si="3"/>
        <v>4.9099999999999993</v>
      </c>
      <c r="K1406" s="105">
        <f t="shared" si="3"/>
        <v>4.4066666666666672</v>
      </c>
      <c r="L1406" s="105">
        <f t="shared" si="3"/>
        <v>2.0733333333333333</v>
      </c>
      <c r="M1406" s="105">
        <f t="shared" si="3"/>
        <v>0.90007199999999998</v>
      </c>
      <c r="N1406" s="105">
        <f t="shared" si="3"/>
        <v>7.82</v>
      </c>
      <c r="O1406" s="105">
        <f t="shared" si="3"/>
        <v>4.4375</v>
      </c>
    </row>
    <row r="1407" spans="1:15" x14ac:dyDescent="0.35">
      <c r="A1407" s="6">
        <v>11</v>
      </c>
      <c r="B1407" s="65">
        <v>25.88</v>
      </c>
      <c r="C1407" s="65">
        <v>25.96</v>
      </c>
      <c r="D1407" s="65">
        <v>27.4</v>
      </c>
      <c r="E1407" s="12">
        <v>29.2</v>
      </c>
      <c r="F1407" s="12">
        <v>11.6</v>
      </c>
      <c r="G1407" s="7">
        <v>92</v>
      </c>
      <c r="H1407" s="7">
        <v>66</v>
      </c>
      <c r="I1407" s="7">
        <v>2.2000000000000002</v>
      </c>
      <c r="J1407" s="7">
        <v>4.5</v>
      </c>
      <c r="K1407" s="65">
        <v>3.55</v>
      </c>
      <c r="L1407" s="65">
        <v>4.44166666666667</v>
      </c>
      <c r="M1407" s="66">
        <v>1.1100424999999998</v>
      </c>
      <c r="N1407" s="8">
        <v>2.5499999999999998</v>
      </c>
      <c r="O1407" s="74">
        <v>23.2</v>
      </c>
    </row>
    <row r="1408" spans="1:15" x14ac:dyDescent="0.35">
      <c r="A1408" s="2">
        <v>12</v>
      </c>
      <c r="B1408" s="8">
        <v>25.24</v>
      </c>
      <c r="C1408" s="8">
        <v>24.56</v>
      </c>
      <c r="D1408" s="8">
        <v>25.88</v>
      </c>
      <c r="E1408" s="8">
        <v>28.4</v>
      </c>
      <c r="F1408" s="9">
        <v>9.4</v>
      </c>
      <c r="G1408" s="8">
        <v>92</v>
      </c>
      <c r="H1408" s="8">
        <v>60</v>
      </c>
      <c r="I1408" s="9">
        <v>2.6</v>
      </c>
      <c r="J1408" s="9">
        <v>2.4</v>
      </c>
      <c r="K1408" s="66">
        <v>2.95</v>
      </c>
      <c r="L1408" s="65">
        <v>1.0416666666666667</v>
      </c>
      <c r="M1408" s="66">
        <v>0.55444250000000006</v>
      </c>
      <c r="N1408" s="66">
        <v>1</v>
      </c>
      <c r="O1408" s="68">
        <v>0</v>
      </c>
    </row>
    <row r="1409" spans="1:15" x14ac:dyDescent="0.35">
      <c r="A1409" s="2">
        <v>13</v>
      </c>
      <c r="B1409" s="8">
        <v>27.36</v>
      </c>
      <c r="C1409" s="66">
        <v>26.32</v>
      </c>
      <c r="D1409" s="66">
        <v>26.84</v>
      </c>
      <c r="E1409" s="8">
        <v>31.2</v>
      </c>
      <c r="F1409" s="8">
        <v>10.4</v>
      </c>
      <c r="G1409" s="8">
        <v>92</v>
      </c>
      <c r="H1409" s="8">
        <v>55</v>
      </c>
      <c r="I1409" s="9">
        <v>3.5</v>
      </c>
      <c r="J1409" s="8">
        <v>3.7</v>
      </c>
      <c r="K1409" s="65">
        <v>4.791666666666667</v>
      </c>
      <c r="L1409" s="65">
        <v>2.3166666666666669</v>
      </c>
      <c r="M1409" s="66">
        <v>0.98734750000000016</v>
      </c>
      <c r="N1409" s="66">
        <v>8.1999999999999993</v>
      </c>
      <c r="O1409" s="66">
        <v>6.5</v>
      </c>
    </row>
    <row r="1410" spans="1:15" x14ac:dyDescent="0.35">
      <c r="A1410" s="2">
        <v>14</v>
      </c>
      <c r="B1410" s="66">
        <v>26.6</v>
      </c>
      <c r="C1410" s="66">
        <v>25.68</v>
      </c>
      <c r="D1410" s="66">
        <v>26.6</v>
      </c>
      <c r="E1410" s="8">
        <v>30.8</v>
      </c>
      <c r="F1410" s="10">
        <v>10.199999999999999</v>
      </c>
      <c r="G1410" s="8">
        <v>92</v>
      </c>
      <c r="H1410" s="8">
        <v>62</v>
      </c>
      <c r="I1410" s="8">
        <v>3.5</v>
      </c>
      <c r="J1410" s="9">
        <v>3.8</v>
      </c>
      <c r="K1410" s="65">
        <v>4.3583333333333298</v>
      </c>
      <c r="L1410" s="66">
        <v>1.5916666666666666</v>
      </c>
      <c r="M1410" s="66">
        <v>0.82645500000000005</v>
      </c>
      <c r="N1410" s="66">
        <v>7</v>
      </c>
      <c r="O1410" s="68" t="s">
        <v>153</v>
      </c>
    </row>
    <row r="1411" spans="1:15" x14ac:dyDescent="0.35">
      <c r="A1411" s="2">
        <v>15</v>
      </c>
      <c r="B1411" s="66">
        <v>27.28</v>
      </c>
      <c r="C1411" s="66">
        <v>25.96</v>
      </c>
      <c r="D1411" s="66">
        <v>26.6</v>
      </c>
      <c r="E1411" s="9">
        <v>31.4</v>
      </c>
      <c r="F1411" s="9">
        <v>11</v>
      </c>
      <c r="G1411" s="8">
        <v>92</v>
      </c>
      <c r="H1411" s="8">
        <v>50</v>
      </c>
      <c r="I1411" s="9">
        <v>4.5</v>
      </c>
      <c r="J1411" s="8">
        <v>4.8</v>
      </c>
      <c r="K1411" s="65">
        <v>4.8166666666666664</v>
      </c>
      <c r="L1411" s="65">
        <v>1.1916666666666667</v>
      </c>
      <c r="M1411" s="66">
        <v>0.83455749999999995</v>
      </c>
      <c r="N1411" s="66">
        <v>8.3000000000000007</v>
      </c>
      <c r="O1411" s="68">
        <v>0</v>
      </c>
    </row>
    <row r="1412" spans="1:15" x14ac:dyDescent="0.35">
      <c r="A1412" s="2">
        <v>16</v>
      </c>
      <c r="B1412" s="66">
        <v>28.04</v>
      </c>
      <c r="C1412" s="8">
        <v>26.72</v>
      </c>
      <c r="D1412" s="66">
        <v>26.88</v>
      </c>
      <c r="E1412" s="9">
        <v>31.4</v>
      </c>
      <c r="F1412" s="9">
        <v>11.4</v>
      </c>
      <c r="G1412" s="8">
        <v>92</v>
      </c>
      <c r="H1412" s="8">
        <v>55</v>
      </c>
      <c r="I1412" s="9">
        <v>4.5</v>
      </c>
      <c r="J1412" s="8">
        <v>4.0999999999999996</v>
      </c>
      <c r="K1412" s="66">
        <v>3.875</v>
      </c>
      <c r="L1412" s="65">
        <v>1.2416666666666667</v>
      </c>
      <c r="M1412" s="66">
        <v>0.71070500000000003</v>
      </c>
      <c r="N1412" s="66">
        <v>6</v>
      </c>
      <c r="O1412" s="68">
        <v>0.9</v>
      </c>
    </row>
    <row r="1413" spans="1:15" x14ac:dyDescent="0.35">
      <c r="A1413" s="2">
        <v>17</v>
      </c>
      <c r="B1413" s="8">
        <v>28.24</v>
      </c>
      <c r="C1413" s="8">
        <v>27.08</v>
      </c>
      <c r="D1413" s="66">
        <v>27.4</v>
      </c>
      <c r="E1413" s="9">
        <v>31.4</v>
      </c>
      <c r="F1413" s="9">
        <v>11</v>
      </c>
      <c r="G1413" s="8">
        <v>92</v>
      </c>
      <c r="H1413" s="8">
        <v>55</v>
      </c>
      <c r="I1413" s="9">
        <v>5.5</v>
      </c>
      <c r="J1413" s="9">
        <v>5.8</v>
      </c>
      <c r="K1413" s="65">
        <v>4.95</v>
      </c>
      <c r="L1413" s="65">
        <v>0.85</v>
      </c>
      <c r="M1413" s="66">
        <v>0.80562</v>
      </c>
      <c r="N1413" s="66">
        <v>5.3</v>
      </c>
      <c r="O1413" s="68">
        <v>0</v>
      </c>
    </row>
    <row r="1414" spans="1:15" x14ac:dyDescent="0.35">
      <c r="A1414" s="2">
        <v>18</v>
      </c>
      <c r="B1414" s="66">
        <v>29.28</v>
      </c>
      <c r="C1414" s="66">
        <v>27.56</v>
      </c>
      <c r="D1414" s="8">
        <v>27.84</v>
      </c>
      <c r="E1414" s="9">
        <v>31.4</v>
      </c>
      <c r="F1414" s="9">
        <v>10.8</v>
      </c>
      <c r="G1414" s="8">
        <v>92</v>
      </c>
      <c r="H1414" s="8">
        <v>55</v>
      </c>
      <c r="I1414" s="9">
        <v>5</v>
      </c>
      <c r="J1414" s="9">
        <v>5.4</v>
      </c>
      <c r="K1414" s="66">
        <v>4.1416666666666666</v>
      </c>
      <c r="L1414" s="65">
        <v>2.875</v>
      </c>
      <c r="M1414" s="66">
        <v>0.97461500000000001</v>
      </c>
      <c r="N1414" s="66">
        <v>9</v>
      </c>
      <c r="O1414" s="68">
        <v>1</v>
      </c>
    </row>
    <row r="1415" spans="1:15" x14ac:dyDescent="0.35">
      <c r="A1415" s="2">
        <v>19</v>
      </c>
      <c r="B1415" s="66">
        <v>26.8</v>
      </c>
      <c r="C1415" s="66">
        <v>26.44</v>
      </c>
      <c r="D1415" s="66">
        <v>27.6</v>
      </c>
      <c r="E1415" s="8">
        <v>26.8</v>
      </c>
      <c r="F1415" s="9">
        <v>10.6</v>
      </c>
      <c r="G1415" s="8">
        <v>96</v>
      </c>
      <c r="H1415" s="8">
        <v>70</v>
      </c>
      <c r="I1415" s="9">
        <v>2.5</v>
      </c>
      <c r="J1415" s="9">
        <v>5.2</v>
      </c>
      <c r="K1415" s="65">
        <v>3.9249999999999998</v>
      </c>
      <c r="L1415" s="65">
        <v>0.73333333333333328</v>
      </c>
      <c r="M1415" s="66">
        <v>0.64704249999999996</v>
      </c>
      <c r="N1415" s="66">
        <v>1</v>
      </c>
      <c r="O1415" s="68">
        <v>0</v>
      </c>
    </row>
    <row r="1416" spans="1:15" ht="15" thickBot="1" x14ac:dyDescent="0.4">
      <c r="A1416" s="3">
        <v>20</v>
      </c>
      <c r="B1416" s="70">
        <v>29.88</v>
      </c>
      <c r="C1416" s="70">
        <v>27.68</v>
      </c>
      <c r="D1416" s="70">
        <v>27.68</v>
      </c>
      <c r="E1416" s="11">
        <v>31</v>
      </c>
      <c r="F1416" s="13">
        <v>11</v>
      </c>
      <c r="G1416" s="11">
        <v>92</v>
      </c>
      <c r="H1416" s="11">
        <v>54</v>
      </c>
      <c r="I1416" s="13">
        <v>5.5</v>
      </c>
      <c r="J1416" s="11">
        <v>3.4</v>
      </c>
      <c r="K1416" s="70">
        <v>5.1916666666666664</v>
      </c>
      <c r="L1416" s="70">
        <v>3.2250000000000001</v>
      </c>
      <c r="M1416" s="66">
        <v>1.1690749999999999</v>
      </c>
      <c r="N1416" s="66">
        <v>7.3</v>
      </c>
      <c r="O1416" s="72">
        <v>9.8000000000000007</v>
      </c>
    </row>
    <row r="1417" spans="1:15" ht="15" thickBot="1" x14ac:dyDescent="0.4">
      <c r="A1417" s="16" t="s">
        <v>16</v>
      </c>
      <c r="B1417" s="27">
        <f>SUM(B1407:B1416)</f>
        <v>274.60000000000002</v>
      </c>
      <c r="C1417" s="27">
        <f t="shared" ref="C1417:O1417" si="4">SUM(C1407:C1416)</f>
        <v>263.96000000000004</v>
      </c>
      <c r="D1417" s="27">
        <f t="shared" si="4"/>
        <v>270.71999999999997</v>
      </c>
      <c r="E1417" s="27">
        <f t="shared" si="4"/>
        <v>303</v>
      </c>
      <c r="F1417" s="27">
        <f t="shared" si="4"/>
        <v>107.39999999999999</v>
      </c>
      <c r="G1417" s="27">
        <f t="shared" si="4"/>
        <v>924</v>
      </c>
      <c r="H1417" s="27">
        <f t="shared" si="4"/>
        <v>582</v>
      </c>
      <c r="I1417" s="27">
        <f t="shared" si="4"/>
        <v>39.299999999999997</v>
      </c>
      <c r="J1417" s="27">
        <f t="shared" si="4"/>
        <v>43.100000000000009</v>
      </c>
      <c r="K1417" s="27">
        <f t="shared" si="4"/>
        <v>42.55</v>
      </c>
      <c r="L1417" s="27">
        <f t="shared" si="4"/>
        <v>19.50833333333334</v>
      </c>
      <c r="M1417" s="27">
        <f t="shared" si="4"/>
        <v>8.6199025000000002</v>
      </c>
      <c r="N1417" s="27">
        <f t="shared" si="4"/>
        <v>55.649999999999991</v>
      </c>
      <c r="O1417" s="27">
        <f t="shared" si="4"/>
        <v>41.4</v>
      </c>
    </row>
    <row r="1418" spans="1:15" ht="15" thickBot="1" x14ac:dyDescent="0.4">
      <c r="A1418" s="17" t="s">
        <v>18</v>
      </c>
      <c r="B1418" s="105">
        <f>AVERAGE(B1407:B1416)</f>
        <v>27.46</v>
      </c>
      <c r="C1418" s="105">
        <f t="shared" ref="C1418:O1418" si="5">AVERAGE(C1407:C1416)</f>
        <v>26.396000000000004</v>
      </c>
      <c r="D1418" s="105">
        <f t="shared" si="5"/>
        <v>27.071999999999996</v>
      </c>
      <c r="E1418" s="105">
        <f t="shared" si="5"/>
        <v>30.3</v>
      </c>
      <c r="F1418" s="105">
        <f t="shared" si="5"/>
        <v>10.739999999999998</v>
      </c>
      <c r="G1418" s="105">
        <f t="shared" si="5"/>
        <v>92.4</v>
      </c>
      <c r="H1418" s="105">
        <f t="shared" si="5"/>
        <v>58.2</v>
      </c>
      <c r="I1418" s="105">
        <f t="shared" si="5"/>
        <v>3.9299999999999997</v>
      </c>
      <c r="J1418" s="105">
        <f t="shared" si="5"/>
        <v>4.3100000000000005</v>
      </c>
      <c r="K1418" s="105">
        <f t="shared" si="5"/>
        <v>4.2549999999999999</v>
      </c>
      <c r="L1418" s="105">
        <f t="shared" si="5"/>
        <v>1.9508333333333341</v>
      </c>
      <c r="M1418" s="105">
        <f t="shared" si="5"/>
        <v>0.86199025000000007</v>
      </c>
      <c r="N1418" s="105">
        <f t="shared" si="5"/>
        <v>5.5649999999999995</v>
      </c>
      <c r="O1418" s="105">
        <f t="shared" si="5"/>
        <v>4.5999999999999996</v>
      </c>
    </row>
    <row r="1419" spans="1:15" x14ac:dyDescent="0.35">
      <c r="A1419" s="21">
        <v>21</v>
      </c>
      <c r="B1419" s="82">
        <v>26.12</v>
      </c>
      <c r="C1419" s="7">
        <v>26.04</v>
      </c>
      <c r="D1419" s="65">
        <v>27.6</v>
      </c>
      <c r="E1419" s="12">
        <v>28.4</v>
      </c>
      <c r="F1419" s="12">
        <v>10.4</v>
      </c>
      <c r="G1419" s="7">
        <v>92</v>
      </c>
      <c r="H1419" s="7">
        <v>60</v>
      </c>
      <c r="I1419" s="12">
        <v>3.5</v>
      </c>
      <c r="J1419" s="12">
        <v>5.3</v>
      </c>
      <c r="K1419" s="65">
        <v>5.2333333333333334</v>
      </c>
      <c r="L1419" s="65">
        <v>1.9</v>
      </c>
      <c r="M1419" s="66">
        <v>0.99081999999999992</v>
      </c>
      <c r="N1419" s="66">
        <v>5.0999999999999996</v>
      </c>
      <c r="O1419" s="74">
        <v>0</v>
      </c>
    </row>
    <row r="1420" spans="1:15" x14ac:dyDescent="0.35">
      <c r="A1420" s="22">
        <v>22</v>
      </c>
      <c r="B1420" s="66">
        <v>27.88</v>
      </c>
      <c r="C1420" s="8">
        <v>26.36</v>
      </c>
      <c r="D1420" s="8">
        <v>27.32</v>
      </c>
      <c r="E1420" s="9">
        <v>31.2</v>
      </c>
      <c r="F1420" s="8">
        <v>9.1999999999999993</v>
      </c>
      <c r="G1420" s="8">
        <v>92</v>
      </c>
      <c r="H1420" s="8">
        <v>55</v>
      </c>
      <c r="I1420" s="9">
        <v>4.5</v>
      </c>
      <c r="J1420" s="8">
        <v>3.7</v>
      </c>
      <c r="K1420" s="66">
        <v>5.3083333333333336</v>
      </c>
      <c r="L1420" s="66">
        <v>3.5249999999999999</v>
      </c>
      <c r="M1420" s="66">
        <v>1.22695</v>
      </c>
      <c r="N1420" s="66">
        <v>8.3000000000000007</v>
      </c>
      <c r="O1420" s="68">
        <v>15.7</v>
      </c>
    </row>
    <row r="1421" spans="1:15" x14ac:dyDescent="0.35">
      <c r="A1421" s="22">
        <v>23</v>
      </c>
      <c r="B1421" s="66">
        <v>26.8</v>
      </c>
      <c r="C1421" s="66">
        <v>26.32</v>
      </c>
      <c r="D1421" s="66">
        <v>27.48</v>
      </c>
      <c r="E1421" s="9">
        <v>29.8</v>
      </c>
      <c r="F1421" s="9">
        <v>9</v>
      </c>
      <c r="G1421" s="8">
        <v>92</v>
      </c>
      <c r="H1421" s="8">
        <v>65</v>
      </c>
      <c r="I1421" s="9">
        <v>4.3</v>
      </c>
      <c r="J1421" s="9">
        <v>5</v>
      </c>
      <c r="K1421" s="66">
        <v>5.9666666666666668</v>
      </c>
      <c r="L1421" s="66">
        <v>2.1666666666666665</v>
      </c>
      <c r="M1421" s="66">
        <v>1.1297199999999998</v>
      </c>
      <c r="N1421" s="66">
        <v>6</v>
      </c>
      <c r="O1421" s="68">
        <v>0</v>
      </c>
    </row>
    <row r="1422" spans="1:15" x14ac:dyDescent="0.35">
      <c r="A1422" s="22">
        <v>24</v>
      </c>
      <c r="B1422" s="8">
        <v>28.24</v>
      </c>
      <c r="C1422" s="66">
        <v>26.76</v>
      </c>
      <c r="D1422" s="8">
        <v>27.32</v>
      </c>
      <c r="E1422" s="9">
        <v>31.4</v>
      </c>
      <c r="F1422" s="9">
        <v>11.2</v>
      </c>
      <c r="G1422" s="8">
        <v>92</v>
      </c>
      <c r="H1422" s="8">
        <v>55</v>
      </c>
      <c r="I1422" s="9">
        <v>5.2</v>
      </c>
      <c r="J1422" s="9">
        <v>6.2</v>
      </c>
      <c r="K1422" s="66">
        <v>5.5916666666666668</v>
      </c>
      <c r="L1422" s="66">
        <v>2.4833333333333334</v>
      </c>
      <c r="M1422" s="66">
        <v>1.1216174999999999</v>
      </c>
      <c r="N1422" s="66">
        <v>9</v>
      </c>
      <c r="O1422" s="68">
        <v>0</v>
      </c>
    </row>
    <row r="1423" spans="1:15" x14ac:dyDescent="0.35">
      <c r="A1423" s="22">
        <v>25</v>
      </c>
      <c r="B1423" s="66">
        <v>29.16</v>
      </c>
      <c r="C1423" s="66">
        <v>27</v>
      </c>
      <c r="D1423" s="66">
        <v>27.64</v>
      </c>
      <c r="E1423" s="9">
        <v>29.2</v>
      </c>
      <c r="F1423" s="9">
        <v>10.8</v>
      </c>
      <c r="G1423" s="8">
        <v>92</v>
      </c>
      <c r="H1423" s="8">
        <v>66</v>
      </c>
      <c r="I1423" s="9">
        <v>3.5</v>
      </c>
      <c r="J1423" s="9">
        <v>5.7</v>
      </c>
      <c r="K1423" s="66">
        <v>5.583333333333333</v>
      </c>
      <c r="L1423" s="66">
        <v>1.5916666666666666</v>
      </c>
      <c r="M1423" s="66">
        <v>0.99660749999999998</v>
      </c>
      <c r="N1423" s="66">
        <v>5</v>
      </c>
      <c r="O1423" s="68">
        <v>0</v>
      </c>
    </row>
    <row r="1424" spans="1:15" x14ac:dyDescent="0.35">
      <c r="A1424" s="22">
        <v>26</v>
      </c>
      <c r="B1424" s="66">
        <v>28</v>
      </c>
      <c r="C1424" s="66">
        <v>26.96</v>
      </c>
      <c r="D1424" s="8">
        <v>27.72</v>
      </c>
      <c r="E1424" s="9">
        <v>30.8</v>
      </c>
      <c r="F1424" s="9">
        <v>11.2</v>
      </c>
      <c r="G1424" s="8">
        <v>92</v>
      </c>
      <c r="H1424" s="8">
        <v>66</v>
      </c>
      <c r="I1424" s="9">
        <v>3.5</v>
      </c>
      <c r="J1424" s="8">
        <v>4.0999999999999996</v>
      </c>
      <c r="K1424" s="66">
        <v>5.6416666666666666</v>
      </c>
      <c r="L1424" s="66">
        <v>3.0166666666666666</v>
      </c>
      <c r="M1424" s="66">
        <v>1.2026424999999998</v>
      </c>
      <c r="N1424" s="66">
        <v>5.3</v>
      </c>
      <c r="O1424" s="68">
        <v>2.5</v>
      </c>
    </row>
    <row r="1425" spans="1:20" x14ac:dyDescent="0.35">
      <c r="A1425" s="22">
        <v>27</v>
      </c>
      <c r="B1425" s="66">
        <v>26.88</v>
      </c>
      <c r="C1425" s="66">
        <v>26.24</v>
      </c>
      <c r="D1425" s="66">
        <v>27.24</v>
      </c>
      <c r="E1425" s="9">
        <v>29.4</v>
      </c>
      <c r="F1425" s="8">
        <v>10.199999999999999</v>
      </c>
      <c r="G1425" s="8">
        <v>96</v>
      </c>
      <c r="H1425" s="8">
        <v>65</v>
      </c>
      <c r="I1425" s="9">
        <v>3</v>
      </c>
      <c r="J1425" s="8">
        <v>5.2</v>
      </c>
      <c r="K1425" s="66">
        <v>5.55</v>
      </c>
      <c r="L1425" s="66">
        <v>1.4416666666666667</v>
      </c>
      <c r="M1425" s="66">
        <v>0.97114249999999991</v>
      </c>
      <c r="N1425" s="66">
        <v>6</v>
      </c>
      <c r="O1425" s="68">
        <v>0</v>
      </c>
    </row>
    <row r="1426" spans="1:20" x14ac:dyDescent="0.35">
      <c r="A1426" s="22">
        <v>28</v>
      </c>
      <c r="B1426" s="8">
        <v>26.24</v>
      </c>
      <c r="C1426" s="8">
        <v>26.2</v>
      </c>
      <c r="D1426" s="8">
        <v>27.12</v>
      </c>
      <c r="E1426" s="9">
        <v>30.4</v>
      </c>
      <c r="F1426" s="9">
        <v>10.8</v>
      </c>
      <c r="G1426" s="8">
        <v>96</v>
      </c>
      <c r="H1426" s="8">
        <v>66</v>
      </c>
      <c r="I1426" s="8">
        <v>2.5</v>
      </c>
      <c r="J1426" s="8">
        <v>2.5</v>
      </c>
      <c r="K1426" s="66">
        <v>4.5583333333333336</v>
      </c>
      <c r="L1426" s="66">
        <v>2.5249999999999999</v>
      </c>
      <c r="M1426" s="66">
        <v>0.98387500000000006</v>
      </c>
      <c r="N1426" s="66">
        <v>5.55</v>
      </c>
      <c r="O1426" s="68">
        <v>15.4</v>
      </c>
    </row>
    <row r="1427" spans="1:20" x14ac:dyDescent="0.35">
      <c r="A1427" s="22">
        <v>29</v>
      </c>
      <c r="B1427" s="8">
        <v>26.04</v>
      </c>
      <c r="C1427" s="8">
        <v>25.12</v>
      </c>
      <c r="D1427" s="66">
        <v>26.4</v>
      </c>
      <c r="E1427" s="9">
        <v>27.8</v>
      </c>
      <c r="F1427" s="8">
        <v>10.8</v>
      </c>
      <c r="G1427" s="8">
        <v>92</v>
      </c>
      <c r="H1427" s="8">
        <v>65</v>
      </c>
      <c r="I1427" s="8">
        <v>3.5</v>
      </c>
      <c r="J1427" s="8">
        <v>4.4000000000000004</v>
      </c>
      <c r="K1427" s="66">
        <v>5.55</v>
      </c>
      <c r="L1427" s="66">
        <v>0.95833333333333337</v>
      </c>
      <c r="M1427" s="66">
        <v>0.90400749999999985</v>
      </c>
      <c r="N1427" s="66">
        <v>6.3</v>
      </c>
      <c r="O1427" s="68">
        <v>6.5</v>
      </c>
    </row>
    <row r="1428" spans="1:20" x14ac:dyDescent="0.35">
      <c r="A1428" s="22">
        <v>30</v>
      </c>
      <c r="B1428" s="66">
        <v>25.04</v>
      </c>
      <c r="C1428" s="8">
        <v>26.64</v>
      </c>
      <c r="D1428" s="66">
        <v>26.2</v>
      </c>
      <c r="E1428" s="8">
        <v>25.4</v>
      </c>
      <c r="F1428" s="9">
        <v>9.4</v>
      </c>
      <c r="G1428" s="9">
        <v>92</v>
      </c>
      <c r="H1428" s="8">
        <v>63</v>
      </c>
      <c r="I1428" s="8">
        <v>2</v>
      </c>
      <c r="J1428" s="8">
        <v>2.9</v>
      </c>
      <c r="K1428" s="66">
        <v>4.6083333333333334</v>
      </c>
      <c r="L1428" s="66">
        <v>2.15</v>
      </c>
      <c r="M1428" s="66">
        <v>0.93873249999999986</v>
      </c>
      <c r="N1428" s="66">
        <v>3.15</v>
      </c>
      <c r="O1428" s="68" t="s">
        <v>153</v>
      </c>
    </row>
    <row r="1429" spans="1:20" ht="15" thickBot="1" x14ac:dyDescent="0.4">
      <c r="A1429" s="271">
        <v>31</v>
      </c>
      <c r="B1429" s="271">
        <v>25.84</v>
      </c>
      <c r="C1429" s="69">
        <v>24.76</v>
      </c>
      <c r="D1429" s="76">
        <v>25.88</v>
      </c>
      <c r="E1429" s="76">
        <v>30.6</v>
      </c>
      <c r="F1429" s="10">
        <v>9</v>
      </c>
      <c r="G1429" s="10">
        <v>92</v>
      </c>
      <c r="H1429" s="76">
        <v>40</v>
      </c>
      <c r="I1429" s="76">
        <v>5</v>
      </c>
      <c r="J1429" s="76">
        <v>5</v>
      </c>
      <c r="K1429" s="69">
        <v>4.7583333333333337</v>
      </c>
      <c r="L1429" s="69">
        <v>1.8666666666666667</v>
      </c>
      <c r="M1429" s="66">
        <v>0.92021249999999999</v>
      </c>
      <c r="N1429" s="66">
        <v>8.3000000000000007</v>
      </c>
      <c r="O1429" s="165">
        <v>0</v>
      </c>
    </row>
    <row r="1430" spans="1:20" ht="15" thickBot="1" x14ac:dyDescent="0.4">
      <c r="A1430" s="16" t="s">
        <v>16</v>
      </c>
      <c r="B1430" s="27">
        <f>SUM(B1419:B1429)</f>
        <v>296.23999999999995</v>
      </c>
      <c r="C1430" s="27">
        <f t="shared" ref="C1430:O1430" si="6">SUM(C1419:C1429)</f>
        <v>288.40000000000003</v>
      </c>
      <c r="D1430" s="27">
        <f t="shared" si="6"/>
        <v>297.92</v>
      </c>
      <c r="E1430" s="27">
        <f t="shared" si="6"/>
        <v>324.39999999999998</v>
      </c>
      <c r="F1430" s="27">
        <f t="shared" si="6"/>
        <v>112</v>
      </c>
      <c r="G1430" s="27">
        <f t="shared" si="6"/>
        <v>1020</v>
      </c>
      <c r="H1430" s="27">
        <f t="shared" si="6"/>
        <v>666</v>
      </c>
      <c r="I1430" s="27">
        <f t="shared" si="6"/>
        <v>40.5</v>
      </c>
      <c r="J1430" s="27">
        <f t="shared" si="6"/>
        <v>50</v>
      </c>
      <c r="K1430" s="27">
        <f t="shared" si="6"/>
        <v>58.35</v>
      </c>
      <c r="L1430" s="27">
        <f t="shared" si="6"/>
        <v>23.624999999999996</v>
      </c>
      <c r="M1430" s="27">
        <f t="shared" si="6"/>
        <v>11.3863275</v>
      </c>
      <c r="N1430" s="27">
        <f t="shared" si="6"/>
        <v>67.999999999999986</v>
      </c>
      <c r="O1430" s="27">
        <f t="shared" si="6"/>
        <v>40.1</v>
      </c>
    </row>
    <row r="1431" spans="1:20" ht="15" thickBot="1" x14ac:dyDescent="0.4">
      <c r="A1431" s="17" t="s">
        <v>18</v>
      </c>
      <c r="B1431" s="105">
        <f>AVERAGE(B1419:B1429)</f>
        <v>26.930909090909086</v>
      </c>
      <c r="C1431" s="105">
        <f t="shared" ref="C1431:O1431" si="7">AVERAGE(C1419:C1429)</f>
        <v>26.218181818181822</v>
      </c>
      <c r="D1431" s="105">
        <f t="shared" si="7"/>
        <v>27.083636363636366</v>
      </c>
      <c r="E1431" s="105">
        <f t="shared" si="7"/>
        <v>29.490909090909089</v>
      </c>
      <c r="F1431" s="105">
        <f t="shared" si="7"/>
        <v>10.181818181818182</v>
      </c>
      <c r="G1431" s="105">
        <f t="shared" si="7"/>
        <v>92.727272727272734</v>
      </c>
      <c r="H1431" s="105">
        <f t="shared" si="7"/>
        <v>60.545454545454547</v>
      </c>
      <c r="I1431" s="105">
        <f t="shared" si="7"/>
        <v>3.6818181818181817</v>
      </c>
      <c r="J1431" s="105">
        <f t="shared" si="7"/>
        <v>4.5454545454545459</v>
      </c>
      <c r="K1431" s="105">
        <f t="shared" si="7"/>
        <v>5.3045454545454547</v>
      </c>
      <c r="L1431" s="105">
        <f t="shared" si="7"/>
        <v>2.1477272727272725</v>
      </c>
      <c r="M1431" s="105">
        <f t="shared" si="7"/>
        <v>1.0351206818181817</v>
      </c>
      <c r="N1431" s="105">
        <f t="shared" si="7"/>
        <v>6.1818181818181808</v>
      </c>
      <c r="O1431" s="105">
        <f t="shared" si="7"/>
        <v>4.01</v>
      </c>
    </row>
    <row r="1432" spans="1:20" ht="15" thickBot="1" x14ac:dyDescent="0.4">
      <c r="A1432" s="276" t="s">
        <v>20</v>
      </c>
      <c r="B1432" s="105">
        <f>B1405+B1417+B1430</f>
        <v>860.76</v>
      </c>
      <c r="C1432" s="105">
        <f t="shared" ref="C1432:O1432" si="8">C1405+C1417+C1430</f>
        <v>825.88000000000011</v>
      </c>
      <c r="D1432" s="105">
        <f t="shared" si="8"/>
        <v>844.72</v>
      </c>
      <c r="E1432" s="105">
        <f t="shared" si="8"/>
        <v>936.59999999999991</v>
      </c>
      <c r="F1432" s="105">
        <f t="shared" si="8"/>
        <v>320</v>
      </c>
      <c r="G1432" s="105">
        <f t="shared" si="8"/>
        <v>2849</v>
      </c>
      <c r="H1432" s="105">
        <f t="shared" si="8"/>
        <v>1762</v>
      </c>
      <c r="I1432" s="105">
        <f t="shared" si="8"/>
        <v>124.19999999999999</v>
      </c>
      <c r="J1432" s="105">
        <f t="shared" si="8"/>
        <v>142.19999999999999</v>
      </c>
      <c r="K1432" s="105">
        <f t="shared" si="8"/>
        <v>144.96666666666667</v>
      </c>
      <c r="L1432" s="105">
        <f t="shared" si="8"/>
        <v>63.866666666666674</v>
      </c>
      <c r="M1432" s="105">
        <f t="shared" si="8"/>
        <v>29.00695</v>
      </c>
      <c r="N1432" s="105">
        <f t="shared" si="8"/>
        <v>201.84999999999997</v>
      </c>
      <c r="O1432" s="105">
        <f t="shared" si="8"/>
        <v>117</v>
      </c>
    </row>
    <row r="1433" spans="1:20" ht="15" thickBot="1" x14ac:dyDescent="0.4">
      <c r="A1433" s="276" t="s">
        <v>21</v>
      </c>
      <c r="B1433" s="105">
        <f>B1432/31</f>
        <v>27.766451612903225</v>
      </c>
      <c r="C1433" s="105">
        <f t="shared" ref="C1433:N1433" si="9">C1432/31</f>
        <v>26.641290322580648</v>
      </c>
      <c r="D1433" s="105">
        <f t="shared" si="9"/>
        <v>27.249032258064517</v>
      </c>
      <c r="E1433" s="105">
        <f t="shared" si="9"/>
        <v>30.21290322580645</v>
      </c>
      <c r="F1433" s="105">
        <f t="shared" si="9"/>
        <v>10.32258064516129</v>
      </c>
      <c r="G1433" s="105">
        <f t="shared" si="9"/>
        <v>91.903225806451616</v>
      </c>
      <c r="H1433" s="105">
        <f t="shared" si="9"/>
        <v>56.838709677419352</v>
      </c>
      <c r="I1433" s="105">
        <f t="shared" si="9"/>
        <v>4.0064516129032253</v>
      </c>
      <c r="J1433" s="105">
        <f t="shared" si="9"/>
        <v>4.5870967741935482</v>
      </c>
      <c r="K1433" s="105">
        <f t="shared" si="9"/>
        <v>4.6763440860215058</v>
      </c>
      <c r="L1433" s="105">
        <f t="shared" si="9"/>
        <v>2.0602150537634412</v>
      </c>
      <c r="M1433" s="105">
        <f t="shared" si="9"/>
        <v>0.93570806451612898</v>
      </c>
      <c r="N1433" s="105">
        <f t="shared" si="9"/>
        <v>6.5112903225806438</v>
      </c>
      <c r="O1433" s="105"/>
    </row>
    <row r="1434" spans="1:20" x14ac:dyDescent="0.35">
      <c r="A1434" s="268"/>
      <c r="B1434" s="268"/>
      <c r="C1434" s="268"/>
      <c r="D1434" s="268"/>
      <c r="E1434" s="268"/>
      <c r="F1434" s="268"/>
      <c r="G1434" s="268"/>
      <c r="H1434" s="268"/>
      <c r="I1434" s="268"/>
      <c r="J1434" s="268"/>
      <c r="K1434" s="268"/>
      <c r="L1434" s="268"/>
      <c r="M1434" s="268"/>
      <c r="N1434" s="268"/>
      <c r="O1434" s="268"/>
    </row>
    <row r="1435" spans="1:20" ht="15" thickBot="1" x14ac:dyDescent="0.4">
      <c r="A1435" s="266" t="s">
        <v>158</v>
      </c>
      <c r="B1435" s="266"/>
      <c r="C1435" s="266"/>
      <c r="D1435" s="266"/>
      <c r="E1435" s="266"/>
      <c r="F1435" s="266"/>
      <c r="G1435" s="266"/>
      <c r="H1435" s="266"/>
      <c r="I1435" s="266"/>
      <c r="J1435" s="267"/>
      <c r="K1435" s="266"/>
      <c r="L1435" s="266"/>
      <c r="M1435" s="266"/>
      <c r="N1435" s="266"/>
    </row>
    <row r="1436" spans="1:20" x14ac:dyDescent="0.35">
      <c r="A1436" s="1434" t="s">
        <v>1</v>
      </c>
      <c r="B1436" s="1436" t="s">
        <v>23</v>
      </c>
      <c r="C1436" s="1437"/>
      <c r="D1436" s="1438"/>
      <c r="E1436" s="1436" t="s">
        <v>24</v>
      </c>
      <c r="F1436" s="1438"/>
      <c r="G1436" s="1436" t="s">
        <v>4</v>
      </c>
      <c r="H1436" s="1438"/>
      <c r="I1436" s="1441" t="s">
        <v>5</v>
      </c>
      <c r="J1436" s="1442"/>
      <c r="K1436" s="1441" t="s">
        <v>6</v>
      </c>
      <c r="L1436" s="1451"/>
      <c r="M1436" s="1442"/>
      <c r="N1436" s="1452" t="s">
        <v>7</v>
      </c>
      <c r="O1436" s="1454" t="s">
        <v>8</v>
      </c>
    </row>
    <row r="1437" spans="1:20" ht="28.5" thickBot="1" x14ac:dyDescent="0.4">
      <c r="A1437" s="1450"/>
      <c r="B1437" s="1">
        <v>0.05</v>
      </c>
      <c r="C1437" s="1">
        <v>0.1</v>
      </c>
      <c r="D1437" s="1">
        <v>0.2</v>
      </c>
      <c r="E1437" s="1" t="s">
        <v>9</v>
      </c>
      <c r="F1437" s="1" t="s">
        <v>10</v>
      </c>
      <c r="G1437" s="1" t="s">
        <v>9</v>
      </c>
      <c r="H1437" s="1" t="s">
        <v>10</v>
      </c>
      <c r="I1437" s="1" t="s">
        <v>11</v>
      </c>
      <c r="J1437" s="1" t="s">
        <v>12</v>
      </c>
      <c r="K1437" s="19" t="s">
        <v>13</v>
      </c>
      <c r="L1437" s="19" t="s">
        <v>14</v>
      </c>
      <c r="M1437" s="19" t="s">
        <v>15</v>
      </c>
      <c r="N1437" s="1453"/>
      <c r="O1437" s="1455"/>
      <c r="R1437">
        <v>2015</v>
      </c>
      <c r="S1437">
        <v>31.8</v>
      </c>
      <c r="T1437">
        <v>12.4</v>
      </c>
    </row>
    <row r="1438" spans="1:20" x14ac:dyDescent="0.35">
      <c r="A1438" s="2">
        <v>1</v>
      </c>
      <c r="B1438" s="65">
        <v>28.88</v>
      </c>
      <c r="C1438" s="65">
        <v>27.2</v>
      </c>
      <c r="D1438" s="65">
        <v>26.56</v>
      </c>
      <c r="E1438" s="9">
        <v>31</v>
      </c>
      <c r="F1438" s="9">
        <v>10.199999999999999</v>
      </c>
      <c r="G1438" s="92">
        <v>92</v>
      </c>
      <c r="H1438" s="92">
        <v>50</v>
      </c>
      <c r="I1438" s="9">
        <v>5.5</v>
      </c>
      <c r="J1438" s="9">
        <v>6.2</v>
      </c>
      <c r="K1438" s="66">
        <v>5.2416666666666663</v>
      </c>
      <c r="L1438" s="66">
        <v>2.1416666666666666</v>
      </c>
      <c r="M1438" s="66">
        <v>1.0255449999999999</v>
      </c>
      <c r="N1438" s="66">
        <v>8.3000000000000007</v>
      </c>
      <c r="O1438" s="68">
        <v>0</v>
      </c>
      <c r="T1438">
        <v>10.4</v>
      </c>
    </row>
    <row r="1439" spans="1:20" x14ac:dyDescent="0.35">
      <c r="A1439" s="2">
        <v>2</v>
      </c>
      <c r="B1439" s="66">
        <v>29.2</v>
      </c>
      <c r="C1439" s="66">
        <v>27.36</v>
      </c>
      <c r="D1439" s="66">
        <v>27.56</v>
      </c>
      <c r="E1439" s="9">
        <v>31.8</v>
      </c>
      <c r="F1439" s="9">
        <v>12.4</v>
      </c>
      <c r="G1439" s="92">
        <v>92</v>
      </c>
      <c r="H1439" s="92">
        <v>46</v>
      </c>
      <c r="I1439" s="9">
        <v>5.5</v>
      </c>
      <c r="J1439" s="9">
        <v>7.8</v>
      </c>
      <c r="K1439" s="66">
        <v>4.8250000000000002</v>
      </c>
      <c r="L1439" s="66">
        <v>2.6833333333333331</v>
      </c>
      <c r="M1439" s="66">
        <v>1.0429074999999999</v>
      </c>
      <c r="N1439" s="66">
        <v>9.4499999999999993</v>
      </c>
      <c r="O1439" s="68">
        <v>0</v>
      </c>
      <c r="T1439">
        <v>15.7</v>
      </c>
    </row>
    <row r="1440" spans="1:20" x14ac:dyDescent="0.35">
      <c r="A1440" s="2">
        <v>3</v>
      </c>
      <c r="B1440" s="66">
        <v>28.88</v>
      </c>
      <c r="C1440" s="66">
        <v>27.32</v>
      </c>
      <c r="D1440" s="66">
        <v>27.84</v>
      </c>
      <c r="E1440" s="9">
        <v>31.4</v>
      </c>
      <c r="F1440" s="9">
        <v>10.4</v>
      </c>
      <c r="G1440" s="92">
        <v>92</v>
      </c>
      <c r="H1440" s="92">
        <v>50</v>
      </c>
      <c r="I1440" s="9">
        <v>6</v>
      </c>
      <c r="J1440" s="9">
        <v>5.2</v>
      </c>
      <c r="K1440" s="66">
        <v>5.3916666666666666</v>
      </c>
      <c r="L1440" s="66">
        <v>3.2583333333333333</v>
      </c>
      <c r="M1440" s="66">
        <v>1.2014849999999999</v>
      </c>
      <c r="N1440" s="66">
        <v>9</v>
      </c>
      <c r="O1440" s="68">
        <v>0</v>
      </c>
      <c r="T1440">
        <v>15.1</v>
      </c>
    </row>
    <row r="1441" spans="1:20" x14ac:dyDescent="0.35">
      <c r="A1441" s="2">
        <v>4</v>
      </c>
      <c r="B1441" s="66">
        <v>28.64</v>
      </c>
      <c r="C1441" s="66">
        <v>27.2</v>
      </c>
      <c r="D1441" s="66">
        <v>27.88</v>
      </c>
      <c r="E1441" s="9">
        <v>31</v>
      </c>
      <c r="F1441" s="9">
        <v>12</v>
      </c>
      <c r="G1441" s="92">
        <v>84</v>
      </c>
      <c r="H1441" s="92">
        <v>54</v>
      </c>
      <c r="I1441" s="9">
        <v>4</v>
      </c>
      <c r="J1441" s="9">
        <v>5.5</v>
      </c>
      <c r="K1441" s="66">
        <v>3.8916666666666666</v>
      </c>
      <c r="L1441" s="66">
        <v>4.5</v>
      </c>
      <c r="M1441" s="66">
        <v>1.1656024999999999</v>
      </c>
      <c r="N1441" s="66">
        <v>4.3</v>
      </c>
      <c r="O1441" s="68">
        <v>4</v>
      </c>
      <c r="T1441">
        <v>15.8</v>
      </c>
    </row>
    <row r="1442" spans="1:20" x14ac:dyDescent="0.35">
      <c r="A1442" s="2">
        <v>5</v>
      </c>
      <c r="B1442" s="66">
        <v>26.24</v>
      </c>
      <c r="C1442" s="66">
        <v>25.88</v>
      </c>
      <c r="D1442" s="66">
        <v>27.2</v>
      </c>
      <c r="E1442" s="9">
        <v>29.4</v>
      </c>
      <c r="F1442" s="9">
        <v>9.6</v>
      </c>
      <c r="G1442" s="92">
        <v>92</v>
      </c>
      <c r="H1442" s="92">
        <v>54</v>
      </c>
      <c r="I1442" s="9">
        <v>3</v>
      </c>
      <c r="J1442" s="9">
        <v>6</v>
      </c>
      <c r="K1442" s="66">
        <v>4.3833333333333337</v>
      </c>
      <c r="L1442" s="66">
        <v>2.1333333333333333</v>
      </c>
      <c r="M1442" s="66">
        <v>0.90516500000000011</v>
      </c>
      <c r="N1442" s="66">
        <v>3</v>
      </c>
      <c r="O1442" s="68">
        <v>0.9</v>
      </c>
      <c r="T1442">
        <v>16.600000000000001</v>
      </c>
    </row>
    <row r="1443" spans="1:20" x14ac:dyDescent="0.35">
      <c r="A1443" s="2">
        <v>6</v>
      </c>
      <c r="B1443" s="66">
        <v>27.52</v>
      </c>
      <c r="C1443" s="66">
        <v>26.2</v>
      </c>
      <c r="D1443" s="66">
        <v>27</v>
      </c>
      <c r="E1443" s="9">
        <v>30</v>
      </c>
      <c r="F1443" s="9">
        <v>10</v>
      </c>
      <c r="G1443" s="92">
        <v>92</v>
      </c>
      <c r="H1443" s="92">
        <v>54</v>
      </c>
      <c r="I1443" s="9">
        <v>4.5</v>
      </c>
      <c r="J1443" s="9">
        <v>6.9</v>
      </c>
      <c r="K1443" s="66">
        <v>4.1500000000000004</v>
      </c>
      <c r="L1443" s="66">
        <v>1.6833333333333333</v>
      </c>
      <c r="M1443" s="66">
        <v>0.81025000000000003</v>
      </c>
      <c r="N1443" s="66">
        <v>7</v>
      </c>
      <c r="O1443" s="68">
        <v>0</v>
      </c>
      <c r="T1443">
        <v>15</v>
      </c>
    </row>
    <row r="1444" spans="1:20" x14ac:dyDescent="0.35">
      <c r="A1444" s="2">
        <v>7</v>
      </c>
      <c r="B1444" s="66">
        <v>27.66</v>
      </c>
      <c r="C1444" s="66">
        <v>26.24</v>
      </c>
      <c r="D1444" s="69">
        <v>27.04</v>
      </c>
      <c r="E1444" s="10">
        <v>31.2</v>
      </c>
      <c r="F1444" s="10">
        <v>9</v>
      </c>
      <c r="G1444" s="153">
        <v>91</v>
      </c>
      <c r="H1444" s="153">
        <v>45</v>
      </c>
      <c r="I1444" s="10">
        <v>6.6</v>
      </c>
      <c r="J1444" s="10">
        <v>6.8</v>
      </c>
      <c r="K1444" s="66">
        <v>6.1083333333333334</v>
      </c>
      <c r="L1444" s="66">
        <v>2.4333333333333331</v>
      </c>
      <c r="M1444" s="66">
        <v>1.1864374999999998</v>
      </c>
      <c r="N1444" s="66">
        <v>9</v>
      </c>
      <c r="O1444" s="68">
        <v>0</v>
      </c>
      <c r="T1444">
        <v>14.8</v>
      </c>
    </row>
    <row r="1445" spans="1:20" x14ac:dyDescent="0.35">
      <c r="A1445" s="2">
        <v>8</v>
      </c>
      <c r="B1445" s="66">
        <v>28.4</v>
      </c>
      <c r="C1445" s="66">
        <v>26.76</v>
      </c>
      <c r="D1445" s="66">
        <v>27.4</v>
      </c>
      <c r="E1445" s="9">
        <v>30.8</v>
      </c>
      <c r="F1445" s="9">
        <v>10</v>
      </c>
      <c r="G1445" s="92">
        <v>92</v>
      </c>
      <c r="H1445" s="92">
        <v>49</v>
      </c>
      <c r="I1445" s="9">
        <v>10.9</v>
      </c>
      <c r="J1445" s="9">
        <v>6</v>
      </c>
      <c r="K1445" s="66">
        <v>6.0250000000000004</v>
      </c>
      <c r="L1445" s="66">
        <v>2.2083333333333335</v>
      </c>
      <c r="M1445" s="66">
        <v>1.14361</v>
      </c>
      <c r="N1445" s="66">
        <v>9.1999999999999993</v>
      </c>
      <c r="O1445" s="68">
        <v>0</v>
      </c>
      <c r="T1445">
        <f>AVERAGE(T1437:T1444)</f>
        <v>14.475</v>
      </c>
    </row>
    <row r="1446" spans="1:20" x14ac:dyDescent="0.35">
      <c r="A1446" s="2">
        <v>9</v>
      </c>
      <c r="B1446" s="66">
        <v>28.52</v>
      </c>
      <c r="C1446" s="66">
        <v>29.92</v>
      </c>
      <c r="D1446" s="66">
        <v>27.48</v>
      </c>
      <c r="E1446" s="9">
        <v>30.2</v>
      </c>
      <c r="F1446" s="9">
        <v>9.8000000000000007</v>
      </c>
      <c r="G1446" s="92">
        <v>92</v>
      </c>
      <c r="H1446" s="92">
        <v>50</v>
      </c>
      <c r="I1446" s="9">
        <v>5.3</v>
      </c>
      <c r="J1446" s="9">
        <v>7.2</v>
      </c>
      <c r="K1446" s="66">
        <v>5.1833333333333336</v>
      </c>
      <c r="L1446" s="66">
        <v>1.5583333333333333</v>
      </c>
      <c r="M1446" s="66">
        <v>0.93641750000000001</v>
      </c>
      <c r="N1446" s="66">
        <v>8.3000000000000007</v>
      </c>
      <c r="O1446" s="68">
        <v>0</v>
      </c>
    </row>
    <row r="1447" spans="1:20" ht="15" thickBot="1" x14ac:dyDescent="0.4">
      <c r="A1447" s="3">
        <v>10</v>
      </c>
      <c r="B1447" s="70">
        <v>29.52</v>
      </c>
      <c r="C1447" s="70">
        <v>26.92</v>
      </c>
      <c r="D1447" s="70">
        <v>27.48</v>
      </c>
      <c r="E1447" s="13">
        <v>30.2</v>
      </c>
      <c r="F1447" s="13">
        <v>8</v>
      </c>
      <c r="G1447" s="158">
        <v>82</v>
      </c>
      <c r="H1447" s="158">
        <v>40</v>
      </c>
      <c r="I1447" s="13">
        <v>7.7</v>
      </c>
      <c r="J1447" s="13">
        <v>6.9</v>
      </c>
      <c r="K1447" s="70">
        <v>6.4916666666666663</v>
      </c>
      <c r="L1447" s="70">
        <v>2.4333333333333331</v>
      </c>
      <c r="M1447" s="66">
        <v>1.2396824999999998</v>
      </c>
      <c r="N1447" s="66">
        <v>9.4499999999999993</v>
      </c>
      <c r="O1447" s="72">
        <v>0</v>
      </c>
    </row>
    <row r="1448" spans="1:20" ht="15" thickBot="1" x14ac:dyDescent="0.4">
      <c r="A1448" s="16" t="s">
        <v>16</v>
      </c>
      <c r="B1448" s="27">
        <v>283.46000000000004</v>
      </c>
      <c r="C1448" s="27">
        <v>271</v>
      </c>
      <c r="D1448" s="27">
        <v>273.44</v>
      </c>
      <c r="E1448" s="27">
        <v>307</v>
      </c>
      <c r="F1448" s="27">
        <v>101.39999999999999</v>
      </c>
      <c r="G1448" s="27">
        <v>901</v>
      </c>
      <c r="H1448" s="27">
        <v>492</v>
      </c>
      <c r="I1448" s="27">
        <v>59</v>
      </c>
      <c r="J1448" s="27">
        <v>64.5</v>
      </c>
      <c r="K1448" s="27">
        <v>51.69166666666667</v>
      </c>
      <c r="L1448" s="27">
        <v>25.033333333333331</v>
      </c>
      <c r="M1448" s="27">
        <v>10.657102500000001</v>
      </c>
      <c r="N1448" s="27">
        <v>77</v>
      </c>
      <c r="O1448" s="27">
        <v>4.9000000000000004</v>
      </c>
    </row>
    <row r="1449" spans="1:20" ht="15" thickBot="1" x14ac:dyDescent="0.4">
      <c r="A1449" s="17" t="s">
        <v>18</v>
      </c>
      <c r="B1449" s="18">
        <v>28.346</v>
      </c>
      <c r="C1449" s="18">
        <v>27.1</v>
      </c>
      <c r="D1449" s="18">
        <v>27.344000000000001</v>
      </c>
      <c r="E1449" s="18">
        <v>30.7</v>
      </c>
      <c r="F1449" s="18">
        <v>10.139999999999999</v>
      </c>
      <c r="G1449" s="18">
        <v>90.1</v>
      </c>
      <c r="H1449" s="18">
        <v>49.2</v>
      </c>
      <c r="I1449" s="18">
        <v>5.9</v>
      </c>
      <c r="J1449" s="18">
        <v>6.45</v>
      </c>
      <c r="K1449" s="18">
        <v>5.1691666666666674</v>
      </c>
      <c r="L1449" s="18">
        <v>2.503333333333333</v>
      </c>
      <c r="M1449" s="18">
        <v>1.06571025</v>
      </c>
      <c r="N1449" s="18">
        <v>7.7</v>
      </c>
      <c r="O1449" s="18">
        <v>0.49000000000000005</v>
      </c>
    </row>
    <row r="1450" spans="1:20" x14ac:dyDescent="0.35">
      <c r="A1450" s="6">
        <v>11</v>
      </c>
      <c r="B1450" s="65">
        <v>28.32</v>
      </c>
      <c r="C1450" s="65">
        <v>26.82</v>
      </c>
      <c r="D1450" s="65">
        <v>27.32</v>
      </c>
      <c r="E1450" s="12">
        <v>30.4</v>
      </c>
      <c r="F1450" s="12">
        <v>14.8</v>
      </c>
      <c r="G1450" s="7">
        <v>82</v>
      </c>
      <c r="H1450" s="7">
        <v>40</v>
      </c>
      <c r="I1450" s="7">
        <v>8.3000000000000007</v>
      </c>
      <c r="J1450" s="7">
        <v>7.1</v>
      </c>
      <c r="K1450" s="65">
        <v>5.0666666666666664</v>
      </c>
      <c r="L1450" s="65">
        <v>2.5083333333333333</v>
      </c>
      <c r="M1450" s="66">
        <v>1.0521674999999999</v>
      </c>
      <c r="N1450" s="8">
        <v>8.15</v>
      </c>
      <c r="O1450" s="74">
        <v>0</v>
      </c>
    </row>
    <row r="1451" spans="1:20" x14ac:dyDescent="0.35">
      <c r="A1451" s="2">
        <v>12</v>
      </c>
      <c r="B1451" s="8">
        <v>27.8</v>
      </c>
      <c r="C1451" s="8">
        <v>26.52</v>
      </c>
      <c r="D1451" s="8">
        <v>27.44</v>
      </c>
      <c r="E1451" s="9">
        <v>31</v>
      </c>
      <c r="F1451" s="9">
        <v>12.4</v>
      </c>
      <c r="G1451" s="8">
        <v>91</v>
      </c>
      <c r="H1451" s="8">
        <v>41</v>
      </c>
      <c r="I1451" s="9">
        <v>6.5</v>
      </c>
      <c r="J1451" s="9">
        <v>5.6</v>
      </c>
      <c r="K1451" s="66">
        <v>5.333333333333333</v>
      </c>
      <c r="L1451" s="65">
        <v>2.4333333333333331</v>
      </c>
      <c r="M1451" s="66">
        <v>1.0787899999999999</v>
      </c>
      <c r="N1451" s="66">
        <v>7.3</v>
      </c>
      <c r="O1451" s="68">
        <v>0</v>
      </c>
    </row>
    <row r="1452" spans="1:20" x14ac:dyDescent="0.35">
      <c r="A1452" s="2">
        <v>13</v>
      </c>
      <c r="B1452" s="8">
        <v>27.44</v>
      </c>
      <c r="C1452" s="66">
        <v>27.52</v>
      </c>
      <c r="D1452" s="66">
        <v>27.56</v>
      </c>
      <c r="E1452" s="8">
        <v>32.4</v>
      </c>
      <c r="F1452" s="8">
        <v>10.199999999999999</v>
      </c>
      <c r="G1452" s="8">
        <v>92</v>
      </c>
      <c r="H1452" s="8">
        <v>42</v>
      </c>
      <c r="I1452" s="9">
        <v>6</v>
      </c>
      <c r="J1452" s="8">
        <v>7.2</v>
      </c>
      <c r="K1452" s="65">
        <v>4.9000000000000004</v>
      </c>
      <c r="L1452" s="65">
        <v>2.2250000000000001</v>
      </c>
      <c r="M1452" s="66">
        <v>0.9896625</v>
      </c>
      <c r="N1452" s="66">
        <v>8.4499999999999993</v>
      </c>
      <c r="O1452" s="9">
        <v>0</v>
      </c>
    </row>
    <row r="1453" spans="1:20" x14ac:dyDescent="0.35">
      <c r="A1453" s="2">
        <v>14</v>
      </c>
      <c r="B1453" s="66">
        <v>30.16</v>
      </c>
      <c r="C1453" s="66">
        <v>28.16</v>
      </c>
      <c r="D1453" s="66">
        <v>27.92</v>
      </c>
      <c r="E1453" s="8">
        <v>32.4</v>
      </c>
      <c r="F1453" s="10">
        <v>10.199999999999999</v>
      </c>
      <c r="G1453" s="8">
        <v>92</v>
      </c>
      <c r="H1453" s="8">
        <v>45</v>
      </c>
      <c r="I1453" s="8">
        <v>5.5</v>
      </c>
      <c r="J1453" s="9">
        <v>7.2</v>
      </c>
      <c r="K1453" s="65">
        <v>5.0333333333333332</v>
      </c>
      <c r="L1453" s="66">
        <v>1.7916666666666667</v>
      </c>
      <c r="M1453" s="66">
        <v>0.94799250000000002</v>
      </c>
      <c r="N1453" s="66">
        <v>10.15</v>
      </c>
      <c r="O1453" s="68">
        <v>0</v>
      </c>
    </row>
    <row r="1454" spans="1:20" x14ac:dyDescent="0.35">
      <c r="A1454" s="2">
        <v>15</v>
      </c>
      <c r="B1454" s="66">
        <v>31.44</v>
      </c>
      <c r="C1454" s="66">
        <v>28.2</v>
      </c>
      <c r="D1454" s="66">
        <v>28.32</v>
      </c>
      <c r="E1454" s="9">
        <v>32.4</v>
      </c>
      <c r="F1454" s="9">
        <v>10.6</v>
      </c>
      <c r="G1454" s="8">
        <v>83</v>
      </c>
      <c r="H1454" s="8">
        <v>45</v>
      </c>
      <c r="I1454" s="9">
        <v>5.7</v>
      </c>
      <c r="J1454" s="8">
        <v>7.2</v>
      </c>
      <c r="K1454" s="65">
        <v>5.0999999999999996</v>
      </c>
      <c r="L1454" s="65">
        <v>2.6749999999999998</v>
      </c>
      <c r="M1454" s="66">
        <v>1.0799474999999998</v>
      </c>
      <c r="N1454" s="66">
        <v>9</v>
      </c>
      <c r="O1454" s="68">
        <v>0</v>
      </c>
    </row>
    <row r="1455" spans="1:20" x14ac:dyDescent="0.35">
      <c r="A1455" s="2">
        <v>16</v>
      </c>
      <c r="B1455" s="66">
        <v>28.32</v>
      </c>
      <c r="C1455" s="8">
        <v>26.92</v>
      </c>
      <c r="D1455" s="66">
        <v>27.32</v>
      </c>
      <c r="E1455" s="9">
        <v>30.4</v>
      </c>
      <c r="F1455" s="9">
        <v>9.1999999999999993</v>
      </c>
      <c r="G1455" s="8">
        <v>83</v>
      </c>
      <c r="H1455" s="8">
        <v>49</v>
      </c>
      <c r="I1455" s="9">
        <v>5.4</v>
      </c>
      <c r="J1455" s="8">
        <v>4.9000000000000004</v>
      </c>
      <c r="K1455" s="66">
        <v>5.95</v>
      </c>
      <c r="L1455" s="65">
        <v>4.0083333333333337</v>
      </c>
      <c r="M1455" s="66">
        <v>1.3832125</v>
      </c>
      <c r="N1455" s="66">
        <v>5.15</v>
      </c>
      <c r="O1455" s="68">
        <v>0</v>
      </c>
    </row>
    <row r="1456" spans="1:20" x14ac:dyDescent="0.35">
      <c r="A1456" s="2">
        <v>17</v>
      </c>
      <c r="B1456" s="8">
        <v>29.28</v>
      </c>
      <c r="C1456" s="66">
        <v>27.4</v>
      </c>
      <c r="D1456" s="66">
        <v>27.2</v>
      </c>
      <c r="E1456" s="9">
        <v>31.2</v>
      </c>
      <c r="F1456" s="9">
        <v>9.8000000000000007</v>
      </c>
      <c r="G1456" s="8">
        <v>83</v>
      </c>
      <c r="H1456" s="8">
        <v>45</v>
      </c>
      <c r="I1456" s="9">
        <v>5.5</v>
      </c>
      <c r="J1456" s="9">
        <v>6.1</v>
      </c>
      <c r="K1456" s="65">
        <v>4.541666666666667</v>
      </c>
      <c r="L1456" s="65">
        <v>1.7</v>
      </c>
      <c r="M1456" s="66">
        <v>0.8669675</v>
      </c>
      <c r="N1456" s="66">
        <v>9.25</v>
      </c>
      <c r="O1456" s="68">
        <v>0</v>
      </c>
    </row>
    <row r="1457" spans="1:15" x14ac:dyDescent="0.35">
      <c r="A1457" s="2">
        <v>18</v>
      </c>
      <c r="B1457" s="66">
        <v>28.4</v>
      </c>
      <c r="C1457" s="66">
        <v>27.6</v>
      </c>
      <c r="D1457" s="8">
        <v>27.44</v>
      </c>
      <c r="E1457" s="9">
        <v>32</v>
      </c>
      <c r="F1457" s="9">
        <v>9.6</v>
      </c>
      <c r="G1457" s="8">
        <v>91</v>
      </c>
      <c r="H1457" s="8">
        <v>45</v>
      </c>
      <c r="I1457" s="9">
        <v>8.9</v>
      </c>
      <c r="J1457" s="9">
        <v>8.1</v>
      </c>
      <c r="K1457" s="66">
        <v>6.65</v>
      </c>
      <c r="L1457" s="65">
        <v>2.3333333333333335</v>
      </c>
      <c r="M1457" s="66">
        <v>1.2477850000000001</v>
      </c>
      <c r="N1457" s="66">
        <v>9</v>
      </c>
      <c r="O1457" s="68">
        <v>0</v>
      </c>
    </row>
    <row r="1458" spans="1:15" x14ac:dyDescent="0.35">
      <c r="A1458" s="2">
        <v>19</v>
      </c>
      <c r="B1458" s="66">
        <v>28.72</v>
      </c>
      <c r="C1458" s="66">
        <v>26.76</v>
      </c>
      <c r="D1458" s="66">
        <v>27.1</v>
      </c>
      <c r="E1458" s="9">
        <v>32</v>
      </c>
      <c r="F1458" s="9">
        <v>17.2</v>
      </c>
      <c r="G1458" s="8">
        <v>81</v>
      </c>
      <c r="H1458" s="8">
        <v>42</v>
      </c>
      <c r="I1458" s="9">
        <v>7.2</v>
      </c>
      <c r="J1458" s="9">
        <v>6.8</v>
      </c>
      <c r="K1458" s="65">
        <v>4.8166666666666664</v>
      </c>
      <c r="L1458" s="65">
        <v>2.0249999999999999</v>
      </c>
      <c r="M1458" s="66">
        <v>0.95030749999999997</v>
      </c>
      <c r="N1458" s="66">
        <v>10</v>
      </c>
      <c r="O1458" s="68">
        <v>0</v>
      </c>
    </row>
    <row r="1459" spans="1:15" ht="15" thickBot="1" x14ac:dyDescent="0.4">
      <c r="A1459" s="3">
        <v>20</v>
      </c>
      <c r="B1459" s="70">
        <v>29.24</v>
      </c>
      <c r="C1459" s="70">
        <v>27.28</v>
      </c>
      <c r="D1459" s="70">
        <v>27.4</v>
      </c>
      <c r="E1459" s="11">
        <v>32.799999999999997</v>
      </c>
      <c r="F1459" s="13">
        <v>9.1999999999999993</v>
      </c>
      <c r="G1459" s="11">
        <v>82</v>
      </c>
      <c r="H1459" s="11">
        <v>42</v>
      </c>
      <c r="I1459" s="13">
        <v>6.4</v>
      </c>
      <c r="J1459" s="11">
        <v>6.4</v>
      </c>
      <c r="K1459" s="70">
        <v>5.5</v>
      </c>
      <c r="L1459" s="70">
        <v>2.3916666666666666</v>
      </c>
      <c r="M1459" s="66">
        <v>1.0961524999999999</v>
      </c>
      <c r="N1459" s="66">
        <v>9</v>
      </c>
      <c r="O1459" s="72">
        <v>0</v>
      </c>
    </row>
    <row r="1460" spans="1:15" ht="15" thickBot="1" x14ac:dyDescent="0.4">
      <c r="A1460" s="16" t="s">
        <v>16</v>
      </c>
      <c r="B1460" s="27">
        <v>289.12</v>
      </c>
      <c r="C1460" s="27">
        <v>273.17999999999995</v>
      </c>
      <c r="D1460" s="27">
        <v>275.02</v>
      </c>
      <c r="E1460" s="27">
        <v>317</v>
      </c>
      <c r="F1460" s="27">
        <v>113.2</v>
      </c>
      <c r="G1460" s="27">
        <v>860</v>
      </c>
      <c r="H1460" s="27">
        <v>436</v>
      </c>
      <c r="I1460" s="27">
        <v>65.400000000000006</v>
      </c>
      <c r="J1460" s="27">
        <v>66.599999999999994</v>
      </c>
      <c r="K1460" s="27">
        <v>52.891666666666666</v>
      </c>
      <c r="L1460" s="27">
        <v>24.091666666666661</v>
      </c>
      <c r="M1460" s="27">
        <v>10.692985</v>
      </c>
      <c r="N1460" s="27">
        <v>85.449999999999989</v>
      </c>
      <c r="O1460" s="27">
        <v>0</v>
      </c>
    </row>
    <row r="1461" spans="1:15" ht="15" thickBot="1" x14ac:dyDescent="0.4">
      <c r="A1461" s="17" t="s">
        <v>18</v>
      </c>
      <c r="B1461" s="18">
        <v>28.911999999999999</v>
      </c>
      <c r="C1461" s="18">
        <v>27.317999999999994</v>
      </c>
      <c r="D1461" s="18">
        <v>27.501999999999999</v>
      </c>
      <c r="E1461" s="18">
        <v>31.7</v>
      </c>
      <c r="F1461" s="18">
        <v>11.32</v>
      </c>
      <c r="G1461" s="18">
        <v>86</v>
      </c>
      <c r="H1461" s="18">
        <v>43.6</v>
      </c>
      <c r="I1461" s="18">
        <v>6.5400000000000009</v>
      </c>
      <c r="J1461" s="18">
        <v>6.6599999999999993</v>
      </c>
      <c r="K1461" s="18">
        <v>5.2891666666666666</v>
      </c>
      <c r="L1461" s="18">
        <v>2.4091666666666662</v>
      </c>
      <c r="M1461" s="18">
        <v>1.0692984999999999</v>
      </c>
      <c r="N1461" s="18">
        <v>8.5449999999999982</v>
      </c>
      <c r="O1461" s="18">
        <v>0</v>
      </c>
    </row>
    <row r="1462" spans="1:15" x14ac:dyDescent="0.35">
      <c r="A1462" s="21">
        <v>21</v>
      </c>
      <c r="B1462" s="82">
        <v>29.52</v>
      </c>
      <c r="C1462" s="7">
        <v>27.48</v>
      </c>
      <c r="D1462" s="65">
        <v>27.24</v>
      </c>
      <c r="E1462" s="12">
        <v>32.200000000000003</v>
      </c>
      <c r="F1462" s="12">
        <v>15.531099999999981</v>
      </c>
      <c r="G1462" s="7">
        <v>91</v>
      </c>
      <c r="H1462" s="7">
        <v>46</v>
      </c>
      <c r="I1462" s="12">
        <v>5.3</v>
      </c>
      <c r="J1462" s="12">
        <v>6.4</v>
      </c>
      <c r="K1462" s="65">
        <v>4.583333333333333</v>
      </c>
      <c r="L1462" s="65">
        <v>2.15</v>
      </c>
      <c r="M1462" s="66">
        <v>0.93525999999999987</v>
      </c>
      <c r="N1462" s="66">
        <v>9</v>
      </c>
      <c r="O1462" s="74">
        <v>0</v>
      </c>
    </row>
    <row r="1463" spans="1:15" x14ac:dyDescent="0.35">
      <c r="A1463" s="22">
        <v>22</v>
      </c>
      <c r="B1463" s="66">
        <v>29.24</v>
      </c>
      <c r="C1463" s="8">
        <v>27.44</v>
      </c>
      <c r="D1463" s="66">
        <v>27.4</v>
      </c>
      <c r="E1463" s="9">
        <v>33.200000000000003</v>
      </c>
      <c r="F1463" s="9">
        <v>16.584399999999988</v>
      </c>
      <c r="G1463" s="8">
        <v>91</v>
      </c>
      <c r="H1463" s="8">
        <v>37</v>
      </c>
      <c r="I1463" s="9">
        <v>5.6</v>
      </c>
      <c r="J1463" s="8">
        <v>7.1</v>
      </c>
      <c r="K1463" s="66">
        <v>4.9416666666666664</v>
      </c>
      <c r="L1463" s="66">
        <v>2.2333333333333334</v>
      </c>
      <c r="M1463" s="66">
        <v>0.99660749999999998</v>
      </c>
      <c r="N1463" s="66">
        <v>10</v>
      </c>
      <c r="O1463" s="68">
        <v>0</v>
      </c>
    </row>
    <row r="1464" spans="1:15" x14ac:dyDescent="0.35">
      <c r="A1464" s="22">
        <v>23</v>
      </c>
      <c r="B1464" s="66">
        <v>29.84</v>
      </c>
      <c r="C1464" s="66">
        <v>27.4</v>
      </c>
      <c r="D1464" s="66">
        <v>27.16</v>
      </c>
      <c r="E1464" s="9">
        <v>33.200000000000003</v>
      </c>
      <c r="F1464" s="9">
        <v>16.584399999999988</v>
      </c>
      <c r="G1464" s="8">
        <v>91</v>
      </c>
      <c r="H1464" s="8">
        <v>33</v>
      </c>
      <c r="I1464" s="9">
        <v>8.9</v>
      </c>
      <c r="J1464" s="9">
        <v>7.2</v>
      </c>
      <c r="K1464" s="66">
        <v>5.666666666666667</v>
      </c>
      <c r="L1464" s="66">
        <v>2.4833333333333334</v>
      </c>
      <c r="M1464" s="66">
        <v>1.1320350000000001</v>
      </c>
      <c r="N1464" s="66">
        <v>10</v>
      </c>
      <c r="O1464" s="68">
        <v>0</v>
      </c>
    </row>
    <row r="1465" spans="1:15" x14ac:dyDescent="0.35">
      <c r="A1465" s="22">
        <v>24</v>
      </c>
      <c r="B1465" s="8">
        <v>29.76</v>
      </c>
      <c r="C1465" s="66">
        <v>26.88</v>
      </c>
      <c r="D1465" s="8">
        <v>26.76</v>
      </c>
      <c r="E1465" s="9">
        <v>32.4</v>
      </c>
      <c r="F1465" s="9">
        <v>15.715119999999985</v>
      </c>
      <c r="G1465" s="8">
        <v>80</v>
      </c>
      <c r="H1465" s="8">
        <v>37</v>
      </c>
      <c r="I1465" s="9">
        <v>9.4</v>
      </c>
      <c r="J1465" s="9">
        <v>7.7</v>
      </c>
      <c r="K1465" s="66">
        <v>6.4749999999999996</v>
      </c>
      <c r="L1465" s="66">
        <v>2.1833333333333331</v>
      </c>
      <c r="M1465" s="66">
        <v>1.2026424999999998</v>
      </c>
      <c r="N1465" s="66">
        <v>10</v>
      </c>
      <c r="O1465" s="68">
        <v>0</v>
      </c>
    </row>
    <row r="1466" spans="1:15" x14ac:dyDescent="0.35">
      <c r="A1466" s="22">
        <v>25</v>
      </c>
      <c r="B1466" s="66">
        <v>28.24</v>
      </c>
      <c r="C1466" s="66">
        <v>26.6</v>
      </c>
      <c r="D1466" s="66">
        <v>26.12</v>
      </c>
      <c r="E1466" s="9">
        <v>31.6</v>
      </c>
      <c r="F1466" s="9">
        <v>15.058960000000013</v>
      </c>
      <c r="G1466" s="8">
        <v>82</v>
      </c>
      <c r="H1466" s="8">
        <v>35</v>
      </c>
      <c r="I1466" s="9">
        <v>8.5</v>
      </c>
      <c r="J1466" s="9">
        <v>6.6</v>
      </c>
      <c r="K1466" s="66">
        <v>5.8583333333333334</v>
      </c>
      <c r="L1466" s="66">
        <v>2.4583333333333335</v>
      </c>
      <c r="M1466" s="66">
        <v>1.1551849999999999</v>
      </c>
      <c r="N1466" s="66">
        <v>10</v>
      </c>
      <c r="O1466" s="68">
        <v>0</v>
      </c>
    </row>
    <row r="1467" spans="1:15" x14ac:dyDescent="0.35">
      <c r="A1467" s="22">
        <v>26</v>
      </c>
      <c r="B1467" s="66">
        <v>27.88</v>
      </c>
      <c r="C1467" s="66">
        <v>26.16</v>
      </c>
      <c r="D1467" s="8">
        <v>26.08</v>
      </c>
      <c r="E1467" s="9">
        <v>32</v>
      </c>
      <c r="F1467" s="9">
        <v>15.360399999999998</v>
      </c>
      <c r="G1467" s="8">
        <v>73</v>
      </c>
      <c r="H1467" s="8">
        <v>37</v>
      </c>
      <c r="I1467" s="9">
        <v>9</v>
      </c>
      <c r="J1467" s="8">
        <v>7.1</v>
      </c>
      <c r="K1467" s="66">
        <v>5.2333333333333334</v>
      </c>
      <c r="L1467" s="66">
        <v>2.7749999999999999</v>
      </c>
      <c r="M1467" s="66">
        <v>1.1123574999999999</v>
      </c>
      <c r="N1467" s="66">
        <v>9.4499999999999993</v>
      </c>
      <c r="O1467" s="9">
        <v>0</v>
      </c>
    </row>
    <row r="1468" spans="1:15" x14ac:dyDescent="0.35">
      <c r="A1468" s="22">
        <v>27</v>
      </c>
      <c r="B1468" s="66">
        <v>29.08</v>
      </c>
      <c r="C1468" s="66">
        <v>26.8</v>
      </c>
      <c r="D1468" s="66">
        <v>26.44</v>
      </c>
      <c r="E1468" s="9">
        <v>32.799999999999997</v>
      </c>
      <c r="F1468" s="9">
        <v>16.123120000000029</v>
      </c>
      <c r="G1468" s="8">
        <v>66</v>
      </c>
      <c r="H1468" s="8">
        <v>37</v>
      </c>
      <c r="I1468" s="9">
        <v>7</v>
      </c>
      <c r="J1468" s="8">
        <v>7.4</v>
      </c>
      <c r="K1468" s="66">
        <v>4.3916666666666666</v>
      </c>
      <c r="L1468" s="66">
        <v>1.6416666666666666</v>
      </c>
      <c r="M1468" s="66">
        <v>0.83802999999999994</v>
      </c>
      <c r="N1468" s="66">
        <v>8.15</v>
      </c>
      <c r="O1468" s="9">
        <v>0</v>
      </c>
    </row>
    <row r="1469" spans="1:15" x14ac:dyDescent="0.35">
      <c r="A1469" s="22">
        <v>28</v>
      </c>
      <c r="B1469" s="8">
        <v>28.84</v>
      </c>
      <c r="C1469" s="8">
        <v>26.88</v>
      </c>
      <c r="D1469" s="8">
        <v>26.48</v>
      </c>
      <c r="E1469" s="9">
        <v>32.6</v>
      </c>
      <c r="F1469" s="9">
        <v>15.91246000000001</v>
      </c>
      <c r="G1469" s="8">
        <v>74</v>
      </c>
      <c r="H1469" s="8">
        <v>37</v>
      </c>
      <c r="I1469" s="8">
        <v>7.8</v>
      </c>
      <c r="J1469" s="8">
        <v>6.9</v>
      </c>
      <c r="K1469" s="66">
        <v>4.7583333333333337</v>
      </c>
      <c r="L1469" s="66">
        <v>3.3083333333333331</v>
      </c>
      <c r="M1469" s="66">
        <v>1.12046</v>
      </c>
      <c r="N1469" s="66">
        <v>10</v>
      </c>
      <c r="O1469" s="9">
        <v>0</v>
      </c>
    </row>
    <row r="1470" spans="1:15" x14ac:dyDescent="0.35">
      <c r="A1470" s="22">
        <v>29</v>
      </c>
      <c r="B1470" s="66">
        <v>29</v>
      </c>
      <c r="C1470" s="8">
        <v>27.04</v>
      </c>
      <c r="D1470" s="66">
        <v>26.36</v>
      </c>
      <c r="E1470" s="9">
        <v>33.799999999999997</v>
      </c>
      <c r="F1470" s="9">
        <v>17.376219999999989</v>
      </c>
      <c r="G1470" s="8">
        <v>82</v>
      </c>
      <c r="H1470" s="8">
        <v>34</v>
      </c>
      <c r="I1470" s="8">
        <v>6.8</v>
      </c>
      <c r="J1470" s="8">
        <v>5.6</v>
      </c>
      <c r="K1470" s="66">
        <v>4.6333333333333337</v>
      </c>
      <c r="L1470" s="66">
        <v>1.9166666666666667</v>
      </c>
      <c r="M1470" s="66">
        <v>0.90979500000000002</v>
      </c>
      <c r="N1470" s="66">
        <v>8.3000000000000007</v>
      </c>
      <c r="O1470" s="9">
        <v>0</v>
      </c>
    </row>
    <row r="1471" spans="1:15" ht="15" thickBot="1" x14ac:dyDescent="0.4">
      <c r="A1471" s="22">
        <v>30</v>
      </c>
      <c r="B1471" s="66">
        <v>28.76</v>
      </c>
      <c r="C1471" s="8">
        <v>26.96</v>
      </c>
      <c r="D1471" s="66">
        <v>26.44</v>
      </c>
      <c r="E1471" s="8">
        <v>32.200000000000003</v>
      </c>
      <c r="F1471" s="9">
        <v>15.531099999999981</v>
      </c>
      <c r="G1471" s="9">
        <v>65</v>
      </c>
      <c r="H1471" s="8">
        <v>37</v>
      </c>
      <c r="I1471" s="8">
        <v>9</v>
      </c>
      <c r="J1471" s="8">
        <v>6.8</v>
      </c>
      <c r="K1471" s="66">
        <v>6.2333333333333334</v>
      </c>
      <c r="L1471" s="66">
        <v>2.4</v>
      </c>
      <c r="M1471" s="66">
        <v>1.1991699999999998</v>
      </c>
      <c r="N1471" s="66">
        <v>8.4</v>
      </c>
      <c r="O1471" s="9">
        <v>0</v>
      </c>
    </row>
    <row r="1472" spans="1:15" ht="15" thickBot="1" x14ac:dyDescent="0.4">
      <c r="A1472" s="17" t="s">
        <v>16</v>
      </c>
      <c r="B1472" s="18">
        <v>290.16000000000003</v>
      </c>
      <c r="C1472" s="18">
        <v>269.64</v>
      </c>
      <c r="D1472" s="18">
        <v>266.47999999999996</v>
      </c>
      <c r="E1472" s="18">
        <v>326</v>
      </c>
      <c r="F1472" s="18">
        <v>99.2</v>
      </c>
      <c r="G1472" s="18">
        <v>795</v>
      </c>
      <c r="H1472" s="18">
        <v>370</v>
      </c>
      <c r="I1472" s="18">
        <v>77.3</v>
      </c>
      <c r="J1472" s="18">
        <v>68.8</v>
      </c>
      <c r="K1472" s="18">
        <v>52.774999999999999</v>
      </c>
      <c r="L1472" s="18">
        <v>23.55</v>
      </c>
      <c r="M1472" s="18">
        <v>10.601542500000001</v>
      </c>
      <c r="N1472" s="18">
        <v>93.300000000000011</v>
      </c>
      <c r="O1472" s="298">
        <v>0</v>
      </c>
    </row>
    <row r="1473" spans="1:15" ht="15" thickBot="1" x14ac:dyDescent="0.4">
      <c r="A1473" s="17" t="s">
        <v>18</v>
      </c>
      <c r="B1473" s="18">
        <v>29.015999999999998</v>
      </c>
      <c r="C1473" s="18">
        <v>26.963999999999999</v>
      </c>
      <c r="D1473" s="18">
        <v>26.647999999999996</v>
      </c>
      <c r="E1473" s="18">
        <v>32.6</v>
      </c>
      <c r="F1473" s="18">
        <v>9.92</v>
      </c>
      <c r="G1473" s="18">
        <v>79.5</v>
      </c>
      <c r="H1473" s="18">
        <v>37</v>
      </c>
      <c r="I1473" s="18">
        <v>7.7299999999999995</v>
      </c>
      <c r="J1473" s="18">
        <v>6.88</v>
      </c>
      <c r="K1473" s="18">
        <v>5.2774999999999999</v>
      </c>
      <c r="L1473" s="18">
        <v>2.355</v>
      </c>
      <c r="M1473" s="18">
        <v>1.0601542500000001</v>
      </c>
      <c r="N1473" s="18">
        <v>9.3300000000000018</v>
      </c>
      <c r="O1473" s="298">
        <v>0</v>
      </c>
    </row>
    <row r="1474" spans="1:15" ht="15" thickBot="1" x14ac:dyDescent="0.4">
      <c r="A1474" s="276" t="s">
        <v>20</v>
      </c>
      <c r="B1474" s="105">
        <f>B1448+B1460+B1472</f>
        <v>862.74</v>
      </c>
      <c r="C1474" s="105">
        <v>813.81999999999994</v>
      </c>
      <c r="D1474" s="105">
        <v>814.94</v>
      </c>
      <c r="E1474" s="105">
        <v>950</v>
      </c>
      <c r="F1474" s="105">
        <v>313.8</v>
      </c>
      <c r="G1474" s="105">
        <v>2556</v>
      </c>
      <c r="H1474" s="105">
        <v>1298</v>
      </c>
      <c r="I1474" s="105">
        <v>201.7</v>
      </c>
      <c r="J1474" s="105">
        <v>199.89999999999998</v>
      </c>
      <c r="K1474" s="105">
        <v>157.35833333333332</v>
      </c>
      <c r="L1474" s="105">
        <v>72.674999999999997</v>
      </c>
      <c r="M1474" s="105">
        <v>31.951630000000002</v>
      </c>
      <c r="N1474" s="105">
        <v>255.75</v>
      </c>
      <c r="O1474" s="288">
        <v>4.9000000000000004</v>
      </c>
    </row>
    <row r="1475" spans="1:15" ht="15" thickBot="1" x14ac:dyDescent="0.4">
      <c r="A1475" s="276" t="s">
        <v>21</v>
      </c>
      <c r="B1475" s="105">
        <f>B1474/30</f>
        <v>28.757999999999999</v>
      </c>
      <c r="C1475" s="105">
        <v>27.127333333333333</v>
      </c>
      <c r="D1475" s="105">
        <v>27.164666666666669</v>
      </c>
      <c r="E1475" s="105">
        <v>31.666666666666668</v>
      </c>
      <c r="F1475" s="105">
        <v>10.46</v>
      </c>
      <c r="G1475" s="105">
        <v>85.2</v>
      </c>
      <c r="H1475" s="105">
        <v>43.266666666666666</v>
      </c>
      <c r="I1475" s="105">
        <v>6.7233333333333327</v>
      </c>
      <c r="J1475" s="105">
        <v>6.6633333333333322</v>
      </c>
      <c r="K1475" s="105">
        <v>5.245277777777777</v>
      </c>
      <c r="L1475" s="105">
        <v>2.4224999999999999</v>
      </c>
      <c r="M1475" s="105">
        <v>1.0650543333333333</v>
      </c>
      <c r="N1475" s="105">
        <v>8.5250000000000004</v>
      </c>
      <c r="O1475" s="288">
        <v>0.16333333333333336</v>
      </c>
    </row>
    <row r="1476" spans="1:15" x14ac:dyDescent="0.35">
      <c r="A1476" s="268"/>
      <c r="B1476" s="268"/>
      <c r="C1476" s="268"/>
      <c r="D1476" s="268"/>
      <c r="E1476" s="268"/>
      <c r="F1476" s="268"/>
      <c r="G1476" s="268"/>
      <c r="H1476" s="268"/>
      <c r="I1476" s="268"/>
      <c r="J1476" s="268"/>
      <c r="K1476" s="268"/>
      <c r="L1476" s="268"/>
      <c r="M1476" s="268"/>
      <c r="N1476" s="268"/>
      <c r="O1476" s="268"/>
    </row>
    <row r="1477" spans="1:15" ht="15" thickBot="1" x14ac:dyDescent="0.4">
      <c r="A1477" s="266" t="s">
        <v>159</v>
      </c>
      <c r="B1477" s="266"/>
      <c r="C1477" s="266"/>
      <c r="D1477" s="266"/>
      <c r="E1477" s="266"/>
      <c r="F1477" s="266"/>
      <c r="G1477" s="266"/>
      <c r="H1477" s="266"/>
      <c r="I1477" s="266"/>
      <c r="J1477" s="267"/>
      <c r="K1477" s="266"/>
      <c r="L1477" s="266"/>
      <c r="M1477" s="266"/>
      <c r="N1477" s="266"/>
    </row>
    <row r="1478" spans="1:15" x14ac:dyDescent="0.35">
      <c r="A1478" s="1434" t="s">
        <v>1</v>
      </c>
      <c r="B1478" s="1436" t="s">
        <v>23</v>
      </c>
      <c r="C1478" s="1437"/>
      <c r="D1478" s="1438"/>
      <c r="E1478" s="1436" t="s">
        <v>24</v>
      </c>
      <c r="F1478" s="1438"/>
      <c r="G1478" s="1436" t="s">
        <v>4</v>
      </c>
      <c r="H1478" s="1438"/>
      <c r="I1478" s="1441" t="s">
        <v>5</v>
      </c>
      <c r="J1478" s="1442"/>
      <c r="K1478" s="1441" t="s">
        <v>6</v>
      </c>
      <c r="L1478" s="1451"/>
      <c r="M1478" s="1442"/>
      <c r="N1478" s="1452" t="s">
        <v>7</v>
      </c>
      <c r="O1478" s="1454" t="s">
        <v>8</v>
      </c>
    </row>
    <row r="1479" spans="1:15" ht="28.5" thickBot="1" x14ac:dyDescent="0.4">
      <c r="A1479" s="1450"/>
      <c r="B1479" s="1">
        <v>0.05</v>
      </c>
      <c r="C1479" s="1">
        <v>0.1</v>
      </c>
      <c r="D1479" s="1">
        <v>0.2</v>
      </c>
      <c r="E1479" s="1" t="s">
        <v>9</v>
      </c>
      <c r="F1479" s="1" t="s">
        <v>10</v>
      </c>
      <c r="G1479" s="1" t="s">
        <v>9</v>
      </c>
      <c r="H1479" s="1" t="s">
        <v>10</v>
      </c>
      <c r="I1479" s="1" t="s">
        <v>11</v>
      </c>
      <c r="J1479" s="1" t="s">
        <v>12</v>
      </c>
      <c r="K1479" s="19" t="s">
        <v>13</v>
      </c>
      <c r="L1479" s="19" t="s">
        <v>14</v>
      </c>
      <c r="M1479" s="19" t="s">
        <v>15</v>
      </c>
      <c r="N1479" s="1453"/>
      <c r="O1479" s="1455"/>
    </row>
    <row r="1480" spans="1:15" x14ac:dyDescent="0.35">
      <c r="A1480" s="2">
        <v>1</v>
      </c>
      <c r="B1480" s="65">
        <v>28.52</v>
      </c>
      <c r="C1480" s="65">
        <v>26.68</v>
      </c>
      <c r="D1480" s="65">
        <v>26.24</v>
      </c>
      <c r="E1480" s="9">
        <v>30.8</v>
      </c>
      <c r="F1480" s="9">
        <v>14.014285714285712</v>
      </c>
      <c r="G1480" s="92">
        <v>74</v>
      </c>
      <c r="H1480" s="92">
        <v>48</v>
      </c>
      <c r="I1480" s="9">
        <v>6.6</v>
      </c>
      <c r="J1480" s="9">
        <v>5.9</v>
      </c>
      <c r="K1480" s="66">
        <v>7.0083333333333337</v>
      </c>
      <c r="L1480" s="66">
        <v>1.86666666666667</v>
      </c>
      <c r="M1480" s="66">
        <f>AVERAGE(K1480:L1480)*0.2778</f>
        <v>1.2327375000000005</v>
      </c>
      <c r="N1480" s="66">
        <v>7</v>
      </c>
      <c r="O1480" s="68">
        <v>0.3</v>
      </c>
    </row>
    <row r="1481" spans="1:15" x14ac:dyDescent="0.35">
      <c r="A1481" s="2">
        <v>2</v>
      </c>
      <c r="B1481" s="66">
        <v>29.36</v>
      </c>
      <c r="C1481" s="66">
        <v>27.4</v>
      </c>
      <c r="D1481" s="66">
        <v>26.6</v>
      </c>
      <c r="E1481" s="9">
        <v>30</v>
      </c>
      <c r="F1481" s="9">
        <v>13.815789473684212</v>
      </c>
      <c r="G1481" s="92">
        <v>92</v>
      </c>
      <c r="H1481" s="92">
        <v>49</v>
      </c>
      <c r="I1481" s="9">
        <v>7.1</v>
      </c>
      <c r="J1481" s="9">
        <v>6.8</v>
      </c>
      <c r="K1481" s="66">
        <v>6.95</v>
      </c>
      <c r="L1481" s="66">
        <v>3.2083333333333335</v>
      </c>
      <c r="M1481" s="66">
        <f t="shared" ref="M1481:M1489" si="10">AVERAGE(K1481:L1481)*0.2778</f>
        <v>1.4109924999999999</v>
      </c>
      <c r="N1481" s="66">
        <v>8</v>
      </c>
      <c r="O1481" s="68">
        <v>0</v>
      </c>
    </row>
    <row r="1482" spans="1:15" x14ac:dyDescent="0.35">
      <c r="A1482" s="2">
        <v>3</v>
      </c>
      <c r="B1482" s="66">
        <v>29.52</v>
      </c>
      <c r="C1482" s="66">
        <v>27.28</v>
      </c>
      <c r="D1482" s="66">
        <v>26.56</v>
      </c>
      <c r="E1482" s="9">
        <v>31.2</v>
      </c>
      <c r="F1482" s="9">
        <v>14.3</v>
      </c>
      <c r="G1482" s="92">
        <v>82</v>
      </c>
      <c r="H1482" s="92">
        <v>45</v>
      </c>
      <c r="I1482" s="9">
        <v>6.2</v>
      </c>
      <c r="J1482" s="9">
        <v>6.1</v>
      </c>
      <c r="K1482" s="66">
        <v>5.4749999999999996</v>
      </c>
      <c r="L1482" s="66">
        <v>2.9</v>
      </c>
      <c r="M1482" s="66">
        <f t="shared" si="10"/>
        <v>1.1632875</v>
      </c>
      <c r="N1482" s="66">
        <v>7.15</v>
      </c>
      <c r="O1482" s="68">
        <v>0</v>
      </c>
    </row>
    <row r="1483" spans="1:15" x14ac:dyDescent="0.35">
      <c r="A1483" s="2">
        <v>4</v>
      </c>
      <c r="B1483" s="66">
        <v>27.68</v>
      </c>
      <c r="C1483" s="66">
        <v>27.48</v>
      </c>
      <c r="D1483" s="66">
        <v>26.6</v>
      </c>
      <c r="E1483" s="9">
        <v>31.6</v>
      </c>
      <c r="F1483" s="9">
        <v>13.801700680272111</v>
      </c>
      <c r="G1483" s="92">
        <v>91</v>
      </c>
      <c r="H1483" s="92">
        <v>45</v>
      </c>
      <c r="I1483" s="9">
        <v>8.1999999999999993</v>
      </c>
      <c r="J1483" s="9">
        <v>6.9</v>
      </c>
      <c r="K1483" s="66">
        <v>6.3166666666666664</v>
      </c>
      <c r="L1483" s="66">
        <v>3.5416666666666665</v>
      </c>
      <c r="M1483" s="66">
        <f t="shared" si="10"/>
        <v>1.3693224999999998</v>
      </c>
      <c r="N1483" s="66">
        <v>9</v>
      </c>
      <c r="O1483" s="68">
        <v>0</v>
      </c>
    </row>
    <row r="1484" spans="1:15" x14ac:dyDescent="0.35">
      <c r="A1484" s="2">
        <v>5</v>
      </c>
      <c r="B1484" s="66">
        <v>29.96</v>
      </c>
      <c r="C1484" s="66">
        <v>27.88</v>
      </c>
      <c r="D1484" s="66">
        <v>27.16</v>
      </c>
      <c r="E1484" s="9">
        <v>31.4</v>
      </c>
      <c r="F1484" s="9">
        <v>14.227678571428569</v>
      </c>
      <c r="G1484" s="92">
        <v>92</v>
      </c>
      <c r="H1484" s="92">
        <v>46</v>
      </c>
      <c r="I1484" s="9">
        <v>7</v>
      </c>
      <c r="J1484" s="9">
        <v>7.6</v>
      </c>
      <c r="K1484" s="66">
        <v>5.8</v>
      </c>
      <c r="L1484" s="66">
        <v>2.6166666666666667</v>
      </c>
      <c r="M1484" s="66">
        <f t="shared" si="10"/>
        <v>1.1690749999999999</v>
      </c>
      <c r="N1484" s="66">
        <v>6.4</v>
      </c>
      <c r="O1484" s="68">
        <v>0</v>
      </c>
    </row>
    <row r="1485" spans="1:15" x14ac:dyDescent="0.35">
      <c r="A1485" s="2">
        <v>6</v>
      </c>
      <c r="B1485" s="66">
        <v>27.84</v>
      </c>
      <c r="C1485" s="66">
        <v>27.6</v>
      </c>
      <c r="D1485" s="66">
        <v>26.76</v>
      </c>
      <c r="E1485" s="9">
        <v>31</v>
      </c>
      <c r="F1485" s="9">
        <v>13.703401360544218</v>
      </c>
      <c r="G1485" s="92">
        <v>82</v>
      </c>
      <c r="H1485" s="92">
        <v>49</v>
      </c>
      <c r="I1485" s="9">
        <v>7.8</v>
      </c>
      <c r="J1485" s="9">
        <v>7</v>
      </c>
      <c r="K1485" s="66">
        <v>6.65</v>
      </c>
      <c r="L1485" s="66">
        <v>2.8166666666666669</v>
      </c>
      <c r="M1485" s="66">
        <f t="shared" si="10"/>
        <v>1.3149199999999999</v>
      </c>
      <c r="N1485" s="66">
        <v>8</v>
      </c>
      <c r="O1485" s="68">
        <v>0</v>
      </c>
    </row>
    <row r="1486" spans="1:15" x14ac:dyDescent="0.35">
      <c r="A1486" s="2">
        <v>7</v>
      </c>
      <c r="B1486" s="66">
        <v>29.56</v>
      </c>
      <c r="C1486" s="66">
        <v>27.6</v>
      </c>
      <c r="D1486" s="69">
        <v>26.6</v>
      </c>
      <c r="E1486" s="10">
        <v>32.200000000000003</v>
      </c>
      <c r="F1486" s="10">
        <v>13.981249999999999</v>
      </c>
      <c r="G1486" s="153">
        <v>92</v>
      </c>
      <c r="H1486" s="153">
        <v>45</v>
      </c>
      <c r="I1486" s="10">
        <v>7.3</v>
      </c>
      <c r="J1486" s="10">
        <v>6.2</v>
      </c>
      <c r="K1486" s="66">
        <v>4.5333333333333332</v>
      </c>
      <c r="L1486" s="66">
        <v>2.3333333333333335</v>
      </c>
      <c r="M1486" s="66">
        <f t="shared" si="10"/>
        <v>0.95378000000000007</v>
      </c>
      <c r="N1486" s="66">
        <v>3</v>
      </c>
      <c r="O1486" s="68">
        <v>0</v>
      </c>
    </row>
    <row r="1487" spans="1:15" x14ac:dyDescent="0.35">
      <c r="A1487" s="2">
        <v>8</v>
      </c>
      <c r="B1487" s="66">
        <v>30.04</v>
      </c>
      <c r="C1487" s="66">
        <v>27.64</v>
      </c>
      <c r="D1487" s="66">
        <v>26.72</v>
      </c>
      <c r="E1487" s="9">
        <v>32.200000000000003</v>
      </c>
      <c r="F1487" s="9">
        <v>13.981249999999999</v>
      </c>
      <c r="G1487" s="92">
        <v>91</v>
      </c>
      <c r="H1487" s="92">
        <v>42</v>
      </c>
      <c r="I1487" s="9">
        <v>10.199999999999999</v>
      </c>
      <c r="J1487" s="9">
        <v>7.6</v>
      </c>
      <c r="K1487" s="66">
        <v>5.0333333333333332</v>
      </c>
      <c r="L1487" s="66">
        <v>4.416666666666667</v>
      </c>
      <c r="M1487" s="66">
        <f t="shared" si="10"/>
        <v>1.3126049999999998</v>
      </c>
      <c r="N1487" s="66">
        <v>1.4</v>
      </c>
      <c r="O1487" s="68">
        <v>0</v>
      </c>
    </row>
    <row r="1488" spans="1:15" x14ac:dyDescent="0.35">
      <c r="A1488" s="2">
        <v>9</v>
      </c>
      <c r="B1488" s="66">
        <v>27.72</v>
      </c>
      <c r="C1488" s="66">
        <v>26.6</v>
      </c>
      <c r="D1488" s="66">
        <v>26.92</v>
      </c>
      <c r="E1488" s="9">
        <v>30.4</v>
      </c>
      <c r="F1488" s="9">
        <v>14.332653061224491</v>
      </c>
      <c r="G1488" s="92">
        <v>74</v>
      </c>
      <c r="H1488" s="92">
        <v>41</v>
      </c>
      <c r="I1488" s="9">
        <v>6.6</v>
      </c>
      <c r="J1488" s="9">
        <v>4.9000000000000004</v>
      </c>
      <c r="K1488" s="66">
        <v>3.3583333333333334</v>
      </c>
      <c r="L1488" s="66">
        <v>2.9916666666666667</v>
      </c>
      <c r="M1488" s="66">
        <f t="shared" si="10"/>
        <v>0.88201499999999988</v>
      </c>
      <c r="N1488" s="66">
        <v>1.4</v>
      </c>
      <c r="O1488" s="68">
        <v>0</v>
      </c>
    </row>
    <row r="1489" spans="1:19" ht="15" thickBot="1" x14ac:dyDescent="0.4">
      <c r="A1489" s="3">
        <v>10</v>
      </c>
      <c r="B1489" s="70">
        <v>28.32</v>
      </c>
      <c r="C1489" s="70">
        <v>26.8</v>
      </c>
      <c r="D1489" s="70">
        <v>26.1</v>
      </c>
      <c r="E1489" s="13">
        <v>31.6</v>
      </c>
      <c r="F1489" s="13">
        <v>13.815789473684212</v>
      </c>
      <c r="G1489" s="158">
        <v>74</v>
      </c>
      <c r="H1489" s="158">
        <v>41</v>
      </c>
      <c r="I1489" s="13">
        <v>10.4</v>
      </c>
      <c r="J1489" s="13">
        <v>5.9</v>
      </c>
      <c r="K1489" s="70">
        <v>5.1333333333333337</v>
      </c>
      <c r="L1489" s="70">
        <v>4.95</v>
      </c>
      <c r="M1489" s="66">
        <f t="shared" si="10"/>
        <v>1.4005750000000001</v>
      </c>
      <c r="N1489" s="66">
        <v>2.1</v>
      </c>
      <c r="O1489" s="72">
        <v>0</v>
      </c>
    </row>
    <row r="1490" spans="1:19" ht="15" thickBot="1" x14ac:dyDescent="0.4">
      <c r="A1490" s="16" t="s">
        <v>16</v>
      </c>
      <c r="B1490" s="27">
        <f>SUM(B1480:B1489)</f>
        <v>288.52</v>
      </c>
      <c r="C1490" s="27">
        <f t="shared" ref="C1490:O1490" si="11">SUM(C1480:C1489)</f>
        <v>272.95999999999998</v>
      </c>
      <c r="D1490" s="27">
        <f t="shared" si="11"/>
        <v>266.26</v>
      </c>
      <c r="E1490" s="27">
        <f t="shared" si="11"/>
        <v>312.39999999999998</v>
      </c>
      <c r="F1490" s="27">
        <f t="shared" si="11"/>
        <v>139.97379833512355</v>
      </c>
      <c r="G1490" s="27">
        <f t="shared" si="11"/>
        <v>844</v>
      </c>
      <c r="H1490" s="27">
        <f t="shared" si="11"/>
        <v>451</v>
      </c>
      <c r="I1490" s="27">
        <f t="shared" si="11"/>
        <v>77.399999999999991</v>
      </c>
      <c r="J1490" s="27">
        <f t="shared" si="11"/>
        <v>64.900000000000006</v>
      </c>
      <c r="K1490" s="27">
        <f t="shared" si="11"/>
        <v>56.258333333333333</v>
      </c>
      <c r="L1490" s="27">
        <f t="shared" si="11"/>
        <v>31.641666666666669</v>
      </c>
      <c r="M1490" s="27">
        <f t="shared" si="11"/>
        <v>12.20931</v>
      </c>
      <c r="N1490" s="27">
        <f t="shared" si="11"/>
        <v>53.449999999999996</v>
      </c>
      <c r="O1490" s="27">
        <f t="shared" si="11"/>
        <v>0.3</v>
      </c>
    </row>
    <row r="1491" spans="1:19" ht="15" thickBot="1" x14ac:dyDescent="0.4">
      <c r="A1491" s="17" t="s">
        <v>18</v>
      </c>
      <c r="B1491" s="105">
        <f>AVERAGE(B1480:B1489)</f>
        <v>28.851999999999997</v>
      </c>
      <c r="C1491" s="105">
        <f t="shared" ref="C1491:O1491" si="12">AVERAGE(C1480:C1489)</f>
        <v>27.295999999999999</v>
      </c>
      <c r="D1491" s="105">
        <f t="shared" si="12"/>
        <v>26.625999999999998</v>
      </c>
      <c r="E1491" s="105">
        <f t="shared" si="12"/>
        <v>31.24</v>
      </c>
      <c r="F1491" s="105">
        <f t="shared" si="12"/>
        <v>13.997379833512355</v>
      </c>
      <c r="G1491" s="105">
        <f t="shared" si="12"/>
        <v>84.4</v>
      </c>
      <c r="H1491" s="105">
        <f t="shared" si="12"/>
        <v>45.1</v>
      </c>
      <c r="I1491" s="105">
        <f t="shared" si="12"/>
        <v>7.7399999999999993</v>
      </c>
      <c r="J1491" s="105">
        <f t="shared" si="12"/>
        <v>6.49</v>
      </c>
      <c r="K1491" s="105">
        <f t="shared" si="12"/>
        <v>5.6258333333333335</v>
      </c>
      <c r="L1491" s="105">
        <f t="shared" si="12"/>
        <v>3.164166666666667</v>
      </c>
      <c r="M1491" s="105">
        <f t="shared" si="12"/>
        <v>1.220931</v>
      </c>
      <c r="N1491" s="105">
        <f t="shared" si="12"/>
        <v>5.3449999999999998</v>
      </c>
      <c r="O1491" s="105">
        <f t="shared" si="12"/>
        <v>0.03</v>
      </c>
    </row>
    <row r="1492" spans="1:19" x14ac:dyDescent="0.35">
      <c r="A1492" s="6">
        <v>11</v>
      </c>
      <c r="B1492" s="65">
        <v>28.04</v>
      </c>
      <c r="C1492" s="65">
        <v>26.6</v>
      </c>
      <c r="D1492" s="65">
        <v>26.16</v>
      </c>
      <c r="E1492" s="12">
        <v>31.2</v>
      </c>
      <c r="F1492" s="12">
        <v>14.3</v>
      </c>
      <c r="G1492" s="7">
        <v>73</v>
      </c>
      <c r="H1492" s="7">
        <v>41</v>
      </c>
      <c r="I1492" s="7">
        <v>11.2</v>
      </c>
      <c r="J1492" s="7">
        <v>7.8</v>
      </c>
      <c r="K1492" s="65">
        <v>5.9666666666666668</v>
      </c>
      <c r="L1492" s="65">
        <v>3.25</v>
      </c>
      <c r="M1492" s="66">
        <v>1.280195</v>
      </c>
      <c r="N1492" s="66">
        <v>8.3000000000000007</v>
      </c>
      <c r="O1492" s="74">
        <v>0</v>
      </c>
    </row>
    <row r="1493" spans="1:19" x14ac:dyDescent="0.35">
      <c r="A1493" s="2">
        <v>12</v>
      </c>
      <c r="B1493" s="8">
        <v>28.24</v>
      </c>
      <c r="C1493" s="8">
        <v>26.28</v>
      </c>
      <c r="D1493" s="8">
        <v>25.92</v>
      </c>
      <c r="E1493" s="9">
        <v>30.4</v>
      </c>
      <c r="F1493" s="9">
        <v>14.332653061224491</v>
      </c>
      <c r="G1493" s="8">
        <v>81</v>
      </c>
      <c r="H1493" s="8">
        <v>40</v>
      </c>
      <c r="I1493" s="9">
        <v>8.3000000000000007</v>
      </c>
      <c r="J1493" s="9">
        <v>8.1</v>
      </c>
      <c r="K1493" s="66">
        <v>5.0999999999999996</v>
      </c>
      <c r="L1493" s="65">
        <v>2.9333333333333331</v>
      </c>
      <c r="M1493" s="66">
        <v>1.1158299999999999</v>
      </c>
      <c r="N1493" s="66">
        <v>7.45</v>
      </c>
      <c r="O1493" s="68">
        <v>0</v>
      </c>
    </row>
    <row r="1494" spans="1:19" x14ac:dyDescent="0.35">
      <c r="A1494" s="2">
        <v>13</v>
      </c>
      <c r="B1494" s="8">
        <v>27.36</v>
      </c>
      <c r="C1494" s="66">
        <v>26.24</v>
      </c>
      <c r="D1494" s="66">
        <v>25.76</v>
      </c>
      <c r="E1494" s="8">
        <v>30.4</v>
      </c>
      <c r="F1494" s="9">
        <v>14.332653061224491</v>
      </c>
      <c r="G1494" s="8">
        <v>90</v>
      </c>
      <c r="H1494" s="8">
        <v>39</v>
      </c>
      <c r="I1494" s="9">
        <v>7</v>
      </c>
      <c r="J1494" s="8">
        <v>8.6999999999999993</v>
      </c>
      <c r="K1494" s="65">
        <v>6.5333333333333332</v>
      </c>
      <c r="L1494" s="65">
        <v>3.8583333333333334</v>
      </c>
      <c r="M1494" s="66">
        <v>1.4434024999999999</v>
      </c>
      <c r="N1494" s="66">
        <v>7</v>
      </c>
      <c r="O1494" s="9">
        <v>0</v>
      </c>
    </row>
    <row r="1495" spans="1:19" x14ac:dyDescent="0.35">
      <c r="A1495" s="2">
        <v>14</v>
      </c>
      <c r="B1495" s="66">
        <v>26.64</v>
      </c>
      <c r="C1495" s="66">
        <v>24.04</v>
      </c>
      <c r="D1495" s="66">
        <v>25.2</v>
      </c>
      <c r="E1495" s="8">
        <v>30.2</v>
      </c>
      <c r="F1495" s="10">
        <v>14.502631578947369</v>
      </c>
      <c r="G1495" s="8">
        <v>79</v>
      </c>
      <c r="H1495" s="8">
        <v>33</v>
      </c>
      <c r="I1495" s="9">
        <v>10</v>
      </c>
      <c r="J1495" s="9">
        <v>7.8</v>
      </c>
      <c r="K1495" s="65">
        <v>6.3166666666666664</v>
      </c>
      <c r="L1495" s="66">
        <v>3.7666666666666666</v>
      </c>
      <c r="M1495" s="66">
        <v>1.4005749999999997</v>
      </c>
      <c r="N1495" s="66">
        <v>10</v>
      </c>
      <c r="O1495" s="68">
        <v>0</v>
      </c>
    </row>
    <row r="1496" spans="1:19" x14ac:dyDescent="0.35">
      <c r="A1496" s="2">
        <v>15</v>
      </c>
      <c r="B1496" s="66">
        <v>26.48</v>
      </c>
      <c r="C1496" s="66">
        <v>25.12</v>
      </c>
      <c r="D1496" s="66">
        <v>24.68</v>
      </c>
      <c r="E1496" s="9">
        <v>31</v>
      </c>
      <c r="F1496" s="9">
        <v>13.703401360544218</v>
      </c>
      <c r="G1496" s="8">
        <v>78</v>
      </c>
      <c r="H1496" s="8">
        <v>31</v>
      </c>
      <c r="I1496" s="9">
        <v>11.5</v>
      </c>
      <c r="J1496" s="8">
        <v>8.1999999999999993</v>
      </c>
      <c r="K1496" s="65">
        <v>6.0666666666666664</v>
      </c>
      <c r="L1496" s="65">
        <v>4.291666666666667</v>
      </c>
      <c r="M1496" s="66">
        <v>1.4387725</v>
      </c>
      <c r="N1496" s="66">
        <v>9</v>
      </c>
      <c r="O1496" s="68">
        <v>0</v>
      </c>
    </row>
    <row r="1497" spans="1:19" x14ac:dyDescent="0.35">
      <c r="A1497" s="2">
        <v>16</v>
      </c>
      <c r="B1497" s="66">
        <v>26.72</v>
      </c>
      <c r="C1497" s="8">
        <v>25.28</v>
      </c>
      <c r="D1497" s="66">
        <v>24.92</v>
      </c>
      <c r="E1497" s="9">
        <v>31.2</v>
      </c>
      <c r="F1497" s="9">
        <v>14.3</v>
      </c>
      <c r="G1497" s="8">
        <v>79</v>
      </c>
      <c r="H1497" s="8">
        <v>34</v>
      </c>
      <c r="I1497" s="9">
        <v>9.5</v>
      </c>
      <c r="J1497" s="8">
        <v>6.7</v>
      </c>
      <c r="K1497" s="66">
        <v>5.7833333333333332</v>
      </c>
      <c r="L1497" s="65">
        <v>3.1166666666666667</v>
      </c>
      <c r="M1497" s="66">
        <v>1.23621</v>
      </c>
      <c r="N1497" s="66">
        <v>8.3000000000000007</v>
      </c>
      <c r="O1497" s="68">
        <v>0</v>
      </c>
    </row>
    <row r="1498" spans="1:19" x14ac:dyDescent="0.35">
      <c r="A1498" s="2">
        <v>17</v>
      </c>
      <c r="B1498" s="8">
        <v>26.88</v>
      </c>
      <c r="C1498" s="66">
        <v>25.76</v>
      </c>
      <c r="D1498" s="66">
        <v>25.04</v>
      </c>
      <c r="E1498" s="9">
        <v>30</v>
      </c>
      <c r="F1498" s="9">
        <v>13.815789473684212</v>
      </c>
      <c r="G1498" s="8">
        <v>56</v>
      </c>
      <c r="H1498" s="8">
        <v>39</v>
      </c>
      <c r="I1498" s="9">
        <v>11</v>
      </c>
      <c r="J1498" s="9">
        <v>7.4</v>
      </c>
      <c r="K1498" s="65">
        <v>6.5333333333333332</v>
      </c>
      <c r="L1498" s="65">
        <v>2.7166666666666668</v>
      </c>
      <c r="M1498" s="66">
        <v>1.2848249999999999</v>
      </c>
      <c r="N1498" s="66">
        <v>1.3</v>
      </c>
      <c r="O1498" s="68">
        <v>0</v>
      </c>
    </row>
    <row r="1499" spans="1:19" x14ac:dyDescent="0.35">
      <c r="A1499" s="2">
        <v>18</v>
      </c>
      <c r="B1499" s="66">
        <v>28.4</v>
      </c>
      <c r="C1499" s="66">
        <v>26.64</v>
      </c>
      <c r="D1499" s="8">
        <v>25.68</v>
      </c>
      <c r="E1499" s="9">
        <v>31.4</v>
      </c>
      <c r="F1499" s="9">
        <v>14.227678571428569</v>
      </c>
      <c r="G1499" s="8">
        <v>67</v>
      </c>
      <c r="H1499" s="8">
        <v>40</v>
      </c>
      <c r="I1499" s="9">
        <v>11</v>
      </c>
      <c r="J1499" s="9">
        <v>5.9</v>
      </c>
      <c r="K1499" s="66">
        <v>5.8166666666666664</v>
      </c>
      <c r="L1499" s="65">
        <v>2.5166666666666666</v>
      </c>
      <c r="M1499" s="66">
        <v>1.1574999999999998</v>
      </c>
      <c r="N1499" s="66">
        <v>5.3</v>
      </c>
      <c r="O1499" s="68">
        <v>0</v>
      </c>
    </row>
    <row r="1500" spans="1:19" x14ac:dyDescent="0.35">
      <c r="A1500" s="2">
        <v>19</v>
      </c>
      <c r="B1500" s="66">
        <v>28.52</v>
      </c>
      <c r="C1500" s="66">
        <v>26.48</v>
      </c>
      <c r="D1500" s="66">
        <v>25.76</v>
      </c>
      <c r="E1500" s="9">
        <v>31.4</v>
      </c>
      <c r="F1500" s="9">
        <v>14.227678571428569</v>
      </c>
      <c r="G1500" s="8">
        <v>74</v>
      </c>
      <c r="H1500" s="8">
        <v>41</v>
      </c>
      <c r="I1500" s="9">
        <v>9.5</v>
      </c>
      <c r="J1500" s="9">
        <v>7.3</v>
      </c>
      <c r="K1500" s="65">
        <v>5.5750000000000002</v>
      </c>
      <c r="L1500" s="65">
        <v>2.625</v>
      </c>
      <c r="M1500" s="66">
        <v>1.1389799999999999</v>
      </c>
      <c r="N1500" s="66">
        <v>5</v>
      </c>
      <c r="O1500" s="68">
        <v>0</v>
      </c>
      <c r="S1500">
        <v>31.2</v>
      </c>
    </row>
    <row r="1501" spans="1:19" ht="15" thickBot="1" x14ac:dyDescent="0.4">
      <c r="A1501" s="3">
        <v>20</v>
      </c>
      <c r="B1501" s="70">
        <v>29.12</v>
      </c>
      <c r="C1501" s="70">
        <v>27.2</v>
      </c>
      <c r="D1501" s="70">
        <v>26.12</v>
      </c>
      <c r="E1501" s="11">
        <v>31.2</v>
      </c>
      <c r="F1501" s="13">
        <v>14.3</v>
      </c>
      <c r="G1501" s="11">
        <v>73</v>
      </c>
      <c r="H1501" s="11">
        <v>45</v>
      </c>
      <c r="I1501" s="13">
        <v>8.5</v>
      </c>
      <c r="J1501" s="11">
        <v>5.8</v>
      </c>
      <c r="K1501" s="70">
        <v>5.2166666666666668</v>
      </c>
      <c r="L1501" s="70">
        <v>3.0083333333333333</v>
      </c>
      <c r="M1501" s="66">
        <v>1.1424524999999999</v>
      </c>
      <c r="N1501" s="66">
        <v>7.4</v>
      </c>
      <c r="O1501" s="72">
        <v>0</v>
      </c>
    </row>
    <row r="1502" spans="1:19" ht="15" thickBot="1" x14ac:dyDescent="0.4">
      <c r="A1502" s="16" t="s">
        <v>16</v>
      </c>
      <c r="B1502" s="27">
        <f>SUM(B1492:B1501)</f>
        <v>276.39999999999998</v>
      </c>
      <c r="C1502" s="27">
        <f t="shared" ref="C1502:O1502" si="13">SUM(C1492:C1501)</f>
        <v>259.64</v>
      </c>
      <c r="D1502" s="27">
        <f t="shared" si="13"/>
        <v>255.23999999999998</v>
      </c>
      <c r="E1502" s="27">
        <f t="shared" si="13"/>
        <v>308.39999999999998</v>
      </c>
      <c r="F1502" s="27">
        <f t="shared" si="13"/>
        <v>142.04248567848194</v>
      </c>
      <c r="G1502" s="27">
        <f t="shared" si="13"/>
        <v>750</v>
      </c>
      <c r="H1502" s="27">
        <f t="shared" si="13"/>
        <v>383</v>
      </c>
      <c r="I1502" s="27">
        <f t="shared" si="13"/>
        <v>97.5</v>
      </c>
      <c r="J1502" s="27">
        <f t="shared" si="13"/>
        <v>73.699999999999989</v>
      </c>
      <c r="K1502" s="27">
        <f t="shared" si="13"/>
        <v>58.908333333333331</v>
      </c>
      <c r="L1502" s="27">
        <f t="shared" si="13"/>
        <v>32.083333333333336</v>
      </c>
      <c r="M1502" s="27">
        <f t="shared" si="13"/>
        <v>12.638742499999998</v>
      </c>
      <c r="N1502" s="27">
        <f t="shared" si="13"/>
        <v>69.05</v>
      </c>
      <c r="O1502" s="27">
        <f t="shared" si="13"/>
        <v>0</v>
      </c>
    </row>
    <row r="1503" spans="1:19" ht="15" thickBot="1" x14ac:dyDescent="0.4">
      <c r="A1503" s="17" t="s">
        <v>18</v>
      </c>
      <c r="B1503" s="105">
        <f>AVERAGE(B1492:B1501)</f>
        <v>27.639999999999997</v>
      </c>
      <c r="C1503" s="105">
        <f t="shared" ref="C1503:O1503" si="14">AVERAGE(C1492:C1501)</f>
        <v>25.963999999999999</v>
      </c>
      <c r="D1503" s="105">
        <f t="shared" si="14"/>
        <v>25.523999999999997</v>
      </c>
      <c r="E1503" s="105">
        <f t="shared" si="14"/>
        <v>30.839999999999996</v>
      </c>
      <c r="F1503" s="105">
        <f t="shared" si="14"/>
        <v>14.204248567848193</v>
      </c>
      <c r="G1503" s="105">
        <f t="shared" si="14"/>
        <v>75</v>
      </c>
      <c r="H1503" s="105">
        <f t="shared" si="14"/>
        <v>38.299999999999997</v>
      </c>
      <c r="I1503" s="105">
        <f t="shared" si="14"/>
        <v>9.75</v>
      </c>
      <c r="J1503" s="105">
        <f t="shared" si="14"/>
        <v>7.3699999999999992</v>
      </c>
      <c r="K1503" s="105">
        <f t="shared" si="14"/>
        <v>5.8908333333333331</v>
      </c>
      <c r="L1503" s="105">
        <f t="shared" si="14"/>
        <v>3.2083333333333335</v>
      </c>
      <c r="M1503" s="105">
        <f t="shared" si="14"/>
        <v>1.2638742499999998</v>
      </c>
      <c r="N1503" s="105">
        <f t="shared" si="14"/>
        <v>6.9049999999999994</v>
      </c>
      <c r="O1503" s="105">
        <f t="shared" si="14"/>
        <v>0</v>
      </c>
    </row>
    <row r="1504" spans="1:19" x14ac:dyDescent="0.35">
      <c r="A1504" s="21">
        <v>21</v>
      </c>
      <c r="B1504" s="82">
        <v>27.24</v>
      </c>
      <c r="C1504" s="7">
        <v>27.84</v>
      </c>
      <c r="D1504" s="65">
        <v>26.32</v>
      </c>
      <c r="E1504" s="12">
        <v>32.200000000000003</v>
      </c>
      <c r="F1504" s="12">
        <v>13.981249999999999</v>
      </c>
      <c r="G1504" s="7">
        <v>82</v>
      </c>
      <c r="H1504" s="7">
        <v>45</v>
      </c>
      <c r="I1504" s="12">
        <v>10.5</v>
      </c>
      <c r="J1504" s="12">
        <v>9.5</v>
      </c>
      <c r="K1504" s="65">
        <v>5.7333333333333334</v>
      </c>
      <c r="L1504" s="65">
        <v>4.5333333333333332</v>
      </c>
      <c r="M1504" s="66">
        <v>1.4260399999999998</v>
      </c>
      <c r="N1504" s="66">
        <v>8.5</v>
      </c>
      <c r="O1504" s="74">
        <v>0</v>
      </c>
    </row>
    <row r="1505" spans="1:15" x14ac:dyDescent="0.35">
      <c r="A1505" s="22">
        <v>22</v>
      </c>
      <c r="B1505" s="66">
        <v>27.16</v>
      </c>
      <c r="C1505" s="8">
        <v>27.76</v>
      </c>
      <c r="D1505" s="66">
        <v>26.72</v>
      </c>
      <c r="E1505" s="9">
        <v>32.4</v>
      </c>
      <c r="F1505" s="9">
        <v>14.429166666666665</v>
      </c>
      <c r="G1505" s="8">
        <v>82</v>
      </c>
      <c r="H1505" s="8">
        <v>42</v>
      </c>
      <c r="I1505" s="9">
        <v>9.5</v>
      </c>
      <c r="J1505" s="8">
        <v>7.5</v>
      </c>
      <c r="K1505" s="66">
        <v>5.9249999999999998</v>
      </c>
      <c r="L1505" s="66">
        <v>4.9000000000000004</v>
      </c>
      <c r="M1505" s="66">
        <v>1.5035924999999999</v>
      </c>
      <c r="N1505" s="66">
        <v>8</v>
      </c>
      <c r="O1505" s="68">
        <v>0</v>
      </c>
    </row>
    <row r="1506" spans="1:15" x14ac:dyDescent="0.35">
      <c r="A1506" s="22">
        <v>23</v>
      </c>
      <c r="B1506" s="66">
        <v>29.12</v>
      </c>
      <c r="C1506" s="66">
        <v>27.6</v>
      </c>
      <c r="D1506" s="66">
        <v>26.72</v>
      </c>
      <c r="E1506" s="9">
        <v>31.2</v>
      </c>
      <c r="F1506" s="9">
        <v>14.3</v>
      </c>
      <c r="G1506" s="8">
        <v>81</v>
      </c>
      <c r="H1506" s="8">
        <v>45</v>
      </c>
      <c r="I1506" s="9">
        <v>12</v>
      </c>
      <c r="J1506" s="9">
        <v>4.8</v>
      </c>
      <c r="K1506" s="66">
        <v>6.375</v>
      </c>
      <c r="L1506" s="66">
        <v>6.0750000000000002</v>
      </c>
      <c r="M1506" s="66">
        <v>1.7293049999999999</v>
      </c>
      <c r="N1506" s="66">
        <v>8</v>
      </c>
      <c r="O1506" s="68">
        <v>0</v>
      </c>
    </row>
    <row r="1507" spans="1:15" x14ac:dyDescent="0.35">
      <c r="A1507" s="22">
        <v>24</v>
      </c>
      <c r="B1507" s="8">
        <v>28.72</v>
      </c>
      <c r="C1507" s="66">
        <v>27.12</v>
      </c>
      <c r="D1507" s="8">
        <v>26.4</v>
      </c>
      <c r="E1507" s="9">
        <v>30.8</v>
      </c>
      <c r="F1507" s="9">
        <v>14.014285714285712</v>
      </c>
      <c r="G1507" s="8">
        <v>73</v>
      </c>
      <c r="H1507" s="8">
        <v>41</v>
      </c>
      <c r="I1507" s="9">
        <v>9</v>
      </c>
      <c r="J1507" s="9">
        <v>11.2</v>
      </c>
      <c r="K1507" s="66">
        <v>4.7750000000000004</v>
      </c>
      <c r="L1507" s="66">
        <v>2.5666666666666669</v>
      </c>
      <c r="M1507" s="66">
        <v>1.0197575000000001</v>
      </c>
      <c r="N1507" s="66">
        <v>8</v>
      </c>
      <c r="O1507" s="68">
        <v>0</v>
      </c>
    </row>
    <row r="1508" spans="1:15" x14ac:dyDescent="0.35">
      <c r="A1508" s="22">
        <v>25</v>
      </c>
      <c r="B1508" s="66">
        <v>28.6</v>
      </c>
      <c r="C1508" s="66">
        <v>26.64</v>
      </c>
      <c r="D1508" s="66">
        <v>26.32</v>
      </c>
      <c r="E1508" s="9">
        <v>30.8</v>
      </c>
      <c r="F1508" s="9">
        <v>14.014285714285712</v>
      </c>
      <c r="G1508" s="8">
        <v>81</v>
      </c>
      <c r="H1508" s="8">
        <v>32</v>
      </c>
      <c r="I1508" s="9">
        <v>11.5</v>
      </c>
      <c r="J1508" s="9">
        <v>9.4</v>
      </c>
      <c r="K1508" s="66">
        <v>6.4666666666666668</v>
      </c>
      <c r="L1508" s="66">
        <v>3.9249999999999998</v>
      </c>
      <c r="M1508" s="66">
        <v>1.4434024999999999</v>
      </c>
      <c r="N1508" s="66">
        <v>5</v>
      </c>
      <c r="O1508" s="68">
        <v>0</v>
      </c>
    </row>
    <row r="1509" spans="1:15" x14ac:dyDescent="0.35">
      <c r="A1509" s="22">
        <v>26</v>
      </c>
      <c r="B1509" s="66">
        <v>27.92</v>
      </c>
      <c r="C1509" s="66">
        <v>26.48</v>
      </c>
      <c r="D1509" s="8">
        <v>25.96</v>
      </c>
      <c r="E1509" s="9">
        <v>31.2</v>
      </c>
      <c r="F1509" s="9">
        <v>14.3</v>
      </c>
      <c r="G1509" s="8">
        <v>80</v>
      </c>
      <c r="H1509" s="8">
        <v>33</v>
      </c>
      <c r="I1509" s="9">
        <v>11.3</v>
      </c>
      <c r="J1509" s="8">
        <v>5.6</v>
      </c>
      <c r="K1509" s="66">
        <v>5.9749999999999996</v>
      </c>
      <c r="L1509" s="66">
        <v>4.5999999999999996</v>
      </c>
      <c r="M1509" s="66">
        <v>1.4688674999999998</v>
      </c>
      <c r="N1509" s="66">
        <v>8.3000000000000007</v>
      </c>
      <c r="O1509" s="68">
        <v>0</v>
      </c>
    </row>
    <row r="1510" spans="1:15" x14ac:dyDescent="0.35">
      <c r="A1510" s="22">
        <v>27</v>
      </c>
      <c r="B1510" s="66">
        <v>28.12</v>
      </c>
      <c r="C1510" s="66">
        <v>26.52</v>
      </c>
      <c r="D1510" s="66">
        <v>25.92</v>
      </c>
      <c r="E1510" s="9">
        <v>31.2</v>
      </c>
      <c r="F1510" s="8">
        <v>14.3</v>
      </c>
      <c r="G1510" s="8">
        <v>81</v>
      </c>
      <c r="H1510" s="8">
        <v>41</v>
      </c>
      <c r="I1510" s="9">
        <v>10.5</v>
      </c>
      <c r="J1510" s="8">
        <v>6.6</v>
      </c>
      <c r="K1510" s="66">
        <v>6.9916666666666663</v>
      </c>
      <c r="L1510" s="66">
        <v>3.9833333333333334</v>
      </c>
      <c r="M1510" s="66">
        <v>1.5244274999999998</v>
      </c>
      <c r="N1510" s="66">
        <v>6.45</v>
      </c>
      <c r="O1510" s="68">
        <v>0</v>
      </c>
    </row>
    <row r="1511" spans="1:15" x14ac:dyDescent="0.35">
      <c r="A1511" s="22">
        <v>28</v>
      </c>
      <c r="B1511" s="8">
        <v>28.84</v>
      </c>
      <c r="C1511" s="8">
        <v>27</v>
      </c>
      <c r="D1511" s="8">
        <v>26.32</v>
      </c>
      <c r="E1511" s="9">
        <v>32.6</v>
      </c>
      <c r="F1511" s="9">
        <v>14.458333333333334</v>
      </c>
      <c r="G1511" s="8">
        <v>81</v>
      </c>
      <c r="H1511" s="8">
        <v>42</v>
      </c>
      <c r="I1511" s="8">
        <v>10</v>
      </c>
      <c r="J1511" s="8">
        <v>7.3</v>
      </c>
      <c r="K1511" s="66">
        <v>5.3666666666666663</v>
      </c>
      <c r="L1511" s="66">
        <v>2.9249999999999998</v>
      </c>
      <c r="M1511" s="66">
        <v>1.1517124999999999</v>
      </c>
      <c r="N1511" s="66">
        <v>7</v>
      </c>
      <c r="O1511" s="68">
        <v>0</v>
      </c>
    </row>
    <row r="1512" spans="1:15" x14ac:dyDescent="0.35">
      <c r="A1512" s="22">
        <v>29</v>
      </c>
      <c r="B1512" s="66">
        <v>29.2</v>
      </c>
      <c r="C1512" s="8">
        <v>27.52</v>
      </c>
      <c r="D1512" s="66">
        <v>26.64</v>
      </c>
      <c r="E1512" s="9">
        <v>32.799999999999997</v>
      </c>
      <c r="F1512" s="9">
        <v>14.514814814814812</v>
      </c>
      <c r="G1512" s="8">
        <v>82</v>
      </c>
      <c r="H1512" s="8">
        <v>29</v>
      </c>
      <c r="I1512" s="8">
        <v>13</v>
      </c>
      <c r="J1512" s="8">
        <v>9.9</v>
      </c>
      <c r="K1512" s="66">
        <v>6.416666666666667</v>
      </c>
      <c r="L1512" s="66">
        <v>5.4249999999999998</v>
      </c>
      <c r="M1512" s="66">
        <v>1.6448075</v>
      </c>
      <c r="N1512" s="66">
        <v>7.5</v>
      </c>
      <c r="O1512" s="68">
        <v>0</v>
      </c>
    </row>
    <row r="1513" spans="1:15" x14ac:dyDescent="0.35">
      <c r="A1513" s="22">
        <v>30</v>
      </c>
      <c r="B1513" s="66">
        <v>29.52</v>
      </c>
      <c r="C1513" s="8">
        <v>27.92</v>
      </c>
      <c r="D1513" s="66">
        <v>27.2</v>
      </c>
      <c r="E1513" s="8">
        <v>32.200000000000003</v>
      </c>
      <c r="F1513" s="9">
        <v>13.981249999999999</v>
      </c>
      <c r="G1513" s="9">
        <v>81</v>
      </c>
      <c r="H1513" s="8">
        <v>37</v>
      </c>
      <c r="I1513" s="8">
        <v>13.5</v>
      </c>
      <c r="J1513" s="8">
        <v>8.1</v>
      </c>
      <c r="K1513" s="66">
        <v>6.6833333333333336</v>
      </c>
      <c r="L1513" s="66">
        <v>4.375</v>
      </c>
      <c r="M1513" s="66">
        <v>1.5360024999999999</v>
      </c>
      <c r="N1513" s="66">
        <v>8.3000000000000007</v>
      </c>
      <c r="O1513" s="68">
        <v>0</v>
      </c>
    </row>
    <row r="1514" spans="1:15" ht="15" thickBot="1" x14ac:dyDescent="0.4">
      <c r="A1514" s="271">
        <v>31</v>
      </c>
      <c r="B1514" s="69">
        <v>28.2</v>
      </c>
      <c r="C1514" s="76">
        <v>26.76</v>
      </c>
      <c r="D1514" s="69">
        <v>26.32</v>
      </c>
      <c r="E1514" s="76">
        <v>31.6</v>
      </c>
      <c r="F1514" s="10">
        <v>13.801700680272111</v>
      </c>
      <c r="G1514" s="10">
        <v>79</v>
      </c>
      <c r="H1514" s="76">
        <v>36</v>
      </c>
      <c r="I1514" s="76">
        <v>13</v>
      </c>
      <c r="J1514" s="76">
        <v>9</v>
      </c>
      <c r="K1514" s="69">
        <v>6.85</v>
      </c>
      <c r="L1514" s="69">
        <v>3.3166666666666669</v>
      </c>
      <c r="M1514" s="66">
        <v>1.4121499999999998</v>
      </c>
      <c r="N1514" s="66">
        <v>8.1</v>
      </c>
      <c r="O1514" s="165">
        <v>0</v>
      </c>
    </row>
    <row r="1515" spans="1:15" ht="15" thickBot="1" x14ac:dyDescent="0.4">
      <c r="A1515" s="17" t="s">
        <v>16</v>
      </c>
      <c r="B1515" s="18">
        <f>SUM(B1504:B1514)</f>
        <v>312.64</v>
      </c>
      <c r="C1515" s="18">
        <f t="shared" ref="C1515:O1515" si="15">SUM(C1504:C1514)</f>
        <v>299.16000000000003</v>
      </c>
      <c r="D1515" s="18">
        <f t="shared" si="15"/>
        <v>290.83999999999997</v>
      </c>
      <c r="E1515" s="18">
        <f t="shared" si="15"/>
        <v>349</v>
      </c>
      <c r="F1515" s="18">
        <f t="shared" si="15"/>
        <v>156.09508692365833</v>
      </c>
      <c r="G1515" s="18">
        <f t="shared" si="15"/>
        <v>883</v>
      </c>
      <c r="H1515" s="18">
        <f t="shared" si="15"/>
        <v>423</v>
      </c>
      <c r="I1515" s="18">
        <f t="shared" si="15"/>
        <v>123.8</v>
      </c>
      <c r="J1515" s="18">
        <f t="shared" si="15"/>
        <v>88.899999999999991</v>
      </c>
      <c r="K1515" s="18">
        <f t="shared" si="15"/>
        <v>67.558333333333323</v>
      </c>
      <c r="L1515" s="18">
        <f t="shared" si="15"/>
        <v>46.625</v>
      </c>
      <c r="M1515" s="18">
        <f t="shared" si="15"/>
        <v>15.860065000000001</v>
      </c>
      <c r="N1515" s="18">
        <f t="shared" si="15"/>
        <v>83.149999999999991</v>
      </c>
      <c r="O1515" s="18">
        <f t="shared" si="15"/>
        <v>0</v>
      </c>
    </row>
    <row r="1516" spans="1:15" ht="15" thickBot="1" x14ac:dyDescent="0.4">
      <c r="A1516" s="17" t="s">
        <v>18</v>
      </c>
      <c r="B1516" s="105">
        <f>AVERAGE(B1504:B1514)</f>
        <v>28.421818181818182</v>
      </c>
      <c r="C1516" s="105">
        <f t="shared" ref="C1516:O1516" si="16">AVERAGE(C1504:C1514)</f>
        <v>27.196363636363639</v>
      </c>
      <c r="D1516" s="105">
        <f t="shared" si="16"/>
        <v>26.439999999999998</v>
      </c>
      <c r="E1516" s="105">
        <f t="shared" si="16"/>
        <v>31.727272727272727</v>
      </c>
      <c r="F1516" s="105">
        <f t="shared" si="16"/>
        <v>14.190462447605302</v>
      </c>
      <c r="G1516" s="105">
        <f t="shared" si="16"/>
        <v>80.272727272727266</v>
      </c>
      <c r="H1516" s="105">
        <f t="shared" si="16"/>
        <v>38.454545454545453</v>
      </c>
      <c r="I1516" s="105">
        <f t="shared" si="16"/>
        <v>11.254545454545454</v>
      </c>
      <c r="J1516" s="105">
        <f t="shared" si="16"/>
        <v>8.0818181818181802</v>
      </c>
      <c r="K1516" s="105">
        <f t="shared" si="16"/>
        <v>6.1416666666666657</v>
      </c>
      <c r="L1516" s="105">
        <f t="shared" si="16"/>
        <v>4.2386363636363633</v>
      </c>
      <c r="M1516" s="105">
        <f t="shared" si="16"/>
        <v>1.4418240909090909</v>
      </c>
      <c r="N1516" s="105">
        <f t="shared" si="16"/>
        <v>7.5590909090909086</v>
      </c>
      <c r="O1516" s="105">
        <f t="shared" si="16"/>
        <v>0</v>
      </c>
    </row>
    <row r="1517" spans="1:15" ht="15" thickBot="1" x14ac:dyDescent="0.4">
      <c r="A1517" s="276" t="s">
        <v>20</v>
      </c>
      <c r="B1517" s="105">
        <f>B1490+B1502+B1515</f>
        <v>877.56</v>
      </c>
      <c r="C1517" s="105">
        <f t="shared" ref="C1517:O1517" si="17">C1490+C1502+C1515</f>
        <v>831.76</v>
      </c>
      <c r="D1517" s="105">
        <f t="shared" si="17"/>
        <v>812.33999999999992</v>
      </c>
      <c r="E1517" s="105">
        <f t="shared" si="17"/>
        <v>969.8</v>
      </c>
      <c r="F1517" s="105">
        <f t="shared" si="17"/>
        <v>438.11137093726381</v>
      </c>
      <c r="G1517" s="105">
        <f t="shared" si="17"/>
        <v>2477</v>
      </c>
      <c r="H1517" s="105">
        <f t="shared" si="17"/>
        <v>1257</v>
      </c>
      <c r="I1517" s="105">
        <f t="shared" si="17"/>
        <v>298.7</v>
      </c>
      <c r="J1517" s="105">
        <f t="shared" si="17"/>
        <v>227.5</v>
      </c>
      <c r="K1517" s="105">
        <f t="shared" si="17"/>
        <v>182.72499999999997</v>
      </c>
      <c r="L1517" s="105">
        <f t="shared" si="17"/>
        <v>110.35000000000001</v>
      </c>
      <c r="M1517" s="105">
        <f t="shared" si="17"/>
        <v>40.7081175</v>
      </c>
      <c r="N1517" s="105">
        <f t="shared" si="17"/>
        <v>205.64999999999998</v>
      </c>
      <c r="O1517" s="105">
        <f t="shared" si="17"/>
        <v>0.3</v>
      </c>
    </row>
    <row r="1518" spans="1:15" ht="15" thickBot="1" x14ac:dyDescent="0.4">
      <c r="A1518" s="276" t="s">
        <v>21</v>
      </c>
      <c r="B1518" s="105">
        <f>B1517/31</f>
        <v>28.30838709677419</v>
      </c>
      <c r="C1518" s="105">
        <f t="shared" ref="C1518:N1518" si="18">C1517/31</f>
        <v>26.830967741935485</v>
      </c>
      <c r="D1518" s="105">
        <f t="shared" si="18"/>
        <v>26.204516129032257</v>
      </c>
      <c r="E1518" s="105">
        <f t="shared" si="18"/>
        <v>31.283870967741933</v>
      </c>
      <c r="F1518" s="105">
        <f t="shared" si="18"/>
        <v>14.132624868943994</v>
      </c>
      <c r="G1518" s="105">
        <f t="shared" si="18"/>
        <v>79.903225806451616</v>
      </c>
      <c r="H1518" s="105">
        <f t="shared" si="18"/>
        <v>40.548387096774192</v>
      </c>
      <c r="I1518" s="105">
        <f t="shared" si="18"/>
        <v>9.6354838709677413</v>
      </c>
      <c r="J1518" s="105">
        <f t="shared" si="18"/>
        <v>7.338709677419355</v>
      </c>
      <c r="K1518" s="105">
        <f t="shared" si="18"/>
        <v>5.8943548387096767</v>
      </c>
      <c r="L1518" s="105">
        <f t="shared" si="18"/>
        <v>3.5596774193548391</v>
      </c>
      <c r="M1518" s="105">
        <f t="shared" si="18"/>
        <v>1.3131650806451614</v>
      </c>
      <c r="N1518" s="105">
        <f t="shared" si="18"/>
        <v>6.6338709677419345</v>
      </c>
      <c r="O1518" s="105"/>
    </row>
    <row r="1519" spans="1:15" x14ac:dyDescent="0.35">
      <c r="D1519" s="64"/>
      <c r="E1519" s="209"/>
      <c r="F1519" s="209"/>
      <c r="G1519" s="181"/>
      <c r="H1519" s="181"/>
      <c r="I1519" s="209"/>
      <c r="J1519" s="209"/>
      <c r="K1519" s="210"/>
      <c r="L1519" s="181"/>
      <c r="M1519" s="64"/>
      <c r="N1519" s="64"/>
      <c r="O1519" s="209"/>
    </row>
    <row r="1520" spans="1:15" x14ac:dyDescent="0.35">
      <c r="D1520" s="64"/>
      <c r="E1520" s="209"/>
      <c r="F1520" s="209"/>
      <c r="G1520" s="181"/>
      <c r="H1520" s="181"/>
      <c r="I1520" s="209"/>
      <c r="J1520" s="209"/>
      <c r="K1520" s="210"/>
      <c r="L1520" s="181"/>
      <c r="M1520" s="64"/>
      <c r="N1520" s="64"/>
      <c r="O1520" s="209"/>
    </row>
    <row r="1521" spans="1:15" x14ac:dyDescent="0.35">
      <c r="D1521" s="64"/>
      <c r="E1521" s="209"/>
      <c r="F1521" s="209"/>
      <c r="G1521" s="181"/>
      <c r="H1521" s="181"/>
      <c r="I1521" s="209"/>
      <c r="J1521" s="209"/>
      <c r="K1521" s="181"/>
      <c r="L1521" s="181"/>
      <c r="M1521" s="64"/>
      <c r="N1521" s="64"/>
      <c r="O1521" s="209"/>
    </row>
    <row r="1522" spans="1:15" ht="15" thickBot="1" x14ac:dyDescent="0.4">
      <c r="A1522" s="1467" t="s">
        <v>160</v>
      </c>
      <c r="B1522" s="1467"/>
      <c r="C1522" s="1467"/>
      <c r="D1522" s="1467"/>
      <c r="E1522" s="1467"/>
      <c r="F1522" s="1467"/>
      <c r="G1522" s="1467"/>
      <c r="H1522" s="1467"/>
      <c r="I1522" s="1467"/>
      <c r="J1522" s="1467"/>
      <c r="K1522" s="1467"/>
      <c r="L1522" s="1467"/>
      <c r="M1522" s="1467"/>
      <c r="N1522" s="309"/>
      <c r="O1522" s="310"/>
    </row>
    <row r="1523" spans="1:15" x14ac:dyDescent="0.35">
      <c r="A1523" s="1458" t="s">
        <v>1</v>
      </c>
      <c r="B1523" s="1460" t="s">
        <v>23</v>
      </c>
      <c r="C1523" s="1461"/>
      <c r="D1523" s="1462"/>
      <c r="E1523" s="1463" t="s">
        <v>24</v>
      </c>
      <c r="F1523" s="1462"/>
      <c r="G1523" s="1463" t="s">
        <v>4</v>
      </c>
      <c r="H1523" s="1462"/>
      <c r="I1523" s="1464" t="s">
        <v>5</v>
      </c>
      <c r="J1523" s="1465"/>
      <c r="K1523" s="1464" t="s">
        <v>6</v>
      </c>
      <c r="L1523" s="1466"/>
      <c r="M1523" s="1465"/>
      <c r="N1523" s="1468" t="s">
        <v>7</v>
      </c>
      <c r="O1523" s="1470" t="s">
        <v>8</v>
      </c>
    </row>
    <row r="1524" spans="1:15" ht="28.5" thickBot="1" x14ac:dyDescent="0.4">
      <c r="A1524" s="1459"/>
      <c r="B1524" s="311">
        <v>0.05</v>
      </c>
      <c r="C1524" s="311">
        <v>0.1</v>
      </c>
      <c r="D1524" s="311">
        <v>0.2</v>
      </c>
      <c r="E1524" s="311" t="s">
        <v>9</v>
      </c>
      <c r="F1524" s="311" t="s">
        <v>10</v>
      </c>
      <c r="G1524" s="311" t="s">
        <v>9</v>
      </c>
      <c r="H1524" s="311" t="s">
        <v>10</v>
      </c>
      <c r="I1524" s="311" t="s">
        <v>11</v>
      </c>
      <c r="J1524" s="311" t="s">
        <v>12</v>
      </c>
      <c r="K1524" s="312" t="s">
        <v>13</v>
      </c>
      <c r="L1524" s="313" t="s">
        <v>14</v>
      </c>
      <c r="M1524" s="313" t="s">
        <v>15</v>
      </c>
      <c r="N1524" s="1469"/>
      <c r="O1524" s="1471"/>
    </row>
    <row r="1525" spans="1:15" x14ac:dyDescent="0.35">
      <c r="A1525" s="2">
        <v>1</v>
      </c>
      <c r="B1525" s="65">
        <v>27.36</v>
      </c>
      <c r="C1525" s="65">
        <v>26</v>
      </c>
      <c r="D1525" s="65">
        <v>25.84</v>
      </c>
      <c r="E1525" s="9">
        <v>31.8</v>
      </c>
      <c r="F1525" s="9">
        <v>12.4</v>
      </c>
      <c r="G1525" s="92">
        <v>71</v>
      </c>
      <c r="H1525" s="92">
        <v>32</v>
      </c>
      <c r="I1525" s="9">
        <v>11</v>
      </c>
      <c r="J1525" s="9">
        <v>8.5</v>
      </c>
      <c r="K1525" s="66">
        <v>6.1749999999999998</v>
      </c>
      <c r="L1525" s="66">
        <v>3.9916666666666698</v>
      </c>
      <c r="M1525" s="253">
        <f>AVERAGE(K1525:L1525)*0.2778</f>
        <v>1.4121500000000005</v>
      </c>
      <c r="N1525" s="66">
        <v>2.2999999999999998</v>
      </c>
      <c r="O1525" s="68">
        <v>0</v>
      </c>
    </row>
    <row r="1526" spans="1:15" x14ac:dyDescent="0.35">
      <c r="A1526" s="2">
        <v>2</v>
      </c>
      <c r="B1526" s="66">
        <v>27.2</v>
      </c>
      <c r="C1526" s="66">
        <v>25.96</v>
      </c>
      <c r="D1526" s="66">
        <v>25.44</v>
      </c>
      <c r="E1526" s="9">
        <v>31.2</v>
      </c>
      <c r="F1526" s="9">
        <v>13.4</v>
      </c>
      <c r="G1526" s="92">
        <v>62</v>
      </c>
      <c r="H1526" s="92">
        <v>36</v>
      </c>
      <c r="I1526" s="9">
        <v>10.5</v>
      </c>
      <c r="J1526" s="9">
        <v>8.1</v>
      </c>
      <c r="K1526" s="66">
        <v>5.6166666666666663</v>
      </c>
      <c r="L1526" s="66">
        <v>3.2416666666666667</v>
      </c>
      <c r="M1526" s="253">
        <f t="shared" ref="M1526:M1534" si="19">AVERAGE(K1526:L1526)*0.2778</f>
        <v>1.2304224999999998</v>
      </c>
      <c r="N1526" s="66">
        <v>5.15</v>
      </c>
      <c r="O1526" s="68">
        <v>0</v>
      </c>
    </row>
    <row r="1527" spans="1:15" x14ac:dyDescent="0.35">
      <c r="A1527" s="2">
        <v>3</v>
      </c>
      <c r="B1527" s="66">
        <v>27.04</v>
      </c>
      <c r="C1527" s="66">
        <v>25.68</v>
      </c>
      <c r="D1527" s="66">
        <v>28.28</v>
      </c>
      <c r="E1527" s="9">
        <v>32.4</v>
      </c>
      <c r="F1527" s="9">
        <v>13.5</v>
      </c>
      <c r="G1527" s="92">
        <v>62</v>
      </c>
      <c r="H1527" s="92">
        <v>37</v>
      </c>
      <c r="I1527" s="9">
        <v>11</v>
      </c>
      <c r="J1527" s="9">
        <v>6.6</v>
      </c>
      <c r="K1527" s="66">
        <v>5.7666666666666666</v>
      </c>
      <c r="L1527" s="66">
        <v>3.8416666666666668</v>
      </c>
      <c r="M1527" s="253">
        <f t="shared" si="19"/>
        <v>1.3345975000000001</v>
      </c>
      <c r="N1527" s="66">
        <v>5</v>
      </c>
      <c r="O1527" s="68">
        <v>0</v>
      </c>
    </row>
    <row r="1528" spans="1:15" x14ac:dyDescent="0.35">
      <c r="A1528" s="2">
        <v>4</v>
      </c>
      <c r="B1528" s="66">
        <v>27.4</v>
      </c>
      <c r="C1528" s="66">
        <v>26.64</v>
      </c>
      <c r="D1528" s="66">
        <v>25.88</v>
      </c>
      <c r="E1528" s="9">
        <v>32.4</v>
      </c>
      <c r="F1528" s="9">
        <v>13.5</v>
      </c>
      <c r="G1528" s="92">
        <v>72</v>
      </c>
      <c r="H1528" s="92">
        <v>34</v>
      </c>
      <c r="I1528" s="9">
        <v>12.7</v>
      </c>
      <c r="J1528" s="9">
        <v>9.5</v>
      </c>
      <c r="K1528" s="66">
        <v>6.95</v>
      </c>
      <c r="L1528" s="66">
        <v>4.2666666666666666</v>
      </c>
      <c r="M1528" s="253">
        <f t="shared" si="19"/>
        <v>1.557995</v>
      </c>
      <c r="N1528" s="66">
        <v>8</v>
      </c>
      <c r="O1528" s="68">
        <v>0</v>
      </c>
    </row>
    <row r="1529" spans="1:15" x14ac:dyDescent="0.35">
      <c r="A1529" s="2">
        <v>5</v>
      </c>
      <c r="B1529" s="66">
        <v>29.44</v>
      </c>
      <c r="C1529" s="66">
        <v>27.6</v>
      </c>
      <c r="D1529" s="66">
        <v>26.44</v>
      </c>
      <c r="E1529" s="9">
        <v>33.6</v>
      </c>
      <c r="F1529" s="9">
        <v>16</v>
      </c>
      <c r="G1529" s="92">
        <v>73</v>
      </c>
      <c r="H1529" s="92">
        <v>33</v>
      </c>
      <c r="I1529" s="9">
        <v>12.3</v>
      </c>
      <c r="J1529" s="9">
        <v>8.6999999999999993</v>
      </c>
      <c r="K1529" s="66">
        <v>6.7249999999999996</v>
      </c>
      <c r="L1529" s="66">
        <v>4.2583333333333337</v>
      </c>
      <c r="M1529" s="253">
        <f t="shared" si="19"/>
        <v>1.5255850000000002</v>
      </c>
      <c r="N1529" s="66">
        <v>8</v>
      </c>
      <c r="O1529" s="68">
        <v>0</v>
      </c>
    </row>
    <row r="1530" spans="1:15" x14ac:dyDescent="0.35">
      <c r="A1530" s="2">
        <v>6</v>
      </c>
      <c r="B1530" s="66">
        <v>28.68</v>
      </c>
      <c r="C1530" s="66">
        <v>26.8</v>
      </c>
      <c r="D1530" s="66">
        <v>26.2</v>
      </c>
      <c r="E1530" s="9">
        <v>33.4</v>
      </c>
      <c r="F1530" s="9">
        <v>14</v>
      </c>
      <c r="G1530" s="92">
        <v>81</v>
      </c>
      <c r="H1530" s="92">
        <v>33</v>
      </c>
      <c r="I1530" s="9">
        <v>8.5</v>
      </c>
      <c r="J1530" s="9">
        <v>4.7</v>
      </c>
      <c r="K1530" s="66">
        <v>6.7416666666666663</v>
      </c>
      <c r="L1530" s="66">
        <v>3.1083333333333334</v>
      </c>
      <c r="M1530" s="253">
        <f t="shared" si="19"/>
        <v>1.3681649999999999</v>
      </c>
      <c r="N1530" s="66">
        <v>8</v>
      </c>
      <c r="O1530" s="68">
        <v>0</v>
      </c>
    </row>
    <row r="1531" spans="1:15" x14ac:dyDescent="0.35">
      <c r="A1531" s="2">
        <v>7</v>
      </c>
      <c r="B1531" s="66">
        <v>28.16</v>
      </c>
      <c r="C1531" s="66">
        <v>26.56</v>
      </c>
      <c r="D1531" s="69">
        <v>25.96</v>
      </c>
      <c r="E1531" s="10">
        <v>33.6</v>
      </c>
      <c r="F1531" s="10">
        <v>16</v>
      </c>
      <c r="G1531" s="153">
        <v>71</v>
      </c>
      <c r="H1531" s="153">
        <v>33</v>
      </c>
      <c r="I1531" s="10">
        <v>12.8</v>
      </c>
      <c r="J1531" s="10">
        <v>8.6999999999999993</v>
      </c>
      <c r="K1531" s="66">
        <v>7.208333333333333</v>
      </c>
      <c r="L1531" s="66">
        <v>3.2166666666666668</v>
      </c>
      <c r="M1531" s="253">
        <f t="shared" si="19"/>
        <v>1.4480325000000001</v>
      </c>
      <c r="N1531" s="66">
        <v>9</v>
      </c>
      <c r="O1531" s="68">
        <v>0</v>
      </c>
    </row>
    <row r="1532" spans="1:15" x14ac:dyDescent="0.35">
      <c r="A1532" s="2">
        <v>8</v>
      </c>
      <c r="B1532" s="66">
        <v>28.4</v>
      </c>
      <c r="C1532" s="66">
        <v>27.12</v>
      </c>
      <c r="D1532" s="66">
        <v>25.92</v>
      </c>
      <c r="E1532" s="9">
        <v>34</v>
      </c>
      <c r="F1532" s="9">
        <v>16.3</v>
      </c>
      <c r="G1532" s="92">
        <v>80</v>
      </c>
      <c r="H1532" s="92">
        <v>34</v>
      </c>
      <c r="I1532" s="9">
        <v>9</v>
      </c>
      <c r="J1532" s="9">
        <v>8.1999999999999993</v>
      </c>
      <c r="K1532" s="66">
        <v>4.8250000000000002</v>
      </c>
      <c r="L1532" s="66">
        <v>4.3250000000000002</v>
      </c>
      <c r="M1532" s="253">
        <f t="shared" si="19"/>
        <v>1.2709349999999999</v>
      </c>
      <c r="N1532" s="66">
        <v>9</v>
      </c>
      <c r="O1532" s="68">
        <v>0</v>
      </c>
    </row>
    <row r="1533" spans="1:15" x14ac:dyDescent="0.35">
      <c r="A1533" s="2">
        <v>9</v>
      </c>
      <c r="B1533" s="66">
        <v>26.56</v>
      </c>
      <c r="C1533" s="66">
        <v>26.32</v>
      </c>
      <c r="D1533" s="66">
        <v>25.88</v>
      </c>
      <c r="E1533" s="9">
        <v>33.799999999999997</v>
      </c>
      <c r="F1533" s="9">
        <v>13.8</v>
      </c>
      <c r="G1533" s="92">
        <v>70</v>
      </c>
      <c r="H1533" s="92">
        <v>33</v>
      </c>
      <c r="I1533" s="9">
        <v>14</v>
      </c>
      <c r="J1533" s="9">
        <v>8.6</v>
      </c>
      <c r="K1533" s="66">
        <v>6.6166666666666663</v>
      </c>
      <c r="L1533" s="66">
        <v>3.05</v>
      </c>
      <c r="M1533" s="253">
        <f t="shared" si="19"/>
        <v>1.3426999999999998</v>
      </c>
      <c r="N1533" s="66">
        <v>9.1</v>
      </c>
      <c r="O1533" s="68">
        <v>0</v>
      </c>
    </row>
    <row r="1534" spans="1:15" ht="15" thickBot="1" x14ac:dyDescent="0.4">
      <c r="A1534" s="3">
        <v>10</v>
      </c>
      <c r="B1534" s="70">
        <v>27.84</v>
      </c>
      <c r="C1534" s="70">
        <v>26.28</v>
      </c>
      <c r="D1534" s="70">
        <v>25.64</v>
      </c>
      <c r="E1534" s="13">
        <v>33.200000000000003</v>
      </c>
      <c r="F1534" s="13">
        <v>13.7</v>
      </c>
      <c r="G1534" s="158">
        <v>70</v>
      </c>
      <c r="H1534" s="158">
        <v>32</v>
      </c>
      <c r="I1534" s="13">
        <v>11.5</v>
      </c>
      <c r="J1534" s="13">
        <v>8.3000000000000007</v>
      </c>
      <c r="K1534" s="70">
        <v>6.1916666666666664</v>
      </c>
      <c r="L1534" s="66">
        <v>2.85</v>
      </c>
      <c r="M1534" s="253">
        <f t="shared" si="19"/>
        <v>1.2558874999999998</v>
      </c>
      <c r="N1534" s="66">
        <v>9.25</v>
      </c>
      <c r="O1534" s="72">
        <v>0</v>
      </c>
    </row>
    <row r="1535" spans="1:15" ht="15" thickBot="1" x14ac:dyDescent="0.4">
      <c r="A1535" s="16" t="s">
        <v>16</v>
      </c>
      <c r="B1535" s="27">
        <f>SUM(B1525:B1534)</f>
        <v>278.08</v>
      </c>
      <c r="C1535" s="27">
        <f t="shared" ref="C1535:O1535" si="20">SUM(C1525:C1534)</f>
        <v>264.96000000000004</v>
      </c>
      <c r="D1535" s="27">
        <f t="shared" si="20"/>
        <v>261.47999999999996</v>
      </c>
      <c r="E1535" s="27">
        <f t="shared" si="20"/>
        <v>329.4</v>
      </c>
      <c r="F1535" s="27">
        <f t="shared" si="20"/>
        <v>142.6</v>
      </c>
      <c r="G1535" s="27">
        <f t="shared" si="20"/>
        <v>712</v>
      </c>
      <c r="H1535" s="27">
        <f t="shared" si="20"/>
        <v>337</v>
      </c>
      <c r="I1535" s="27">
        <f t="shared" si="20"/>
        <v>113.3</v>
      </c>
      <c r="J1535" s="27">
        <f t="shared" si="20"/>
        <v>79.900000000000006</v>
      </c>
      <c r="K1535" s="27">
        <f t="shared" si="20"/>
        <v>62.816666666666677</v>
      </c>
      <c r="L1535" s="27">
        <f t="shared" si="20"/>
        <v>36.150000000000006</v>
      </c>
      <c r="M1535" s="27">
        <f t="shared" si="20"/>
        <v>13.746469999999999</v>
      </c>
      <c r="N1535" s="27">
        <f t="shared" si="20"/>
        <v>72.800000000000011</v>
      </c>
      <c r="O1535" s="27">
        <f t="shared" si="20"/>
        <v>0</v>
      </c>
    </row>
    <row r="1536" spans="1:15" ht="15" thickBot="1" x14ac:dyDescent="0.4">
      <c r="A1536" s="17" t="s">
        <v>18</v>
      </c>
      <c r="B1536" s="105">
        <f>AVERAGE(B1525:B1534)</f>
        <v>27.808</v>
      </c>
      <c r="C1536" s="105">
        <f t="shared" ref="C1536:O1536" si="21">AVERAGE(C1525:C1534)</f>
        <v>26.496000000000002</v>
      </c>
      <c r="D1536" s="105">
        <f t="shared" si="21"/>
        <v>26.147999999999996</v>
      </c>
      <c r="E1536" s="105">
        <f t="shared" si="21"/>
        <v>32.94</v>
      </c>
      <c r="F1536" s="105">
        <f t="shared" si="21"/>
        <v>14.26</v>
      </c>
      <c r="G1536" s="105">
        <f t="shared" si="21"/>
        <v>71.2</v>
      </c>
      <c r="H1536" s="105">
        <f t="shared" si="21"/>
        <v>33.700000000000003</v>
      </c>
      <c r="I1536" s="105">
        <f t="shared" si="21"/>
        <v>11.33</v>
      </c>
      <c r="J1536" s="105">
        <f t="shared" si="21"/>
        <v>7.99</v>
      </c>
      <c r="K1536" s="105">
        <f t="shared" si="21"/>
        <v>6.2816666666666681</v>
      </c>
      <c r="L1536" s="105">
        <f t="shared" si="21"/>
        <v>3.6150000000000007</v>
      </c>
      <c r="M1536" s="105">
        <f t="shared" si="21"/>
        <v>1.374647</v>
      </c>
      <c r="N1536" s="105">
        <f t="shared" si="21"/>
        <v>7.2800000000000011</v>
      </c>
      <c r="O1536" s="105">
        <f t="shared" si="21"/>
        <v>0</v>
      </c>
    </row>
    <row r="1537" spans="1:15" x14ac:dyDescent="0.35">
      <c r="A1537" s="6">
        <v>11</v>
      </c>
      <c r="B1537" s="65">
        <v>25.2</v>
      </c>
      <c r="C1537" s="65">
        <v>26.32</v>
      </c>
      <c r="D1537" s="65">
        <v>28.8</v>
      </c>
      <c r="E1537" s="12">
        <v>32.6</v>
      </c>
      <c r="F1537" s="12">
        <v>13.5</v>
      </c>
      <c r="G1537" s="7">
        <v>62</v>
      </c>
      <c r="H1537" s="7">
        <v>33</v>
      </c>
      <c r="I1537" s="12">
        <v>10</v>
      </c>
      <c r="J1537" s="7">
        <v>6.5</v>
      </c>
      <c r="K1537" s="65">
        <v>6.3583333333333334</v>
      </c>
      <c r="L1537" s="66">
        <v>2.5833333333333335</v>
      </c>
      <c r="M1537" s="253">
        <f>AVERAGE(K1537:L1537)*0.2778</f>
        <v>1.2419974999999999</v>
      </c>
      <c r="N1537" s="66">
        <v>9</v>
      </c>
      <c r="O1537" s="74">
        <v>0</v>
      </c>
    </row>
    <row r="1538" spans="1:15" x14ac:dyDescent="0.35">
      <c r="A1538" s="2">
        <v>12</v>
      </c>
      <c r="B1538" s="8">
        <v>27.52</v>
      </c>
      <c r="C1538" s="8">
        <v>25.8</v>
      </c>
      <c r="D1538" s="8">
        <v>25.24</v>
      </c>
      <c r="E1538" s="9">
        <v>32.6</v>
      </c>
      <c r="F1538" s="9">
        <v>13.6</v>
      </c>
      <c r="G1538" s="8">
        <v>72</v>
      </c>
      <c r="H1538" s="8">
        <v>37</v>
      </c>
      <c r="I1538" s="9">
        <v>11.5</v>
      </c>
      <c r="J1538" s="9">
        <v>8.6999999999999993</v>
      </c>
      <c r="K1538" s="66">
        <v>5.2833333333333332</v>
      </c>
      <c r="L1538" s="66">
        <v>3.3666666666666667</v>
      </c>
      <c r="M1538" s="253">
        <f t="shared" ref="M1538:M1546" si="22">AVERAGE(K1538:L1538)*0.2778</f>
        <v>1.2014849999999999</v>
      </c>
      <c r="N1538" s="66">
        <v>6.15</v>
      </c>
      <c r="O1538" s="68">
        <v>0</v>
      </c>
    </row>
    <row r="1539" spans="1:15" x14ac:dyDescent="0.35">
      <c r="A1539" s="2">
        <v>13</v>
      </c>
      <c r="B1539" s="8">
        <v>27.76</v>
      </c>
      <c r="C1539" s="66">
        <v>26.3</v>
      </c>
      <c r="D1539" s="66">
        <v>25.6</v>
      </c>
      <c r="E1539" s="9">
        <v>33</v>
      </c>
      <c r="F1539" s="9">
        <v>13.8</v>
      </c>
      <c r="G1539" s="8">
        <v>81</v>
      </c>
      <c r="H1539" s="8">
        <v>33</v>
      </c>
      <c r="I1539" s="9">
        <v>10</v>
      </c>
      <c r="J1539" s="9">
        <v>8</v>
      </c>
      <c r="K1539" s="65">
        <v>5.5083333333333337</v>
      </c>
      <c r="L1539" s="66">
        <v>2.3333333333333335</v>
      </c>
      <c r="M1539" s="253">
        <f t="shared" si="22"/>
        <v>1.0892074999999999</v>
      </c>
      <c r="N1539" s="66">
        <v>7.2</v>
      </c>
      <c r="O1539" s="9">
        <v>0</v>
      </c>
    </row>
    <row r="1540" spans="1:15" x14ac:dyDescent="0.35">
      <c r="A1540" s="2">
        <v>14</v>
      </c>
      <c r="B1540" s="66">
        <v>28.12</v>
      </c>
      <c r="C1540" s="66">
        <v>26.32</v>
      </c>
      <c r="D1540" s="66">
        <v>25.64</v>
      </c>
      <c r="E1540" s="8">
        <v>33.200000000000003</v>
      </c>
      <c r="F1540" s="10">
        <v>13.7</v>
      </c>
      <c r="G1540" s="8">
        <v>80</v>
      </c>
      <c r="H1540" s="8">
        <v>29</v>
      </c>
      <c r="I1540" s="9">
        <v>11</v>
      </c>
      <c r="J1540" s="9">
        <v>8.4</v>
      </c>
      <c r="K1540" s="65">
        <v>5.125</v>
      </c>
      <c r="L1540" s="66">
        <v>2.9</v>
      </c>
      <c r="M1540" s="253">
        <f t="shared" si="22"/>
        <v>1.1146725</v>
      </c>
      <c r="N1540" s="66">
        <v>8.25</v>
      </c>
      <c r="O1540" s="68">
        <v>0</v>
      </c>
    </row>
    <row r="1541" spans="1:15" x14ac:dyDescent="0.35">
      <c r="A1541" s="2">
        <v>15</v>
      </c>
      <c r="B1541" s="66">
        <v>28.2</v>
      </c>
      <c r="C1541" s="66">
        <v>26.4</v>
      </c>
      <c r="D1541" s="66">
        <v>25.76</v>
      </c>
      <c r="E1541" s="9">
        <v>33.6</v>
      </c>
      <c r="F1541" s="9">
        <v>16.100000000000001</v>
      </c>
      <c r="G1541" s="8">
        <v>73</v>
      </c>
      <c r="H1541" s="8">
        <v>33</v>
      </c>
      <c r="I1541" s="9">
        <v>10.5</v>
      </c>
      <c r="J1541" s="8">
        <v>6.2</v>
      </c>
      <c r="K1541" s="65">
        <v>5.45</v>
      </c>
      <c r="L1541" s="66">
        <v>3.0166666666666666</v>
      </c>
      <c r="M1541" s="253">
        <f t="shared" si="22"/>
        <v>1.1760200000000001</v>
      </c>
      <c r="N1541" s="66">
        <v>7.3</v>
      </c>
      <c r="O1541" s="68">
        <v>0</v>
      </c>
    </row>
    <row r="1542" spans="1:15" x14ac:dyDescent="0.35">
      <c r="A1542" s="2">
        <v>16</v>
      </c>
      <c r="B1542" s="66">
        <v>28.92</v>
      </c>
      <c r="C1542" s="8">
        <v>27.08</v>
      </c>
      <c r="D1542" s="66">
        <v>26.04</v>
      </c>
      <c r="E1542" s="9">
        <v>32.4</v>
      </c>
      <c r="F1542" s="9">
        <v>13.7</v>
      </c>
      <c r="G1542" s="8">
        <v>73</v>
      </c>
      <c r="H1542" s="8">
        <v>42</v>
      </c>
      <c r="I1542" s="9">
        <v>7</v>
      </c>
      <c r="J1542" s="8">
        <v>7.9</v>
      </c>
      <c r="K1542" s="66">
        <v>4.8</v>
      </c>
      <c r="L1542" s="66">
        <v>2.3416666666666668</v>
      </c>
      <c r="M1542" s="253">
        <f t="shared" si="22"/>
        <v>0.99197749999999996</v>
      </c>
      <c r="N1542" s="66">
        <v>6.1</v>
      </c>
      <c r="O1542" s="68">
        <v>0</v>
      </c>
    </row>
    <row r="1543" spans="1:15" x14ac:dyDescent="0.35">
      <c r="A1543" s="2">
        <v>17</v>
      </c>
      <c r="B1543" s="8">
        <v>28.16</v>
      </c>
      <c r="C1543" s="66">
        <v>26.52</v>
      </c>
      <c r="D1543" s="66">
        <v>25.96</v>
      </c>
      <c r="E1543" s="9">
        <v>33.4</v>
      </c>
      <c r="F1543" s="9">
        <v>14.2</v>
      </c>
      <c r="G1543" s="8">
        <v>81</v>
      </c>
      <c r="H1543" s="8">
        <v>32</v>
      </c>
      <c r="I1543" s="9">
        <v>13.8</v>
      </c>
      <c r="J1543" s="9">
        <v>6.3</v>
      </c>
      <c r="K1543" s="65">
        <v>6.1083333333333334</v>
      </c>
      <c r="L1543" s="66">
        <v>2.2166666666666668</v>
      </c>
      <c r="M1543" s="253">
        <f t="shared" si="22"/>
        <v>1.1563424999999998</v>
      </c>
      <c r="N1543" s="66">
        <v>7.3</v>
      </c>
      <c r="O1543" s="68">
        <v>0</v>
      </c>
    </row>
    <row r="1544" spans="1:15" x14ac:dyDescent="0.35">
      <c r="A1544" s="2">
        <v>18</v>
      </c>
      <c r="B1544" s="66">
        <v>27.84</v>
      </c>
      <c r="C1544" s="66">
        <v>26.4</v>
      </c>
      <c r="D1544" s="8">
        <v>25.88</v>
      </c>
      <c r="E1544" s="9">
        <v>33.4</v>
      </c>
      <c r="F1544" s="9">
        <v>14.3</v>
      </c>
      <c r="G1544" s="8">
        <v>72</v>
      </c>
      <c r="H1544" s="8">
        <v>32</v>
      </c>
      <c r="I1544" s="9">
        <v>15</v>
      </c>
      <c r="J1544" s="9">
        <v>9.5</v>
      </c>
      <c r="K1544" s="66">
        <v>7.3</v>
      </c>
      <c r="L1544" s="66">
        <v>3.2166666666666668</v>
      </c>
      <c r="M1544" s="253">
        <f t="shared" si="22"/>
        <v>1.4607649999999999</v>
      </c>
      <c r="N1544" s="66">
        <v>8.15</v>
      </c>
      <c r="O1544" s="68">
        <v>0</v>
      </c>
    </row>
    <row r="1545" spans="1:15" x14ac:dyDescent="0.35">
      <c r="A1545" s="2">
        <v>19</v>
      </c>
      <c r="B1545" s="66">
        <v>27.32</v>
      </c>
      <c r="C1545" s="66">
        <v>26.84</v>
      </c>
      <c r="D1545" s="66">
        <v>25.52</v>
      </c>
      <c r="E1545" s="9">
        <v>32.4</v>
      </c>
      <c r="F1545" s="9">
        <v>14.1</v>
      </c>
      <c r="G1545" s="8">
        <v>72</v>
      </c>
      <c r="H1545" s="8">
        <v>32</v>
      </c>
      <c r="I1545" s="9">
        <v>14</v>
      </c>
      <c r="J1545" s="9">
        <v>9.5</v>
      </c>
      <c r="K1545" s="65">
        <v>6.583333333333333</v>
      </c>
      <c r="L1545" s="66">
        <v>4.4749999999999996</v>
      </c>
      <c r="M1545" s="253">
        <f t="shared" si="22"/>
        <v>1.5360024999999999</v>
      </c>
      <c r="N1545" s="66">
        <v>8.25</v>
      </c>
      <c r="O1545" s="68">
        <v>0</v>
      </c>
    </row>
    <row r="1546" spans="1:15" ht="15" thickBot="1" x14ac:dyDescent="0.4">
      <c r="A1546" s="3">
        <v>20</v>
      </c>
      <c r="B1546" s="70">
        <v>27.64</v>
      </c>
      <c r="C1546" s="70">
        <v>25.84</v>
      </c>
      <c r="D1546" s="70">
        <v>25.28</v>
      </c>
      <c r="E1546" s="13">
        <v>33</v>
      </c>
      <c r="F1546" s="13">
        <v>14.6</v>
      </c>
      <c r="G1546" s="11">
        <v>61</v>
      </c>
      <c r="H1546" s="11">
        <v>37</v>
      </c>
      <c r="I1546" s="13">
        <v>12.3</v>
      </c>
      <c r="J1546" s="11">
        <v>5.8</v>
      </c>
      <c r="K1546" s="70">
        <v>5.2666666666666666</v>
      </c>
      <c r="L1546" s="66">
        <v>4.7750000000000004</v>
      </c>
      <c r="M1546" s="253">
        <f t="shared" si="22"/>
        <v>1.3947875000000001</v>
      </c>
      <c r="N1546" s="66">
        <v>8</v>
      </c>
      <c r="O1546" s="72">
        <v>0</v>
      </c>
    </row>
    <row r="1547" spans="1:15" ht="15" thickBot="1" x14ac:dyDescent="0.4">
      <c r="A1547" s="16" t="s">
        <v>16</v>
      </c>
      <c r="B1547" s="27">
        <f>SUM(B1537:B1546)</f>
        <v>276.68</v>
      </c>
      <c r="C1547" s="27">
        <f t="shared" ref="C1547:O1547" si="23">SUM(C1537:C1546)</f>
        <v>263.82000000000005</v>
      </c>
      <c r="D1547" s="27">
        <f t="shared" si="23"/>
        <v>259.72000000000003</v>
      </c>
      <c r="E1547" s="27">
        <f t="shared" si="23"/>
        <v>329.59999999999997</v>
      </c>
      <c r="F1547" s="27">
        <f t="shared" si="23"/>
        <v>141.60000000000002</v>
      </c>
      <c r="G1547" s="27">
        <f t="shared" si="23"/>
        <v>727</v>
      </c>
      <c r="H1547" s="27">
        <f t="shared" si="23"/>
        <v>340</v>
      </c>
      <c r="I1547" s="27">
        <f t="shared" si="23"/>
        <v>115.1</v>
      </c>
      <c r="J1547" s="27">
        <f t="shared" si="23"/>
        <v>76.8</v>
      </c>
      <c r="K1547" s="27">
        <f t="shared" si="23"/>
        <v>57.783333333333331</v>
      </c>
      <c r="L1547" s="27">
        <f t="shared" si="23"/>
        <v>31.225000000000001</v>
      </c>
      <c r="M1547" s="27">
        <f t="shared" si="23"/>
        <v>12.3632575</v>
      </c>
      <c r="N1547" s="27">
        <f t="shared" si="23"/>
        <v>75.699999999999989</v>
      </c>
      <c r="O1547" s="27">
        <f t="shared" si="23"/>
        <v>0</v>
      </c>
    </row>
    <row r="1548" spans="1:15" ht="15" thickBot="1" x14ac:dyDescent="0.4">
      <c r="A1548" s="17" t="s">
        <v>18</v>
      </c>
      <c r="B1548" s="105">
        <f>AVERAGE(B1537:B1546)</f>
        <v>27.667999999999999</v>
      </c>
      <c r="C1548" s="105">
        <f t="shared" ref="C1548:O1548" si="24">AVERAGE(C1537:C1546)</f>
        <v>26.382000000000005</v>
      </c>
      <c r="D1548" s="105">
        <f t="shared" si="24"/>
        <v>25.972000000000001</v>
      </c>
      <c r="E1548" s="105">
        <f t="shared" si="24"/>
        <v>32.959999999999994</v>
      </c>
      <c r="F1548" s="105">
        <f t="shared" si="24"/>
        <v>14.160000000000002</v>
      </c>
      <c r="G1548" s="105">
        <f t="shared" si="24"/>
        <v>72.7</v>
      </c>
      <c r="H1548" s="105">
        <f t="shared" si="24"/>
        <v>34</v>
      </c>
      <c r="I1548" s="105">
        <f t="shared" si="24"/>
        <v>11.51</v>
      </c>
      <c r="J1548" s="105">
        <f t="shared" si="24"/>
        <v>7.68</v>
      </c>
      <c r="K1548" s="105">
        <f t="shared" si="24"/>
        <v>5.7783333333333333</v>
      </c>
      <c r="L1548" s="105">
        <f t="shared" si="24"/>
        <v>3.1225000000000001</v>
      </c>
      <c r="M1548" s="105">
        <f t="shared" si="24"/>
        <v>1.23632575</v>
      </c>
      <c r="N1548" s="105">
        <f t="shared" si="24"/>
        <v>7.5699999999999985</v>
      </c>
      <c r="O1548" s="105">
        <f t="shared" si="24"/>
        <v>0</v>
      </c>
    </row>
    <row r="1549" spans="1:15" x14ac:dyDescent="0.35">
      <c r="A1549" s="21">
        <v>21</v>
      </c>
      <c r="B1549" s="82">
        <v>28.36</v>
      </c>
      <c r="C1549" s="7">
        <v>26.56</v>
      </c>
      <c r="D1549" s="65">
        <v>25.76</v>
      </c>
      <c r="E1549" s="12">
        <v>33.6</v>
      </c>
      <c r="F1549" s="12">
        <v>16</v>
      </c>
      <c r="G1549" s="7">
        <v>72</v>
      </c>
      <c r="H1549" s="7">
        <v>33</v>
      </c>
      <c r="I1549" s="12">
        <v>12</v>
      </c>
      <c r="J1549" s="9">
        <v>9.1999999999999993</v>
      </c>
      <c r="K1549" s="253">
        <v>5.5166666666666666</v>
      </c>
      <c r="L1549" s="66">
        <v>3.0833333333333335</v>
      </c>
      <c r="M1549" s="253">
        <f>AVERAGE(K1549:L1549)*0.2778</f>
        <v>1.1945399999999999</v>
      </c>
      <c r="N1549" s="66">
        <v>7.5</v>
      </c>
      <c r="O1549" s="74">
        <v>0</v>
      </c>
    </row>
    <row r="1550" spans="1:15" x14ac:dyDescent="0.35">
      <c r="A1550" s="22">
        <v>22</v>
      </c>
      <c r="B1550" s="66">
        <v>28.88</v>
      </c>
      <c r="C1550" s="8">
        <v>26.64</v>
      </c>
      <c r="D1550" s="66">
        <v>26.04</v>
      </c>
      <c r="E1550" s="9">
        <v>33.4</v>
      </c>
      <c r="F1550" s="9">
        <v>14.4</v>
      </c>
      <c r="G1550" s="8">
        <v>73</v>
      </c>
      <c r="H1550" s="8">
        <v>37</v>
      </c>
      <c r="I1550" s="9">
        <v>11.5</v>
      </c>
      <c r="J1550" s="8">
        <v>7.8</v>
      </c>
      <c r="K1550" s="253">
        <v>6.7666666666666666</v>
      </c>
      <c r="L1550" s="66">
        <v>3.1749999999999998</v>
      </c>
      <c r="M1550" s="253">
        <f t="shared" ref="M1550:M1559" si="25">AVERAGE(K1550:L1550)*0.2778</f>
        <v>1.3808974999999999</v>
      </c>
      <c r="N1550" s="66">
        <v>7</v>
      </c>
      <c r="O1550" s="68">
        <v>0</v>
      </c>
    </row>
    <row r="1551" spans="1:15" x14ac:dyDescent="0.35">
      <c r="A1551" s="22">
        <v>23</v>
      </c>
      <c r="B1551" s="66">
        <v>28.92</v>
      </c>
      <c r="C1551" s="66">
        <v>27.04</v>
      </c>
      <c r="D1551" s="66">
        <v>26.16</v>
      </c>
      <c r="E1551" s="9">
        <v>34.6</v>
      </c>
      <c r="F1551" s="9">
        <v>16.5</v>
      </c>
      <c r="G1551" s="8">
        <v>73</v>
      </c>
      <c r="H1551" s="8">
        <v>34</v>
      </c>
      <c r="I1551" s="9">
        <v>9.5</v>
      </c>
      <c r="J1551" s="9">
        <v>9.5</v>
      </c>
      <c r="K1551" s="253">
        <v>7</v>
      </c>
      <c r="L1551" s="66">
        <v>5.125</v>
      </c>
      <c r="M1551" s="253">
        <f t="shared" si="25"/>
        <v>1.6841625</v>
      </c>
      <c r="N1551" s="66">
        <v>7.45</v>
      </c>
      <c r="O1551" s="68">
        <v>0</v>
      </c>
    </row>
    <row r="1552" spans="1:15" x14ac:dyDescent="0.35">
      <c r="A1552" s="22">
        <v>24</v>
      </c>
      <c r="B1552" s="8">
        <v>29.56</v>
      </c>
      <c r="C1552" s="66">
        <v>27.76</v>
      </c>
      <c r="D1552" s="8">
        <v>26.68</v>
      </c>
      <c r="E1552" s="9">
        <v>33.200000000000003</v>
      </c>
      <c r="F1552" s="9">
        <v>13.7</v>
      </c>
      <c r="G1552" s="8">
        <v>65</v>
      </c>
      <c r="H1552" s="8">
        <v>37</v>
      </c>
      <c r="I1552" s="9">
        <v>14</v>
      </c>
      <c r="J1552" s="9">
        <v>10.6</v>
      </c>
      <c r="K1552" s="253">
        <v>7</v>
      </c>
      <c r="L1552" s="66">
        <v>5.95</v>
      </c>
      <c r="M1552" s="253">
        <f t="shared" si="25"/>
        <v>1.7987549999999999</v>
      </c>
      <c r="N1552" s="66">
        <v>6</v>
      </c>
      <c r="O1552" s="68">
        <v>0</v>
      </c>
    </row>
    <row r="1553" spans="1:15" x14ac:dyDescent="0.35">
      <c r="A1553" s="22">
        <v>25</v>
      </c>
      <c r="B1553" s="66">
        <v>29</v>
      </c>
      <c r="C1553" s="66">
        <v>27</v>
      </c>
      <c r="D1553" s="66">
        <v>26</v>
      </c>
      <c r="E1553" s="9">
        <v>30.2</v>
      </c>
      <c r="F1553" s="9">
        <v>13.3</v>
      </c>
      <c r="G1553" s="8">
        <v>63</v>
      </c>
      <c r="H1553" s="8">
        <v>40</v>
      </c>
      <c r="I1553" s="9">
        <v>13</v>
      </c>
      <c r="J1553" s="9">
        <v>9</v>
      </c>
      <c r="K1553" s="253">
        <v>7.2583333333333337</v>
      </c>
      <c r="L1553" s="66">
        <v>5.4916666666666663</v>
      </c>
      <c r="M1553" s="253">
        <f t="shared" si="25"/>
        <v>1.770975</v>
      </c>
      <c r="N1553" s="66">
        <v>6.15</v>
      </c>
      <c r="O1553" s="68">
        <v>0</v>
      </c>
    </row>
    <row r="1554" spans="1:15" x14ac:dyDescent="0.35">
      <c r="A1554" s="22">
        <v>26</v>
      </c>
      <c r="B1554" s="66">
        <v>26.52</v>
      </c>
      <c r="C1554" s="66">
        <v>26.6</v>
      </c>
      <c r="D1554" s="8">
        <v>26.08</v>
      </c>
      <c r="E1554" s="9">
        <v>30.4</v>
      </c>
      <c r="F1554" s="9">
        <v>13.4</v>
      </c>
      <c r="G1554" s="8">
        <v>71</v>
      </c>
      <c r="H1554" s="8">
        <v>41</v>
      </c>
      <c r="I1554" s="9">
        <v>11.5</v>
      </c>
      <c r="J1554" s="8">
        <v>10.1</v>
      </c>
      <c r="K1554" s="253">
        <v>7.0333333333333332</v>
      </c>
      <c r="L1554" s="66">
        <v>5.8250000000000002</v>
      </c>
      <c r="M1554" s="253">
        <f t="shared" si="25"/>
        <v>1.7860225000000001</v>
      </c>
      <c r="N1554" s="66">
        <v>7</v>
      </c>
      <c r="O1554" s="68">
        <v>0</v>
      </c>
    </row>
    <row r="1555" spans="1:15" x14ac:dyDescent="0.35">
      <c r="A1555" s="22">
        <v>27</v>
      </c>
      <c r="B1555" s="66">
        <v>27.16</v>
      </c>
      <c r="C1555" s="66">
        <v>26.2</v>
      </c>
      <c r="D1555" s="66">
        <v>25.8</v>
      </c>
      <c r="E1555" s="9">
        <v>30.2</v>
      </c>
      <c r="F1555" s="8">
        <v>13.2</v>
      </c>
      <c r="G1555" s="8">
        <v>61</v>
      </c>
      <c r="H1555" s="8">
        <v>41</v>
      </c>
      <c r="I1555" s="9">
        <v>11</v>
      </c>
      <c r="J1555" s="8">
        <v>6.9</v>
      </c>
      <c r="K1555" s="253">
        <v>7.583333333333333</v>
      </c>
      <c r="L1555" s="66">
        <v>4.7750000000000004</v>
      </c>
      <c r="M1555" s="253">
        <f t="shared" si="25"/>
        <v>1.7165725000000001</v>
      </c>
      <c r="N1555" s="66">
        <v>6.15</v>
      </c>
      <c r="O1555" s="68">
        <v>0</v>
      </c>
    </row>
    <row r="1556" spans="1:15" x14ac:dyDescent="0.35">
      <c r="A1556" s="22">
        <v>28</v>
      </c>
      <c r="B1556" s="8">
        <v>27.64</v>
      </c>
      <c r="C1556" s="8">
        <v>25.92</v>
      </c>
      <c r="D1556" s="66">
        <v>25.4</v>
      </c>
      <c r="E1556" s="9">
        <v>29.8</v>
      </c>
      <c r="F1556" s="9">
        <v>13.2</v>
      </c>
      <c r="G1556" s="8">
        <v>78</v>
      </c>
      <c r="H1556" s="8">
        <v>30</v>
      </c>
      <c r="I1556" s="8">
        <v>12.2</v>
      </c>
      <c r="J1556" s="8">
        <v>8.1</v>
      </c>
      <c r="K1556" s="253">
        <v>6.6749999999999998</v>
      </c>
      <c r="L1556" s="66">
        <v>5.3916666666666666</v>
      </c>
      <c r="M1556" s="253">
        <f t="shared" si="25"/>
        <v>1.6760599999999999</v>
      </c>
      <c r="N1556" s="66">
        <v>6.15</v>
      </c>
      <c r="O1556" s="68">
        <v>0</v>
      </c>
    </row>
    <row r="1557" spans="1:15" x14ac:dyDescent="0.35">
      <c r="A1557" s="22">
        <v>29</v>
      </c>
      <c r="B1557" s="66">
        <v>26.4</v>
      </c>
      <c r="C1557" s="8">
        <v>24.48</v>
      </c>
      <c r="D1557" s="66">
        <v>24.64</v>
      </c>
      <c r="E1557" s="9">
        <v>30</v>
      </c>
      <c r="F1557" s="8">
        <v>12.9</v>
      </c>
      <c r="G1557" s="8">
        <v>50</v>
      </c>
      <c r="H1557" s="8">
        <v>40</v>
      </c>
      <c r="I1557" s="8">
        <v>12.4</v>
      </c>
      <c r="J1557" s="8">
        <v>9.6</v>
      </c>
      <c r="K1557" s="253">
        <v>7.7166666666666668</v>
      </c>
      <c r="L1557" s="66">
        <v>3.9750000000000001</v>
      </c>
      <c r="M1557" s="253">
        <f t="shared" si="25"/>
        <v>1.6239724999999998</v>
      </c>
      <c r="N1557" s="66">
        <v>8.15</v>
      </c>
      <c r="O1557" s="68">
        <v>0</v>
      </c>
    </row>
    <row r="1558" spans="1:15" x14ac:dyDescent="0.35">
      <c r="A1558" s="22">
        <v>30</v>
      </c>
      <c r="B1558" s="66">
        <v>27.48</v>
      </c>
      <c r="C1558" s="8">
        <v>25.52</v>
      </c>
      <c r="D1558" s="66">
        <v>24.52</v>
      </c>
      <c r="E1558" s="8">
        <v>32.6</v>
      </c>
      <c r="F1558" s="9">
        <v>14.3</v>
      </c>
      <c r="G1558" s="92">
        <v>58</v>
      </c>
      <c r="H1558" s="8">
        <v>32</v>
      </c>
      <c r="I1558" s="8">
        <v>8.6</v>
      </c>
      <c r="J1558" s="8">
        <v>6.8</v>
      </c>
      <c r="K1558" s="253">
        <v>9.0749999999999993</v>
      </c>
      <c r="L1558" s="66">
        <v>5.6416666666666666</v>
      </c>
      <c r="M1558" s="253">
        <f t="shared" si="25"/>
        <v>2.0441449999999999</v>
      </c>
      <c r="N1558" s="66">
        <v>9.15</v>
      </c>
      <c r="O1558" s="68">
        <v>0</v>
      </c>
    </row>
    <row r="1559" spans="1:15" ht="15" thickBot="1" x14ac:dyDescent="0.4">
      <c r="A1559" s="271">
        <v>31</v>
      </c>
      <c r="B1559" s="69">
        <v>27.84</v>
      </c>
      <c r="C1559" s="69">
        <v>26.4</v>
      </c>
      <c r="D1559" s="69">
        <v>26.52</v>
      </c>
      <c r="E1559" s="76">
        <v>31.2</v>
      </c>
      <c r="F1559" s="10">
        <v>13.4</v>
      </c>
      <c r="G1559" s="153">
        <v>71</v>
      </c>
      <c r="H1559" s="76">
        <v>30</v>
      </c>
      <c r="I1559" s="76">
        <v>10.8</v>
      </c>
      <c r="J1559" s="8">
        <v>6.6</v>
      </c>
      <c r="K1559" s="253">
        <v>5.9749999999999996</v>
      </c>
      <c r="L1559" s="66">
        <v>2.3416666666666668</v>
      </c>
      <c r="M1559" s="253">
        <f t="shared" si="25"/>
        <v>1.1551849999999999</v>
      </c>
      <c r="N1559" s="66">
        <v>5.3</v>
      </c>
      <c r="O1559" s="165">
        <v>0</v>
      </c>
    </row>
    <row r="1560" spans="1:15" ht="15" thickBot="1" x14ac:dyDescent="0.4">
      <c r="A1560" s="282" t="s">
        <v>16</v>
      </c>
      <c r="B1560" s="280">
        <f>SUM(B1549:B1559)</f>
        <v>307.76</v>
      </c>
      <c r="C1560" s="280">
        <f t="shared" ref="C1560:O1560" si="26">SUM(C1549:C1559)</f>
        <v>290.11999999999995</v>
      </c>
      <c r="D1560" s="280">
        <f t="shared" si="26"/>
        <v>283.59999999999997</v>
      </c>
      <c r="E1560" s="280">
        <f t="shared" si="26"/>
        <v>349.2</v>
      </c>
      <c r="F1560" s="280">
        <f t="shared" si="26"/>
        <v>154.30000000000001</v>
      </c>
      <c r="G1560" s="280">
        <f t="shared" si="26"/>
        <v>735</v>
      </c>
      <c r="H1560" s="280">
        <f t="shared" si="26"/>
        <v>395</v>
      </c>
      <c r="I1560" s="280">
        <f t="shared" si="26"/>
        <v>126.5</v>
      </c>
      <c r="J1560" s="280">
        <f t="shared" si="26"/>
        <v>94.199999999999989</v>
      </c>
      <c r="K1560" s="280">
        <f t="shared" si="26"/>
        <v>77.599999999999994</v>
      </c>
      <c r="L1560" s="280">
        <f t="shared" si="26"/>
        <v>50.774999999999999</v>
      </c>
      <c r="M1560" s="280">
        <f t="shared" si="26"/>
        <v>17.831287499999998</v>
      </c>
      <c r="N1560" s="280">
        <f t="shared" si="26"/>
        <v>76</v>
      </c>
      <c r="O1560" s="280">
        <f t="shared" si="26"/>
        <v>0</v>
      </c>
    </row>
    <row r="1561" spans="1:15" ht="15" thickBot="1" x14ac:dyDescent="0.4">
      <c r="A1561" s="282" t="s">
        <v>18</v>
      </c>
      <c r="B1561" s="281">
        <f>AVERAGE(B1549:B1559)</f>
        <v>27.978181818181817</v>
      </c>
      <c r="C1561" s="281">
        <f t="shared" ref="C1561:O1561" si="27">AVERAGE(C1549:C1559)</f>
        <v>26.374545454545451</v>
      </c>
      <c r="D1561" s="281">
        <f t="shared" si="27"/>
        <v>25.781818181818178</v>
      </c>
      <c r="E1561" s="281">
        <f t="shared" si="27"/>
        <v>31.745454545454546</v>
      </c>
      <c r="F1561" s="281">
        <f t="shared" si="27"/>
        <v>14.027272727272729</v>
      </c>
      <c r="G1561" s="281">
        <f t="shared" si="27"/>
        <v>66.818181818181813</v>
      </c>
      <c r="H1561" s="281">
        <f t="shared" si="27"/>
        <v>35.909090909090907</v>
      </c>
      <c r="I1561" s="281">
        <f t="shared" si="27"/>
        <v>11.5</v>
      </c>
      <c r="J1561" s="281">
        <f t="shared" si="27"/>
        <v>8.5636363636363626</v>
      </c>
      <c r="K1561" s="281">
        <f t="shared" si="27"/>
        <v>7.0545454545454538</v>
      </c>
      <c r="L1561" s="281">
        <f t="shared" si="27"/>
        <v>4.6159090909090912</v>
      </c>
      <c r="M1561" s="281">
        <f t="shared" si="27"/>
        <v>1.6210261363636362</v>
      </c>
      <c r="N1561" s="281">
        <f t="shared" si="27"/>
        <v>6.9090909090909092</v>
      </c>
      <c r="O1561" s="281">
        <f t="shared" si="27"/>
        <v>0</v>
      </c>
    </row>
    <row r="1562" spans="1:15" x14ac:dyDescent="0.35">
      <c r="A1562" s="283" t="s">
        <v>20</v>
      </c>
      <c r="B1562" s="284">
        <f>B1535+B1547+B1560</f>
        <v>862.52</v>
      </c>
      <c r="C1562" s="284">
        <f t="shared" ref="C1562:O1562" si="28">C1535+C1547+C1560</f>
        <v>818.90000000000009</v>
      </c>
      <c r="D1562" s="284">
        <f t="shared" si="28"/>
        <v>804.8</v>
      </c>
      <c r="E1562" s="284">
        <f t="shared" si="28"/>
        <v>1008.2</v>
      </c>
      <c r="F1562" s="284">
        <f t="shared" si="28"/>
        <v>438.50000000000006</v>
      </c>
      <c r="G1562" s="284">
        <f t="shared" si="28"/>
        <v>2174</v>
      </c>
      <c r="H1562" s="284">
        <f t="shared" si="28"/>
        <v>1072</v>
      </c>
      <c r="I1562" s="284">
        <f t="shared" si="28"/>
        <v>354.9</v>
      </c>
      <c r="J1562" s="284">
        <f t="shared" si="28"/>
        <v>250.89999999999998</v>
      </c>
      <c r="K1562" s="284">
        <f t="shared" si="28"/>
        <v>198.2</v>
      </c>
      <c r="L1562" s="284">
        <f t="shared" si="28"/>
        <v>118.15</v>
      </c>
      <c r="M1562" s="284">
        <f t="shared" si="28"/>
        <v>43.941014999999993</v>
      </c>
      <c r="N1562" s="284">
        <f t="shared" si="28"/>
        <v>224.5</v>
      </c>
      <c r="O1562" s="284">
        <f t="shared" si="28"/>
        <v>0</v>
      </c>
    </row>
    <row r="1563" spans="1:15" x14ac:dyDescent="0.35">
      <c r="A1563" s="245" t="s">
        <v>21</v>
      </c>
      <c r="B1563" s="246">
        <f>B1562/31</f>
        <v>27.823225806451614</v>
      </c>
      <c r="C1563" s="246">
        <f t="shared" ref="C1563:O1563" si="29">C1562/31</f>
        <v>26.416129032258066</v>
      </c>
      <c r="D1563" s="246">
        <f t="shared" si="29"/>
        <v>25.961290322580645</v>
      </c>
      <c r="E1563" s="246">
        <f t="shared" si="29"/>
        <v>32.522580645161291</v>
      </c>
      <c r="F1563" s="246">
        <f t="shared" si="29"/>
        <v>14.145161290322582</v>
      </c>
      <c r="G1563" s="246">
        <f t="shared" si="29"/>
        <v>70.129032258064512</v>
      </c>
      <c r="H1563" s="246">
        <f t="shared" si="29"/>
        <v>34.58064516129032</v>
      </c>
      <c r="I1563" s="246">
        <f t="shared" si="29"/>
        <v>11.448387096774193</v>
      </c>
      <c r="J1563" s="246">
        <f t="shared" si="29"/>
        <v>8.0935483870967726</v>
      </c>
      <c r="K1563" s="246">
        <f t="shared" si="29"/>
        <v>6.3935483870967742</v>
      </c>
      <c r="L1563" s="246">
        <f t="shared" si="29"/>
        <v>3.8112903225806454</v>
      </c>
      <c r="M1563" s="246">
        <f t="shared" si="29"/>
        <v>1.4174520967741933</v>
      </c>
      <c r="N1563" s="246">
        <f t="shared" si="29"/>
        <v>7.241935483870968</v>
      </c>
      <c r="O1563" s="246">
        <f t="shared" si="29"/>
        <v>0</v>
      </c>
    </row>
    <row r="1564" spans="1:15" ht="10.5" customHeight="1" x14ac:dyDescent="0.35"/>
    <row r="1565" spans="1:15" ht="22.5" customHeight="1" thickBot="1" x14ac:dyDescent="0.4">
      <c r="B1565" s="1433" t="s">
        <v>162</v>
      </c>
      <c r="C1565" s="1433"/>
      <c r="D1565" s="1433"/>
      <c r="E1565" s="1433"/>
      <c r="F1565" s="1433"/>
      <c r="G1565" s="1433"/>
      <c r="H1565" s="1433"/>
      <c r="I1565" s="1433"/>
      <c r="J1565" s="1433"/>
      <c r="K1565" s="1433"/>
      <c r="L1565" s="1433"/>
      <c r="M1565" s="1433"/>
      <c r="N1565" s="291"/>
      <c r="O1565" s="286"/>
    </row>
    <row r="1566" spans="1:15" ht="26.25" customHeight="1" x14ac:dyDescent="0.35">
      <c r="A1566" s="1434" t="s">
        <v>1</v>
      </c>
      <c r="B1566" s="1436" t="s">
        <v>23</v>
      </c>
      <c r="C1566" s="1437"/>
      <c r="D1566" s="1438"/>
      <c r="E1566" s="1439" t="s">
        <v>24</v>
      </c>
      <c r="F1566" s="1440"/>
      <c r="G1566" s="1436" t="s">
        <v>4</v>
      </c>
      <c r="H1566" s="1438"/>
      <c r="I1566" s="1441" t="s">
        <v>5</v>
      </c>
      <c r="J1566" s="1442"/>
      <c r="K1566" s="1443" t="s">
        <v>6</v>
      </c>
      <c r="L1566" s="1444"/>
      <c r="M1566" s="1445"/>
      <c r="N1566" s="1456" t="s">
        <v>7</v>
      </c>
      <c r="O1566" s="1448" t="s">
        <v>8</v>
      </c>
    </row>
    <row r="1567" spans="1:15" ht="28" x14ac:dyDescent="0.35">
      <c r="A1567" s="1435"/>
      <c r="B1567" s="256">
        <v>0.05</v>
      </c>
      <c r="C1567" s="256">
        <v>0.1</v>
      </c>
      <c r="D1567" s="256">
        <v>0.2</v>
      </c>
      <c r="E1567" s="256" t="s">
        <v>9</v>
      </c>
      <c r="F1567" s="256" t="s">
        <v>10</v>
      </c>
      <c r="G1567" s="256" t="s">
        <v>9</v>
      </c>
      <c r="H1567" s="256" t="s">
        <v>10</v>
      </c>
      <c r="I1567" s="256" t="s">
        <v>11</v>
      </c>
      <c r="J1567" s="256" t="s">
        <v>12</v>
      </c>
      <c r="K1567" s="167" t="s">
        <v>13</v>
      </c>
      <c r="L1567" s="167" t="s">
        <v>14</v>
      </c>
      <c r="M1567" s="167" t="s">
        <v>15</v>
      </c>
      <c r="N1567" s="1457"/>
      <c r="O1567" s="1448"/>
    </row>
    <row r="1568" spans="1:15" x14ac:dyDescent="0.35">
      <c r="A1568" s="8">
        <v>1</v>
      </c>
      <c r="B1568" s="66">
        <v>27.6</v>
      </c>
      <c r="C1568" s="66">
        <v>25.8</v>
      </c>
      <c r="D1568" s="66">
        <v>25.24</v>
      </c>
      <c r="E1568" s="9">
        <v>33</v>
      </c>
      <c r="F1568" s="9">
        <v>12</v>
      </c>
      <c r="G1568" s="92">
        <v>49</v>
      </c>
      <c r="H1568" s="92">
        <v>37</v>
      </c>
      <c r="I1568" s="9">
        <v>15.7</v>
      </c>
      <c r="J1568" s="9">
        <v>7.4</v>
      </c>
      <c r="K1568" s="66">
        <v>11.766666666666667</v>
      </c>
      <c r="L1568" s="66">
        <v>5.8916666666666666</v>
      </c>
      <c r="M1568" s="253">
        <f>AVERAGE(K1568:L1568)*0.2778</f>
        <v>2.4527425000000003</v>
      </c>
      <c r="N1568" s="294">
        <v>9.15</v>
      </c>
      <c r="O1568" s="9">
        <v>0</v>
      </c>
    </row>
    <row r="1569" spans="1:17" x14ac:dyDescent="0.35">
      <c r="A1569" s="8">
        <v>2</v>
      </c>
      <c r="B1569" s="169">
        <v>28.68</v>
      </c>
      <c r="C1569" s="169">
        <v>25.72</v>
      </c>
      <c r="D1569" s="169">
        <v>25.48</v>
      </c>
      <c r="E1569" s="169">
        <v>32.799999999999997</v>
      </c>
      <c r="F1569" s="169">
        <v>12.8</v>
      </c>
      <c r="G1569" s="169">
        <v>55</v>
      </c>
      <c r="H1569" s="169">
        <v>40</v>
      </c>
      <c r="I1569" s="168">
        <v>11</v>
      </c>
      <c r="J1569" s="168">
        <v>9</v>
      </c>
      <c r="K1569" s="253">
        <v>6.041666666666667</v>
      </c>
      <c r="L1569" s="253">
        <v>5.9083333333333332</v>
      </c>
      <c r="M1569" s="253">
        <f t="shared" ref="M1569:M1577" si="30">AVERAGE(K1569:L1569)*0.2778</f>
        <v>1.6598549999999999</v>
      </c>
      <c r="N1569" s="295">
        <v>5.45</v>
      </c>
      <c r="O1569" s="168">
        <v>0</v>
      </c>
    </row>
    <row r="1570" spans="1:17" x14ac:dyDescent="0.35">
      <c r="A1570" s="2">
        <v>3</v>
      </c>
      <c r="B1570" s="66">
        <v>29.6</v>
      </c>
      <c r="C1570" s="66">
        <v>27.04</v>
      </c>
      <c r="D1570" s="66">
        <v>26.24</v>
      </c>
      <c r="E1570" s="9">
        <v>33.200000000000003</v>
      </c>
      <c r="F1570" s="9">
        <v>14.2</v>
      </c>
      <c r="G1570" s="92">
        <v>64</v>
      </c>
      <c r="H1570" s="92">
        <v>37</v>
      </c>
      <c r="I1570" s="9">
        <v>15.8</v>
      </c>
      <c r="J1570" s="9">
        <v>10.1</v>
      </c>
      <c r="K1570" s="66">
        <v>7.6749999999999998</v>
      </c>
      <c r="L1570" s="66">
        <v>5.2166666666666668</v>
      </c>
      <c r="M1570" s="253">
        <f t="shared" si="30"/>
        <v>1.7906524999999998</v>
      </c>
      <c r="N1570" s="294">
        <v>7</v>
      </c>
      <c r="O1570" s="9">
        <v>0</v>
      </c>
    </row>
    <row r="1571" spans="1:17" x14ac:dyDescent="0.35">
      <c r="A1571" s="2">
        <v>4</v>
      </c>
      <c r="B1571" s="66">
        <v>27.04</v>
      </c>
      <c r="C1571" s="66">
        <v>27.84</v>
      </c>
      <c r="D1571" s="66">
        <v>26.56</v>
      </c>
      <c r="E1571" s="9">
        <v>34.4</v>
      </c>
      <c r="F1571" s="9">
        <v>12.2</v>
      </c>
      <c r="G1571" s="92">
        <v>93</v>
      </c>
      <c r="H1571" s="92">
        <v>42</v>
      </c>
      <c r="I1571" s="9">
        <v>11</v>
      </c>
      <c r="J1571" s="9">
        <v>10</v>
      </c>
      <c r="K1571" s="66">
        <v>6.8</v>
      </c>
      <c r="L1571" s="66">
        <v>4.5</v>
      </c>
      <c r="M1571" s="253">
        <f t="shared" si="30"/>
        <v>1.5695700000000001</v>
      </c>
      <c r="N1571" s="294">
        <v>6.3</v>
      </c>
      <c r="O1571" s="168">
        <v>0</v>
      </c>
    </row>
    <row r="1572" spans="1:17" x14ac:dyDescent="0.35">
      <c r="A1572" s="2">
        <v>5</v>
      </c>
      <c r="B1572" s="66">
        <v>30.2</v>
      </c>
      <c r="C1572" s="66">
        <v>27.96</v>
      </c>
      <c r="D1572" s="66">
        <v>26.84</v>
      </c>
      <c r="E1572" s="9">
        <v>34.4</v>
      </c>
      <c r="F1572" s="9">
        <v>13.6</v>
      </c>
      <c r="G1572" s="92">
        <v>58</v>
      </c>
      <c r="H1572" s="92">
        <v>34</v>
      </c>
      <c r="I1572" s="9">
        <v>17</v>
      </c>
      <c r="J1572" s="9">
        <v>10</v>
      </c>
      <c r="K1572" s="66">
        <v>8.3249999999999993</v>
      </c>
      <c r="L1572" s="66">
        <v>4.875</v>
      </c>
      <c r="M1572" s="253">
        <f t="shared" si="30"/>
        <v>1.8334799999999998</v>
      </c>
      <c r="N1572" s="294">
        <v>9</v>
      </c>
      <c r="O1572" s="9">
        <v>0</v>
      </c>
    </row>
    <row r="1573" spans="1:17" x14ac:dyDescent="0.35">
      <c r="A1573" s="2">
        <v>6</v>
      </c>
      <c r="B1573" s="66">
        <v>30.28</v>
      </c>
      <c r="C1573" s="66">
        <v>28.04</v>
      </c>
      <c r="D1573" s="66">
        <v>27</v>
      </c>
      <c r="E1573" s="9">
        <v>34.200000000000003</v>
      </c>
      <c r="F1573" s="9">
        <v>14.6</v>
      </c>
      <c r="G1573" s="92">
        <v>65</v>
      </c>
      <c r="H1573" s="92">
        <v>34</v>
      </c>
      <c r="I1573" s="9">
        <v>13</v>
      </c>
      <c r="J1573" s="9">
        <v>10</v>
      </c>
      <c r="K1573" s="66">
        <v>6.7416666666666663</v>
      </c>
      <c r="L1573" s="66">
        <v>5.3583333333333334</v>
      </c>
      <c r="M1573" s="253">
        <f t="shared" si="30"/>
        <v>1.6806899999999998</v>
      </c>
      <c r="N1573" s="294">
        <v>9.3000000000000007</v>
      </c>
      <c r="O1573" s="168">
        <v>0</v>
      </c>
    </row>
    <row r="1574" spans="1:17" x14ac:dyDescent="0.35">
      <c r="A1574" s="2">
        <v>7</v>
      </c>
      <c r="B1574" s="66">
        <v>30.4</v>
      </c>
      <c r="C1574" s="66">
        <v>28.36</v>
      </c>
      <c r="D1574" s="69">
        <v>26.92</v>
      </c>
      <c r="E1574" s="10">
        <v>33.200000000000003</v>
      </c>
      <c r="F1574" s="10">
        <v>14.2</v>
      </c>
      <c r="G1574" s="153">
        <v>63</v>
      </c>
      <c r="H1574" s="153">
        <v>34</v>
      </c>
      <c r="I1574" s="10">
        <v>18.5</v>
      </c>
      <c r="J1574" s="10">
        <v>9.6999999999999993</v>
      </c>
      <c r="K1574" s="66">
        <v>7.791666666666667</v>
      </c>
      <c r="L1574" s="66">
        <v>6.4833333333333334</v>
      </c>
      <c r="M1574" s="253">
        <f t="shared" si="30"/>
        <v>1.9827975</v>
      </c>
      <c r="N1574" s="294">
        <v>8.15</v>
      </c>
      <c r="O1574" s="9">
        <v>0</v>
      </c>
    </row>
    <row r="1575" spans="1:17" x14ac:dyDescent="0.35">
      <c r="A1575" s="2">
        <v>8</v>
      </c>
      <c r="B1575" s="66">
        <v>29.76</v>
      </c>
      <c r="C1575" s="66">
        <v>27.88</v>
      </c>
      <c r="D1575" s="66">
        <v>27</v>
      </c>
      <c r="E1575" s="9">
        <v>33.200000000000003</v>
      </c>
      <c r="F1575" s="9">
        <v>13.2</v>
      </c>
      <c r="G1575" s="92">
        <v>73</v>
      </c>
      <c r="H1575" s="92">
        <v>40</v>
      </c>
      <c r="I1575" s="9">
        <v>14.5</v>
      </c>
      <c r="J1575" s="9">
        <v>10.5</v>
      </c>
      <c r="K1575" s="66">
        <v>8.6416666666666675</v>
      </c>
      <c r="L1575" s="66">
        <v>6.5250000000000004</v>
      </c>
      <c r="M1575" s="253">
        <f t="shared" si="30"/>
        <v>2.1066500000000001</v>
      </c>
      <c r="N1575" s="294">
        <v>8.25</v>
      </c>
      <c r="O1575" s="168">
        <v>0</v>
      </c>
    </row>
    <row r="1576" spans="1:17" x14ac:dyDescent="0.35">
      <c r="A1576" s="2">
        <v>9</v>
      </c>
      <c r="B1576" s="66">
        <v>30.28</v>
      </c>
      <c r="C1576" s="66">
        <v>27.44</v>
      </c>
      <c r="D1576" s="66">
        <v>27.08</v>
      </c>
      <c r="E1576" s="9">
        <v>35.200000000000003</v>
      </c>
      <c r="F1576" s="9">
        <v>13.8</v>
      </c>
      <c r="G1576" s="92">
        <v>73</v>
      </c>
      <c r="H1576" s="92">
        <v>34</v>
      </c>
      <c r="I1576" s="9">
        <v>17.5</v>
      </c>
      <c r="J1576" s="9">
        <v>13.4</v>
      </c>
      <c r="K1576" s="66">
        <v>8.3166666666666664</v>
      </c>
      <c r="L1576" s="66">
        <v>7.0750000000000002</v>
      </c>
      <c r="M1576" s="253">
        <f t="shared" si="30"/>
        <v>2.1379024999999996</v>
      </c>
      <c r="N1576" s="294">
        <v>8.4499999999999993</v>
      </c>
      <c r="O1576" s="9">
        <v>0</v>
      </c>
    </row>
    <row r="1577" spans="1:17" x14ac:dyDescent="0.35">
      <c r="A1577" s="3">
        <v>10</v>
      </c>
      <c r="B1577" s="70">
        <v>30.08</v>
      </c>
      <c r="C1577" s="70">
        <v>28.24</v>
      </c>
      <c r="D1577" s="70">
        <v>27.2</v>
      </c>
      <c r="E1577" s="13">
        <v>33</v>
      </c>
      <c r="F1577" s="13">
        <v>14</v>
      </c>
      <c r="G1577" s="158">
        <v>64</v>
      </c>
      <c r="H1577" s="158">
        <v>37</v>
      </c>
      <c r="I1577" s="13">
        <v>11.1</v>
      </c>
      <c r="J1577" s="13">
        <v>13</v>
      </c>
      <c r="K1577" s="70">
        <v>8.5749999999999993</v>
      </c>
      <c r="L1577" s="70">
        <v>6.916666666666667</v>
      </c>
      <c r="M1577" s="253">
        <f t="shared" si="30"/>
        <v>2.1517925</v>
      </c>
      <c r="N1577" s="204">
        <v>8.5</v>
      </c>
      <c r="O1577" s="168">
        <v>0</v>
      </c>
    </row>
    <row r="1578" spans="1:17" x14ac:dyDescent="0.35">
      <c r="A1578" s="243" t="s">
        <v>16</v>
      </c>
      <c r="B1578" s="287">
        <f>SUM(B1568:B1577)</f>
        <v>293.91999999999996</v>
      </c>
      <c r="C1578" s="287">
        <f t="shared" ref="C1578:O1578" si="31">SUM(C1568:C1577)</f>
        <v>274.32</v>
      </c>
      <c r="D1578" s="287">
        <f t="shared" si="31"/>
        <v>265.55999999999995</v>
      </c>
      <c r="E1578" s="287">
        <f t="shared" si="31"/>
        <v>336.59999999999997</v>
      </c>
      <c r="F1578" s="287">
        <f t="shared" si="31"/>
        <v>134.6</v>
      </c>
      <c r="G1578" s="287">
        <f t="shared" si="31"/>
        <v>657</v>
      </c>
      <c r="H1578" s="287">
        <f t="shared" si="31"/>
        <v>369</v>
      </c>
      <c r="I1578" s="287">
        <f t="shared" si="31"/>
        <v>145.1</v>
      </c>
      <c r="J1578" s="287">
        <f t="shared" si="31"/>
        <v>103.10000000000001</v>
      </c>
      <c r="K1578" s="287">
        <f t="shared" si="31"/>
        <v>80.674999999999997</v>
      </c>
      <c r="L1578" s="287">
        <f t="shared" si="31"/>
        <v>58.75</v>
      </c>
      <c r="M1578" s="287">
        <f t="shared" si="31"/>
        <v>19.366132499999999</v>
      </c>
      <c r="N1578" s="287">
        <f t="shared" si="31"/>
        <v>79.55</v>
      </c>
      <c r="O1578" s="287">
        <f t="shared" si="31"/>
        <v>0</v>
      </c>
      <c r="Q1578" s="172"/>
    </row>
    <row r="1579" spans="1:17" x14ac:dyDescent="0.35">
      <c r="A1579" s="292" t="s">
        <v>18</v>
      </c>
      <c r="B1579" s="288">
        <f>AVERAGE(B1568:B1577)</f>
        <v>29.391999999999996</v>
      </c>
      <c r="C1579" s="288">
        <f t="shared" ref="C1579:O1579" si="32">AVERAGE(C1568:C1577)</f>
        <v>27.431999999999999</v>
      </c>
      <c r="D1579" s="288">
        <f t="shared" si="32"/>
        <v>26.555999999999994</v>
      </c>
      <c r="E1579" s="288">
        <f t="shared" si="32"/>
        <v>33.659999999999997</v>
      </c>
      <c r="F1579" s="288">
        <f t="shared" si="32"/>
        <v>13.459999999999999</v>
      </c>
      <c r="G1579" s="288">
        <f t="shared" si="32"/>
        <v>65.7</v>
      </c>
      <c r="H1579" s="288">
        <f t="shared" si="32"/>
        <v>36.9</v>
      </c>
      <c r="I1579" s="288">
        <f t="shared" si="32"/>
        <v>14.51</v>
      </c>
      <c r="J1579" s="288">
        <f t="shared" si="32"/>
        <v>10.31</v>
      </c>
      <c r="K1579" s="288">
        <f t="shared" si="32"/>
        <v>8.067499999999999</v>
      </c>
      <c r="L1579" s="288">
        <f t="shared" si="32"/>
        <v>5.875</v>
      </c>
      <c r="M1579" s="288">
        <f t="shared" si="32"/>
        <v>1.93661325</v>
      </c>
      <c r="N1579" s="288">
        <f t="shared" si="32"/>
        <v>7.9550000000000001</v>
      </c>
      <c r="O1579" s="288">
        <f t="shared" si="32"/>
        <v>0</v>
      </c>
    </row>
    <row r="1580" spans="1:17" x14ac:dyDescent="0.35">
      <c r="A1580" s="6">
        <v>11</v>
      </c>
      <c r="B1580" s="65">
        <v>27.56</v>
      </c>
      <c r="C1580" s="65">
        <v>27.24</v>
      </c>
      <c r="D1580" s="65">
        <v>27.04</v>
      </c>
      <c r="E1580" s="12">
        <v>33.6</v>
      </c>
      <c r="F1580" s="12">
        <v>11.2</v>
      </c>
      <c r="G1580" s="7">
        <v>80</v>
      </c>
      <c r="H1580" s="7">
        <v>33</v>
      </c>
      <c r="I1580" s="12">
        <v>16</v>
      </c>
      <c r="J1580" s="7">
        <v>8.5</v>
      </c>
      <c r="K1580" s="65">
        <v>8.0583333333333336</v>
      </c>
      <c r="L1580" s="66">
        <v>6.1166666666666663</v>
      </c>
      <c r="M1580" s="253">
        <f>AVERAGE(K1580:L1580)*0.2778</f>
        <v>1.9689075</v>
      </c>
      <c r="N1580" s="66">
        <v>9</v>
      </c>
      <c r="O1580" s="9">
        <v>0</v>
      </c>
    </row>
    <row r="1581" spans="1:17" x14ac:dyDescent="0.35">
      <c r="A1581" s="2">
        <v>12</v>
      </c>
      <c r="B1581" s="8">
        <v>30.56</v>
      </c>
      <c r="C1581" s="8">
        <v>28.32</v>
      </c>
      <c r="D1581" s="8">
        <v>26.96</v>
      </c>
      <c r="E1581" s="9">
        <v>34.4</v>
      </c>
      <c r="F1581" s="9">
        <v>14.6</v>
      </c>
      <c r="G1581" s="8">
        <v>64</v>
      </c>
      <c r="H1581" s="8">
        <v>37</v>
      </c>
      <c r="I1581" s="9">
        <v>17.3</v>
      </c>
      <c r="J1581" s="9">
        <v>12.5</v>
      </c>
      <c r="K1581" s="66">
        <v>7.7583333333333337</v>
      </c>
      <c r="L1581" s="66">
        <v>7.3</v>
      </c>
      <c r="M1581" s="253">
        <f t="shared" ref="M1581:M1589" si="33">AVERAGE(K1581:L1581)*0.2778</f>
        <v>2.0916025</v>
      </c>
      <c r="N1581" s="66">
        <v>8.3000000000000007</v>
      </c>
      <c r="O1581" s="168">
        <v>0</v>
      </c>
    </row>
    <row r="1582" spans="1:17" x14ac:dyDescent="0.35">
      <c r="A1582" s="2">
        <v>13</v>
      </c>
      <c r="B1582" s="8">
        <v>28.32</v>
      </c>
      <c r="C1582" s="66">
        <v>28.36</v>
      </c>
      <c r="D1582" s="66">
        <v>27.32</v>
      </c>
      <c r="E1582" s="9">
        <v>34.6</v>
      </c>
      <c r="F1582" s="9">
        <v>12.8</v>
      </c>
      <c r="G1582" s="8">
        <v>73</v>
      </c>
      <c r="H1582" s="8">
        <v>34</v>
      </c>
      <c r="I1582" s="9">
        <v>12.8</v>
      </c>
      <c r="J1582" s="9">
        <v>8.9</v>
      </c>
      <c r="K1582" s="66">
        <v>6.8250000000000002</v>
      </c>
      <c r="L1582" s="66">
        <v>4.7249999999999996</v>
      </c>
      <c r="M1582" s="253">
        <f t="shared" si="33"/>
        <v>1.604295</v>
      </c>
      <c r="N1582" s="66">
        <v>8.15</v>
      </c>
      <c r="O1582" s="9">
        <v>0</v>
      </c>
    </row>
    <row r="1583" spans="1:17" x14ac:dyDescent="0.35">
      <c r="A1583" s="2">
        <v>14</v>
      </c>
      <c r="B1583" s="66">
        <v>31</v>
      </c>
      <c r="C1583" s="66">
        <v>28.64</v>
      </c>
      <c r="D1583" s="66">
        <v>24.44</v>
      </c>
      <c r="E1583" s="8">
        <v>34.799999999999997</v>
      </c>
      <c r="F1583" s="10">
        <v>13.8</v>
      </c>
      <c r="G1583" s="8">
        <v>57</v>
      </c>
      <c r="H1583" s="8">
        <v>28</v>
      </c>
      <c r="I1583" s="9">
        <v>17.600000000000001</v>
      </c>
      <c r="J1583" s="9">
        <v>10.9</v>
      </c>
      <c r="K1583" s="66">
        <v>8.7916666666666661</v>
      </c>
      <c r="L1583" s="66">
        <v>5.05</v>
      </c>
      <c r="M1583" s="253">
        <f t="shared" si="33"/>
        <v>1.9226074999999998</v>
      </c>
      <c r="N1583" s="66">
        <v>9</v>
      </c>
      <c r="O1583" s="68">
        <v>0</v>
      </c>
    </row>
    <row r="1584" spans="1:17" x14ac:dyDescent="0.35">
      <c r="A1584" s="2">
        <v>15</v>
      </c>
      <c r="B1584" s="66">
        <v>31.32</v>
      </c>
      <c r="C1584" s="66">
        <v>28.88</v>
      </c>
      <c r="D1584" s="66">
        <v>27.72</v>
      </c>
      <c r="E1584" s="9">
        <v>36.4</v>
      </c>
      <c r="F1584" s="9">
        <v>14.8</v>
      </c>
      <c r="G1584" s="8">
        <v>64</v>
      </c>
      <c r="H1584" s="8">
        <v>36</v>
      </c>
      <c r="I1584" s="9">
        <v>16</v>
      </c>
      <c r="J1584" s="8">
        <v>10.5</v>
      </c>
      <c r="K1584" s="66">
        <v>7.0750000000000002</v>
      </c>
      <c r="L1584" s="66">
        <v>5.2583333333333337</v>
      </c>
      <c r="M1584" s="253">
        <f t="shared" si="33"/>
        <v>1.7131000000000001</v>
      </c>
      <c r="N1584" s="66">
        <v>8.15</v>
      </c>
      <c r="O1584" s="68">
        <v>0</v>
      </c>
    </row>
    <row r="1585" spans="1:15" x14ac:dyDescent="0.35">
      <c r="A1585" s="2">
        <v>16</v>
      </c>
      <c r="B1585" s="66">
        <v>31.8</v>
      </c>
      <c r="C1585" s="8">
        <v>29.52</v>
      </c>
      <c r="D1585" s="66">
        <v>28.16</v>
      </c>
      <c r="E1585" s="9">
        <v>36.4</v>
      </c>
      <c r="F1585" s="9">
        <v>15.2</v>
      </c>
      <c r="G1585" s="8">
        <v>65</v>
      </c>
      <c r="H1585" s="8">
        <v>36</v>
      </c>
      <c r="I1585" s="9">
        <v>16.5</v>
      </c>
      <c r="J1585" s="8">
        <v>10.6</v>
      </c>
      <c r="K1585" s="66">
        <v>7.15</v>
      </c>
      <c r="L1585" s="66">
        <v>6.8</v>
      </c>
      <c r="M1585" s="253">
        <f t="shared" si="33"/>
        <v>1.9376549999999999</v>
      </c>
      <c r="N1585" s="66">
        <v>9</v>
      </c>
      <c r="O1585" s="68">
        <v>0</v>
      </c>
    </row>
    <row r="1586" spans="1:15" x14ac:dyDescent="0.35">
      <c r="A1586" s="2">
        <v>17</v>
      </c>
      <c r="B1586" s="8">
        <v>32.119999999999997</v>
      </c>
      <c r="C1586" s="66">
        <v>29.8</v>
      </c>
      <c r="D1586" s="66">
        <v>28.48</v>
      </c>
      <c r="E1586" s="9">
        <v>35.799999999999997</v>
      </c>
      <c r="F1586" s="9">
        <v>16.5</v>
      </c>
      <c r="G1586" s="8">
        <v>58</v>
      </c>
      <c r="H1586" s="8">
        <v>38</v>
      </c>
      <c r="I1586" s="9">
        <v>15.7</v>
      </c>
      <c r="J1586" s="9">
        <v>12.7</v>
      </c>
      <c r="K1586" s="66">
        <v>7.3250000000000002</v>
      </c>
      <c r="L1586" s="66">
        <v>4.8916666666666666</v>
      </c>
      <c r="M1586" s="253">
        <f t="shared" si="33"/>
        <v>1.696895</v>
      </c>
      <c r="N1586" s="66">
        <v>7.15</v>
      </c>
      <c r="O1586" s="68">
        <v>0</v>
      </c>
    </row>
    <row r="1587" spans="1:15" x14ac:dyDescent="0.35">
      <c r="A1587" s="2">
        <v>18</v>
      </c>
      <c r="B1587" s="66">
        <v>32.119999999999997</v>
      </c>
      <c r="C1587" s="66">
        <v>29.84</v>
      </c>
      <c r="D1587" s="8">
        <v>28.36</v>
      </c>
      <c r="E1587" s="9">
        <v>35.200000000000003</v>
      </c>
      <c r="F1587" s="9">
        <v>15.2</v>
      </c>
      <c r="G1587" s="8">
        <v>57</v>
      </c>
      <c r="H1587" s="8">
        <v>31</v>
      </c>
      <c r="I1587" s="9">
        <v>14</v>
      </c>
      <c r="J1587" s="9">
        <v>11.3</v>
      </c>
      <c r="K1587" s="66">
        <v>6.583333333333333</v>
      </c>
      <c r="L1587" s="66">
        <v>3.15</v>
      </c>
      <c r="M1587" s="253">
        <f t="shared" si="33"/>
        <v>1.3519599999999998</v>
      </c>
      <c r="N1587" s="66">
        <v>7</v>
      </c>
      <c r="O1587" s="68">
        <v>0</v>
      </c>
    </row>
    <row r="1588" spans="1:15" x14ac:dyDescent="0.35">
      <c r="A1588" s="2">
        <v>19</v>
      </c>
      <c r="B1588" s="66">
        <v>31.52</v>
      </c>
      <c r="C1588" s="66">
        <v>27.52</v>
      </c>
      <c r="D1588" s="66">
        <v>28.48</v>
      </c>
      <c r="E1588" s="9">
        <v>36.799999999999997</v>
      </c>
      <c r="F1588" s="9">
        <v>15.8</v>
      </c>
      <c r="G1588" s="8">
        <v>65</v>
      </c>
      <c r="H1588" s="8">
        <v>36</v>
      </c>
      <c r="I1588" s="9">
        <v>14.5</v>
      </c>
      <c r="J1588" s="9">
        <v>8.9</v>
      </c>
      <c r="K1588" s="66">
        <v>4.7166666666666668</v>
      </c>
      <c r="L1588" s="66">
        <v>0.97499999999999998</v>
      </c>
      <c r="M1588" s="253">
        <f t="shared" si="33"/>
        <v>0.7905724999999999</v>
      </c>
      <c r="N1588" s="66">
        <v>9.15</v>
      </c>
      <c r="O1588" s="68">
        <v>0</v>
      </c>
    </row>
    <row r="1589" spans="1:15" x14ac:dyDescent="0.35">
      <c r="A1589" s="3">
        <v>20</v>
      </c>
      <c r="B1589" s="70">
        <v>33.08</v>
      </c>
      <c r="C1589" s="70">
        <v>30</v>
      </c>
      <c r="D1589" s="70">
        <v>28.76</v>
      </c>
      <c r="E1589" s="13" t="s">
        <v>161</v>
      </c>
      <c r="F1589" s="13">
        <v>16</v>
      </c>
      <c r="G1589" s="11">
        <v>59</v>
      </c>
      <c r="H1589" s="11">
        <v>36</v>
      </c>
      <c r="I1589" s="13">
        <v>17</v>
      </c>
      <c r="J1589" s="11">
        <v>12</v>
      </c>
      <c r="K1589" s="70">
        <v>7.3416666666666668</v>
      </c>
      <c r="L1589" s="66">
        <v>4.2833333333333332</v>
      </c>
      <c r="M1589" s="253">
        <f t="shared" si="33"/>
        <v>1.6147125</v>
      </c>
      <c r="N1589" s="66">
        <v>9</v>
      </c>
      <c r="O1589" s="72">
        <v>0</v>
      </c>
    </row>
    <row r="1590" spans="1:15" x14ac:dyDescent="0.35">
      <c r="A1590" s="243" t="s">
        <v>16</v>
      </c>
      <c r="B1590" s="287">
        <f>SUM(B1580:B1589)</f>
        <v>309.39999999999998</v>
      </c>
      <c r="C1590" s="287">
        <f t="shared" ref="C1590:O1590" si="34">SUM(C1580:C1589)</f>
        <v>288.12</v>
      </c>
      <c r="D1590" s="287">
        <f t="shared" si="34"/>
        <v>275.71999999999997</v>
      </c>
      <c r="E1590" s="287">
        <f t="shared" si="34"/>
        <v>318</v>
      </c>
      <c r="F1590" s="287">
        <f t="shared" si="34"/>
        <v>145.9</v>
      </c>
      <c r="G1590" s="287">
        <f t="shared" si="34"/>
        <v>642</v>
      </c>
      <c r="H1590" s="287">
        <f t="shared" si="34"/>
        <v>345</v>
      </c>
      <c r="I1590" s="287">
        <f t="shared" si="34"/>
        <v>157.39999999999998</v>
      </c>
      <c r="J1590" s="287">
        <f t="shared" si="34"/>
        <v>106.8</v>
      </c>
      <c r="K1590" s="287">
        <f t="shared" si="34"/>
        <v>71.625</v>
      </c>
      <c r="L1590" s="287">
        <f t="shared" si="34"/>
        <v>48.55</v>
      </c>
      <c r="M1590" s="287">
        <f t="shared" si="34"/>
        <v>16.692307499999998</v>
      </c>
      <c r="N1590" s="287">
        <f t="shared" si="34"/>
        <v>83.9</v>
      </c>
      <c r="O1590" s="287">
        <f t="shared" si="34"/>
        <v>0</v>
      </c>
    </row>
    <row r="1591" spans="1:15" x14ac:dyDescent="0.35">
      <c r="A1591" s="292" t="s">
        <v>18</v>
      </c>
      <c r="B1591" s="288">
        <f>AVERAGE(B1580:B1589)</f>
        <v>30.939999999999998</v>
      </c>
      <c r="C1591" s="288">
        <f t="shared" ref="C1591:O1591" si="35">AVERAGE(C1580:C1589)</f>
        <v>28.812000000000001</v>
      </c>
      <c r="D1591" s="288">
        <f t="shared" si="35"/>
        <v>27.571999999999996</v>
      </c>
      <c r="E1591" s="288">
        <f t="shared" si="35"/>
        <v>35.333333333333336</v>
      </c>
      <c r="F1591" s="288">
        <f t="shared" si="35"/>
        <v>14.59</v>
      </c>
      <c r="G1591" s="288">
        <f t="shared" si="35"/>
        <v>64.2</v>
      </c>
      <c r="H1591" s="288">
        <f t="shared" si="35"/>
        <v>34.5</v>
      </c>
      <c r="I1591" s="288">
        <f t="shared" si="35"/>
        <v>15.739999999999998</v>
      </c>
      <c r="J1591" s="288">
        <f t="shared" si="35"/>
        <v>10.68</v>
      </c>
      <c r="K1591" s="288">
        <f t="shared" si="35"/>
        <v>7.1624999999999996</v>
      </c>
      <c r="L1591" s="288">
        <f t="shared" si="35"/>
        <v>4.8549999999999995</v>
      </c>
      <c r="M1591" s="288">
        <f t="shared" si="35"/>
        <v>1.6692307499999999</v>
      </c>
      <c r="N1591" s="288">
        <f t="shared" si="35"/>
        <v>8.39</v>
      </c>
      <c r="O1591" s="288">
        <f t="shared" si="35"/>
        <v>0</v>
      </c>
    </row>
    <row r="1592" spans="1:15" x14ac:dyDescent="0.35">
      <c r="A1592" s="21">
        <v>21</v>
      </c>
      <c r="B1592" s="65">
        <v>32.6</v>
      </c>
      <c r="C1592" s="7">
        <v>30.76</v>
      </c>
      <c r="D1592" s="65">
        <v>29.32</v>
      </c>
      <c r="E1592" s="12">
        <v>37</v>
      </c>
      <c r="F1592" s="12">
        <v>16.600000000000001</v>
      </c>
      <c r="G1592" s="7">
        <v>58</v>
      </c>
      <c r="H1592" s="7">
        <v>33</v>
      </c>
      <c r="I1592" s="12">
        <v>17</v>
      </c>
      <c r="J1592" s="9">
        <v>9.4</v>
      </c>
      <c r="K1592" s="297">
        <v>8.0749999999999993</v>
      </c>
      <c r="L1592" s="255">
        <v>6.2166666666666703</v>
      </c>
      <c r="M1592" s="255">
        <f>AVERAGE(K1592:L1592)*0.2778</f>
        <v>1.9851125000000003</v>
      </c>
      <c r="N1592" s="65">
        <v>7.4</v>
      </c>
      <c r="O1592" s="9">
        <v>0</v>
      </c>
    </row>
    <row r="1593" spans="1:15" x14ac:dyDescent="0.35">
      <c r="A1593" s="22">
        <v>22</v>
      </c>
      <c r="B1593" s="66">
        <v>32.64</v>
      </c>
      <c r="C1593" s="8">
        <v>29.92</v>
      </c>
      <c r="D1593" s="66">
        <v>29.08</v>
      </c>
      <c r="E1593" s="9">
        <v>34.4</v>
      </c>
      <c r="F1593" s="9">
        <v>15.6</v>
      </c>
      <c r="G1593" s="8">
        <v>61</v>
      </c>
      <c r="H1593" s="8">
        <v>42</v>
      </c>
      <c r="I1593" s="9">
        <v>18.5</v>
      </c>
      <c r="J1593" s="8">
        <v>12.9</v>
      </c>
      <c r="K1593" s="297">
        <v>7.791666666666667</v>
      </c>
      <c r="L1593" s="253">
        <v>5.958333333333333</v>
      </c>
      <c r="M1593" s="255">
        <f t="shared" ref="M1593:M1600" si="36">AVERAGE(K1593:L1593)*0.2778</f>
        <v>1.909875</v>
      </c>
      <c r="N1593" s="66">
        <v>5.3</v>
      </c>
      <c r="O1593" s="9">
        <v>0</v>
      </c>
    </row>
    <row r="1594" spans="1:15" x14ac:dyDescent="0.35">
      <c r="A1594" s="22">
        <v>23</v>
      </c>
      <c r="B1594" s="66">
        <v>30.88</v>
      </c>
      <c r="C1594" s="66">
        <v>29.16</v>
      </c>
      <c r="D1594" s="66">
        <v>28.52</v>
      </c>
      <c r="E1594" s="9">
        <v>32.6</v>
      </c>
      <c r="F1594" s="9">
        <v>14.8</v>
      </c>
      <c r="G1594" s="8">
        <v>68</v>
      </c>
      <c r="H1594" s="8">
        <v>42</v>
      </c>
      <c r="I1594" s="9">
        <v>17</v>
      </c>
      <c r="J1594" s="9">
        <v>6.7</v>
      </c>
      <c r="K1594" s="297">
        <v>7.7750000000000004</v>
      </c>
      <c r="L1594" s="253">
        <v>3.5666666666666669</v>
      </c>
      <c r="M1594" s="255">
        <f t="shared" si="36"/>
        <v>1.5753575</v>
      </c>
      <c r="N1594" s="66">
        <v>2.2999999999999998</v>
      </c>
      <c r="O1594" s="9">
        <v>0</v>
      </c>
    </row>
    <row r="1595" spans="1:15" x14ac:dyDescent="0.35">
      <c r="A1595" s="22">
        <v>24</v>
      </c>
      <c r="B1595" s="8">
        <v>31.16</v>
      </c>
      <c r="C1595" s="66">
        <v>29.96</v>
      </c>
      <c r="D1595" s="8">
        <v>28.04</v>
      </c>
      <c r="E1595" s="9">
        <v>34.200000000000003</v>
      </c>
      <c r="F1595" s="9">
        <v>14.6</v>
      </c>
      <c r="G1595" s="8">
        <v>65</v>
      </c>
      <c r="H1595" s="8">
        <v>45</v>
      </c>
      <c r="I1595" s="9">
        <v>13</v>
      </c>
      <c r="J1595" s="9">
        <v>8.3000000000000007</v>
      </c>
      <c r="K1595" s="297">
        <v>7.3583333333333334</v>
      </c>
      <c r="L1595" s="253">
        <v>5.5</v>
      </c>
      <c r="M1595" s="255">
        <f t="shared" si="36"/>
        <v>1.7860225000000001</v>
      </c>
      <c r="N1595" s="66">
        <v>3</v>
      </c>
      <c r="O1595" s="9">
        <v>0</v>
      </c>
    </row>
    <row r="1596" spans="1:15" x14ac:dyDescent="0.35">
      <c r="A1596" s="22">
        <v>25</v>
      </c>
      <c r="B1596" s="66">
        <v>32.200000000000003</v>
      </c>
      <c r="C1596" s="66">
        <v>29.64</v>
      </c>
      <c r="D1596" s="66">
        <v>28.36</v>
      </c>
      <c r="E1596" s="9">
        <v>35.799999999999997</v>
      </c>
      <c r="F1596" s="9">
        <v>15.6</v>
      </c>
      <c r="G1596" s="8">
        <v>59</v>
      </c>
      <c r="H1596" s="8">
        <v>40</v>
      </c>
      <c r="I1596" s="9">
        <v>9.5</v>
      </c>
      <c r="J1596" s="9">
        <v>8.3000000000000007</v>
      </c>
      <c r="K1596" s="297">
        <v>6.7666666666666666</v>
      </c>
      <c r="L1596" s="253">
        <v>4.5583333333333336</v>
      </c>
      <c r="M1596" s="255">
        <f t="shared" si="36"/>
        <v>1.5730424999999999</v>
      </c>
      <c r="N1596" s="66">
        <v>3.45</v>
      </c>
      <c r="O1596" s="9">
        <v>0</v>
      </c>
    </row>
    <row r="1597" spans="1:15" x14ac:dyDescent="0.35">
      <c r="A1597" s="22">
        <v>26</v>
      </c>
      <c r="B1597" s="66">
        <v>31.56</v>
      </c>
      <c r="C1597" s="66">
        <v>30.6</v>
      </c>
      <c r="D1597" s="8">
        <v>28.44</v>
      </c>
      <c r="E1597" s="9">
        <v>36</v>
      </c>
      <c r="F1597" s="9">
        <v>15.2</v>
      </c>
      <c r="G1597" s="8">
        <v>65</v>
      </c>
      <c r="H1597" s="8">
        <v>39</v>
      </c>
      <c r="I1597" s="9">
        <v>10.8</v>
      </c>
      <c r="J1597" s="8">
        <v>11</v>
      </c>
      <c r="K1597" s="297">
        <v>8.0833333333333339</v>
      </c>
      <c r="L1597" s="253">
        <v>3.6166666666666667</v>
      </c>
      <c r="M1597" s="255">
        <f t="shared" si="36"/>
        <v>1.6251300000000002</v>
      </c>
      <c r="N1597" s="66">
        <v>5.15</v>
      </c>
      <c r="O1597" s="9">
        <v>0</v>
      </c>
    </row>
    <row r="1598" spans="1:15" x14ac:dyDescent="0.35">
      <c r="A1598" s="22">
        <v>27</v>
      </c>
      <c r="B1598" s="66">
        <v>33.08</v>
      </c>
      <c r="C1598" s="66">
        <v>30.12</v>
      </c>
      <c r="D1598" s="66">
        <v>26.32</v>
      </c>
      <c r="E1598" s="9">
        <v>36.4</v>
      </c>
      <c r="F1598" s="8">
        <v>15.6</v>
      </c>
      <c r="G1598" s="8">
        <v>78</v>
      </c>
      <c r="H1598" s="8">
        <v>40</v>
      </c>
      <c r="I1598" s="9">
        <v>17.5</v>
      </c>
      <c r="J1598" s="8">
        <v>9.4</v>
      </c>
      <c r="K1598" s="297">
        <v>6.4249999999999998</v>
      </c>
      <c r="L1598" s="253">
        <v>3.375</v>
      </c>
      <c r="M1598" s="255">
        <f t="shared" si="36"/>
        <v>1.3612200000000001</v>
      </c>
      <c r="N1598" s="66">
        <v>9.3000000000000007</v>
      </c>
      <c r="O1598" s="9">
        <v>0</v>
      </c>
    </row>
    <row r="1599" spans="1:15" x14ac:dyDescent="0.35">
      <c r="A1599" s="22">
        <v>28</v>
      </c>
      <c r="B1599" s="8">
        <v>33.880000000000003</v>
      </c>
      <c r="C1599" s="8">
        <v>30.52</v>
      </c>
      <c r="D1599" s="66">
        <v>29.12</v>
      </c>
      <c r="E1599" s="9">
        <v>37</v>
      </c>
      <c r="F1599" s="9">
        <v>16.399999999999999</v>
      </c>
      <c r="G1599" s="8">
        <v>74</v>
      </c>
      <c r="H1599" s="8">
        <v>38</v>
      </c>
      <c r="I1599" s="9">
        <v>15.3</v>
      </c>
      <c r="J1599" s="9">
        <v>10.199999999999999</v>
      </c>
      <c r="K1599" s="297">
        <v>7.1416666666666666</v>
      </c>
      <c r="L1599" s="66">
        <v>2.8583333333333334</v>
      </c>
      <c r="M1599" s="255">
        <f t="shared" si="36"/>
        <v>1.389</v>
      </c>
      <c r="N1599" s="66">
        <v>9.3000000000000007</v>
      </c>
      <c r="O1599" s="9">
        <v>0</v>
      </c>
    </row>
    <row r="1600" spans="1:15" x14ac:dyDescent="0.35">
      <c r="A1600" s="22">
        <v>29</v>
      </c>
      <c r="B1600" s="66">
        <v>35.04</v>
      </c>
      <c r="C1600" s="8">
        <v>31.04</v>
      </c>
      <c r="D1600" s="66">
        <v>31.24</v>
      </c>
      <c r="E1600" s="168">
        <v>38</v>
      </c>
      <c r="F1600" s="8">
        <v>17.2</v>
      </c>
      <c r="G1600" s="8">
        <v>61</v>
      </c>
      <c r="H1600" s="8">
        <v>38</v>
      </c>
      <c r="I1600" s="168">
        <v>15</v>
      </c>
      <c r="J1600" s="168">
        <v>10.7</v>
      </c>
      <c r="K1600" s="297">
        <v>7.9416666666666664</v>
      </c>
      <c r="L1600" s="66">
        <v>3.0833333333333335</v>
      </c>
      <c r="M1600" s="255">
        <f t="shared" si="36"/>
        <v>1.5313725</v>
      </c>
      <c r="N1600" s="66">
        <v>6.3</v>
      </c>
      <c r="O1600" s="9">
        <v>0</v>
      </c>
    </row>
    <row r="1601" spans="1:15" x14ac:dyDescent="0.35">
      <c r="A1601" s="293" t="s">
        <v>16</v>
      </c>
      <c r="B1601" s="289">
        <f>SUM(B1592:B1600)</f>
        <v>293.04000000000002</v>
      </c>
      <c r="C1601" s="289">
        <f t="shared" ref="C1601:O1601" si="37">SUM(C1592:C1600)</f>
        <v>271.72000000000003</v>
      </c>
      <c r="D1601" s="289">
        <f t="shared" si="37"/>
        <v>258.44</v>
      </c>
      <c r="E1601" s="289">
        <f t="shared" si="37"/>
        <v>321.39999999999998</v>
      </c>
      <c r="F1601" s="289">
        <f t="shared" si="37"/>
        <v>141.6</v>
      </c>
      <c r="G1601" s="289">
        <f t="shared" si="37"/>
        <v>589</v>
      </c>
      <c r="H1601" s="289">
        <f t="shared" si="37"/>
        <v>357</v>
      </c>
      <c r="I1601" s="289">
        <f t="shared" si="37"/>
        <v>133.6</v>
      </c>
      <c r="J1601" s="289">
        <f t="shared" si="37"/>
        <v>86.9</v>
      </c>
      <c r="K1601" s="289">
        <f t="shared" si="37"/>
        <v>67.358333333333334</v>
      </c>
      <c r="L1601" s="289">
        <f t="shared" si="37"/>
        <v>38.733333333333341</v>
      </c>
      <c r="M1601" s="289">
        <f t="shared" si="37"/>
        <v>14.736132499999998</v>
      </c>
      <c r="N1601" s="289">
        <f t="shared" si="37"/>
        <v>51.5</v>
      </c>
      <c r="O1601" s="289">
        <f t="shared" si="37"/>
        <v>0</v>
      </c>
    </row>
    <row r="1602" spans="1:15" x14ac:dyDescent="0.35">
      <c r="A1602" s="293" t="s">
        <v>18</v>
      </c>
      <c r="B1602" s="290">
        <f>AVERAGE(B1592:B1600)</f>
        <v>32.56</v>
      </c>
      <c r="C1602" s="290">
        <f t="shared" ref="C1602:O1602" si="38">AVERAGE(C1592:C1600)</f>
        <v>30.191111111111113</v>
      </c>
      <c r="D1602" s="290">
        <f t="shared" si="38"/>
        <v>28.715555555555554</v>
      </c>
      <c r="E1602" s="290">
        <f t="shared" si="38"/>
        <v>35.711111111111109</v>
      </c>
      <c r="F1602" s="290">
        <f t="shared" si="38"/>
        <v>15.733333333333333</v>
      </c>
      <c r="G1602" s="290">
        <f t="shared" si="38"/>
        <v>65.444444444444443</v>
      </c>
      <c r="H1602" s="290">
        <f t="shared" si="38"/>
        <v>39.666666666666664</v>
      </c>
      <c r="I1602" s="290">
        <f t="shared" si="38"/>
        <v>14.844444444444443</v>
      </c>
      <c r="J1602" s="290">
        <f t="shared" si="38"/>
        <v>9.6555555555555568</v>
      </c>
      <c r="K1602" s="290">
        <f t="shared" si="38"/>
        <v>7.4842592592592592</v>
      </c>
      <c r="L1602" s="290">
        <f t="shared" si="38"/>
        <v>4.3037037037037047</v>
      </c>
      <c r="M1602" s="290">
        <f t="shared" si="38"/>
        <v>1.6373480555555553</v>
      </c>
      <c r="N1602" s="290">
        <f t="shared" si="38"/>
        <v>5.7222222222222223</v>
      </c>
      <c r="O1602" s="290">
        <f t="shared" si="38"/>
        <v>0</v>
      </c>
    </row>
    <row r="1603" spans="1:15" x14ac:dyDescent="0.35">
      <c r="A1603" s="245" t="s">
        <v>20</v>
      </c>
      <c r="B1603" s="246">
        <f>B1578+B1590+B1601</f>
        <v>896.3599999999999</v>
      </c>
      <c r="C1603" s="246">
        <f t="shared" ref="C1603:O1603" si="39">C1578+C1590+C1601</f>
        <v>834.16000000000008</v>
      </c>
      <c r="D1603" s="246">
        <f t="shared" si="39"/>
        <v>799.72</v>
      </c>
      <c r="E1603" s="246">
        <f t="shared" si="39"/>
        <v>975.99999999999989</v>
      </c>
      <c r="F1603" s="246">
        <f t="shared" si="39"/>
        <v>422.1</v>
      </c>
      <c r="G1603" s="246">
        <f t="shared" si="39"/>
        <v>1888</v>
      </c>
      <c r="H1603" s="246">
        <f t="shared" si="39"/>
        <v>1071</v>
      </c>
      <c r="I1603" s="246">
        <f t="shared" si="39"/>
        <v>436.1</v>
      </c>
      <c r="J1603" s="246">
        <f t="shared" si="39"/>
        <v>296.8</v>
      </c>
      <c r="K1603" s="246">
        <f t="shared" si="39"/>
        <v>219.65833333333336</v>
      </c>
      <c r="L1603" s="246">
        <f t="shared" si="39"/>
        <v>146.03333333333333</v>
      </c>
      <c r="M1603" s="246">
        <f t="shared" si="39"/>
        <v>50.794572499999994</v>
      </c>
      <c r="N1603" s="246">
        <f t="shared" si="39"/>
        <v>214.95</v>
      </c>
      <c r="O1603" s="246">
        <f t="shared" si="39"/>
        <v>0</v>
      </c>
    </row>
    <row r="1604" spans="1:15" x14ac:dyDescent="0.35">
      <c r="A1604" s="245" t="s">
        <v>21</v>
      </c>
      <c r="B1604" s="246">
        <f>B1603/29</f>
        <v>30.908965517241377</v>
      </c>
      <c r="C1604" s="246">
        <f t="shared" ref="C1604:N1604" si="40">C1603/29</f>
        <v>28.764137931034487</v>
      </c>
      <c r="D1604" s="246">
        <f t="shared" si="40"/>
        <v>27.576551724137932</v>
      </c>
      <c r="E1604" s="246">
        <f>E1603/29</f>
        <v>33.655172413793096</v>
      </c>
      <c r="F1604" s="246">
        <f t="shared" si="40"/>
        <v>14.555172413793104</v>
      </c>
      <c r="G1604" s="246">
        <f t="shared" si="40"/>
        <v>65.103448275862064</v>
      </c>
      <c r="H1604" s="246">
        <f t="shared" si="40"/>
        <v>36.931034482758619</v>
      </c>
      <c r="I1604" s="246">
        <f t="shared" si="40"/>
        <v>15.03793103448276</v>
      </c>
      <c r="J1604" s="246">
        <f t="shared" si="40"/>
        <v>10.23448275862069</v>
      </c>
      <c r="K1604" s="246">
        <f t="shared" si="40"/>
        <v>7.5744252873563225</v>
      </c>
      <c r="L1604" s="246">
        <f t="shared" si="40"/>
        <v>5.0356321839080458</v>
      </c>
      <c r="M1604" s="246">
        <f t="shared" si="40"/>
        <v>1.7515369827586205</v>
      </c>
      <c r="N1604" s="246">
        <f t="shared" si="40"/>
        <v>7.4120689655172409</v>
      </c>
      <c r="O1604" s="246">
        <f>O1603/29</f>
        <v>0</v>
      </c>
    </row>
    <row r="1605" spans="1:15" x14ac:dyDescent="0.35">
      <c r="J1605" s="252"/>
    </row>
    <row r="1608" spans="1:15" ht="15" thickBot="1" x14ac:dyDescent="0.4">
      <c r="B1608" s="1449" t="s">
        <v>163</v>
      </c>
      <c r="C1608" s="1449"/>
      <c r="D1608" s="1449"/>
      <c r="E1608" s="1449"/>
      <c r="F1608" s="1449"/>
      <c r="G1608" s="1449"/>
      <c r="H1608" s="296"/>
      <c r="I1608" s="266"/>
      <c r="J1608" s="266"/>
      <c r="K1608" s="285"/>
      <c r="L1608" s="286"/>
      <c r="M1608" s="286"/>
      <c r="N1608" s="291"/>
      <c r="O1608" s="286"/>
    </row>
    <row r="1609" spans="1:15" ht="21.75" customHeight="1" x14ac:dyDescent="0.35">
      <c r="A1609" s="1434" t="s">
        <v>1</v>
      </c>
      <c r="B1609" s="1436" t="s">
        <v>23</v>
      </c>
      <c r="C1609" s="1437"/>
      <c r="D1609" s="1438"/>
      <c r="E1609" s="1439" t="s">
        <v>24</v>
      </c>
      <c r="F1609" s="1440"/>
      <c r="G1609" s="1436" t="s">
        <v>4</v>
      </c>
      <c r="H1609" s="1438"/>
      <c r="I1609" s="1441" t="s">
        <v>5</v>
      </c>
      <c r="J1609" s="1442"/>
      <c r="K1609" s="1443" t="s">
        <v>6</v>
      </c>
      <c r="L1609" s="1444"/>
      <c r="M1609" s="1445"/>
      <c r="N1609" s="1448" t="s">
        <v>7</v>
      </c>
      <c r="O1609" s="1448" t="s">
        <v>8</v>
      </c>
    </row>
    <row r="1610" spans="1:15" ht="27.75" customHeight="1" x14ac:dyDescent="0.35">
      <c r="A1610" s="1435"/>
      <c r="B1610" s="256">
        <v>0.05</v>
      </c>
      <c r="C1610" s="256">
        <v>0.1</v>
      </c>
      <c r="D1610" s="256">
        <v>0.2</v>
      </c>
      <c r="E1610" s="256" t="s">
        <v>9</v>
      </c>
      <c r="F1610" s="256" t="s">
        <v>10</v>
      </c>
      <c r="G1610" s="256" t="s">
        <v>9</v>
      </c>
      <c r="H1610" s="256" t="s">
        <v>10</v>
      </c>
      <c r="I1610" s="24" t="s">
        <v>11</v>
      </c>
      <c r="J1610" s="256" t="s">
        <v>12</v>
      </c>
      <c r="K1610" s="167" t="s">
        <v>13</v>
      </c>
      <c r="L1610" s="167" t="s">
        <v>14</v>
      </c>
      <c r="M1610" s="167" t="s">
        <v>15</v>
      </c>
      <c r="N1610" s="1448"/>
      <c r="O1610" s="1448"/>
    </row>
    <row r="1611" spans="1:15" x14ac:dyDescent="0.35">
      <c r="A1611" s="8">
        <v>1</v>
      </c>
      <c r="B1611" s="66">
        <v>34.36</v>
      </c>
      <c r="C1611" s="8">
        <v>31.44</v>
      </c>
      <c r="D1611" s="66">
        <v>29.8</v>
      </c>
      <c r="E1611" s="9">
        <v>38.200000000000003</v>
      </c>
      <c r="F1611" s="9">
        <v>17.399999999999999</v>
      </c>
      <c r="G1611" s="92">
        <v>55</v>
      </c>
      <c r="H1611" s="92">
        <v>37</v>
      </c>
      <c r="I1611" s="9">
        <v>18.5</v>
      </c>
      <c r="J1611" s="9">
        <v>8</v>
      </c>
      <c r="K1611" s="66">
        <v>7.0750000000000002</v>
      </c>
      <c r="L1611" s="66">
        <v>4.4916666666666663</v>
      </c>
      <c r="M1611" s="253">
        <f>AVERAGE(K1611:L1611)*0.2778</f>
        <v>1.6066099999999999</v>
      </c>
      <c r="N1611" s="66">
        <v>7</v>
      </c>
      <c r="O1611" s="9">
        <v>0</v>
      </c>
    </row>
    <row r="1612" spans="1:15" x14ac:dyDescent="0.35">
      <c r="A1612" s="8">
        <v>2</v>
      </c>
      <c r="B1612" s="69">
        <v>32.799999999999997</v>
      </c>
      <c r="C1612" s="76">
        <v>30.48</v>
      </c>
      <c r="D1612" s="69">
        <v>31.4</v>
      </c>
      <c r="E1612" s="9">
        <v>38.4</v>
      </c>
      <c r="F1612" s="169">
        <v>16.8</v>
      </c>
      <c r="G1612" s="169">
        <v>60</v>
      </c>
      <c r="H1612" s="169">
        <v>38</v>
      </c>
      <c r="I1612" s="9">
        <v>18</v>
      </c>
      <c r="J1612" s="9">
        <v>11.4</v>
      </c>
      <c r="K1612" s="253">
        <v>7.3583333333333334</v>
      </c>
      <c r="L1612" s="253">
        <v>4.3583333333333334</v>
      </c>
      <c r="M1612" s="253">
        <f t="shared" ref="M1612:M1620" si="41">AVERAGE(K1612:L1612)*0.2778</f>
        <v>1.627445</v>
      </c>
      <c r="N1612" s="169">
        <v>8.1999999999999993</v>
      </c>
      <c r="O1612" s="168">
        <v>0</v>
      </c>
    </row>
    <row r="1613" spans="1:15" x14ac:dyDescent="0.35">
      <c r="A1613" s="2">
        <v>3</v>
      </c>
      <c r="B1613" s="66">
        <v>32</v>
      </c>
      <c r="C1613" s="66">
        <v>31.44</v>
      </c>
      <c r="D1613" s="66">
        <v>30.08</v>
      </c>
      <c r="E1613" s="9">
        <v>37.799999999999997</v>
      </c>
      <c r="F1613" s="9">
        <v>17</v>
      </c>
      <c r="G1613" s="92">
        <v>66</v>
      </c>
      <c r="H1613" s="92">
        <v>36</v>
      </c>
      <c r="I1613" s="9">
        <v>20.5</v>
      </c>
      <c r="J1613" s="9">
        <v>13</v>
      </c>
      <c r="K1613" s="66">
        <v>7.3666666666666663</v>
      </c>
      <c r="L1613" s="66">
        <v>4.55</v>
      </c>
      <c r="M1613" s="253">
        <f t="shared" si="41"/>
        <v>1.6552249999999999</v>
      </c>
      <c r="N1613" s="66">
        <v>8</v>
      </c>
      <c r="O1613" s="9">
        <v>0</v>
      </c>
    </row>
    <row r="1614" spans="1:15" x14ac:dyDescent="0.35">
      <c r="A1614" s="2">
        <v>4</v>
      </c>
      <c r="B1614" s="66">
        <v>32.159999999999997</v>
      </c>
      <c r="C1614" s="66">
        <v>31.28</v>
      </c>
      <c r="D1614" s="66">
        <v>29.8</v>
      </c>
      <c r="E1614" s="9">
        <v>38.4</v>
      </c>
      <c r="F1614" s="9">
        <v>17.399999999999999</v>
      </c>
      <c r="G1614" s="92">
        <v>56</v>
      </c>
      <c r="H1614" s="92">
        <v>38</v>
      </c>
      <c r="I1614" s="9">
        <v>18.8</v>
      </c>
      <c r="J1614" s="9">
        <v>12.1</v>
      </c>
      <c r="K1614" s="66">
        <v>7.6333333333333337</v>
      </c>
      <c r="L1614" s="66">
        <v>3.4083333333333332</v>
      </c>
      <c r="M1614" s="253">
        <f t="shared" si="41"/>
        <v>1.5336875000000001</v>
      </c>
      <c r="N1614" s="66">
        <v>8.5</v>
      </c>
      <c r="O1614" s="168">
        <v>0</v>
      </c>
    </row>
    <row r="1615" spans="1:15" x14ac:dyDescent="0.35">
      <c r="A1615" s="2">
        <v>5</v>
      </c>
      <c r="B1615" s="66">
        <v>35.04</v>
      </c>
      <c r="C1615" s="66">
        <v>31.88</v>
      </c>
      <c r="D1615" s="66">
        <v>30.28</v>
      </c>
      <c r="E1615" s="10">
        <v>38</v>
      </c>
      <c r="F1615" s="9">
        <v>16.8</v>
      </c>
      <c r="G1615" s="92">
        <v>59</v>
      </c>
      <c r="H1615" s="92">
        <v>38</v>
      </c>
      <c r="I1615" s="10">
        <v>12.4</v>
      </c>
      <c r="J1615" s="10">
        <v>13.4</v>
      </c>
      <c r="K1615" s="66">
        <v>6.541666666666667</v>
      </c>
      <c r="L1615" s="66">
        <v>4.1083333333333334</v>
      </c>
      <c r="M1615" s="253">
        <f t="shared" si="41"/>
        <v>1.479285</v>
      </c>
      <c r="N1615" s="66">
        <v>9</v>
      </c>
      <c r="O1615" s="9">
        <v>0</v>
      </c>
    </row>
    <row r="1616" spans="1:15" x14ac:dyDescent="0.35">
      <c r="A1616" s="2">
        <v>6</v>
      </c>
      <c r="B1616" s="66">
        <v>34.64</v>
      </c>
      <c r="C1616" s="66">
        <v>31.8</v>
      </c>
      <c r="D1616" s="66">
        <v>30.52</v>
      </c>
      <c r="E1616" s="9">
        <v>37.200000000000003</v>
      </c>
      <c r="F1616" s="9">
        <v>16.399999999999999</v>
      </c>
      <c r="G1616" s="92">
        <v>67</v>
      </c>
      <c r="H1616" s="92">
        <v>41</v>
      </c>
      <c r="I1616" s="9">
        <v>15.5</v>
      </c>
      <c r="J1616" s="9">
        <v>11.3</v>
      </c>
      <c r="K1616" s="66">
        <v>7.458333333333333</v>
      </c>
      <c r="L1616" s="66">
        <v>4.583333333333333</v>
      </c>
      <c r="M1616" s="253">
        <f t="shared" si="41"/>
        <v>1.6725874999999999</v>
      </c>
      <c r="N1616" s="66">
        <v>6.3</v>
      </c>
      <c r="O1616" s="9">
        <v>0</v>
      </c>
    </row>
    <row r="1617" spans="1:15" x14ac:dyDescent="0.35">
      <c r="A1617" s="2">
        <v>7</v>
      </c>
      <c r="B1617" s="66">
        <v>31.88</v>
      </c>
      <c r="C1617" s="66">
        <v>30.44</v>
      </c>
      <c r="D1617" s="69">
        <v>30.76</v>
      </c>
      <c r="E1617" s="10">
        <v>37.200000000000003</v>
      </c>
      <c r="F1617" s="10">
        <v>16.600000000000001</v>
      </c>
      <c r="G1617" s="153">
        <v>66</v>
      </c>
      <c r="H1617" s="153">
        <v>36</v>
      </c>
      <c r="I1617" s="10">
        <v>20.3</v>
      </c>
      <c r="J1617" s="10">
        <v>1.08</v>
      </c>
      <c r="K1617" s="66">
        <v>9.4333333333333336</v>
      </c>
      <c r="L1617" s="66">
        <v>3.4416666666666669</v>
      </c>
      <c r="M1617" s="253">
        <f t="shared" si="41"/>
        <v>1.7883374999999999</v>
      </c>
      <c r="N1617" s="66">
        <v>3.15</v>
      </c>
      <c r="O1617" s="9">
        <v>0</v>
      </c>
    </row>
    <row r="1618" spans="1:15" x14ac:dyDescent="0.35">
      <c r="A1618" s="2">
        <v>8</v>
      </c>
      <c r="B1618" s="66">
        <v>35.520000000000003</v>
      </c>
      <c r="C1618" s="66">
        <v>28.92</v>
      </c>
      <c r="D1618" s="66">
        <v>29.72</v>
      </c>
      <c r="E1618" s="9">
        <v>37.6</v>
      </c>
      <c r="F1618" s="9">
        <v>15.6</v>
      </c>
      <c r="G1618" s="92">
        <v>65</v>
      </c>
      <c r="H1618" s="92">
        <v>30</v>
      </c>
      <c r="I1618" s="9">
        <v>19.2</v>
      </c>
      <c r="J1618" s="9">
        <v>11.9</v>
      </c>
      <c r="K1618" s="66">
        <v>9.6666666666666661</v>
      </c>
      <c r="L1618" s="66">
        <v>4.3416666666666668</v>
      </c>
      <c r="M1618" s="253">
        <f t="shared" si="41"/>
        <v>1.9457574999999998</v>
      </c>
      <c r="N1618" s="66">
        <v>9.5</v>
      </c>
      <c r="O1618" s="9">
        <v>0</v>
      </c>
    </row>
    <row r="1619" spans="1:15" x14ac:dyDescent="0.35">
      <c r="A1619" s="2">
        <v>9</v>
      </c>
      <c r="B1619" s="66">
        <v>33.96</v>
      </c>
      <c r="C1619" s="66">
        <v>30.68</v>
      </c>
      <c r="D1619" s="66">
        <v>29.68</v>
      </c>
      <c r="E1619" s="9">
        <v>38.6</v>
      </c>
      <c r="F1619" s="9">
        <v>15.2</v>
      </c>
      <c r="G1619" s="92">
        <v>53</v>
      </c>
      <c r="H1619" s="92">
        <v>34</v>
      </c>
      <c r="I1619" s="9">
        <v>19</v>
      </c>
      <c r="J1619" s="9">
        <v>10.3</v>
      </c>
      <c r="K1619" s="66">
        <v>8.1999999999999993</v>
      </c>
      <c r="L1619" s="66">
        <v>4.4249999999999998</v>
      </c>
      <c r="M1619" s="253">
        <f t="shared" si="41"/>
        <v>1.7536125</v>
      </c>
      <c r="N1619" s="66">
        <v>8.3000000000000007</v>
      </c>
      <c r="O1619" s="9">
        <v>0</v>
      </c>
    </row>
    <row r="1620" spans="1:15" x14ac:dyDescent="0.35">
      <c r="A1620" s="3">
        <v>10</v>
      </c>
      <c r="B1620" s="70">
        <v>35.96</v>
      </c>
      <c r="C1620" s="70">
        <v>30.88</v>
      </c>
      <c r="D1620" s="70">
        <v>29.68</v>
      </c>
      <c r="E1620" s="13">
        <v>37.799999999999997</v>
      </c>
      <c r="F1620" s="13">
        <v>14</v>
      </c>
      <c r="G1620" s="158">
        <v>57</v>
      </c>
      <c r="H1620" s="158">
        <v>36</v>
      </c>
      <c r="I1620" s="13">
        <v>21</v>
      </c>
      <c r="J1620" s="13">
        <v>13</v>
      </c>
      <c r="K1620" s="70">
        <v>7.4083333333333332</v>
      </c>
      <c r="L1620" s="70">
        <v>3.3333333333333335</v>
      </c>
      <c r="M1620" s="253">
        <f t="shared" si="41"/>
        <v>1.4920175</v>
      </c>
      <c r="N1620" s="66">
        <v>8</v>
      </c>
      <c r="O1620" s="9">
        <v>0</v>
      </c>
    </row>
    <row r="1621" spans="1:15" x14ac:dyDescent="0.35">
      <c r="A1621" s="243" t="s">
        <v>16</v>
      </c>
      <c r="B1621" s="287">
        <f>SUM(B1611:B1620)</f>
        <v>338.31999999999994</v>
      </c>
      <c r="C1621" s="287">
        <f t="shared" ref="C1621:N1621" si="42">SUM(C1611:C1620)</f>
        <v>309.24</v>
      </c>
      <c r="D1621" s="287">
        <f t="shared" si="42"/>
        <v>301.72000000000003</v>
      </c>
      <c r="E1621" s="287">
        <f t="shared" si="42"/>
        <v>379.20000000000005</v>
      </c>
      <c r="F1621" s="287">
        <f t="shared" si="42"/>
        <v>163.19999999999996</v>
      </c>
      <c r="G1621" s="287">
        <f t="shared" si="42"/>
        <v>604</v>
      </c>
      <c r="H1621" s="287">
        <f t="shared" si="42"/>
        <v>364</v>
      </c>
      <c r="I1621" s="287">
        <f t="shared" si="42"/>
        <v>183.2</v>
      </c>
      <c r="J1621" s="287">
        <f t="shared" si="42"/>
        <v>105.48</v>
      </c>
      <c r="K1621" s="287">
        <f t="shared" si="42"/>
        <v>78.141666666666666</v>
      </c>
      <c r="L1621" s="287">
        <f t="shared" si="42"/>
        <v>41.041666666666664</v>
      </c>
      <c r="M1621" s="287">
        <f t="shared" si="42"/>
        <v>16.554564999999997</v>
      </c>
      <c r="N1621" s="287">
        <f t="shared" si="42"/>
        <v>75.95</v>
      </c>
      <c r="O1621" s="287">
        <f>SUM(O1611:O1620)</f>
        <v>0</v>
      </c>
    </row>
    <row r="1622" spans="1:15" x14ac:dyDescent="0.35">
      <c r="A1622" s="292" t="s">
        <v>18</v>
      </c>
      <c r="B1622" s="288">
        <f>AVERAGE(B1611:B1620)</f>
        <v>33.831999999999994</v>
      </c>
      <c r="C1622" s="288">
        <f t="shared" ref="C1622:N1622" si="43">AVERAGE(C1611:C1620)</f>
        <v>30.923999999999999</v>
      </c>
      <c r="D1622" s="288">
        <f t="shared" si="43"/>
        <v>30.172000000000004</v>
      </c>
      <c r="E1622" s="288">
        <f t="shared" si="43"/>
        <v>37.92</v>
      </c>
      <c r="F1622" s="288">
        <f t="shared" si="43"/>
        <v>16.319999999999997</v>
      </c>
      <c r="G1622" s="288">
        <f t="shared" si="43"/>
        <v>60.4</v>
      </c>
      <c r="H1622" s="288">
        <f t="shared" si="43"/>
        <v>36.4</v>
      </c>
      <c r="I1622" s="288">
        <f t="shared" si="43"/>
        <v>18.32</v>
      </c>
      <c r="J1622" s="288">
        <f t="shared" si="43"/>
        <v>10.548</v>
      </c>
      <c r="K1622" s="288">
        <f t="shared" si="43"/>
        <v>7.8141666666666669</v>
      </c>
      <c r="L1622" s="288">
        <f t="shared" si="43"/>
        <v>4.1041666666666661</v>
      </c>
      <c r="M1622" s="288">
        <f t="shared" si="43"/>
        <v>1.6554564999999997</v>
      </c>
      <c r="N1622" s="288">
        <f t="shared" si="43"/>
        <v>7.5950000000000006</v>
      </c>
      <c r="O1622" s="288">
        <f>AVERAGE(O1611:O1620)</f>
        <v>0</v>
      </c>
    </row>
    <row r="1623" spans="1:15" x14ac:dyDescent="0.35">
      <c r="A1623" s="6">
        <v>11</v>
      </c>
      <c r="B1623" s="65">
        <v>33.831999999999994</v>
      </c>
      <c r="C1623" s="65">
        <v>31.6</v>
      </c>
      <c r="D1623" s="65">
        <v>30.32</v>
      </c>
      <c r="E1623" s="12">
        <v>38.799999999999997</v>
      </c>
      <c r="F1623" s="12">
        <v>16.399999999999999</v>
      </c>
      <c r="G1623" s="7">
        <v>92</v>
      </c>
      <c r="H1623" s="7">
        <v>25</v>
      </c>
      <c r="I1623" s="12">
        <v>15.5</v>
      </c>
      <c r="J1623" s="7">
        <v>11.1</v>
      </c>
      <c r="K1623" s="12">
        <v>7.4</v>
      </c>
      <c r="L1623" s="66">
        <v>3.2916666666666665</v>
      </c>
      <c r="M1623" s="253">
        <f>AVERAGE(K1623:L1623)*0.2778</f>
        <v>1.4850725</v>
      </c>
      <c r="N1623" s="66">
        <v>7.15</v>
      </c>
      <c r="O1623" s="9">
        <v>0</v>
      </c>
    </row>
    <row r="1624" spans="1:15" x14ac:dyDescent="0.35">
      <c r="A1624" s="2">
        <v>12</v>
      </c>
      <c r="B1624" s="8">
        <v>36.28</v>
      </c>
      <c r="C1624" s="8">
        <v>32.92</v>
      </c>
      <c r="D1624" s="8">
        <v>31.08</v>
      </c>
      <c r="E1624" s="9">
        <v>39</v>
      </c>
      <c r="F1624" s="9">
        <v>18</v>
      </c>
      <c r="G1624" s="8">
        <v>63</v>
      </c>
      <c r="H1624" s="8">
        <v>44</v>
      </c>
      <c r="I1624" s="9">
        <v>15.4</v>
      </c>
      <c r="J1624" s="9">
        <v>11</v>
      </c>
      <c r="K1624" s="9">
        <v>6.2666666666666666</v>
      </c>
      <c r="L1624" s="66">
        <v>3.6416666666666666</v>
      </c>
      <c r="M1624" s="253">
        <f t="shared" ref="M1624:M1632" si="44">AVERAGE(K1624:L1624)*0.2778</f>
        <v>1.3762675</v>
      </c>
      <c r="N1624" s="66">
        <v>8.4499999999999993</v>
      </c>
      <c r="O1624" s="9">
        <v>0</v>
      </c>
    </row>
    <row r="1625" spans="1:15" x14ac:dyDescent="0.35">
      <c r="A1625" s="2">
        <v>13</v>
      </c>
      <c r="B1625" s="8">
        <v>36.04</v>
      </c>
      <c r="C1625" s="66">
        <v>32.28</v>
      </c>
      <c r="D1625" s="66">
        <v>32.159999999999997</v>
      </c>
      <c r="E1625" s="9">
        <v>37.799999999999997</v>
      </c>
      <c r="F1625" s="9">
        <v>19.2</v>
      </c>
      <c r="G1625" s="8">
        <v>71</v>
      </c>
      <c r="H1625" s="8">
        <v>37</v>
      </c>
      <c r="I1625" s="9">
        <v>13</v>
      </c>
      <c r="J1625" s="9">
        <v>12.8</v>
      </c>
      <c r="K1625" s="9">
        <v>8.3333333333333339</v>
      </c>
      <c r="L1625" s="66">
        <v>6.9333333333333336</v>
      </c>
      <c r="M1625" s="253">
        <f t="shared" si="44"/>
        <v>2.1205400000000001</v>
      </c>
      <c r="N1625" s="66">
        <v>4</v>
      </c>
      <c r="O1625" s="9">
        <v>0</v>
      </c>
    </row>
    <row r="1626" spans="1:15" x14ac:dyDescent="0.35">
      <c r="A1626" s="2">
        <v>14</v>
      </c>
      <c r="B1626" s="66">
        <v>35.68</v>
      </c>
      <c r="C1626" s="66">
        <v>32.76</v>
      </c>
      <c r="D1626" s="66">
        <v>31.52</v>
      </c>
      <c r="E1626" s="8">
        <v>35.200000000000003</v>
      </c>
      <c r="F1626" s="10">
        <v>18</v>
      </c>
      <c r="G1626" s="8">
        <v>84</v>
      </c>
      <c r="H1626" s="8">
        <v>51</v>
      </c>
      <c r="I1626" s="9">
        <v>9.1</v>
      </c>
      <c r="J1626" s="9">
        <v>11.3</v>
      </c>
      <c r="K1626" s="9">
        <v>10.533333333333333</v>
      </c>
      <c r="L1626" s="66">
        <v>3.6</v>
      </c>
      <c r="M1626" s="253">
        <f t="shared" si="44"/>
        <v>1.96312</v>
      </c>
      <c r="N1626" s="66">
        <v>4.1500000000000004</v>
      </c>
      <c r="O1626" s="9">
        <v>0</v>
      </c>
    </row>
    <row r="1627" spans="1:15" x14ac:dyDescent="0.35">
      <c r="A1627" s="2">
        <v>15</v>
      </c>
      <c r="B1627" s="66">
        <v>36.04</v>
      </c>
      <c r="C1627" s="66">
        <v>32.880000000000003</v>
      </c>
      <c r="D1627" s="66">
        <v>31.36</v>
      </c>
      <c r="E1627" s="9">
        <v>37.200000000000003</v>
      </c>
      <c r="F1627" s="9">
        <v>18.399999999999999</v>
      </c>
      <c r="G1627" s="8">
        <v>74</v>
      </c>
      <c r="H1627" s="8">
        <v>45</v>
      </c>
      <c r="I1627" s="9">
        <v>14.8</v>
      </c>
      <c r="J1627" s="8">
        <v>8.4</v>
      </c>
      <c r="K1627" s="9">
        <v>7.0666666666666664</v>
      </c>
      <c r="L1627" s="66">
        <v>4.6583333333333332</v>
      </c>
      <c r="M1627" s="253">
        <f t="shared" si="44"/>
        <v>1.6286025</v>
      </c>
      <c r="N1627" s="66">
        <v>4.3</v>
      </c>
      <c r="O1627" s="9">
        <v>0</v>
      </c>
    </row>
    <row r="1628" spans="1:15" x14ac:dyDescent="0.35">
      <c r="A1628" s="2">
        <v>16</v>
      </c>
      <c r="B1628" s="66">
        <v>32.159999999999997</v>
      </c>
      <c r="C1628" s="66">
        <v>31</v>
      </c>
      <c r="D1628" s="66">
        <v>30.8</v>
      </c>
      <c r="E1628" s="9">
        <v>33.799999999999997</v>
      </c>
      <c r="F1628" s="9">
        <v>18.2</v>
      </c>
      <c r="G1628" s="8">
        <v>84</v>
      </c>
      <c r="H1628" s="8">
        <v>52</v>
      </c>
      <c r="I1628" s="9">
        <v>10.1</v>
      </c>
      <c r="J1628" s="8">
        <v>7.2</v>
      </c>
      <c r="K1628" s="9">
        <v>9.8083333333333336</v>
      </c>
      <c r="L1628" s="66">
        <v>3.6416666666666666</v>
      </c>
      <c r="M1628" s="253">
        <f t="shared" si="44"/>
        <v>1.8682049999999999</v>
      </c>
      <c r="N1628" s="66">
        <v>1</v>
      </c>
      <c r="O1628" s="9">
        <v>0</v>
      </c>
    </row>
    <row r="1629" spans="1:15" x14ac:dyDescent="0.35">
      <c r="A1629" s="2">
        <v>17</v>
      </c>
      <c r="B1629" s="8">
        <v>33.08</v>
      </c>
      <c r="C1629" s="66">
        <v>31.16</v>
      </c>
      <c r="D1629" s="66">
        <v>30.12</v>
      </c>
      <c r="E1629" s="9">
        <v>36.799999999999997</v>
      </c>
      <c r="F1629" s="9">
        <v>18.600000000000001</v>
      </c>
      <c r="G1629" s="8">
        <v>83</v>
      </c>
      <c r="H1629" s="8">
        <v>45</v>
      </c>
      <c r="I1629" s="9">
        <v>10.3</v>
      </c>
      <c r="J1629" s="9">
        <v>6.5</v>
      </c>
      <c r="K1629" s="9">
        <v>7.3916666666666666</v>
      </c>
      <c r="L1629" s="66">
        <v>4.4000000000000004</v>
      </c>
      <c r="M1629" s="253">
        <f t="shared" si="44"/>
        <v>1.6378625000000002</v>
      </c>
      <c r="N1629" s="66">
        <v>2.2000000000000002</v>
      </c>
      <c r="O1629" s="9">
        <v>0</v>
      </c>
    </row>
    <row r="1630" spans="1:15" x14ac:dyDescent="0.35">
      <c r="A1630" s="2">
        <v>18</v>
      </c>
      <c r="B1630" s="66">
        <v>31.52</v>
      </c>
      <c r="C1630" s="66">
        <v>29.92</v>
      </c>
      <c r="D1630" s="8">
        <v>29.4</v>
      </c>
      <c r="E1630" s="9">
        <v>34.799999999999997</v>
      </c>
      <c r="F1630" s="9">
        <v>17.2</v>
      </c>
      <c r="G1630" s="8">
        <v>92</v>
      </c>
      <c r="H1630" s="8">
        <v>53</v>
      </c>
      <c r="I1630" s="9">
        <v>9</v>
      </c>
      <c r="J1630" s="9">
        <v>8.6999999999999993</v>
      </c>
      <c r="K1630" s="9">
        <v>7.833333333333333</v>
      </c>
      <c r="L1630" s="66">
        <v>2.8666666666666667</v>
      </c>
      <c r="M1630" s="253">
        <f t="shared" si="44"/>
        <v>1.4862299999999999</v>
      </c>
      <c r="N1630" s="66">
        <v>3.3</v>
      </c>
      <c r="O1630" s="9">
        <v>0</v>
      </c>
    </row>
    <row r="1631" spans="1:15" x14ac:dyDescent="0.35">
      <c r="A1631" s="2">
        <v>19</v>
      </c>
      <c r="B1631" s="66">
        <v>33.36</v>
      </c>
      <c r="C1631" s="66">
        <v>28.12</v>
      </c>
      <c r="D1631" s="66">
        <v>29.36</v>
      </c>
      <c r="E1631" s="9">
        <v>35.6</v>
      </c>
      <c r="F1631" s="9">
        <v>18.8</v>
      </c>
      <c r="G1631" s="8">
        <v>83</v>
      </c>
      <c r="H1631" s="8">
        <v>48</v>
      </c>
      <c r="I1631" s="9">
        <v>9</v>
      </c>
      <c r="J1631" s="9">
        <v>10.4</v>
      </c>
      <c r="K1631" s="9">
        <v>5.5666666666666664</v>
      </c>
      <c r="L1631" s="66">
        <v>2.5</v>
      </c>
      <c r="M1631" s="253">
        <f t="shared" si="44"/>
        <v>1.12046</v>
      </c>
      <c r="N1631" s="66">
        <v>6.15</v>
      </c>
      <c r="O1631" s="9">
        <v>0</v>
      </c>
    </row>
    <row r="1632" spans="1:15" x14ac:dyDescent="0.35">
      <c r="A1632" s="3">
        <v>20</v>
      </c>
      <c r="B1632" s="70">
        <v>34.24</v>
      </c>
      <c r="C1632" s="70">
        <v>31.92</v>
      </c>
      <c r="D1632" s="70">
        <v>30.4</v>
      </c>
      <c r="E1632" s="13">
        <v>37</v>
      </c>
      <c r="F1632" s="13">
        <v>17</v>
      </c>
      <c r="G1632" s="11">
        <v>92</v>
      </c>
      <c r="H1632" s="11">
        <v>45</v>
      </c>
      <c r="I1632" s="13">
        <v>13</v>
      </c>
      <c r="J1632" s="13">
        <v>10</v>
      </c>
      <c r="K1632" s="13">
        <v>10.758333333333333</v>
      </c>
      <c r="L1632" s="66">
        <v>4.8916666666666666</v>
      </c>
      <c r="M1632" s="253">
        <f t="shared" si="44"/>
        <v>2.1737849999999996</v>
      </c>
      <c r="N1632" s="66">
        <v>7</v>
      </c>
      <c r="O1632" s="9">
        <v>0</v>
      </c>
    </row>
    <row r="1633" spans="1:15" x14ac:dyDescent="0.35">
      <c r="A1633" s="243" t="s">
        <v>16</v>
      </c>
      <c r="B1633" s="287">
        <f>SUM(B1623:B1632)</f>
        <v>342.23199999999997</v>
      </c>
      <c r="C1633" s="287">
        <f t="shared" ref="C1633:N1633" si="45">SUM(C1623:C1632)</f>
        <v>314.56</v>
      </c>
      <c r="D1633" s="287">
        <f t="shared" si="45"/>
        <v>306.52</v>
      </c>
      <c r="E1633" s="287">
        <f t="shared" si="45"/>
        <v>366.00000000000006</v>
      </c>
      <c r="F1633" s="287">
        <f t="shared" si="45"/>
        <v>179.8</v>
      </c>
      <c r="G1633" s="287">
        <f t="shared" si="45"/>
        <v>818</v>
      </c>
      <c r="H1633" s="287">
        <f t="shared" si="45"/>
        <v>445</v>
      </c>
      <c r="I1633" s="287">
        <f t="shared" si="45"/>
        <v>119.19999999999999</v>
      </c>
      <c r="J1633" s="287">
        <f t="shared" si="45"/>
        <v>97.40000000000002</v>
      </c>
      <c r="K1633" s="287">
        <f t="shared" si="45"/>
        <v>80.958333333333314</v>
      </c>
      <c r="L1633" s="287">
        <f t="shared" si="45"/>
        <v>40.424999999999997</v>
      </c>
      <c r="M1633" s="287">
        <f t="shared" si="45"/>
        <v>16.860144999999999</v>
      </c>
      <c r="N1633" s="287">
        <f t="shared" si="45"/>
        <v>47.699999999999996</v>
      </c>
      <c r="O1633" s="287">
        <f>SUM(O1623:O1632)</f>
        <v>0</v>
      </c>
    </row>
    <row r="1634" spans="1:15" x14ac:dyDescent="0.35">
      <c r="A1634" s="292" t="s">
        <v>18</v>
      </c>
      <c r="B1634" s="288">
        <f>AVERAGE(B1623:B1632)</f>
        <v>34.223199999999999</v>
      </c>
      <c r="C1634" s="288">
        <f t="shared" ref="C1634:N1634" si="46">AVERAGE(C1623:C1632)</f>
        <v>31.456</v>
      </c>
      <c r="D1634" s="288">
        <f t="shared" si="46"/>
        <v>30.651999999999997</v>
      </c>
      <c r="E1634" s="288">
        <f t="shared" si="46"/>
        <v>36.600000000000009</v>
      </c>
      <c r="F1634" s="288">
        <f t="shared" si="46"/>
        <v>17.98</v>
      </c>
      <c r="G1634" s="288">
        <f t="shared" si="46"/>
        <v>81.8</v>
      </c>
      <c r="H1634" s="288">
        <f t="shared" si="46"/>
        <v>44.5</v>
      </c>
      <c r="I1634" s="288">
        <f t="shared" si="46"/>
        <v>11.919999999999998</v>
      </c>
      <c r="J1634" s="288">
        <f t="shared" si="46"/>
        <v>9.740000000000002</v>
      </c>
      <c r="K1634" s="288">
        <f t="shared" si="46"/>
        <v>8.0958333333333314</v>
      </c>
      <c r="L1634" s="288">
        <f t="shared" si="46"/>
        <v>4.0424999999999995</v>
      </c>
      <c r="M1634" s="288">
        <f t="shared" si="46"/>
        <v>1.6860145</v>
      </c>
      <c r="N1634" s="288">
        <f t="shared" si="46"/>
        <v>4.7699999999999996</v>
      </c>
      <c r="O1634" s="288">
        <f>AVERAGE(O1623:O1632)</f>
        <v>0</v>
      </c>
    </row>
    <row r="1635" spans="1:15" x14ac:dyDescent="0.35">
      <c r="A1635" s="21">
        <v>21</v>
      </c>
      <c r="B1635" s="65">
        <v>32.76</v>
      </c>
      <c r="C1635" s="7">
        <v>31.6</v>
      </c>
      <c r="D1635" s="65">
        <v>30.56</v>
      </c>
      <c r="E1635" s="12">
        <v>36</v>
      </c>
      <c r="F1635" s="12">
        <v>18.2</v>
      </c>
      <c r="G1635" s="7">
        <v>69</v>
      </c>
      <c r="H1635" s="7">
        <v>30</v>
      </c>
      <c r="I1635" s="12">
        <v>15.4</v>
      </c>
      <c r="J1635" s="9">
        <v>12.4</v>
      </c>
      <c r="K1635" s="253">
        <v>8.1833333333333336</v>
      </c>
      <c r="L1635" s="255">
        <v>5.083333333333333</v>
      </c>
      <c r="M1635" s="255">
        <f>AVERAGE(K1635:L1635)*0.2778</f>
        <v>1.8427399999999998</v>
      </c>
      <c r="N1635" s="65">
        <v>4.1500000000000004</v>
      </c>
      <c r="O1635" s="9">
        <v>0</v>
      </c>
    </row>
    <row r="1636" spans="1:15" x14ac:dyDescent="0.35">
      <c r="A1636" s="22">
        <v>22</v>
      </c>
      <c r="B1636" s="66">
        <v>34.840000000000003</v>
      </c>
      <c r="C1636" s="66">
        <v>32</v>
      </c>
      <c r="D1636" s="66">
        <v>30.6</v>
      </c>
      <c r="E1636" s="9">
        <v>36.6</v>
      </c>
      <c r="F1636" s="9">
        <v>18.2</v>
      </c>
      <c r="G1636" s="8">
        <v>69</v>
      </c>
      <c r="H1636" s="8">
        <v>42</v>
      </c>
      <c r="I1636" s="9">
        <v>18.600000000000001</v>
      </c>
      <c r="J1636" s="8">
        <v>13</v>
      </c>
      <c r="K1636" s="253">
        <v>9.4</v>
      </c>
      <c r="L1636" s="253">
        <v>5.083333333333333</v>
      </c>
      <c r="M1636" s="255">
        <f t="shared" ref="M1636:M1645" si="47">AVERAGE(K1636:L1636)*0.2778</f>
        <v>2.0117350000000003</v>
      </c>
      <c r="N1636" s="66">
        <v>8</v>
      </c>
      <c r="O1636" s="9">
        <v>0</v>
      </c>
    </row>
    <row r="1637" spans="1:15" x14ac:dyDescent="0.35">
      <c r="A1637" s="22">
        <v>23</v>
      </c>
      <c r="B1637" s="66">
        <v>34.4</v>
      </c>
      <c r="C1637" s="66">
        <v>31.8</v>
      </c>
      <c r="D1637" s="66">
        <v>30.4</v>
      </c>
      <c r="E1637" s="9">
        <v>37</v>
      </c>
      <c r="F1637" s="9">
        <v>15.8</v>
      </c>
      <c r="G1637" s="8">
        <v>96</v>
      </c>
      <c r="H1637" s="8">
        <v>24</v>
      </c>
      <c r="I1637" s="9">
        <v>18</v>
      </c>
      <c r="J1637" s="9">
        <v>12.2</v>
      </c>
      <c r="K1637" s="253">
        <v>6.5333333333333332</v>
      </c>
      <c r="L1637" s="253">
        <v>5.583333333333333</v>
      </c>
      <c r="M1637" s="255">
        <f t="shared" si="47"/>
        <v>1.6830050000000001</v>
      </c>
      <c r="N1637" s="66">
        <v>9.3000000000000007</v>
      </c>
      <c r="O1637" s="9">
        <v>0</v>
      </c>
    </row>
    <row r="1638" spans="1:15" x14ac:dyDescent="0.35">
      <c r="A1638" s="22">
        <v>24</v>
      </c>
      <c r="B1638" s="8">
        <v>35.08</v>
      </c>
      <c r="C1638" s="66">
        <v>31.64</v>
      </c>
      <c r="D1638" s="8">
        <v>30.6</v>
      </c>
      <c r="E1638" s="9">
        <v>37.4</v>
      </c>
      <c r="F1638" s="9">
        <v>14.6</v>
      </c>
      <c r="G1638" s="8">
        <v>69</v>
      </c>
      <c r="H1638" s="8">
        <v>41</v>
      </c>
      <c r="I1638" s="9">
        <v>14.5</v>
      </c>
      <c r="J1638" s="9">
        <v>10.6</v>
      </c>
      <c r="K1638" s="253">
        <v>6.2833333333333332</v>
      </c>
      <c r="L1638" s="253">
        <v>3.7833333333333332</v>
      </c>
      <c r="M1638" s="255">
        <f t="shared" si="47"/>
        <v>1.3982599999999998</v>
      </c>
      <c r="N1638" s="66">
        <v>9</v>
      </c>
      <c r="O1638" s="9">
        <v>0</v>
      </c>
    </row>
    <row r="1639" spans="1:15" x14ac:dyDescent="0.35">
      <c r="A1639" s="22">
        <v>25</v>
      </c>
      <c r="B1639" s="66">
        <v>36.04</v>
      </c>
      <c r="C1639" s="66">
        <v>32.36</v>
      </c>
      <c r="D1639" s="66">
        <v>30.76</v>
      </c>
      <c r="E1639" s="9">
        <v>37.799999999999997</v>
      </c>
      <c r="F1639" s="9">
        <v>16.600000000000001</v>
      </c>
      <c r="G1639" s="8">
        <v>67</v>
      </c>
      <c r="H1639" s="8">
        <v>45</v>
      </c>
      <c r="I1639" s="9">
        <v>16.5</v>
      </c>
      <c r="J1639" s="9">
        <v>12.4</v>
      </c>
      <c r="K1639" s="253">
        <v>6.6833333333333336</v>
      </c>
      <c r="L1639" s="253">
        <v>2.85</v>
      </c>
      <c r="M1639" s="255">
        <f t="shared" si="47"/>
        <v>1.3241799999999999</v>
      </c>
      <c r="N1639" s="66">
        <v>6.3</v>
      </c>
      <c r="O1639" s="9">
        <v>0</v>
      </c>
    </row>
    <row r="1640" spans="1:15" x14ac:dyDescent="0.35">
      <c r="A1640" s="22">
        <v>26</v>
      </c>
      <c r="B1640" s="66">
        <v>36.64</v>
      </c>
      <c r="C1640" s="66">
        <v>33.28</v>
      </c>
      <c r="D1640" s="8">
        <v>31.28</v>
      </c>
      <c r="E1640" s="9">
        <v>38</v>
      </c>
      <c r="F1640" s="9">
        <v>18.2</v>
      </c>
      <c r="G1640" s="8">
        <v>67</v>
      </c>
      <c r="H1640" s="8">
        <v>42</v>
      </c>
      <c r="I1640" s="9">
        <v>19.3</v>
      </c>
      <c r="J1640" s="8">
        <v>13.4</v>
      </c>
      <c r="K1640" s="253">
        <v>7.458333333333333</v>
      </c>
      <c r="L1640" s="253">
        <v>3.2166666666666668</v>
      </c>
      <c r="M1640" s="255">
        <f t="shared" si="47"/>
        <v>1.4827575</v>
      </c>
      <c r="N1640" s="66">
        <v>8</v>
      </c>
      <c r="O1640" s="9">
        <v>0</v>
      </c>
    </row>
    <row r="1641" spans="1:15" x14ac:dyDescent="0.35">
      <c r="A1641" s="22">
        <v>27</v>
      </c>
      <c r="B1641" s="66">
        <v>37.32</v>
      </c>
      <c r="C1641" s="66">
        <v>33.96</v>
      </c>
      <c r="D1641" s="66">
        <v>31.88</v>
      </c>
      <c r="E1641" s="9">
        <v>38.799999999999997</v>
      </c>
      <c r="F1641" s="8">
        <v>17.600000000000001</v>
      </c>
      <c r="G1641" s="8">
        <v>93</v>
      </c>
      <c r="H1641" s="8">
        <v>33</v>
      </c>
      <c r="I1641" s="9">
        <v>19</v>
      </c>
      <c r="J1641" s="8">
        <v>12.5</v>
      </c>
      <c r="K1641" s="253">
        <v>8.6416666666666675</v>
      </c>
      <c r="L1641" s="253">
        <v>2.9333333333333331</v>
      </c>
      <c r="M1641" s="255">
        <f t="shared" si="47"/>
        <v>1.6077675</v>
      </c>
      <c r="N1641" s="66">
        <v>17.600000000000001</v>
      </c>
      <c r="O1641" s="9">
        <v>0</v>
      </c>
    </row>
    <row r="1642" spans="1:15" x14ac:dyDescent="0.35">
      <c r="A1642" s="22">
        <v>28</v>
      </c>
      <c r="B1642" s="8">
        <v>39.72</v>
      </c>
      <c r="C1642" s="8">
        <v>34.24</v>
      </c>
      <c r="D1642" s="66">
        <v>32.479999999999997</v>
      </c>
      <c r="E1642" s="9">
        <v>38.799999999999997</v>
      </c>
      <c r="F1642" s="9">
        <v>23</v>
      </c>
      <c r="G1642" s="8">
        <v>54</v>
      </c>
      <c r="H1642" s="8">
        <v>41</v>
      </c>
      <c r="I1642" s="8">
        <v>19.5</v>
      </c>
      <c r="J1642" s="8">
        <v>13.8</v>
      </c>
      <c r="K1642" s="253">
        <v>10.508333333333333</v>
      </c>
      <c r="L1642" s="66">
        <v>2.95</v>
      </c>
      <c r="M1642" s="255">
        <f t="shared" si="47"/>
        <v>1.8693624999999998</v>
      </c>
      <c r="N1642" s="66">
        <v>23</v>
      </c>
      <c r="O1642" s="9">
        <v>0</v>
      </c>
    </row>
    <row r="1643" spans="1:15" x14ac:dyDescent="0.35">
      <c r="A1643" s="22">
        <v>29</v>
      </c>
      <c r="B1643" s="66">
        <v>36.72</v>
      </c>
      <c r="C1643" s="8">
        <v>33.56</v>
      </c>
      <c r="D1643" s="66">
        <v>31.96</v>
      </c>
      <c r="E1643" s="9">
        <v>39.200000000000003</v>
      </c>
      <c r="F1643" s="8">
        <v>17.600000000000001</v>
      </c>
      <c r="G1643" s="8">
        <v>61</v>
      </c>
      <c r="H1643" s="8">
        <v>42</v>
      </c>
      <c r="I1643" s="8">
        <v>19.7</v>
      </c>
      <c r="J1643" s="8">
        <v>10.5</v>
      </c>
      <c r="K1643" s="253">
        <v>7.5750000000000002</v>
      </c>
      <c r="L1643" s="66">
        <v>4.9333333333333336</v>
      </c>
      <c r="M1643" s="255">
        <f t="shared" si="47"/>
        <v>1.7374074999999998</v>
      </c>
      <c r="N1643" s="66">
        <v>17.600000000000001</v>
      </c>
      <c r="O1643" s="9">
        <v>0</v>
      </c>
    </row>
    <row r="1644" spans="1:15" x14ac:dyDescent="0.35">
      <c r="A1644" s="22">
        <v>30</v>
      </c>
      <c r="B1644" s="66">
        <v>36.92</v>
      </c>
      <c r="C1644" s="8">
        <v>34.04</v>
      </c>
      <c r="D1644" s="66">
        <v>32.6</v>
      </c>
      <c r="E1644" s="8">
        <v>37.200000000000003</v>
      </c>
      <c r="F1644" s="9">
        <v>16.2</v>
      </c>
      <c r="G1644" s="92">
        <v>71</v>
      </c>
      <c r="H1644" s="8">
        <v>45</v>
      </c>
      <c r="I1644" s="8">
        <v>19.5</v>
      </c>
      <c r="J1644" s="9">
        <v>16</v>
      </c>
      <c r="K1644" s="253">
        <v>10.074999999999999</v>
      </c>
      <c r="L1644" s="66">
        <v>4.083333333333333</v>
      </c>
      <c r="M1644" s="255">
        <f t="shared" si="47"/>
        <v>1.9665924999999997</v>
      </c>
      <c r="N1644" s="66">
        <v>16.2</v>
      </c>
      <c r="O1644" s="9">
        <v>0</v>
      </c>
    </row>
    <row r="1645" spans="1:15" x14ac:dyDescent="0.35">
      <c r="A1645" s="271">
        <v>31</v>
      </c>
      <c r="B1645" s="69">
        <v>36.799999999999997</v>
      </c>
      <c r="C1645" s="76">
        <v>33.92</v>
      </c>
      <c r="D1645" s="69">
        <v>32.32</v>
      </c>
      <c r="E1645" s="76">
        <v>37.4</v>
      </c>
      <c r="F1645" s="10">
        <v>20.8</v>
      </c>
      <c r="G1645" s="153">
        <v>63</v>
      </c>
      <c r="H1645" s="76">
        <v>48</v>
      </c>
      <c r="I1645" s="76">
        <v>21</v>
      </c>
      <c r="J1645" s="76">
        <v>8.5</v>
      </c>
      <c r="K1645" s="254">
        <v>9.7416666666666671</v>
      </c>
      <c r="L1645" s="70">
        <v>6.666666666666667</v>
      </c>
      <c r="M1645" s="255">
        <f t="shared" si="47"/>
        <v>2.2791175000000004</v>
      </c>
      <c r="N1645" s="69">
        <v>20.8</v>
      </c>
      <c r="O1645" s="9">
        <v>0</v>
      </c>
    </row>
    <row r="1646" spans="1:15" x14ac:dyDescent="0.35">
      <c r="A1646" s="293" t="s">
        <v>16</v>
      </c>
      <c r="B1646" s="289">
        <f>SUM(B1635:B1645)</f>
        <v>397.24</v>
      </c>
      <c r="C1646" s="289">
        <f t="shared" ref="C1646:N1646" si="48">SUM(C1635:C1645)</f>
        <v>362.40000000000003</v>
      </c>
      <c r="D1646" s="289">
        <f t="shared" si="48"/>
        <v>345.44</v>
      </c>
      <c r="E1646" s="289">
        <f t="shared" si="48"/>
        <v>414.2</v>
      </c>
      <c r="F1646" s="289">
        <f t="shared" si="48"/>
        <v>196.8</v>
      </c>
      <c r="G1646" s="289">
        <f t="shared" si="48"/>
        <v>779</v>
      </c>
      <c r="H1646" s="289">
        <f t="shared" si="48"/>
        <v>433</v>
      </c>
      <c r="I1646" s="289">
        <f t="shared" si="48"/>
        <v>201</v>
      </c>
      <c r="J1646" s="289">
        <f t="shared" si="48"/>
        <v>135.30000000000001</v>
      </c>
      <c r="K1646" s="289">
        <f t="shared" si="48"/>
        <v>91.083333333333343</v>
      </c>
      <c r="L1646" s="289">
        <f t="shared" si="48"/>
        <v>47.166666666666671</v>
      </c>
      <c r="M1646" s="289">
        <f t="shared" si="48"/>
        <v>19.202925</v>
      </c>
      <c r="N1646" s="289">
        <f t="shared" si="48"/>
        <v>139.94999999999999</v>
      </c>
      <c r="O1646" s="289">
        <f>SUM(O1635:O1645)</f>
        <v>0</v>
      </c>
    </row>
    <row r="1647" spans="1:15" x14ac:dyDescent="0.35">
      <c r="A1647" s="293" t="s">
        <v>18</v>
      </c>
      <c r="B1647" s="290">
        <f>AVERAGE(B1635:B1645)</f>
        <v>36.112727272727277</v>
      </c>
      <c r="C1647" s="290">
        <f t="shared" ref="C1647:N1647" si="49">AVERAGE(C1635:C1645)</f>
        <v>32.945454545454545</v>
      </c>
      <c r="D1647" s="290">
        <f t="shared" si="49"/>
        <v>31.403636363636362</v>
      </c>
      <c r="E1647" s="290">
        <f t="shared" si="49"/>
        <v>37.654545454545456</v>
      </c>
      <c r="F1647" s="290">
        <f t="shared" si="49"/>
        <v>17.890909090909091</v>
      </c>
      <c r="G1647" s="290">
        <f t="shared" si="49"/>
        <v>70.818181818181813</v>
      </c>
      <c r="H1647" s="290">
        <f t="shared" si="49"/>
        <v>39.363636363636367</v>
      </c>
      <c r="I1647" s="290">
        <f t="shared" si="49"/>
        <v>18.272727272727273</v>
      </c>
      <c r="J1647" s="290">
        <f t="shared" si="49"/>
        <v>12.3</v>
      </c>
      <c r="K1647" s="290">
        <f t="shared" si="49"/>
        <v>8.2803030303030312</v>
      </c>
      <c r="L1647" s="290">
        <f t="shared" si="49"/>
        <v>4.2878787878787881</v>
      </c>
      <c r="M1647" s="290">
        <f t="shared" si="49"/>
        <v>1.7457204545454545</v>
      </c>
      <c r="N1647" s="290">
        <f t="shared" si="49"/>
        <v>12.722727272727271</v>
      </c>
      <c r="O1647" s="290">
        <f>AVERAGE(O1635:O1645)</f>
        <v>0</v>
      </c>
    </row>
    <row r="1648" spans="1:15" x14ac:dyDescent="0.35">
      <c r="A1648" s="245" t="s">
        <v>20</v>
      </c>
      <c r="B1648" s="246">
        <f>B1646+B1633+B1621</f>
        <v>1077.7919999999999</v>
      </c>
      <c r="C1648" s="246">
        <f t="shared" ref="C1648:O1648" si="50">C1646+C1633+C1621</f>
        <v>986.2</v>
      </c>
      <c r="D1648" s="246">
        <f t="shared" si="50"/>
        <v>953.68000000000006</v>
      </c>
      <c r="E1648" s="246">
        <f t="shared" si="50"/>
        <v>1159.4000000000001</v>
      </c>
      <c r="F1648" s="246">
        <f t="shared" si="50"/>
        <v>539.79999999999995</v>
      </c>
      <c r="G1648" s="246">
        <f t="shared" si="50"/>
        <v>2201</v>
      </c>
      <c r="H1648" s="246">
        <f t="shared" si="50"/>
        <v>1242</v>
      </c>
      <c r="I1648" s="246">
        <f t="shared" si="50"/>
        <v>503.4</v>
      </c>
      <c r="J1648" s="246">
        <f t="shared" si="50"/>
        <v>338.18000000000006</v>
      </c>
      <c r="K1648" s="246">
        <f t="shared" si="50"/>
        <v>250.18333333333334</v>
      </c>
      <c r="L1648" s="246">
        <f t="shared" si="50"/>
        <v>128.63333333333333</v>
      </c>
      <c r="M1648" s="246">
        <f t="shared" si="50"/>
        <v>52.617634999999993</v>
      </c>
      <c r="N1648" s="246">
        <f t="shared" si="50"/>
        <v>263.59999999999997</v>
      </c>
      <c r="O1648" s="246">
        <f t="shared" si="50"/>
        <v>0</v>
      </c>
    </row>
    <row r="1649" spans="1:15" x14ac:dyDescent="0.35">
      <c r="A1649" s="245" t="s">
        <v>21</v>
      </c>
      <c r="B1649" s="246">
        <f>B1648/31</f>
        <v>34.767483870967737</v>
      </c>
      <c r="C1649" s="246">
        <f t="shared" ref="C1649:O1649" si="51">C1648/31</f>
        <v>31.812903225806455</v>
      </c>
      <c r="D1649" s="246">
        <f t="shared" si="51"/>
        <v>30.763870967741937</v>
      </c>
      <c r="E1649" s="246">
        <f t="shared" si="51"/>
        <v>37.400000000000006</v>
      </c>
      <c r="F1649" s="246">
        <f t="shared" si="51"/>
        <v>17.412903225806449</v>
      </c>
      <c r="G1649" s="246">
        <f t="shared" si="51"/>
        <v>71</v>
      </c>
      <c r="H1649" s="246">
        <f t="shared" si="51"/>
        <v>40.064516129032256</v>
      </c>
      <c r="I1649" s="246">
        <f t="shared" si="51"/>
        <v>16.238709677419354</v>
      </c>
      <c r="J1649" s="246">
        <f t="shared" si="51"/>
        <v>10.909032258064519</v>
      </c>
      <c r="K1649" s="246">
        <f t="shared" si="51"/>
        <v>8.0704301075268816</v>
      </c>
      <c r="L1649" s="246">
        <f t="shared" si="51"/>
        <v>4.1494623655913978</v>
      </c>
      <c r="M1649" s="246">
        <f t="shared" si="51"/>
        <v>1.6973430645161287</v>
      </c>
      <c r="N1649" s="246">
        <f t="shared" si="51"/>
        <v>8.5032258064516117</v>
      </c>
      <c r="O1649" s="246">
        <f t="shared" si="51"/>
        <v>0</v>
      </c>
    </row>
    <row r="1651" spans="1:15" ht="15" thickBot="1" x14ac:dyDescent="0.4">
      <c r="B1651" s="1433" t="s">
        <v>183</v>
      </c>
      <c r="C1651" s="1433"/>
      <c r="D1651" s="1433"/>
      <c r="E1651" s="1433"/>
      <c r="F1651" s="1433"/>
      <c r="G1651" s="1433"/>
      <c r="H1651" s="1433"/>
      <c r="I1651" s="1433"/>
      <c r="J1651" s="1433"/>
      <c r="K1651" s="1433"/>
      <c r="L1651" s="286"/>
      <c r="M1651" s="286"/>
      <c r="N1651" s="291"/>
      <c r="O1651" s="286"/>
    </row>
    <row r="1652" spans="1:15" ht="21.75" customHeight="1" x14ac:dyDescent="0.35">
      <c r="A1652" s="1434" t="s">
        <v>1</v>
      </c>
      <c r="B1652" s="1436" t="s">
        <v>23</v>
      </c>
      <c r="C1652" s="1437"/>
      <c r="D1652" s="1438"/>
      <c r="E1652" s="1439" t="s">
        <v>24</v>
      </c>
      <c r="F1652" s="1440"/>
      <c r="G1652" s="1436" t="s">
        <v>4</v>
      </c>
      <c r="H1652" s="1438"/>
      <c r="I1652" s="1441" t="s">
        <v>5</v>
      </c>
      <c r="J1652" s="1442"/>
      <c r="K1652" s="1443" t="s">
        <v>6</v>
      </c>
      <c r="L1652" s="1444"/>
      <c r="M1652" s="1445"/>
      <c r="N1652" s="1448" t="s">
        <v>7</v>
      </c>
      <c r="O1652" s="1448" t="s">
        <v>8</v>
      </c>
    </row>
    <row r="1653" spans="1:15" ht="28.5" customHeight="1" x14ac:dyDescent="0.35">
      <c r="A1653" s="1435"/>
      <c r="B1653" s="256">
        <v>0.05</v>
      </c>
      <c r="C1653" s="256">
        <v>0.1</v>
      </c>
      <c r="D1653" s="256">
        <v>0.2</v>
      </c>
      <c r="E1653" s="256" t="s">
        <v>9</v>
      </c>
      <c r="F1653" s="256" t="s">
        <v>10</v>
      </c>
      <c r="G1653" s="256" t="s">
        <v>9</v>
      </c>
      <c r="H1653" s="256" t="s">
        <v>10</v>
      </c>
      <c r="I1653" s="24" t="s">
        <v>11</v>
      </c>
      <c r="J1653" s="256" t="s">
        <v>12</v>
      </c>
      <c r="K1653" s="167" t="s">
        <v>13</v>
      </c>
      <c r="L1653" s="167" t="s">
        <v>14</v>
      </c>
      <c r="M1653" s="167" t="s">
        <v>15</v>
      </c>
      <c r="N1653" s="1448"/>
      <c r="O1653" s="1448"/>
    </row>
    <row r="1654" spans="1:15" x14ac:dyDescent="0.35">
      <c r="A1654" s="8">
        <v>1</v>
      </c>
      <c r="B1654" s="66">
        <v>35.840000000000003</v>
      </c>
      <c r="C1654" s="8">
        <v>34.520000000000003</v>
      </c>
      <c r="D1654" s="66">
        <v>31.96</v>
      </c>
      <c r="E1654" s="9">
        <v>36.200000000000003</v>
      </c>
      <c r="F1654" s="9">
        <v>19</v>
      </c>
      <c r="G1654" s="92">
        <v>63</v>
      </c>
      <c r="H1654" s="92">
        <v>49</v>
      </c>
      <c r="I1654" s="9">
        <v>16.7</v>
      </c>
      <c r="J1654" s="9">
        <v>17.399999999999999</v>
      </c>
      <c r="K1654" s="66">
        <v>7.625</v>
      </c>
      <c r="L1654" s="66">
        <v>7.55833333333333</v>
      </c>
      <c r="M1654" s="253">
        <f>AVERAGE(K1654:L1654)*0.2778</f>
        <v>2.1089649999999995</v>
      </c>
      <c r="N1654" s="66">
        <v>1</v>
      </c>
      <c r="O1654" s="9">
        <v>0</v>
      </c>
    </row>
    <row r="1655" spans="1:15" x14ac:dyDescent="0.35">
      <c r="A1655" s="8">
        <v>2</v>
      </c>
      <c r="B1655" s="69">
        <v>36.64</v>
      </c>
      <c r="C1655" s="76">
        <v>33.36</v>
      </c>
      <c r="D1655" s="69">
        <v>32</v>
      </c>
      <c r="E1655" s="9">
        <v>36.799999999999997</v>
      </c>
      <c r="F1655" s="169">
        <v>17.8</v>
      </c>
      <c r="G1655" s="169">
        <v>59</v>
      </c>
      <c r="H1655" s="169">
        <v>45</v>
      </c>
      <c r="I1655" s="9">
        <v>18.5</v>
      </c>
      <c r="J1655" s="9">
        <v>12.4</v>
      </c>
      <c r="K1655" s="253">
        <v>6.95</v>
      </c>
      <c r="L1655" s="253">
        <v>5.666666666666667</v>
      </c>
      <c r="M1655" s="253">
        <f t="shared" ref="M1655:M1663" si="52">AVERAGE(K1655:L1655)*0.2778</f>
        <v>1.7524550000000001</v>
      </c>
      <c r="N1655" s="253">
        <v>7.3</v>
      </c>
      <c r="O1655" s="168">
        <v>0</v>
      </c>
    </row>
    <row r="1656" spans="1:15" x14ac:dyDescent="0.35">
      <c r="A1656" s="2">
        <v>3</v>
      </c>
      <c r="B1656" s="66">
        <v>36.6</v>
      </c>
      <c r="C1656" s="66">
        <v>33.159999999999997</v>
      </c>
      <c r="D1656" s="66">
        <v>31.68</v>
      </c>
      <c r="E1656" s="9">
        <v>35.799999999999997</v>
      </c>
      <c r="F1656" s="9">
        <v>16</v>
      </c>
      <c r="G1656" s="92">
        <v>66</v>
      </c>
      <c r="H1656" s="92">
        <v>39</v>
      </c>
      <c r="I1656" s="9">
        <v>15.8</v>
      </c>
      <c r="J1656" s="9">
        <v>11.4</v>
      </c>
      <c r="K1656" s="66">
        <v>5.9666666666666668</v>
      </c>
      <c r="L1656" s="66">
        <v>3.7250000000000001</v>
      </c>
      <c r="M1656" s="253">
        <f t="shared" si="52"/>
        <v>1.3461725</v>
      </c>
      <c r="N1656" s="66">
        <v>8.3000000000000007</v>
      </c>
      <c r="O1656" s="168">
        <v>0</v>
      </c>
    </row>
    <row r="1657" spans="1:15" x14ac:dyDescent="0.35">
      <c r="A1657" s="2">
        <v>4</v>
      </c>
      <c r="B1657" s="66">
        <v>36.44</v>
      </c>
      <c r="C1657" s="66">
        <v>33</v>
      </c>
      <c r="D1657" s="66">
        <v>31.68</v>
      </c>
      <c r="E1657" s="9">
        <v>36.4</v>
      </c>
      <c r="F1657" s="9">
        <v>16</v>
      </c>
      <c r="G1657" s="92">
        <v>66</v>
      </c>
      <c r="H1657" s="92">
        <v>28</v>
      </c>
      <c r="I1657" s="9">
        <v>13</v>
      </c>
      <c r="J1657" s="9">
        <v>8.3000000000000007</v>
      </c>
      <c r="K1657" s="66">
        <v>7.4333333333333336</v>
      </c>
      <c r="L1657" s="66">
        <v>3.8916666666666666</v>
      </c>
      <c r="M1657" s="253">
        <f t="shared" si="52"/>
        <v>1.5730424999999999</v>
      </c>
      <c r="N1657" s="66">
        <v>8</v>
      </c>
      <c r="O1657" s="168">
        <v>0</v>
      </c>
    </row>
    <row r="1658" spans="1:15" x14ac:dyDescent="0.35">
      <c r="A1658" s="2">
        <v>5</v>
      </c>
      <c r="B1658" s="66">
        <v>36.479999999999997</v>
      </c>
      <c r="C1658" s="66">
        <v>32.92</v>
      </c>
      <c r="D1658" s="66">
        <v>31.68</v>
      </c>
      <c r="E1658" s="10">
        <v>36.799999999999997</v>
      </c>
      <c r="F1658" s="9">
        <v>15.8</v>
      </c>
      <c r="G1658" s="92">
        <v>74</v>
      </c>
      <c r="H1658" s="92">
        <v>45</v>
      </c>
      <c r="I1658" s="10">
        <v>17.5</v>
      </c>
      <c r="J1658" s="10">
        <v>17.2</v>
      </c>
      <c r="K1658" s="66">
        <v>7.3</v>
      </c>
      <c r="L1658" s="66">
        <v>2.875</v>
      </c>
      <c r="M1658" s="253">
        <f t="shared" si="52"/>
        <v>1.4133075000000002</v>
      </c>
      <c r="N1658" s="66">
        <v>9.15</v>
      </c>
      <c r="O1658" s="168">
        <v>0</v>
      </c>
    </row>
    <row r="1659" spans="1:15" x14ac:dyDescent="0.35">
      <c r="A1659" s="2">
        <v>6</v>
      </c>
      <c r="B1659" s="66">
        <v>36.6</v>
      </c>
      <c r="C1659" s="66">
        <v>33.119999999999997</v>
      </c>
      <c r="D1659" s="66">
        <v>31.6</v>
      </c>
      <c r="E1659" s="9">
        <v>36.799999999999997</v>
      </c>
      <c r="F1659" s="9">
        <v>17.8</v>
      </c>
      <c r="G1659" s="92">
        <v>63</v>
      </c>
      <c r="H1659" s="92">
        <v>48</v>
      </c>
      <c r="I1659" s="9">
        <v>16.5</v>
      </c>
      <c r="J1659" s="9">
        <v>9</v>
      </c>
      <c r="K1659" s="66">
        <v>6.7833333333333332</v>
      </c>
      <c r="L1659" s="66">
        <v>2.8916666666666666</v>
      </c>
      <c r="M1659" s="253">
        <f t="shared" si="52"/>
        <v>1.3438575000000001</v>
      </c>
      <c r="N1659" s="66">
        <v>8.15</v>
      </c>
      <c r="O1659" s="168">
        <v>0</v>
      </c>
    </row>
    <row r="1660" spans="1:15" x14ac:dyDescent="0.35">
      <c r="A1660" s="2">
        <v>7</v>
      </c>
      <c r="B1660" s="66">
        <v>36.68</v>
      </c>
      <c r="C1660" s="66">
        <v>32.68</v>
      </c>
      <c r="D1660" s="69">
        <v>31.44</v>
      </c>
      <c r="E1660" s="10">
        <v>38.200000000000003</v>
      </c>
      <c r="F1660" s="10">
        <v>17</v>
      </c>
      <c r="G1660" s="153">
        <v>54</v>
      </c>
      <c r="H1660" s="153">
        <v>45</v>
      </c>
      <c r="I1660" s="10">
        <v>13.7</v>
      </c>
      <c r="J1660" s="10">
        <v>19.5</v>
      </c>
      <c r="K1660" s="66">
        <v>6.916666666666667</v>
      </c>
      <c r="L1660" s="66">
        <v>4.3583333333333334</v>
      </c>
      <c r="M1660" s="253">
        <f t="shared" si="52"/>
        <v>1.5660974999999999</v>
      </c>
      <c r="N1660" s="66">
        <v>9</v>
      </c>
      <c r="O1660" s="168">
        <v>0</v>
      </c>
    </row>
    <row r="1661" spans="1:15" x14ac:dyDescent="0.35">
      <c r="A1661" s="2">
        <v>8</v>
      </c>
      <c r="B1661" s="66">
        <v>36.840000000000003</v>
      </c>
      <c r="C1661" s="66">
        <v>33.119999999999997</v>
      </c>
      <c r="D1661" s="66">
        <v>31.84</v>
      </c>
      <c r="E1661" s="9">
        <v>37.799999999999997</v>
      </c>
      <c r="F1661" s="9">
        <v>17</v>
      </c>
      <c r="G1661" s="92">
        <v>82</v>
      </c>
      <c r="H1661" s="92">
        <v>46</v>
      </c>
      <c r="I1661" s="9">
        <v>20.3</v>
      </c>
      <c r="J1661" s="9">
        <v>13.7</v>
      </c>
      <c r="K1661" s="66">
        <v>7.3916666666666702</v>
      </c>
      <c r="L1661" s="66">
        <v>5.3083333333333336</v>
      </c>
      <c r="M1661" s="253">
        <f t="shared" si="52"/>
        <v>1.7640300000000004</v>
      </c>
      <c r="N1661" s="66">
        <v>8</v>
      </c>
      <c r="O1661" s="168">
        <v>0</v>
      </c>
    </row>
    <row r="1662" spans="1:15" x14ac:dyDescent="0.35">
      <c r="A1662" s="2">
        <v>9</v>
      </c>
      <c r="B1662" s="66">
        <v>36.56</v>
      </c>
      <c r="C1662" s="66">
        <v>32.92</v>
      </c>
      <c r="D1662" s="66">
        <v>31.6</v>
      </c>
      <c r="E1662" s="9">
        <v>36.200000000000003</v>
      </c>
      <c r="F1662" s="9">
        <v>15.4</v>
      </c>
      <c r="G1662" s="92">
        <v>73</v>
      </c>
      <c r="H1662" s="92">
        <v>45</v>
      </c>
      <c r="I1662" s="9">
        <v>17.600000000000001</v>
      </c>
      <c r="J1662" s="9">
        <v>14.9</v>
      </c>
      <c r="K1662" s="66">
        <v>8.1750000000000007</v>
      </c>
      <c r="L1662" s="66">
        <v>3.5166666666666666</v>
      </c>
      <c r="M1662" s="253">
        <f t="shared" si="52"/>
        <v>1.6239724999999998</v>
      </c>
      <c r="N1662" s="66">
        <v>8.15</v>
      </c>
      <c r="O1662" s="168">
        <v>0</v>
      </c>
    </row>
    <row r="1663" spans="1:15" x14ac:dyDescent="0.35">
      <c r="A1663" s="3">
        <v>10</v>
      </c>
      <c r="B1663" s="70">
        <v>37.479999999999997</v>
      </c>
      <c r="C1663" s="70">
        <v>33.68</v>
      </c>
      <c r="D1663" s="70">
        <v>31.96</v>
      </c>
      <c r="E1663" s="13">
        <v>37.200000000000003</v>
      </c>
      <c r="F1663" s="13">
        <v>17.8</v>
      </c>
      <c r="G1663" s="158">
        <v>83</v>
      </c>
      <c r="H1663" s="158">
        <v>53</v>
      </c>
      <c r="I1663" s="13">
        <v>17</v>
      </c>
      <c r="J1663" s="13">
        <v>10.7</v>
      </c>
      <c r="K1663" s="70">
        <v>7.7249999999999996</v>
      </c>
      <c r="L1663" s="70">
        <v>3.2833333333333332</v>
      </c>
      <c r="M1663" s="253">
        <f t="shared" si="52"/>
        <v>1.5290575</v>
      </c>
      <c r="N1663" s="66">
        <v>7.3</v>
      </c>
      <c r="O1663" s="9">
        <v>0</v>
      </c>
    </row>
    <row r="1664" spans="1:15" x14ac:dyDescent="0.35">
      <c r="A1664" s="243" t="s">
        <v>16</v>
      </c>
      <c r="B1664" s="287">
        <f>SUM(B1654:B1663)</f>
        <v>366.16</v>
      </c>
      <c r="C1664" s="287">
        <f t="shared" ref="C1664:K1664" si="53">SUM(C1654:C1663)</f>
        <v>332.48</v>
      </c>
      <c r="D1664" s="287">
        <f t="shared" si="53"/>
        <v>317.44</v>
      </c>
      <c r="E1664" s="287">
        <f t="shared" si="53"/>
        <v>368.2</v>
      </c>
      <c r="F1664" s="287">
        <f t="shared" si="53"/>
        <v>169.6</v>
      </c>
      <c r="G1664" s="287">
        <f t="shared" si="53"/>
        <v>683</v>
      </c>
      <c r="H1664" s="287">
        <f>SUM(H1654:H1663)</f>
        <v>443</v>
      </c>
      <c r="I1664" s="287">
        <f t="shared" si="53"/>
        <v>166.6</v>
      </c>
      <c r="J1664" s="287">
        <f t="shared" si="53"/>
        <v>134.5</v>
      </c>
      <c r="K1664" s="287">
        <f t="shared" si="53"/>
        <v>72.266666666666666</v>
      </c>
      <c r="L1664" s="287">
        <f>SUM(L1654:L1663)</f>
        <v>43.074999999999996</v>
      </c>
      <c r="M1664" s="287">
        <f>SUM(M1654:M1663)</f>
        <v>16.020957499999998</v>
      </c>
      <c r="N1664" s="287">
        <f t="shared" ref="N1664" si="54">SUM(N1654:N1663)</f>
        <v>74.349999999999994</v>
      </c>
      <c r="O1664" s="287">
        <f>SUM(O1654:O1663)</f>
        <v>0</v>
      </c>
    </row>
    <row r="1665" spans="1:15" x14ac:dyDescent="0.35">
      <c r="A1665" s="292" t="s">
        <v>18</v>
      </c>
      <c r="B1665" s="288">
        <f>AVERAGE(B1654:B1663)</f>
        <v>36.616</v>
      </c>
      <c r="C1665" s="288">
        <f t="shared" ref="C1665:K1665" si="55">AVERAGE(C1654:C1663)</f>
        <v>33.248000000000005</v>
      </c>
      <c r="D1665" s="288">
        <f t="shared" si="55"/>
        <v>31.744</v>
      </c>
      <c r="E1665" s="288">
        <f t="shared" si="55"/>
        <v>36.82</v>
      </c>
      <c r="F1665" s="288">
        <f t="shared" si="55"/>
        <v>16.96</v>
      </c>
      <c r="G1665" s="288">
        <f t="shared" si="55"/>
        <v>68.3</v>
      </c>
      <c r="H1665" s="288">
        <f t="shared" si="55"/>
        <v>44.3</v>
      </c>
      <c r="I1665" s="288">
        <f t="shared" si="55"/>
        <v>16.66</v>
      </c>
      <c r="J1665" s="288">
        <f t="shared" si="55"/>
        <v>13.45</v>
      </c>
      <c r="K1665" s="288">
        <f t="shared" si="55"/>
        <v>7.2266666666666666</v>
      </c>
      <c r="L1665" s="288">
        <f>AVERAGE(L1654:L1663)</f>
        <v>4.3074999999999992</v>
      </c>
      <c r="M1665" s="288">
        <f t="shared" ref="M1665:O1665" si="56">AVERAGE(M1654:M1663)</f>
        <v>1.6020957499999997</v>
      </c>
      <c r="N1665" s="288">
        <f t="shared" si="56"/>
        <v>7.4349999999999996</v>
      </c>
      <c r="O1665" s="288">
        <f t="shared" si="56"/>
        <v>0</v>
      </c>
    </row>
    <row r="1666" spans="1:15" x14ac:dyDescent="0.35">
      <c r="A1666" s="6">
        <v>11</v>
      </c>
      <c r="B1666" s="65">
        <v>37.799999999999997</v>
      </c>
      <c r="C1666" s="65">
        <v>33.880000000000003</v>
      </c>
      <c r="D1666" s="65">
        <v>32.159999999999997</v>
      </c>
      <c r="E1666" s="12">
        <v>38.200000000000003</v>
      </c>
      <c r="F1666" s="12">
        <v>17.8</v>
      </c>
      <c r="G1666" s="7">
        <v>68</v>
      </c>
      <c r="H1666" s="7">
        <v>50</v>
      </c>
      <c r="I1666" s="9">
        <v>15</v>
      </c>
      <c r="J1666" s="9">
        <v>14.3</v>
      </c>
      <c r="K1666" s="65">
        <v>7.4916666666666663</v>
      </c>
      <c r="L1666" s="66">
        <v>3.35</v>
      </c>
      <c r="M1666" s="253">
        <f>AVERAGE(K1666:L1666)*0.2778</f>
        <v>1.5059075</v>
      </c>
      <c r="N1666" s="66">
        <v>8.15</v>
      </c>
      <c r="O1666" s="9">
        <v>0</v>
      </c>
    </row>
    <row r="1667" spans="1:15" x14ac:dyDescent="0.35">
      <c r="A1667" s="2">
        <v>12</v>
      </c>
      <c r="B1667" s="8">
        <v>37.28</v>
      </c>
      <c r="C1667" s="8">
        <v>34.200000000000003</v>
      </c>
      <c r="D1667" s="8">
        <v>32.6</v>
      </c>
      <c r="E1667" s="9">
        <v>37.4</v>
      </c>
      <c r="F1667" s="9">
        <v>19.399999999999999</v>
      </c>
      <c r="G1667" s="8">
        <v>70</v>
      </c>
      <c r="H1667" s="8">
        <v>55</v>
      </c>
      <c r="I1667" s="9">
        <v>17.5</v>
      </c>
      <c r="J1667" s="9">
        <v>9.4</v>
      </c>
      <c r="K1667" s="66">
        <v>9.5416666666666661</v>
      </c>
      <c r="L1667" s="66">
        <v>3.8416666666666668</v>
      </c>
      <c r="M1667" s="253">
        <f t="shared" ref="M1667:M1675" si="57">AVERAGE(K1667:L1667)*0.2778</f>
        <v>1.8589449999999998</v>
      </c>
      <c r="N1667" s="66">
        <v>5</v>
      </c>
      <c r="O1667" s="9">
        <v>0</v>
      </c>
    </row>
    <row r="1668" spans="1:15" x14ac:dyDescent="0.35">
      <c r="A1668" s="2">
        <v>13</v>
      </c>
      <c r="B1668" s="8">
        <v>37.200000000000003</v>
      </c>
      <c r="C1668" s="66">
        <v>34.08</v>
      </c>
      <c r="D1668" s="66">
        <v>32.56</v>
      </c>
      <c r="E1668" s="9">
        <v>36.200000000000003</v>
      </c>
      <c r="F1668" s="9">
        <v>16.8</v>
      </c>
      <c r="G1668" s="8">
        <v>70</v>
      </c>
      <c r="H1668" s="8">
        <v>53</v>
      </c>
      <c r="I1668" s="9">
        <v>17.5</v>
      </c>
      <c r="J1668" s="9">
        <v>8.8000000000000007</v>
      </c>
      <c r="K1668" s="66">
        <v>11.216666666666667</v>
      </c>
      <c r="L1668" s="66">
        <v>4.3583333333333334</v>
      </c>
      <c r="M1668" s="253">
        <f t="shared" si="57"/>
        <v>2.1633674999999997</v>
      </c>
      <c r="N1668" s="66" t="s">
        <v>164</v>
      </c>
      <c r="O1668" s="9">
        <v>0</v>
      </c>
    </row>
    <row r="1669" spans="1:15" x14ac:dyDescent="0.35">
      <c r="A1669" s="2">
        <v>14</v>
      </c>
      <c r="B1669" s="66">
        <v>35.24</v>
      </c>
      <c r="C1669" s="66">
        <v>32.64</v>
      </c>
      <c r="D1669" s="66">
        <v>32.04</v>
      </c>
      <c r="E1669" s="8">
        <v>33.200000000000003</v>
      </c>
      <c r="F1669" s="10">
        <v>16.399999999999999</v>
      </c>
      <c r="G1669" s="8">
        <v>77</v>
      </c>
      <c r="H1669" s="8">
        <v>58</v>
      </c>
      <c r="I1669" s="9">
        <v>12.5</v>
      </c>
      <c r="J1669" s="9">
        <v>10.3</v>
      </c>
      <c r="K1669" s="66">
        <v>10.824999999999999</v>
      </c>
      <c r="L1669" s="66">
        <v>5.4666666666666668</v>
      </c>
      <c r="M1669" s="253">
        <f t="shared" si="57"/>
        <v>2.2629124999999997</v>
      </c>
      <c r="N1669" s="66" t="s">
        <v>164</v>
      </c>
      <c r="O1669" s="9">
        <v>0</v>
      </c>
    </row>
    <row r="1670" spans="1:15" x14ac:dyDescent="0.35">
      <c r="A1670" s="2">
        <v>15</v>
      </c>
      <c r="B1670" s="66">
        <v>35.64</v>
      </c>
      <c r="C1670" s="66">
        <v>32.56</v>
      </c>
      <c r="D1670" s="66">
        <v>31</v>
      </c>
      <c r="E1670" s="9">
        <v>36.6</v>
      </c>
      <c r="F1670" s="9">
        <v>17</v>
      </c>
      <c r="G1670" s="8">
        <v>60</v>
      </c>
      <c r="H1670" s="8">
        <v>53</v>
      </c>
      <c r="I1670" s="9">
        <v>18.600000000000001</v>
      </c>
      <c r="J1670" s="9">
        <v>14.2</v>
      </c>
      <c r="K1670" s="66">
        <v>7.3416666666666668</v>
      </c>
      <c r="L1670" s="66">
        <v>4.6166666666666663</v>
      </c>
      <c r="M1670" s="253">
        <f t="shared" si="57"/>
        <v>1.6610124999999998</v>
      </c>
      <c r="N1670" s="66" t="s">
        <v>164</v>
      </c>
      <c r="O1670" s="9">
        <v>0</v>
      </c>
    </row>
    <row r="1671" spans="1:15" x14ac:dyDescent="0.35">
      <c r="A1671" s="2">
        <v>16</v>
      </c>
      <c r="B1671" s="66">
        <v>36.479999999999997</v>
      </c>
      <c r="C1671" s="66">
        <v>33.28</v>
      </c>
      <c r="D1671" s="66">
        <v>28.48</v>
      </c>
      <c r="E1671" s="9">
        <v>36.4</v>
      </c>
      <c r="F1671" s="9">
        <v>16.8</v>
      </c>
      <c r="G1671" s="8">
        <v>74</v>
      </c>
      <c r="H1671" s="8">
        <v>53</v>
      </c>
      <c r="I1671" s="9">
        <v>18.5</v>
      </c>
      <c r="J1671" s="9">
        <v>9.6</v>
      </c>
      <c r="K1671" s="66">
        <v>6.791666666666667</v>
      </c>
      <c r="L1671" s="66">
        <v>5.4416666666666664</v>
      </c>
      <c r="M1671" s="253">
        <f t="shared" si="57"/>
        <v>1.6992100000000001</v>
      </c>
      <c r="N1671" s="66" t="s">
        <v>164</v>
      </c>
      <c r="O1671" s="9">
        <v>0</v>
      </c>
    </row>
    <row r="1672" spans="1:15" x14ac:dyDescent="0.35">
      <c r="A1672" s="2">
        <v>17</v>
      </c>
      <c r="B1672" s="8">
        <v>34.96</v>
      </c>
      <c r="C1672" s="66">
        <v>32.479999999999997</v>
      </c>
      <c r="D1672" s="66">
        <v>31.56</v>
      </c>
      <c r="E1672" s="9">
        <v>34.6</v>
      </c>
      <c r="F1672" s="9">
        <v>19</v>
      </c>
      <c r="G1672" s="8">
        <v>70</v>
      </c>
      <c r="H1672" s="8">
        <v>57</v>
      </c>
      <c r="I1672" s="9">
        <v>14.5</v>
      </c>
      <c r="J1672" s="9">
        <v>10.5</v>
      </c>
      <c r="K1672" s="66">
        <v>6.291666666666667</v>
      </c>
      <c r="L1672" s="66">
        <v>3.2916666666666665</v>
      </c>
      <c r="M1672" s="253">
        <f t="shared" si="57"/>
        <v>1.3311250000000001</v>
      </c>
      <c r="N1672" s="66" t="s">
        <v>164</v>
      </c>
      <c r="O1672" s="9">
        <v>0</v>
      </c>
    </row>
    <row r="1673" spans="1:15" x14ac:dyDescent="0.35">
      <c r="A1673" s="2">
        <v>18</v>
      </c>
      <c r="B1673" s="66">
        <v>37.119999999999997</v>
      </c>
      <c r="C1673" s="66">
        <v>33.44</v>
      </c>
      <c r="D1673" s="8">
        <v>31.68</v>
      </c>
      <c r="E1673" s="9">
        <v>36.6</v>
      </c>
      <c r="F1673" s="9">
        <v>20</v>
      </c>
      <c r="G1673" s="8">
        <v>69</v>
      </c>
      <c r="H1673" s="8">
        <v>48</v>
      </c>
      <c r="I1673" s="9">
        <v>17</v>
      </c>
      <c r="J1673" s="9">
        <v>14.8</v>
      </c>
      <c r="K1673" s="66">
        <v>8.2083333333333339</v>
      </c>
      <c r="L1673" s="66">
        <v>4.458333333333333</v>
      </c>
      <c r="M1673" s="253">
        <f t="shared" si="57"/>
        <v>1.7594000000000001</v>
      </c>
      <c r="N1673" s="66" t="s">
        <v>164</v>
      </c>
      <c r="O1673" s="9">
        <v>0</v>
      </c>
    </row>
    <row r="1674" spans="1:15" x14ac:dyDescent="0.35">
      <c r="A1674" s="2">
        <v>19</v>
      </c>
      <c r="B1674" s="66">
        <v>36.68</v>
      </c>
      <c r="C1674" s="66">
        <v>33.04</v>
      </c>
      <c r="D1674" s="66">
        <v>31.64</v>
      </c>
      <c r="E1674" s="9">
        <v>35.799999999999997</v>
      </c>
      <c r="F1674" s="9">
        <v>17.2</v>
      </c>
      <c r="G1674" s="8">
        <v>68</v>
      </c>
      <c r="H1674" s="8">
        <v>58</v>
      </c>
      <c r="I1674" s="9">
        <v>17</v>
      </c>
      <c r="J1674" s="9">
        <v>10.7</v>
      </c>
      <c r="K1674" s="66">
        <v>9.375</v>
      </c>
      <c r="L1674" s="66">
        <v>5.4249999999999998</v>
      </c>
      <c r="M1674" s="253">
        <f t="shared" si="57"/>
        <v>2.05572</v>
      </c>
      <c r="N1674" s="66" t="s">
        <v>164</v>
      </c>
      <c r="O1674" s="9">
        <v>0</v>
      </c>
    </row>
    <row r="1675" spans="1:15" x14ac:dyDescent="0.35">
      <c r="A1675" s="3">
        <v>20</v>
      </c>
      <c r="B1675" s="70">
        <v>36.92</v>
      </c>
      <c r="C1675" s="70">
        <v>33.6</v>
      </c>
      <c r="D1675" s="70">
        <v>32.08</v>
      </c>
      <c r="E1675" s="13">
        <v>36.4</v>
      </c>
      <c r="F1675" s="13">
        <v>17.8</v>
      </c>
      <c r="G1675" s="11">
        <v>83</v>
      </c>
      <c r="H1675" s="11">
        <v>58</v>
      </c>
      <c r="I1675" s="13">
        <v>19</v>
      </c>
      <c r="J1675" s="13">
        <v>12.2</v>
      </c>
      <c r="K1675" s="70">
        <v>7.2583333333333337</v>
      </c>
      <c r="L1675" s="66">
        <v>4.0250000000000004</v>
      </c>
      <c r="M1675" s="253">
        <f t="shared" si="57"/>
        <v>1.5672550000000003</v>
      </c>
      <c r="N1675" s="66" t="s">
        <v>164</v>
      </c>
      <c r="O1675" s="9">
        <v>0</v>
      </c>
    </row>
    <row r="1676" spans="1:15" x14ac:dyDescent="0.35">
      <c r="A1676" s="243" t="s">
        <v>16</v>
      </c>
      <c r="B1676" s="287">
        <f>SUM(B1666:B1675)</f>
        <v>365.32000000000005</v>
      </c>
      <c r="C1676" s="287">
        <f t="shared" ref="C1676:O1676" si="58">SUM(C1666:C1675)</f>
        <v>333.20000000000005</v>
      </c>
      <c r="D1676" s="287">
        <f t="shared" si="58"/>
        <v>315.79999999999995</v>
      </c>
      <c r="E1676" s="287">
        <f t="shared" si="58"/>
        <v>361.4</v>
      </c>
      <c r="F1676" s="287">
        <f t="shared" si="58"/>
        <v>178.2</v>
      </c>
      <c r="G1676" s="287">
        <f t="shared" si="58"/>
        <v>709</v>
      </c>
      <c r="H1676" s="287">
        <f t="shared" si="58"/>
        <v>543</v>
      </c>
      <c r="I1676" s="287">
        <f t="shared" si="58"/>
        <v>167.1</v>
      </c>
      <c r="J1676" s="287">
        <f t="shared" si="58"/>
        <v>114.8</v>
      </c>
      <c r="K1676" s="287">
        <f t="shared" si="58"/>
        <v>84.341666666666669</v>
      </c>
      <c r="L1676" s="287">
        <f t="shared" si="58"/>
        <v>44.274999999999999</v>
      </c>
      <c r="M1676" s="287">
        <f t="shared" si="58"/>
        <v>17.864854999999999</v>
      </c>
      <c r="N1676" s="287">
        <f t="shared" si="58"/>
        <v>13.15</v>
      </c>
      <c r="O1676" s="287">
        <f t="shared" si="58"/>
        <v>0</v>
      </c>
    </row>
    <row r="1677" spans="1:15" x14ac:dyDescent="0.35">
      <c r="A1677" s="292" t="s">
        <v>18</v>
      </c>
      <c r="B1677" s="288">
        <f>AVERAGE(B1666:B1675)</f>
        <v>36.532000000000004</v>
      </c>
      <c r="C1677" s="288">
        <f t="shared" ref="C1677:O1677" si="59">AVERAGE(C1666:C1675)</f>
        <v>33.320000000000007</v>
      </c>
      <c r="D1677" s="288">
        <f t="shared" si="59"/>
        <v>31.579999999999995</v>
      </c>
      <c r="E1677" s="288">
        <f t="shared" si="59"/>
        <v>36.14</v>
      </c>
      <c r="F1677" s="288">
        <f t="shared" si="59"/>
        <v>17.82</v>
      </c>
      <c r="G1677" s="288">
        <f t="shared" si="59"/>
        <v>70.900000000000006</v>
      </c>
      <c r="H1677" s="288">
        <f t="shared" si="59"/>
        <v>54.3</v>
      </c>
      <c r="I1677" s="288">
        <f t="shared" si="59"/>
        <v>16.71</v>
      </c>
      <c r="J1677" s="288">
        <f t="shared" si="59"/>
        <v>11.48</v>
      </c>
      <c r="K1677" s="288">
        <f t="shared" si="59"/>
        <v>8.4341666666666661</v>
      </c>
      <c r="L1677" s="288">
        <f t="shared" si="59"/>
        <v>4.4275000000000002</v>
      </c>
      <c r="M1677" s="288">
        <f t="shared" si="59"/>
        <v>1.7864854999999999</v>
      </c>
      <c r="N1677" s="288">
        <f t="shared" si="59"/>
        <v>6.5750000000000002</v>
      </c>
      <c r="O1677" s="299">
        <f t="shared" si="59"/>
        <v>0</v>
      </c>
    </row>
    <row r="1678" spans="1:15" x14ac:dyDescent="0.35">
      <c r="A1678" s="21">
        <v>21</v>
      </c>
      <c r="B1678" s="65">
        <v>37.200000000000003</v>
      </c>
      <c r="C1678" s="66">
        <v>33.520000000000003</v>
      </c>
      <c r="D1678" s="65">
        <v>31.92</v>
      </c>
      <c r="E1678" s="12">
        <v>37.200000000000003</v>
      </c>
      <c r="F1678" s="12">
        <v>18.2</v>
      </c>
      <c r="G1678" s="7">
        <v>74</v>
      </c>
      <c r="H1678" s="7">
        <v>55</v>
      </c>
      <c r="I1678" s="12">
        <v>16.5</v>
      </c>
      <c r="J1678" s="9">
        <v>16.100000000000001</v>
      </c>
      <c r="K1678" s="253">
        <v>9.25</v>
      </c>
      <c r="L1678" s="255">
        <v>3.9166666666666665</v>
      </c>
      <c r="M1678" s="255">
        <f>AVERAGE(K1678:L1678)*0.2778</f>
        <v>1.8288499999999999</v>
      </c>
      <c r="N1678" s="66" t="s">
        <v>164</v>
      </c>
      <c r="O1678" s="9">
        <v>0</v>
      </c>
    </row>
    <row r="1679" spans="1:15" x14ac:dyDescent="0.35">
      <c r="A1679" s="22">
        <v>22</v>
      </c>
      <c r="B1679" s="66">
        <v>38.08</v>
      </c>
      <c r="C1679" s="8">
        <v>33.880000000000003</v>
      </c>
      <c r="D1679" s="66">
        <v>32.24</v>
      </c>
      <c r="E1679" s="9">
        <v>37.6</v>
      </c>
      <c r="F1679" s="9">
        <v>18.2</v>
      </c>
      <c r="G1679" s="8">
        <v>69</v>
      </c>
      <c r="H1679" s="8">
        <v>55</v>
      </c>
      <c r="I1679" s="9">
        <v>18</v>
      </c>
      <c r="J1679" s="8">
        <v>13.1</v>
      </c>
      <c r="K1679" s="253">
        <v>6.9</v>
      </c>
      <c r="L1679" s="253">
        <v>4.0583333333333336</v>
      </c>
      <c r="M1679" s="255">
        <f t="shared" ref="M1679:M1687" si="60">AVERAGE(K1679:L1679)*0.2778</f>
        <v>1.5221125</v>
      </c>
      <c r="N1679" s="66" t="s">
        <v>164</v>
      </c>
      <c r="O1679" s="9">
        <v>0</v>
      </c>
    </row>
    <row r="1680" spans="1:15" x14ac:dyDescent="0.35">
      <c r="A1680" s="22">
        <v>23</v>
      </c>
      <c r="B1680" s="66">
        <v>39.08</v>
      </c>
      <c r="C1680" s="66">
        <v>35.159999999999997</v>
      </c>
      <c r="D1680" s="66">
        <v>33.44</v>
      </c>
      <c r="E1680" s="9">
        <v>37.4</v>
      </c>
      <c r="F1680" s="9">
        <v>21.2</v>
      </c>
      <c r="G1680" s="8">
        <v>63</v>
      </c>
      <c r="H1680" s="8">
        <v>28</v>
      </c>
      <c r="I1680" s="9">
        <v>20.5</v>
      </c>
      <c r="J1680" s="9">
        <v>15.4</v>
      </c>
      <c r="K1680" s="253">
        <v>7.3666666666666663</v>
      </c>
      <c r="L1680" s="253">
        <v>4.3499999999999996</v>
      </c>
      <c r="M1680" s="255">
        <f t="shared" si="60"/>
        <v>1.6274449999999998</v>
      </c>
      <c r="N1680" s="66" t="s">
        <v>164</v>
      </c>
      <c r="O1680" s="9">
        <v>0</v>
      </c>
    </row>
    <row r="1681" spans="1:15" x14ac:dyDescent="0.35">
      <c r="A1681" s="22">
        <v>24</v>
      </c>
      <c r="B1681" s="66">
        <v>39</v>
      </c>
      <c r="C1681" s="66">
        <v>34.72</v>
      </c>
      <c r="D1681" s="8">
        <v>32.08</v>
      </c>
      <c r="E1681" s="9">
        <v>38.6</v>
      </c>
      <c r="F1681" s="9">
        <v>19.600000000000001</v>
      </c>
      <c r="G1681" s="8">
        <v>69</v>
      </c>
      <c r="H1681" s="8">
        <v>54</v>
      </c>
      <c r="I1681" s="9">
        <v>18</v>
      </c>
      <c r="J1681" s="9">
        <v>12.4</v>
      </c>
      <c r="K1681" s="253">
        <v>6.85</v>
      </c>
      <c r="L1681" s="253">
        <v>4.3250000000000002</v>
      </c>
      <c r="M1681" s="255">
        <f t="shared" si="60"/>
        <v>1.5522075</v>
      </c>
      <c r="N1681" s="66" t="s">
        <v>164</v>
      </c>
      <c r="O1681" s="9">
        <v>0</v>
      </c>
    </row>
    <row r="1682" spans="1:15" x14ac:dyDescent="0.35">
      <c r="A1682" s="22">
        <v>25</v>
      </c>
      <c r="B1682" s="66">
        <v>37.840000000000003</v>
      </c>
      <c r="C1682" s="66">
        <v>34.119999999999997</v>
      </c>
      <c r="D1682" s="66">
        <v>32.92</v>
      </c>
      <c r="E1682" s="9">
        <v>37.6</v>
      </c>
      <c r="F1682" s="9">
        <v>19.399999999999999</v>
      </c>
      <c r="G1682" s="8">
        <v>64</v>
      </c>
      <c r="H1682" s="8">
        <v>59</v>
      </c>
      <c r="I1682" s="9">
        <v>19</v>
      </c>
      <c r="J1682" s="9">
        <v>13.7</v>
      </c>
      <c r="K1682" s="253">
        <v>10.091666666666667</v>
      </c>
      <c r="L1682" s="253">
        <v>3.8416666666666668</v>
      </c>
      <c r="M1682" s="255">
        <f t="shared" si="60"/>
        <v>1.9353400000000001</v>
      </c>
      <c r="N1682" s="66" t="s">
        <v>164</v>
      </c>
      <c r="O1682" s="9">
        <v>0</v>
      </c>
    </row>
    <row r="1683" spans="1:15" x14ac:dyDescent="0.35">
      <c r="A1683" s="22">
        <v>26</v>
      </c>
      <c r="B1683" s="66">
        <v>38.56</v>
      </c>
      <c r="C1683" s="66">
        <v>34.56</v>
      </c>
      <c r="D1683" s="8">
        <v>32.92</v>
      </c>
      <c r="E1683" s="9">
        <v>38</v>
      </c>
      <c r="F1683" s="9">
        <v>19.8</v>
      </c>
      <c r="G1683" s="8">
        <v>76</v>
      </c>
      <c r="H1683" s="8">
        <v>51</v>
      </c>
      <c r="I1683" s="9">
        <v>9.5</v>
      </c>
      <c r="J1683" s="8">
        <v>11.6</v>
      </c>
      <c r="K1683" s="253">
        <v>8.1083333333333325</v>
      </c>
      <c r="L1683" s="253">
        <v>4.8166666666666664</v>
      </c>
      <c r="M1683" s="255">
        <f t="shared" si="60"/>
        <v>1.7952824999999999</v>
      </c>
      <c r="N1683" s="66" t="s">
        <v>164</v>
      </c>
      <c r="O1683" s="9">
        <v>0</v>
      </c>
    </row>
    <row r="1684" spans="1:15" x14ac:dyDescent="0.35">
      <c r="A1684" s="22">
        <v>27</v>
      </c>
      <c r="B1684" s="66">
        <v>38.36</v>
      </c>
      <c r="C1684" s="66">
        <v>35</v>
      </c>
      <c r="D1684" s="66">
        <v>33.36</v>
      </c>
      <c r="E1684" s="9">
        <v>37.200000000000003</v>
      </c>
      <c r="F1684" s="8">
        <v>23.2</v>
      </c>
      <c r="G1684" s="8">
        <v>79</v>
      </c>
      <c r="H1684" s="8">
        <v>64</v>
      </c>
      <c r="I1684" s="9">
        <v>16</v>
      </c>
      <c r="J1684" s="8">
        <v>12.2</v>
      </c>
      <c r="K1684" s="253">
        <v>10.758333333333333</v>
      </c>
      <c r="L1684" s="253">
        <v>2.6333333333333333</v>
      </c>
      <c r="M1684" s="255">
        <f t="shared" si="60"/>
        <v>1.8601024999999998</v>
      </c>
      <c r="N1684" s="66" t="s">
        <v>164</v>
      </c>
      <c r="O1684" s="9">
        <v>0</v>
      </c>
    </row>
    <row r="1685" spans="1:15" x14ac:dyDescent="0.35">
      <c r="A1685" s="22">
        <v>28</v>
      </c>
      <c r="B1685" s="8">
        <v>37.840000000000003</v>
      </c>
      <c r="C1685" s="8">
        <v>34.44</v>
      </c>
      <c r="D1685" s="66">
        <v>32.96</v>
      </c>
      <c r="E1685" s="9">
        <v>36</v>
      </c>
      <c r="F1685" s="9">
        <v>20.6</v>
      </c>
      <c r="G1685" s="8">
        <v>84</v>
      </c>
      <c r="H1685" s="8">
        <v>65</v>
      </c>
      <c r="I1685" s="8">
        <v>16</v>
      </c>
      <c r="J1685" s="8">
        <v>12.2</v>
      </c>
      <c r="K1685" s="253">
        <v>9.1999999999999993</v>
      </c>
      <c r="L1685" s="66">
        <v>7.5916666666666668</v>
      </c>
      <c r="M1685" s="255">
        <f t="shared" si="60"/>
        <v>2.3323624999999995</v>
      </c>
      <c r="N1685" s="66" t="s">
        <v>164</v>
      </c>
      <c r="O1685" s="9">
        <v>0</v>
      </c>
    </row>
    <row r="1686" spans="1:15" x14ac:dyDescent="0.35">
      <c r="A1686" s="22">
        <v>29</v>
      </c>
      <c r="B1686" s="66">
        <v>34.68</v>
      </c>
      <c r="C1686" s="8">
        <v>33.24</v>
      </c>
      <c r="D1686" s="66">
        <v>32.6</v>
      </c>
      <c r="E1686" s="9">
        <v>33</v>
      </c>
      <c r="F1686" s="8">
        <v>19.399999999999999</v>
      </c>
      <c r="G1686" s="8">
        <v>84</v>
      </c>
      <c r="H1686" s="8">
        <v>72</v>
      </c>
      <c r="I1686" s="8">
        <v>13.4</v>
      </c>
      <c r="J1686" s="9">
        <v>9</v>
      </c>
      <c r="K1686" s="253">
        <v>10.258333333333333</v>
      </c>
      <c r="L1686" s="66">
        <v>4.1749999999999998</v>
      </c>
      <c r="M1686" s="255">
        <f t="shared" si="60"/>
        <v>2.0047899999999998</v>
      </c>
      <c r="N1686" s="66" t="s">
        <v>164</v>
      </c>
      <c r="O1686" s="9">
        <v>0</v>
      </c>
    </row>
    <row r="1687" spans="1:15" x14ac:dyDescent="0.35">
      <c r="A1687" s="22">
        <v>30</v>
      </c>
      <c r="B1687" s="66">
        <v>35.24</v>
      </c>
      <c r="C1687" s="8">
        <v>32.72</v>
      </c>
      <c r="D1687" s="66">
        <v>31.6</v>
      </c>
      <c r="E1687" s="8">
        <v>34.200000000000003</v>
      </c>
      <c r="F1687" s="9">
        <v>19.2</v>
      </c>
      <c r="G1687" s="92">
        <v>92</v>
      </c>
      <c r="H1687" s="8">
        <v>63</v>
      </c>
      <c r="I1687" s="8">
        <v>9.6</v>
      </c>
      <c r="J1687" s="9">
        <v>9.1</v>
      </c>
      <c r="K1687" s="253">
        <v>8.8333333333333339</v>
      </c>
      <c r="L1687" s="66">
        <v>3.85</v>
      </c>
      <c r="M1687" s="255">
        <f t="shared" si="60"/>
        <v>1.7617149999999999</v>
      </c>
      <c r="N1687" s="66" t="s">
        <v>164</v>
      </c>
      <c r="O1687" s="9">
        <v>0</v>
      </c>
    </row>
    <row r="1688" spans="1:15" x14ac:dyDescent="0.35">
      <c r="A1688" s="293" t="s">
        <v>16</v>
      </c>
      <c r="B1688" s="289">
        <f>SUM(B1678:B1687)</f>
        <v>375.88000000000005</v>
      </c>
      <c r="C1688" s="289">
        <f t="shared" ref="C1688:O1688" si="61">SUM(C1678:C1687)</f>
        <v>341.36</v>
      </c>
      <c r="D1688" s="289">
        <f t="shared" si="61"/>
        <v>326.04000000000008</v>
      </c>
      <c r="E1688" s="289">
        <f t="shared" si="61"/>
        <v>366.8</v>
      </c>
      <c r="F1688" s="289">
        <f t="shared" si="61"/>
        <v>198.79999999999998</v>
      </c>
      <c r="G1688" s="289">
        <f t="shared" si="61"/>
        <v>754</v>
      </c>
      <c r="H1688" s="289">
        <f t="shared" si="61"/>
        <v>566</v>
      </c>
      <c r="I1688" s="289">
        <f t="shared" si="61"/>
        <v>156.5</v>
      </c>
      <c r="J1688" s="289">
        <f t="shared" si="61"/>
        <v>124.8</v>
      </c>
      <c r="K1688" s="289">
        <f t="shared" si="61"/>
        <v>87.61666666666666</v>
      </c>
      <c r="L1688" s="289">
        <f t="shared" si="61"/>
        <v>43.55833333333333</v>
      </c>
      <c r="M1688" s="289">
        <f t="shared" si="61"/>
        <v>18.220207499999997</v>
      </c>
      <c r="N1688" s="289"/>
      <c r="O1688" s="289">
        <f t="shared" si="61"/>
        <v>0</v>
      </c>
    </row>
    <row r="1689" spans="1:15" x14ac:dyDescent="0.35">
      <c r="A1689" s="293" t="s">
        <v>18</v>
      </c>
      <c r="B1689" s="290">
        <f>AVERAGE(B1678:B1687)</f>
        <v>37.588000000000008</v>
      </c>
      <c r="C1689" s="290">
        <f t="shared" ref="C1689:O1689" si="62">AVERAGE(C1678:C1687)</f>
        <v>34.136000000000003</v>
      </c>
      <c r="D1689" s="290">
        <f t="shared" si="62"/>
        <v>32.604000000000006</v>
      </c>
      <c r="E1689" s="290">
        <f t="shared" si="62"/>
        <v>36.68</v>
      </c>
      <c r="F1689" s="290">
        <f t="shared" si="62"/>
        <v>19.88</v>
      </c>
      <c r="G1689" s="290">
        <f t="shared" si="62"/>
        <v>75.400000000000006</v>
      </c>
      <c r="H1689" s="290">
        <f t="shared" si="62"/>
        <v>56.6</v>
      </c>
      <c r="I1689" s="290">
        <f t="shared" si="62"/>
        <v>15.65</v>
      </c>
      <c r="J1689" s="290">
        <f t="shared" si="62"/>
        <v>12.48</v>
      </c>
      <c r="K1689" s="290">
        <f t="shared" si="62"/>
        <v>8.7616666666666667</v>
      </c>
      <c r="L1689" s="290">
        <f t="shared" si="62"/>
        <v>4.355833333333333</v>
      </c>
      <c r="M1689" s="290">
        <f t="shared" si="62"/>
        <v>1.8220207499999996</v>
      </c>
      <c r="N1689" s="290"/>
      <c r="O1689" s="290">
        <f t="shared" si="62"/>
        <v>0</v>
      </c>
    </row>
    <row r="1690" spans="1:15" x14ac:dyDescent="0.35">
      <c r="A1690" s="245" t="s">
        <v>20</v>
      </c>
      <c r="B1690" s="246">
        <f>B1664+B1676+B1688</f>
        <v>1107.3600000000001</v>
      </c>
      <c r="C1690" s="246">
        <f t="shared" ref="C1690:O1690" si="63">C1664+C1676+C1688</f>
        <v>1007.0400000000001</v>
      </c>
      <c r="D1690" s="246">
        <f t="shared" si="63"/>
        <v>959.28000000000009</v>
      </c>
      <c r="E1690" s="246">
        <f t="shared" si="63"/>
        <v>1096.3999999999999</v>
      </c>
      <c r="F1690" s="246">
        <f t="shared" si="63"/>
        <v>546.59999999999991</v>
      </c>
      <c r="G1690" s="246">
        <f t="shared" si="63"/>
        <v>2146</v>
      </c>
      <c r="H1690" s="246">
        <f t="shared" si="63"/>
        <v>1552</v>
      </c>
      <c r="I1690" s="246">
        <f t="shared" si="63"/>
        <v>490.2</v>
      </c>
      <c r="J1690" s="246">
        <f t="shared" si="63"/>
        <v>374.1</v>
      </c>
      <c r="K1690" s="246">
        <f t="shared" si="63"/>
        <v>244.22500000000002</v>
      </c>
      <c r="L1690" s="246">
        <f t="shared" si="63"/>
        <v>130.90833333333333</v>
      </c>
      <c r="M1690" s="246">
        <f t="shared" si="63"/>
        <v>52.106020000000001</v>
      </c>
      <c r="N1690" s="246">
        <f t="shared" si="63"/>
        <v>87.5</v>
      </c>
      <c r="O1690" s="246">
        <f t="shared" si="63"/>
        <v>0</v>
      </c>
    </row>
    <row r="1691" spans="1:15" x14ac:dyDescent="0.35">
      <c r="A1691" s="245" t="s">
        <v>21</v>
      </c>
      <c r="B1691" s="246">
        <f>B1690/30</f>
        <v>36.912000000000006</v>
      </c>
      <c r="C1691" s="246">
        <f>C1690/30</f>
        <v>33.568000000000005</v>
      </c>
      <c r="D1691" s="246">
        <f t="shared" ref="D1691:O1691" si="64">D1690/30</f>
        <v>31.976000000000003</v>
      </c>
      <c r="E1691" s="246">
        <f t="shared" si="64"/>
        <v>36.54666666666666</v>
      </c>
      <c r="F1691" s="246">
        <f t="shared" si="64"/>
        <v>18.219999999999995</v>
      </c>
      <c r="G1691" s="246">
        <f t="shared" si="64"/>
        <v>71.533333333333331</v>
      </c>
      <c r="H1691" s="246">
        <f t="shared" si="64"/>
        <v>51.733333333333334</v>
      </c>
      <c r="I1691" s="246">
        <f t="shared" si="64"/>
        <v>16.34</v>
      </c>
      <c r="J1691" s="246">
        <f t="shared" si="64"/>
        <v>12.47</v>
      </c>
      <c r="K1691" s="246">
        <f t="shared" si="64"/>
        <v>8.1408333333333349</v>
      </c>
      <c r="L1691" s="246">
        <f t="shared" si="64"/>
        <v>4.3636111111111111</v>
      </c>
      <c r="M1691" s="246">
        <f t="shared" si="64"/>
        <v>1.7368673333333333</v>
      </c>
      <c r="N1691" s="246">
        <f>N1690/12</f>
        <v>7.291666666666667</v>
      </c>
      <c r="O1691" s="246">
        <f t="shared" si="64"/>
        <v>0</v>
      </c>
    </row>
    <row r="1694" spans="1:15" ht="15" thickBot="1" x14ac:dyDescent="0.4">
      <c r="B1694" s="1433" t="s">
        <v>182</v>
      </c>
      <c r="C1694" s="1433"/>
      <c r="D1694" s="1433"/>
      <c r="E1694" s="1433"/>
      <c r="F1694" s="1433"/>
      <c r="G1694" s="1433"/>
      <c r="H1694" s="1433"/>
      <c r="I1694" s="1433"/>
      <c r="J1694" s="1433"/>
      <c r="K1694" s="1433"/>
      <c r="L1694" s="286"/>
      <c r="M1694" s="286"/>
      <c r="N1694" s="291"/>
      <c r="O1694" s="286"/>
    </row>
    <row r="1695" spans="1:15" ht="21" customHeight="1" x14ac:dyDescent="0.35">
      <c r="A1695" s="1434" t="s">
        <v>1</v>
      </c>
      <c r="B1695" s="1436" t="s">
        <v>23</v>
      </c>
      <c r="C1695" s="1437"/>
      <c r="D1695" s="1438"/>
      <c r="E1695" s="1439" t="s">
        <v>24</v>
      </c>
      <c r="F1695" s="1440"/>
      <c r="G1695" s="1436" t="s">
        <v>4</v>
      </c>
      <c r="H1695" s="1438"/>
      <c r="I1695" s="1441" t="s">
        <v>5</v>
      </c>
      <c r="J1695" s="1442"/>
      <c r="K1695" s="1443" t="s">
        <v>6</v>
      </c>
      <c r="L1695" s="1444"/>
      <c r="M1695" s="1445"/>
      <c r="N1695" s="1448" t="s">
        <v>7</v>
      </c>
      <c r="O1695" s="1448" t="s">
        <v>8</v>
      </c>
    </row>
    <row r="1696" spans="1:15" ht="27.75" customHeight="1" x14ac:dyDescent="0.35">
      <c r="A1696" s="1435"/>
      <c r="B1696" s="256">
        <v>0.05</v>
      </c>
      <c r="C1696" s="256">
        <v>0.1</v>
      </c>
      <c r="D1696" s="256">
        <v>0.2</v>
      </c>
      <c r="E1696" s="256" t="s">
        <v>9</v>
      </c>
      <c r="F1696" s="256" t="s">
        <v>10</v>
      </c>
      <c r="G1696" s="256" t="s">
        <v>9</v>
      </c>
      <c r="H1696" s="256" t="s">
        <v>10</v>
      </c>
      <c r="I1696" s="24" t="s">
        <v>11</v>
      </c>
      <c r="J1696" s="256" t="s">
        <v>12</v>
      </c>
      <c r="K1696" s="167" t="s">
        <v>13</v>
      </c>
      <c r="L1696" s="167" t="s">
        <v>14</v>
      </c>
      <c r="M1696" s="167" t="s">
        <v>15</v>
      </c>
      <c r="N1696" s="1448"/>
      <c r="O1696" s="1448"/>
    </row>
    <row r="1697" spans="1:15" x14ac:dyDescent="0.35">
      <c r="A1697" s="8">
        <v>1</v>
      </c>
      <c r="B1697" s="66">
        <v>34.840000000000003</v>
      </c>
      <c r="C1697" s="8">
        <v>33.04</v>
      </c>
      <c r="D1697" s="66">
        <v>32.08</v>
      </c>
      <c r="E1697" s="9">
        <v>34.6</v>
      </c>
      <c r="F1697" s="9">
        <v>21</v>
      </c>
      <c r="G1697" s="92">
        <v>84</v>
      </c>
      <c r="H1697" s="92">
        <v>67</v>
      </c>
      <c r="I1697" s="9">
        <v>10.5</v>
      </c>
      <c r="J1697" s="9">
        <v>7.9</v>
      </c>
      <c r="K1697" s="66">
        <v>8.4916666666666707</v>
      </c>
      <c r="L1697" s="66">
        <v>6.2583333333333302</v>
      </c>
      <c r="M1697" s="253">
        <f>AVERAGE(K1697:L1697)*0.2778</f>
        <v>2.048775</v>
      </c>
      <c r="N1697" s="66" t="s">
        <v>164</v>
      </c>
      <c r="O1697" s="9">
        <v>0</v>
      </c>
    </row>
    <row r="1698" spans="1:15" x14ac:dyDescent="0.35">
      <c r="A1698" s="8">
        <v>2</v>
      </c>
      <c r="B1698" s="69">
        <v>27.84</v>
      </c>
      <c r="C1698" s="76">
        <v>28.8</v>
      </c>
      <c r="D1698" s="69">
        <v>23.92</v>
      </c>
      <c r="E1698" s="9">
        <v>27.8</v>
      </c>
      <c r="F1698" s="168">
        <v>18</v>
      </c>
      <c r="G1698" s="169">
        <v>92</v>
      </c>
      <c r="H1698" s="169">
        <v>60</v>
      </c>
      <c r="I1698" s="9">
        <v>4</v>
      </c>
      <c r="J1698" s="9">
        <v>3.1</v>
      </c>
      <c r="K1698" s="253">
        <v>9.6750000000000007</v>
      </c>
      <c r="L1698" s="253">
        <v>2.1</v>
      </c>
      <c r="M1698" s="253">
        <f t="shared" ref="M1698:M1706" si="65">AVERAGE(K1698:L1698)*0.2778</f>
        <v>1.6355474999999999</v>
      </c>
      <c r="N1698" s="66" t="s">
        <v>164</v>
      </c>
      <c r="O1698" s="168">
        <v>6.4</v>
      </c>
    </row>
    <row r="1699" spans="1:15" x14ac:dyDescent="0.35">
      <c r="A1699" s="2">
        <v>3</v>
      </c>
      <c r="B1699" s="66">
        <v>33.36</v>
      </c>
      <c r="C1699" s="66">
        <v>31.2</v>
      </c>
      <c r="D1699" s="66">
        <v>29.92</v>
      </c>
      <c r="E1699" s="9">
        <v>35.200000000000003</v>
      </c>
      <c r="F1699" s="9">
        <v>17.399999999999999</v>
      </c>
      <c r="G1699" s="92">
        <v>92</v>
      </c>
      <c r="H1699" s="92">
        <v>67</v>
      </c>
      <c r="I1699" s="9">
        <v>9.5</v>
      </c>
      <c r="J1699" s="9">
        <v>7.6</v>
      </c>
      <c r="K1699" s="66">
        <v>5.3416666666666668</v>
      </c>
      <c r="L1699" s="66">
        <v>4.3583333333333334</v>
      </c>
      <c r="M1699" s="253">
        <f t="shared" si="65"/>
        <v>1.3473299999999999</v>
      </c>
      <c r="N1699" s="66" t="s">
        <v>164</v>
      </c>
      <c r="O1699" s="168">
        <v>1.5</v>
      </c>
    </row>
    <row r="1700" spans="1:15" x14ac:dyDescent="0.35">
      <c r="A1700" s="2">
        <v>4</v>
      </c>
      <c r="B1700" s="66">
        <v>33.24</v>
      </c>
      <c r="C1700" s="66">
        <v>31.12</v>
      </c>
      <c r="D1700" s="66">
        <v>30.44</v>
      </c>
      <c r="E1700" s="9">
        <v>32.4</v>
      </c>
      <c r="F1700" s="9">
        <v>17.399999999999999</v>
      </c>
      <c r="G1700" s="92">
        <v>92</v>
      </c>
      <c r="H1700" s="92">
        <v>67</v>
      </c>
      <c r="I1700" s="9">
        <v>8</v>
      </c>
      <c r="J1700" s="9">
        <v>7.4</v>
      </c>
      <c r="K1700" s="66">
        <v>8.0166666666666675</v>
      </c>
      <c r="L1700" s="66">
        <v>3.7749999999999999</v>
      </c>
      <c r="M1700" s="253">
        <f t="shared" si="65"/>
        <v>1.6378625000000002</v>
      </c>
      <c r="N1700" s="66" t="s">
        <v>164</v>
      </c>
      <c r="O1700" s="168">
        <v>0</v>
      </c>
    </row>
    <row r="1701" spans="1:15" x14ac:dyDescent="0.35">
      <c r="A1701" s="2">
        <v>5</v>
      </c>
      <c r="B1701" s="66">
        <v>32.68</v>
      </c>
      <c r="C1701" s="66">
        <v>30.8</v>
      </c>
      <c r="D1701" s="66">
        <v>30.08</v>
      </c>
      <c r="E1701" s="10">
        <v>31.6</v>
      </c>
      <c r="F1701" s="9">
        <v>18.399999999999999</v>
      </c>
      <c r="G1701" s="92">
        <v>84</v>
      </c>
      <c r="H1701" s="92">
        <v>72</v>
      </c>
      <c r="I1701" s="10">
        <v>8</v>
      </c>
      <c r="J1701" s="10">
        <v>7.1</v>
      </c>
      <c r="K1701" s="66">
        <v>9.625</v>
      </c>
      <c r="L1701" s="66">
        <v>3.5750000000000002</v>
      </c>
      <c r="M1701" s="253">
        <f t="shared" si="65"/>
        <v>1.8334799999999998</v>
      </c>
      <c r="N1701" s="66" t="s">
        <v>164</v>
      </c>
      <c r="O1701" s="168">
        <v>0</v>
      </c>
    </row>
    <row r="1702" spans="1:15" x14ac:dyDescent="0.35">
      <c r="A1702" s="2">
        <v>6</v>
      </c>
      <c r="B1702" s="66">
        <v>33.72</v>
      </c>
      <c r="C1702" s="66">
        <v>31.52</v>
      </c>
      <c r="D1702" s="66">
        <v>30.56</v>
      </c>
      <c r="E1702" s="9">
        <v>33.200000000000003</v>
      </c>
      <c r="F1702" s="9">
        <v>17.8</v>
      </c>
      <c r="G1702" s="92">
        <v>96</v>
      </c>
      <c r="H1702" s="92">
        <v>73</v>
      </c>
      <c r="I1702" s="9">
        <v>5.3</v>
      </c>
      <c r="J1702" s="9">
        <v>6.6</v>
      </c>
      <c r="K1702" s="66">
        <v>8.7249999999999996</v>
      </c>
      <c r="L1702" s="66">
        <v>5.5</v>
      </c>
      <c r="M1702" s="253">
        <f t="shared" si="65"/>
        <v>1.9758524999999998</v>
      </c>
      <c r="N1702" s="66" t="s">
        <v>164</v>
      </c>
      <c r="O1702" s="168">
        <v>0</v>
      </c>
    </row>
    <row r="1703" spans="1:15" x14ac:dyDescent="0.35">
      <c r="A1703" s="2">
        <v>7</v>
      </c>
      <c r="B1703" s="66">
        <v>30.16</v>
      </c>
      <c r="C1703" s="66">
        <v>29.2</v>
      </c>
      <c r="D1703" s="69">
        <v>29.24</v>
      </c>
      <c r="E1703" s="10">
        <v>31</v>
      </c>
      <c r="F1703" s="10">
        <v>17.2</v>
      </c>
      <c r="G1703" s="153">
        <v>92</v>
      </c>
      <c r="H1703" s="153">
        <v>72</v>
      </c>
      <c r="I1703" s="10">
        <v>3.8</v>
      </c>
      <c r="J1703" s="10">
        <v>3.2</v>
      </c>
      <c r="K1703" s="66">
        <v>4.6500000000000004</v>
      </c>
      <c r="L1703" s="66">
        <v>2.85</v>
      </c>
      <c r="M1703" s="253">
        <f t="shared" si="65"/>
        <v>1.04175</v>
      </c>
      <c r="N1703" s="66" t="s">
        <v>164</v>
      </c>
      <c r="O1703" s="168">
        <v>0</v>
      </c>
    </row>
    <row r="1704" spans="1:15" x14ac:dyDescent="0.35">
      <c r="A1704" s="2">
        <v>8</v>
      </c>
      <c r="B1704" s="66">
        <v>33.6</v>
      </c>
      <c r="C1704" s="66">
        <v>30.84</v>
      </c>
      <c r="D1704" s="66">
        <v>29.64</v>
      </c>
      <c r="E1704" s="9">
        <v>33.6</v>
      </c>
      <c r="F1704" s="9">
        <v>19.2</v>
      </c>
      <c r="G1704" s="92">
        <v>92</v>
      </c>
      <c r="H1704" s="92">
        <v>67</v>
      </c>
      <c r="I1704" s="9">
        <v>8.5</v>
      </c>
      <c r="J1704" s="9">
        <v>10.4</v>
      </c>
      <c r="K1704" s="66">
        <v>7.2333333333333334</v>
      </c>
      <c r="L1704" s="66">
        <v>7.0250000000000004</v>
      </c>
      <c r="M1704" s="253">
        <f t="shared" si="65"/>
        <v>1.9804824999999999</v>
      </c>
      <c r="N1704" s="66" t="s">
        <v>164</v>
      </c>
      <c r="O1704" s="168">
        <v>0</v>
      </c>
    </row>
    <row r="1705" spans="1:15" x14ac:dyDescent="0.35">
      <c r="A1705" s="2">
        <v>9</v>
      </c>
      <c r="B1705" s="66">
        <v>32.159999999999997</v>
      </c>
      <c r="C1705" s="66">
        <v>30.36</v>
      </c>
      <c r="D1705" s="66">
        <v>30.64</v>
      </c>
      <c r="E1705" s="9">
        <v>32.4</v>
      </c>
      <c r="F1705" s="9">
        <v>18.399999999999999</v>
      </c>
      <c r="G1705" s="92">
        <v>92</v>
      </c>
      <c r="H1705" s="92">
        <v>67</v>
      </c>
      <c r="I1705" s="9">
        <v>6.5</v>
      </c>
      <c r="J1705" s="9">
        <v>3.6</v>
      </c>
      <c r="K1705" s="66">
        <v>4.7833333333333332</v>
      </c>
      <c r="L1705" s="66">
        <v>3.3166666666666669</v>
      </c>
      <c r="M1705" s="253">
        <f t="shared" si="65"/>
        <v>1.1250899999999999</v>
      </c>
      <c r="N1705" s="66" t="s">
        <v>164</v>
      </c>
      <c r="O1705" s="168">
        <v>0</v>
      </c>
    </row>
    <row r="1706" spans="1:15" x14ac:dyDescent="0.35">
      <c r="A1706" s="3">
        <v>10</v>
      </c>
      <c r="B1706" s="70">
        <v>27.56</v>
      </c>
      <c r="C1706" s="70">
        <v>27.2</v>
      </c>
      <c r="D1706" s="70">
        <v>26.6</v>
      </c>
      <c r="E1706" s="13">
        <v>30.2</v>
      </c>
      <c r="F1706" s="13">
        <v>17.2</v>
      </c>
      <c r="G1706" s="158">
        <v>92</v>
      </c>
      <c r="H1706" s="158">
        <v>78</v>
      </c>
      <c r="I1706" s="13">
        <v>3.5</v>
      </c>
      <c r="J1706" s="13">
        <v>3.4</v>
      </c>
      <c r="K1706" s="70">
        <v>8.3000000000000007</v>
      </c>
      <c r="L1706" s="70">
        <v>5.6583333333333332</v>
      </c>
      <c r="M1706" s="253">
        <f t="shared" si="65"/>
        <v>1.9388125</v>
      </c>
      <c r="N1706" s="66" t="s">
        <v>164</v>
      </c>
      <c r="O1706" s="9">
        <v>9.1999999999999993</v>
      </c>
    </row>
    <row r="1707" spans="1:15" x14ac:dyDescent="0.35">
      <c r="A1707" s="243" t="s">
        <v>16</v>
      </c>
      <c r="B1707" s="287">
        <f>SUM(B1697:B1706)</f>
        <v>319.16000000000003</v>
      </c>
      <c r="C1707" s="287">
        <f t="shared" ref="C1707:M1707" si="66">SUM(C1697:C1706)</f>
        <v>304.08</v>
      </c>
      <c r="D1707" s="287">
        <f t="shared" si="66"/>
        <v>293.12</v>
      </c>
      <c r="E1707" s="287">
        <f t="shared" si="66"/>
        <v>322</v>
      </c>
      <c r="F1707" s="287">
        <f t="shared" si="66"/>
        <v>181.99999999999997</v>
      </c>
      <c r="G1707" s="287">
        <f t="shared" si="66"/>
        <v>908</v>
      </c>
      <c r="H1707" s="287">
        <f t="shared" si="66"/>
        <v>690</v>
      </c>
      <c r="I1707" s="287">
        <f t="shared" si="66"/>
        <v>67.599999999999994</v>
      </c>
      <c r="J1707" s="287">
        <f t="shared" si="66"/>
        <v>60.300000000000004</v>
      </c>
      <c r="K1707" s="287">
        <f>SUM(K1697:K1706)</f>
        <v>74.841666666666669</v>
      </c>
      <c r="L1707" s="287">
        <f t="shared" si="66"/>
        <v>44.416666666666664</v>
      </c>
      <c r="M1707" s="287">
        <f t="shared" si="66"/>
        <v>16.564982500000003</v>
      </c>
      <c r="N1707" s="287"/>
      <c r="O1707" s="287">
        <f>SUM(O1697:O1706)</f>
        <v>17.100000000000001</v>
      </c>
    </row>
    <row r="1708" spans="1:15" x14ac:dyDescent="0.35">
      <c r="A1708" s="292" t="s">
        <v>18</v>
      </c>
      <c r="B1708" s="288">
        <f>AVERAGE(B1697:B1706)</f>
        <v>31.916000000000004</v>
      </c>
      <c r="C1708" s="288">
        <f t="shared" ref="C1708:O1708" si="67">AVERAGE(C1697:C1706)</f>
        <v>30.407999999999998</v>
      </c>
      <c r="D1708" s="288">
        <f t="shared" si="67"/>
        <v>29.312000000000001</v>
      </c>
      <c r="E1708" s="288">
        <f t="shared" si="67"/>
        <v>32.200000000000003</v>
      </c>
      <c r="F1708" s="288">
        <f t="shared" si="67"/>
        <v>18.199999999999996</v>
      </c>
      <c r="G1708" s="288">
        <f t="shared" si="67"/>
        <v>90.8</v>
      </c>
      <c r="H1708" s="288">
        <f t="shared" si="67"/>
        <v>69</v>
      </c>
      <c r="I1708" s="288">
        <f t="shared" si="67"/>
        <v>6.76</v>
      </c>
      <c r="J1708" s="288">
        <f t="shared" si="67"/>
        <v>6.03</v>
      </c>
      <c r="K1708" s="288">
        <f>AVERAGE(K1697:K1706)</f>
        <v>7.4841666666666669</v>
      </c>
      <c r="L1708" s="288">
        <f t="shared" si="67"/>
        <v>4.4416666666666664</v>
      </c>
      <c r="M1708" s="288">
        <f t="shared" si="67"/>
        <v>1.6564982500000003</v>
      </c>
      <c r="N1708" s="288"/>
      <c r="O1708" s="288">
        <f t="shared" si="67"/>
        <v>1.7100000000000002</v>
      </c>
    </row>
    <row r="1709" spans="1:15" x14ac:dyDescent="0.35">
      <c r="A1709" s="6">
        <v>11</v>
      </c>
      <c r="B1709" s="65">
        <v>26.32</v>
      </c>
      <c r="C1709" s="65">
        <v>25.52</v>
      </c>
      <c r="D1709" s="65">
        <v>26.48</v>
      </c>
      <c r="E1709" s="12">
        <v>30</v>
      </c>
      <c r="F1709" s="12">
        <v>15.6</v>
      </c>
      <c r="G1709" s="7">
        <v>92</v>
      </c>
      <c r="H1709" s="7">
        <v>67</v>
      </c>
      <c r="I1709" s="9">
        <v>5</v>
      </c>
      <c r="J1709" s="9">
        <v>5.3</v>
      </c>
      <c r="K1709" s="65">
        <v>5.0250000000000004</v>
      </c>
      <c r="L1709" s="66">
        <v>4.3833333333333302</v>
      </c>
      <c r="M1709" s="253">
        <f>AVERAGE(J1709:K1709)*0.2778</f>
        <v>1.4341424999999999</v>
      </c>
      <c r="N1709" s="66" t="s">
        <v>164</v>
      </c>
      <c r="O1709" s="9">
        <v>0</v>
      </c>
    </row>
    <row r="1710" spans="1:15" x14ac:dyDescent="0.35">
      <c r="A1710" s="2">
        <v>12</v>
      </c>
      <c r="B1710" s="8">
        <v>28.92</v>
      </c>
      <c r="C1710" s="8">
        <v>27.12</v>
      </c>
      <c r="D1710" s="8">
        <v>26.6</v>
      </c>
      <c r="E1710" s="9">
        <v>34.200000000000003</v>
      </c>
      <c r="F1710" s="9">
        <v>17</v>
      </c>
      <c r="G1710" s="8">
        <v>93</v>
      </c>
      <c r="H1710" s="8">
        <v>67</v>
      </c>
      <c r="I1710" s="9">
        <v>6.8</v>
      </c>
      <c r="J1710" s="9">
        <v>5.0999999999999996</v>
      </c>
      <c r="K1710" s="66">
        <v>6.7833333333333332</v>
      </c>
      <c r="L1710" s="66">
        <v>6.4249999999999998</v>
      </c>
      <c r="M1710" s="253">
        <f t="shared" ref="M1710:M1718" si="68">AVERAGE(J1710:K1710)*0.2778</f>
        <v>1.6505949999999998</v>
      </c>
      <c r="N1710" s="66" t="s">
        <v>164</v>
      </c>
      <c r="O1710" s="9">
        <v>1</v>
      </c>
    </row>
    <row r="1711" spans="1:15" x14ac:dyDescent="0.35">
      <c r="A1711" s="2">
        <v>13</v>
      </c>
      <c r="B1711" s="8">
        <v>28.56</v>
      </c>
      <c r="C1711" s="66">
        <v>27.92</v>
      </c>
      <c r="D1711" s="66">
        <v>27.12</v>
      </c>
      <c r="E1711" s="9">
        <v>31.6</v>
      </c>
      <c r="F1711" s="9">
        <v>18.2</v>
      </c>
      <c r="G1711" s="8">
        <v>92</v>
      </c>
      <c r="H1711" s="8">
        <v>67</v>
      </c>
      <c r="I1711" s="9">
        <v>6</v>
      </c>
      <c r="J1711" s="9">
        <v>4.7</v>
      </c>
      <c r="K1711" s="66">
        <v>5.8166666666666664</v>
      </c>
      <c r="L1711" s="66">
        <v>4.6500000000000004</v>
      </c>
      <c r="M1711" s="253">
        <f t="shared" si="68"/>
        <v>1.4607649999999999</v>
      </c>
      <c r="N1711" s="66" t="s">
        <v>164</v>
      </c>
      <c r="O1711" s="9">
        <v>4.2</v>
      </c>
    </row>
    <row r="1712" spans="1:15" x14ac:dyDescent="0.35">
      <c r="A1712" s="2">
        <v>14</v>
      </c>
      <c r="B1712" s="66">
        <v>30.32</v>
      </c>
      <c r="C1712" s="66">
        <v>28.6</v>
      </c>
      <c r="D1712" s="66">
        <v>28.08</v>
      </c>
      <c r="E1712" s="8">
        <v>34.200000000000003</v>
      </c>
      <c r="F1712" s="10">
        <v>16</v>
      </c>
      <c r="G1712" s="8">
        <v>96</v>
      </c>
      <c r="H1712" s="8">
        <v>68</v>
      </c>
      <c r="I1712" s="9">
        <v>7.5</v>
      </c>
      <c r="J1712" s="9">
        <v>6.5</v>
      </c>
      <c r="K1712" s="66">
        <v>8.5416666666666661</v>
      </c>
      <c r="L1712" s="66">
        <v>5.6749999999999998</v>
      </c>
      <c r="M1712" s="253">
        <f t="shared" si="68"/>
        <v>2.0892874999999997</v>
      </c>
      <c r="N1712" s="66" t="s">
        <v>164</v>
      </c>
      <c r="O1712" s="9">
        <v>2.8</v>
      </c>
    </row>
    <row r="1713" spans="1:15" x14ac:dyDescent="0.35">
      <c r="A1713" s="2">
        <v>15</v>
      </c>
      <c r="B1713" s="66">
        <v>31.24</v>
      </c>
      <c r="C1713" s="66">
        <v>29.28</v>
      </c>
      <c r="D1713" s="66">
        <v>28.52</v>
      </c>
      <c r="E1713" s="9">
        <v>34.200000000000003</v>
      </c>
      <c r="F1713" s="9">
        <v>16.600000000000001</v>
      </c>
      <c r="G1713" s="8">
        <v>96</v>
      </c>
      <c r="H1713" s="8">
        <v>64</v>
      </c>
      <c r="I1713" s="9">
        <v>7</v>
      </c>
      <c r="J1713" s="9">
        <v>7.9</v>
      </c>
      <c r="K1713" s="66">
        <v>6.5750000000000002</v>
      </c>
      <c r="L1713" s="66">
        <v>7.7</v>
      </c>
      <c r="M1713" s="253">
        <f t="shared" si="68"/>
        <v>2.0105775000000001</v>
      </c>
      <c r="N1713" s="66" t="s">
        <v>164</v>
      </c>
      <c r="O1713" s="9">
        <v>9</v>
      </c>
    </row>
    <row r="1714" spans="1:15" x14ac:dyDescent="0.35">
      <c r="A1714" s="2">
        <v>16</v>
      </c>
      <c r="B1714" s="66">
        <v>29.36</v>
      </c>
      <c r="C1714" s="66">
        <v>28.24</v>
      </c>
      <c r="D1714" s="66">
        <v>28.16</v>
      </c>
      <c r="E1714" s="9">
        <v>33.4</v>
      </c>
      <c r="F1714" s="9">
        <v>16.399999999999999</v>
      </c>
      <c r="G1714" s="8">
        <v>92</v>
      </c>
      <c r="H1714" s="8">
        <v>68</v>
      </c>
      <c r="I1714" s="9">
        <v>6.5</v>
      </c>
      <c r="J1714" s="9">
        <v>6.5</v>
      </c>
      <c r="K1714" s="66">
        <v>8.6666666666666661</v>
      </c>
      <c r="L1714" s="66">
        <v>5.0999999999999996</v>
      </c>
      <c r="M1714" s="253">
        <f t="shared" si="68"/>
        <v>2.1066499999999997</v>
      </c>
      <c r="N1714" s="66" t="s">
        <v>164</v>
      </c>
      <c r="O1714" s="9">
        <v>0.8</v>
      </c>
    </row>
    <row r="1715" spans="1:15" x14ac:dyDescent="0.35">
      <c r="A1715" s="2">
        <v>17</v>
      </c>
      <c r="B1715" s="8">
        <v>29.08</v>
      </c>
      <c r="C1715" s="66">
        <v>27.88</v>
      </c>
      <c r="D1715" s="66">
        <v>27.8</v>
      </c>
      <c r="E1715" s="9">
        <v>31.8</v>
      </c>
      <c r="F1715" s="9">
        <v>17.399999999999999</v>
      </c>
      <c r="G1715" s="8">
        <v>96</v>
      </c>
      <c r="H1715" s="8">
        <v>68</v>
      </c>
      <c r="I1715" s="9">
        <v>6</v>
      </c>
      <c r="J1715" s="9">
        <v>7.1</v>
      </c>
      <c r="K1715" s="66">
        <v>8.3833333333333329</v>
      </c>
      <c r="L1715" s="66">
        <v>3.9416666666666669</v>
      </c>
      <c r="M1715" s="253">
        <f t="shared" si="68"/>
        <v>2.1506349999999999</v>
      </c>
      <c r="N1715" s="66" t="s">
        <v>164</v>
      </c>
      <c r="O1715" s="9">
        <v>0</v>
      </c>
    </row>
    <row r="1716" spans="1:15" x14ac:dyDescent="0.35">
      <c r="A1716" s="2">
        <v>18</v>
      </c>
      <c r="B1716" s="66">
        <v>29.08</v>
      </c>
      <c r="C1716" s="66">
        <v>28.12</v>
      </c>
      <c r="D1716" s="8">
        <v>28.08</v>
      </c>
      <c r="E1716" s="9">
        <v>32.799999999999997</v>
      </c>
      <c r="F1716" s="9">
        <v>18.2</v>
      </c>
      <c r="G1716" s="8">
        <v>93</v>
      </c>
      <c r="H1716" s="8">
        <v>73</v>
      </c>
      <c r="I1716" s="9">
        <v>4.5</v>
      </c>
      <c r="J1716" s="9">
        <v>2.8</v>
      </c>
      <c r="K1716" s="66">
        <v>7.45</v>
      </c>
      <c r="L1716" s="66">
        <v>2.8916666666666666</v>
      </c>
      <c r="M1716" s="253">
        <f t="shared" si="68"/>
        <v>1.4237249999999999</v>
      </c>
      <c r="N1716" s="66" t="s">
        <v>164</v>
      </c>
      <c r="O1716" s="9">
        <v>3.3</v>
      </c>
    </row>
    <row r="1717" spans="1:15" x14ac:dyDescent="0.35">
      <c r="A1717" s="2">
        <v>19</v>
      </c>
      <c r="B1717" s="66">
        <v>29.6</v>
      </c>
      <c r="C1717" s="66">
        <v>27.76</v>
      </c>
      <c r="D1717" s="66">
        <v>27.36</v>
      </c>
      <c r="E1717" s="9">
        <v>32.4</v>
      </c>
      <c r="F1717" s="9">
        <v>15.6</v>
      </c>
      <c r="G1717" s="8">
        <v>92</v>
      </c>
      <c r="H1717" s="8">
        <v>68</v>
      </c>
      <c r="I1717" s="9">
        <v>9</v>
      </c>
      <c r="J1717" s="9">
        <v>10</v>
      </c>
      <c r="K1717" s="66">
        <v>10.775</v>
      </c>
      <c r="L1717" s="66">
        <v>3.7</v>
      </c>
      <c r="M1717" s="253">
        <f t="shared" si="68"/>
        <v>2.8856474999999997</v>
      </c>
      <c r="N1717" s="66" t="s">
        <v>164</v>
      </c>
      <c r="O1717" s="9"/>
    </row>
    <row r="1718" spans="1:15" x14ac:dyDescent="0.35">
      <c r="A1718" s="3">
        <v>20</v>
      </c>
      <c r="B1718" s="70">
        <v>31.44</v>
      </c>
      <c r="C1718" s="70">
        <v>29.8</v>
      </c>
      <c r="D1718" s="70">
        <v>28.72</v>
      </c>
      <c r="E1718" s="13">
        <v>34.200000000000003</v>
      </c>
      <c r="F1718" s="13">
        <v>19.399999999999999</v>
      </c>
      <c r="G1718" s="11">
        <v>94</v>
      </c>
      <c r="H1718" s="11">
        <v>78</v>
      </c>
      <c r="I1718" s="13">
        <v>7.5</v>
      </c>
      <c r="J1718" s="13">
        <v>9.6999999999999993</v>
      </c>
      <c r="K1718" s="70">
        <v>9.1833333333333336</v>
      </c>
      <c r="L1718" s="66">
        <v>3.7666666666666666</v>
      </c>
      <c r="M1718" s="253">
        <f t="shared" si="68"/>
        <v>2.6228949999999998</v>
      </c>
      <c r="N1718" s="66" t="s">
        <v>164</v>
      </c>
      <c r="O1718" s="9">
        <v>0</v>
      </c>
    </row>
    <row r="1719" spans="1:15" x14ac:dyDescent="0.35">
      <c r="A1719" s="243" t="s">
        <v>16</v>
      </c>
      <c r="B1719" s="287">
        <f>SUM(B1709:B1718)</f>
        <v>293.92</v>
      </c>
      <c r="C1719" s="287">
        <f t="shared" ref="C1719:O1719" si="69">SUM(C1709:C1718)</f>
        <v>280.24</v>
      </c>
      <c r="D1719" s="287">
        <f t="shared" si="69"/>
        <v>276.92000000000007</v>
      </c>
      <c r="E1719" s="287">
        <f t="shared" si="69"/>
        <v>328.79999999999995</v>
      </c>
      <c r="F1719" s="287">
        <f t="shared" si="69"/>
        <v>170.4</v>
      </c>
      <c r="G1719" s="287">
        <f t="shared" si="69"/>
        <v>936</v>
      </c>
      <c r="H1719" s="287">
        <f t="shared" si="69"/>
        <v>688</v>
      </c>
      <c r="I1719" s="287">
        <f t="shared" si="69"/>
        <v>65.8</v>
      </c>
      <c r="J1719" s="287">
        <f t="shared" si="69"/>
        <v>65.599999999999994</v>
      </c>
      <c r="K1719" s="287">
        <f t="shared" si="69"/>
        <v>77.2</v>
      </c>
      <c r="L1719" s="287">
        <f t="shared" si="69"/>
        <v>48.233333333333334</v>
      </c>
      <c r="M1719" s="287">
        <f t="shared" si="69"/>
        <v>19.834919999999997</v>
      </c>
      <c r="N1719" s="287"/>
      <c r="O1719" s="287">
        <f t="shared" si="69"/>
        <v>21.1</v>
      </c>
    </row>
    <row r="1720" spans="1:15" x14ac:dyDescent="0.35">
      <c r="A1720" s="292" t="s">
        <v>18</v>
      </c>
      <c r="B1720" s="288">
        <f>AVERAGE(B1709:B1718)</f>
        <v>29.392000000000003</v>
      </c>
      <c r="C1720" s="288">
        <f t="shared" ref="C1720:O1720" si="70">AVERAGE(C1709:C1718)</f>
        <v>28.024000000000001</v>
      </c>
      <c r="D1720" s="288">
        <f t="shared" si="70"/>
        <v>27.692000000000007</v>
      </c>
      <c r="E1720" s="288">
        <f t="shared" si="70"/>
        <v>32.879999999999995</v>
      </c>
      <c r="F1720" s="288">
        <f t="shared" si="70"/>
        <v>17.04</v>
      </c>
      <c r="G1720" s="288">
        <f t="shared" si="70"/>
        <v>93.6</v>
      </c>
      <c r="H1720" s="288">
        <f t="shared" si="70"/>
        <v>68.8</v>
      </c>
      <c r="I1720" s="288">
        <f t="shared" si="70"/>
        <v>6.58</v>
      </c>
      <c r="J1720" s="288">
        <f t="shared" si="70"/>
        <v>6.56</v>
      </c>
      <c r="K1720" s="288">
        <f t="shared" si="70"/>
        <v>7.7200000000000006</v>
      </c>
      <c r="L1720" s="288">
        <f t="shared" si="70"/>
        <v>4.8233333333333333</v>
      </c>
      <c r="M1720" s="288">
        <f t="shared" si="70"/>
        <v>1.9834919999999996</v>
      </c>
      <c r="N1720" s="288"/>
      <c r="O1720" s="288">
        <f t="shared" si="70"/>
        <v>2.3444444444444446</v>
      </c>
    </row>
    <row r="1721" spans="1:15" x14ac:dyDescent="0.35">
      <c r="A1721" s="21">
        <v>21</v>
      </c>
      <c r="B1721" s="65">
        <v>31.76</v>
      </c>
      <c r="C1721" s="66">
        <v>29.72</v>
      </c>
      <c r="D1721" s="65">
        <v>29.12</v>
      </c>
      <c r="E1721" s="12">
        <v>33.4</v>
      </c>
      <c r="F1721" s="12">
        <v>17.399999999999999</v>
      </c>
      <c r="G1721" s="7">
        <v>96</v>
      </c>
      <c r="H1721" s="7">
        <v>67</v>
      </c>
      <c r="I1721" s="12">
        <v>11</v>
      </c>
      <c r="J1721" s="9">
        <v>10</v>
      </c>
      <c r="K1721" s="253">
        <v>8.6333333333333329</v>
      </c>
      <c r="L1721" s="255">
        <v>5.3583333333333334</v>
      </c>
      <c r="M1721" s="255">
        <f>AVERAGE(K1721:L1721)*0.2778</f>
        <v>1.9434425</v>
      </c>
      <c r="N1721" s="66" t="s">
        <v>164</v>
      </c>
      <c r="O1721" s="9">
        <v>0</v>
      </c>
    </row>
    <row r="1722" spans="1:15" x14ac:dyDescent="0.35">
      <c r="A1722" s="22">
        <v>22</v>
      </c>
      <c r="B1722" s="66">
        <v>31.84</v>
      </c>
      <c r="C1722" s="8">
        <v>30</v>
      </c>
      <c r="D1722" s="66">
        <v>29.48</v>
      </c>
      <c r="E1722" s="9">
        <v>34.200000000000003</v>
      </c>
      <c r="F1722" s="9">
        <v>17.2</v>
      </c>
      <c r="G1722" s="8">
        <v>92</v>
      </c>
      <c r="H1722" s="8">
        <v>73</v>
      </c>
      <c r="I1722" s="9">
        <v>8</v>
      </c>
      <c r="J1722" s="8">
        <v>7.2</v>
      </c>
      <c r="K1722" s="253">
        <v>9.2333333333333325</v>
      </c>
      <c r="L1722" s="253">
        <v>2.9833333333333334</v>
      </c>
      <c r="M1722" s="255">
        <f t="shared" ref="M1722:M1731" si="71">AVERAGE(K1722:L1722)*0.2778</f>
        <v>1.6968949999999998</v>
      </c>
      <c r="N1722" s="66" t="s">
        <v>164</v>
      </c>
      <c r="O1722" s="9">
        <v>0</v>
      </c>
    </row>
    <row r="1723" spans="1:15" x14ac:dyDescent="0.35">
      <c r="A1723" s="22">
        <v>23</v>
      </c>
      <c r="B1723" s="66">
        <v>32.64</v>
      </c>
      <c r="C1723" s="66">
        <v>30.76</v>
      </c>
      <c r="D1723" s="66">
        <v>29.6</v>
      </c>
      <c r="E1723" s="9">
        <v>35.799999999999997</v>
      </c>
      <c r="F1723" s="9">
        <v>18.399999999999999</v>
      </c>
      <c r="G1723" s="8">
        <v>92</v>
      </c>
      <c r="H1723" s="8">
        <v>67</v>
      </c>
      <c r="I1723" s="9">
        <v>9.5</v>
      </c>
      <c r="J1723" s="9">
        <v>10.8</v>
      </c>
      <c r="K1723" s="253">
        <v>10.025</v>
      </c>
      <c r="L1723" s="253">
        <v>3.6416666666666666</v>
      </c>
      <c r="M1723" s="255">
        <f t="shared" si="71"/>
        <v>1.8983000000000001</v>
      </c>
      <c r="N1723" s="66" t="s">
        <v>164</v>
      </c>
      <c r="O1723" s="9">
        <v>0</v>
      </c>
    </row>
    <row r="1724" spans="1:15" x14ac:dyDescent="0.35">
      <c r="A1724" s="22">
        <v>24</v>
      </c>
      <c r="B1724" s="66">
        <v>31.56</v>
      </c>
      <c r="C1724" s="66">
        <v>30.12</v>
      </c>
      <c r="D1724" s="8">
        <v>29.84</v>
      </c>
      <c r="E1724" s="9">
        <v>33.6</v>
      </c>
      <c r="F1724" s="9">
        <v>16.399999999999999</v>
      </c>
      <c r="G1724" s="8">
        <v>96</v>
      </c>
      <c r="H1724" s="8">
        <v>73</v>
      </c>
      <c r="I1724" s="9">
        <v>6.5</v>
      </c>
      <c r="J1724" s="9">
        <v>6.3</v>
      </c>
      <c r="K1724" s="253">
        <v>8.4333333333333336</v>
      </c>
      <c r="L1724" s="253">
        <v>3.4583333333333335</v>
      </c>
      <c r="M1724" s="255">
        <f t="shared" si="71"/>
        <v>1.6517525</v>
      </c>
      <c r="N1724" s="66" t="s">
        <v>164</v>
      </c>
      <c r="O1724" s="9">
        <v>0</v>
      </c>
    </row>
    <row r="1725" spans="1:15" x14ac:dyDescent="0.35">
      <c r="A1725" s="22">
        <v>25</v>
      </c>
      <c r="B1725" s="66">
        <v>27.92</v>
      </c>
      <c r="C1725" s="66">
        <v>28.12</v>
      </c>
      <c r="D1725" s="66">
        <v>28.76</v>
      </c>
      <c r="E1725" s="9">
        <v>32.4</v>
      </c>
      <c r="F1725" s="9">
        <v>16.399999999999999</v>
      </c>
      <c r="G1725" s="8">
        <v>96</v>
      </c>
      <c r="H1725" s="8">
        <v>73</v>
      </c>
      <c r="I1725" s="9">
        <v>3.5</v>
      </c>
      <c r="J1725" s="9">
        <v>2</v>
      </c>
      <c r="K1725" s="253">
        <v>8.8583333333333325</v>
      </c>
      <c r="L1725" s="253">
        <v>2.8916666666666666</v>
      </c>
      <c r="M1725" s="255">
        <f t="shared" si="71"/>
        <v>1.6320749999999999</v>
      </c>
      <c r="N1725" s="66" t="s">
        <v>164</v>
      </c>
      <c r="O1725" s="9">
        <v>0</v>
      </c>
    </row>
    <row r="1726" spans="1:15" x14ac:dyDescent="0.35">
      <c r="A1726" s="22">
        <v>26</v>
      </c>
      <c r="B1726" s="66">
        <v>26.96</v>
      </c>
      <c r="C1726" s="66">
        <v>26.4</v>
      </c>
      <c r="D1726" s="8">
        <v>27.2</v>
      </c>
      <c r="E1726" s="9">
        <v>28.6</v>
      </c>
      <c r="F1726" s="9">
        <v>16</v>
      </c>
      <c r="G1726" s="8">
        <v>96</v>
      </c>
      <c r="H1726" s="8">
        <v>77</v>
      </c>
      <c r="I1726" s="9">
        <v>3.5</v>
      </c>
      <c r="J1726" s="8">
        <v>4.0999999999999996</v>
      </c>
      <c r="K1726" s="253">
        <v>6.2166666666666668</v>
      </c>
      <c r="L1726" s="253">
        <v>4.5916666666666668</v>
      </c>
      <c r="M1726" s="255">
        <f t="shared" si="71"/>
        <v>1.5012775</v>
      </c>
      <c r="N1726" s="66" t="s">
        <v>164</v>
      </c>
      <c r="O1726" s="9">
        <v>26.9</v>
      </c>
    </row>
    <row r="1727" spans="1:15" x14ac:dyDescent="0.35">
      <c r="A1727" s="22">
        <v>27</v>
      </c>
      <c r="B1727" s="66">
        <v>28.56</v>
      </c>
      <c r="C1727" s="66">
        <v>27.32</v>
      </c>
      <c r="D1727" s="66">
        <v>26.4</v>
      </c>
      <c r="E1727" s="9">
        <v>31.4</v>
      </c>
      <c r="F1727" s="9">
        <v>18</v>
      </c>
      <c r="G1727" s="8">
        <v>92</v>
      </c>
      <c r="H1727" s="8">
        <v>72</v>
      </c>
      <c r="I1727" s="9">
        <v>5</v>
      </c>
      <c r="J1727" s="8">
        <v>5.4</v>
      </c>
      <c r="K1727" s="253">
        <v>7.5250000000000004</v>
      </c>
      <c r="L1727" s="253">
        <v>3.5</v>
      </c>
      <c r="M1727" s="255">
        <f t="shared" si="71"/>
        <v>1.5313725</v>
      </c>
      <c r="N1727" s="66" t="s">
        <v>164</v>
      </c>
      <c r="O1727" s="9">
        <v>0</v>
      </c>
    </row>
    <row r="1728" spans="1:15" x14ac:dyDescent="0.35">
      <c r="A1728" s="22">
        <v>28</v>
      </c>
      <c r="B1728" s="8">
        <v>29.88</v>
      </c>
      <c r="C1728" s="8">
        <v>29.28</v>
      </c>
      <c r="D1728" s="66">
        <v>27.72</v>
      </c>
      <c r="E1728" s="9">
        <v>32.4</v>
      </c>
      <c r="F1728" s="9">
        <v>18</v>
      </c>
      <c r="G1728" s="8">
        <v>92</v>
      </c>
      <c r="H1728" s="8">
        <v>67</v>
      </c>
      <c r="I1728" s="8">
        <v>6.5</v>
      </c>
      <c r="J1728" s="8">
        <v>5.9</v>
      </c>
      <c r="K1728" s="253">
        <v>7.5916666666666668</v>
      </c>
      <c r="L1728" s="66">
        <v>5.0916666666666668</v>
      </c>
      <c r="M1728" s="255">
        <f t="shared" si="71"/>
        <v>1.7617149999999999</v>
      </c>
      <c r="N1728" s="66" t="s">
        <v>164</v>
      </c>
      <c r="O1728" s="9">
        <v>0</v>
      </c>
    </row>
    <row r="1729" spans="1:15" x14ac:dyDescent="0.35">
      <c r="A1729" s="22">
        <v>29</v>
      </c>
      <c r="B1729" s="66">
        <v>30.96</v>
      </c>
      <c r="C1729" s="8">
        <v>28.8</v>
      </c>
      <c r="D1729" s="66">
        <v>28.96</v>
      </c>
      <c r="E1729" s="9">
        <v>33</v>
      </c>
      <c r="F1729" s="8">
        <v>17.399999999999999</v>
      </c>
      <c r="G1729" s="8">
        <v>92</v>
      </c>
      <c r="H1729" s="8">
        <v>67</v>
      </c>
      <c r="I1729" s="8">
        <v>7.9</v>
      </c>
      <c r="J1729" s="9">
        <v>5.7</v>
      </c>
      <c r="K1729" s="253">
        <v>8.4833333333333325</v>
      </c>
      <c r="L1729" s="66">
        <v>5.2750000000000004</v>
      </c>
      <c r="M1729" s="255">
        <f t="shared" si="71"/>
        <v>1.9110324999999999</v>
      </c>
      <c r="N1729" s="66" t="s">
        <v>164</v>
      </c>
      <c r="O1729" s="9">
        <v>8</v>
      </c>
    </row>
    <row r="1730" spans="1:15" x14ac:dyDescent="0.35">
      <c r="A1730" s="22">
        <v>30</v>
      </c>
      <c r="B1730" s="66">
        <v>29.36</v>
      </c>
      <c r="C1730" s="8">
        <v>27.92</v>
      </c>
      <c r="D1730" s="66">
        <v>30.04</v>
      </c>
      <c r="E1730" s="9">
        <v>31.2</v>
      </c>
      <c r="F1730" s="8">
        <v>15.6</v>
      </c>
      <c r="G1730" s="8">
        <v>96</v>
      </c>
      <c r="H1730" s="8">
        <v>63</v>
      </c>
      <c r="I1730" s="9">
        <v>6</v>
      </c>
      <c r="J1730" s="9">
        <v>8.3000000000000007</v>
      </c>
      <c r="K1730" s="253">
        <v>7.4416666666666664</v>
      </c>
      <c r="L1730" s="66">
        <v>7.3166666666666664</v>
      </c>
      <c r="M1730" s="255">
        <f t="shared" si="71"/>
        <v>2.0499324999999997</v>
      </c>
      <c r="N1730" s="66" t="s">
        <v>164</v>
      </c>
      <c r="O1730" s="168">
        <v>2.6</v>
      </c>
    </row>
    <row r="1731" spans="1:15" x14ac:dyDescent="0.35">
      <c r="A1731" s="22">
        <v>31</v>
      </c>
      <c r="B1731" s="66">
        <v>28.36</v>
      </c>
      <c r="C1731" s="8">
        <v>28.24</v>
      </c>
      <c r="D1731" s="66">
        <v>27.96</v>
      </c>
      <c r="E1731" s="8">
        <v>33</v>
      </c>
      <c r="F1731" s="9">
        <v>15.8</v>
      </c>
      <c r="G1731" s="92">
        <v>92</v>
      </c>
      <c r="H1731" s="8">
        <v>64</v>
      </c>
      <c r="I1731" s="8">
        <v>8.5</v>
      </c>
      <c r="J1731" s="9">
        <v>6.1</v>
      </c>
      <c r="K1731" s="253">
        <v>8.9</v>
      </c>
      <c r="L1731" s="66">
        <v>4.7416666666666663</v>
      </c>
      <c r="M1731" s="255">
        <f t="shared" si="71"/>
        <v>1.8948274999999999</v>
      </c>
      <c r="N1731" s="66" t="s">
        <v>164</v>
      </c>
      <c r="O1731" s="168">
        <v>6.2</v>
      </c>
    </row>
    <row r="1732" spans="1:15" x14ac:dyDescent="0.35">
      <c r="A1732" s="293" t="s">
        <v>16</v>
      </c>
      <c r="B1732" s="289">
        <f>SUM(B1721:B1731)</f>
        <v>329.80000000000007</v>
      </c>
      <c r="C1732" s="289">
        <f t="shared" ref="C1732:O1732" si="72">SUM(C1721:C1731)</f>
        <v>316.68</v>
      </c>
      <c r="D1732" s="289">
        <f t="shared" si="72"/>
        <v>315.08</v>
      </c>
      <c r="E1732" s="289">
        <f t="shared" si="72"/>
        <v>359</v>
      </c>
      <c r="F1732" s="289">
        <f t="shared" si="72"/>
        <v>186.6</v>
      </c>
      <c r="G1732" s="289">
        <f t="shared" si="72"/>
        <v>1032</v>
      </c>
      <c r="H1732" s="289">
        <f t="shared" si="72"/>
        <v>763</v>
      </c>
      <c r="I1732" s="289">
        <f t="shared" si="72"/>
        <v>75.900000000000006</v>
      </c>
      <c r="J1732" s="289">
        <f t="shared" si="72"/>
        <v>71.8</v>
      </c>
      <c r="K1732" s="289">
        <f t="shared" si="72"/>
        <v>91.341666666666669</v>
      </c>
      <c r="L1732" s="289">
        <f t="shared" si="72"/>
        <v>48.85</v>
      </c>
      <c r="M1732" s="289">
        <f t="shared" si="72"/>
        <v>19.4726225</v>
      </c>
      <c r="N1732" s="289"/>
      <c r="O1732" s="289">
        <f t="shared" si="72"/>
        <v>43.7</v>
      </c>
    </row>
    <row r="1733" spans="1:15" x14ac:dyDescent="0.35">
      <c r="A1733" s="293" t="s">
        <v>18</v>
      </c>
      <c r="B1733" s="290">
        <f>AVERAGE(B1721:B1731)</f>
        <v>29.981818181818188</v>
      </c>
      <c r="C1733" s="290">
        <f t="shared" ref="C1733:O1733" si="73">AVERAGE(C1721:C1731)</f>
        <v>28.789090909090909</v>
      </c>
      <c r="D1733" s="290">
        <f t="shared" si="73"/>
        <v>28.643636363636361</v>
      </c>
      <c r="E1733" s="290">
        <f t="shared" si="73"/>
        <v>32.636363636363633</v>
      </c>
      <c r="F1733" s="290">
        <f t="shared" si="73"/>
        <v>16.963636363636365</v>
      </c>
      <c r="G1733" s="290">
        <f t="shared" si="73"/>
        <v>93.818181818181813</v>
      </c>
      <c r="H1733" s="290">
        <f t="shared" si="73"/>
        <v>69.36363636363636</v>
      </c>
      <c r="I1733" s="290">
        <f t="shared" si="73"/>
        <v>6.9</v>
      </c>
      <c r="J1733" s="290">
        <f t="shared" si="73"/>
        <v>6.5272727272727273</v>
      </c>
      <c r="K1733" s="290">
        <f t="shared" si="73"/>
        <v>8.3037878787878796</v>
      </c>
      <c r="L1733" s="290">
        <f t="shared" si="73"/>
        <v>4.4409090909090914</v>
      </c>
      <c r="M1733" s="290">
        <f t="shared" si="73"/>
        <v>1.7702384090909091</v>
      </c>
      <c r="N1733" s="290"/>
      <c r="O1733" s="290">
        <f t="shared" si="73"/>
        <v>3.9727272727272731</v>
      </c>
    </row>
    <row r="1734" spans="1:15" x14ac:dyDescent="0.35">
      <c r="A1734" s="245" t="s">
        <v>20</v>
      </c>
      <c r="B1734" s="246">
        <f>SUM(B1707+B1719+B1732)</f>
        <v>942.88000000000011</v>
      </c>
      <c r="C1734" s="246">
        <f t="shared" ref="C1734:O1734" si="74">SUM(C1707+C1719+C1732)</f>
        <v>901</v>
      </c>
      <c r="D1734" s="246">
        <f t="shared" si="74"/>
        <v>885.12000000000012</v>
      </c>
      <c r="E1734" s="246">
        <f t="shared" si="74"/>
        <v>1009.8</v>
      </c>
      <c r="F1734" s="246">
        <f t="shared" si="74"/>
        <v>539</v>
      </c>
      <c r="G1734" s="246">
        <f t="shared" si="74"/>
        <v>2876</v>
      </c>
      <c r="H1734" s="246">
        <f t="shared" si="74"/>
        <v>2141</v>
      </c>
      <c r="I1734" s="246">
        <f t="shared" si="74"/>
        <v>209.29999999999998</v>
      </c>
      <c r="J1734" s="246">
        <f t="shared" si="74"/>
        <v>197.7</v>
      </c>
      <c r="K1734" s="246">
        <f t="shared" si="74"/>
        <v>243.38333333333335</v>
      </c>
      <c r="L1734" s="246">
        <f t="shared" si="74"/>
        <v>141.5</v>
      </c>
      <c r="M1734" s="246">
        <f t="shared" si="74"/>
        <v>55.872524999999996</v>
      </c>
      <c r="N1734" s="246"/>
      <c r="O1734" s="246">
        <f t="shared" si="74"/>
        <v>81.900000000000006</v>
      </c>
    </row>
    <row r="1735" spans="1:15" x14ac:dyDescent="0.35">
      <c r="A1735" s="245" t="s">
        <v>21</v>
      </c>
      <c r="B1735" s="246">
        <f>B1734/31</f>
        <v>30.415483870967744</v>
      </c>
      <c r="C1735" s="246">
        <f t="shared" ref="C1735:M1735" si="75">C1734/31</f>
        <v>29.06451612903226</v>
      </c>
      <c r="D1735" s="246">
        <f t="shared" si="75"/>
        <v>28.552258064516131</v>
      </c>
      <c r="E1735" s="246">
        <f t="shared" si="75"/>
        <v>32.574193548387093</v>
      </c>
      <c r="F1735" s="246">
        <f t="shared" si="75"/>
        <v>17.387096774193548</v>
      </c>
      <c r="G1735" s="246">
        <f t="shared" si="75"/>
        <v>92.774193548387103</v>
      </c>
      <c r="H1735" s="246">
        <f t="shared" si="75"/>
        <v>69.064516129032256</v>
      </c>
      <c r="I1735" s="246">
        <f t="shared" si="75"/>
        <v>6.7516129032258059</v>
      </c>
      <c r="J1735" s="246">
        <f t="shared" si="75"/>
        <v>6.3774193548387093</v>
      </c>
      <c r="K1735" s="246">
        <f t="shared" si="75"/>
        <v>7.8510752688172047</v>
      </c>
      <c r="L1735" s="246">
        <f t="shared" si="75"/>
        <v>4.564516129032258</v>
      </c>
      <c r="M1735" s="246">
        <f t="shared" si="75"/>
        <v>1.8023395161290321</v>
      </c>
      <c r="N1735" s="246"/>
      <c r="O1735" s="246"/>
    </row>
    <row r="1737" spans="1:15" ht="15" thickBot="1" x14ac:dyDescent="0.4">
      <c r="B1737" s="1433" t="s">
        <v>184</v>
      </c>
      <c r="C1737" s="1433"/>
      <c r="D1737" s="1433"/>
      <c r="E1737" s="1433"/>
      <c r="F1737" s="1433"/>
      <c r="G1737" s="1433"/>
      <c r="H1737" s="1433"/>
      <c r="I1737" s="1433"/>
      <c r="J1737" s="1433"/>
      <c r="K1737" s="1433"/>
      <c r="L1737" s="286"/>
      <c r="M1737" s="286"/>
      <c r="N1737" s="291"/>
      <c r="O1737" s="286"/>
    </row>
    <row r="1738" spans="1:15" ht="21.75" customHeight="1" x14ac:dyDescent="0.35">
      <c r="A1738" s="1434" t="s">
        <v>1</v>
      </c>
      <c r="B1738" s="1436" t="s">
        <v>23</v>
      </c>
      <c r="C1738" s="1437"/>
      <c r="D1738" s="1438"/>
      <c r="E1738" s="1439" t="s">
        <v>24</v>
      </c>
      <c r="F1738" s="1440"/>
      <c r="G1738" s="1436" t="s">
        <v>4</v>
      </c>
      <c r="H1738" s="1438"/>
      <c r="I1738" s="1441" t="s">
        <v>5</v>
      </c>
      <c r="J1738" s="1442"/>
      <c r="K1738" s="1443" t="s">
        <v>6</v>
      </c>
      <c r="L1738" s="1444"/>
      <c r="M1738" s="1445"/>
      <c r="N1738" s="1446" t="s">
        <v>7</v>
      </c>
      <c r="O1738" s="1446" t="s">
        <v>8</v>
      </c>
    </row>
    <row r="1739" spans="1:15" ht="27" customHeight="1" x14ac:dyDescent="0.35">
      <c r="A1739" s="1435"/>
      <c r="B1739" s="256">
        <v>0.05</v>
      </c>
      <c r="C1739" s="256">
        <v>0.1</v>
      </c>
      <c r="D1739" s="256">
        <v>0.2</v>
      </c>
      <c r="E1739" s="256" t="s">
        <v>9</v>
      </c>
      <c r="F1739" s="256" t="s">
        <v>10</v>
      </c>
      <c r="G1739" s="256" t="s">
        <v>9</v>
      </c>
      <c r="H1739" s="256" t="s">
        <v>10</v>
      </c>
      <c r="I1739" s="24" t="s">
        <v>11</v>
      </c>
      <c r="J1739" s="256" t="s">
        <v>12</v>
      </c>
      <c r="K1739" s="167" t="s">
        <v>13</v>
      </c>
      <c r="L1739" s="167" t="s">
        <v>14</v>
      </c>
      <c r="M1739" s="167" t="s">
        <v>15</v>
      </c>
      <c r="N1739" s="1447"/>
      <c r="O1739" s="1447"/>
    </row>
    <row r="1740" spans="1:15" x14ac:dyDescent="0.35">
      <c r="A1740" s="8">
        <v>1</v>
      </c>
      <c r="B1740" s="66">
        <v>29.16</v>
      </c>
      <c r="C1740" s="8">
        <v>27.8</v>
      </c>
      <c r="D1740" s="66">
        <v>28.04</v>
      </c>
      <c r="E1740" s="9">
        <v>33</v>
      </c>
      <c r="F1740" s="9">
        <v>15.6</v>
      </c>
      <c r="G1740" s="92">
        <v>96</v>
      </c>
      <c r="H1740" s="92">
        <v>67</v>
      </c>
      <c r="I1740" s="9">
        <v>8.5</v>
      </c>
      <c r="J1740" s="9">
        <v>9</v>
      </c>
      <c r="K1740" s="66">
        <v>7.5666666666666664</v>
      </c>
      <c r="L1740" s="66">
        <v>5.3166666666666664</v>
      </c>
      <c r="M1740" s="253">
        <f>AVERAGE(K1740:L1740)*0.2778</f>
        <v>1.7894949999999998</v>
      </c>
      <c r="N1740" s="66" t="s">
        <v>180</v>
      </c>
      <c r="O1740" s="9">
        <v>0</v>
      </c>
    </row>
    <row r="1741" spans="1:15" x14ac:dyDescent="0.35">
      <c r="A1741" s="8">
        <v>2</v>
      </c>
      <c r="B1741" s="69">
        <v>31.92</v>
      </c>
      <c r="C1741" s="76">
        <v>29.8</v>
      </c>
      <c r="D1741" s="69">
        <v>28.64</v>
      </c>
      <c r="E1741" s="9">
        <v>34.4</v>
      </c>
      <c r="F1741" s="169">
        <v>16.600000000000001</v>
      </c>
      <c r="G1741" s="169">
        <v>92</v>
      </c>
      <c r="H1741" s="169">
        <v>63</v>
      </c>
      <c r="I1741" s="9">
        <v>9.9</v>
      </c>
      <c r="J1741" s="9">
        <v>6.6</v>
      </c>
      <c r="K1741" s="253">
        <v>5.833333333333333</v>
      </c>
      <c r="L1741" s="253">
        <v>4.208333333333333</v>
      </c>
      <c r="M1741" s="253">
        <f t="shared" ref="M1741:M1749" si="76">AVERAGE(K1741:L1741)*0.2778</f>
        <v>1.3947874999999998</v>
      </c>
      <c r="N1741" s="66" t="s">
        <v>180</v>
      </c>
      <c r="O1741" s="168">
        <v>0</v>
      </c>
    </row>
    <row r="1742" spans="1:15" x14ac:dyDescent="0.35">
      <c r="A1742" s="2">
        <v>3</v>
      </c>
      <c r="B1742" s="66">
        <v>33</v>
      </c>
      <c r="C1742" s="66">
        <v>30.8</v>
      </c>
      <c r="D1742" s="66">
        <v>29.68</v>
      </c>
      <c r="E1742" s="9">
        <v>36.200000000000003</v>
      </c>
      <c r="F1742" s="9">
        <v>18</v>
      </c>
      <c r="G1742" s="92">
        <v>84</v>
      </c>
      <c r="H1742" s="92">
        <v>64</v>
      </c>
      <c r="I1742" s="9">
        <v>11.5</v>
      </c>
      <c r="J1742" s="9">
        <v>9.3000000000000007</v>
      </c>
      <c r="K1742" s="66">
        <v>6.8666666666666663</v>
      </c>
      <c r="L1742" s="66">
        <v>5.0750000000000002</v>
      </c>
      <c r="M1742" s="253">
        <f t="shared" si="76"/>
        <v>1.6586974999999999</v>
      </c>
      <c r="N1742" s="66" t="s">
        <v>180</v>
      </c>
      <c r="O1742" s="168">
        <v>0</v>
      </c>
    </row>
    <row r="1743" spans="1:15" x14ac:dyDescent="0.35">
      <c r="A1743" s="2">
        <v>4</v>
      </c>
      <c r="B1743" s="66">
        <v>33.04</v>
      </c>
      <c r="C1743" s="66">
        <v>30.92</v>
      </c>
      <c r="D1743" s="66">
        <v>35.200000000000003</v>
      </c>
      <c r="E1743" s="9">
        <v>35.799999999999997</v>
      </c>
      <c r="F1743" s="9">
        <v>16.600000000000001</v>
      </c>
      <c r="G1743" s="92">
        <v>92</v>
      </c>
      <c r="H1743" s="92">
        <v>64</v>
      </c>
      <c r="I1743" s="9">
        <v>8</v>
      </c>
      <c r="J1743" s="9">
        <v>3.8</v>
      </c>
      <c r="K1743" s="66">
        <v>7.8416666666666668</v>
      </c>
      <c r="L1743" s="66">
        <v>4.083333333333333</v>
      </c>
      <c r="M1743" s="253">
        <f t="shared" si="76"/>
        <v>1.6563825000000001</v>
      </c>
      <c r="N1743" s="66" t="s">
        <v>180</v>
      </c>
      <c r="O1743" s="168">
        <v>0</v>
      </c>
    </row>
    <row r="1744" spans="1:15" x14ac:dyDescent="0.35">
      <c r="A1744" s="2">
        <v>5</v>
      </c>
      <c r="B1744" s="66">
        <v>29.64</v>
      </c>
      <c r="C1744" s="66">
        <v>28.8</v>
      </c>
      <c r="D1744" s="66">
        <v>29.28</v>
      </c>
      <c r="E1744" s="10">
        <v>32</v>
      </c>
      <c r="F1744" s="9">
        <v>17.2</v>
      </c>
      <c r="G1744" s="92">
        <v>96</v>
      </c>
      <c r="H1744" s="92">
        <v>63</v>
      </c>
      <c r="I1744" s="10">
        <v>9.6</v>
      </c>
      <c r="J1744" s="10">
        <v>9.6999999999999993</v>
      </c>
      <c r="K1744" s="66">
        <v>6.6833333333333336</v>
      </c>
      <c r="L1744" s="66">
        <v>5.7333333333333334</v>
      </c>
      <c r="M1744" s="253">
        <f t="shared" si="76"/>
        <v>1.7246750000000002</v>
      </c>
      <c r="N1744" s="66" t="s">
        <v>180</v>
      </c>
      <c r="O1744" s="168">
        <v>8.8000000000000007</v>
      </c>
    </row>
    <row r="1745" spans="1:15" x14ac:dyDescent="0.35">
      <c r="A1745" s="2">
        <v>6</v>
      </c>
      <c r="B1745" s="66">
        <v>27.8</v>
      </c>
      <c r="C1745" s="66">
        <v>27.44</v>
      </c>
      <c r="D1745" s="66">
        <v>28.32</v>
      </c>
      <c r="E1745" s="9">
        <v>28.8</v>
      </c>
      <c r="F1745" s="9">
        <v>16.399999999999999</v>
      </c>
      <c r="G1745" s="92">
        <v>92</v>
      </c>
      <c r="H1745" s="92">
        <v>67</v>
      </c>
      <c r="I1745" s="9">
        <v>3.5</v>
      </c>
      <c r="J1745" s="9">
        <v>2</v>
      </c>
      <c r="K1745" s="66">
        <v>7.1416666666666666</v>
      </c>
      <c r="L1745" s="66">
        <v>3.8833333333333333</v>
      </c>
      <c r="M1745" s="253">
        <f t="shared" si="76"/>
        <v>1.5313725</v>
      </c>
      <c r="N1745" s="66" t="s">
        <v>180</v>
      </c>
      <c r="O1745" s="168">
        <v>8.1999999999999993</v>
      </c>
    </row>
    <row r="1746" spans="1:15" x14ac:dyDescent="0.35">
      <c r="A1746" s="2">
        <v>7</v>
      </c>
      <c r="B1746" s="66">
        <v>27.56</v>
      </c>
      <c r="C1746" s="66">
        <v>29.92</v>
      </c>
      <c r="D1746" s="69">
        <v>27.68</v>
      </c>
      <c r="E1746" s="10">
        <v>29.6</v>
      </c>
      <c r="F1746" s="10">
        <v>17.399999999999999</v>
      </c>
      <c r="G1746" s="153">
        <v>96</v>
      </c>
      <c r="H1746" s="153">
        <v>63</v>
      </c>
      <c r="I1746" s="10">
        <v>4.5</v>
      </c>
      <c r="J1746" s="10">
        <v>6.6</v>
      </c>
      <c r="K1746" s="66">
        <v>6.3583333333333334</v>
      </c>
      <c r="L1746" s="66">
        <v>2.35</v>
      </c>
      <c r="M1746" s="253">
        <f t="shared" si="76"/>
        <v>1.2095875</v>
      </c>
      <c r="N1746" s="66" t="s">
        <v>180</v>
      </c>
      <c r="O1746" s="168">
        <v>0</v>
      </c>
    </row>
    <row r="1747" spans="1:15" x14ac:dyDescent="0.35">
      <c r="A1747" s="2">
        <v>8</v>
      </c>
      <c r="B1747" s="66">
        <v>29.8</v>
      </c>
      <c r="C1747" s="66">
        <v>29</v>
      </c>
      <c r="D1747" s="66">
        <v>27.92</v>
      </c>
      <c r="E1747" s="9">
        <v>30.8</v>
      </c>
      <c r="F1747" s="9">
        <v>18</v>
      </c>
      <c r="G1747" s="92">
        <v>96</v>
      </c>
      <c r="H1747" s="92">
        <v>62</v>
      </c>
      <c r="I1747" s="9">
        <v>5</v>
      </c>
      <c r="J1747" s="9">
        <v>5.3</v>
      </c>
      <c r="K1747" s="66">
        <v>7.7166666666666668</v>
      </c>
      <c r="L1747" s="66">
        <v>4.4083333333333332</v>
      </c>
      <c r="M1747" s="253">
        <f t="shared" si="76"/>
        <v>1.6841625</v>
      </c>
      <c r="N1747" s="66" t="s">
        <v>180</v>
      </c>
      <c r="O1747" s="168">
        <v>0</v>
      </c>
    </row>
    <row r="1748" spans="1:15" x14ac:dyDescent="0.35">
      <c r="A1748" s="2">
        <v>9</v>
      </c>
      <c r="B1748" s="66">
        <v>29.24</v>
      </c>
      <c r="C1748" s="66">
        <v>27.84</v>
      </c>
      <c r="D1748" s="66">
        <v>28</v>
      </c>
      <c r="E1748" s="9">
        <v>32.6</v>
      </c>
      <c r="F1748" s="9">
        <v>16.399999999999999</v>
      </c>
      <c r="G1748" s="92">
        <v>92</v>
      </c>
      <c r="H1748" s="92">
        <v>67</v>
      </c>
      <c r="I1748" s="9">
        <v>4.5</v>
      </c>
      <c r="J1748" s="9">
        <v>5.0999999999999996</v>
      </c>
      <c r="K1748" s="66">
        <v>7.041666666666667</v>
      </c>
      <c r="L1748" s="66">
        <v>2.95</v>
      </c>
      <c r="M1748" s="253">
        <f t="shared" si="76"/>
        <v>1.3878425000000001</v>
      </c>
      <c r="N1748" s="66" t="s">
        <v>180</v>
      </c>
      <c r="O1748" s="168">
        <v>4.2</v>
      </c>
    </row>
    <row r="1749" spans="1:15" x14ac:dyDescent="0.35">
      <c r="A1749" s="3">
        <v>10</v>
      </c>
      <c r="B1749" s="70">
        <v>30.08</v>
      </c>
      <c r="C1749" s="70">
        <v>28.24</v>
      </c>
      <c r="D1749" s="70">
        <v>27.68</v>
      </c>
      <c r="E1749" s="13">
        <v>31.4</v>
      </c>
      <c r="F1749" s="13">
        <v>16.2</v>
      </c>
      <c r="G1749" s="158">
        <v>937</v>
      </c>
      <c r="H1749" s="158">
        <v>499</v>
      </c>
      <c r="I1749" s="13">
        <v>92</v>
      </c>
      <c r="J1749" s="13">
        <v>67</v>
      </c>
      <c r="K1749" s="70">
        <v>7.8083333333333336</v>
      </c>
      <c r="L1749" s="70">
        <v>4.1583333333333332</v>
      </c>
      <c r="M1749" s="253">
        <f t="shared" si="76"/>
        <v>1.6621699999999999</v>
      </c>
      <c r="N1749" s="66" t="s">
        <v>180</v>
      </c>
      <c r="O1749" s="9">
        <v>1.5</v>
      </c>
    </row>
    <row r="1750" spans="1:15" x14ac:dyDescent="0.35">
      <c r="A1750" s="243" t="s">
        <v>16</v>
      </c>
      <c r="B1750" s="287">
        <f>SUM(B1740:B1749)</f>
        <v>301.24</v>
      </c>
      <c r="C1750" s="287">
        <f t="shared" ref="C1750:O1750" si="77">SUM(C1740:C1749)</f>
        <v>290.56</v>
      </c>
      <c r="D1750" s="287">
        <f t="shared" si="77"/>
        <v>290.44</v>
      </c>
      <c r="E1750" s="287">
        <f t="shared" si="77"/>
        <v>324.60000000000002</v>
      </c>
      <c r="F1750" s="287">
        <f t="shared" si="77"/>
        <v>168.4</v>
      </c>
      <c r="G1750" s="287">
        <f t="shared" si="77"/>
        <v>1773</v>
      </c>
      <c r="H1750" s="287">
        <f t="shared" si="77"/>
        <v>1079</v>
      </c>
      <c r="I1750" s="287">
        <f t="shared" si="77"/>
        <v>157</v>
      </c>
      <c r="J1750" s="287">
        <f t="shared" si="77"/>
        <v>124.4</v>
      </c>
      <c r="K1750" s="287">
        <f t="shared" si="77"/>
        <v>70.858333333333334</v>
      </c>
      <c r="L1750" s="287">
        <f t="shared" si="77"/>
        <v>42.166666666666664</v>
      </c>
      <c r="M1750" s="287">
        <f t="shared" si="77"/>
        <v>15.699172499999998</v>
      </c>
      <c r="N1750" s="287"/>
      <c r="O1750" s="287">
        <f t="shared" si="77"/>
        <v>22.7</v>
      </c>
    </row>
    <row r="1751" spans="1:15" x14ac:dyDescent="0.35">
      <c r="A1751" s="292" t="s">
        <v>18</v>
      </c>
      <c r="B1751" s="288">
        <f>AVERAGE(B1740:B1749)</f>
        <v>30.124000000000002</v>
      </c>
      <c r="C1751" s="288">
        <f t="shared" ref="C1751:O1751" si="78">AVERAGE(C1740:C1749)</f>
        <v>29.056000000000001</v>
      </c>
      <c r="D1751" s="288">
        <f t="shared" si="78"/>
        <v>29.044</v>
      </c>
      <c r="E1751" s="288">
        <f t="shared" si="78"/>
        <v>32.46</v>
      </c>
      <c r="F1751" s="288">
        <f t="shared" si="78"/>
        <v>16.84</v>
      </c>
      <c r="G1751" s="288">
        <f t="shared" si="78"/>
        <v>177.3</v>
      </c>
      <c r="H1751" s="288">
        <f t="shared" si="78"/>
        <v>107.9</v>
      </c>
      <c r="I1751" s="288">
        <f t="shared" si="78"/>
        <v>15.7</v>
      </c>
      <c r="J1751" s="288">
        <f t="shared" si="78"/>
        <v>12.440000000000001</v>
      </c>
      <c r="K1751" s="288">
        <f t="shared" si="78"/>
        <v>7.0858333333333334</v>
      </c>
      <c r="L1751" s="288">
        <f t="shared" si="78"/>
        <v>4.2166666666666668</v>
      </c>
      <c r="M1751" s="288">
        <f t="shared" si="78"/>
        <v>1.5699172499999998</v>
      </c>
      <c r="N1751" s="288"/>
      <c r="O1751" s="288">
        <f t="shared" si="78"/>
        <v>2.27</v>
      </c>
    </row>
    <row r="1752" spans="1:15" x14ac:dyDescent="0.35">
      <c r="A1752" s="6">
        <v>11</v>
      </c>
      <c r="B1752" s="65">
        <v>29.84</v>
      </c>
      <c r="C1752" s="65">
        <v>27.8</v>
      </c>
      <c r="D1752" s="65">
        <v>27.84</v>
      </c>
      <c r="E1752" s="12">
        <v>32.799999999999997</v>
      </c>
      <c r="F1752" s="12">
        <v>16.8</v>
      </c>
      <c r="G1752" s="7">
        <v>92</v>
      </c>
      <c r="H1752" s="7">
        <v>63</v>
      </c>
      <c r="I1752" s="9">
        <v>6.5</v>
      </c>
      <c r="J1752" s="9">
        <v>8.1999999999999993</v>
      </c>
      <c r="K1752" s="65">
        <v>7.1</v>
      </c>
      <c r="L1752" s="66">
        <v>2.6583333333333332</v>
      </c>
      <c r="M1752" s="253">
        <f>AVERAGE(K1752:L1752)*0.2778</f>
        <v>1.3554324999999998</v>
      </c>
      <c r="N1752" s="66" t="s">
        <v>180</v>
      </c>
      <c r="O1752" s="9">
        <v>6</v>
      </c>
    </row>
    <row r="1753" spans="1:15" x14ac:dyDescent="0.35">
      <c r="A1753" s="2">
        <v>12</v>
      </c>
      <c r="B1753" s="8">
        <v>31.84</v>
      </c>
      <c r="C1753" s="8">
        <v>29.36</v>
      </c>
      <c r="D1753" s="8">
        <v>23.04</v>
      </c>
      <c r="E1753" s="9">
        <v>33.799999999999997</v>
      </c>
      <c r="F1753" s="9">
        <v>18.600000000000001</v>
      </c>
      <c r="G1753" s="8">
        <v>92</v>
      </c>
      <c r="H1753" s="8">
        <v>67</v>
      </c>
      <c r="I1753" s="9">
        <v>8</v>
      </c>
      <c r="J1753" s="9">
        <v>8.8000000000000007</v>
      </c>
      <c r="K1753" s="66">
        <v>8.8666666666666671</v>
      </c>
      <c r="L1753" s="66">
        <v>3.1166666666666667</v>
      </c>
      <c r="M1753" s="253">
        <f t="shared" ref="M1753:M1759" si="79">AVERAGE(K1753:L1753)*0.2778</f>
        <v>1.664485</v>
      </c>
      <c r="N1753" s="66" t="s">
        <v>180</v>
      </c>
      <c r="O1753" s="9">
        <v>0</v>
      </c>
    </row>
    <row r="1754" spans="1:15" x14ac:dyDescent="0.35">
      <c r="A1754" s="2">
        <v>13</v>
      </c>
      <c r="B1754" s="8">
        <v>31.72</v>
      </c>
      <c r="C1754" s="66">
        <v>29.76</v>
      </c>
      <c r="D1754" s="66">
        <v>29.2</v>
      </c>
      <c r="E1754" s="9">
        <v>33.799999999999997</v>
      </c>
      <c r="F1754" s="9">
        <v>18.8</v>
      </c>
      <c r="G1754" s="8">
        <v>92</v>
      </c>
      <c r="H1754" s="8">
        <v>67</v>
      </c>
      <c r="I1754" s="9">
        <v>7</v>
      </c>
      <c r="J1754" s="9">
        <v>8</v>
      </c>
      <c r="K1754" s="66">
        <v>8.9666666666666668</v>
      </c>
      <c r="L1754" s="66">
        <v>6.6583333333333332</v>
      </c>
      <c r="M1754" s="253">
        <f t="shared" si="79"/>
        <v>2.1703125000000001</v>
      </c>
      <c r="N1754" s="66" t="s">
        <v>180</v>
      </c>
      <c r="O1754" s="9">
        <v>5.2</v>
      </c>
    </row>
    <row r="1755" spans="1:15" x14ac:dyDescent="0.35">
      <c r="A1755" s="2">
        <v>14</v>
      </c>
      <c r="B1755" s="66">
        <v>28.16</v>
      </c>
      <c r="C1755" s="66">
        <v>27.52</v>
      </c>
      <c r="D1755" s="66">
        <v>28.04</v>
      </c>
      <c r="E1755" s="8">
        <v>27.8</v>
      </c>
      <c r="F1755" s="10">
        <v>15.2</v>
      </c>
      <c r="G1755" s="8">
        <v>96</v>
      </c>
      <c r="H1755" s="8">
        <v>70</v>
      </c>
      <c r="I1755" s="9">
        <v>6.1</v>
      </c>
      <c r="J1755" s="9">
        <v>6.2</v>
      </c>
      <c r="K1755" s="66">
        <v>10.908333333333333</v>
      </c>
      <c r="L1755" s="66">
        <v>7.6083333333333334</v>
      </c>
      <c r="M1755" s="253">
        <f t="shared" si="79"/>
        <v>2.5719649999999996</v>
      </c>
      <c r="N1755" s="66" t="s">
        <v>180</v>
      </c>
      <c r="O1755" s="9">
        <v>6.1</v>
      </c>
    </row>
    <row r="1756" spans="1:15" x14ac:dyDescent="0.35">
      <c r="A1756" s="2">
        <v>15</v>
      </c>
      <c r="B1756" s="66">
        <v>26.08</v>
      </c>
      <c r="C1756" s="66">
        <v>25.6</v>
      </c>
      <c r="D1756" s="66">
        <v>26.8</v>
      </c>
      <c r="E1756" s="9">
        <v>29.4</v>
      </c>
      <c r="F1756" s="9">
        <v>14.2</v>
      </c>
      <c r="G1756" s="8">
        <v>96</v>
      </c>
      <c r="H1756" s="8">
        <v>71</v>
      </c>
      <c r="I1756" s="9">
        <v>3</v>
      </c>
      <c r="J1756" s="9">
        <v>10.8</v>
      </c>
      <c r="K1756" s="66">
        <v>6.9</v>
      </c>
      <c r="L1756" s="66">
        <v>3.3583333333333334</v>
      </c>
      <c r="M1756" s="253">
        <f t="shared" si="79"/>
        <v>1.4248824999999998</v>
      </c>
      <c r="N1756" s="66" t="s">
        <v>180</v>
      </c>
      <c r="O1756" s="9">
        <v>4.2</v>
      </c>
    </row>
    <row r="1757" spans="1:15" x14ac:dyDescent="0.35">
      <c r="A1757" s="2">
        <v>16</v>
      </c>
      <c r="B1757" s="66">
        <v>27</v>
      </c>
      <c r="C1757" s="66">
        <v>25.28</v>
      </c>
      <c r="D1757" s="66">
        <v>26.08</v>
      </c>
      <c r="E1757" s="9">
        <v>29.8</v>
      </c>
      <c r="F1757" s="9">
        <v>14.8</v>
      </c>
      <c r="G1757" s="8">
        <v>84</v>
      </c>
      <c r="H1757" s="8">
        <v>71</v>
      </c>
      <c r="I1757" s="9">
        <v>5</v>
      </c>
      <c r="J1757" s="9">
        <v>6</v>
      </c>
      <c r="K1757" s="66">
        <v>6.791666666666667</v>
      </c>
      <c r="L1757" s="66">
        <v>5.3666666666666663</v>
      </c>
      <c r="M1757" s="253">
        <f t="shared" si="79"/>
        <v>1.6887924999999999</v>
      </c>
      <c r="N1757" s="66" t="s">
        <v>180</v>
      </c>
      <c r="O1757" s="9">
        <v>0</v>
      </c>
    </row>
    <row r="1758" spans="1:15" x14ac:dyDescent="0.35">
      <c r="A1758" s="2">
        <v>17</v>
      </c>
      <c r="B1758" s="8">
        <v>25.72</v>
      </c>
      <c r="C1758" s="66">
        <v>25.48</v>
      </c>
      <c r="D1758" s="66">
        <v>26.12</v>
      </c>
      <c r="E1758" s="9">
        <v>24.8</v>
      </c>
      <c r="F1758" s="9">
        <v>16</v>
      </c>
      <c r="G1758" s="8">
        <v>92</v>
      </c>
      <c r="H1758" s="8">
        <v>77</v>
      </c>
      <c r="I1758" s="9">
        <v>3</v>
      </c>
      <c r="J1758" s="9">
        <v>3.9</v>
      </c>
      <c r="K1758" s="66">
        <v>7.1583333333333332</v>
      </c>
      <c r="L1758" s="66">
        <v>2.5833333333333335</v>
      </c>
      <c r="M1758" s="253">
        <f t="shared" si="79"/>
        <v>1.3531175</v>
      </c>
      <c r="N1758" s="66" t="s">
        <v>180</v>
      </c>
      <c r="O1758" s="9" t="s">
        <v>95</v>
      </c>
    </row>
    <row r="1759" spans="1:15" x14ac:dyDescent="0.35">
      <c r="A1759" s="2">
        <v>18</v>
      </c>
      <c r="B1759" s="66">
        <v>27.08</v>
      </c>
      <c r="C1759" s="66">
        <v>25.92</v>
      </c>
      <c r="D1759" s="8">
        <v>26.16</v>
      </c>
      <c r="E1759" s="9">
        <v>29</v>
      </c>
      <c r="F1759" s="9">
        <v>16.2</v>
      </c>
      <c r="G1759" s="8">
        <v>92</v>
      </c>
      <c r="H1759" s="8">
        <v>66</v>
      </c>
      <c r="I1759" s="9">
        <v>4</v>
      </c>
      <c r="J1759" s="9">
        <v>2.7</v>
      </c>
      <c r="K1759" s="66">
        <v>5.7249999999999996</v>
      </c>
      <c r="L1759" s="66">
        <v>5.9333333333333336</v>
      </c>
      <c r="M1759" s="253">
        <f t="shared" si="79"/>
        <v>1.6193424999999999</v>
      </c>
      <c r="N1759" s="66" t="s">
        <v>180</v>
      </c>
      <c r="O1759" s="9">
        <v>5</v>
      </c>
    </row>
    <row r="1760" spans="1:15" x14ac:dyDescent="0.35">
      <c r="A1760" s="2">
        <v>19</v>
      </c>
      <c r="B1760" s="66">
        <v>26.36</v>
      </c>
      <c r="C1760" s="66">
        <v>26.36</v>
      </c>
      <c r="D1760" s="66">
        <v>26.52</v>
      </c>
      <c r="E1760" s="9">
        <v>28.4</v>
      </c>
      <c r="F1760" s="9">
        <v>15.8</v>
      </c>
      <c r="G1760" s="8">
        <v>84</v>
      </c>
      <c r="H1760" s="8">
        <v>71</v>
      </c>
      <c r="I1760" s="9">
        <v>3.7</v>
      </c>
      <c r="J1760" s="9">
        <v>3.7</v>
      </c>
      <c r="K1760" s="66">
        <v>5.0750000000000002</v>
      </c>
      <c r="L1760" s="66">
        <v>2.8083333333333331</v>
      </c>
      <c r="M1760" s="253">
        <f>AVERAGE(K1760:L1760)*0.2778</f>
        <v>1.0949949999999999</v>
      </c>
      <c r="N1760" s="66" t="s">
        <v>180</v>
      </c>
      <c r="O1760" s="9">
        <v>2.9</v>
      </c>
    </row>
    <row r="1761" spans="1:15" x14ac:dyDescent="0.35">
      <c r="A1761" s="3">
        <v>20</v>
      </c>
      <c r="B1761" s="70">
        <v>26.88</v>
      </c>
      <c r="C1761" s="70">
        <v>25.92</v>
      </c>
      <c r="D1761" s="70">
        <v>26.36</v>
      </c>
      <c r="E1761" s="13">
        <v>25.8</v>
      </c>
      <c r="F1761" s="13">
        <v>16.600000000000001</v>
      </c>
      <c r="G1761" s="11">
        <v>92</v>
      </c>
      <c r="H1761" s="11">
        <v>77</v>
      </c>
      <c r="I1761" s="13">
        <v>2.8</v>
      </c>
      <c r="J1761" s="13">
        <v>3.7</v>
      </c>
      <c r="K1761" s="70">
        <v>7.1416666666666666</v>
      </c>
      <c r="L1761" s="66">
        <v>5.15</v>
      </c>
      <c r="M1761" s="253">
        <f t="shared" ref="M1761:M1768" si="80">AVERAGE(K1761:L1761)*0.2778</f>
        <v>1.7073125</v>
      </c>
      <c r="N1761" s="66" t="s">
        <v>180</v>
      </c>
      <c r="O1761" s="9">
        <v>19.8</v>
      </c>
    </row>
    <row r="1762" spans="1:15" x14ac:dyDescent="0.35">
      <c r="A1762" s="243" t="s">
        <v>16</v>
      </c>
      <c r="B1762" s="287">
        <f>SUM(B1752:B1761)</f>
        <v>280.68</v>
      </c>
      <c r="C1762" s="287">
        <f t="shared" ref="C1762:O1762" si="81">SUM(C1752:C1761)</f>
        <v>269</v>
      </c>
      <c r="D1762" s="287">
        <f t="shared" si="81"/>
        <v>266.16000000000003</v>
      </c>
      <c r="E1762" s="287">
        <f t="shared" si="81"/>
        <v>295.40000000000003</v>
      </c>
      <c r="F1762" s="287">
        <f t="shared" si="81"/>
        <v>163</v>
      </c>
      <c r="G1762" s="287">
        <f t="shared" si="81"/>
        <v>912</v>
      </c>
      <c r="H1762" s="287">
        <f t="shared" si="81"/>
        <v>700</v>
      </c>
      <c r="I1762" s="287">
        <f t="shared" si="81"/>
        <v>49.1</v>
      </c>
      <c r="J1762" s="287">
        <f t="shared" si="81"/>
        <v>62.000000000000007</v>
      </c>
      <c r="K1762" s="287">
        <f t="shared" si="81"/>
        <v>74.633333333333326</v>
      </c>
      <c r="L1762" s="287">
        <f t="shared" si="81"/>
        <v>45.24166666666666</v>
      </c>
      <c r="M1762" s="287">
        <f t="shared" si="81"/>
        <v>16.650637499999998</v>
      </c>
      <c r="N1762" s="287"/>
      <c r="O1762" s="287">
        <f t="shared" si="81"/>
        <v>49.199999999999996</v>
      </c>
    </row>
    <row r="1763" spans="1:15" x14ac:dyDescent="0.35">
      <c r="A1763" s="292" t="s">
        <v>18</v>
      </c>
      <c r="B1763" s="288">
        <f>AVERAGE(B1752:B1761)</f>
        <v>28.068000000000001</v>
      </c>
      <c r="C1763" s="288">
        <f t="shared" ref="C1763:O1763" si="82">AVERAGE(C1752:C1761)</f>
        <v>26.9</v>
      </c>
      <c r="D1763" s="288">
        <f t="shared" si="82"/>
        <v>26.616000000000003</v>
      </c>
      <c r="E1763" s="288">
        <f t="shared" si="82"/>
        <v>29.540000000000003</v>
      </c>
      <c r="F1763" s="288">
        <f t="shared" si="82"/>
        <v>16.3</v>
      </c>
      <c r="G1763" s="288">
        <f t="shared" si="82"/>
        <v>91.2</v>
      </c>
      <c r="H1763" s="288">
        <f t="shared" si="82"/>
        <v>70</v>
      </c>
      <c r="I1763" s="288">
        <f t="shared" si="82"/>
        <v>4.91</v>
      </c>
      <c r="J1763" s="288">
        <f t="shared" si="82"/>
        <v>6.2000000000000011</v>
      </c>
      <c r="K1763" s="288">
        <f t="shared" si="82"/>
        <v>7.4633333333333329</v>
      </c>
      <c r="L1763" s="288">
        <f t="shared" si="82"/>
        <v>4.524166666666666</v>
      </c>
      <c r="M1763" s="288">
        <f t="shared" si="82"/>
        <v>1.6650637499999998</v>
      </c>
      <c r="N1763" s="288"/>
      <c r="O1763" s="288">
        <f t="shared" si="82"/>
        <v>5.4666666666666659</v>
      </c>
    </row>
    <row r="1764" spans="1:15" x14ac:dyDescent="0.35">
      <c r="A1764" s="21">
        <v>21</v>
      </c>
      <c r="B1764" s="65">
        <v>25.36</v>
      </c>
      <c r="C1764" s="66">
        <v>24.72</v>
      </c>
      <c r="D1764" s="65">
        <v>25.36</v>
      </c>
      <c r="E1764" s="12">
        <v>27.2</v>
      </c>
      <c r="F1764" s="12">
        <v>13.2</v>
      </c>
      <c r="G1764" s="7">
        <v>96</v>
      </c>
      <c r="H1764" s="7">
        <v>77</v>
      </c>
      <c r="I1764" s="12">
        <v>4</v>
      </c>
      <c r="J1764" s="9">
        <v>3.1</v>
      </c>
      <c r="K1764" s="253">
        <v>8.1999999999999993</v>
      </c>
      <c r="L1764" s="255">
        <v>4.9083333333333332</v>
      </c>
      <c r="M1764" s="253">
        <f t="shared" si="80"/>
        <v>1.8207474999999997</v>
      </c>
      <c r="N1764" s="66" t="s">
        <v>180</v>
      </c>
      <c r="O1764" s="9">
        <v>22.4</v>
      </c>
    </row>
    <row r="1765" spans="1:15" x14ac:dyDescent="0.35">
      <c r="A1765" s="22">
        <v>22</v>
      </c>
      <c r="B1765" s="66">
        <v>25.76</v>
      </c>
      <c r="C1765" s="8">
        <v>26.72</v>
      </c>
      <c r="D1765" s="66">
        <v>25.4</v>
      </c>
      <c r="E1765" s="9">
        <v>27.6</v>
      </c>
      <c r="F1765" s="9">
        <v>15</v>
      </c>
      <c r="G1765" s="8">
        <v>91</v>
      </c>
      <c r="H1765" s="8">
        <v>64</v>
      </c>
      <c r="I1765" s="9">
        <v>3.6</v>
      </c>
      <c r="J1765" s="8">
        <v>4.0999999999999996</v>
      </c>
      <c r="K1765" s="253">
        <v>8.2833333333333332</v>
      </c>
      <c r="L1765" s="253">
        <v>4.1749999999999998</v>
      </c>
      <c r="M1765" s="253">
        <f t="shared" si="80"/>
        <v>1.7304624999999998</v>
      </c>
      <c r="N1765" s="66" t="s">
        <v>180</v>
      </c>
      <c r="O1765" s="9">
        <v>7.5</v>
      </c>
    </row>
    <row r="1766" spans="1:15" x14ac:dyDescent="0.35">
      <c r="A1766" s="22">
        <v>23</v>
      </c>
      <c r="B1766" s="66">
        <v>25.44</v>
      </c>
      <c r="C1766" s="66">
        <v>24.72</v>
      </c>
      <c r="D1766" s="66">
        <v>25.24</v>
      </c>
      <c r="E1766" s="9">
        <v>28.4</v>
      </c>
      <c r="F1766" s="9">
        <v>15.4</v>
      </c>
      <c r="G1766" s="8">
        <v>92</v>
      </c>
      <c r="H1766" s="8">
        <v>71</v>
      </c>
      <c r="I1766" s="9">
        <v>4</v>
      </c>
      <c r="J1766" s="9">
        <v>4.0999999999999996</v>
      </c>
      <c r="K1766" s="253">
        <v>6.8666666666666663</v>
      </c>
      <c r="L1766" s="253">
        <v>2.1083333333333334</v>
      </c>
      <c r="M1766" s="253">
        <f t="shared" si="80"/>
        <v>1.2466275</v>
      </c>
      <c r="N1766" s="66" t="s">
        <v>180</v>
      </c>
      <c r="O1766" s="9">
        <v>0</v>
      </c>
    </row>
    <row r="1767" spans="1:15" x14ac:dyDescent="0.35">
      <c r="A1767" s="22">
        <v>24</v>
      </c>
      <c r="B1767" s="66">
        <v>27.56</v>
      </c>
      <c r="C1767" s="66">
        <v>25.8</v>
      </c>
      <c r="D1767" s="8">
        <v>25.76</v>
      </c>
      <c r="E1767" s="9">
        <v>28</v>
      </c>
      <c r="F1767" s="9">
        <v>15.6</v>
      </c>
      <c r="G1767" s="8">
        <v>92</v>
      </c>
      <c r="H1767" s="8">
        <v>71</v>
      </c>
      <c r="I1767" s="9">
        <v>4.5</v>
      </c>
      <c r="J1767" s="9">
        <v>4</v>
      </c>
      <c r="K1767" s="253">
        <v>5.4</v>
      </c>
      <c r="L1767" s="253">
        <v>3.6583333333333332</v>
      </c>
      <c r="M1767" s="253">
        <f t="shared" si="80"/>
        <v>1.2582024999999999</v>
      </c>
      <c r="N1767" s="66" t="s">
        <v>180</v>
      </c>
      <c r="O1767" s="9">
        <v>4.2</v>
      </c>
    </row>
    <row r="1768" spans="1:15" x14ac:dyDescent="0.35">
      <c r="A1768" s="22">
        <v>25</v>
      </c>
      <c r="B1768" s="66">
        <v>25.44</v>
      </c>
      <c r="C1768" s="66">
        <v>25.16</v>
      </c>
      <c r="D1768" s="66">
        <v>26.12</v>
      </c>
      <c r="E1768" s="9">
        <v>26.8</v>
      </c>
      <c r="F1768" s="9">
        <v>17.8</v>
      </c>
      <c r="G1768" s="8">
        <v>96</v>
      </c>
      <c r="H1768" s="8">
        <v>78</v>
      </c>
      <c r="I1768" s="9">
        <v>2.5</v>
      </c>
      <c r="J1768" s="9">
        <v>1.8</v>
      </c>
      <c r="K1768" s="253">
        <v>6.4749999999999996</v>
      </c>
      <c r="L1768" s="253">
        <v>4.1749999999999998</v>
      </c>
      <c r="M1768" s="253">
        <f t="shared" si="80"/>
        <v>1.4792849999999997</v>
      </c>
      <c r="N1768" s="66" t="s">
        <v>180</v>
      </c>
      <c r="O1768" s="9">
        <v>46.2</v>
      </c>
    </row>
    <row r="1769" spans="1:15" x14ac:dyDescent="0.35">
      <c r="A1769" s="22">
        <v>26</v>
      </c>
      <c r="B1769" s="66">
        <v>25.8</v>
      </c>
      <c r="C1769" s="66">
        <v>24.72</v>
      </c>
      <c r="D1769" s="8">
        <v>25.28</v>
      </c>
      <c r="E1769" s="9">
        <v>27</v>
      </c>
      <c r="F1769" s="9">
        <v>16.399999999999999</v>
      </c>
      <c r="G1769" s="8">
        <v>96</v>
      </c>
      <c r="H1769" s="8">
        <v>78</v>
      </c>
      <c r="I1769" s="9">
        <v>2.5</v>
      </c>
      <c r="J1769" s="8">
        <v>1.8</v>
      </c>
      <c r="K1769" s="253">
        <v>7.1583333333333332</v>
      </c>
      <c r="L1769" s="253">
        <v>4.6583333333333332</v>
      </c>
      <c r="M1769" s="253">
        <f>AVERAGE(K1769:L1769)*0.2778</f>
        <v>1.641335</v>
      </c>
      <c r="N1769" s="66" t="s">
        <v>180</v>
      </c>
      <c r="O1769" s="9">
        <v>0.3</v>
      </c>
    </row>
    <row r="1770" spans="1:15" x14ac:dyDescent="0.35">
      <c r="A1770" s="22">
        <v>27</v>
      </c>
      <c r="B1770" s="66">
        <v>25.88</v>
      </c>
      <c r="C1770" s="66">
        <v>25.12</v>
      </c>
      <c r="D1770" s="66">
        <v>25.64</v>
      </c>
      <c r="E1770" s="9">
        <v>26.8</v>
      </c>
      <c r="F1770" s="8">
        <v>16.600000000000001</v>
      </c>
      <c r="G1770" s="8">
        <v>92</v>
      </c>
      <c r="H1770" s="8">
        <v>77</v>
      </c>
      <c r="I1770" s="9">
        <v>4</v>
      </c>
      <c r="J1770" s="8">
        <v>1.1000000000000001</v>
      </c>
      <c r="K1770" s="253">
        <v>7.3083333333333336</v>
      </c>
      <c r="L1770" s="253">
        <v>4.4749999999999996</v>
      </c>
      <c r="M1770" s="253">
        <f t="shared" ref="M1770:M1773" si="83">AVERAGE(K1770:L1770)*0.2778</f>
        <v>1.6367049999999999</v>
      </c>
      <c r="N1770" s="66" t="s">
        <v>180</v>
      </c>
      <c r="O1770" s="9">
        <v>0</v>
      </c>
    </row>
    <row r="1771" spans="1:15" x14ac:dyDescent="0.35">
      <c r="A1771" s="22">
        <v>28</v>
      </c>
      <c r="B1771" s="8">
        <v>27.62</v>
      </c>
      <c r="C1771" s="8">
        <v>25.8</v>
      </c>
      <c r="D1771" s="66">
        <v>25.92</v>
      </c>
      <c r="E1771" s="9">
        <v>27.4</v>
      </c>
      <c r="F1771" s="9">
        <v>16.8</v>
      </c>
      <c r="G1771" s="8">
        <v>96</v>
      </c>
      <c r="H1771" s="8">
        <v>71</v>
      </c>
      <c r="I1771" s="8">
        <v>3</v>
      </c>
      <c r="J1771" s="8">
        <v>3</v>
      </c>
      <c r="K1771" s="253">
        <v>6.0250000000000004</v>
      </c>
      <c r="L1771" s="66">
        <v>5.6</v>
      </c>
      <c r="M1771" s="253">
        <f t="shared" si="83"/>
        <v>1.6147125</v>
      </c>
      <c r="N1771" s="66" t="s">
        <v>180</v>
      </c>
      <c r="O1771" s="9">
        <v>35.1</v>
      </c>
    </row>
    <row r="1772" spans="1:15" x14ac:dyDescent="0.35">
      <c r="A1772" s="22">
        <v>29</v>
      </c>
      <c r="B1772" s="66">
        <v>24.84</v>
      </c>
      <c r="C1772" s="8">
        <v>24.2</v>
      </c>
      <c r="D1772" s="66">
        <v>25.04</v>
      </c>
      <c r="E1772" s="9">
        <v>28.2</v>
      </c>
      <c r="F1772" s="8">
        <v>15.4</v>
      </c>
      <c r="G1772" s="8">
        <v>92</v>
      </c>
      <c r="H1772" s="8">
        <v>71</v>
      </c>
      <c r="I1772" s="8">
        <v>3</v>
      </c>
      <c r="J1772" s="9">
        <v>9.1999999999999993</v>
      </c>
      <c r="K1772" s="253">
        <v>5.8416666666666668</v>
      </c>
      <c r="L1772" s="66">
        <v>3.1666666666666665</v>
      </c>
      <c r="M1772" s="253">
        <f t="shared" si="83"/>
        <v>1.2512574999999999</v>
      </c>
      <c r="N1772" s="66" t="s">
        <v>180</v>
      </c>
      <c r="O1772" s="9">
        <v>19.100000000000001</v>
      </c>
    </row>
    <row r="1773" spans="1:15" x14ac:dyDescent="0.35">
      <c r="A1773" s="22">
        <v>30</v>
      </c>
      <c r="B1773" s="66">
        <v>25</v>
      </c>
      <c r="C1773" s="8">
        <v>24.44</v>
      </c>
      <c r="D1773" s="66">
        <v>24.92</v>
      </c>
      <c r="E1773" s="9">
        <v>28.2</v>
      </c>
      <c r="F1773" s="8">
        <v>16.600000000000001</v>
      </c>
      <c r="G1773" s="8">
        <v>93</v>
      </c>
      <c r="H1773" s="8">
        <v>77</v>
      </c>
      <c r="I1773" s="8">
        <v>3.5</v>
      </c>
      <c r="J1773" s="9">
        <v>2.6</v>
      </c>
      <c r="K1773" s="253">
        <v>7.6583333333333332</v>
      </c>
      <c r="L1773" s="66">
        <v>5.3583333333333334</v>
      </c>
      <c r="M1773" s="253">
        <f t="shared" si="83"/>
        <v>1.8080149999999997</v>
      </c>
      <c r="N1773" s="66" t="s">
        <v>180</v>
      </c>
      <c r="O1773" s="9">
        <v>2.1</v>
      </c>
    </row>
    <row r="1774" spans="1:15" x14ac:dyDescent="0.35">
      <c r="A1774" s="293" t="s">
        <v>16</v>
      </c>
      <c r="B1774" s="289">
        <f>SUM(B1764:B1773)</f>
        <v>258.70000000000005</v>
      </c>
      <c r="C1774" s="289">
        <f t="shared" ref="C1774:O1774" si="84">SUM(C1764:C1773)</f>
        <v>251.39999999999998</v>
      </c>
      <c r="D1774" s="289">
        <f t="shared" si="84"/>
        <v>254.68</v>
      </c>
      <c r="E1774" s="289">
        <f t="shared" si="84"/>
        <v>275.60000000000002</v>
      </c>
      <c r="F1774" s="289">
        <f t="shared" si="84"/>
        <v>158.79999999999998</v>
      </c>
      <c r="G1774" s="289">
        <f t="shared" si="84"/>
        <v>936</v>
      </c>
      <c r="H1774" s="289">
        <f t="shared" si="84"/>
        <v>735</v>
      </c>
      <c r="I1774" s="289">
        <f t="shared" si="84"/>
        <v>34.6</v>
      </c>
      <c r="J1774" s="289">
        <f t="shared" si="84"/>
        <v>34.800000000000004</v>
      </c>
      <c r="K1774" s="289">
        <f t="shared" si="84"/>
        <v>69.216666666666669</v>
      </c>
      <c r="L1774" s="289">
        <f t="shared" si="84"/>
        <v>42.283333333333331</v>
      </c>
      <c r="M1774" s="289">
        <f t="shared" si="84"/>
        <v>15.487349999999998</v>
      </c>
      <c r="N1774" s="289"/>
      <c r="O1774" s="289">
        <f t="shared" si="84"/>
        <v>136.9</v>
      </c>
    </row>
    <row r="1775" spans="1:15" x14ac:dyDescent="0.35">
      <c r="A1775" s="293" t="s">
        <v>18</v>
      </c>
      <c r="B1775" s="290">
        <f>AVERAGE(B1764:B1773)</f>
        <v>25.870000000000005</v>
      </c>
      <c r="C1775" s="290">
        <f t="shared" ref="C1775:O1775" si="85">AVERAGE(C1764:C1773)</f>
        <v>25.139999999999997</v>
      </c>
      <c r="D1775" s="290">
        <f t="shared" si="85"/>
        <v>25.468</v>
      </c>
      <c r="E1775" s="290">
        <f t="shared" si="85"/>
        <v>27.560000000000002</v>
      </c>
      <c r="F1775" s="290">
        <f t="shared" si="85"/>
        <v>15.879999999999999</v>
      </c>
      <c r="G1775" s="290">
        <f t="shared" si="85"/>
        <v>93.6</v>
      </c>
      <c r="H1775" s="290">
        <f t="shared" si="85"/>
        <v>73.5</v>
      </c>
      <c r="I1775" s="290">
        <f t="shared" si="85"/>
        <v>3.46</v>
      </c>
      <c r="J1775" s="290">
        <f t="shared" si="85"/>
        <v>3.4800000000000004</v>
      </c>
      <c r="K1775" s="290">
        <f t="shared" si="85"/>
        <v>6.9216666666666669</v>
      </c>
      <c r="L1775" s="290">
        <f t="shared" si="85"/>
        <v>4.2283333333333335</v>
      </c>
      <c r="M1775" s="290">
        <f t="shared" si="85"/>
        <v>1.5487349999999998</v>
      </c>
      <c r="N1775" s="290"/>
      <c r="O1775" s="290">
        <f t="shared" si="85"/>
        <v>13.690000000000001</v>
      </c>
    </row>
    <row r="1776" spans="1:15" x14ac:dyDescent="0.35">
      <c r="A1776" s="245" t="s">
        <v>20</v>
      </c>
      <c r="B1776" s="246">
        <f>SUM(B1750+B1762+B1774)</f>
        <v>840.62000000000012</v>
      </c>
      <c r="C1776" s="246">
        <f t="shared" ref="C1776:O1776" si="86">SUM(C1750+C1762+C1774)</f>
        <v>810.95999999999992</v>
      </c>
      <c r="D1776" s="246">
        <f t="shared" si="86"/>
        <v>811.28</v>
      </c>
      <c r="E1776" s="246">
        <f t="shared" si="86"/>
        <v>895.6</v>
      </c>
      <c r="F1776" s="246">
        <f t="shared" si="86"/>
        <v>490.19999999999993</v>
      </c>
      <c r="G1776" s="246">
        <f t="shared" si="86"/>
        <v>3621</v>
      </c>
      <c r="H1776" s="246">
        <f t="shared" si="86"/>
        <v>2514</v>
      </c>
      <c r="I1776" s="246">
        <f t="shared" si="86"/>
        <v>240.7</v>
      </c>
      <c r="J1776" s="246">
        <f t="shared" si="86"/>
        <v>221.20000000000002</v>
      </c>
      <c r="K1776" s="246">
        <f t="shared" si="86"/>
        <v>214.70833333333334</v>
      </c>
      <c r="L1776" s="246">
        <f t="shared" si="86"/>
        <v>129.69166666666666</v>
      </c>
      <c r="M1776" s="246">
        <f t="shared" si="86"/>
        <v>47.837159999999997</v>
      </c>
      <c r="N1776" s="246"/>
      <c r="O1776" s="246">
        <f t="shared" si="86"/>
        <v>208.8</v>
      </c>
    </row>
    <row r="1777" spans="1:15" x14ac:dyDescent="0.35">
      <c r="A1777" s="245" t="s">
        <v>21</v>
      </c>
      <c r="B1777" s="246">
        <f>AVERAGE(B1776)/30</f>
        <v>28.020666666666671</v>
      </c>
      <c r="C1777" s="246">
        <f t="shared" ref="C1777:M1777" si="87">AVERAGE(C1776)/30</f>
        <v>27.031999999999996</v>
      </c>
      <c r="D1777" s="246">
        <f t="shared" si="87"/>
        <v>27.042666666666666</v>
      </c>
      <c r="E1777" s="246">
        <f t="shared" si="87"/>
        <v>29.853333333333335</v>
      </c>
      <c r="F1777" s="246">
        <f t="shared" si="87"/>
        <v>16.339999999999996</v>
      </c>
      <c r="G1777" s="246">
        <f t="shared" si="87"/>
        <v>120.7</v>
      </c>
      <c r="H1777" s="246">
        <f t="shared" si="87"/>
        <v>83.8</v>
      </c>
      <c r="I1777" s="246">
        <f t="shared" si="87"/>
        <v>8.0233333333333334</v>
      </c>
      <c r="J1777" s="246">
        <f t="shared" si="87"/>
        <v>7.373333333333334</v>
      </c>
      <c r="K1777" s="246">
        <f t="shared" si="87"/>
        <v>7.156944444444445</v>
      </c>
      <c r="L1777" s="246">
        <f t="shared" si="87"/>
        <v>4.3230555555555554</v>
      </c>
      <c r="M1777" s="246">
        <f t="shared" si="87"/>
        <v>1.5945719999999999</v>
      </c>
      <c r="N1777" s="246"/>
      <c r="O1777" s="246"/>
    </row>
    <row r="1779" spans="1:15" ht="15" thickBot="1" x14ac:dyDescent="0.4">
      <c r="B1779" s="1433" t="s">
        <v>185</v>
      </c>
      <c r="C1779" s="1433"/>
      <c r="D1779" s="1433"/>
      <c r="E1779" s="1433"/>
      <c r="F1779" s="1433"/>
      <c r="G1779" s="1433"/>
      <c r="H1779" s="1433"/>
      <c r="I1779" s="1433"/>
      <c r="J1779" s="1433"/>
      <c r="K1779" s="1433"/>
      <c r="L1779" s="286"/>
      <c r="M1779" s="286"/>
      <c r="N1779" s="291"/>
      <c r="O1779" s="286"/>
    </row>
    <row r="1780" spans="1:15" ht="25.5" customHeight="1" x14ac:dyDescent="0.35">
      <c r="A1780" s="1434" t="s">
        <v>1</v>
      </c>
      <c r="B1780" s="1436" t="s">
        <v>23</v>
      </c>
      <c r="C1780" s="1437"/>
      <c r="D1780" s="1438"/>
      <c r="E1780" s="1439" t="s">
        <v>24</v>
      </c>
      <c r="F1780" s="1440"/>
      <c r="G1780" s="1436" t="s">
        <v>4</v>
      </c>
      <c r="H1780" s="1438"/>
      <c r="I1780" s="1441" t="s">
        <v>5</v>
      </c>
      <c r="J1780" s="1442"/>
      <c r="K1780" s="1443" t="s">
        <v>6</v>
      </c>
      <c r="L1780" s="1444"/>
      <c r="M1780" s="1445"/>
      <c r="N1780" s="1446" t="s">
        <v>7</v>
      </c>
      <c r="O1780" s="1446" t="s">
        <v>8</v>
      </c>
    </row>
    <row r="1781" spans="1:15" ht="28" x14ac:dyDescent="0.35">
      <c r="A1781" s="1435"/>
      <c r="B1781" s="256">
        <v>0.05</v>
      </c>
      <c r="C1781" s="256">
        <v>0.1</v>
      </c>
      <c r="D1781" s="256">
        <v>0.2</v>
      </c>
      <c r="E1781" s="256" t="s">
        <v>9</v>
      </c>
      <c r="F1781" s="256" t="s">
        <v>10</v>
      </c>
      <c r="G1781" s="256" t="s">
        <v>9</v>
      </c>
      <c r="H1781" s="256" t="s">
        <v>10</v>
      </c>
      <c r="I1781" s="24" t="s">
        <v>11</v>
      </c>
      <c r="J1781" s="256" t="s">
        <v>12</v>
      </c>
      <c r="K1781" s="167" t="s">
        <v>13</v>
      </c>
      <c r="L1781" s="167" t="s">
        <v>14</v>
      </c>
      <c r="M1781" s="167" t="s">
        <v>15</v>
      </c>
      <c r="N1781" s="1447"/>
      <c r="O1781" s="1447"/>
    </row>
    <row r="1782" spans="1:15" x14ac:dyDescent="0.35">
      <c r="A1782" s="8">
        <v>1</v>
      </c>
      <c r="B1782" s="66">
        <v>27.08</v>
      </c>
      <c r="C1782" s="8">
        <v>25.24</v>
      </c>
      <c r="D1782" s="66">
        <v>25.32</v>
      </c>
      <c r="E1782" s="9">
        <v>29.8</v>
      </c>
      <c r="F1782" s="9">
        <v>16.2</v>
      </c>
      <c r="G1782" s="92">
        <v>92</v>
      </c>
      <c r="H1782" s="92">
        <v>71</v>
      </c>
      <c r="I1782" s="9">
        <v>4.5</v>
      </c>
      <c r="J1782" s="9">
        <v>5.5</v>
      </c>
      <c r="K1782" s="66">
        <v>7.6166666666666663</v>
      </c>
      <c r="L1782" s="66">
        <v>2.6833333333333331</v>
      </c>
      <c r="M1782" s="253">
        <f>AVERAGE(K1782:L1782)*0.2778</f>
        <v>1.4306699999999999</v>
      </c>
      <c r="N1782" s="66" t="s">
        <v>180</v>
      </c>
      <c r="O1782" s="9">
        <v>1</v>
      </c>
    </row>
    <row r="1783" spans="1:15" x14ac:dyDescent="0.35">
      <c r="A1783" s="8">
        <v>2</v>
      </c>
      <c r="B1783" s="69">
        <v>28.04</v>
      </c>
      <c r="C1783" s="76">
        <v>26.36</v>
      </c>
      <c r="D1783" s="69">
        <v>26.12</v>
      </c>
      <c r="E1783" s="9">
        <v>30</v>
      </c>
      <c r="F1783" s="169">
        <v>16.399999999999999</v>
      </c>
      <c r="G1783" s="169">
        <v>93</v>
      </c>
      <c r="H1783" s="169">
        <v>71</v>
      </c>
      <c r="I1783" s="9">
        <v>2.8</v>
      </c>
      <c r="J1783" s="9">
        <v>3.5</v>
      </c>
      <c r="K1783" s="253">
        <v>7.0083333333333337</v>
      </c>
      <c r="L1783" s="253">
        <v>7.4249999999999998</v>
      </c>
      <c r="M1783" s="253">
        <f t="shared" ref="M1783:M1791" si="88">AVERAGE(K1783:L1783)*0.2778</f>
        <v>2.0047899999999998</v>
      </c>
      <c r="N1783" s="66" t="s">
        <v>180</v>
      </c>
      <c r="O1783" s="168">
        <v>31.7</v>
      </c>
    </row>
    <row r="1784" spans="1:15" x14ac:dyDescent="0.35">
      <c r="A1784" s="2">
        <v>3</v>
      </c>
      <c r="B1784" s="66">
        <v>25.28</v>
      </c>
      <c r="C1784" s="66">
        <v>20.52</v>
      </c>
      <c r="D1784" s="66">
        <v>25.16</v>
      </c>
      <c r="E1784" s="9">
        <v>28</v>
      </c>
      <c r="F1784" s="9">
        <v>15.4</v>
      </c>
      <c r="G1784" s="92">
        <v>92</v>
      </c>
      <c r="H1784" s="92">
        <v>71</v>
      </c>
      <c r="I1784" s="9">
        <v>3.5</v>
      </c>
      <c r="J1784" s="9">
        <v>1.6</v>
      </c>
      <c r="K1784" s="66">
        <v>5.25</v>
      </c>
      <c r="L1784" s="66">
        <v>2.4666666666666668</v>
      </c>
      <c r="M1784" s="253">
        <f t="shared" si="88"/>
        <v>1.0718449999999999</v>
      </c>
      <c r="N1784" s="66" t="s">
        <v>180</v>
      </c>
      <c r="O1784" s="168">
        <v>7.8</v>
      </c>
    </row>
    <row r="1785" spans="1:15" x14ac:dyDescent="0.35">
      <c r="A1785" s="2">
        <v>4</v>
      </c>
      <c r="B1785" s="66">
        <v>25.56</v>
      </c>
      <c r="C1785" s="66">
        <v>24.84</v>
      </c>
      <c r="D1785" s="66">
        <v>25.52</v>
      </c>
      <c r="E1785" s="9">
        <v>27.4</v>
      </c>
      <c r="F1785" s="9">
        <v>18.8</v>
      </c>
      <c r="G1785" s="92">
        <v>96</v>
      </c>
      <c r="H1785" s="92">
        <v>71</v>
      </c>
      <c r="I1785" s="9">
        <v>3</v>
      </c>
      <c r="J1785" s="9">
        <v>2.2000000000000002</v>
      </c>
      <c r="K1785" s="66">
        <v>6.8416666666666668</v>
      </c>
      <c r="L1785" s="66">
        <v>1.8833333333333333</v>
      </c>
      <c r="M1785" s="253">
        <f t="shared" si="88"/>
        <v>1.2119024999999999</v>
      </c>
      <c r="N1785" s="66" t="s">
        <v>180</v>
      </c>
      <c r="O1785" s="168">
        <v>0</v>
      </c>
    </row>
    <row r="1786" spans="1:15" x14ac:dyDescent="0.35">
      <c r="A1786" s="2">
        <v>5</v>
      </c>
      <c r="B1786" s="66">
        <v>25.84</v>
      </c>
      <c r="C1786" s="66">
        <v>25.56</v>
      </c>
      <c r="D1786" s="66">
        <v>26.08</v>
      </c>
      <c r="E1786" s="10">
        <v>28.4</v>
      </c>
      <c r="F1786" s="9">
        <v>16</v>
      </c>
      <c r="G1786" s="92">
        <v>92</v>
      </c>
      <c r="H1786" s="92">
        <v>72</v>
      </c>
      <c r="I1786" s="10">
        <v>2.8</v>
      </c>
      <c r="J1786" s="10">
        <v>2.2999999999999998</v>
      </c>
      <c r="K1786" s="66">
        <v>6.2666666666666666</v>
      </c>
      <c r="L1786" s="66">
        <v>2.7666666666666666</v>
      </c>
      <c r="M1786" s="253">
        <f t="shared" si="88"/>
        <v>1.2547299999999999</v>
      </c>
      <c r="N1786" s="66" t="s">
        <v>180</v>
      </c>
      <c r="O1786" s="168">
        <v>5.2</v>
      </c>
    </row>
    <row r="1787" spans="1:15" x14ac:dyDescent="0.35">
      <c r="A1787" s="2">
        <v>6</v>
      </c>
      <c r="B1787" s="66">
        <v>23.84</v>
      </c>
      <c r="C1787" s="66">
        <v>24.04</v>
      </c>
      <c r="D1787" s="66">
        <v>25.2</v>
      </c>
      <c r="E1787" s="9">
        <v>26</v>
      </c>
      <c r="F1787" s="9">
        <v>17</v>
      </c>
      <c r="G1787" s="92">
        <v>96</v>
      </c>
      <c r="H1787" s="92">
        <v>84</v>
      </c>
      <c r="I1787" s="9">
        <v>1.5</v>
      </c>
      <c r="J1787" s="9">
        <v>5.0999999999999996</v>
      </c>
      <c r="K1787" s="66">
        <v>6.35</v>
      </c>
      <c r="L1787" s="66">
        <v>2.0499999999999998</v>
      </c>
      <c r="M1787" s="253">
        <f t="shared" si="88"/>
        <v>1.1667599999999998</v>
      </c>
      <c r="N1787" s="66" t="s">
        <v>180</v>
      </c>
      <c r="O1787" s="168">
        <v>4.2</v>
      </c>
    </row>
    <row r="1788" spans="1:15" x14ac:dyDescent="0.35">
      <c r="A1788" s="2">
        <v>7</v>
      </c>
      <c r="B1788" s="66">
        <v>24.68</v>
      </c>
      <c r="C1788" s="66">
        <v>23.96</v>
      </c>
      <c r="D1788" s="69">
        <v>25.28</v>
      </c>
      <c r="E1788" s="10">
        <v>26.6</v>
      </c>
      <c r="F1788" s="10">
        <v>16.8</v>
      </c>
      <c r="G1788" s="153">
        <v>96</v>
      </c>
      <c r="H1788" s="153">
        <v>71</v>
      </c>
      <c r="I1788" s="10">
        <v>2.2000000000000002</v>
      </c>
      <c r="J1788" s="10">
        <v>3.6</v>
      </c>
      <c r="K1788" s="66">
        <v>6.2333333333333334</v>
      </c>
      <c r="L1788" s="66">
        <v>2.2083333333333335</v>
      </c>
      <c r="M1788" s="253">
        <f t="shared" si="88"/>
        <v>1.1725474999999999</v>
      </c>
      <c r="N1788" s="66" t="s">
        <v>180</v>
      </c>
      <c r="O1788" s="168">
        <v>0</v>
      </c>
    </row>
    <row r="1789" spans="1:15" x14ac:dyDescent="0.35">
      <c r="A1789" s="2">
        <v>8</v>
      </c>
      <c r="B1789" s="66">
        <v>25.12</v>
      </c>
      <c r="C1789" s="66">
        <v>24.6</v>
      </c>
      <c r="D1789" s="66">
        <v>25.2</v>
      </c>
      <c r="E1789" s="9">
        <v>28.2</v>
      </c>
      <c r="F1789" s="9">
        <v>17</v>
      </c>
      <c r="G1789" s="92">
        <v>96</v>
      </c>
      <c r="H1789" s="92">
        <v>70</v>
      </c>
      <c r="I1789" s="9">
        <v>2</v>
      </c>
      <c r="J1789" s="9">
        <v>4.8</v>
      </c>
      <c r="K1789" s="66">
        <v>6.95</v>
      </c>
      <c r="L1789" s="66">
        <v>3.2416666666666667</v>
      </c>
      <c r="M1789" s="253">
        <f t="shared" si="88"/>
        <v>1.4156225</v>
      </c>
      <c r="N1789" s="66" t="s">
        <v>180</v>
      </c>
      <c r="O1789" s="168">
        <v>1.2</v>
      </c>
    </row>
    <row r="1790" spans="1:15" x14ac:dyDescent="0.35">
      <c r="A1790" s="2">
        <v>9</v>
      </c>
      <c r="B1790" s="66">
        <v>26.28</v>
      </c>
      <c r="C1790" s="66">
        <v>25</v>
      </c>
      <c r="D1790" s="66">
        <v>25.32</v>
      </c>
      <c r="E1790" s="9">
        <v>28.6</v>
      </c>
      <c r="F1790" s="9">
        <v>16.2</v>
      </c>
      <c r="G1790" s="92">
        <v>92</v>
      </c>
      <c r="H1790" s="92">
        <v>71</v>
      </c>
      <c r="I1790" s="9">
        <v>4</v>
      </c>
      <c r="J1790" s="9">
        <v>4.5</v>
      </c>
      <c r="K1790" s="66">
        <v>6.6583333333333332</v>
      </c>
      <c r="L1790" s="66">
        <v>3.875</v>
      </c>
      <c r="M1790" s="253">
        <f t="shared" si="88"/>
        <v>1.4630799999999999</v>
      </c>
      <c r="N1790" s="66" t="s">
        <v>180</v>
      </c>
      <c r="O1790" s="168">
        <v>0</v>
      </c>
    </row>
    <row r="1791" spans="1:15" x14ac:dyDescent="0.35">
      <c r="A1791" s="3">
        <v>10</v>
      </c>
      <c r="B1791" s="254">
        <v>27.48</v>
      </c>
      <c r="C1791" s="70">
        <v>25.6</v>
      </c>
      <c r="D1791" s="70">
        <v>25.72</v>
      </c>
      <c r="E1791" s="13">
        <v>27.2</v>
      </c>
      <c r="F1791" s="13">
        <v>18</v>
      </c>
      <c r="G1791" s="158">
        <v>92</v>
      </c>
      <c r="H1791" s="158">
        <v>77</v>
      </c>
      <c r="I1791" s="13">
        <v>4</v>
      </c>
      <c r="J1791" s="13">
        <v>5.5</v>
      </c>
      <c r="K1791" s="70">
        <v>9.2083333333333339</v>
      </c>
      <c r="L1791" s="70">
        <v>3.1166666666666667</v>
      </c>
      <c r="M1791" s="253">
        <f t="shared" si="88"/>
        <v>1.7119425000000001</v>
      </c>
      <c r="N1791" s="66" t="s">
        <v>180</v>
      </c>
      <c r="O1791" s="9">
        <v>1.2</v>
      </c>
    </row>
    <row r="1792" spans="1:15" x14ac:dyDescent="0.35">
      <c r="A1792" s="243" t="s">
        <v>16</v>
      </c>
      <c r="B1792" s="287">
        <f>SUM(B1782:B1791)</f>
        <v>259.20000000000005</v>
      </c>
      <c r="C1792" s="287">
        <f t="shared" ref="C1792:O1792" si="89">SUM(C1782:C1791)</f>
        <v>245.72</v>
      </c>
      <c r="D1792" s="287">
        <f t="shared" si="89"/>
        <v>254.91999999999996</v>
      </c>
      <c r="E1792" s="287">
        <f t="shared" si="89"/>
        <v>280.2</v>
      </c>
      <c r="F1792" s="287">
        <f t="shared" si="89"/>
        <v>167.79999999999998</v>
      </c>
      <c r="G1792" s="287">
        <f t="shared" si="89"/>
        <v>937</v>
      </c>
      <c r="H1792" s="287">
        <f t="shared" si="89"/>
        <v>729</v>
      </c>
      <c r="I1792" s="287">
        <f t="shared" si="89"/>
        <v>30.3</v>
      </c>
      <c r="J1792" s="287">
        <f t="shared" si="89"/>
        <v>38.600000000000009</v>
      </c>
      <c r="K1792" s="287">
        <f t="shared" si="89"/>
        <v>68.38333333333334</v>
      </c>
      <c r="L1792" s="287">
        <f t="shared" si="89"/>
        <v>31.716666666666665</v>
      </c>
      <c r="M1792" s="287">
        <f t="shared" si="89"/>
        <v>13.903890000000001</v>
      </c>
      <c r="N1792" s="287"/>
      <c r="O1792" s="287">
        <f t="shared" si="89"/>
        <v>52.300000000000011</v>
      </c>
    </row>
    <row r="1793" spans="1:15" x14ac:dyDescent="0.35">
      <c r="A1793" s="292" t="s">
        <v>18</v>
      </c>
      <c r="B1793" s="288">
        <f>AVERAGE(B1782:B1791)</f>
        <v>25.920000000000005</v>
      </c>
      <c r="C1793" s="288">
        <f t="shared" ref="C1793:O1793" si="90">AVERAGE(C1782:C1791)</f>
        <v>24.571999999999999</v>
      </c>
      <c r="D1793" s="288">
        <f t="shared" si="90"/>
        <v>25.491999999999997</v>
      </c>
      <c r="E1793" s="288">
        <f t="shared" si="90"/>
        <v>28.02</v>
      </c>
      <c r="F1793" s="288">
        <f t="shared" si="90"/>
        <v>16.779999999999998</v>
      </c>
      <c r="G1793" s="288">
        <f t="shared" si="90"/>
        <v>93.7</v>
      </c>
      <c r="H1793" s="288">
        <f t="shared" si="90"/>
        <v>72.900000000000006</v>
      </c>
      <c r="I1793" s="288">
        <f t="shared" si="90"/>
        <v>3.0300000000000002</v>
      </c>
      <c r="J1793" s="288">
        <f t="shared" si="90"/>
        <v>3.8600000000000008</v>
      </c>
      <c r="K1793" s="288">
        <f t="shared" si="90"/>
        <v>6.8383333333333338</v>
      </c>
      <c r="L1793" s="288">
        <f t="shared" si="90"/>
        <v>3.1716666666666664</v>
      </c>
      <c r="M1793" s="288">
        <f t="shared" si="90"/>
        <v>1.3903890000000001</v>
      </c>
      <c r="N1793" s="288"/>
      <c r="O1793" s="288">
        <f t="shared" si="90"/>
        <v>5.2300000000000013</v>
      </c>
    </row>
    <row r="1794" spans="1:15" x14ac:dyDescent="0.35">
      <c r="A1794" s="6">
        <v>11</v>
      </c>
      <c r="B1794" s="65">
        <v>24.48</v>
      </c>
      <c r="C1794" s="65">
        <v>24.64</v>
      </c>
      <c r="D1794" s="65">
        <v>25.68</v>
      </c>
      <c r="E1794" s="12">
        <v>26.4</v>
      </c>
      <c r="F1794" s="12">
        <v>15.8</v>
      </c>
      <c r="G1794" s="7">
        <v>92</v>
      </c>
      <c r="H1794" s="7">
        <v>84</v>
      </c>
      <c r="I1794" s="9">
        <v>2.5</v>
      </c>
      <c r="J1794" s="9">
        <v>1.8</v>
      </c>
      <c r="K1794" s="253">
        <v>5.7750000000000004</v>
      </c>
      <c r="L1794" s="66">
        <v>2.2083333333333335</v>
      </c>
      <c r="M1794" s="253">
        <f>AVERAGE(K1794:L1794)*0.2778</f>
        <v>1.1088850000000001</v>
      </c>
      <c r="N1794" s="66" t="s">
        <v>180</v>
      </c>
      <c r="O1794" s="9">
        <v>0</v>
      </c>
    </row>
    <row r="1795" spans="1:15" x14ac:dyDescent="0.35">
      <c r="A1795" s="2">
        <v>12</v>
      </c>
      <c r="B1795" s="8">
        <v>26.88</v>
      </c>
      <c r="C1795" s="8">
        <v>25.36</v>
      </c>
      <c r="D1795" s="8">
        <v>25.56</v>
      </c>
      <c r="E1795" s="9">
        <v>28</v>
      </c>
      <c r="F1795" s="9">
        <v>16.8</v>
      </c>
      <c r="G1795" s="8">
        <v>92</v>
      </c>
      <c r="H1795" s="8">
        <v>63</v>
      </c>
      <c r="I1795" s="9">
        <v>4</v>
      </c>
      <c r="J1795" s="9">
        <v>8.4</v>
      </c>
      <c r="K1795" s="253">
        <v>5.65</v>
      </c>
      <c r="L1795" s="66">
        <v>4.0999999999999996</v>
      </c>
      <c r="M1795" s="253">
        <f t="shared" ref="M1795:M1803" si="91">AVERAGE(K1795:L1795)*0.2778</f>
        <v>1.3542749999999999</v>
      </c>
      <c r="N1795" s="66" t="s">
        <v>180</v>
      </c>
      <c r="O1795" s="9">
        <v>19.899999999999999</v>
      </c>
    </row>
    <row r="1796" spans="1:15" x14ac:dyDescent="0.35">
      <c r="A1796" s="2">
        <v>13</v>
      </c>
      <c r="B1796" s="66">
        <v>26.2</v>
      </c>
      <c r="C1796" s="66">
        <v>24.88</v>
      </c>
      <c r="D1796" s="66">
        <v>25.4</v>
      </c>
      <c r="E1796" s="9">
        <v>26.4</v>
      </c>
      <c r="F1796" s="9">
        <v>16</v>
      </c>
      <c r="G1796" s="8">
        <v>92</v>
      </c>
      <c r="H1796" s="8">
        <v>77</v>
      </c>
      <c r="I1796" s="9">
        <v>2.5</v>
      </c>
      <c r="J1796" s="9">
        <v>4.2</v>
      </c>
      <c r="K1796" s="253">
        <v>9.2916666666666661</v>
      </c>
      <c r="L1796" s="66">
        <v>4.6083333333333334</v>
      </c>
      <c r="M1796" s="253">
        <f t="shared" si="91"/>
        <v>1.9307099999999997</v>
      </c>
      <c r="N1796" s="66" t="s">
        <v>180</v>
      </c>
      <c r="O1796" s="9">
        <v>21.7</v>
      </c>
    </row>
    <row r="1797" spans="1:15" x14ac:dyDescent="0.35">
      <c r="A1797" s="2">
        <v>14</v>
      </c>
      <c r="B1797" s="66">
        <v>24.84</v>
      </c>
      <c r="C1797" s="66">
        <v>24.2</v>
      </c>
      <c r="D1797" s="66">
        <v>24.8</v>
      </c>
      <c r="E1797" s="8">
        <v>25.8</v>
      </c>
      <c r="F1797" s="10">
        <v>16.600000000000001</v>
      </c>
      <c r="G1797" s="8">
        <v>96</v>
      </c>
      <c r="H1797" s="8">
        <v>84</v>
      </c>
      <c r="I1797" s="9">
        <v>1.5</v>
      </c>
      <c r="J1797" s="9">
        <v>1.6</v>
      </c>
      <c r="K1797" s="253">
        <v>6.2666666666666666</v>
      </c>
      <c r="L1797" s="66">
        <v>2.9333333333333331</v>
      </c>
      <c r="M1797" s="253">
        <f t="shared" si="91"/>
        <v>1.2778799999999999</v>
      </c>
      <c r="N1797" s="66" t="s">
        <v>180</v>
      </c>
      <c r="O1797" s="9">
        <v>36</v>
      </c>
    </row>
    <row r="1798" spans="1:15" x14ac:dyDescent="0.35">
      <c r="A1798" s="2">
        <v>15</v>
      </c>
      <c r="B1798" s="66">
        <v>25.4</v>
      </c>
      <c r="C1798" s="66">
        <v>24.12</v>
      </c>
      <c r="D1798" s="66">
        <v>24.64</v>
      </c>
      <c r="E1798" s="9">
        <v>27.4</v>
      </c>
      <c r="F1798" s="9">
        <v>15.8</v>
      </c>
      <c r="G1798" s="8">
        <v>96</v>
      </c>
      <c r="H1798" s="8">
        <v>71</v>
      </c>
      <c r="I1798" s="9">
        <v>2.5</v>
      </c>
      <c r="J1798" s="9">
        <v>4</v>
      </c>
      <c r="K1798" s="253">
        <v>6.3583333333333334</v>
      </c>
      <c r="L1798" s="66">
        <v>2.6</v>
      </c>
      <c r="M1798" s="253">
        <f t="shared" si="91"/>
        <v>1.2443125000000002</v>
      </c>
      <c r="N1798" s="66" t="s">
        <v>180</v>
      </c>
      <c r="O1798" s="9">
        <v>19.7</v>
      </c>
    </row>
    <row r="1799" spans="1:15" x14ac:dyDescent="0.35">
      <c r="A1799" s="2">
        <v>16</v>
      </c>
      <c r="B1799" s="66">
        <v>26.04</v>
      </c>
      <c r="C1799" s="66">
        <v>25.12</v>
      </c>
      <c r="D1799" s="66">
        <v>25.24</v>
      </c>
      <c r="E1799" s="9">
        <v>28.4</v>
      </c>
      <c r="F1799" s="9">
        <v>16.600000000000001</v>
      </c>
      <c r="G1799" s="8">
        <v>96</v>
      </c>
      <c r="H1799" s="8">
        <v>77</v>
      </c>
      <c r="I1799" s="9">
        <v>2.5</v>
      </c>
      <c r="J1799" s="9">
        <v>5.5</v>
      </c>
      <c r="K1799" s="253">
        <v>6</v>
      </c>
      <c r="L1799" s="66">
        <v>2.9583333333333335</v>
      </c>
      <c r="M1799" s="253">
        <f t="shared" si="91"/>
        <v>1.2443125000000002</v>
      </c>
      <c r="N1799" s="66" t="s">
        <v>180</v>
      </c>
      <c r="O1799" s="9">
        <v>2.2999999999999998</v>
      </c>
    </row>
    <row r="1800" spans="1:15" x14ac:dyDescent="0.35">
      <c r="A1800" s="2">
        <v>17</v>
      </c>
      <c r="B1800" s="8">
        <v>25.52</v>
      </c>
      <c r="C1800" s="66">
        <v>24.84</v>
      </c>
      <c r="D1800" s="66">
        <v>25.48</v>
      </c>
      <c r="E1800" s="9">
        <v>28.8</v>
      </c>
      <c r="F1800" s="9">
        <v>16</v>
      </c>
      <c r="G1800" s="8">
        <v>96</v>
      </c>
      <c r="H1800" s="8">
        <v>71</v>
      </c>
      <c r="I1800" s="9">
        <v>1.3</v>
      </c>
      <c r="J1800" s="9">
        <v>3.3</v>
      </c>
      <c r="K1800" s="253">
        <v>6.4749999999999996</v>
      </c>
      <c r="L1800" s="66">
        <v>3.7583333333333333</v>
      </c>
      <c r="M1800" s="253">
        <f t="shared" si="91"/>
        <v>1.4214099999999998</v>
      </c>
      <c r="N1800" s="66" t="s">
        <v>180</v>
      </c>
      <c r="O1800" s="9">
        <v>18.7</v>
      </c>
    </row>
    <row r="1801" spans="1:15" x14ac:dyDescent="0.35">
      <c r="A1801" s="2">
        <v>18</v>
      </c>
      <c r="B1801" s="66">
        <v>25.8</v>
      </c>
      <c r="C1801" s="66">
        <v>25</v>
      </c>
      <c r="D1801" s="8">
        <v>25.16</v>
      </c>
      <c r="E1801" s="9">
        <v>28.8</v>
      </c>
      <c r="F1801" s="9">
        <v>12.6</v>
      </c>
      <c r="G1801" s="8">
        <v>96</v>
      </c>
      <c r="H1801" s="8">
        <v>71</v>
      </c>
      <c r="I1801" s="9">
        <v>2.7</v>
      </c>
      <c r="J1801" s="9">
        <v>1.7</v>
      </c>
      <c r="K1801" s="253">
        <v>6.4666666666666668</v>
      </c>
      <c r="L1801" s="66">
        <v>4.2750000000000004</v>
      </c>
      <c r="M1801" s="253">
        <f t="shared" si="91"/>
        <v>1.4920175</v>
      </c>
      <c r="N1801" s="66" t="s">
        <v>180</v>
      </c>
      <c r="O1801" s="9">
        <v>3.6</v>
      </c>
    </row>
    <row r="1802" spans="1:15" x14ac:dyDescent="0.35">
      <c r="A1802" s="2">
        <v>19</v>
      </c>
      <c r="B1802" s="66">
        <v>26.28</v>
      </c>
      <c r="C1802" s="66">
        <v>24.68</v>
      </c>
      <c r="D1802" s="66">
        <v>25.6</v>
      </c>
      <c r="E1802" s="9">
        <v>28</v>
      </c>
      <c r="F1802" s="9">
        <v>15.2</v>
      </c>
      <c r="G1802" s="8">
        <v>96</v>
      </c>
      <c r="H1802" s="8">
        <v>66</v>
      </c>
      <c r="I1802" s="9">
        <v>2.2000000000000002</v>
      </c>
      <c r="J1802" s="9">
        <v>9.1999999999999993</v>
      </c>
      <c r="K1802" s="253">
        <v>7.7333333333333334</v>
      </c>
      <c r="L1802" s="66">
        <v>4.9666666666666668</v>
      </c>
      <c r="M1802" s="253">
        <f t="shared" si="91"/>
        <v>1.7640299999999998</v>
      </c>
      <c r="N1802" s="66" t="s">
        <v>180</v>
      </c>
      <c r="O1802" s="9">
        <v>40.200000000000003</v>
      </c>
    </row>
    <row r="1803" spans="1:15" x14ac:dyDescent="0.35">
      <c r="A1803" s="3">
        <v>20</v>
      </c>
      <c r="B1803" s="70">
        <v>26.24</v>
      </c>
      <c r="C1803" s="70">
        <v>24.76</v>
      </c>
      <c r="D1803" s="70">
        <v>24.96</v>
      </c>
      <c r="E1803" s="13">
        <v>27</v>
      </c>
      <c r="F1803" s="13">
        <v>15.6</v>
      </c>
      <c r="G1803" s="11">
        <v>96</v>
      </c>
      <c r="H1803" s="11">
        <v>71</v>
      </c>
      <c r="I1803" s="13">
        <v>3.3</v>
      </c>
      <c r="J1803" s="13">
        <v>4.9000000000000004</v>
      </c>
      <c r="K1803" s="253">
        <v>6.9666666666666668</v>
      </c>
      <c r="L1803" s="66">
        <v>4.2416666666666663</v>
      </c>
      <c r="M1803" s="253">
        <f t="shared" si="91"/>
        <v>1.5568374999999999</v>
      </c>
      <c r="N1803" s="66" t="s">
        <v>180</v>
      </c>
      <c r="O1803" s="9">
        <v>25.6</v>
      </c>
    </row>
    <row r="1804" spans="1:15" x14ac:dyDescent="0.35">
      <c r="A1804" s="243" t="s">
        <v>16</v>
      </c>
      <c r="B1804" s="287">
        <f>SUM(B1794:B1803)</f>
        <v>257.68</v>
      </c>
      <c r="C1804" s="287">
        <f t="shared" ref="C1804:O1804" si="92">SUM(C1794:C1803)</f>
        <v>247.6</v>
      </c>
      <c r="D1804" s="287">
        <f t="shared" si="92"/>
        <v>252.51999999999998</v>
      </c>
      <c r="E1804" s="287">
        <f t="shared" si="92"/>
        <v>275</v>
      </c>
      <c r="F1804" s="287">
        <f t="shared" si="92"/>
        <v>156.99999999999997</v>
      </c>
      <c r="G1804" s="287">
        <f t="shared" si="92"/>
        <v>948</v>
      </c>
      <c r="H1804" s="287">
        <f t="shared" si="92"/>
        <v>735</v>
      </c>
      <c r="I1804" s="287">
        <f t="shared" si="92"/>
        <v>25</v>
      </c>
      <c r="J1804" s="287">
        <f t="shared" si="92"/>
        <v>44.6</v>
      </c>
      <c r="K1804" s="287">
        <f t="shared" si="92"/>
        <v>66.983333333333334</v>
      </c>
      <c r="L1804" s="287">
        <f t="shared" si="92"/>
        <v>36.650000000000006</v>
      </c>
      <c r="M1804" s="287">
        <f t="shared" si="92"/>
        <v>14.39467</v>
      </c>
      <c r="N1804" s="287"/>
      <c r="O1804" s="287">
        <f t="shared" si="92"/>
        <v>187.7</v>
      </c>
    </row>
    <row r="1805" spans="1:15" x14ac:dyDescent="0.35">
      <c r="A1805" s="292" t="s">
        <v>18</v>
      </c>
      <c r="B1805" s="288">
        <f>AVERAGE(B1794:B1803)</f>
        <v>25.768000000000001</v>
      </c>
      <c r="C1805" s="288">
        <f t="shared" ref="C1805:O1805" si="93">AVERAGE(C1794:C1803)</f>
        <v>24.759999999999998</v>
      </c>
      <c r="D1805" s="288">
        <f t="shared" si="93"/>
        <v>25.251999999999999</v>
      </c>
      <c r="E1805" s="288">
        <f t="shared" si="93"/>
        <v>27.5</v>
      </c>
      <c r="F1805" s="288">
        <f t="shared" si="93"/>
        <v>15.699999999999998</v>
      </c>
      <c r="G1805" s="288">
        <f t="shared" si="93"/>
        <v>94.8</v>
      </c>
      <c r="H1805" s="288">
        <f t="shared" si="93"/>
        <v>73.5</v>
      </c>
      <c r="I1805" s="288">
        <f t="shared" si="93"/>
        <v>2.5</v>
      </c>
      <c r="J1805" s="288">
        <f t="shared" si="93"/>
        <v>4.46</v>
      </c>
      <c r="K1805" s="288">
        <f t="shared" si="93"/>
        <v>6.6983333333333333</v>
      </c>
      <c r="L1805" s="288">
        <f t="shared" si="93"/>
        <v>3.6650000000000005</v>
      </c>
      <c r="M1805" s="288">
        <f t="shared" si="93"/>
        <v>1.4394670000000001</v>
      </c>
      <c r="N1805" s="288"/>
      <c r="O1805" s="288">
        <f t="shared" si="93"/>
        <v>18.77</v>
      </c>
    </row>
    <row r="1806" spans="1:15" x14ac:dyDescent="0.35">
      <c r="A1806" s="21">
        <v>21</v>
      </c>
      <c r="B1806" s="65">
        <v>23.6</v>
      </c>
      <c r="C1806" s="66">
        <v>22.92</v>
      </c>
      <c r="D1806" s="65">
        <v>23.88</v>
      </c>
      <c r="E1806" s="12">
        <v>25.8</v>
      </c>
      <c r="F1806" s="12">
        <v>15.4</v>
      </c>
      <c r="G1806" s="7">
        <v>96</v>
      </c>
      <c r="H1806" s="7">
        <v>77</v>
      </c>
      <c r="I1806" s="12">
        <v>1.6</v>
      </c>
      <c r="J1806" s="9">
        <v>3.2</v>
      </c>
      <c r="K1806" s="253">
        <v>6.4416666666666664</v>
      </c>
      <c r="L1806" s="255">
        <v>3.7083333333333335</v>
      </c>
      <c r="M1806" s="253">
        <f>AVERAGE(K1806:L1806)*0.2778</f>
        <v>1.4098349999999999</v>
      </c>
      <c r="N1806" s="66" t="s">
        <v>180</v>
      </c>
      <c r="O1806" s="9">
        <v>14.1</v>
      </c>
    </row>
    <row r="1807" spans="1:15" x14ac:dyDescent="0.35">
      <c r="A1807" s="22">
        <v>22</v>
      </c>
      <c r="B1807" s="66">
        <v>23.08</v>
      </c>
      <c r="C1807" s="8">
        <v>22.68</v>
      </c>
      <c r="D1807" s="66">
        <v>23.56</v>
      </c>
      <c r="E1807" s="9">
        <v>26.8</v>
      </c>
      <c r="F1807" s="9">
        <v>14.6</v>
      </c>
      <c r="G1807" s="8">
        <v>96</v>
      </c>
      <c r="H1807" s="8">
        <v>76</v>
      </c>
      <c r="I1807" s="9">
        <v>2</v>
      </c>
      <c r="J1807" s="8">
        <v>2.8</v>
      </c>
      <c r="K1807" s="253">
        <v>4.2833333333333332</v>
      </c>
      <c r="L1807" s="253">
        <v>2.7833333333333332</v>
      </c>
      <c r="M1807" s="253">
        <f t="shared" ref="M1807:M1816" si="94">AVERAGE(K1807:L1807)*0.2778</f>
        <v>0.98155999999999999</v>
      </c>
      <c r="N1807" s="66" t="s">
        <v>180</v>
      </c>
      <c r="O1807" s="9">
        <v>0</v>
      </c>
    </row>
    <row r="1808" spans="1:15" x14ac:dyDescent="0.35">
      <c r="A1808" s="22">
        <v>23</v>
      </c>
      <c r="B1808" s="66">
        <v>25.08</v>
      </c>
      <c r="C1808" s="66">
        <v>24.52</v>
      </c>
      <c r="D1808" s="66">
        <v>24.88</v>
      </c>
      <c r="E1808" s="9">
        <v>28</v>
      </c>
      <c r="F1808" s="9">
        <v>17</v>
      </c>
      <c r="G1808" s="8">
        <v>96</v>
      </c>
      <c r="H1808" s="8">
        <v>77</v>
      </c>
      <c r="I1808" s="9">
        <v>2.5</v>
      </c>
      <c r="J1808" s="9">
        <v>2.5</v>
      </c>
      <c r="K1808" s="253">
        <v>7.166666666666667</v>
      </c>
      <c r="L1808" s="253">
        <v>4.2166666666666668</v>
      </c>
      <c r="M1808" s="253">
        <f t="shared" si="94"/>
        <v>1.5811449999999998</v>
      </c>
      <c r="N1808" s="66" t="s">
        <v>180</v>
      </c>
      <c r="O1808" s="9">
        <v>23.2</v>
      </c>
    </row>
    <row r="1809" spans="1:15" x14ac:dyDescent="0.35">
      <c r="A1809" s="22">
        <v>24</v>
      </c>
      <c r="B1809" s="66">
        <v>21.88</v>
      </c>
      <c r="C1809" s="66">
        <v>22.32</v>
      </c>
      <c r="D1809" s="8">
        <v>24.08</v>
      </c>
      <c r="E1809" s="9">
        <v>21.2</v>
      </c>
      <c r="F1809" s="9">
        <v>15.6</v>
      </c>
      <c r="G1809" s="8">
        <v>96</v>
      </c>
      <c r="H1809" s="8">
        <v>84</v>
      </c>
      <c r="I1809" s="9">
        <v>1</v>
      </c>
      <c r="J1809" s="9">
        <v>1.5</v>
      </c>
      <c r="K1809" s="253">
        <v>6.3583333333333334</v>
      </c>
      <c r="L1809" s="253">
        <v>3.05</v>
      </c>
      <c r="M1809" s="253">
        <f t="shared" si="94"/>
        <v>1.3068175</v>
      </c>
      <c r="N1809" s="66" t="s">
        <v>180</v>
      </c>
      <c r="O1809" s="9">
        <v>2</v>
      </c>
    </row>
    <row r="1810" spans="1:15" x14ac:dyDescent="0.35">
      <c r="A1810" s="22">
        <v>25</v>
      </c>
      <c r="B1810" s="66">
        <v>26.78</v>
      </c>
      <c r="C1810" s="66">
        <v>24.4</v>
      </c>
      <c r="D1810" s="66">
        <v>24.2</v>
      </c>
      <c r="E1810" s="9">
        <v>28.4</v>
      </c>
      <c r="F1810" s="9">
        <v>15.4</v>
      </c>
      <c r="G1810" s="8">
        <v>96</v>
      </c>
      <c r="H1810" s="8">
        <v>66</v>
      </c>
      <c r="I1810" s="9">
        <v>5</v>
      </c>
      <c r="J1810" s="9">
        <v>7.2</v>
      </c>
      <c r="K1810" s="253">
        <v>2.5499999999999998</v>
      </c>
      <c r="L1810" s="253">
        <v>6.2833333333333332</v>
      </c>
      <c r="M1810" s="253">
        <f t="shared" si="94"/>
        <v>1.2269499999999998</v>
      </c>
      <c r="N1810" s="66" t="s">
        <v>180</v>
      </c>
      <c r="O1810" s="9">
        <v>0</v>
      </c>
    </row>
    <row r="1811" spans="1:15" x14ac:dyDescent="0.35">
      <c r="A1811" s="22">
        <v>26</v>
      </c>
      <c r="B1811" s="66">
        <v>26.16</v>
      </c>
      <c r="C1811" s="66">
        <v>25.2</v>
      </c>
      <c r="D1811" s="8">
        <v>25.44</v>
      </c>
      <c r="E1811" s="9">
        <v>28</v>
      </c>
      <c r="F1811" s="9">
        <v>17</v>
      </c>
      <c r="G1811" s="8">
        <v>96</v>
      </c>
      <c r="H1811" s="8">
        <v>77</v>
      </c>
      <c r="I1811" s="9">
        <v>2.5</v>
      </c>
      <c r="J1811" s="8">
        <v>3.5</v>
      </c>
      <c r="K1811" s="253">
        <v>5.5666666666666664</v>
      </c>
      <c r="L1811" s="253">
        <v>4.9416666666666664</v>
      </c>
      <c r="M1811" s="253">
        <f t="shared" si="94"/>
        <v>1.4596074999999999</v>
      </c>
      <c r="N1811" s="66" t="s">
        <v>180</v>
      </c>
      <c r="O1811" s="9">
        <v>32.200000000000003</v>
      </c>
    </row>
    <row r="1812" spans="1:15" x14ac:dyDescent="0.35">
      <c r="A1812" s="22">
        <v>27</v>
      </c>
      <c r="B1812" s="66">
        <v>21.8</v>
      </c>
      <c r="C1812" s="66">
        <v>22.28</v>
      </c>
      <c r="D1812" s="66">
        <v>23.72</v>
      </c>
      <c r="E1812" s="9">
        <v>21.6</v>
      </c>
      <c r="F1812" s="8">
        <v>15.6</v>
      </c>
      <c r="G1812" s="8">
        <v>96</v>
      </c>
      <c r="H1812" s="8">
        <v>92</v>
      </c>
      <c r="I1812" s="9">
        <v>1</v>
      </c>
      <c r="J1812" s="8">
        <v>1.4</v>
      </c>
      <c r="K1812" s="253">
        <v>5.2</v>
      </c>
      <c r="L1812" s="253">
        <v>3.9416666666666669</v>
      </c>
      <c r="M1812" s="253">
        <f t="shared" si="94"/>
        <v>1.2697775</v>
      </c>
      <c r="N1812" s="66" t="s">
        <v>180</v>
      </c>
      <c r="O1812" s="9">
        <v>25.6</v>
      </c>
    </row>
    <row r="1813" spans="1:15" x14ac:dyDescent="0.35">
      <c r="A1813" s="22">
        <v>28</v>
      </c>
      <c r="B1813" s="8">
        <v>23.48</v>
      </c>
      <c r="C1813" s="8">
        <v>22.68</v>
      </c>
      <c r="D1813" s="66">
        <v>23.4</v>
      </c>
      <c r="E1813" s="9">
        <v>24.8</v>
      </c>
      <c r="F1813" s="9">
        <v>15.8</v>
      </c>
      <c r="G1813" s="8">
        <v>96</v>
      </c>
      <c r="H1813" s="8">
        <v>77</v>
      </c>
      <c r="I1813" s="8">
        <v>1.2</v>
      </c>
      <c r="J1813" s="8">
        <v>1</v>
      </c>
      <c r="K1813" s="253">
        <v>3.2833333333333332</v>
      </c>
      <c r="L1813" s="66">
        <v>3.8916666666666666</v>
      </c>
      <c r="M1813" s="253">
        <f t="shared" si="94"/>
        <v>0.99660749999999998</v>
      </c>
      <c r="N1813" s="66" t="s">
        <v>180</v>
      </c>
      <c r="O1813" s="9">
        <v>3.3</v>
      </c>
    </row>
    <row r="1814" spans="1:15" x14ac:dyDescent="0.35">
      <c r="A1814" s="22">
        <v>29</v>
      </c>
      <c r="B1814" s="66">
        <v>23.2</v>
      </c>
      <c r="C1814" s="8">
        <v>22.92</v>
      </c>
      <c r="D1814" s="66">
        <v>23.6</v>
      </c>
      <c r="E1814" s="9">
        <v>23.6</v>
      </c>
      <c r="F1814" s="8">
        <v>15.6</v>
      </c>
      <c r="G1814" s="8">
        <v>96</v>
      </c>
      <c r="H1814" s="8">
        <v>84</v>
      </c>
      <c r="I1814" s="8">
        <v>1.8</v>
      </c>
      <c r="J1814" s="9">
        <v>1.5</v>
      </c>
      <c r="K1814" s="253">
        <v>4.041666666666667</v>
      </c>
      <c r="L1814" s="66">
        <v>3.3583333333333334</v>
      </c>
      <c r="M1814" s="253">
        <f t="shared" si="94"/>
        <v>1.02786</v>
      </c>
      <c r="N1814" s="66" t="s">
        <v>180</v>
      </c>
      <c r="O1814" s="9">
        <v>14.5</v>
      </c>
    </row>
    <row r="1815" spans="1:15" x14ac:dyDescent="0.35">
      <c r="A1815" s="22">
        <v>30</v>
      </c>
      <c r="B1815" s="66">
        <v>23.08</v>
      </c>
      <c r="C1815" s="8">
        <v>22.48</v>
      </c>
      <c r="D1815" s="66">
        <v>23.12</v>
      </c>
      <c r="E1815" s="9">
        <v>23.8</v>
      </c>
      <c r="F1815" s="8">
        <v>16.399999999999999</v>
      </c>
      <c r="G1815" s="8">
        <v>96</v>
      </c>
      <c r="H1815" s="8">
        <v>84</v>
      </c>
      <c r="I1815" s="9">
        <v>1</v>
      </c>
      <c r="J1815" s="9">
        <v>3.3</v>
      </c>
      <c r="K1815" s="253">
        <v>3.4416666666666669</v>
      </c>
      <c r="L1815" s="66">
        <v>2.7916666666666665</v>
      </c>
      <c r="M1815" s="253">
        <f t="shared" si="94"/>
        <v>0.86580999999999997</v>
      </c>
      <c r="N1815" s="66" t="s">
        <v>180</v>
      </c>
      <c r="O1815" s="9">
        <v>33</v>
      </c>
    </row>
    <row r="1816" spans="1:15" x14ac:dyDescent="0.35">
      <c r="A1816" s="314">
        <v>31</v>
      </c>
      <c r="B1816" s="66">
        <v>25.64</v>
      </c>
      <c r="C1816" s="8">
        <v>28.88</v>
      </c>
      <c r="D1816" s="66">
        <v>24</v>
      </c>
      <c r="E1816" s="9">
        <v>27.6</v>
      </c>
      <c r="F1816" s="8">
        <v>15.6</v>
      </c>
      <c r="G1816" s="8">
        <v>96</v>
      </c>
      <c r="H1816" s="8">
        <v>66</v>
      </c>
      <c r="I1816" s="8">
        <v>3.5</v>
      </c>
      <c r="J1816" s="9">
        <v>2</v>
      </c>
      <c r="K1816" s="253">
        <v>7.7583333333333337</v>
      </c>
      <c r="L1816" s="66">
        <v>3.9750000000000001</v>
      </c>
      <c r="M1816" s="253">
        <f t="shared" si="94"/>
        <v>1.6297600000000001</v>
      </c>
      <c r="N1816" s="66" t="s">
        <v>180</v>
      </c>
      <c r="O1816" s="9">
        <v>10.6</v>
      </c>
    </row>
    <row r="1817" spans="1:15" x14ac:dyDescent="0.35">
      <c r="A1817" s="293" t="s">
        <v>16</v>
      </c>
      <c r="B1817" s="289">
        <f>SUM(B1806:B1816)</f>
        <v>263.77999999999997</v>
      </c>
      <c r="C1817" s="289">
        <f t="shared" ref="C1817:O1817" si="95">SUM(C1806:C1816)</f>
        <v>261.28000000000003</v>
      </c>
      <c r="D1817" s="289">
        <f t="shared" si="95"/>
        <v>263.88</v>
      </c>
      <c r="E1817" s="289">
        <f t="shared" si="95"/>
        <v>279.60000000000002</v>
      </c>
      <c r="F1817" s="289">
        <f t="shared" si="95"/>
        <v>174</v>
      </c>
      <c r="G1817" s="289">
        <f t="shared" si="95"/>
        <v>1056</v>
      </c>
      <c r="H1817" s="289">
        <f t="shared" si="95"/>
        <v>860</v>
      </c>
      <c r="I1817" s="289">
        <f t="shared" si="95"/>
        <v>23.1</v>
      </c>
      <c r="J1817" s="289">
        <f t="shared" si="95"/>
        <v>29.9</v>
      </c>
      <c r="K1817" s="289">
        <f t="shared" si="95"/>
        <v>56.091666666666669</v>
      </c>
      <c r="L1817" s="289">
        <f t="shared" si="95"/>
        <v>42.941666666666663</v>
      </c>
      <c r="M1817" s="289">
        <f t="shared" si="95"/>
        <v>13.75573</v>
      </c>
      <c r="N1817" s="289"/>
      <c r="O1817" s="289">
        <f t="shared" si="95"/>
        <v>158.49999999999997</v>
      </c>
    </row>
    <row r="1818" spans="1:15" x14ac:dyDescent="0.35">
      <c r="A1818" s="293" t="s">
        <v>18</v>
      </c>
      <c r="B1818" s="290">
        <f>AVERAGE(B1806:B1816)</f>
        <v>23.979999999999997</v>
      </c>
      <c r="C1818" s="290">
        <f t="shared" ref="C1818:O1818" si="96">AVERAGE(C1806:C1816)</f>
        <v>23.752727272727274</v>
      </c>
      <c r="D1818" s="290">
        <f t="shared" si="96"/>
        <v>23.989090909090908</v>
      </c>
      <c r="E1818" s="290">
        <f t="shared" si="96"/>
        <v>25.418181818181822</v>
      </c>
      <c r="F1818" s="290">
        <f t="shared" si="96"/>
        <v>15.818181818181818</v>
      </c>
      <c r="G1818" s="290">
        <f t="shared" si="96"/>
        <v>96</v>
      </c>
      <c r="H1818" s="290">
        <f t="shared" si="96"/>
        <v>78.181818181818187</v>
      </c>
      <c r="I1818" s="290">
        <f t="shared" si="96"/>
        <v>2.1</v>
      </c>
      <c r="J1818" s="290">
        <f t="shared" si="96"/>
        <v>2.7181818181818183</v>
      </c>
      <c r="K1818" s="290">
        <f t="shared" si="96"/>
        <v>5.0992424242424246</v>
      </c>
      <c r="L1818" s="290">
        <f t="shared" si="96"/>
        <v>3.9037878787878784</v>
      </c>
      <c r="M1818" s="290">
        <f t="shared" si="96"/>
        <v>1.2505209090909091</v>
      </c>
      <c r="N1818" s="290"/>
      <c r="O1818" s="290">
        <f t="shared" si="96"/>
        <v>14.409090909090907</v>
      </c>
    </row>
    <row r="1819" spans="1:15" x14ac:dyDescent="0.35">
      <c r="A1819" s="245" t="s">
        <v>20</v>
      </c>
      <c r="B1819" s="246">
        <f>SUM(B1792+B1804+B1817)</f>
        <v>780.66000000000008</v>
      </c>
      <c r="C1819" s="246">
        <f t="shared" ref="C1819:O1819" si="97">SUM(C1792+C1804+C1817)</f>
        <v>754.6</v>
      </c>
      <c r="D1819" s="246">
        <f t="shared" si="97"/>
        <v>771.31999999999994</v>
      </c>
      <c r="E1819" s="246">
        <f t="shared" si="97"/>
        <v>834.80000000000007</v>
      </c>
      <c r="F1819" s="246">
        <f t="shared" si="97"/>
        <v>498.79999999999995</v>
      </c>
      <c r="G1819" s="246">
        <f t="shared" si="97"/>
        <v>2941</v>
      </c>
      <c r="H1819" s="246">
        <f t="shared" si="97"/>
        <v>2324</v>
      </c>
      <c r="I1819" s="246">
        <f t="shared" si="97"/>
        <v>78.400000000000006</v>
      </c>
      <c r="J1819" s="246">
        <f t="shared" si="97"/>
        <v>113.10000000000002</v>
      </c>
      <c r="K1819" s="246">
        <f t="shared" si="97"/>
        <v>191.45833333333334</v>
      </c>
      <c r="L1819" s="246">
        <f t="shared" si="97"/>
        <v>111.30833333333334</v>
      </c>
      <c r="M1819" s="246">
        <f t="shared" si="97"/>
        <v>42.054290000000002</v>
      </c>
      <c r="N1819" s="246"/>
      <c r="O1819" s="246">
        <f t="shared" si="97"/>
        <v>398.5</v>
      </c>
    </row>
    <row r="1820" spans="1:15" x14ac:dyDescent="0.35">
      <c r="A1820" s="245" t="s">
        <v>21</v>
      </c>
      <c r="B1820" s="246">
        <f>AVERAGE(B1819)/31</f>
        <v>25.182580645161291</v>
      </c>
      <c r="C1820" s="246">
        <f t="shared" ref="C1820:M1820" si="98">AVERAGE(C1819)/31</f>
        <v>24.341935483870969</v>
      </c>
      <c r="D1820" s="246">
        <f t="shared" si="98"/>
        <v>24.881290322580643</v>
      </c>
      <c r="E1820" s="246">
        <f t="shared" si="98"/>
        <v>26.929032258064517</v>
      </c>
      <c r="F1820" s="246">
        <f t="shared" si="98"/>
        <v>16.090322580645161</v>
      </c>
      <c r="G1820" s="246">
        <f t="shared" si="98"/>
        <v>94.870967741935488</v>
      </c>
      <c r="H1820" s="246">
        <f t="shared" si="98"/>
        <v>74.967741935483872</v>
      </c>
      <c r="I1820" s="246">
        <f t="shared" si="98"/>
        <v>2.5290322580645164</v>
      </c>
      <c r="J1820" s="246">
        <f t="shared" si="98"/>
        <v>3.6483870967741945</v>
      </c>
      <c r="K1820" s="246">
        <f t="shared" si="98"/>
        <v>6.1760752688172049</v>
      </c>
      <c r="L1820" s="246">
        <f t="shared" si="98"/>
        <v>3.5905913978494626</v>
      </c>
      <c r="M1820" s="246">
        <f t="shared" si="98"/>
        <v>1.35659</v>
      </c>
      <c r="N1820" s="246"/>
      <c r="O1820" s="246"/>
    </row>
    <row r="1822" spans="1:15" ht="15" thickBot="1" x14ac:dyDescent="0.4">
      <c r="B1822" s="1433" t="s">
        <v>188</v>
      </c>
      <c r="C1822" s="1433"/>
      <c r="D1822" s="1433"/>
      <c r="E1822" s="1433"/>
      <c r="F1822" s="1433"/>
      <c r="G1822" s="1433"/>
      <c r="H1822" s="1433"/>
      <c r="I1822" s="1433"/>
      <c r="J1822" s="1433"/>
      <c r="K1822" s="1433"/>
      <c r="L1822" s="286"/>
      <c r="M1822" s="286"/>
      <c r="N1822" s="291"/>
    </row>
    <row r="1823" spans="1:15" ht="24.75" customHeight="1" x14ac:dyDescent="0.35">
      <c r="A1823" s="1434" t="s">
        <v>1</v>
      </c>
      <c r="B1823" s="1436" t="s">
        <v>23</v>
      </c>
      <c r="C1823" s="1437"/>
      <c r="D1823" s="1438"/>
      <c r="E1823" s="1439" t="s">
        <v>24</v>
      </c>
      <c r="F1823" s="1440"/>
      <c r="G1823" s="1436" t="s">
        <v>4</v>
      </c>
      <c r="H1823" s="1438"/>
      <c r="I1823" s="1441" t="s">
        <v>5</v>
      </c>
      <c r="J1823" s="1442"/>
      <c r="K1823" s="1443" t="s">
        <v>6</v>
      </c>
      <c r="L1823" s="1444"/>
      <c r="M1823" s="1445"/>
      <c r="N1823" s="1446" t="s">
        <v>7</v>
      </c>
      <c r="O1823" s="1446" t="s">
        <v>8</v>
      </c>
    </row>
    <row r="1824" spans="1:15" ht="28" x14ac:dyDescent="0.35">
      <c r="A1824" s="1435"/>
      <c r="B1824" s="256">
        <v>0.05</v>
      </c>
      <c r="C1824" s="256">
        <v>0.1</v>
      </c>
      <c r="D1824" s="256">
        <v>0.2</v>
      </c>
      <c r="E1824" s="256" t="s">
        <v>9</v>
      </c>
      <c r="F1824" s="256" t="s">
        <v>10</v>
      </c>
      <c r="G1824" s="256" t="s">
        <v>9</v>
      </c>
      <c r="H1824" s="256" t="s">
        <v>10</v>
      </c>
      <c r="I1824" s="24" t="s">
        <v>11</v>
      </c>
      <c r="J1824" s="256" t="s">
        <v>12</v>
      </c>
      <c r="K1824" s="167" t="s">
        <v>13</v>
      </c>
      <c r="L1824" s="167" t="s">
        <v>14</v>
      </c>
      <c r="M1824" s="167" t="s">
        <v>15</v>
      </c>
      <c r="N1824" s="1447"/>
      <c r="O1824" s="1447"/>
    </row>
    <row r="1825" spans="1:15" x14ac:dyDescent="0.35">
      <c r="A1825" s="8">
        <v>1</v>
      </c>
      <c r="B1825" s="66">
        <v>25.96</v>
      </c>
      <c r="C1825" s="8">
        <v>24.4</v>
      </c>
      <c r="D1825" s="66">
        <v>24.6</v>
      </c>
      <c r="E1825" s="9">
        <v>27.6</v>
      </c>
      <c r="F1825" s="9">
        <v>15.4</v>
      </c>
      <c r="G1825" s="92">
        <v>96</v>
      </c>
      <c r="H1825" s="92">
        <v>70</v>
      </c>
      <c r="I1825" s="9">
        <v>2.5</v>
      </c>
      <c r="J1825" s="9">
        <v>5.2</v>
      </c>
      <c r="K1825" s="66">
        <v>9.3666666666666671</v>
      </c>
      <c r="L1825" s="66">
        <v>6.5916666666666668</v>
      </c>
      <c r="M1825" s="253">
        <f>AVERAGE(K1825:L1825)*0.2778</f>
        <v>2.2166125000000001</v>
      </c>
      <c r="N1825" s="66" t="s">
        <v>180</v>
      </c>
      <c r="O1825" s="9">
        <v>6.2</v>
      </c>
    </row>
    <row r="1826" spans="1:15" x14ac:dyDescent="0.35">
      <c r="A1826" s="8">
        <v>2</v>
      </c>
      <c r="B1826" s="69">
        <v>25.36</v>
      </c>
      <c r="C1826" s="76">
        <v>24.08</v>
      </c>
      <c r="D1826" s="69">
        <v>24.76</v>
      </c>
      <c r="E1826" s="9">
        <v>27.8</v>
      </c>
      <c r="F1826" s="169">
        <v>16.399999999999999</v>
      </c>
      <c r="G1826" s="169">
        <v>96</v>
      </c>
      <c r="H1826" s="169">
        <v>70</v>
      </c>
      <c r="I1826" s="9">
        <v>3</v>
      </c>
      <c r="J1826" s="9">
        <v>5.7</v>
      </c>
      <c r="K1826" s="253">
        <v>3.2833333333333332</v>
      </c>
      <c r="L1826" s="253">
        <v>5.95</v>
      </c>
      <c r="M1826" s="253">
        <f t="shared" ref="M1826:M1834" si="99">AVERAGE(K1826:L1826)*0.2778</f>
        <v>1.28251</v>
      </c>
      <c r="N1826" s="66" t="s">
        <v>180</v>
      </c>
      <c r="O1826" s="168">
        <v>3</v>
      </c>
    </row>
    <row r="1827" spans="1:15" x14ac:dyDescent="0.35">
      <c r="A1827" s="2">
        <v>3</v>
      </c>
      <c r="B1827" s="66">
        <v>24.02</v>
      </c>
      <c r="C1827" s="66">
        <v>23.9</v>
      </c>
      <c r="D1827" s="66">
        <v>24.4</v>
      </c>
      <c r="E1827" s="9">
        <v>25.4</v>
      </c>
      <c r="F1827" s="9">
        <v>16.600000000000001</v>
      </c>
      <c r="G1827" s="92">
        <v>96</v>
      </c>
      <c r="H1827" s="92">
        <v>77</v>
      </c>
      <c r="I1827" s="9">
        <v>2.5</v>
      </c>
      <c r="J1827" s="9">
        <v>1.4</v>
      </c>
      <c r="K1827" s="66">
        <v>5.25</v>
      </c>
      <c r="L1827" s="66">
        <v>5.5250000000000004</v>
      </c>
      <c r="M1827" s="253">
        <f t="shared" si="99"/>
        <v>1.4966474999999999</v>
      </c>
      <c r="N1827" s="66" t="s">
        <v>180</v>
      </c>
      <c r="O1827" s="168">
        <v>17.399999999999999</v>
      </c>
    </row>
    <row r="1828" spans="1:15" x14ac:dyDescent="0.35">
      <c r="A1828" s="2">
        <v>4</v>
      </c>
      <c r="B1828" s="66">
        <v>25.16</v>
      </c>
      <c r="C1828" s="66">
        <v>23.64</v>
      </c>
      <c r="D1828" s="66">
        <v>24.12</v>
      </c>
      <c r="E1828" s="9">
        <v>27.6</v>
      </c>
      <c r="F1828" s="9">
        <v>15.2</v>
      </c>
      <c r="G1828" s="92">
        <v>96</v>
      </c>
      <c r="H1828" s="92">
        <v>70</v>
      </c>
      <c r="I1828" s="9">
        <v>2.5</v>
      </c>
      <c r="J1828" s="9">
        <v>3.8</v>
      </c>
      <c r="K1828" s="66">
        <v>5.791666666666667</v>
      </c>
      <c r="L1828" s="66">
        <v>3.5583333333333331</v>
      </c>
      <c r="M1828" s="253">
        <f t="shared" si="99"/>
        <v>1.2987149999999998</v>
      </c>
      <c r="N1828" s="66" t="s">
        <v>180</v>
      </c>
      <c r="O1828" s="168">
        <v>0</v>
      </c>
    </row>
    <row r="1829" spans="1:15" x14ac:dyDescent="0.35">
      <c r="A1829" s="2">
        <v>5</v>
      </c>
      <c r="B1829" s="66">
        <v>23.8</v>
      </c>
      <c r="C1829" s="66">
        <v>23.88</v>
      </c>
      <c r="D1829" s="66">
        <v>24.52</v>
      </c>
      <c r="E1829" s="10">
        <v>25.6</v>
      </c>
      <c r="F1829" s="9">
        <v>16.600000000000001</v>
      </c>
      <c r="G1829" s="92">
        <v>96</v>
      </c>
      <c r="H1829" s="92">
        <v>77</v>
      </c>
      <c r="I1829" s="10">
        <v>2</v>
      </c>
      <c r="J1829" s="10">
        <v>1</v>
      </c>
      <c r="K1829" s="66">
        <v>5.75</v>
      </c>
      <c r="L1829" s="66">
        <v>2.5583333333333331</v>
      </c>
      <c r="M1829" s="253">
        <f t="shared" si="99"/>
        <v>1.1540275</v>
      </c>
      <c r="N1829" s="66" t="s">
        <v>180</v>
      </c>
      <c r="O1829" s="168">
        <v>2</v>
      </c>
    </row>
    <row r="1830" spans="1:15" x14ac:dyDescent="0.35">
      <c r="A1830" s="2">
        <v>6</v>
      </c>
      <c r="B1830" s="66">
        <v>24.24</v>
      </c>
      <c r="C1830" s="66">
        <v>23.16</v>
      </c>
      <c r="D1830" s="66">
        <v>24.08</v>
      </c>
      <c r="E1830" s="9">
        <v>25</v>
      </c>
      <c r="F1830" s="9">
        <v>16</v>
      </c>
      <c r="G1830" s="92">
        <v>96</v>
      </c>
      <c r="H1830" s="92">
        <v>84</v>
      </c>
      <c r="I1830" s="9">
        <v>1.5</v>
      </c>
      <c r="J1830" s="9">
        <v>3.3</v>
      </c>
      <c r="K1830" s="66">
        <v>5.5666666666666664</v>
      </c>
      <c r="L1830" s="66">
        <v>4.7</v>
      </c>
      <c r="M1830" s="253">
        <f t="shared" si="99"/>
        <v>1.4260399999999998</v>
      </c>
      <c r="N1830" s="66" t="s">
        <v>180</v>
      </c>
      <c r="O1830" s="168">
        <v>3.3</v>
      </c>
    </row>
    <row r="1831" spans="1:15" x14ac:dyDescent="0.35">
      <c r="A1831" s="2">
        <v>7</v>
      </c>
      <c r="B1831" s="66">
        <v>24.92</v>
      </c>
      <c r="C1831" s="66">
        <v>23.44</v>
      </c>
      <c r="D1831" s="69">
        <v>23.96</v>
      </c>
      <c r="E1831" s="10">
        <v>27.6</v>
      </c>
      <c r="F1831" s="10">
        <v>15.6</v>
      </c>
      <c r="G1831" s="153">
        <v>96</v>
      </c>
      <c r="H1831" s="153">
        <v>71</v>
      </c>
      <c r="I1831" s="10">
        <v>3</v>
      </c>
      <c r="J1831" s="10">
        <v>3.9</v>
      </c>
      <c r="K1831" s="66">
        <v>6.6749999999999998</v>
      </c>
      <c r="L1831" s="66">
        <v>2.9083333333333332</v>
      </c>
      <c r="M1831" s="253">
        <f t="shared" si="99"/>
        <v>1.3311249999999999</v>
      </c>
      <c r="N1831" s="66" t="s">
        <v>180</v>
      </c>
      <c r="O1831" s="168">
        <v>0</v>
      </c>
    </row>
    <row r="1832" spans="1:15" x14ac:dyDescent="0.35">
      <c r="A1832" s="2">
        <v>8</v>
      </c>
      <c r="B1832" s="66">
        <v>22.48</v>
      </c>
      <c r="C1832" s="66">
        <v>22.84</v>
      </c>
      <c r="D1832" s="66">
        <v>23.96</v>
      </c>
      <c r="E1832" s="9">
        <v>24.6</v>
      </c>
      <c r="F1832" s="9">
        <v>16.399999999999999</v>
      </c>
      <c r="G1832" s="92">
        <v>96</v>
      </c>
      <c r="H1832" s="92">
        <v>84</v>
      </c>
      <c r="I1832" s="9">
        <v>1</v>
      </c>
      <c r="J1832" s="9">
        <v>1.3</v>
      </c>
      <c r="K1832" s="66">
        <v>6.3583333333333334</v>
      </c>
      <c r="L1832" s="66">
        <v>5.083333333333333</v>
      </c>
      <c r="M1832" s="253">
        <f t="shared" si="99"/>
        <v>1.5892474999999999</v>
      </c>
      <c r="N1832" s="66" t="s">
        <v>180</v>
      </c>
      <c r="O1832" s="168">
        <v>30</v>
      </c>
    </row>
    <row r="1833" spans="1:15" x14ac:dyDescent="0.35">
      <c r="A1833" s="2">
        <v>9</v>
      </c>
      <c r="B1833" s="66">
        <v>23.12</v>
      </c>
      <c r="C1833" s="66">
        <v>22.16</v>
      </c>
      <c r="D1833" s="66">
        <v>22.88</v>
      </c>
      <c r="E1833" s="9">
        <v>25</v>
      </c>
      <c r="F1833" s="9">
        <v>15.2</v>
      </c>
      <c r="G1833" s="92">
        <v>96</v>
      </c>
      <c r="H1833" s="92">
        <v>76</v>
      </c>
      <c r="I1833" s="9">
        <v>2</v>
      </c>
      <c r="J1833" s="9">
        <v>3.2</v>
      </c>
      <c r="K1833" s="66">
        <v>5.166666666666667</v>
      </c>
      <c r="L1833" s="66">
        <v>5.958333333333333</v>
      </c>
      <c r="M1833" s="253">
        <f t="shared" si="99"/>
        <v>1.5452625</v>
      </c>
      <c r="N1833" s="66" t="s">
        <v>180</v>
      </c>
      <c r="O1833" s="168">
        <v>25</v>
      </c>
    </row>
    <row r="1834" spans="1:15" x14ac:dyDescent="0.35">
      <c r="A1834" s="3">
        <v>10</v>
      </c>
      <c r="B1834" s="254">
        <v>23.72</v>
      </c>
      <c r="C1834" s="70">
        <v>22.52</v>
      </c>
      <c r="D1834" s="70">
        <v>22.88</v>
      </c>
      <c r="E1834" s="13">
        <v>24.4</v>
      </c>
      <c r="F1834" s="13">
        <v>14.8</v>
      </c>
      <c r="G1834" s="158">
        <v>96</v>
      </c>
      <c r="H1834" s="158">
        <v>84</v>
      </c>
      <c r="I1834" s="13">
        <v>1.2</v>
      </c>
      <c r="J1834" s="13">
        <v>3.4</v>
      </c>
      <c r="K1834" s="70">
        <v>5.7333333333333334</v>
      </c>
      <c r="L1834" s="70">
        <v>3.2416666666666667</v>
      </c>
      <c r="M1834" s="253">
        <f t="shared" si="99"/>
        <v>1.2466275</v>
      </c>
      <c r="N1834" s="66" t="s">
        <v>180</v>
      </c>
      <c r="O1834" s="9">
        <v>14.5</v>
      </c>
    </row>
    <row r="1835" spans="1:15" x14ac:dyDescent="0.35">
      <c r="A1835" s="243" t="s">
        <v>16</v>
      </c>
      <c r="B1835" s="287">
        <f>SUM(B1825:B1834)</f>
        <v>242.77999999999997</v>
      </c>
      <c r="C1835" s="287">
        <f t="shared" ref="C1835:O1835" si="100">SUM(C1825:C1834)</f>
        <v>234.02</v>
      </c>
      <c r="D1835" s="287">
        <f t="shared" si="100"/>
        <v>240.16</v>
      </c>
      <c r="E1835" s="287">
        <f t="shared" si="100"/>
        <v>260.59999999999997</v>
      </c>
      <c r="F1835" s="287">
        <f t="shared" si="100"/>
        <v>158.19999999999999</v>
      </c>
      <c r="G1835" s="287">
        <f t="shared" si="100"/>
        <v>960</v>
      </c>
      <c r="H1835" s="287">
        <f t="shared" si="100"/>
        <v>763</v>
      </c>
      <c r="I1835" s="287">
        <f t="shared" si="100"/>
        <v>21.2</v>
      </c>
      <c r="J1835" s="287">
        <f t="shared" si="100"/>
        <v>32.200000000000003</v>
      </c>
      <c r="K1835" s="287">
        <f t="shared" si="100"/>
        <v>58.941666666666663</v>
      </c>
      <c r="L1835" s="287">
        <f t="shared" si="100"/>
        <v>46.07500000000001</v>
      </c>
      <c r="M1835" s="287">
        <f t="shared" si="100"/>
        <v>14.586815</v>
      </c>
      <c r="N1835" s="287"/>
      <c r="O1835" s="287">
        <f t="shared" si="100"/>
        <v>101.4</v>
      </c>
    </row>
    <row r="1836" spans="1:15" x14ac:dyDescent="0.35">
      <c r="A1836" s="292" t="s">
        <v>18</v>
      </c>
      <c r="B1836" s="288">
        <f>AVERAGE(B1825:B1834)</f>
        <v>24.277999999999999</v>
      </c>
      <c r="C1836" s="288">
        <f t="shared" ref="C1836:O1836" si="101">AVERAGE(C1825:C1834)</f>
        <v>23.402000000000001</v>
      </c>
      <c r="D1836" s="288">
        <f t="shared" si="101"/>
        <v>24.015999999999998</v>
      </c>
      <c r="E1836" s="288">
        <f t="shared" si="101"/>
        <v>26.059999999999995</v>
      </c>
      <c r="F1836" s="288">
        <f t="shared" si="101"/>
        <v>15.819999999999999</v>
      </c>
      <c r="G1836" s="288">
        <f t="shared" si="101"/>
        <v>96</v>
      </c>
      <c r="H1836" s="288">
        <f t="shared" si="101"/>
        <v>76.3</v>
      </c>
      <c r="I1836" s="288">
        <f t="shared" si="101"/>
        <v>2.12</v>
      </c>
      <c r="J1836" s="288">
        <f t="shared" si="101"/>
        <v>3.22</v>
      </c>
      <c r="K1836" s="288">
        <f t="shared" si="101"/>
        <v>5.8941666666666661</v>
      </c>
      <c r="L1836" s="288">
        <f t="shared" si="101"/>
        <v>4.6075000000000008</v>
      </c>
      <c r="M1836" s="288">
        <f t="shared" si="101"/>
        <v>1.4586815</v>
      </c>
      <c r="N1836" s="288"/>
      <c r="O1836" s="288">
        <f t="shared" si="101"/>
        <v>10.14</v>
      </c>
    </row>
    <row r="1837" spans="1:15" x14ac:dyDescent="0.35">
      <c r="A1837" s="6">
        <v>11</v>
      </c>
      <c r="B1837" s="65">
        <v>24.36</v>
      </c>
      <c r="C1837" s="65">
        <v>23.12</v>
      </c>
      <c r="D1837" s="65">
        <v>23.28</v>
      </c>
      <c r="E1837" s="12">
        <v>27</v>
      </c>
      <c r="F1837" s="12">
        <v>16</v>
      </c>
      <c r="G1837" s="7">
        <v>96</v>
      </c>
      <c r="H1837" s="7">
        <v>71</v>
      </c>
      <c r="I1837" s="9">
        <v>3.1</v>
      </c>
      <c r="J1837" s="9">
        <v>2</v>
      </c>
      <c r="K1837" s="253">
        <v>5.9333333333333336</v>
      </c>
      <c r="L1837" s="66">
        <v>5.208333333333333</v>
      </c>
      <c r="M1837" s="253">
        <f>AVERAGE(K1837:L1837)*0.2778</f>
        <v>1.5475774999999998</v>
      </c>
      <c r="N1837" s="66" t="s">
        <v>180</v>
      </c>
      <c r="O1837" s="9">
        <v>12</v>
      </c>
    </row>
    <row r="1838" spans="1:15" x14ac:dyDescent="0.35">
      <c r="A1838" s="2">
        <v>12</v>
      </c>
      <c r="B1838" s="8">
        <v>24.72</v>
      </c>
      <c r="C1838" s="8">
        <v>23.52</v>
      </c>
      <c r="D1838" s="8">
        <v>23.88</v>
      </c>
      <c r="E1838" s="9">
        <v>27.8</v>
      </c>
      <c r="F1838" s="9">
        <v>14.8</v>
      </c>
      <c r="G1838" s="8">
        <v>96</v>
      </c>
      <c r="H1838" s="8">
        <v>71</v>
      </c>
      <c r="I1838" s="9">
        <v>2.2000000000000002</v>
      </c>
      <c r="J1838" s="9">
        <v>3.3</v>
      </c>
      <c r="K1838" s="253">
        <v>5.3</v>
      </c>
      <c r="L1838" s="66">
        <v>5.35</v>
      </c>
      <c r="M1838" s="253">
        <f t="shared" ref="M1838:M1846" si="102">AVERAGE(K1838:L1838)*0.2778</f>
        <v>1.4792849999999997</v>
      </c>
      <c r="N1838" s="66" t="s">
        <v>180</v>
      </c>
      <c r="O1838" s="9">
        <v>7</v>
      </c>
    </row>
    <row r="1839" spans="1:15" x14ac:dyDescent="0.35">
      <c r="A1839" s="2">
        <v>13</v>
      </c>
      <c r="B1839" s="66">
        <v>25.36</v>
      </c>
      <c r="C1839" s="66">
        <v>23.84</v>
      </c>
      <c r="D1839" s="66">
        <v>24.12</v>
      </c>
      <c r="E1839" s="9">
        <v>27.6</v>
      </c>
      <c r="F1839" s="9">
        <v>16</v>
      </c>
      <c r="G1839" s="8">
        <v>92</v>
      </c>
      <c r="H1839" s="8">
        <v>71</v>
      </c>
      <c r="I1839" s="9">
        <v>2.8</v>
      </c>
      <c r="J1839" s="9">
        <v>3.6</v>
      </c>
      <c r="K1839" s="253">
        <v>3.8666666666666667</v>
      </c>
      <c r="L1839" s="66">
        <v>5.3666666666666663</v>
      </c>
      <c r="M1839" s="253">
        <f t="shared" si="102"/>
        <v>1.2825099999999998</v>
      </c>
      <c r="N1839" s="66" t="s">
        <v>180</v>
      </c>
      <c r="O1839" s="9">
        <v>3</v>
      </c>
    </row>
    <row r="1840" spans="1:15" x14ac:dyDescent="0.35">
      <c r="A1840" s="2">
        <v>14</v>
      </c>
      <c r="B1840" s="66">
        <v>28.24</v>
      </c>
      <c r="C1840" s="66">
        <v>26.12</v>
      </c>
      <c r="D1840" s="66">
        <v>25.2</v>
      </c>
      <c r="E1840" s="8">
        <v>27</v>
      </c>
      <c r="F1840" s="10">
        <v>16.399999999999999</v>
      </c>
      <c r="G1840" s="8">
        <v>96</v>
      </c>
      <c r="H1840" s="8">
        <v>74</v>
      </c>
      <c r="I1840" s="9">
        <v>2.7</v>
      </c>
      <c r="J1840" s="9">
        <v>6.2</v>
      </c>
      <c r="K1840" s="253">
        <v>7.5333333333333332</v>
      </c>
      <c r="L1840" s="66">
        <v>2.5750000000000002</v>
      </c>
      <c r="M1840" s="253">
        <f t="shared" si="102"/>
        <v>1.4040475000000001</v>
      </c>
      <c r="N1840" s="66" t="s">
        <v>180</v>
      </c>
      <c r="O1840" s="9">
        <v>0</v>
      </c>
    </row>
    <row r="1841" spans="1:15" x14ac:dyDescent="0.35">
      <c r="A1841" s="2">
        <v>15</v>
      </c>
      <c r="B1841" s="66">
        <v>27.28</v>
      </c>
      <c r="C1841" s="66">
        <v>25.64</v>
      </c>
      <c r="D1841" s="66">
        <v>26</v>
      </c>
      <c r="E1841" s="9">
        <v>29</v>
      </c>
      <c r="F1841" s="9">
        <v>16</v>
      </c>
      <c r="G1841" s="8">
        <v>96</v>
      </c>
      <c r="H1841" s="8">
        <v>71</v>
      </c>
      <c r="I1841" s="9">
        <v>2.9</v>
      </c>
      <c r="J1841" s="9">
        <v>5.8</v>
      </c>
      <c r="K1841" s="253">
        <v>5.9333333333333336</v>
      </c>
      <c r="L1841" s="66">
        <v>4.1500000000000004</v>
      </c>
      <c r="M1841" s="253">
        <f t="shared" si="102"/>
        <v>1.4005750000000001</v>
      </c>
      <c r="N1841" s="66" t="s">
        <v>180</v>
      </c>
      <c r="O1841" s="9">
        <v>0</v>
      </c>
    </row>
    <row r="1842" spans="1:15" x14ac:dyDescent="0.35">
      <c r="A1842" s="2">
        <v>16</v>
      </c>
      <c r="B1842" s="66">
        <v>28.08</v>
      </c>
      <c r="C1842" s="66">
        <v>26.28</v>
      </c>
      <c r="D1842" s="66">
        <v>26.32</v>
      </c>
      <c r="E1842" s="9">
        <v>29.8</v>
      </c>
      <c r="F1842" s="9">
        <v>15.8</v>
      </c>
      <c r="G1842" s="8">
        <v>96</v>
      </c>
      <c r="H1842" s="8">
        <v>71</v>
      </c>
      <c r="I1842" s="9">
        <v>2.5</v>
      </c>
      <c r="J1842" s="9">
        <v>6.9</v>
      </c>
      <c r="K1842" s="253">
        <v>8.0583333333333336</v>
      </c>
      <c r="L1842" s="66">
        <v>4.5250000000000004</v>
      </c>
      <c r="M1842" s="253">
        <f t="shared" si="102"/>
        <v>1.747825</v>
      </c>
      <c r="N1842" s="66" t="s">
        <v>180</v>
      </c>
      <c r="O1842" s="9">
        <v>118</v>
      </c>
    </row>
    <row r="1843" spans="1:15" x14ac:dyDescent="0.35">
      <c r="A1843" s="2">
        <v>17</v>
      </c>
      <c r="B1843" s="8">
        <v>23.8</v>
      </c>
      <c r="C1843" s="66">
        <v>23.52</v>
      </c>
      <c r="D1843" s="66">
        <v>24.24</v>
      </c>
      <c r="E1843" s="9">
        <v>26</v>
      </c>
      <c r="F1843" s="9">
        <v>16</v>
      </c>
      <c r="G1843" s="8">
        <v>96</v>
      </c>
      <c r="H1843" s="8">
        <v>77</v>
      </c>
      <c r="I1843" s="9">
        <v>2.4</v>
      </c>
      <c r="J1843" s="9">
        <v>1</v>
      </c>
      <c r="K1843" s="253">
        <v>8.5416666666666661</v>
      </c>
      <c r="L1843" s="66">
        <v>6.125</v>
      </c>
      <c r="M1843" s="253">
        <f t="shared" si="102"/>
        <v>2.0371999999999999</v>
      </c>
      <c r="N1843" s="66" t="s">
        <v>180</v>
      </c>
      <c r="O1843" s="9">
        <v>3.2</v>
      </c>
    </row>
    <row r="1844" spans="1:15" x14ac:dyDescent="0.35">
      <c r="A1844" s="2">
        <v>18</v>
      </c>
      <c r="B1844" s="66">
        <v>24.08</v>
      </c>
      <c r="C1844" s="66">
        <v>23.28</v>
      </c>
      <c r="D1844" s="8">
        <v>24.04</v>
      </c>
      <c r="E1844" s="9">
        <v>27.2</v>
      </c>
      <c r="F1844" s="9">
        <v>16.2</v>
      </c>
      <c r="G1844" s="8">
        <v>92</v>
      </c>
      <c r="H1844" s="8">
        <v>66</v>
      </c>
      <c r="I1844" s="9">
        <v>4.3</v>
      </c>
      <c r="J1844" s="9">
        <v>4.8</v>
      </c>
      <c r="K1844" s="253">
        <v>8.0416666666666661</v>
      </c>
      <c r="L1844" s="66">
        <v>3.1416666666666666</v>
      </c>
      <c r="M1844" s="253">
        <f t="shared" si="102"/>
        <v>1.5533649999999999</v>
      </c>
      <c r="N1844" s="66" t="s">
        <v>180</v>
      </c>
      <c r="O1844" s="9">
        <v>0</v>
      </c>
    </row>
    <row r="1845" spans="1:15" x14ac:dyDescent="0.35">
      <c r="A1845" s="2">
        <v>19</v>
      </c>
      <c r="B1845" s="66">
        <v>24.92</v>
      </c>
      <c r="C1845" s="66">
        <v>24.12</v>
      </c>
      <c r="D1845" s="66">
        <v>24.52</v>
      </c>
      <c r="E1845" s="9">
        <v>27.4</v>
      </c>
      <c r="F1845" s="9">
        <v>17</v>
      </c>
      <c r="G1845" s="8">
        <v>96</v>
      </c>
      <c r="H1845" s="8">
        <v>71</v>
      </c>
      <c r="I1845" s="9">
        <v>2.5</v>
      </c>
      <c r="J1845" s="9">
        <v>2.6</v>
      </c>
      <c r="K1845" s="253">
        <v>4.2333333333333334</v>
      </c>
      <c r="L1845" s="66">
        <v>3.7083333333333335</v>
      </c>
      <c r="M1845" s="253">
        <f t="shared" si="102"/>
        <v>1.1030974999999998</v>
      </c>
      <c r="N1845" s="66" t="s">
        <v>180</v>
      </c>
      <c r="O1845" s="9">
        <v>2.5</v>
      </c>
    </row>
    <row r="1846" spans="1:15" x14ac:dyDescent="0.35">
      <c r="A1846" s="3">
        <v>20</v>
      </c>
      <c r="B1846" s="70">
        <v>23.28</v>
      </c>
      <c r="C1846" s="70">
        <v>24.58</v>
      </c>
      <c r="D1846" s="70">
        <v>24.48</v>
      </c>
      <c r="E1846" s="13">
        <v>24.6</v>
      </c>
      <c r="F1846" s="13">
        <v>16.2</v>
      </c>
      <c r="G1846" s="11">
        <v>96</v>
      </c>
      <c r="H1846" s="11">
        <v>84</v>
      </c>
      <c r="I1846" s="13">
        <v>1.5</v>
      </c>
      <c r="J1846" s="13">
        <v>1</v>
      </c>
      <c r="K1846" s="253">
        <v>3.8666666666666667</v>
      </c>
      <c r="L1846" s="66">
        <v>3.3416666666666668</v>
      </c>
      <c r="M1846" s="253">
        <f t="shared" si="102"/>
        <v>1.0012375</v>
      </c>
      <c r="N1846" s="66" t="s">
        <v>180</v>
      </c>
      <c r="O1846" s="9">
        <v>1.5</v>
      </c>
    </row>
    <row r="1847" spans="1:15" x14ac:dyDescent="0.35">
      <c r="A1847" s="243" t="s">
        <v>16</v>
      </c>
      <c r="B1847" s="287">
        <f>SUM(B1837:B1846)</f>
        <v>254.11999999999998</v>
      </c>
      <c r="C1847" s="287">
        <f t="shared" ref="C1847:O1847" si="103">SUM(C1837:C1846)</f>
        <v>244.02000000000004</v>
      </c>
      <c r="D1847" s="287">
        <f t="shared" si="103"/>
        <v>246.08</v>
      </c>
      <c r="E1847" s="287">
        <f t="shared" si="103"/>
        <v>273.40000000000003</v>
      </c>
      <c r="F1847" s="287">
        <f t="shared" si="103"/>
        <v>160.39999999999998</v>
      </c>
      <c r="G1847" s="287">
        <f t="shared" si="103"/>
        <v>952</v>
      </c>
      <c r="H1847" s="287">
        <f t="shared" si="103"/>
        <v>727</v>
      </c>
      <c r="I1847" s="287">
        <f t="shared" si="103"/>
        <v>26.900000000000002</v>
      </c>
      <c r="J1847" s="287">
        <f t="shared" si="103"/>
        <v>37.200000000000003</v>
      </c>
      <c r="K1847" s="287">
        <f t="shared" si="103"/>
        <v>61.30833333333333</v>
      </c>
      <c r="L1847" s="287">
        <f t="shared" si="103"/>
        <v>43.491666666666667</v>
      </c>
      <c r="M1847" s="287">
        <f t="shared" si="103"/>
        <v>14.55672</v>
      </c>
      <c r="N1847" s="287"/>
      <c r="O1847" s="287">
        <f t="shared" si="103"/>
        <v>147.19999999999999</v>
      </c>
    </row>
    <row r="1848" spans="1:15" x14ac:dyDescent="0.35">
      <c r="A1848" s="292" t="s">
        <v>18</v>
      </c>
      <c r="B1848" s="288">
        <f>AVERAGE(B1837:B1846)</f>
        <v>25.411999999999999</v>
      </c>
      <c r="C1848" s="288">
        <f t="shared" ref="C1848:O1848" si="104">AVERAGE(C1837:C1846)</f>
        <v>24.402000000000005</v>
      </c>
      <c r="D1848" s="288">
        <f t="shared" si="104"/>
        <v>24.608000000000001</v>
      </c>
      <c r="E1848" s="288">
        <f t="shared" si="104"/>
        <v>27.340000000000003</v>
      </c>
      <c r="F1848" s="288">
        <f t="shared" si="104"/>
        <v>16.04</v>
      </c>
      <c r="G1848" s="288">
        <f t="shared" si="104"/>
        <v>95.2</v>
      </c>
      <c r="H1848" s="288">
        <f t="shared" si="104"/>
        <v>72.7</v>
      </c>
      <c r="I1848" s="288">
        <f t="shared" si="104"/>
        <v>2.6900000000000004</v>
      </c>
      <c r="J1848" s="288">
        <f t="shared" si="104"/>
        <v>3.72</v>
      </c>
      <c r="K1848" s="288">
        <f t="shared" si="104"/>
        <v>6.1308333333333334</v>
      </c>
      <c r="L1848" s="288">
        <f t="shared" si="104"/>
        <v>4.3491666666666671</v>
      </c>
      <c r="M1848" s="288">
        <f t="shared" si="104"/>
        <v>1.4556720000000001</v>
      </c>
      <c r="N1848" s="288"/>
      <c r="O1848" s="288">
        <f t="shared" si="104"/>
        <v>14.719999999999999</v>
      </c>
    </row>
    <row r="1849" spans="1:15" x14ac:dyDescent="0.35">
      <c r="A1849" s="21">
        <v>21</v>
      </c>
      <c r="B1849" s="65">
        <v>25.8</v>
      </c>
      <c r="C1849" s="66">
        <v>24.36</v>
      </c>
      <c r="D1849" s="65">
        <v>24.48</v>
      </c>
      <c r="E1849" s="12">
        <v>28</v>
      </c>
      <c r="F1849" s="12">
        <v>16</v>
      </c>
      <c r="G1849" s="7">
        <v>96</v>
      </c>
      <c r="H1849" s="7">
        <v>71</v>
      </c>
      <c r="I1849" s="12">
        <v>3.5</v>
      </c>
      <c r="J1849" s="9">
        <v>2.8</v>
      </c>
      <c r="K1849" s="253">
        <v>5.6833333333333336</v>
      </c>
      <c r="L1849" s="255">
        <v>4.791666666666667</v>
      </c>
      <c r="M1849" s="253">
        <f>AVERAGE(K1849:L1849)*0.2778</f>
        <v>1.4549775000000003</v>
      </c>
      <c r="N1849" s="66" t="s">
        <v>180</v>
      </c>
      <c r="O1849" s="9">
        <v>0</v>
      </c>
    </row>
    <row r="1850" spans="1:15" x14ac:dyDescent="0.35">
      <c r="A1850" s="22">
        <v>22</v>
      </c>
      <c r="B1850" s="66">
        <v>25.68</v>
      </c>
      <c r="C1850" s="8">
        <v>24.04</v>
      </c>
      <c r="D1850" s="66">
        <v>25.16</v>
      </c>
      <c r="E1850" s="9">
        <v>28.4</v>
      </c>
      <c r="F1850" s="9">
        <v>15.2</v>
      </c>
      <c r="G1850" s="8">
        <v>92</v>
      </c>
      <c r="H1850" s="8">
        <v>76</v>
      </c>
      <c r="I1850" s="9">
        <v>4.3</v>
      </c>
      <c r="J1850" s="8">
        <v>7.4</v>
      </c>
      <c r="K1850" s="253">
        <v>7.0250000000000004</v>
      </c>
      <c r="L1850" s="253">
        <v>5.9666666666666668</v>
      </c>
      <c r="M1850" s="253">
        <f t="shared" ref="M1850:M1855" si="105">AVERAGE(K1850:L1850)*0.2778</f>
        <v>1.8045424999999999</v>
      </c>
      <c r="N1850" s="66" t="s">
        <v>180</v>
      </c>
      <c r="O1850" s="9">
        <v>5.2</v>
      </c>
    </row>
    <row r="1851" spans="1:15" x14ac:dyDescent="0.35">
      <c r="A1851" s="22">
        <v>23</v>
      </c>
      <c r="B1851" s="66">
        <v>27.8</v>
      </c>
      <c r="C1851" s="66">
        <v>25.64</v>
      </c>
      <c r="D1851" s="66">
        <v>25.56</v>
      </c>
      <c r="E1851" s="9">
        <v>29.4</v>
      </c>
      <c r="F1851" s="9">
        <v>16.2</v>
      </c>
      <c r="G1851" s="8">
        <v>92</v>
      </c>
      <c r="H1851" s="8">
        <v>71</v>
      </c>
      <c r="I1851" s="9">
        <v>4</v>
      </c>
      <c r="J1851" s="9">
        <v>6.9</v>
      </c>
      <c r="K1851" s="253">
        <v>6.3250000000000002</v>
      </c>
      <c r="L1851" s="253">
        <v>4.2666666666666666</v>
      </c>
      <c r="M1851" s="253">
        <f t="shared" si="105"/>
        <v>1.4711825000000001</v>
      </c>
      <c r="N1851" s="66" t="s">
        <v>180</v>
      </c>
      <c r="O1851" s="9">
        <v>0</v>
      </c>
    </row>
    <row r="1852" spans="1:15" x14ac:dyDescent="0.35">
      <c r="A1852" s="22">
        <v>24</v>
      </c>
      <c r="B1852" s="66">
        <v>28.32</v>
      </c>
      <c r="C1852" s="66">
        <v>26.36</v>
      </c>
      <c r="D1852" s="8">
        <v>25.84</v>
      </c>
      <c r="E1852" s="9">
        <v>29</v>
      </c>
      <c r="F1852" s="9">
        <v>15.4</v>
      </c>
      <c r="G1852" s="8">
        <v>96</v>
      </c>
      <c r="H1852" s="8">
        <v>71</v>
      </c>
      <c r="I1852" s="9">
        <v>3.5</v>
      </c>
      <c r="J1852" s="9">
        <v>6.1</v>
      </c>
      <c r="K1852" s="253">
        <v>6.9916666666666663</v>
      </c>
      <c r="L1852" s="253">
        <v>3.3666666666666667</v>
      </c>
      <c r="M1852" s="253">
        <f t="shared" si="105"/>
        <v>1.4387724999999998</v>
      </c>
      <c r="N1852" s="66" t="s">
        <v>180</v>
      </c>
      <c r="O1852" s="9">
        <v>8.1999999999999993</v>
      </c>
    </row>
    <row r="1853" spans="1:15" x14ac:dyDescent="0.35">
      <c r="A1853" s="22">
        <v>25</v>
      </c>
      <c r="B1853" s="66">
        <v>26.84</v>
      </c>
      <c r="C1853" s="66">
        <v>25.24</v>
      </c>
      <c r="D1853" s="66">
        <v>25.48</v>
      </c>
      <c r="E1853" s="9">
        <v>28.2</v>
      </c>
      <c r="F1853" s="9">
        <v>16.2</v>
      </c>
      <c r="G1853" s="8">
        <v>96</v>
      </c>
      <c r="H1853" s="8">
        <v>71</v>
      </c>
      <c r="I1853" s="9">
        <v>2.8</v>
      </c>
      <c r="J1853" s="9">
        <v>3.9</v>
      </c>
      <c r="K1853" s="253">
        <v>5.7</v>
      </c>
      <c r="L1853" s="253">
        <v>4.2333333333333334</v>
      </c>
      <c r="M1853" s="253">
        <f t="shared" si="105"/>
        <v>1.37974</v>
      </c>
      <c r="N1853" s="66" t="s">
        <v>180</v>
      </c>
      <c r="O1853" s="9">
        <v>3.5</v>
      </c>
    </row>
    <row r="1854" spans="1:15" x14ac:dyDescent="0.35">
      <c r="A1854" s="22">
        <v>26</v>
      </c>
      <c r="B1854" s="66">
        <v>25.12</v>
      </c>
      <c r="C1854" s="66">
        <v>25</v>
      </c>
      <c r="D1854" s="8">
        <v>26.12</v>
      </c>
      <c r="E1854" s="9">
        <v>28.4</v>
      </c>
      <c r="F1854" s="9">
        <v>15.4</v>
      </c>
      <c r="G1854" s="8">
        <v>96</v>
      </c>
      <c r="H1854" s="8">
        <v>72</v>
      </c>
      <c r="I1854" s="9">
        <v>1.2</v>
      </c>
      <c r="J1854" s="8">
        <v>1.2</v>
      </c>
      <c r="K1854" s="253">
        <v>5.541666666666667</v>
      </c>
      <c r="L1854" s="253">
        <v>1.925</v>
      </c>
      <c r="M1854" s="253">
        <f t="shared" si="105"/>
        <v>1.03712</v>
      </c>
      <c r="N1854" s="66" t="s">
        <v>180</v>
      </c>
      <c r="O1854" s="9">
        <v>25.3</v>
      </c>
    </row>
    <row r="1855" spans="1:15" x14ac:dyDescent="0.35">
      <c r="A1855" s="22">
        <v>27</v>
      </c>
      <c r="B1855" s="66">
        <v>26.28</v>
      </c>
      <c r="C1855" s="66">
        <v>24.8</v>
      </c>
      <c r="D1855" s="66">
        <v>25.12</v>
      </c>
      <c r="E1855" s="9">
        <v>27.4</v>
      </c>
      <c r="F1855" s="8">
        <v>16.600000000000001</v>
      </c>
      <c r="G1855" s="8">
        <v>92</v>
      </c>
      <c r="H1855" s="8">
        <v>77</v>
      </c>
      <c r="I1855" s="9">
        <v>1.9</v>
      </c>
      <c r="J1855" s="8">
        <v>2.5</v>
      </c>
      <c r="K1855" s="253">
        <v>4.541666666666667</v>
      </c>
      <c r="L1855" s="253">
        <v>5.3916666666666666</v>
      </c>
      <c r="M1855" s="253">
        <f t="shared" si="105"/>
        <v>1.37974</v>
      </c>
      <c r="N1855" s="66" t="s">
        <v>180</v>
      </c>
      <c r="O1855" s="9">
        <v>11.9</v>
      </c>
    </row>
    <row r="1856" spans="1:15" x14ac:dyDescent="0.35">
      <c r="A1856" s="22">
        <v>28</v>
      </c>
      <c r="B1856" s="8">
        <v>25.8</v>
      </c>
      <c r="C1856" s="8">
        <v>25.56</v>
      </c>
      <c r="D1856" s="66">
        <v>25.26</v>
      </c>
      <c r="E1856" s="9">
        <v>28</v>
      </c>
      <c r="F1856" s="9">
        <v>15.4</v>
      </c>
      <c r="G1856" s="8">
        <v>96</v>
      </c>
      <c r="H1856" s="8">
        <v>71</v>
      </c>
      <c r="I1856" s="8">
        <v>3.5</v>
      </c>
      <c r="J1856" s="8">
        <v>5.5</v>
      </c>
      <c r="K1856" s="253">
        <v>5.4916666666666663</v>
      </c>
      <c r="L1856" s="66">
        <v>4.5666666666666664</v>
      </c>
      <c r="M1856" s="253">
        <f>AVERAGE(K1856:L1856)*0.2778</f>
        <v>1.3971024999999999</v>
      </c>
      <c r="N1856" s="66" t="s">
        <v>180</v>
      </c>
      <c r="O1856" s="9">
        <v>3.7</v>
      </c>
    </row>
    <row r="1857" spans="1:15" x14ac:dyDescent="0.35">
      <c r="A1857" s="22">
        <v>29</v>
      </c>
      <c r="B1857" s="66">
        <v>25.76</v>
      </c>
      <c r="C1857" s="66">
        <v>25</v>
      </c>
      <c r="D1857" s="66">
        <v>26.12</v>
      </c>
      <c r="E1857" s="9">
        <v>28.4</v>
      </c>
      <c r="F1857" s="8">
        <v>15.6</v>
      </c>
      <c r="G1857" s="8">
        <v>96</v>
      </c>
      <c r="H1857" s="8">
        <v>71</v>
      </c>
      <c r="I1857" s="8">
        <v>3.2</v>
      </c>
      <c r="J1857" s="9">
        <v>2.9</v>
      </c>
      <c r="K1857" s="253">
        <v>9.15</v>
      </c>
      <c r="L1857" s="66">
        <v>3.9166666666666665</v>
      </c>
      <c r="M1857" s="253">
        <f t="shared" ref="M1857:M1859" si="106">AVERAGE(K1857:L1857)*0.2778</f>
        <v>1.8149599999999999</v>
      </c>
      <c r="N1857" s="66" t="s">
        <v>180</v>
      </c>
      <c r="O1857" s="9">
        <v>15.2</v>
      </c>
    </row>
    <row r="1858" spans="1:15" x14ac:dyDescent="0.35">
      <c r="A1858" s="22">
        <v>30</v>
      </c>
      <c r="B1858" s="66">
        <v>26.08</v>
      </c>
      <c r="C1858" s="8">
        <v>25.48</v>
      </c>
      <c r="D1858" s="66">
        <v>25.52</v>
      </c>
      <c r="E1858" s="9">
        <v>28.2</v>
      </c>
      <c r="F1858" s="8">
        <v>16.399999999999999</v>
      </c>
      <c r="G1858" s="8">
        <v>96</v>
      </c>
      <c r="H1858" s="8">
        <v>71</v>
      </c>
      <c r="I1858" s="9">
        <v>3</v>
      </c>
      <c r="J1858" s="9">
        <v>3</v>
      </c>
      <c r="K1858" s="253">
        <v>5.4249999999999998</v>
      </c>
      <c r="L1858" s="66">
        <v>3.2083333333333335</v>
      </c>
      <c r="M1858" s="253">
        <f t="shared" si="106"/>
        <v>1.1991699999999998</v>
      </c>
      <c r="N1858" s="66" t="s">
        <v>180</v>
      </c>
      <c r="O1858" s="9">
        <v>4.5999999999999996</v>
      </c>
    </row>
    <row r="1859" spans="1:15" x14ac:dyDescent="0.35">
      <c r="A1859" s="314">
        <v>31</v>
      </c>
      <c r="B1859" s="66">
        <v>26.48</v>
      </c>
      <c r="C1859" s="8">
        <v>26.2</v>
      </c>
      <c r="D1859" s="66">
        <v>25.8</v>
      </c>
      <c r="E1859" s="9">
        <v>28.2</v>
      </c>
      <c r="F1859" s="8">
        <v>16.2</v>
      </c>
      <c r="G1859" s="8">
        <v>96</v>
      </c>
      <c r="H1859" s="8">
        <v>71</v>
      </c>
      <c r="I1859" s="8">
        <v>3.7</v>
      </c>
      <c r="J1859" s="9">
        <v>3.9</v>
      </c>
      <c r="K1859" s="253">
        <v>7.2166666666666668</v>
      </c>
      <c r="L1859" s="66">
        <v>3.0666666666666669</v>
      </c>
      <c r="M1859" s="253">
        <f t="shared" si="106"/>
        <v>1.428355</v>
      </c>
      <c r="N1859" s="66" t="s">
        <v>180</v>
      </c>
      <c r="O1859" s="9">
        <v>0.7</v>
      </c>
    </row>
    <row r="1860" spans="1:15" x14ac:dyDescent="0.35">
      <c r="A1860" s="293" t="s">
        <v>16</v>
      </c>
      <c r="B1860" s="289">
        <f>SUM(B1849:B1859)</f>
        <v>289.96000000000004</v>
      </c>
      <c r="C1860" s="289">
        <f t="shared" ref="C1860:O1860" si="107">SUM(C1849:C1859)</f>
        <v>277.68</v>
      </c>
      <c r="D1860" s="289">
        <f t="shared" si="107"/>
        <v>280.46000000000004</v>
      </c>
      <c r="E1860" s="289">
        <f t="shared" si="107"/>
        <v>311.60000000000002</v>
      </c>
      <c r="F1860" s="289">
        <f t="shared" si="107"/>
        <v>174.6</v>
      </c>
      <c r="G1860" s="289">
        <f t="shared" si="107"/>
        <v>1044</v>
      </c>
      <c r="H1860" s="289">
        <f t="shared" si="107"/>
        <v>793</v>
      </c>
      <c r="I1860" s="289">
        <f t="shared" si="107"/>
        <v>34.6</v>
      </c>
      <c r="J1860" s="289">
        <f t="shared" si="107"/>
        <v>46.099999999999994</v>
      </c>
      <c r="K1860" s="289">
        <f t="shared" si="107"/>
        <v>69.091666666666654</v>
      </c>
      <c r="L1860" s="289">
        <f t="shared" si="107"/>
        <v>44.7</v>
      </c>
      <c r="M1860" s="289">
        <f t="shared" si="107"/>
        <v>15.805662499999999</v>
      </c>
      <c r="N1860" s="289"/>
      <c r="O1860" s="289">
        <f t="shared" si="107"/>
        <v>78.3</v>
      </c>
    </row>
    <row r="1861" spans="1:15" x14ac:dyDescent="0.35">
      <c r="A1861" s="293" t="s">
        <v>18</v>
      </c>
      <c r="B1861" s="290">
        <f>AVERAGE(B1849:B1859)</f>
        <v>26.360000000000003</v>
      </c>
      <c r="C1861" s="290">
        <f t="shared" ref="C1861:O1861" si="108">AVERAGE(C1849:C1859)</f>
        <v>25.243636363636366</v>
      </c>
      <c r="D1861" s="290">
        <f t="shared" si="108"/>
        <v>25.49636363636364</v>
      </c>
      <c r="E1861" s="290">
        <f t="shared" si="108"/>
        <v>28.327272727272728</v>
      </c>
      <c r="F1861" s="290">
        <f t="shared" si="108"/>
        <v>15.872727272727273</v>
      </c>
      <c r="G1861" s="290">
        <f t="shared" si="108"/>
        <v>94.909090909090907</v>
      </c>
      <c r="H1861" s="290">
        <f t="shared" si="108"/>
        <v>72.090909090909093</v>
      </c>
      <c r="I1861" s="290">
        <f t="shared" si="108"/>
        <v>3.1454545454545455</v>
      </c>
      <c r="J1861" s="290">
        <f t="shared" si="108"/>
        <v>4.1909090909090905</v>
      </c>
      <c r="K1861" s="290">
        <f t="shared" si="108"/>
        <v>6.2810606060606053</v>
      </c>
      <c r="L1861" s="290">
        <f t="shared" si="108"/>
        <v>4.0636363636363635</v>
      </c>
      <c r="M1861" s="290">
        <f t="shared" si="108"/>
        <v>1.436878409090909</v>
      </c>
      <c r="N1861" s="290"/>
      <c r="O1861" s="290">
        <f t="shared" si="108"/>
        <v>7.1181818181818182</v>
      </c>
    </row>
    <row r="1862" spans="1:15" x14ac:dyDescent="0.35">
      <c r="A1862" s="245" t="s">
        <v>20</v>
      </c>
      <c r="B1862" s="246">
        <f>SUM(B1835+B1847+B1860)</f>
        <v>786.86</v>
      </c>
      <c r="C1862" s="246">
        <f t="shared" ref="C1862:O1862" si="109">SUM(C1835+C1847+C1860)</f>
        <v>755.72</v>
      </c>
      <c r="D1862" s="246">
        <f t="shared" si="109"/>
        <v>766.7</v>
      </c>
      <c r="E1862" s="246">
        <f t="shared" si="109"/>
        <v>845.6</v>
      </c>
      <c r="F1862" s="246">
        <f t="shared" si="109"/>
        <v>493.19999999999993</v>
      </c>
      <c r="G1862" s="246">
        <f t="shared" si="109"/>
        <v>2956</v>
      </c>
      <c r="H1862" s="246">
        <f t="shared" si="109"/>
        <v>2283</v>
      </c>
      <c r="I1862" s="246">
        <f t="shared" si="109"/>
        <v>82.7</v>
      </c>
      <c r="J1862" s="246">
        <f t="shared" si="109"/>
        <v>115.5</v>
      </c>
      <c r="K1862" s="246">
        <f t="shared" si="109"/>
        <v>189.34166666666664</v>
      </c>
      <c r="L1862" s="246">
        <f t="shared" si="109"/>
        <v>134.26666666666668</v>
      </c>
      <c r="M1862" s="246">
        <f t="shared" si="109"/>
        <v>44.949197499999997</v>
      </c>
      <c r="N1862" s="246"/>
      <c r="O1862" s="246">
        <f t="shared" si="109"/>
        <v>326.89999999999998</v>
      </c>
    </row>
    <row r="1863" spans="1:15" x14ac:dyDescent="0.35">
      <c r="A1863" s="245" t="s">
        <v>21</v>
      </c>
      <c r="B1863" s="246">
        <f>AVERAGE(B1862)/31</f>
        <v>25.382580645161291</v>
      </c>
      <c r="C1863" s="246">
        <f t="shared" ref="C1863:M1863" si="110">AVERAGE(C1862)/31</f>
        <v>24.378064516129033</v>
      </c>
      <c r="D1863" s="246">
        <f t="shared" si="110"/>
        <v>24.732258064516131</v>
      </c>
      <c r="E1863" s="246">
        <f t="shared" si="110"/>
        <v>27.27741935483871</v>
      </c>
      <c r="F1863" s="246">
        <f t="shared" si="110"/>
        <v>15.909677419354837</v>
      </c>
      <c r="G1863" s="246">
        <f t="shared" si="110"/>
        <v>95.354838709677423</v>
      </c>
      <c r="H1863" s="246">
        <f t="shared" si="110"/>
        <v>73.645161290322577</v>
      </c>
      <c r="I1863" s="246">
        <f t="shared" si="110"/>
        <v>2.6677419354838712</v>
      </c>
      <c r="J1863" s="246">
        <f t="shared" si="110"/>
        <v>3.725806451612903</v>
      </c>
      <c r="K1863" s="246">
        <f t="shared" si="110"/>
        <v>6.10779569892473</v>
      </c>
      <c r="L1863" s="246">
        <f t="shared" si="110"/>
        <v>4.3311827956989255</v>
      </c>
      <c r="M1863" s="246">
        <f t="shared" si="110"/>
        <v>1.4499741129032258</v>
      </c>
      <c r="N1863" s="246"/>
      <c r="O1863" s="246"/>
    </row>
    <row r="1865" spans="1:15" ht="15" thickBot="1" x14ac:dyDescent="0.4">
      <c r="B1865" s="1433" t="s">
        <v>186</v>
      </c>
      <c r="C1865" s="1433"/>
      <c r="D1865" s="1433"/>
      <c r="E1865" s="1433"/>
      <c r="F1865" s="1433"/>
      <c r="G1865" s="1433"/>
      <c r="H1865" s="1433"/>
      <c r="I1865" s="1433"/>
      <c r="J1865" s="1433"/>
      <c r="K1865" s="1433"/>
      <c r="L1865" s="286"/>
      <c r="M1865" s="286"/>
      <c r="N1865" s="291"/>
    </row>
    <row r="1866" spans="1:15" ht="24.75" customHeight="1" x14ac:dyDescent="0.35">
      <c r="A1866" s="1434" t="s">
        <v>1</v>
      </c>
      <c r="B1866" s="1436" t="s">
        <v>23</v>
      </c>
      <c r="C1866" s="1437"/>
      <c r="D1866" s="1438"/>
      <c r="E1866" s="1439" t="s">
        <v>24</v>
      </c>
      <c r="F1866" s="1440"/>
      <c r="G1866" s="1436" t="s">
        <v>4</v>
      </c>
      <c r="H1866" s="1438"/>
      <c r="I1866" s="1441" t="s">
        <v>5</v>
      </c>
      <c r="J1866" s="1442"/>
      <c r="K1866" s="1443" t="s">
        <v>6</v>
      </c>
      <c r="L1866" s="1444"/>
      <c r="M1866" s="1445"/>
      <c r="N1866" s="1446" t="s">
        <v>7</v>
      </c>
      <c r="O1866" s="1446" t="s">
        <v>8</v>
      </c>
    </row>
    <row r="1867" spans="1:15" ht="28" x14ac:dyDescent="0.35">
      <c r="A1867" s="1435"/>
      <c r="B1867" s="256">
        <v>0.05</v>
      </c>
      <c r="C1867" s="256">
        <v>0.1</v>
      </c>
      <c r="D1867" s="256">
        <v>0.2</v>
      </c>
      <c r="E1867" s="256" t="s">
        <v>9</v>
      </c>
      <c r="F1867" s="256" t="s">
        <v>10</v>
      </c>
      <c r="G1867" s="256" t="s">
        <v>9</v>
      </c>
      <c r="H1867" s="256" t="s">
        <v>10</v>
      </c>
      <c r="I1867" s="24" t="s">
        <v>11</v>
      </c>
      <c r="J1867" s="256" t="s">
        <v>12</v>
      </c>
      <c r="K1867" s="167" t="s">
        <v>13</v>
      </c>
      <c r="L1867" s="167" t="s">
        <v>14</v>
      </c>
      <c r="M1867" s="167" t="s">
        <v>15</v>
      </c>
      <c r="N1867" s="1447"/>
      <c r="O1867" s="1447"/>
    </row>
    <row r="1868" spans="1:15" x14ac:dyDescent="0.35">
      <c r="A1868" s="8">
        <v>1</v>
      </c>
      <c r="B1868" s="66">
        <v>28.24</v>
      </c>
      <c r="C1868" s="8">
        <v>25.48</v>
      </c>
      <c r="D1868" s="66">
        <v>25.52</v>
      </c>
      <c r="E1868" s="9">
        <v>26.8</v>
      </c>
      <c r="F1868" s="9">
        <v>16.600000000000001</v>
      </c>
      <c r="G1868" s="92">
        <v>96</v>
      </c>
      <c r="H1868" s="92">
        <v>77</v>
      </c>
      <c r="I1868" s="9">
        <v>2.2999999999999998</v>
      </c>
      <c r="J1868" s="9">
        <v>7.1</v>
      </c>
      <c r="K1868" s="66">
        <v>7.2</v>
      </c>
      <c r="L1868" s="66">
        <v>3.2</v>
      </c>
      <c r="M1868" s="253">
        <f>AVERAGE(K1868:L1868)*0.2778</f>
        <v>1.4445600000000001</v>
      </c>
      <c r="N1868" s="66" t="s">
        <v>180</v>
      </c>
      <c r="O1868" s="9">
        <v>0</v>
      </c>
    </row>
    <row r="1869" spans="1:15" x14ac:dyDescent="0.35">
      <c r="A1869" s="8">
        <v>2</v>
      </c>
      <c r="B1869" s="69">
        <v>24.92</v>
      </c>
      <c r="C1869" s="76">
        <v>24.6</v>
      </c>
      <c r="D1869" s="69">
        <v>25.44</v>
      </c>
      <c r="E1869" s="9">
        <v>25</v>
      </c>
      <c r="F1869" s="169">
        <v>17</v>
      </c>
      <c r="G1869" s="169">
        <v>96</v>
      </c>
      <c r="H1869" s="169">
        <v>84</v>
      </c>
      <c r="I1869" s="9">
        <v>1.5</v>
      </c>
      <c r="J1869" s="9">
        <v>1</v>
      </c>
      <c r="K1869" s="253">
        <v>5</v>
      </c>
      <c r="L1869" s="253">
        <v>2.6749999999999998</v>
      </c>
      <c r="M1869" s="253">
        <f t="shared" ref="M1869:M1877" si="111">AVERAGE(K1869:L1869)*0.2778</f>
        <v>1.0660574999999999</v>
      </c>
      <c r="N1869" s="66" t="s">
        <v>180</v>
      </c>
      <c r="O1869" s="168">
        <v>8.1999999999999993</v>
      </c>
    </row>
    <row r="1870" spans="1:15" x14ac:dyDescent="0.35">
      <c r="A1870" s="2">
        <v>3</v>
      </c>
      <c r="B1870" s="66">
        <v>25.16</v>
      </c>
      <c r="C1870" s="66">
        <v>24.6</v>
      </c>
      <c r="D1870" s="66">
        <v>25.16</v>
      </c>
      <c r="E1870" s="9">
        <v>25.8</v>
      </c>
      <c r="F1870" s="9">
        <v>17</v>
      </c>
      <c r="G1870" s="92">
        <v>96</v>
      </c>
      <c r="H1870" s="92">
        <v>84</v>
      </c>
      <c r="I1870" s="9">
        <v>3</v>
      </c>
      <c r="J1870" s="9">
        <v>5.5</v>
      </c>
      <c r="K1870" s="66">
        <v>6.85</v>
      </c>
      <c r="L1870" s="66">
        <v>3.4833333333333334</v>
      </c>
      <c r="M1870" s="253">
        <f t="shared" si="111"/>
        <v>1.4352999999999998</v>
      </c>
      <c r="N1870" s="66" t="s">
        <v>180</v>
      </c>
      <c r="O1870" s="168">
        <v>0.3</v>
      </c>
    </row>
    <row r="1871" spans="1:15" x14ac:dyDescent="0.35">
      <c r="A1871" s="2">
        <v>4</v>
      </c>
      <c r="B1871" s="66">
        <v>27.68</v>
      </c>
      <c r="C1871" s="66">
        <v>25.48</v>
      </c>
      <c r="D1871" s="66">
        <v>25.32</v>
      </c>
      <c r="E1871" s="9">
        <v>28.4</v>
      </c>
      <c r="F1871" s="9">
        <v>14.6</v>
      </c>
      <c r="G1871" s="92">
        <v>96</v>
      </c>
      <c r="H1871" s="92">
        <v>71</v>
      </c>
      <c r="I1871" s="9">
        <v>3.5</v>
      </c>
      <c r="J1871" s="9">
        <v>3</v>
      </c>
      <c r="K1871" s="66">
        <v>5.5583333333333336</v>
      </c>
      <c r="L1871" s="66">
        <v>2.9083333333333332</v>
      </c>
      <c r="M1871" s="253">
        <f t="shared" si="111"/>
        <v>1.1760200000000001</v>
      </c>
      <c r="N1871" s="66" t="s">
        <v>180</v>
      </c>
      <c r="O1871" s="168">
        <v>1.8</v>
      </c>
    </row>
    <row r="1872" spans="1:15" x14ac:dyDescent="0.35">
      <c r="A1872" s="2">
        <v>5</v>
      </c>
      <c r="B1872" s="66">
        <v>26</v>
      </c>
      <c r="C1872" s="66">
        <v>26.16</v>
      </c>
      <c r="D1872" s="66">
        <v>26.04</v>
      </c>
      <c r="E1872" s="10">
        <v>28.2</v>
      </c>
      <c r="F1872" s="9">
        <v>16.399999999999999</v>
      </c>
      <c r="G1872" s="92">
        <v>92</v>
      </c>
      <c r="H1872" s="92">
        <v>72</v>
      </c>
      <c r="I1872" s="10">
        <v>2.5</v>
      </c>
      <c r="J1872" s="10">
        <v>3.9</v>
      </c>
      <c r="K1872" s="66">
        <v>5.15</v>
      </c>
      <c r="L1872" s="66">
        <v>4.6083333333333334</v>
      </c>
      <c r="M1872" s="253">
        <f t="shared" si="111"/>
        <v>1.3554324999999998</v>
      </c>
      <c r="N1872" s="66" t="s">
        <v>180</v>
      </c>
      <c r="O1872" s="168">
        <v>13.5</v>
      </c>
    </row>
    <row r="1873" spans="1:15" x14ac:dyDescent="0.35">
      <c r="A1873" s="2">
        <v>6</v>
      </c>
      <c r="B1873" s="66">
        <v>26.8</v>
      </c>
      <c r="C1873" s="66">
        <v>25.32</v>
      </c>
      <c r="D1873" s="66">
        <v>25.64</v>
      </c>
      <c r="E1873" s="9">
        <v>30</v>
      </c>
      <c r="F1873" s="9">
        <v>14.8</v>
      </c>
      <c r="G1873" s="92">
        <v>92</v>
      </c>
      <c r="H1873" s="92">
        <v>72</v>
      </c>
      <c r="I1873" s="9">
        <v>4</v>
      </c>
      <c r="J1873" s="9">
        <v>4.9000000000000004</v>
      </c>
      <c r="K1873" s="66">
        <v>5.7</v>
      </c>
      <c r="L1873" s="66">
        <v>3.2833333333333332</v>
      </c>
      <c r="M1873" s="253">
        <f t="shared" si="111"/>
        <v>1.2477850000000001</v>
      </c>
      <c r="N1873" s="66" t="s">
        <v>180</v>
      </c>
      <c r="O1873" s="168">
        <v>0</v>
      </c>
    </row>
    <row r="1874" spans="1:15" x14ac:dyDescent="0.35">
      <c r="A1874" s="2">
        <v>7</v>
      </c>
      <c r="B1874" s="66">
        <v>26.28</v>
      </c>
      <c r="C1874" s="66">
        <v>25.48</v>
      </c>
      <c r="D1874" s="69">
        <v>25.92</v>
      </c>
      <c r="E1874" s="10">
        <v>28.4</v>
      </c>
      <c r="F1874" s="10">
        <v>16.600000000000001</v>
      </c>
      <c r="G1874" s="153">
        <v>96</v>
      </c>
      <c r="H1874" s="153">
        <v>79</v>
      </c>
      <c r="I1874" s="10">
        <v>2</v>
      </c>
      <c r="J1874" s="10">
        <v>2</v>
      </c>
      <c r="K1874" s="66">
        <v>8.375</v>
      </c>
      <c r="L1874" s="66">
        <v>2.9916666666666667</v>
      </c>
      <c r="M1874" s="253">
        <f t="shared" si="111"/>
        <v>1.57883</v>
      </c>
      <c r="N1874" s="66" t="s">
        <v>180</v>
      </c>
      <c r="O1874" s="168">
        <v>8.8000000000000007</v>
      </c>
    </row>
    <row r="1875" spans="1:15" x14ac:dyDescent="0.35">
      <c r="A1875" s="2">
        <v>8</v>
      </c>
      <c r="B1875" s="66">
        <v>25.16</v>
      </c>
      <c r="C1875" s="66">
        <v>24.5</v>
      </c>
      <c r="D1875" s="66">
        <v>25.32</v>
      </c>
      <c r="E1875" s="9">
        <v>25.4</v>
      </c>
      <c r="F1875" s="9">
        <v>17.2</v>
      </c>
      <c r="G1875" s="92">
        <v>96</v>
      </c>
      <c r="H1875" s="92">
        <v>77</v>
      </c>
      <c r="I1875" s="9">
        <v>2.5</v>
      </c>
      <c r="J1875" s="9">
        <v>2</v>
      </c>
      <c r="K1875" s="66">
        <v>7.9</v>
      </c>
      <c r="L1875" s="66">
        <v>3.9583333333333335</v>
      </c>
      <c r="M1875" s="253">
        <f t="shared" si="111"/>
        <v>1.6471225</v>
      </c>
      <c r="N1875" s="66" t="s">
        <v>180</v>
      </c>
      <c r="O1875" s="168">
        <v>21.5</v>
      </c>
    </row>
    <row r="1876" spans="1:15" x14ac:dyDescent="0.35">
      <c r="A1876" s="2">
        <v>9</v>
      </c>
      <c r="B1876" s="66">
        <v>25.2</v>
      </c>
      <c r="C1876" s="66">
        <v>23.88</v>
      </c>
      <c r="D1876" s="66">
        <v>24.48</v>
      </c>
      <c r="E1876" s="9">
        <v>29</v>
      </c>
      <c r="F1876" s="9">
        <v>14.6</v>
      </c>
      <c r="G1876" s="92">
        <v>92</v>
      </c>
      <c r="H1876" s="92">
        <v>65</v>
      </c>
      <c r="I1876" s="9">
        <v>4</v>
      </c>
      <c r="J1876" s="9">
        <v>3.3</v>
      </c>
      <c r="K1876" s="66">
        <v>3.65</v>
      </c>
      <c r="L1876" s="66">
        <v>7.1416666666666666</v>
      </c>
      <c r="M1876" s="253">
        <f t="shared" si="111"/>
        <v>1.4989625</v>
      </c>
      <c r="N1876" s="66" t="s">
        <v>180</v>
      </c>
      <c r="O1876" s="168">
        <v>2</v>
      </c>
    </row>
    <row r="1877" spans="1:15" x14ac:dyDescent="0.35">
      <c r="A1877" s="3">
        <v>10</v>
      </c>
      <c r="B1877" s="254">
        <v>26.28</v>
      </c>
      <c r="C1877" s="70">
        <v>24.44</v>
      </c>
      <c r="D1877" s="70">
        <v>25</v>
      </c>
      <c r="E1877" s="13">
        <v>27.6</v>
      </c>
      <c r="F1877" s="13">
        <v>16.2</v>
      </c>
      <c r="G1877" s="158">
        <v>96</v>
      </c>
      <c r="H1877" s="158">
        <v>77</v>
      </c>
      <c r="I1877" s="13">
        <v>3.5</v>
      </c>
      <c r="J1877" s="13">
        <v>3.5</v>
      </c>
      <c r="K1877" s="70">
        <v>6.3666666666666663</v>
      </c>
      <c r="L1877" s="70">
        <v>2.7833333333333332</v>
      </c>
      <c r="M1877" s="253">
        <f t="shared" si="111"/>
        <v>1.2709349999999997</v>
      </c>
      <c r="N1877" s="66" t="s">
        <v>180</v>
      </c>
      <c r="O1877" s="9">
        <v>3.6</v>
      </c>
    </row>
    <row r="1878" spans="1:15" x14ac:dyDescent="0.35">
      <c r="A1878" s="243" t="s">
        <v>16</v>
      </c>
      <c r="B1878" s="287">
        <f>SUM(B1868:B1877)</f>
        <v>261.72000000000003</v>
      </c>
      <c r="C1878" s="287">
        <f t="shared" ref="C1878:O1878" si="112">SUM(C1868:C1877)</f>
        <v>249.94</v>
      </c>
      <c r="D1878" s="287">
        <f t="shared" si="112"/>
        <v>253.84</v>
      </c>
      <c r="E1878" s="287">
        <f t="shared" si="112"/>
        <v>274.60000000000002</v>
      </c>
      <c r="F1878" s="287">
        <f t="shared" si="112"/>
        <v>160.99999999999997</v>
      </c>
      <c r="G1878" s="287">
        <f t="shared" si="112"/>
        <v>948</v>
      </c>
      <c r="H1878" s="287">
        <f t="shared" si="112"/>
        <v>758</v>
      </c>
      <c r="I1878" s="287">
        <f t="shared" si="112"/>
        <v>28.8</v>
      </c>
      <c r="J1878" s="287">
        <f t="shared" si="112"/>
        <v>36.199999999999996</v>
      </c>
      <c r="K1878" s="287">
        <f t="shared" si="112"/>
        <v>61.75</v>
      </c>
      <c r="L1878" s="287">
        <f t="shared" si="112"/>
        <v>37.033333333333331</v>
      </c>
      <c r="M1878" s="287">
        <f t="shared" si="112"/>
        <v>13.721005</v>
      </c>
      <c r="N1878" s="287"/>
      <c r="O1878" s="287">
        <f t="shared" si="112"/>
        <v>59.7</v>
      </c>
    </row>
    <row r="1879" spans="1:15" x14ac:dyDescent="0.35">
      <c r="A1879" s="292" t="s">
        <v>18</v>
      </c>
      <c r="B1879" s="288">
        <f>AVERAGE(B1868:B1877)</f>
        <v>26.172000000000004</v>
      </c>
      <c r="C1879" s="288">
        <f t="shared" ref="C1879:O1879" si="113">AVERAGE(C1868:C1877)</f>
        <v>24.994</v>
      </c>
      <c r="D1879" s="288">
        <f t="shared" si="113"/>
        <v>25.384</v>
      </c>
      <c r="E1879" s="288">
        <f t="shared" si="113"/>
        <v>27.46</v>
      </c>
      <c r="F1879" s="288">
        <f t="shared" si="113"/>
        <v>16.099999999999998</v>
      </c>
      <c r="G1879" s="288">
        <f t="shared" si="113"/>
        <v>94.8</v>
      </c>
      <c r="H1879" s="288">
        <f t="shared" si="113"/>
        <v>75.8</v>
      </c>
      <c r="I1879" s="288">
        <f t="shared" si="113"/>
        <v>2.88</v>
      </c>
      <c r="J1879" s="288">
        <f t="shared" si="113"/>
        <v>3.6199999999999997</v>
      </c>
      <c r="K1879" s="288">
        <f t="shared" si="113"/>
        <v>6.1749999999999998</v>
      </c>
      <c r="L1879" s="288">
        <f t="shared" si="113"/>
        <v>3.7033333333333331</v>
      </c>
      <c r="M1879" s="288">
        <f t="shared" si="113"/>
        <v>1.3721004999999999</v>
      </c>
      <c r="N1879" s="288"/>
      <c r="O1879" s="288">
        <f t="shared" si="113"/>
        <v>5.9700000000000006</v>
      </c>
    </row>
    <row r="1880" spans="1:15" x14ac:dyDescent="0.35">
      <c r="A1880" s="6">
        <v>11</v>
      </c>
      <c r="B1880" s="65">
        <v>25.44</v>
      </c>
      <c r="C1880" s="65">
        <v>24.64</v>
      </c>
      <c r="D1880" s="65">
        <v>25.2</v>
      </c>
      <c r="E1880" s="12">
        <v>27.8</v>
      </c>
      <c r="F1880" s="12">
        <v>16</v>
      </c>
      <c r="G1880" s="7">
        <v>96</v>
      </c>
      <c r="H1880" s="7">
        <v>71</v>
      </c>
      <c r="I1880" s="9">
        <v>2</v>
      </c>
      <c r="J1880" s="9">
        <v>2</v>
      </c>
      <c r="K1880" s="253">
        <v>3.5249999999999999</v>
      </c>
      <c r="L1880" s="66">
        <v>6.5250000000000004</v>
      </c>
      <c r="M1880" s="253">
        <f>AVERAGE(K1880:L1880)*0.2778</f>
        <v>1.395945</v>
      </c>
      <c r="N1880" s="66" t="s">
        <v>180</v>
      </c>
      <c r="O1880" s="9">
        <v>16.399999999999999</v>
      </c>
    </row>
    <row r="1881" spans="1:15" x14ac:dyDescent="0.35">
      <c r="A1881" s="2">
        <v>12</v>
      </c>
      <c r="B1881" s="8">
        <v>26.88</v>
      </c>
      <c r="C1881" s="8">
        <v>25.04</v>
      </c>
      <c r="D1881" s="8">
        <v>24.84</v>
      </c>
      <c r="E1881" s="9">
        <v>28</v>
      </c>
      <c r="F1881" s="9">
        <v>15.4</v>
      </c>
      <c r="G1881" s="8">
        <v>96</v>
      </c>
      <c r="H1881" s="8">
        <v>72</v>
      </c>
      <c r="I1881" s="9">
        <v>3.5</v>
      </c>
      <c r="J1881" s="9">
        <v>5.5</v>
      </c>
      <c r="K1881" s="253">
        <v>7.1916666666666664</v>
      </c>
      <c r="L1881" s="66">
        <v>3.7083333333333335</v>
      </c>
      <c r="M1881" s="253">
        <f t="shared" ref="M1881:M1886" si="114">AVERAGE(K1881:L1881)*0.2778</f>
        <v>1.5140100000000001</v>
      </c>
      <c r="N1881" s="66" t="s">
        <v>180</v>
      </c>
      <c r="O1881" s="9">
        <v>0</v>
      </c>
    </row>
    <row r="1882" spans="1:15" x14ac:dyDescent="0.35">
      <c r="A1882" s="2">
        <v>13</v>
      </c>
      <c r="B1882" s="66">
        <v>26.96</v>
      </c>
      <c r="C1882" s="66">
        <v>24.8</v>
      </c>
      <c r="D1882" s="66">
        <v>25.4</v>
      </c>
      <c r="E1882" s="9">
        <v>28.4</v>
      </c>
      <c r="F1882" s="9">
        <v>16.2</v>
      </c>
      <c r="G1882" s="8">
        <v>96</v>
      </c>
      <c r="H1882" s="8">
        <v>78</v>
      </c>
      <c r="I1882" s="9">
        <v>2</v>
      </c>
      <c r="J1882" s="9">
        <v>3</v>
      </c>
      <c r="K1882" s="253">
        <v>7.291666666666667</v>
      </c>
      <c r="L1882" s="66">
        <v>2.35</v>
      </c>
      <c r="M1882" s="253">
        <f t="shared" si="114"/>
        <v>1.3392275</v>
      </c>
      <c r="N1882" s="66">
        <v>1.3</v>
      </c>
      <c r="O1882" s="9">
        <v>0</v>
      </c>
    </row>
    <row r="1883" spans="1:15" x14ac:dyDescent="0.35">
      <c r="A1883" s="2">
        <v>14</v>
      </c>
      <c r="B1883" s="66">
        <v>28.44</v>
      </c>
      <c r="C1883" s="66">
        <v>26.32</v>
      </c>
      <c r="D1883" s="66">
        <v>25.8</v>
      </c>
      <c r="E1883" s="8">
        <v>29.4</v>
      </c>
      <c r="F1883" s="10">
        <v>16.2</v>
      </c>
      <c r="G1883" s="8">
        <v>96</v>
      </c>
      <c r="H1883" s="8">
        <v>72</v>
      </c>
      <c r="I1883" s="9">
        <v>2.5</v>
      </c>
      <c r="J1883" s="9">
        <v>5.7</v>
      </c>
      <c r="K1883" s="253">
        <v>6.45</v>
      </c>
      <c r="L1883" s="66">
        <v>3.35</v>
      </c>
      <c r="M1883" s="253">
        <f t="shared" si="114"/>
        <v>1.3612200000000001</v>
      </c>
      <c r="N1883" s="66">
        <v>5.3</v>
      </c>
      <c r="O1883" s="9">
        <v>0</v>
      </c>
    </row>
    <row r="1884" spans="1:15" x14ac:dyDescent="0.35">
      <c r="A1884" s="2">
        <v>15</v>
      </c>
      <c r="B1884" s="66">
        <v>28.48</v>
      </c>
      <c r="C1884" s="66">
        <v>27.4</v>
      </c>
      <c r="D1884" s="66">
        <v>26.4</v>
      </c>
      <c r="E1884" s="9">
        <v>29.4</v>
      </c>
      <c r="F1884" s="9">
        <v>16</v>
      </c>
      <c r="G1884" s="8">
        <v>96</v>
      </c>
      <c r="H1884" s="8">
        <v>72</v>
      </c>
      <c r="I1884" s="9">
        <v>3</v>
      </c>
      <c r="J1884" s="9">
        <v>3.9</v>
      </c>
      <c r="K1884" s="253">
        <v>6.2166666666666668</v>
      </c>
      <c r="L1884" s="66">
        <v>7.0083333333333337</v>
      </c>
      <c r="M1884" s="253">
        <f t="shared" si="114"/>
        <v>1.8369525000000002</v>
      </c>
      <c r="N1884" s="253">
        <v>6.3</v>
      </c>
      <c r="O1884" s="66">
        <v>2</v>
      </c>
    </row>
    <row r="1885" spans="1:15" x14ac:dyDescent="0.35">
      <c r="A1885" s="2">
        <v>16</v>
      </c>
      <c r="B1885" s="66">
        <v>27.72</v>
      </c>
      <c r="C1885" s="66">
        <v>26.16</v>
      </c>
      <c r="D1885" s="66">
        <v>26.12</v>
      </c>
      <c r="E1885" s="9">
        <v>29</v>
      </c>
      <c r="F1885" s="9">
        <v>15.6</v>
      </c>
      <c r="G1885" s="8">
        <v>96</v>
      </c>
      <c r="H1885" s="8">
        <v>66</v>
      </c>
      <c r="I1885" s="9">
        <v>3</v>
      </c>
      <c r="J1885" s="9">
        <v>4.3</v>
      </c>
      <c r="K1885" s="253">
        <v>6.5666666666666664</v>
      </c>
      <c r="L1885" s="66">
        <v>3.9833333333333334</v>
      </c>
      <c r="M1885" s="253">
        <f t="shared" si="114"/>
        <v>1.465395</v>
      </c>
      <c r="N1885" s="66">
        <v>5.2</v>
      </c>
      <c r="O1885" s="9">
        <v>2.9</v>
      </c>
    </row>
    <row r="1886" spans="1:15" x14ac:dyDescent="0.35">
      <c r="A1886" s="2">
        <v>17</v>
      </c>
      <c r="B1886" s="8">
        <v>25.96</v>
      </c>
      <c r="C1886" s="66">
        <v>25.08</v>
      </c>
      <c r="D1886" s="66">
        <v>25.68</v>
      </c>
      <c r="E1886" s="9">
        <v>25.4</v>
      </c>
      <c r="F1886" s="9">
        <v>16.399999999999999</v>
      </c>
      <c r="G1886" s="8">
        <v>96</v>
      </c>
      <c r="H1886" s="8">
        <v>73</v>
      </c>
      <c r="I1886" s="9">
        <v>1.5</v>
      </c>
      <c r="J1886" s="9">
        <v>3.8</v>
      </c>
      <c r="K1886" s="253">
        <v>5.2</v>
      </c>
      <c r="L1886" s="66">
        <v>2.25</v>
      </c>
      <c r="M1886" s="253">
        <f t="shared" si="114"/>
        <v>1.034805</v>
      </c>
      <c r="N1886" s="66">
        <v>2.4</v>
      </c>
      <c r="O1886" s="9">
        <v>0</v>
      </c>
    </row>
    <row r="1887" spans="1:15" x14ac:dyDescent="0.35">
      <c r="A1887" s="2">
        <v>18</v>
      </c>
      <c r="B1887" s="66">
        <v>28.28</v>
      </c>
      <c r="C1887" s="66">
        <v>26.44</v>
      </c>
      <c r="D1887" s="8">
        <v>26.16</v>
      </c>
      <c r="E1887" s="9">
        <v>28</v>
      </c>
      <c r="F1887" s="9">
        <v>17.2</v>
      </c>
      <c r="G1887" s="8">
        <v>96</v>
      </c>
      <c r="H1887" s="8">
        <v>78</v>
      </c>
      <c r="I1887" s="9">
        <v>3</v>
      </c>
      <c r="J1887" s="9">
        <v>6.9</v>
      </c>
      <c r="K1887" s="253">
        <v>5.4333333333333336</v>
      </c>
      <c r="L1887" s="66">
        <v>3.1083333333333334</v>
      </c>
      <c r="M1887" s="253">
        <f>AVERAGE(K1887:L1887)*0.778</f>
        <v>3.3227083333333338</v>
      </c>
      <c r="N1887" s="66">
        <v>4</v>
      </c>
      <c r="O1887" s="9">
        <v>0</v>
      </c>
    </row>
    <row r="1888" spans="1:15" x14ac:dyDescent="0.35">
      <c r="A1888" s="2">
        <v>19</v>
      </c>
      <c r="B1888" s="66">
        <v>29.1</v>
      </c>
      <c r="C1888" s="66">
        <v>27.08</v>
      </c>
      <c r="D1888" s="66">
        <v>26.56</v>
      </c>
      <c r="E1888" s="9">
        <v>29.2</v>
      </c>
      <c r="F1888" s="9">
        <v>16</v>
      </c>
      <c r="G1888" s="8">
        <v>92</v>
      </c>
      <c r="H1888" s="8">
        <v>71</v>
      </c>
      <c r="I1888" s="9">
        <v>4</v>
      </c>
      <c r="J1888" s="9">
        <v>5.4</v>
      </c>
      <c r="K1888" s="253">
        <v>6.333333333333333</v>
      </c>
      <c r="L1888" s="66">
        <v>3.6916666666666669</v>
      </c>
      <c r="M1888" s="253">
        <f t="shared" ref="M1888:M1889" si="115">AVERAGE(K1888:L1888)*0.778</f>
        <v>3.8997250000000001</v>
      </c>
      <c r="N1888" s="66">
        <v>4.3</v>
      </c>
      <c r="O1888" s="9">
        <v>0</v>
      </c>
    </row>
    <row r="1889" spans="1:15" x14ac:dyDescent="0.35">
      <c r="A1889" s="3">
        <v>20</v>
      </c>
      <c r="B1889" s="70">
        <v>29.24</v>
      </c>
      <c r="C1889" s="70">
        <v>27.4</v>
      </c>
      <c r="D1889" s="70">
        <v>26.92</v>
      </c>
      <c r="E1889" s="13">
        <v>28.6</v>
      </c>
      <c r="F1889" s="13">
        <v>15.4</v>
      </c>
      <c r="G1889" s="11">
        <v>96</v>
      </c>
      <c r="H1889" s="11">
        <v>71</v>
      </c>
      <c r="I1889" s="13">
        <v>4</v>
      </c>
      <c r="J1889" s="13">
        <v>5.7</v>
      </c>
      <c r="K1889" s="253">
        <v>6.6749999999999998</v>
      </c>
      <c r="L1889" s="66">
        <v>4.6416666666666666</v>
      </c>
      <c r="M1889" s="253">
        <f t="shared" si="115"/>
        <v>4.4021833333333333</v>
      </c>
      <c r="N1889" s="66">
        <v>8.15</v>
      </c>
      <c r="O1889" s="9">
        <v>0</v>
      </c>
    </row>
    <row r="1890" spans="1:15" x14ac:dyDescent="0.35">
      <c r="A1890" s="243" t="s">
        <v>16</v>
      </c>
      <c r="B1890" s="287">
        <f>SUM(B1880:B1889)</f>
        <v>276.5</v>
      </c>
      <c r="C1890" s="287">
        <f t="shared" ref="C1890:O1890" si="116">SUM(C1880:C1889)</f>
        <v>260.35999999999996</v>
      </c>
      <c r="D1890" s="287">
        <f t="shared" si="116"/>
        <v>259.08</v>
      </c>
      <c r="E1890" s="287">
        <f t="shared" si="116"/>
        <v>283.2</v>
      </c>
      <c r="F1890" s="287">
        <f t="shared" si="116"/>
        <v>160.39999999999998</v>
      </c>
      <c r="G1890" s="287">
        <f t="shared" si="116"/>
        <v>956</v>
      </c>
      <c r="H1890" s="287">
        <f t="shared" si="116"/>
        <v>724</v>
      </c>
      <c r="I1890" s="287">
        <f t="shared" si="116"/>
        <v>28.5</v>
      </c>
      <c r="J1890" s="287">
        <f t="shared" si="116"/>
        <v>46.2</v>
      </c>
      <c r="K1890" s="287">
        <f t="shared" si="116"/>
        <v>60.883333333333333</v>
      </c>
      <c r="L1890" s="287">
        <f t="shared" si="116"/>
        <v>40.616666666666667</v>
      </c>
      <c r="M1890" s="287">
        <f t="shared" si="116"/>
        <v>21.572171666666666</v>
      </c>
      <c r="N1890" s="287">
        <f t="shared" si="116"/>
        <v>36.949999999999996</v>
      </c>
      <c r="O1890" s="287">
        <f t="shared" si="116"/>
        <v>21.299999999999997</v>
      </c>
    </row>
    <row r="1891" spans="1:15" x14ac:dyDescent="0.35">
      <c r="A1891" s="292" t="s">
        <v>18</v>
      </c>
      <c r="B1891" s="288">
        <f>AVERAGE(B1880:B1889)</f>
        <v>27.65</v>
      </c>
      <c r="C1891" s="288">
        <f t="shared" ref="C1891:O1891" si="117">AVERAGE(C1880:C1889)</f>
        <v>26.035999999999994</v>
      </c>
      <c r="D1891" s="288">
        <f t="shared" si="117"/>
        <v>25.907999999999998</v>
      </c>
      <c r="E1891" s="288">
        <f t="shared" si="117"/>
        <v>28.32</v>
      </c>
      <c r="F1891" s="288">
        <f t="shared" si="117"/>
        <v>16.04</v>
      </c>
      <c r="G1891" s="288">
        <f t="shared" si="117"/>
        <v>95.6</v>
      </c>
      <c r="H1891" s="288">
        <f t="shared" si="117"/>
        <v>72.400000000000006</v>
      </c>
      <c r="I1891" s="288">
        <f t="shared" si="117"/>
        <v>2.85</v>
      </c>
      <c r="J1891" s="288">
        <f t="shared" si="117"/>
        <v>4.62</v>
      </c>
      <c r="K1891" s="288">
        <f t="shared" si="117"/>
        <v>6.0883333333333329</v>
      </c>
      <c r="L1891" s="288">
        <f t="shared" si="117"/>
        <v>4.0616666666666665</v>
      </c>
      <c r="M1891" s="288">
        <f t="shared" si="117"/>
        <v>2.1572171666666664</v>
      </c>
      <c r="N1891" s="288">
        <f t="shared" si="117"/>
        <v>4.6187499999999995</v>
      </c>
      <c r="O1891" s="288">
        <f t="shared" si="117"/>
        <v>2.13</v>
      </c>
    </row>
    <row r="1892" spans="1:15" x14ac:dyDescent="0.35">
      <c r="A1892" s="21">
        <v>21</v>
      </c>
      <c r="B1892" s="65">
        <v>29.04</v>
      </c>
      <c r="C1892" s="66">
        <v>27.24</v>
      </c>
      <c r="D1892" s="65">
        <v>27.08</v>
      </c>
      <c r="E1892" s="12">
        <v>28</v>
      </c>
      <c r="F1892" s="12">
        <v>16</v>
      </c>
      <c r="G1892" s="7">
        <v>92</v>
      </c>
      <c r="H1892" s="7">
        <v>84</v>
      </c>
      <c r="I1892" s="12">
        <v>3.5</v>
      </c>
      <c r="J1892" s="9">
        <v>6.2</v>
      </c>
      <c r="K1892" s="253">
        <v>5.7666666666666666</v>
      </c>
      <c r="L1892" s="255">
        <v>2.0583333333333331</v>
      </c>
      <c r="M1892" s="253">
        <f>AVERAGE(K1892:L1892)*0.778</f>
        <v>3.0439249999999998</v>
      </c>
      <c r="N1892" s="66">
        <v>2.15</v>
      </c>
      <c r="O1892" s="9">
        <v>0</v>
      </c>
    </row>
    <row r="1893" spans="1:15" x14ac:dyDescent="0.35">
      <c r="A1893" s="22">
        <v>22</v>
      </c>
      <c r="B1893" s="66">
        <v>30</v>
      </c>
      <c r="C1893" s="8">
        <v>27.68</v>
      </c>
      <c r="D1893" s="66">
        <v>27.16</v>
      </c>
      <c r="E1893" s="9">
        <v>29.8</v>
      </c>
      <c r="F1893" s="9">
        <v>15.2</v>
      </c>
      <c r="G1893" s="8">
        <v>92</v>
      </c>
      <c r="H1893" s="8">
        <v>72</v>
      </c>
      <c r="I1893" s="9">
        <v>3</v>
      </c>
      <c r="J1893" s="8">
        <v>5.8</v>
      </c>
      <c r="K1893" s="253">
        <v>5.25</v>
      </c>
      <c r="L1893" s="253">
        <v>3.6583333333333332</v>
      </c>
      <c r="M1893" s="253">
        <f t="shared" ref="M1893:M1901" si="118">AVERAGE(K1893:L1893)*0.778</f>
        <v>3.4653416666666668</v>
      </c>
      <c r="N1893" s="66">
        <v>7.15</v>
      </c>
      <c r="O1893" s="9">
        <v>0.8</v>
      </c>
    </row>
    <row r="1894" spans="1:15" x14ac:dyDescent="0.35">
      <c r="A1894" s="22">
        <v>23</v>
      </c>
      <c r="B1894" s="66">
        <v>29.04</v>
      </c>
      <c r="C1894" s="66">
        <v>27.64</v>
      </c>
      <c r="D1894" s="66">
        <v>27.36</v>
      </c>
      <c r="E1894" s="9">
        <v>29.6</v>
      </c>
      <c r="F1894" s="9">
        <v>15.4</v>
      </c>
      <c r="G1894" s="8">
        <v>92</v>
      </c>
      <c r="H1894" s="8">
        <v>70</v>
      </c>
      <c r="I1894" s="9">
        <v>4</v>
      </c>
      <c r="J1894" s="9">
        <v>4</v>
      </c>
      <c r="K1894" s="253">
        <v>7.2750000000000004</v>
      </c>
      <c r="L1894" s="253">
        <v>2.3166666666666669</v>
      </c>
      <c r="M1894" s="253">
        <f t="shared" si="118"/>
        <v>3.7311583333333336</v>
      </c>
      <c r="N1894" s="66">
        <v>6.15</v>
      </c>
      <c r="O1894" s="9">
        <v>0</v>
      </c>
    </row>
    <row r="1895" spans="1:15" x14ac:dyDescent="0.35">
      <c r="A1895" s="22">
        <v>24</v>
      </c>
      <c r="B1895" s="66">
        <v>28.48</v>
      </c>
      <c r="C1895" s="66">
        <v>26.84</v>
      </c>
      <c r="D1895" s="8">
        <v>27.14</v>
      </c>
      <c r="E1895" s="9">
        <v>29.4</v>
      </c>
      <c r="F1895" s="9">
        <v>16</v>
      </c>
      <c r="G1895" s="8">
        <v>92</v>
      </c>
      <c r="H1895" s="8">
        <v>71</v>
      </c>
      <c r="I1895" s="9">
        <v>3</v>
      </c>
      <c r="J1895" s="9">
        <v>3</v>
      </c>
      <c r="K1895" s="253">
        <v>8.4083333333333332</v>
      </c>
      <c r="L1895" s="253">
        <v>3.5166666666666666</v>
      </c>
      <c r="M1895" s="253">
        <f t="shared" si="118"/>
        <v>4.6388250000000006</v>
      </c>
      <c r="N1895" s="66">
        <v>6.15</v>
      </c>
      <c r="O1895" s="9">
        <v>33.6</v>
      </c>
    </row>
    <row r="1896" spans="1:15" x14ac:dyDescent="0.35">
      <c r="A1896" s="22">
        <v>25</v>
      </c>
      <c r="B1896" s="66">
        <v>26.16</v>
      </c>
      <c r="C1896" s="66">
        <v>25.16</v>
      </c>
      <c r="D1896" s="66">
        <v>25.68</v>
      </c>
      <c r="E1896" s="9">
        <v>27.8</v>
      </c>
      <c r="F1896" s="9">
        <v>14.8</v>
      </c>
      <c r="G1896" s="8">
        <v>92</v>
      </c>
      <c r="H1896" s="8">
        <v>71</v>
      </c>
      <c r="I1896" s="9">
        <v>2.8</v>
      </c>
      <c r="J1896" s="9">
        <v>5.2</v>
      </c>
      <c r="K1896" s="253">
        <v>5.041666666666667</v>
      </c>
      <c r="L1896" s="253">
        <v>2.4833333333333334</v>
      </c>
      <c r="M1896" s="253">
        <f t="shared" si="118"/>
        <v>2.9272250000000004</v>
      </c>
      <c r="N1896" s="66">
        <v>5.15</v>
      </c>
      <c r="O1896" s="9">
        <v>0</v>
      </c>
    </row>
    <row r="1897" spans="1:15" x14ac:dyDescent="0.35">
      <c r="A1897" s="22">
        <v>26</v>
      </c>
      <c r="B1897" s="66">
        <v>26.76</v>
      </c>
      <c r="C1897" s="66">
        <v>26.12</v>
      </c>
      <c r="D1897" s="8">
        <v>26.24</v>
      </c>
      <c r="E1897" s="9">
        <v>29.2</v>
      </c>
      <c r="F1897" s="9">
        <v>17.399999999999999</v>
      </c>
      <c r="G1897" s="8">
        <v>92</v>
      </c>
      <c r="H1897" s="8">
        <v>78</v>
      </c>
      <c r="I1897" s="9">
        <v>3.2</v>
      </c>
      <c r="J1897" s="9">
        <v>5</v>
      </c>
      <c r="K1897" s="253">
        <v>7.583333333333333</v>
      </c>
      <c r="L1897" s="253">
        <v>3.8666666666666667</v>
      </c>
      <c r="M1897" s="253">
        <f t="shared" si="118"/>
        <v>4.4540499999999996</v>
      </c>
      <c r="N1897" s="66">
        <v>7.15</v>
      </c>
      <c r="O1897" s="9">
        <v>22.2</v>
      </c>
    </row>
    <row r="1898" spans="1:15" x14ac:dyDescent="0.35">
      <c r="A1898" s="22">
        <v>27</v>
      </c>
      <c r="B1898" s="66">
        <v>24.6</v>
      </c>
      <c r="C1898" s="66">
        <v>24.36</v>
      </c>
      <c r="D1898" s="66">
        <v>25.4</v>
      </c>
      <c r="E1898" s="9">
        <v>27</v>
      </c>
      <c r="F1898" s="8">
        <v>16</v>
      </c>
      <c r="G1898" s="8">
        <v>92</v>
      </c>
      <c r="H1898" s="8">
        <v>77</v>
      </c>
      <c r="I1898" s="9">
        <v>2</v>
      </c>
      <c r="J1898" s="8">
        <v>3.8</v>
      </c>
      <c r="K1898" s="253">
        <v>4.75</v>
      </c>
      <c r="L1898" s="253">
        <v>3.95</v>
      </c>
      <c r="M1898" s="253">
        <f t="shared" si="118"/>
        <v>3.3842999999999996</v>
      </c>
      <c r="N1898" s="66">
        <v>2.25</v>
      </c>
      <c r="O1898" s="9">
        <v>0</v>
      </c>
    </row>
    <row r="1899" spans="1:15" x14ac:dyDescent="0.35">
      <c r="A1899" s="22">
        <v>28</v>
      </c>
      <c r="B1899" s="8">
        <v>26.28</v>
      </c>
      <c r="C1899" s="8">
        <v>24.88</v>
      </c>
      <c r="D1899" s="66">
        <v>25.36</v>
      </c>
      <c r="E1899" s="9">
        <v>28.6</v>
      </c>
      <c r="F1899" s="9">
        <v>16</v>
      </c>
      <c r="G1899" s="8">
        <v>92</v>
      </c>
      <c r="H1899" s="8">
        <v>71</v>
      </c>
      <c r="I1899" s="8">
        <v>2.5</v>
      </c>
      <c r="J1899" s="8">
        <v>2.7</v>
      </c>
      <c r="K1899" s="253">
        <v>4.7583333333333337</v>
      </c>
      <c r="L1899" s="66">
        <v>2.1333333333333333</v>
      </c>
      <c r="M1899" s="253">
        <f t="shared" si="118"/>
        <v>2.6808583333333336</v>
      </c>
      <c r="N1899" s="66">
        <v>3</v>
      </c>
      <c r="O1899" s="9">
        <v>4.5</v>
      </c>
    </row>
    <row r="1900" spans="1:15" x14ac:dyDescent="0.35">
      <c r="A1900" s="22">
        <v>29</v>
      </c>
      <c r="B1900" s="66">
        <v>27.08</v>
      </c>
      <c r="C1900" s="66">
        <v>25.6</v>
      </c>
      <c r="D1900" s="66">
        <v>25.92</v>
      </c>
      <c r="E1900" s="9">
        <v>29.2</v>
      </c>
      <c r="F1900" s="8">
        <v>16.600000000000001</v>
      </c>
      <c r="G1900" s="8">
        <v>92</v>
      </c>
      <c r="H1900" s="8">
        <v>78</v>
      </c>
      <c r="I1900" s="8">
        <v>2.5</v>
      </c>
      <c r="J1900" s="9">
        <v>1.1000000000000001</v>
      </c>
      <c r="K1900" s="253">
        <v>6.2583333333333337</v>
      </c>
      <c r="L1900" s="66">
        <v>2.3166666666666669</v>
      </c>
      <c r="M1900" s="253">
        <f t="shared" si="118"/>
        <v>3.3356750000000006</v>
      </c>
      <c r="N1900" s="66">
        <v>6.15</v>
      </c>
      <c r="O1900" s="9">
        <v>0</v>
      </c>
    </row>
    <row r="1901" spans="1:15" x14ac:dyDescent="0.35">
      <c r="A1901" s="22">
        <v>30</v>
      </c>
      <c r="B1901" s="66">
        <v>26.4</v>
      </c>
      <c r="C1901" s="8">
        <v>25.32</v>
      </c>
      <c r="D1901" s="66">
        <v>25.8</v>
      </c>
      <c r="E1901" s="9">
        <v>29</v>
      </c>
      <c r="F1901" s="8">
        <v>16.2</v>
      </c>
      <c r="G1901" s="8">
        <v>96</v>
      </c>
      <c r="H1901" s="8">
        <v>70</v>
      </c>
      <c r="I1901" s="9">
        <v>3</v>
      </c>
      <c r="J1901" s="9">
        <v>4.9000000000000004</v>
      </c>
      <c r="K1901" s="253">
        <v>7.1416666666666666</v>
      </c>
      <c r="L1901" s="66">
        <v>2.9249999999999998</v>
      </c>
      <c r="M1901" s="253">
        <f t="shared" si="118"/>
        <v>3.9159333333333333</v>
      </c>
      <c r="N1901" s="66">
        <v>5.0999999999999996</v>
      </c>
      <c r="O1901" s="9">
        <v>3</v>
      </c>
    </row>
    <row r="1902" spans="1:15" x14ac:dyDescent="0.35">
      <c r="A1902" s="293" t="s">
        <v>16</v>
      </c>
      <c r="B1902" s="289">
        <f>SUM(B1892:B1901)</f>
        <v>273.83999999999997</v>
      </c>
      <c r="C1902" s="289">
        <f t="shared" ref="C1902:O1902" si="119">SUM(C1892:C1901)</f>
        <v>260.84000000000003</v>
      </c>
      <c r="D1902" s="289">
        <f t="shared" si="119"/>
        <v>263.14000000000004</v>
      </c>
      <c r="E1902" s="289">
        <f t="shared" si="119"/>
        <v>287.60000000000002</v>
      </c>
      <c r="F1902" s="289">
        <f t="shared" si="119"/>
        <v>159.6</v>
      </c>
      <c r="G1902" s="289">
        <f t="shared" si="119"/>
        <v>924</v>
      </c>
      <c r="H1902" s="289">
        <f t="shared" si="119"/>
        <v>742</v>
      </c>
      <c r="I1902" s="289">
        <f t="shared" si="119"/>
        <v>29.5</v>
      </c>
      <c r="J1902" s="289">
        <f t="shared" si="119"/>
        <v>41.7</v>
      </c>
      <c r="K1902" s="289">
        <f t="shared" si="119"/>
        <v>62.233333333333327</v>
      </c>
      <c r="L1902" s="289">
        <f t="shared" si="119"/>
        <v>29.225000000000001</v>
      </c>
      <c r="M1902" s="289">
        <f t="shared" si="119"/>
        <v>35.577291666666667</v>
      </c>
      <c r="N1902" s="289">
        <f t="shared" si="119"/>
        <v>50.4</v>
      </c>
      <c r="O1902" s="289">
        <f t="shared" si="119"/>
        <v>64.099999999999994</v>
      </c>
    </row>
    <row r="1903" spans="1:15" x14ac:dyDescent="0.35">
      <c r="A1903" s="293" t="s">
        <v>18</v>
      </c>
      <c r="B1903" s="290">
        <f>AVERAGE(B1892:B1901)</f>
        <v>27.383999999999997</v>
      </c>
      <c r="C1903" s="290">
        <f t="shared" ref="C1903:O1903" si="120">AVERAGE(C1892:C1901)</f>
        <v>26.084000000000003</v>
      </c>
      <c r="D1903" s="290">
        <f t="shared" si="120"/>
        <v>26.314000000000004</v>
      </c>
      <c r="E1903" s="290">
        <f t="shared" si="120"/>
        <v>28.76</v>
      </c>
      <c r="F1903" s="290">
        <f t="shared" si="120"/>
        <v>15.959999999999999</v>
      </c>
      <c r="G1903" s="290">
        <f t="shared" si="120"/>
        <v>92.4</v>
      </c>
      <c r="H1903" s="290">
        <f t="shared" si="120"/>
        <v>74.2</v>
      </c>
      <c r="I1903" s="290">
        <f t="shared" si="120"/>
        <v>2.95</v>
      </c>
      <c r="J1903" s="290">
        <f t="shared" si="120"/>
        <v>4.17</v>
      </c>
      <c r="K1903" s="290">
        <f t="shared" si="120"/>
        <v>6.2233333333333327</v>
      </c>
      <c r="L1903" s="290">
        <f t="shared" si="120"/>
        <v>2.9225000000000003</v>
      </c>
      <c r="M1903" s="290">
        <f t="shared" si="120"/>
        <v>3.5577291666666668</v>
      </c>
      <c r="N1903" s="290">
        <f t="shared" si="120"/>
        <v>5.04</v>
      </c>
      <c r="O1903" s="290">
        <f t="shared" si="120"/>
        <v>6.4099999999999993</v>
      </c>
    </row>
    <row r="1904" spans="1:15" x14ac:dyDescent="0.35">
      <c r="A1904" s="245" t="s">
        <v>20</v>
      </c>
      <c r="B1904" s="246">
        <f>SUM(B1878+B1890+B1902)</f>
        <v>812.06</v>
      </c>
      <c r="C1904" s="246">
        <f t="shared" ref="C1904:O1904" si="121">SUM(C1878+C1890+C1902)</f>
        <v>771.14</v>
      </c>
      <c r="D1904" s="246">
        <f t="shared" si="121"/>
        <v>776.06</v>
      </c>
      <c r="E1904" s="246">
        <f t="shared" si="121"/>
        <v>845.4</v>
      </c>
      <c r="F1904" s="246">
        <f t="shared" si="121"/>
        <v>481</v>
      </c>
      <c r="G1904" s="246">
        <f t="shared" si="121"/>
        <v>2828</v>
      </c>
      <c r="H1904" s="246">
        <f t="shared" si="121"/>
        <v>2224</v>
      </c>
      <c r="I1904" s="246">
        <f t="shared" si="121"/>
        <v>86.8</v>
      </c>
      <c r="J1904" s="246">
        <f t="shared" si="121"/>
        <v>124.10000000000001</v>
      </c>
      <c r="K1904" s="246">
        <f t="shared" si="121"/>
        <v>184.86666666666665</v>
      </c>
      <c r="L1904" s="246">
        <f t="shared" si="121"/>
        <v>106.875</v>
      </c>
      <c r="M1904" s="246">
        <f t="shared" si="121"/>
        <v>70.870468333333335</v>
      </c>
      <c r="N1904" s="246">
        <f t="shared" si="121"/>
        <v>87.35</v>
      </c>
      <c r="O1904" s="246">
        <f t="shared" si="121"/>
        <v>145.1</v>
      </c>
    </row>
    <row r="1905" spans="1:17" x14ac:dyDescent="0.35">
      <c r="A1905" s="245" t="s">
        <v>21</v>
      </c>
      <c r="B1905" s="246">
        <f>AVERAGE(B1904)/30</f>
        <v>27.068666666666665</v>
      </c>
      <c r="C1905" s="246">
        <f t="shared" ref="C1905:M1905" si="122">AVERAGE(C1904)/30</f>
        <v>25.704666666666665</v>
      </c>
      <c r="D1905" s="246">
        <f t="shared" si="122"/>
        <v>25.868666666666666</v>
      </c>
      <c r="E1905" s="246">
        <f t="shared" si="122"/>
        <v>28.18</v>
      </c>
      <c r="F1905" s="246">
        <f t="shared" si="122"/>
        <v>16.033333333333335</v>
      </c>
      <c r="G1905" s="246">
        <f t="shared" si="122"/>
        <v>94.266666666666666</v>
      </c>
      <c r="H1905" s="246">
        <f t="shared" si="122"/>
        <v>74.13333333333334</v>
      </c>
      <c r="I1905" s="246">
        <f t="shared" si="122"/>
        <v>2.8933333333333331</v>
      </c>
      <c r="J1905" s="246">
        <f t="shared" si="122"/>
        <v>4.1366666666666667</v>
      </c>
      <c r="K1905" s="246">
        <f t="shared" si="122"/>
        <v>6.1622222222222218</v>
      </c>
      <c r="L1905" s="246">
        <f t="shared" si="122"/>
        <v>3.5625</v>
      </c>
      <c r="M1905" s="246">
        <f t="shared" si="122"/>
        <v>2.3623489444444443</v>
      </c>
      <c r="N1905" s="246">
        <f>AVERAGE(N1904)/18</f>
        <v>4.8527777777777779</v>
      </c>
      <c r="O1905" s="246"/>
    </row>
    <row r="1907" spans="1:17" ht="15" thickBot="1" x14ac:dyDescent="0.4">
      <c r="B1907" s="1433" t="s">
        <v>187</v>
      </c>
      <c r="C1907" s="1433"/>
      <c r="D1907" s="1433"/>
      <c r="E1907" s="1433"/>
      <c r="F1907" s="1433"/>
      <c r="G1907" s="1433"/>
      <c r="H1907" s="1433"/>
      <c r="I1907" s="1433"/>
      <c r="J1907" s="1433"/>
      <c r="K1907" s="1433"/>
      <c r="L1907" s="286"/>
      <c r="M1907" s="286"/>
      <c r="N1907" s="291"/>
    </row>
    <row r="1908" spans="1:17" ht="23.25" customHeight="1" x14ac:dyDescent="0.35">
      <c r="A1908" s="1434" t="s">
        <v>1</v>
      </c>
      <c r="B1908" s="1436" t="s">
        <v>23</v>
      </c>
      <c r="C1908" s="1437"/>
      <c r="D1908" s="1438"/>
      <c r="E1908" s="1439" t="s">
        <v>24</v>
      </c>
      <c r="F1908" s="1440"/>
      <c r="G1908" s="1436" t="s">
        <v>4</v>
      </c>
      <c r="H1908" s="1438"/>
      <c r="I1908" s="1441" t="s">
        <v>5</v>
      </c>
      <c r="J1908" s="1442"/>
      <c r="K1908" s="1443" t="s">
        <v>6</v>
      </c>
      <c r="L1908" s="1444"/>
      <c r="M1908" s="1445"/>
      <c r="N1908" s="1446" t="s">
        <v>7</v>
      </c>
      <c r="O1908" s="1446" t="s">
        <v>8</v>
      </c>
    </row>
    <row r="1909" spans="1:17" ht="28" x14ac:dyDescent="0.35">
      <c r="A1909" s="1435"/>
      <c r="B1909" s="256">
        <v>0.05</v>
      </c>
      <c r="C1909" s="256">
        <v>0.1</v>
      </c>
      <c r="D1909" s="256">
        <v>0.2</v>
      </c>
      <c r="E1909" s="256" t="s">
        <v>9</v>
      </c>
      <c r="F1909" s="256" t="s">
        <v>10</v>
      </c>
      <c r="G1909" s="256" t="s">
        <v>9</v>
      </c>
      <c r="H1909" s="256" t="s">
        <v>10</v>
      </c>
      <c r="I1909" s="24" t="s">
        <v>11</v>
      </c>
      <c r="J1909" s="256" t="s">
        <v>12</v>
      </c>
      <c r="K1909" s="167" t="s">
        <v>13</v>
      </c>
      <c r="L1909" s="167" t="s">
        <v>14</v>
      </c>
      <c r="M1909" s="167" t="s">
        <v>15</v>
      </c>
      <c r="N1909" s="1447"/>
      <c r="O1909" s="1447"/>
    </row>
    <row r="1910" spans="1:17" x14ac:dyDescent="0.35">
      <c r="A1910" s="8">
        <v>1</v>
      </c>
      <c r="B1910" s="66">
        <v>27.72</v>
      </c>
      <c r="C1910" s="8">
        <v>25.72</v>
      </c>
      <c r="D1910" s="66">
        <v>26.36</v>
      </c>
      <c r="E1910" s="9">
        <v>30.2</v>
      </c>
      <c r="F1910" s="9">
        <v>15</v>
      </c>
      <c r="G1910" s="92">
        <v>96</v>
      </c>
      <c r="H1910" s="92">
        <v>72</v>
      </c>
      <c r="I1910" s="9">
        <v>4</v>
      </c>
      <c r="J1910" s="9">
        <v>3</v>
      </c>
      <c r="K1910" s="66">
        <v>5.7166666666666668</v>
      </c>
      <c r="L1910" s="66">
        <v>4.5999999999999996</v>
      </c>
      <c r="M1910" s="253">
        <f>AVERAGE(K1910:L1910)*0.2778</f>
        <v>1.432985</v>
      </c>
      <c r="N1910" s="66">
        <v>7.15</v>
      </c>
      <c r="O1910" s="9">
        <v>0</v>
      </c>
    </row>
    <row r="1911" spans="1:17" x14ac:dyDescent="0.35">
      <c r="A1911" s="8">
        <v>2</v>
      </c>
      <c r="B1911" s="69">
        <v>27.4</v>
      </c>
      <c r="C1911" s="76">
        <v>25.44</v>
      </c>
      <c r="D1911" s="69">
        <v>25.96</v>
      </c>
      <c r="E1911" s="9">
        <v>29.6</v>
      </c>
      <c r="F1911" s="168">
        <v>16</v>
      </c>
      <c r="G1911" s="169">
        <v>96</v>
      </c>
      <c r="H1911" s="169">
        <v>66</v>
      </c>
      <c r="I1911" s="9">
        <v>3.7</v>
      </c>
      <c r="J1911" s="9">
        <v>8.4</v>
      </c>
      <c r="K1911" s="253">
        <v>7</v>
      </c>
      <c r="L1911" s="253">
        <v>0.8833333333333333</v>
      </c>
      <c r="M1911" s="253">
        <f t="shared" ref="M1911:M1931" si="123">AVERAGE(K1911:L1911)*0.2778</f>
        <v>1.0949949999999999</v>
      </c>
      <c r="N1911" s="66">
        <v>2</v>
      </c>
      <c r="O1911" s="168">
        <v>0</v>
      </c>
    </row>
    <row r="1912" spans="1:17" x14ac:dyDescent="0.35">
      <c r="A1912" s="2">
        <v>3</v>
      </c>
      <c r="B1912" s="66">
        <v>26.16</v>
      </c>
      <c r="C1912" s="66">
        <v>25.72</v>
      </c>
      <c r="D1912" s="66">
        <v>26.44</v>
      </c>
      <c r="E1912" s="9">
        <v>27.4</v>
      </c>
      <c r="F1912" s="9">
        <v>17.8</v>
      </c>
      <c r="G1912" s="92">
        <v>96</v>
      </c>
      <c r="H1912" s="92">
        <v>84</v>
      </c>
      <c r="I1912" s="9">
        <v>1.5</v>
      </c>
      <c r="J1912" s="9">
        <v>2</v>
      </c>
      <c r="K1912" s="66">
        <v>5.625</v>
      </c>
      <c r="L1912" s="66">
        <v>2.5</v>
      </c>
      <c r="M1912" s="253">
        <f t="shared" si="123"/>
        <v>1.1285624999999999</v>
      </c>
      <c r="N1912" s="66">
        <v>3</v>
      </c>
      <c r="O1912" s="168">
        <v>16.2</v>
      </c>
    </row>
    <row r="1913" spans="1:17" x14ac:dyDescent="0.35">
      <c r="A1913" s="2">
        <v>4</v>
      </c>
      <c r="B1913" s="66">
        <v>26.88</v>
      </c>
      <c r="C1913" s="66">
        <v>25.56</v>
      </c>
      <c r="D1913" s="66">
        <v>25.88</v>
      </c>
      <c r="E1913" s="9">
        <v>29.6</v>
      </c>
      <c r="F1913" s="9">
        <v>16.2</v>
      </c>
      <c r="G1913" s="92">
        <v>96</v>
      </c>
      <c r="H1913" s="92">
        <v>72</v>
      </c>
      <c r="I1913" s="9">
        <v>4</v>
      </c>
      <c r="J1913" s="9">
        <v>5.4</v>
      </c>
      <c r="K1913" s="66">
        <v>4.3</v>
      </c>
      <c r="L1913" s="66">
        <v>1.85</v>
      </c>
      <c r="M1913" s="253">
        <f t="shared" si="123"/>
        <v>0.85423500000000008</v>
      </c>
      <c r="N1913" s="66">
        <v>5.15</v>
      </c>
      <c r="O1913" s="253">
        <v>10.039999999999999</v>
      </c>
    </row>
    <row r="1914" spans="1:17" x14ac:dyDescent="0.35">
      <c r="A1914" s="2">
        <v>5</v>
      </c>
      <c r="B1914" s="66">
        <v>26.36</v>
      </c>
      <c r="C1914" s="66">
        <v>25.36</v>
      </c>
      <c r="D1914" s="66">
        <v>25.96</v>
      </c>
      <c r="E1914" s="10">
        <v>28.2</v>
      </c>
      <c r="F1914" s="9">
        <v>17.2</v>
      </c>
      <c r="G1914" s="92">
        <v>92</v>
      </c>
      <c r="H1914" s="92">
        <v>71</v>
      </c>
      <c r="I1914" s="10">
        <v>2.5</v>
      </c>
      <c r="J1914" s="10">
        <v>2.8</v>
      </c>
      <c r="K1914" s="66">
        <v>5.5083333333333337</v>
      </c>
      <c r="L1914" s="66">
        <v>2.4</v>
      </c>
      <c r="M1914" s="253">
        <f t="shared" si="123"/>
        <v>1.0984674999999999</v>
      </c>
      <c r="N1914" s="66">
        <v>4.1500000000000004</v>
      </c>
      <c r="O1914" s="168">
        <v>0</v>
      </c>
    </row>
    <row r="1915" spans="1:17" x14ac:dyDescent="0.35">
      <c r="A1915" s="2">
        <v>6</v>
      </c>
      <c r="B1915" s="66">
        <v>26.88</v>
      </c>
      <c r="C1915" s="66">
        <v>25.48</v>
      </c>
      <c r="D1915" s="66">
        <v>25.72</v>
      </c>
      <c r="E1915" s="9">
        <v>29.2</v>
      </c>
      <c r="F1915" s="9">
        <v>16.8</v>
      </c>
      <c r="G1915" s="92">
        <v>96</v>
      </c>
      <c r="H1915" s="92">
        <v>71</v>
      </c>
      <c r="I1915" s="9">
        <v>3.3</v>
      </c>
      <c r="J1915" s="9">
        <v>7.3</v>
      </c>
      <c r="K1915" s="66">
        <v>4.6333333333333337</v>
      </c>
      <c r="L1915" s="66">
        <v>2.5916666666666668</v>
      </c>
      <c r="M1915" s="253">
        <f t="shared" si="123"/>
        <v>1.0035525000000001</v>
      </c>
      <c r="N1915" s="66">
        <v>4.3</v>
      </c>
      <c r="O1915" s="168">
        <v>0</v>
      </c>
    </row>
    <row r="1916" spans="1:17" x14ac:dyDescent="0.35">
      <c r="A1916" s="2">
        <v>7</v>
      </c>
      <c r="B1916" s="66">
        <v>27.84</v>
      </c>
      <c r="C1916" s="66">
        <v>25.88</v>
      </c>
      <c r="D1916" s="69">
        <v>25.4</v>
      </c>
      <c r="E1916" s="10">
        <v>29.8</v>
      </c>
      <c r="F1916" s="10">
        <v>16.2</v>
      </c>
      <c r="G1916" s="153">
        <v>96</v>
      </c>
      <c r="H1916" s="153">
        <v>73</v>
      </c>
      <c r="I1916" s="10">
        <v>3.2</v>
      </c>
      <c r="J1916" s="10">
        <v>5.8</v>
      </c>
      <c r="K1916" s="66">
        <v>4.9249999999999998</v>
      </c>
      <c r="L1916" s="66">
        <v>2.8250000000000002</v>
      </c>
      <c r="M1916" s="253">
        <f t="shared" si="123"/>
        <v>1.0764750000000001</v>
      </c>
      <c r="N1916" s="66">
        <v>7.3</v>
      </c>
      <c r="O1916" s="168">
        <v>0</v>
      </c>
    </row>
    <row r="1917" spans="1:17" x14ac:dyDescent="0.35">
      <c r="A1917" s="2">
        <v>8</v>
      </c>
      <c r="B1917" s="66">
        <v>28.04</v>
      </c>
      <c r="C1917" s="66">
        <v>26.32</v>
      </c>
      <c r="D1917" s="66">
        <v>26.2</v>
      </c>
      <c r="E1917" s="9">
        <v>30.6</v>
      </c>
      <c r="F1917" s="9">
        <v>16.2</v>
      </c>
      <c r="G1917" s="92">
        <v>96</v>
      </c>
      <c r="H1917" s="92">
        <v>67</v>
      </c>
      <c r="I1917" s="9">
        <v>3.5</v>
      </c>
      <c r="J1917" s="9">
        <v>4.0999999999999996</v>
      </c>
      <c r="K1917" s="66">
        <v>4.5750000000000002</v>
      </c>
      <c r="L1917" s="66">
        <v>2.9083333333333332</v>
      </c>
      <c r="M1917" s="253">
        <f t="shared" si="123"/>
        <v>1.0394349999999999</v>
      </c>
      <c r="N1917" s="66">
        <v>6.3</v>
      </c>
      <c r="O1917" s="168">
        <v>0</v>
      </c>
      <c r="Q1917" s="317"/>
    </row>
    <row r="1918" spans="1:17" x14ac:dyDescent="0.35">
      <c r="A1918" s="2">
        <v>9</v>
      </c>
      <c r="B1918" s="66">
        <v>28.12</v>
      </c>
      <c r="C1918" s="66">
        <v>26.44</v>
      </c>
      <c r="D1918" s="66">
        <v>26.44</v>
      </c>
      <c r="E1918" s="9">
        <v>30.6</v>
      </c>
      <c r="F1918" s="9">
        <v>16.399999999999999</v>
      </c>
      <c r="G1918" s="92">
        <v>96</v>
      </c>
      <c r="H1918" s="92">
        <v>67</v>
      </c>
      <c r="I1918" s="9">
        <v>3</v>
      </c>
      <c r="J1918" s="9">
        <v>2</v>
      </c>
      <c r="K1918" s="66">
        <v>5.375</v>
      </c>
      <c r="L1918" s="66">
        <v>2.5249999999999999</v>
      </c>
      <c r="M1918" s="253">
        <f t="shared" si="123"/>
        <v>1.09731</v>
      </c>
      <c r="N1918" s="66">
        <v>6.4</v>
      </c>
      <c r="O1918" s="168">
        <v>0</v>
      </c>
    </row>
    <row r="1919" spans="1:17" x14ac:dyDescent="0.35">
      <c r="A1919" s="3">
        <v>10</v>
      </c>
      <c r="B1919" s="254">
        <v>25.12</v>
      </c>
      <c r="C1919" s="70">
        <v>25.48</v>
      </c>
      <c r="D1919" s="70">
        <v>25.24</v>
      </c>
      <c r="E1919" s="13">
        <v>29</v>
      </c>
      <c r="F1919" s="13">
        <v>16</v>
      </c>
      <c r="G1919" s="158">
        <v>96</v>
      </c>
      <c r="H1919" s="158">
        <v>71</v>
      </c>
      <c r="I1919" s="13">
        <v>2</v>
      </c>
      <c r="J1919" s="13">
        <v>3.7</v>
      </c>
      <c r="K1919" s="70">
        <v>5.958333333333333</v>
      </c>
      <c r="L1919" s="70">
        <v>3.4</v>
      </c>
      <c r="M1919" s="253">
        <f t="shared" si="123"/>
        <v>1.2998724999999998</v>
      </c>
      <c r="N1919" s="66">
        <v>3</v>
      </c>
      <c r="O1919" s="9">
        <v>3.4</v>
      </c>
    </row>
    <row r="1920" spans="1:17" x14ac:dyDescent="0.35">
      <c r="A1920" s="243" t="s">
        <v>16</v>
      </c>
      <c r="B1920" s="287">
        <f>SUM(B1910:B1919)</f>
        <v>270.52</v>
      </c>
      <c r="C1920" s="287">
        <f t="shared" ref="C1920:O1920" si="124">SUM(C1910:C1919)</f>
        <v>257.39999999999998</v>
      </c>
      <c r="D1920" s="287">
        <f t="shared" si="124"/>
        <v>259.59999999999997</v>
      </c>
      <c r="E1920" s="287">
        <f t="shared" si="124"/>
        <v>294.2</v>
      </c>
      <c r="F1920" s="287">
        <f t="shared" si="124"/>
        <v>163.80000000000001</v>
      </c>
      <c r="G1920" s="287">
        <f t="shared" si="124"/>
        <v>956</v>
      </c>
      <c r="H1920" s="287">
        <f t="shared" si="124"/>
        <v>714</v>
      </c>
      <c r="I1920" s="287">
        <f t="shared" si="124"/>
        <v>30.7</v>
      </c>
      <c r="J1920" s="287">
        <f t="shared" si="124"/>
        <v>44.500000000000007</v>
      </c>
      <c r="K1920" s="287">
        <f t="shared" si="124"/>
        <v>53.616666666666674</v>
      </c>
      <c r="L1920" s="287">
        <f t="shared" si="124"/>
        <v>26.483333333333327</v>
      </c>
      <c r="M1920" s="318">
        <f t="shared" si="123"/>
        <v>11.125889999999998</v>
      </c>
      <c r="N1920" s="287">
        <f t="shared" si="124"/>
        <v>48.75</v>
      </c>
      <c r="O1920" s="287">
        <f t="shared" si="124"/>
        <v>29.639999999999997</v>
      </c>
    </row>
    <row r="1921" spans="1:17" x14ac:dyDescent="0.35">
      <c r="A1921" s="292" t="s">
        <v>18</v>
      </c>
      <c r="B1921" s="288">
        <f>AVERAGE(B1910:B1919)</f>
        <v>27.052</v>
      </c>
      <c r="C1921" s="288">
        <f t="shared" ref="C1921:O1921" si="125">AVERAGE(C1910:C1919)</f>
        <v>25.74</v>
      </c>
      <c r="D1921" s="288">
        <f t="shared" si="125"/>
        <v>25.959999999999997</v>
      </c>
      <c r="E1921" s="288">
        <f t="shared" si="125"/>
        <v>29.419999999999998</v>
      </c>
      <c r="F1921" s="288">
        <f t="shared" si="125"/>
        <v>16.380000000000003</v>
      </c>
      <c r="G1921" s="288">
        <f t="shared" si="125"/>
        <v>95.6</v>
      </c>
      <c r="H1921" s="288">
        <f t="shared" si="125"/>
        <v>71.400000000000006</v>
      </c>
      <c r="I1921" s="288">
        <f t="shared" si="125"/>
        <v>3.07</v>
      </c>
      <c r="J1921" s="288">
        <f t="shared" si="125"/>
        <v>4.4500000000000011</v>
      </c>
      <c r="K1921" s="288">
        <f t="shared" si="125"/>
        <v>5.3616666666666672</v>
      </c>
      <c r="L1921" s="288">
        <f t="shared" si="125"/>
        <v>2.6483333333333325</v>
      </c>
      <c r="M1921" s="315">
        <f t="shared" si="123"/>
        <v>1.1125889999999998</v>
      </c>
      <c r="N1921" s="288">
        <f t="shared" si="125"/>
        <v>4.875</v>
      </c>
      <c r="O1921" s="288">
        <f t="shared" si="125"/>
        <v>2.9639999999999995</v>
      </c>
    </row>
    <row r="1922" spans="1:17" x14ac:dyDescent="0.35">
      <c r="A1922" s="6">
        <v>11</v>
      </c>
      <c r="B1922" s="65">
        <v>26.96</v>
      </c>
      <c r="C1922" s="65">
        <v>25.2</v>
      </c>
      <c r="D1922" s="65">
        <v>25.68</v>
      </c>
      <c r="E1922" s="12">
        <v>29.2</v>
      </c>
      <c r="F1922" s="12">
        <v>15.8</v>
      </c>
      <c r="G1922" s="7">
        <v>96</v>
      </c>
      <c r="H1922" s="7">
        <v>71</v>
      </c>
      <c r="I1922" s="9">
        <v>3.5</v>
      </c>
      <c r="J1922" s="9">
        <v>5.2</v>
      </c>
      <c r="K1922" s="253">
        <v>5.5333333333333332</v>
      </c>
      <c r="L1922" s="66">
        <v>2.1083333333333334</v>
      </c>
      <c r="M1922" s="253">
        <f t="shared" si="123"/>
        <v>1.0614275</v>
      </c>
      <c r="N1922" s="66">
        <v>6</v>
      </c>
      <c r="O1922" s="9">
        <v>0</v>
      </c>
      <c r="P1922" s="316"/>
    </row>
    <row r="1923" spans="1:17" x14ac:dyDescent="0.35">
      <c r="A1923" s="2">
        <v>12</v>
      </c>
      <c r="B1923" s="8">
        <v>28.48</v>
      </c>
      <c r="C1923" s="8">
        <v>26.56</v>
      </c>
      <c r="D1923" s="8">
        <v>25.64</v>
      </c>
      <c r="E1923" s="9">
        <v>28.6</v>
      </c>
      <c r="F1923" s="9">
        <v>16</v>
      </c>
      <c r="G1923" s="8">
        <v>96</v>
      </c>
      <c r="H1923" s="8">
        <v>71</v>
      </c>
      <c r="I1923" s="9">
        <v>3</v>
      </c>
      <c r="J1923" s="9">
        <v>4.3</v>
      </c>
      <c r="K1923" s="253">
        <v>6.8166666666666664</v>
      </c>
      <c r="L1923" s="66">
        <v>2.7833333333333332</v>
      </c>
      <c r="M1923" s="253">
        <f t="shared" si="123"/>
        <v>1.33344</v>
      </c>
      <c r="N1923" s="66">
        <v>7.3</v>
      </c>
      <c r="O1923" s="9">
        <v>6</v>
      </c>
    </row>
    <row r="1924" spans="1:17" x14ac:dyDescent="0.35">
      <c r="A1924" s="2">
        <v>13</v>
      </c>
      <c r="B1924" s="66">
        <v>27.8</v>
      </c>
      <c r="C1924" s="66">
        <v>26.24</v>
      </c>
      <c r="D1924" s="66">
        <v>27.24</v>
      </c>
      <c r="E1924" s="9">
        <v>30.6</v>
      </c>
      <c r="F1924" s="9">
        <v>17</v>
      </c>
      <c r="G1924" s="8">
        <v>96</v>
      </c>
      <c r="H1924" s="8">
        <v>71</v>
      </c>
      <c r="I1924" s="9">
        <v>3.5</v>
      </c>
      <c r="J1924" s="9">
        <v>5</v>
      </c>
      <c r="K1924" s="253">
        <v>5.5</v>
      </c>
      <c r="L1924" s="66">
        <v>4.625</v>
      </c>
      <c r="M1924" s="253">
        <f t="shared" si="123"/>
        <v>1.4063625</v>
      </c>
      <c r="N1924" s="66">
        <v>6.15</v>
      </c>
      <c r="O1924" s="9">
        <v>0.6</v>
      </c>
    </row>
    <row r="1925" spans="1:17" x14ac:dyDescent="0.35">
      <c r="A1925" s="2">
        <v>14</v>
      </c>
      <c r="B1925" s="66">
        <v>28.52</v>
      </c>
      <c r="C1925" s="66">
        <v>26.4</v>
      </c>
      <c r="D1925" s="66">
        <v>26.24</v>
      </c>
      <c r="E1925" s="8">
        <v>29.8</v>
      </c>
      <c r="F1925" s="10">
        <v>16</v>
      </c>
      <c r="G1925" s="8">
        <v>96</v>
      </c>
      <c r="H1925" s="8">
        <v>63</v>
      </c>
      <c r="I1925" s="9">
        <v>5</v>
      </c>
      <c r="J1925" s="9">
        <v>7.4</v>
      </c>
      <c r="K1925" s="253">
        <v>6.2416666666666663</v>
      </c>
      <c r="L1925" s="66">
        <v>3.15</v>
      </c>
      <c r="M1925" s="253">
        <f t="shared" si="123"/>
        <v>1.3045024999999999</v>
      </c>
      <c r="N1925" s="66">
        <v>8</v>
      </c>
      <c r="O1925" s="9">
        <v>0</v>
      </c>
    </row>
    <row r="1926" spans="1:17" x14ac:dyDescent="0.35">
      <c r="A1926" s="2">
        <v>15</v>
      </c>
      <c r="B1926" s="66">
        <v>28.56</v>
      </c>
      <c r="C1926" s="66">
        <v>26.44</v>
      </c>
      <c r="D1926" s="66">
        <v>26.56</v>
      </c>
      <c r="E1926" s="9">
        <v>30.2</v>
      </c>
      <c r="F1926" s="9">
        <v>17</v>
      </c>
      <c r="G1926" s="8">
        <v>92</v>
      </c>
      <c r="H1926" s="8">
        <v>70</v>
      </c>
      <c r="I1926" s="9">
        <v>2</v>
      </c>
      <c r="J1926" s="9">
        <v>3.6</v>
      </c>
      <c r="K1926" s="253">
        <v>5.65</v>
      </c>
      <c r="L1926" s="66">
        <v>2.9583333333333335</v>
      </c>
      <c r="M1926" s="253">
        <f t="shared" si="123"/>
        <v>1.1956975000000001</v>
      </c>
      <c r="N1926" s="253">
        <v>7.3</v>
      </c>
      <c r="O1926" s="66">
        <v>33.299999999999997</v>
      </c>
    </row>
    <row r="1927" spans="1:17" x14ac:dyDescent="0.35">
      <c r="A1927" s="2">
        <v>16</v>
      </c>
      <c r="B1927" s="66">
        <v>27.44</v>
      </c>
      <c r="C1927" s="66">
        <v>25.72</v>
      </c>
      <c r="D1927" s="66">
        <v>25.72</v>
      </c>
      <c r="E1927" s="9">
        <v>30.8</v>
      </c>
      <c r="F1927" s="9">
        <v>15.4</v>
      </c>
      <c r="G1927" s="8">
        <v>96</v>
      </c>
      <c r="H1927" s="8">
        <v>66</v>
      </c>
      <c r="I1927" s="9">
        <v>5</v>
      </c>
      <c r="J1927" s="9">
        <v>8</v>
      </c>
      <c r="K1927" s="253">
        <v>4.458333333333333</v>
      </c>
      <c r="L1927" s="66">
        <v>2.6333333333333333</v>
      </c>
      <c r="M1927" s="253">
        <f t="shared" si="123"/>
        <v>0.98503249999999998</v>
      </c>
      <c r="N1927" s="66">
        <v>2.2999999999999998</v>
      </c>
      <c r="O1927" s="9">
        <v>0</v>
      </c>
    </row>
    <row r="1928" spans="1:17" x14ac:dyDescent="0.35">
      <c r="A1928" s="2">
        <v>17</v>
      </c>
      <c r="B1928" s="8">
        <v>25.64</v>
      </c>
      <c r="C1928" s="66">
        <v>25.12</v>
      </c>
      <c r="D1928" s="66">
        <v>26.04</v>
      </c>
      <c r="E1928" s="9">
        <v>27</v>
      </c>
      <c r="F1928" s="9">
        <v>16</v>
      </c>
      <c r="G1928" s="8">
        <v>96</v>
      </c>
      <c r="H1928" s="8">
        <v>78</v>
      </c>
      <c r="I1928" s="9">
        <v>2</v>
      </c>
      <c r="J1928" s="9">
        <v>3.2</v>
      </c>
      <c r="K1928" s="253">
        <v>4.7249999999999996</v>
      </c>
      <c r="L1928" s="66">
        <v>2.8416666666666668</v>
      </c>
      <c r="M1928" s="253">
        <f t="shared" si="123"/>
        <v>1.05101</v>
      </c>
      <c r="N1928" s="66">
        <v>4.3</v>
      </c>
      <c r="O1928" s="9">
        <v>0</v>
      </c>
    </row>
    <row r="1929" spans="1:17" x14ac:dyDescent="0.35">
      <c r="A1929" s="2">
        <v>18</v>
      </c>
      <c r="B1929" s="66">
        <v>26.84</v>
      </c>
      <c r="C1929" s="66">
        <v>25.96</v>
      </c>
      <c r="D1929" s="8">
        <v>25.88</v>
      </c>
      <c r="E1929" s="9">
        <v>28.8</v>
      </c>
      <c r="F1929" s="9">
        <v>14.8</v>
      </c>
      <c r="G1929" s="8">
        <v>96</v>
      </c>
      <c r="H1929" s="8">
        <v>71</v>
      </c>
      <c r="I1929" s="9">
        <v>6</v>
      </c>
      <c r="J1929" s="9">
        <v>3.8</v>
      </c>
      <c r="K1929" s="253">
        <v>6.4083333333333332</v>
      </c>
      <c r="L1929" s="66">
        <v>4.0333333333333332</v>
      </c>
      <c r="M1929" s="253">
        <f t="shared" si="123"/>
        <v>1.4503474999999999</v>
      </c>
      <c r="N1929" s="66">
        <v>10.3</v>
      </c>
      <c r="O1929" s="9">
        <v>0</v>
      </c>
    </row>
    <row r="1930" spans="1:17" x14ac:dyDescent="0.35">
      <c r="A1930" s="2">
        <v>19</v>
      </c>
      <c r="B1930" s="66">
        <v>26.68</v>
      </c>
      <c r="C1930" s="66">
        <v>25.96</v>
      </c>
      <c r="D1930" s="66">
        <v>26.6</v>
      </c>
      <c r="E1930" s="9">
        <v>29.2</v>
      </c>
      <c r="F1930" s="9">
        <v>15.4</v>
      </c>
      <c r="G1930" s="8">
        <v>96</v>
      </c>
      <c r="H1930" s="8">
        <v>77</v>
      </c>
      <c r="I1930" s="9">
        <v>3.2</v>
      </c>
      <c r="J1930" s="9">
        <v>4</v>
      </c>
      <c r="K1930" s="253">
        <v>6.0250000000000004</v>
      </c>
      <c r="L1930" s="66">
        <v>2.5</v>
      </c>
      <c r="M1930" s="253">
        <f t="shared" si="123"/>
        <v>1.1841225</v>
      </c>
      <c r="N1930" s="66">
        <v>5.3</v>
      </c>
      <c r="O1930" s="9">
        <v>0</v>
      </c>
    </row>
    <row r="1931" spans="1:17" x14ac:dyDescent="0.35">
      <c r="A1931" s="3">
        <v>20</v>
      </c>
      <c r="B1931" s="70">
        <v>27.08</v>
      </c>
      <c r="C1931" s="70">
        <v>25.8</v>
      </c>
      <c r="D1931" s="70">
        <v>26.04</v>
      </c>
      <c r="E1931" s="13">
        <v>30</v>
      </c>
      <c r="F1931" s="13">
        <v>16.399999999999999</v>
      </c>
      <c r="G1931" s="11">
        <v>96</v>
      </c>
      <c r="H1931" s="11">
        <v>62</v>
      </c>
      <c r="I1931" s="13">
        <v>3.1</v>
      </c>
      <c r="J1931" s="13">
        <v>3.9</v>
      </c>
      <c r="K1931" s="253">
        <v>4.9749999999999996</v>
      </c>
      <c r="L1931" s="66">
        <v>2.7833333333333332</v>
      </c>
      <c r="M1931" s="253">
        <f t="shared" si="123"/>
        <v>1.0776325</v>
      </c>
      <c r="N1931" s="66">
        <v>5</v>
      </c>
      <c r="O1931" s="9">
        <v>0</v>
      </c>
    </row>
    <row r="1932" spans="1:17" x14ac:dyDescent="0.35">
      <c r="A1932" s="243" t="s">
        <v>16</v>
      </c>
      <c r="B1932" s="287">
        <f>SUM(B1922:B1931)</f>
        <v>274</v>
      </c>
      <c r="C1932" s="287">
        <f t="shared" ref="C1932:O1932" si="126">SUM(C1922:C1931)</f>
        <v>259.40000000000003</v>
      </c>
      <c r="D1932" s="287">
        <f t="shared" si="126"/>
        <v>261.64</v>
      </c>
      <c r="E1932" s="287">
        <f t="shared" si="126"/>
        <v>294.20000000000005</v>
      </c>
      <c r="F1932" s="287">
        <f t="shared" si="126"/>
        <v>159.80000000000001</v>
      </c>
      <c r="G1932" s="287">
        <f t="shared" si="126"/>
        <v>956</v>
      </c>
      <c r="H1932" s="287">
        <f t="shared" si="126"/>
        <v>700</v>
      </c>
      <c r="I1932" s="287">
        <f t="shared" si="126"/>
        <v>36.300000000000004</v>
      </c>
      <c r="J1932" s="287">
        <f t="shared" si="126"/>
        <v>48.4</v>
      </c>
      <c r="K1932" s="287">
        <f t="shared" si="126"/>
        <v>56.333333333333336</v>
      </c>
      <c r="L1932" s="287">
        <f t="shared" si="126"/>
        <v>30.416666666666664</v>
      </c>
      <c r="M1932" s="287">
        <f t="shared" si="126"/>
        <v>12.049575000000001</v>
      </c>
      <c r="N1932" s="287">
        <f t="shared" si="126"/>
        <v>61.949999999999989</v>
      </c>
      <c r="O1932" s="287">
        <f t="shared" si="126"/>
        <v>39.9</v>
      </c>
    </row>
    <row r="1933" spans="1:17" x14ac:dyDescent="0.35">
      <c r="A1933" s="292" t="s">
        <v>18</v>
      </c>
      <c r="B1933" s="288">
        <f>AVERAGE(B1922:B1931)</f>
        <v>27.4</v>
      </c>
      <c r="C1933" s="288">
        <f t="shared" ref="C1933:O1933" si="127">AVERAGE(C1922:C1931)</f>
        <v>25.940000000000005</v>
      </c>
      <c r="D1933" s="288">
        <f t="shared" si="127"/>
        <v>26.163999999999998</v>
      </c>
      <c r="E1933" s="288">
        <f t="shared" si="127"/>
        <v>29.420000000000005</v>
      </c>
      <c r="F1933" s="288">
        <f t="shared" si="127"/>
        <v>15.98</v>
      </c>
      <c r="G1933" s="288">
        <f t="shared" si="127"/>
        <v>95.6</v>
      </c>
      <c r="H1933" s="288">
        <f t="shared" si="127"/>
        <v>70</v>
      </c>
      <c r="I1933" s="288">
        <f t="shared" si="127"/>
        <v>3.6300000000000003</v>
      </c>
      <c r="J1933" s="288">
        <f t="shared" si="127"/>
        <v>4.84</v>
      </c>
      <c r="K1933" s="288">
        <f t="shared" si="127"/>
        <v>5.6333333333333337</v>
      </c>
      <c r="L1933" s="288">
        <f t="shared" si="127"/>
        <v>3.0416666666666665</v>
      </c>
      <c r="M1933" s="288">
        <f t="shared" si="127"/>
        <v>1.2049575000000001</v>
      </c>
      <c r="N1933" s="288">
        <f t="shared" si="127"/>
        <v>6.1949999999999985</v>
      </c>
      <c r="O1933" s="288">
        <f t="shared" si="127"/>
        <v>3.9899999999999998</v>
      </c>
    </row>
    <row r="1934" spans="1:17" x14ac:dyDescent="0.35">
      <c r="A1934" s="21">
        <v>21</v>
      </c>
      <c r="B1934" s="65">
        <v>26.84</v>
      </c>
      <c r="C1934" s="66">
        <v>25.56</v>
      </c>
      <c r="D1934" s="65">
        <v>25.88</v>
      </c>
      <c r="E1934" s="12">
        <v>29</v>
      </c>
      <c r="F1934" s="12">
        <v>16</v>
      </c>
      <c r="G1934" s="7">
        <v>96</v>
      </c>
      <c r="H1934" s="7">
        <v>66</v>
      </c>
      <c r="I1934" s="12">
        <v>2.8</v>
      </c>
      <c r="J1934" s="9">
        <v>4.5999999999999996</v>
      </c>
      <c r="K1934" s="253">
        <v>5.85</v>
      </c>
      <c r="L1934" s="255">
        <v>4.2666666666666666</v>
      </c>
      <c r="M1934" s="253">
        <f t="shared" ref="M1934:M1935" si="128">AVERAGE(K1934:L1934)*0.778</f>
        <v>3.9353833333333337</v>
      </c>
      <c r="N1934" s="66">
        <v>5.15</v>
      </c>
      <c r="O1934" s="9">
        <v>19.399999999999999</v>
      </c>
      <c r="P1934" s="253">
        <v>743</v>
      </c>
      <c r="Q1934">
        <f>AVERAGE(P1934)/120</f>
        <v>6.1916666666666664</v>
      </c>
    </row>
    <row r="1935" spans="1:17" x14ac:dyDescent="0.35">
      <c r="A1935" s="22">
        <v>22</v>
      </c>
      <c r="B1935" s="66">
        <v>25.88</v>
      </c>
      <c r="C1935" s="8">
        <v>24.2</v>
      </c>
      <c r="D1935" s="66">
        <v>24.8</v>
      </c>
      <c r="E1935" s="9">
        <v>29</v>
      </c>
      <c r="F1935" s="9">
        <v>14.4</v>
      </c>
      <c r="G1935" s="8">
        <v>96</v>
      </c>
      <c r="H1935" s="8">
        <v>71</v>
      </c>
      <c r="I1935" s="9">
        <v>3.7</v>
      </c>
      <c r="J1935" s="8">
        <v>3.5</v>
      </c>
      <c r="K1935" s="253">
        <v>5.6416666666666666</v>
      </c>
      <c r="L1935" s="253">
        <v>5.0750000000000002</v>
      </c>
      <c r="M1935" s="253">
        <f t="shared" si="128"/>
        <v>4.1687833333333337</v>
      </c>
      <c r="N1935" s="66">
        <v>7.15</v>
      </c>
      <c r="O1935" s="9">
        <v>7.4</v>
      </c>
      <c r="P1935" s="253">
        <v>575</v>
      </c>
      <c r="Q1935">
        <f>AVERAGE(P1935)/120</f>
        <v>4.791666666666667</v>
      </c>
    </row>
    <row r="1936" spans="1:17" x14ac:dyDescent="0.35">
      <c r="A1936" s="22">
        <v>23</v>
      </c>
      <c r="B1936" s="66">
        <v>26.36</v>
      </c>
      <c r="C1936" s="66">
        <v>24.88</v>
      </c>
      <c r="D1936" s="66">
        <v>25.4</v>
      </c>
      <c r="E1936" s="9">
        <v>28.4</v>
      </c>
      <c r="F1936" s="9">
        <v>15</v>
      </c>
      <c r="G1936" s="8">
        <v>92</v>
      </c>
      <c r="H1936" s="8">
        <v>67</v>
      </c>
      <c r="I1936" s="9">
        <v>4.7</v>
      </c>
      <c r="J1936" s="9">
        <v>5.7</v>
      </c>
      <c r="K1936" s="253">
        <v>5.5083333333333337</v>
      </c>
      <c r="L1936" s="253">
        <v>1.9416666666666667</v>
      </c>
      <c r="M1936" s="253">
        <f>AVERAGE(K1936:L1936)*0.778</f>
        <v>2.89805</v>
      </c>
      <c r="N1936" s="66">
        <v>9.5</v>
      </c>
      <c r="O1936" s="9">
        <v>0</v>
      </c>
    </row>
    <row r="1937" spans="1:15" x14ac:dyDescent="0.35">
      <c r="A1937" s="22">
        <v>24</v>
      </c>
      <c r="B1937" s="66">
        <v>27.52</v>
      </c>
      <c r="C1937" s="66">
        <v>25.44</v>
      </c>
      <c r="D1937" s="8">
        <v>26</v>
      </c>
      <c r="E1937" s="9">
        <v>30.4</v>
      </c>
      <c r="F1937" s="9">
        <v>16</v>
      </c>
      <c r="G1937" s="8">
        <v>96</v>
      </c>
      <c r="H1937" s="8">
        <v>66</v>
      </c>
      <c r="I1937" s="9">
        <v>3</v>
      </c>
      <c r="J1937" s="9">
        <v>2</v>
      </c>
      <c r="K1937" s="253">
        <v>5.708333333333333</v>
      </c>
      <c r="L1937" s="253">
        <v>2.7749999999999999</v>
      </c>
      <c r="M1937" s="253">
        <f t="shared" ref="M1937:M1938" si="129">AVERAGE(K1937:L1937)*0.778</f>
        <v>3.3000166666666666</v>
      </c>
      <c r="N1937" s="66">
        <v>7.15</v>
      </c>
      <c r="O1937" s="9">
        <v>16.5</v>
      </c>
    </row>
    <row r="1938" spans="1:15" x14ac:dyDescent="0.35">
      <c r="A1938" s="22">
        <v>29</v>
      </c>
      <c r="B1938" s="66">
        <v>28.24</v>
      </c>
      <c r="C1938" s="66">
        <v>26.32</v>
      </c>
      <c r="D1938" s="66">
        <v>26.12</v>
      </c>
      <c r="E1938" s="9">
        <v>30.6</v>
      </c>
      <c r="F1938" s="8">
        <v>15.4</v>
      </c>
      <c r="G1938" s="8">
        <v>92</v>
      </c>
      <c r="H1938" s="8">
        <v>72</v>
      </c>
      <c r="I1938" s="9">
        <v>3</v>
      </c>
      <c r="J1938" s="9">
        <v>6.3</v>
      </c>
      <c r="K1938" s="253">
        <v>5.2833333333333332</v>
      </c>
      <c r="L1938" s="66">
        <v>2.9750000000000001</v>
      </c>
      <c r="M1938" s="253">
        <f t="shared" si="129"/>
        <v>3.2124916666666667</v>
      </c>
      <c r="N1938" s="66">
        <v>9.4499999999999993</v>
      </c>
      <c r="O1938" s="9">
        <v>0</v>
      </c>
    </row>
    <row r="1939" spans="1:15" x14ac:dyDescent="0.35">
      <c r="A1939" s="22">
        <v>30</v>
      </c>
      <c r="B1939" s="66">
        <v>26.4</v>
      </c>
      <c r="C1939" s="8">
        <v>26.36</v>
      </c>
      <c r="D1939" s="66">
        <v>26.48</v>
      </c>
      <c r="E1939" s="9">
        <v>31.4</v>
      </c>
      <c r="F1939" s="8">
        <v>16</v>
      </c>
      <c r="G1939" s="8">
        <v>92</v>
      </c>
      <c r="H1939" s="8">
        <v>72</v>
      </c>
      <c r="I1939" s="9">
        <v>5.3</v>
      </c>
      <c r="J1939" s="9">
        <v>5.8</v>
      </c>
      <c r="K1939" s="175">
        <v>6.1916666666666664</v>
      </c>
      <c r="L1939" s="66">
        <v>433</v>
      </c>
      <c r="M1939" s="253"/>
      <c r="N1939" s="66">
        <v>9.0500000000000007</v>
      </c>
      <c r="O1939" s="9">
        <v>0</v>
      </c>
    </row>
    <row r="1940" spans="1:15" x14ac:dyDescent="0.35">
      <c r="A1940" s="314">
        <v>31</v>
      </c>
      <c r="B1940" s="66">
        <v>28.56</v>
      </c>
      <c r="C1940" s="8">
        <v>26.56</v>
      </c>
      <c r="D1940" s="66">
        <v>26.04</v>
      </c>
      <c r="E1940" s="9">
        <v>31.6</v>
      </c>
      <c r="F1940" s="8">
        <v>15.2</v>
      </c>
      <c r="G1940" s="8">
        <v>82</v>
      </c>
      <c r="H1940" s="8">
        <v>67</v>
      </c>
      <c r="I1940" s="9">
        <v>4.7</v>
      </c>
      <c r="J1940" s="9">
        <v>5.7</v>
      </c>
      <c r="K1940" s="175">
        <v>4.791666666666667</v>
      </c>
      <c r="L1940" s="66">
        <v>349</v>
      </c>
      <c r="M1940" s="253"/>
      <c r="N1940" s="66">
        <v>10.15</v>
      </c>
      <c r="O1940" s="9">
        <v>0</v>
      </c>
    </row>
    <row r="1941" spans="1:15" x14ac:dyDescent="0.35">
      <c r="A1941" s="293" t="s">
        <v>16</v>
      </c>
      <c r="B1941" s="289">
        <f>SUM(B1934:B1940)</f>
        <v>189.8</v>
      </c>
      <c r="C1941" s="289"/>
      <c r="D1941" s="289"/>
      <c r="E1941" s="289"/>
      <c r="F1941" s="289"/>
      <c r="G1941" s="289"/>
      <c r="H1941" s="289"/>
      <c r="I1941" s="289"/>
      <c r="J1941" s="289"/>
      <c r="K1941" s="289"/>
      <c r="L1941" s="289"/>
      <c r="M1941" s="289"/>
      <c r="N1941" s="289"/>
      <c r="O1941" s="289"/>
    </row>
    <row r="1942" spans="1:15" x14ac:dyDescent="0.35">
      <c r="A1942" s="293" t="s">
        <v>18</v>
      </c>
      <c r="B1942" s="290">
        <f>AVERAGE(B1934:B1940)</f>
        <v>27.114285714285717</v>
      </c>
      <c r="C1942" s="290"/>
      <c r="D1942" s="290"/>
      <c r="E1942" s="290"/>
      <c r="F1942" s="290"/>
      <c r="G1942" s="290"/>
      <c r="H1942" s="290"/>
      <c r="I1942" s="290"/>
      <c r="J1942" s="290"/>
      <c r="K1942" s="290"/>
      <c r="L1942" s="290"/>
      <c r="M1942" s="290"/>
      <c r="N1942" s="290"/>
      <c r="O1942" s="290"/>
    </row>
    <row r="1943" spans="1:15" x14ac:dyDescent="0.35">
      <c r="A1943" s="245" t="s">
        <v>20</v>
      </c>
      <c r="B1943" s="246">
        <f>SUM(B1920+++++++++++++++++++++++++++++++++++++++++++++++++++++++++++++++++B1932+B1941)</f>
        <v>734.31999999999994</v>
      </c>
      <c r="C1943" s="246"/>
      <c r="D1943" s="246"/>
      <c r="E1943" s="246"/>
      <c r="F1943" s="246"/>
      <c r="G1943" s="246"/>
      <c r="H1943" s="246"/>
      <c r="I1943" s="246"/>
      <c r="J1943" s="246"/>
      <c r="K1943" s="246"/>
      <c r="L1943" s="246"/>
      <c r="M1943" s="246"/>
      <c r="N1943" s="246"/>
      <c r="O1943" s="246"/>
    </row>
    <row r="1944" spans="1:15" x14ac:dyDescent="0.35">
      <c r="A1944" s="245" t="s">
        <v>21</v>
      </c>
      <c r="B1944" s="246">
        <f>AVERAGE(B1943)/31</f>
        <v>23.687741935483867</v>
      </c>
      <c r="C1944" s="246"/>
      <c r="D1944" s="246"/>
      <c r="E1944" s="246"/>
      <c r="F1944" s="246"/>
      <c r="G1944" s="246"/>
      <c r="H1944" s="246"/>
      <c r="I1944" s="246"/>
      <c r="J1944" s="246"/>
      <c r="K1944" s="246"/>
      <c r="L1944" s="246"/>
      <c r="M1944" s="246"/>
      <c r="N1944" s="246"/>
      <c r="O1944" s="246"/>
    </row>
    <row r="1946" spans="1:15" ht="15" thickBot="1" x14ac:dyDescent="0.4">
      <c r="B1946" s="1433" t="s">
        <v>189</v>
      </c>
      <c r="C1946" s="1433"/>
      <c r="D1946" s="1433"/>
      <c r="E1946" s="1433"/>
      <c r="F1946" s="1433"/>
      <c r="G1946" s="1433"/>
      <c r="H1946" s="1433"/>
      <c r="I1946" s="1433"/>
      <c r="J1946" s="1433"/>
      <c r="K1946" s="1433"/>
      <c r="L1946" s="286"/>
      <c r="M1946" s="286"/>
      <c r="N1946" s="291"/>
    </row>
    <row r="1947" spans="1:15" ht="15" customHeight="1" x14ac:dyDescent="0.35">
      <c r="A1947" s="1434" t="s">
        <v>1</v>
      </c>
      <c r="B1947" s="1436" t="s">
        <v>23</v>
      </c>
      <c r="C1947" s="1437"/>
      <c r="D1947" s="1438"/>
      <c r="E1947" s="1439" t="s">
        <v>24</v>
      </c>
      <c r="F1947" s="1440"/>
      <c r="G1947" s="1436" t="s">
        <v>4</v>
      </c>
      <c r="H1947" s="1438"/>
      <c r="I1947" s="1441" t="s">
        <v>5</v>
      </c>
      <c r="J1947" s="1442"/>
      <c r="K1947" s="1443" t="s">
        <v>6</v>
      </c>
      <c r="L1947" s="1444"/>
      <c r="M1947" s="1445"/>
      <c r="N1947" s="1446" t="s">
        <v>7</v>
      </c>
      <c r="O1947" s="1446" t="s">
        <v>8</v>
      </c>
    </row>
    <row r="1948" spans="1:15" ht="28" x14ac:dyDescent="0.35">
      <c r="A1948" s="1435"/>
      <c r="B1948" s="256">
        <v>0.05</v>
      </c>
      <c r="C1948" s="256">
        <v>0.1</v>
      </c>
      <c r="D1948" s="256">
        <v>0.2</v>
      </c>
      <c r="E1948" s="256" t="s">
        <v>9</v>
      </c>
      <c r="F1948" s="256" t="s">
        <v>10</v>
      </c>
      <c r="G1948" s="256" t="s">
        <v>9</v>
      </c>
      <c r="H1948" s="256" t="s">
        <v>10</v>
      </c>
      <c r="I1948" s="24" t="s">
        <v>11</v>
      </c>
      <c r="J1948" s="256" t="s">
        <v>12</v>
      </c>
      <c r="K1948" s="167" t="s">
        <v>13</v>
      </c>
      <c r="L1948" s="167" t="s">
        <v>14</v>
      </c>
      <c r="M1948" s="167" t="s">
        <v>15</v>
      </c>
      <c r="N1948" s="1447"/>
      <c r="O1948" s="1447"/>
    </row>
    <row r="1949" spans="1:15" x14ac:dyDescent="0.35">
      <c r="A1949" s="8">
        <v>1</v>
      </c>
      <c r="B1949" s="66">
        <v>26.3</v>
      </c>
      <c r="C1949" s="8">
        <v>26.32</v>
      </c>
      <c r="D1949" s="66">
        <v>26.48</v>
      </c>
      <c r="E1949" s="9">
        <v>31.8</v>
      </c>
      <c r="F1949" s="9">
        <v>14.4</v>
      </c>
      <c r="G1949" s="92">
        <v>82</v>
      </c>
      <c r="H1949" s="92">
        <v>67</v>
      </c>
      <c r="I1949" s="9">
        <v>7.5</v>
      </c>
      <c r="J1949" s="9">
        <v>7.8</v>
      </c>
      <c r="K1949" s="66">
        <v>5.791666666666667</v>
      </c>
      <c r="L1949" s="66">
        <v>3.8333333333333335</v>
      </c>
      <c r="M1949" s="253">
        <f>AVERAGE(K1949:L1949)*0.2778</f>
        <v>1.3369124999999999</v>
      </c>
      <c r="N1949" s="66">
        <v>11</v>
      </c>
      <c r="O1949" s="9">
        <v>0</v>
      </c>
    </row>
    <row r="1950" spans="1:15" x14ac:dyDescent="0.35">
      <c r="A1950" s="8">
        <v>2</v>
      </c>
      <c r="B1950" s="69">
        <v>27.84</v>
      </c>
      <c r="C1950" s="76">
        <v>25.8</v>
      </c>
      <c r="D1950" s="69">
        <v>26.16</v>
      </c>
      <c r="E1950" s="9">
        <v>32.200000000000003</v>
      </c>
      <c r="F1950" s="168">
        <v>13.4</v>
      </c>
      <c r="G1950" s="169">
        <v>82</v>
      </c>
      <c r="H1950" s="169">
        <v>71</v>
      </c>
      <c r="I1950" s="9">
        <v>7</v>
      </c>
      <c r="J1950" s="9">
        <v>8.6999999999999993</v>
      </c>
      <c r="K1950" s="253">
        <v>5.5166666666666666</v>
      </c>
      <c r="L1950" s="253">
        <v>2.7583333333333333</v>
      </c>
      <c r="M1950" s="253">
        <f t="shared" ref="M1950:M1962" si="130">AVERAGE(K1950:L1950)*0.2778</f>
        <v>1.1493975000000001</v>
      </c>
      <c r="N1950" s="66">
        <v>10.3</v>
      </c>
      <c r="O1950" s="168">
        <v>0</v>
      </c>
    </row>
    <row r="1951" spans="1:15" x14ac:dyDescent="0.35">
      <c r="A1951" s="2">
        <v>3</v>
      </c>
      <c r="B1951" s="66">
        <v>28</v>
      </c>
      <c r="C1951" s="66">
        <v>25.52</v>
      </c>
      <c r="D1951" s="66">
        <v>26.2</v>
      </c>
      <c r="E1951" s="9">
        <v>31.4</v>
      </c>
      <c r="F1951" s="9">
        <v>12.2</v>
      </c>
      <c r="G1951" s="92">
        <v>92</v>
      </c>
      <c r="H1951" s="92">
        <v>67</v>
      </c>
      <c r="I1951" s="9">
        <v>6.5</v>
      </c>
      <c r="J1951" s="9">
        <v>4.9000000000000004</v>
      </c>
      <c r="K1951" s="66">
        <v>6.1749999999999998</v>
      </c>
      <c r="L1951" s="66">
        <v>2.8666666666666667</v>
      </c>
      <c r="M1951" s="253">
        <f t="shared" si="130"/>
        <v>1.2558874999999998</v>
      </c>
      <c r="N1951" s="66">
        <v>10.15</v>
      </c>
      <c r="O1951" s="168">
        <v>0</v>
      </c>
    </row>
    <row r="1952" spans="1:15" x14ac:dyDescent="0.35">
      <c r="A1952" s="2">
        <v>4</v>
      </c>
      <c r="B1952" s="66">
        <v>27.72</v>
      </c>
      <c r="C1952" s="66">
        <v>25.52</v>
      </c>
      <c r="D1952" s="66">
        <v>25.76</v>
      </c>
      <c r="E1952" s="9">
        <v>32</v>
      </c>
      <c r="F1952" s="9">
        <v>12</v>
      </c>
      <c r="G1952" s="92">
        <v>78</v>
      </c>
      <c r="H1952" s="92">
        <v>67</v>
      </c>
      <c r="I1952" s="9">
        <v>8</v>
      </c>
      <c r="J1952" s="9">
        <v>8.6</v>
      </c>
      <c r="K1952" s="66">
        <v>6.3666666666666663</v>
      </c>
      <c r="L1952" s="66">
        <v>3.0083333333333333</v>
      </c>
      <c r="M1952" s="253">
        <f t="shared" si="130"/>
        <v>1.3021875000000001</v>
      </c>
      <c r="N1952" s="66">
        <v>9.5</v>
      </c>
      <c r="O1952" s="168">
        <v>0</v>
      </c>
    </row>
    <row r="1953" spans="1:15" x14ac:dyDescent="0.35">
      <c r="A1953" s="2">
        <v>5</v>
      </c>
      <c r="B1953" s="66">
        <v>28.12</v>
      </c>
      <c r="C1953" s="66">
        <v>25.4</v>
      </c>
      <c r="D1953" s="66">
        <v>25.8</v>
      </c>
      <c r="E1953" s="10">
        <v>33</v>
      </c>
      <c r="F1953" s="9">
        <v>12.8</v>
      </c>
      <c r="G1953" s="92">
        <v>84</v>
      </c>
      <c r="H1953" s="92">
        <v>67</v>
      </c>
      <c r="I1953" s="10">
        <v>7.5</v>
      </c>
      <c r="J1953" s="10">
        <v>4.9000000000000004</v>
      </c>
      <c r="K1953" s="66">
        <v>6</v>
      </c>
      <c r="L1953" s="66">
        <v>2.6333333333333333</v>
      </c>
      <c r="M1953" s="253">
        <f t="shared" si="130"/>
        <v>1.1991699999999998</v>
      </c>
      <c r="N1953" s="66">
        <v>9.0500000000000007</v>
      </c>
      <c r="O1953" s="168">
        <v>0</v>
      </c>
    </row>
    <row r="1954" spans="1:15" x14ac:dyDescent="0.35">
      <c r="A1954" s="2">
        <v>6</v>
      </c>
      <c r="B1954" s="66">
        <v>28.32</v>
      </c>
      <c r="C1954" s="66">
        <v>25.44</v>
      </c>
      <c r="D1954" s="66">
        <v>25.72</v>
      </c>
      <c r="E1954" s="9">
        <v>31.8</v>
      </c>
      <c r="F1954" s="9">
        <v>12.2</v>
      </c>
      <c r="G1954" s="92">
        <v>91</v>
      </c>
      <c r="H1954" s="92">
        <v>72</v>
      </c>
      <c r="I1954" s="9">
        <v>7.5</v>
      </c>
      <c r="J1954" s="9">
        <v>8.6999999999999993</v>
      </c>
      <c r="K1954" s="66">
        <v>6.05</v>
      </c>
      <c r="L1954" s="66">
        <v>2.0750000000000002</v>
      </c>
      <c r="M1954" s="253">
        <f t="shared" si="130"/>
        <v>1.1285624999999999</v>
      </c>
      <c r="N1954" s="66">
        <v>10</v>
      </c>
      <c r="O1954" s="168">
        <v>0</v>
      </c>
    </row>
    <row r="1955" spans="1:15" x14ac:dyDescent="0.35">
      <c r="A1955" s="2">
        <v>7</v>
      </c>
      <c r="B1955" s="66">
        <v>29.4</v>
      </c>
      <c r="C1955" s="66">
        <v>26.48</v>
      </c>
      <c r="D1955" s="69">
        <v>26.36</v>
      </c>
      <c r="E1955" s="10">
        <v>31.6</v>
      </c>
      <c r="F1955" s="10">
        <v>14.4</v>
      </c>
      <c r="G1955" s="153">
        <v>85</v>
      </c>
      <c r="H1955" s="153">
        <v>73</v>
      </c>
      <c r="I1955" s="10">
        <v>8</v>
      </c>
      <c r="J1955" s="10">
        <v>5.7</v>
      </c>
      <c r="K1955" s="66">
        <v>4.9833333333333334</v>
      </c>
      <c r="L1955" s="66">
        <v>4.9916666666666663</v>
      </c>
      <c r="M1955" s="253">
        <f t="shared" si="130"/>
        <v>1.3855274999999998</v>
      </c>
      <c r="N1955" s="66">
        <v>10</v>
      </c>
      <c r="O1955" s="168">
        <v>0</v>
      </c>
    </row>
    <row r="1956" spans="1:15" x14ac:dyDescent="0.35">
      <c r="A1956" s="2">
        <v>8</v>
      </c>
      <c r="B1956" s="66">
        <v>29.56</v>
      </c>
      <c r="C1956" s="66">
        <v>26.64</v>
      </c>
      <c r="D1956" s="66">
        <v>27.28</v>
      </c>
      <c r="E1956" s="9">
        <v>31</v>
      </c>
      <c r="F1956" s="9">
        <v>15.8</v>
      </c>
      <c r="G1956" s="92">
        <v>92</v>
      </c>
      <c r="H1956" s="92">
        <v>73</v>
      </c>
      <c r="I1956" s="9">
        <v>7.4</v>
      </c>
      <c r="J1956" s="9">
        <v>7.1</v>
      </c>
      <c r="K1956" s="66">
        <v>5.7666666666666666</v>
      </c>
      <c r="L1956" s="66">
        <v>5.416666666666667</v>
      </c>
      <c r="M1956" s="253">
        <f t="shared" si="130"/>
        <v>1.5533649999999999</v>
      </c>
      <c r="N1956" s="66">
        <v>8</v>
      </c>
      <c r="O1956" s="168">
        <v>0</v>
      </c>
    </row>
    <row r="1957" spans="1:15" x14ac:dyDescent="0.35">
      <c r="A1957" s="2">
        <v>9</v>
      </c>
      <c r="B1957" s="66">
        <v>29.08</v>
      </c>
      <c r="C1957" s="66">
        <v>27.04</v>
      </c>
      <c r="D1957" s="66">
        <v>26.24</v>
      </c>
      <c r="E1957" s="9">
        <v>31.2</v>
      </c>
      <c r="F1957" s="9">
        <v>14</v>
      </c>
      <c r="G1957" s="92">
        <v>91</v>
      </c>
      <c r="H1957" s="92">
        <v>72</v>
      </c>
      <c r="I1957" s="9">
        <v>6</v>
      </c>
      <c r="J1957" s="9">
        <v>5.8</v>
      </c>
      <c r="K1957" s="66">
        <v>4.3083333333333336</v>
      </c>
      <c r="L1957" s="66">
        <v>3.4083333333333332</v>
      </c>
      <c r="M1957" s="253">
        <f t="shared" si="130"/>
        <v>1.0718449999999999</v>
      </c>
      <c r="N1957" s="66">
        <v>9</v>
      </c>
      <c r="O1957" s="168">
        <v>0</v>
      </c>
    </row>
    <row r="1958" spans="1:15" x14ac:dyDescent="0.35">
      <c r="A1958" s="3">
        <v>10</v>
      </c>
      <c r="B1958" s="254">
        <v>27.56</v>
      </c>
      <c r="C1958" s="70">
        <v>25.08</v>
      </c>
      <c r="D1958" s="70">
        <v>25.68</v>
      </c>
      <c r="E1958" s="13">
        <v>29.8</v>
      </c>
      <c r="F1958" s="13">
        <v>13</v>
      </c>
      <c r="G1958" s="158">
        <v>91</v>
      </c>
      <c r="H1958" s="158">
        <v>71</v>
      </c>
      <c r="I1958" s="13">
        <v>3.5</v>
      </c>
      <c r="J1958" s="13">
        <v>3.5</v>
      </c>
      <c r="K1958" s="70">
        <v>6.4916666666666663</v>
      </c>
      <c r="L1958" s="70">
        <v>2.9916666666666667</v>
      </c>
      <c r="M1958" s="253">
        <f t="shared" si="130"/>
        <v>1.3172349999999999</v>
      </c>
      <c r="N1958" s="66">
        <v>8</v>
      </c>
      <c r="O1958" s="9">
        <v>0</v>
      </c>
    </row>
    <row r="1959" spans="1:15" x14ac:dyDescent="0.35">
      <c r="A1959" s="243" t="s">
        <v>16</v>
      </c>
      <c r="B1959" s="287">
        <f>SUM(B1949:B1958)</f>
        <v>281.89999999999998</v>
      </c>
      <c r="C1959" s="287">
        <f t="shared" ref="C1959:O1959" si="131">SUM(C1949:C1958)</f>
        <v>259.24</v>
      </c>
      <c r="D1959" s="287">
        <f t="shared" si="131"/>
        <v>261.68</v>
      </c>
      <c r="E1959" s="287">
        <f t="shared" si="131"/>
        <v>315.8</v>
      </c>
      <c r="F1959" s="287">
        <f t="shared" si="131"/>
        <v>134.19999999999999</v>
      </c>
      <c r="G1959" s="287">
        <f t="shared" si="131"/>
        <v>868</v>
      </c>
      <c r="H1959" s="287">
        <f t="shared" si="131"/>
        <v>700</v>
      </c>
      <c r="I1959" s="287">
        <f t="shared" si="131"/>
        <v>68.900000000000006</v>
      </c>
      <c r="J1959" s="287">
        <f t="shared" si="131"/>
        <v>65.699999999999989</v>
      </c>
      <c r="K1959" s="287">
        <f t="shared" si="131"/>
        <v>57.449999999999996</v>
      </c>
      <c r="L1959" s="287">
        <f t="shared" si="131"/>
        <v>33.983333333333334</v>
      </c>
      <c r="M1959" s="287">
        <f t="shared" si="131"/>
        <v>12.700089999999999</v>
      </c>
      <c r="N1959" s="287">
        <f t="shared" si="131"/>
        <v>95</v>
      </c>
      <c r="O1959" s="287">
        <f t="shared" si="131"/>
        <v>0</v>
      </c>
    </row>
    <row r="1960" spans="1:15" x14ac:dyDescent="0.35">
      <c r="A1960" s="292" t="s">
        <v>18</v>
      </c>
      <c r="B1960" s="288">
        <f>AVERAGE(B1949:B1958)</f>
        <v>28.189999999999998</v>
      </c>
      <c r="C1960" s="288">
        <f t="shared" ref="C1960:O1960" si="132">AVERAGE(C1949:C1958)</f>
        <v>25.923999999999999</v>
      </c>
      <c r="D1960" s="288">
        <f t="shared" si="132"/>
        <v>26.167999999999999</v>
      </c>
      <c r="E1960" s="288">
        <f t="shared" si="132"/>
        <v>31.580000000000002</v>
      </c>
      <c r="F1960" s="288">
        <f t="shared" si="132"/>
        <v>13.419999999999998</v>
      </c>
      <c r="G1960" s="288">
        <f t="shared" si="132"/>
        <v>86.8</v>
      </c>
      <c r="H1960" s="288">
        <f t="shared" si="132"/>
        <v>70</v>
      </c>
      <c r="I1960" s="288">
        <f t="shared" si="132"/>
        <v>6.8900000000000006</v>
      </c>
      <c r="J1960" s="288">
        <f t="shared" si="132"/>
        <v>6.5699999999999985</v>
      </c>
      <c r="K1960" s="288">
        <f t="shared" si="132"/>
        <v>5.7449999999999992</v>
      </c>
      <c r="L1960" s="288">
        <f t="shared" si="132"/>
        <v>3.3983333333333334</v>
      </c>
      <c r="M1960" s="288">
        <f t="shared" si="132"/>
        <v>1.2700089999999999</v>
      </c>
      <c r="N1960" s="288">
        <f t="shared" si="132"/>
        <v>9.5</v>
      </c>
      <c r="O1960" s="288">
        <f t="shared" si="132"/>
        <v>0</v>
      </c>
    </row>
    <row r="1961" spans="1:15" x14ac:dyDescent="0.35">
      <c r="A1961" s="6">
        <v>11</v>
      </c>
      <c r="B1961" s="65">
        <v>27.08</v>
      </c>
      <c r="C1961" s="65">
        <v>25.24</v>
      </c>
      <c r="D1961" s="65">
        <v>25.36</v>
      </c>
      <c r="E1961" s="12">
        <v>31.6</v>
      </c>
      <c r="F1961" s="12">
        <v>13.4</v>
      </c>
      <c r="G1961" s="7">
        <v>93</v>
      </c>
      <c r="H1961" s="7">
        <v>72</v>
      </c>
      <c r="I1961" s="9">
        <v>4.5999999999999996</v>
      </c>
      <c r="J1961" s="9">
        <v>2</v>
      </c>
      <c r="K1961" s="253">
        <v>5.3083333333333336</v>
      </c>
      <c r="L1961" s="66">
        <v>3.7250000000000001</v>
      </c>
      <c r="M1961" s="253">
        <f t="shared" si="130"/>
        <v>1.2547299999999999</v>
      </c>
      <c r="N1961" s="66">
        <v>9</v>
      </c>
      <c r="O1961" s="9">
        <v>0</v>
      </c>
    </row>
    <row r="1962" spans="1:15" x14ac:dyDescent="0.35">
      <c r="A1962" s="2">
        <v>12</v>
      </c>
      <c r="B1962" s="8">
        <v>28.12</v>
      </c>
      <c r="C1962" s="8">
        <v>25.6</v>
      </c>
      <c r="D1962" s="8">
        <v>25.72</v>
      </c>
      <c r="E1962" s="9">
        <v>31.8</v>
      </c>
      <c r="F1962" s="9">
        <v>13.6</v>
      </c>
      <c r="G1962" s="8">
        <v>91</v>
      </c>
      <c r="H1962" s="8">
        <v>67</v>
      </c>
      <c r="I1962" s="9">
        <v>9.5</v>
      </c>
      <c r="J1962" s="9">
        <v>10.1</v>
      </c>
      <c r="K1962" s="253">
        <v>6.333333333333333</v>
      </c>
      <c r="L1962" s="66">
        <v>4.4916666666666663</v>
      </c>
      <c r="M1962" s="253">
        <f t="shared" si="130"/>
        <v>1.5035924999999999</v>
      </c>
      <c r="N1962" s="66">
        <v>9.3000000000000007</v>
      </c>
      <c r="O1962" s="9">
        <v>0</v>
      </c>
    </row>
    <row r="1963" spans="1:15" x14ac:dyDescent="0.35">
      <c r="A1963" s="2">
        <v>13</v>
      </c>
      <c r="B1963" s="66">
        <v>27.96</v>
      </c>
      <c r="C1963" s="66">
        <v>25.32</v>
      </c>
      <c r="D1963" s="66">
        <v>25.6</v>
      </c>
      <c r="E1963" s="9">
        <v>32.200000000000003</v>
      </c>
      <c r="F1963" s="9">
        <v>13</v>
      </c>
      <c r="G1963" s="8">
        <v>91</v>
      </c>
      <c r="H1963" s="8">
        <v>64</v>
      </c>
      <c r="I1963" s="9">
        <v>9.5</v>
      </c>
      <c r="J1963" s="9">
        <v>7.9</v>
      </c>
      <c r="K1963" s="253">
        <v>762</v>
      </c>
      <c r="L1963" s="66">
        <v>560</v>
      </c>
      <c r="N1963" s="253" t="s">
        <v>180</v>
      </c>
      <c r="O1963" s="9">
        <v>0</v>
      </c>
    </row>
    <row r="1964" spans="1:15" x14ac:dyDescent="0.35">
      <c r="A1964" s="2">
        <v>14</v>
      </c>
      <c r="B1964" s="66">
        <v>27.4</v>
      </c>
      <c r="C1964" s="66">
        <v>24.84</v>
      </c>
      <c r="D1964" s="66">
        <v>25.24</v>
      </c>
      <c r="E1964" s="8">
        <v>32.6</v>
      </c>
      <c r="F1964" s="10">
        <v>12.2</v>
      </c>
      <c r="G1964" s="8">
        <v>81</v>
      </c>
      <c r="H1964" s="8">
        <v>63</v>
      </c>
      <c r="I1964" s="9">
        <v>9</v>
      </c>
      <c r="J1964" s="9">
        <v>13.4</v>
      </c>
      <c r="K1964" s="253">
        <v>917</v>
      </c>
      <c r="L1964" s="66">
        <v>451</v>
      </c>
      <c r="M1964" s="253"/>
      <c r="N1964" s="66">
        <v>8.4</v>
      </c>
      <c r="O1964" s="9">
        <v>0</v>
      </c>
    </row>
    <row r="1965" spans="1:15" x14ac:dyDescent="0.35">
      <c r="A1965" s="2">
        <v>15</v>
      </c>
      <c r="B1965" s="66">
        <v>28.16</v>
      </c>
      <c r="C1965" s="66">
        <v>25.32</v>
      </c>
      <c r="D1965" s="66">
        <v>25.32</v>
      </c>
      <c r="E1965" s="9">
        <v>32.6</v>
      </c>
      <c r="F1965" s="9">
        <v>12.2</v>
      </c>
      <c r="G1965" s="8">
        <v>81</v>
      </c>
      <c r="H1965" s="8">
        <v>64</v>
      </c>
      <c r="I1965" s="9">
        <v>8.5</v>
      </c>
      <c r="J1965" s="9">
        <v>8.5</v>
      </c>
      <c r="K1965" s="253">
        <v>725</v>
      </c>
      <c r="L1965" s="66">
        <v>398</v>
      </c>
      <c r="M1965" s="253"/>
      <c r="N1965" s="253">
        <v>10.15</v>
      </c>
      <c r="O1965" s="66">
        <v>0</v>
      </c>
    </row>
    <row r="1966" spans="1:15" x14ac:dyDescent="0.35">
      <c r="A1966" s="2">
        <v>16</v>
      </c>
      <c r="B1966" s="66">
        <v>25.56</v>
      </c>
      <c r="C1966" s="66">
        <v>25.48</v>
      </c>
      <c r="D1966" s="66">
        <v>25.56</v>
      </c>
      <c r="E1966" s="9">
        <v>32.6</v>
      </c>
      <c r="F1966" s="9">
        <v>11.8</v>
      </c>
      <c r="G1966" s="8">
        <v>91</v>
      </c>
      <c r="H1966" s="8">
        <v>64</v>
      </c>
      <c r="I1966" s="9">
        <v>8.5</v>
      </c>
      <c r="J1966" s="9">
        <v>7.2</v>
      </c>
      <c r="K1966" s="253">
        <v>669</v>
      </c>
      <c r="L1966" s="66">
        <v>344</v>
      </c>
      <c r="M1966" s="253"/>
      <c r="N1966" s="66">
        <v>9</v>
      </c>
      <c r="O1966" s="9">
        <v>0</v>
      </c>
    </row>
    <row r="1967" spans="1:15" x14ac:dyDescent="0.35">
      <c r="A1967" s="2">
        <v>17</v>
      </c>
      <c r="B1967" s="8">
        <v>29.08</v>
      </c>
      <c r="C1967" s="66">
        <v>26.04</v>
      </c>
      <c r="D1967" s="66">
        <v>25.8</v>
      </c>
      <c r="E1967" s="9">
        <v>33.200000000000003</v>
      </c>
      <c r="F1967" s="9">
        <v>12.8</v>
      </c>
      <c r="G1967" s="8">
        <v>91</v>
      </c>
      <c r="H1967" s="8">
        <v>67</v>
      </c>
      <c r="I1967" s="9">
        <v>7.5</v>
      </c>
      <c r="J1967" s="9">
        <v>7.8</v>
      </c>
      <c r="K1967" s="253">
        <v>676</v>
      </c>
      <c r="L1967" s="66">
        <v>348</v>
      </c>
      <c r="M1967" s="253"/>
      <c r="N1967" s="66">
        <v>9.0500000000000007</v>
      </c>
      <c r="O1967" s="9">
        <v>0</v>
      </c>
    </row>
    <row r="1968" spans="1:15" x14ac:dyDescent="0.35">
      <c r="A1968" s="2">
        <v>18</v>
      </c>
      <c r="B1968" s="66">
        <v>28.52</v>
      </c>
      <c r="C1968" s="66">
        <v>25.92</v>
      </c>
      <c r="D1968" s="8">
        <v>25.88</v>
      </c>
      <c r="E1968" s="9">
        <v>32</v>
      </c>
      <c r="F1968" s="9">
        <v>12.6</v>
      </c>
      <c r="G1968" s="8">
        <v>82</v>
      </c>
      <c r="H1968" s="8">
        <v>72</v>
      </c>
      <c r="I1968" s="9">
        <v>8.1</v>
      </c>
      <c r="J1968" s="9">
        <v>5.5</v>
      </c>
      <c r="K1968" s="253">
        <v>674</v>
      </c>
      <c r="L1968" s="66">
        <v>285</v>
      </c>
      <c r="M1968" s="253"/>
      <c r="N1968" s="66">
        <v>9.3000000000000007</v>
      </c>
      <c r="O1968" s="9">
        <v>0</v>
      </c>
    </row>
    <row r="1969" spans="1:15" x14ac:dyDescent="0.35">
      <c r="A1969" s="2">
        <v>19</v>
      </c>
      <c r="B1969" s="66">
        <v>29.28</v>
      </c>
      <c r="C1969" s="66">
        <v>26</v>
      </c>
      <c r="D1969" s="66">
        <v>25.96</v>
      </c>
      <c r="E1969" s="9">
        <v>32.200000000000003</v>
      </c>
      <c r="F1969" s="9">
        <v>13.8</v>
      </c>
      <c r="G1969" s="8">
        <v>91</v>
      </c>
      <c r="H1969" s="8">
        <v>67</v>
      </c>
      <c r="I1969" s="9">
        <v>7</v>
      </c>
      <c r="J1969" s="9">
        <v>4.8</v>
      </c>
      <c r="K1969" s="253">
        <v>581</v>
      </c>
      <c r="L1969" s="66">
        <v>248</v>
      </c>
      <c r="M1969" s="253"/>
      <c r="N1969" s="66">
        <v>10</v>
      </c>
      <c r="O1969" s="9">
        <v>0</v>
      </c>
    </row>
    <row r="1970" spans="1:15" x14ac:dyDescent="0.35">
      <c r="A1970" s="3">
        <v>20</v>
      </c>
      <c r="B1970" s="70"/>
      <c r="C1970" s="70"/>
      <c r="D1970" s="70"/>
      <c r="E1970" s="13"/>
      <c r="F1970" s="13"/>
      <c r="G1970" s="11"/>
      <c r="H1970" s="11"/>
      <c r="I1970" s="13"/>
      <c r="J1970" s="13"/>
      <c r="K1970" s="253"/>
      <c r="L1970" s="66"/>
      <c r="M1970" s="253"/>
      <c r="N1970" s="66"/>
      <c r="O1970" s="9"/>
    </row>
    <row r="1971" spans="1:15" x14ac:dyDescent="0.35">
      <c r="A1971" s="243" t="s">
        <v>16</v>
      </c>
      <c r="B1971" s="287"/>
      <c r="C1971" s="287"/>
      <c r="D1971" s="287"/>
      <c r="E1971" s="287"/>
      <c r="F1971" s="287"/>
      <c r="G1971" s="287"/>
      <c r="H1971" s="287"/>
      <c r="I1971" s="287"/>
      <c r="J1971" s="287"/>
      <c r="K1971" s="287"/>
      <c r="L1971" s="287"/>
      <c r="M1971" s="287"/>
      <c r="N1971" s="287"/>
      <c r="O1971" s="287"/>
    </row>
    <row r="1972" spans="1:15" x14ac:dyDescent="0.35">
      <c r="A1972" s="292" t="s">
        <v>18</v>
      </c>
      <c r="B1972" s="288"/>
      <c r="C1972" s="288"/>
      <c r="D1972" s="288"/>
      <c r="E1972" s="288"/>
      <c r="F1972" s="288"/>
      <c r="G1972" s="288"/>
      <c r="H1972" s="288"/>
      <c r="I1972" s="288"/>
      <c r="J1972" s="288"/>
      <c r="K1972" s="288"/>
      <c r="L1972" s="288"/>
      <c r="M1972" s="288"/>
      <c r="N1972" s="288"/>
      <c r="O1972" s="288"/>
    </row>
    <row r="1973" spans="1:15" x14ac:dyDescent="0.35">
      <c r="A1973" s="21">
        <v>21</v>
      </c>
      <c r="B1973" s="65"/>
      <c r="C1973" s="66"/>
      <c r="D1973" s="65"/>
      <c r="E1973" s="12"/>
      <c r="F1973" s="12"/>
      <c r="G1973" s="7"/>
      <c r="H1973" s="7"/>
      <c r="I1973" s="12"/>
      <c r="J1973" s="9"/>
      <c r="K1973" s="253"/>
      <c r="L1973" s="255"/>
      <c r="M1973" s="253"/>
      <c r="N1973" s="66"/>
      <c r="O1973" s="9"/>
    </row>
    <row r="1974" spans="1:15" x14ac:dyDescent="0.35">
      <c r="A1974" s="22">
        <v>22</v>
      </c>
      <c r="B1974" s="66"/>
      <c r="C1974" s="8"/>
      <c r="D1974" s="66"/>
      <c r="E1974" s="9"/>
      <c r="F1974" s="9"/>
      <c r="G1974" s="8"/>
      <c r="H1974" s="8"/>
      <c r="I1974" s="9"/>
      <c r="J1974" s="8"/>
      <c r="K1974" s="253"/>
      <c r="L1974" s="253"/>
      <c r="M1974" s="253"/>
      <c r="N1974" s="66"/>
      <c r="O1974" s="9"/>
    </row>
    <row r="1975" spans="1:15" x14ac:dyDescent="0.35">
      <c r="A1975" s="22">
        <v>23</v>
      </c>
      <c r="B1975" s="66"/>
      <c r="C1975" s="66"/>
      <c r="D1975" s="66"/>
      <c r="E1975" s="9"/>
      <c r="F1975" s="9"/>
      <c r="G1975" s="8"/>
      <c r="H1975" s="8"/>
      <c r="I1975" s="9"/>
      <c r="J1975" s="9"/>
      <c r="K1975" s="253"/>
      <c r="L1975" s="253"/>
      <c r="M1975" s="253"/>
      <c r="N1975" s="66"/>
      <c r="O1975" s="9"/>
    </row>
    <row r="1976" spans="1:15" x14ac:dyDescent="0.35">
      <c r="A1976" s="22">
        <v>24</v>
      </c>
      <c r="B1976" s="66"/>
      <c r="C1976" s="66"/>
      <c r="D1976" s="8"/>
      <c r="E1976" s="9"/>
      <c r="F1976" s="9"/>
      <c r="G1976" s="8"/>
      <c r="H1976" s="8"/>
      <c r="I1976" s="9"/>
      <c r="J1976" s="9"/>
      <c r="K1976" s="253"/>
      <c r="L1976" s="253"/>
      <c r="M1976" s="253"/>
      <c r="N1976" s="66"/>
      <c r="O1976" s="9"/>
    </row>
    <row r="1977" spans="1:15" x14ac:dyDescent="0.35">
      <c r="A1977" s="22">
        <v>25</v>
      </c>
      <c r="B1977" s="66"/>
      <c r="C1977" s="66"/>
      <c r="D1977" s="66"/>
      <c r="E1977" s="9"/>
      <c r="F1977" s="9"/>
      <c r="G1977" s="8"/>
      <c r="H1977" s="8"/>
      <c r="I1977" s="9"/>
      <c r="J1977" s="9"/>
      <c r="K1977" s="253"/>
      <c r="L1977" s="253"/>
      <c r="M1977" s="253"/>
      <c r="N1977" s="66"/>
      <c r="O1977" s="9"/>
    </row>
    <row r="1978" spans="1:15" x14ac:dyDescent="0.35">
      <c r="A1978" s="22">
        <v>26</v>
      </c>
      <c r="B1978" s="66"/>
      <c r="C1978" s="66"/>
      <c r="D1978" s="66"/>
      <c r="E1978" s="9"/>
      <c r="F1978" s="9"/>
      <c r="G1978" s="8"/>
      <c r="H1978" s="8"/>
      <c r="I1978" s="9"/>
      <c r="J1978" s="9"/>
      <c r="K1978" s="253"/>
      <c r="L1978" s="253"/>
      <c r="M1978" s="253"/>
      <c r="N1978" s="66"/>
      <c r="O1978" s="9"/>
    </row>
    <row r="1979" spans="1:15" x14ac:dyDescent="0.35">
      <c r="A1979" s="22">
        <v>27</v>
      </c>
      <c r="B1979" s="66"/>
      <c r="C1979" s="66"/>
      <c r="D1979" s="66"/>
      <c r="E1979" s="9"/>
      <c r="F1979" s="8"/>
      <c r="G1979" s="8"/>
      <c r="H1979" s="8"/>
      <c r="I1979" s="9"/>
      <c r="J1979" s="8"/>
      <c r="K1979" s="253"/>
      <c r="L1979" s="253"/>
      <c r="M1979" s="253"/>
      <c r="N1979" s="66"/>
      <c r="O1979" s="9"/>
    </row>
    <row r="1980" spans="1:15" x14ac:dyDescent="0.35">
      <c r="A1980" s="22">
        <v>28</v>
      </c>
      <c r="B1980" s="8"/>
      <c r="C1980" s="8"/>
      <c r="D1980" s="66"/>
      <c r="E1980" s="9"/>
      <c r="F1980" s="9"/>
      <c r="G1980" s="8"/>
      <c r="H1980" s="8"/>
      <c r="I1980" s="9"/>
      <c r="J1980" s="8"/>
      <c r="K1980" s="253"/>
      <c r="L1980" s="66"/>
      <c r="M1980" s="253"/>
      <c r="N1980" s="66"/>
      <c r="O1980" s="9"/>
    </row>
    <row r="1981" spans="1:15" x14ac:dyDescent="0.35">
      <c r="A1981" s="22">
        <v>29</v>
      </c>
      <c r="B1981" s="66"/>
      <c r="C1981" s="66"/>
      <c r="D1981" s="66"/>
      <c r="E1981" s="9"/>
      <c r="F1981" s="8"/>
      <c r="G1981" s="8"/>
      <c r="H1981" s="8"/>
      <c r="I1981" s="8"/>
      <c r="J1981" s="9"/>
      <c r="K1981" s="253"/>
      <c r="L1981" s="66"/>
      <c r="M1981" s="253"/>
      <c r="N1981" s="66"/>
      <c r="O1981" s="9"/>
    </row>
    <row r="1982" spans="1:15" x14ac:dyDescent="0.35">
      <c r="A1982" s="22">
        <v>30</v>
      </c>
      <c r="B1982" s="66"/>
      <c r="C1982" s="8"/>
      <c r="D1982" s="66"/>
      <c r="E1982" s="9"/>
      <c r="F1982" s="8"/>
      <c r="G1982" s="8"/>
      <c r="H1982" s="8"/>
      <c r="I1982" s="9"/>
      <c r="J1982" s="9"/>
      <c r="K1982" s="253"/>
      <c r="L1982" s="66"/>
      <c r="M1982" s="253"/>
      <c r="N1982" s="66"/>
      <c r="O1982" s="9"/>
    </row>
    <row r="1983" spans="1:15" x14ac:dyDescent="0.35">
      <c r="A1983" s="314">
        <v>31</v>
      </c>
      <c r="B1983" s="66"/>
      <c r="C1983" s="8"/>
      <c r="D1983" s="66"/>
      <c r="E1983" s="9"/>
      <c r="F1983" s="8"/>
      <c r="G1983" s="8"/>
      <c r="H1983" s="8"/>
      <c r="I1983" s="9"/>
      <c r="J1983" s="9"/>
      <c r="K1983" s="253"/>
      <c r="L1983" s="66"/>
      <c r="M1983" s="253"/>
      <c r="N1983" s="66"/>
      <c r="O1983" s="9"/>
    </row>
    <row r="1984" spans="1:15" x14ac:dyDescent="0.35">
      <c r="A1984" s="293" t="s">
        <v>16</v>
      </c>
      <c r="B1984" s="289"/>
      <c r="C1984" s="289"/>
      <c r="D1984" s="289"/>
      <c r="E1984" s="289"/>
      <c r="F1984" s="289"/>
      <c r="G1984" s="289"/>
      <c r="H1984" s="289"/>
      <c r="I1984" s="289"/>
      <c r="J1984" s="289"/>
      <c r="K1984" s="289"/>
      <c r="L1984" s="289"/>
      <c r="M1984" s="289"/>
      <c r="N1984" s="289"/>
      <c r="O1984" s="289"/>
    </row>
    <row r="1985" spans="1:15" x14ac:dyDescent="0.35">
      <c r="A1985" s="293" t="s">
        <v>18</v>
      </c>
      <c r="B1985" s="290"/>
      <c r="C1985" s="290"/>
      <c r="D1985" s="290"/>
      <c r="E1985" s="290"/>
      <c r="F1985" s="290"/>
      <c r="G1985" s="290"/>
      <c r="H1985" s="290"/>
      <c r="I1985" s="290"/>
      <c r="J1985" s="290"/>
      <c r="K1985" s="290"/>
      <c r="L1985" s="290"/>
      <c r="M1985" s="290"/>
      <c r="N1985" s="290"/>
      <c r="O1985" s="290"/>
    </row>
    <row r="1986" spans="1:15" x14ac:dyDescent="0.35">
      <c r="A1986" s="245" t="s">
        <v>20</v>
      </c>
      <c r="B1986" s="246"/>
      <c r="C1986" s="246"/>
      <c r="D1986" s="246"/>
      <c r="E1986" s="246"/>
      <c r="F1986" s="246"/>
      <c r="G1986" s="246"/>
      <c r="H1986" s="246"/>
      <c r="I1986" s="246"/>
      <c r="J1986" s="246"/>
      <c r="K1986" s="246"/>
      <c r="L1986" s="246"/>
      <c r="M1986" s="246"/>
      <c r="N1986" s="246"/>
      <c r="O1986" s="246"/>
    </row>
    <row r="1987" spans="1:15" x14ac:dyDescent="0.35">
      <c r="A1987" s="245" t="s">
        <v>21</v>
      </c>
      <c r="B1987" s="246"/>
      <c r="C1987" s="246"/>
      <c r="D1987" s="246"/>
      <c r="E1987" s="246"/>
      <c r="F1987" s="246"/>
      <c r="G1987" s="246"/>
      <c r="H1987" s="246"/>
      <c r="I1987" s="246"/>
      <c r="J1987" s="246"/>
      <c r="K1987" s="246"/>
      <c r="L1987" s="246"/>
      <c r="M1987" s="246"/>
      <c r="N1987" s="246"/>
      <c r="O1987" s="246"/>
    </row>
  </sheetData>
  <mergeCells count="413">
    <mergeCell ref="B1946:K1946"/>
    <mergeCell ref="A1947:A1948"/>
    <mergeCell ref="B1947:D1947"/>
    <mergeCell ref="E1947:F1947"/>
    <mergeCell ref="G1947:H1947"/>
    <mergeCell ref="I1947:J1947"/>
    <mergeCell ref="K1947:M1947"/>
    <mergeCell ref="N1947:N1948"/>
    <mergeCell ref="O1947:O1948"/>
    <mergeCell ref="B1907:K1907"/>
    <mergeCell ref="A1908:A1909"/>
    <mergeCell ref="B1908:D1908"/>
    <mergeCell ref="E1908:F1908"/>
    <mergeCell ref="G1908:H1908"/>
    <mergeCell ref="I1908:J1908"/>
    <mergeCell ref="K1908:M1908"/>
    <mergeCell ref="N1908:N1909"/>
    <mergeCell ref="O1908:O1909"/>
    <mergeCell ref="A1695:A1696"/>
    <mergeCell ref="K1566:M1566"/>
    <mergeCell ref="B1609:D1609"/>
    <mergeCell ref="E1609:F1609"/>
    <mergeCell ref="G1609:H1609"/>
    <mergeCell ref="I1609:J1609"/>
    <mergeCell ref="K1609:M1609"/>
    <mergeCell ref="B1694:K1694"/>
    <mergeCell ref="B1695:D1695"/>
    <mergeCell ref="E1695:F1695"/>
    <mergeCell ref="G1695:H1695"/>
    <mergeCell ref="I1695:J1695"/>
    <mergeCell ref="K1695:M1695"/>
    <mergeCell ref="N883:N884"/>
    <mergeCell ref="O883:O884"/>
    <mergeCell ref="E926:F926"/>
    <mergeCell ref="G926:H926"/>
    <mergeCell ref="I926:J926"/>
    <mergeCell ref="A1566:A1567"/>
    <mergeCell ref="A1609:A1610"/>
    <mergeCell ref="A1652:A1653"/>
    <mergeCell ref="A1054:O1054"/>
    <mergeCell ref="A1055:A1056"/>
    <mergeCell ref="B1055:D1055"/>
    <mergeCell ref="E1055:F1055"/>
    <mergeCell ref="A1010:O1010"/>
    <mergeCell ref="A1012:A1013"/>
    <mergeCell ref="G1055:H1055"/>
    <mergeCell ref="I1055:J1055"/>
    <mergeCell ref="K1055:M1055"/>
    <mergeCell ref="N1055:N1056"/>
    <mergeCell ref="O1055:O1056"/>
    <mergeCell ref="N1012:N1013"/>
    <mergeCell ref="O1012:O1013"/>
    <mergeCell ref="N926:N927"/>
    <mergeCell ref="O926:O927"/>
    <mergeCell ref="A883:A884"/>
    <mergeCell ref="N546:N547"/>
    <mergeCell ref="E546:F546"/>
    <mergeCell ref="B629:D629"/>
    <mergeCell ref="E629:F629"/>
    <mergeCell ref="E585:F585"/>
    <mergeCell ref="G546:H546"/>
    <mergeCell ref="N754:N755"/>
    <mergeCell ref="O754:O755"/>
    <mergeCell ref="A754:A755"/>
    <mergeCell ref="A711:O711"/>
    <mergeCell ref="N585:N586"/>
    <mergeCell ref="A670:A671"/>
    <mergeCell ref="K754:M754"/>
    <mergeCell ref="A753:O753"/>
    <mergeCell ref="O629:O630"/>
    <mergeCell ref="B585:D585"/>
    <mergeCell ref="G585:H585"/>
    <mergeCell ref="N670:N671"/>
    <mergeCell ref="O670:O671"/>
    <mergeCell ref="A629:A630"/>
    <mergeCell ref="I712:J712"/>
    <mergeCell ref="A545:O545"/>
    <mergeCell ref="G629:H629"/>
    <mergeCell ref="I629:J629"/>
    <mergeCell ref="N461:N462"/>
    <mergeCell ref="O461:O462"/>
    <mergeCell ref="O503:O504"/>
    <mergeCell ref="N503:N504"/>
    <mergeCell ref="O585:O586"/>
    <mergeCell ref="E503:F503"/>
    <mergeCell ref="I503:J503"/>
    <mergeCell ref="K503:M503"/>
    <mergeCell ref="A546:A547"/>
    <mergeCell ref="A503:A504"/>
    <mergeCell ref="B546:D546"/>
    <mergeCell ref="A502:O502"/>
    <mergeCell ref="B461:D461"/>
    <mergeCell ref="K546:M546"/>
    <mergeCell ref="A461:A462"/>
    <mergeCell ref="A628:O628"/>
    <mergeCell ref="A584:O584"/>
    <mergeCell ref="A585:A586"/>
    <mergeCell ref="I546:J546"/>
    <mergeCell ref="O546:O547"/>
    <mergeCell ref="K585:M585"/>
    <mergeCell ref="A925:O925"/>
    <mergeCell ref="G883:H883"/>
    <mergeCell ref="I883:J883"/>
    <mergeCell ref="B883:D883"/>
    <mergeCell ref="E883:F883"/>
    <mergeCell ref="K883:M883"/>
    <mergeCell ref="I585:J585"/>
    <mergeCell ref="N712:N713"/>
    <mergeCell ref="O712:O713"/>
    <mergeCell ref="E670:F670"/>
    <mergeCell ref="G670:H670"/>
    <mergeCell ref="I670:J670"/>
    <mergeCell ref="A798:A799"/>
    <mergeCell ref="B798:D798"/>
    <mergeCell ref="E798:F798"/>
    <mergeCell ref="G798:H798"/>
    <mergeCell ref="K670:M670"/>
    <mergeCell ref="I798:J798"/>
    <mergeCell ref="K798:M798"/>
    <mergeCell ref="A712:A713"/>
    <mergeCell ref="I754:J754"/>
    <mergeCell ref="A669:O669"/>
    <mergeCell ref="A882:O882"/>
    <mergeCell ref="A840:O840"/>
    <mergeCell ref="A1:O1"/>
    <mergeCell ref="E2:F2"/>
    <mergeCell ref="G2:H2"/>
    <mergeCell ref="I2:J2"/>
    <mergeCell ref="B2:D2"/>
    <mergeCell ref="A2:A3"/>
    <mergeCell ref="A82:O82"/>
    <mergeCell ref="A83:A84"/>
    <mergeCell ref="G83:H83"/>
    <mergeCell ref="I83:J83"/>
    <mergeCell ref="B83:D83"/>
    <mergeCell ref="E83:F83"/>
    <mergeCell ref="K83:M83"/>
    <mergeCell ref="N83:N84"/>
    <mergeCell ref="O2:O3"/>
    <mergeCell ref="N2:N3"/>
    <mergeCell ref="K44:M44"/>
    <mergeCell ref="N44:N45"/>
    <mergeCell ref="O44:O45"/>
    <mergeCell ref="E44:F44"/>
    <mergeCell ref="G44:H44"/>
    <mergeCell ref="I44:J44"/>
    <mergeCell ref="A43:O43"/>
    <mergeCell ref="A44:A45"/>
    <mergeCell ref="B503:D503"/>
    <mergeCell ref="E292:F292"/>
    <mergeCell ref="B377:D377"/>
    <mergeCell ref="G292:H292"/>
    <mergeCell ref="A292:A293"/>
    <mergeCell ref="B292:D292"/>
    <mergeCell ref="A334:O334"/>
    <mergeCell ref="K292:M292"/>
    <mergeCell ref="N292:N293"/>
    <mergeCell ref="O292:O293"/>
    <mergeCell ref="G503:H503"/>
    <mergeCell ref="K335:M335"/>
    <mergeCell ref="N335:N336"/>
    <mergeCell ref="K377:M377"/>
    <mergeCell ref="N377:N378"/>
    <mergeCell ref="O377:O378"/>
    <mergeCell ref="G461:H461"/>
    <mergeCell ref="I461:J461"/>
    <mergeCell ref="K461:M461"/>
    <mergeCell ref="E461:F461"/>
    <mergeCell ref="B420:D420"/>
    <mergeCell ref="E420:F420"/>
    <mergeCell ref="K420:M420"/>
    <mergeCell ref="O335:O336"/>
    <mergeCell ref="E250:F250"/>
    <mergeCell ref="G250:H250"/>
    <mergeCell ref="B208:D208"/>
    <mergeCell ref="E208:F208"/>
    <mergeCell ref="A250:A251"/>
    <mergeCell ref="B250:D250"/>
    <mergeCell ref="A208:A209"/>
    <mergeCell ref="G420:H420"/>
    <mergeCell ref="I420:J420"/>
    <mergeCell ref="A335:A336"/>
    <mergeCell ref="G335:H335"/>
    <mergeCell ref="I335:J335"/>
    <mergeCell ref="I292:J292"/>
    <mergeCell ref="B335:D335"/>
    <mergeCell ref="E335:F335"/>
    <mergeCell ref="O83:O84"/>
    <mergeCell ref="K125:M125"/>
    <mergeCell ref="N125:N126"/>
    <mergeCell ref="O125:O126"/>
    <mergeCell ref="B166:D166"/>
    <mergeCell ref="I125:J125"/>
    <mergeCell ref="A124:O124"/>
    <mergeCell ref="B125:D125"/>
    <mergeCell ref="G125:H125"/>
    <mergeCell ref="A125:A126"/>
    <mergeCell ref="A165:O165"/>
    <mergeCell ref="E125:F125"/>
    <mergeCell ref="K2:M2"/>
    <mergeCell ref="B44:D44"/>
    <mergeCell ref="E166:F166"/>
    <mergeCell ref="G166:H166"/>
    <mergeCell ref="E377:F377"/>
    <mergeCell ref="G377:H377"/>
    <mergeCell ref="I377:J377"/>
    <mergeCell ref="I208:J208"/>
    <mergeCell ref="A249:O249"/>
    <mergeCell ref="A291:O291"/>
    <mergeCell ref="K166:M166"/>
    <mergeCell ref="N166:N167"/>
    <mergeCell ref="O166:O167"/>
    <mergeCell ref="A166:A167"/>
    <mergeCell ref="G208:H208"/>
    <mergeCell ref="A207:O207"/>
    <mergeCell ref="I166:J166"/>
    <mergeCell ref="I250:J250"/>
    <mergeCell ref="K208:M208"/>
    <mergeCell ref="N208:N209"/>
    <mergeCell ref="O208:O209"/>
    <mergeCell ref="K250:M250"/>
    <mergeCell ref="N250:N251"/>
    <mergeCell ref="O250:O251"/>
    <mergeCell ref="A460:O460"/>
    <mergeCell ref="A376:O376"/>
    <mergeCell ref="A419:O419"/>
    <mergeCell ref="A420:A421"/>
    <mergeCell ref="A377:A378"/>
    <mergeCell ref="O420:O421"/>
    <mergeCell ref="N420:N421"/>
    <mergeCell ref="G841:H841"/>
    <mergeCell ref="I841:J841"/>
    <mergeCell ref="K629:M629"/>
    <mergeCell ref="K712:M712"/>
    <mergeCell ref="N629:N630"/>
    <mergeCell ref="O798:O799"/>
    <mergeCell ref="N798:N799"/>
    <mergeCell ref="K841:M841"/>
    <mergeCell ref="B670:D670"/>
    <mergeCell ref="B754:D754"/>
    <mergeCell ref="E754:F754"/>
    <mergeCell ref="G754:H754"/>
    <mergeCell ref="N841:N842"/>
    <mergeCell ref="O841:O842"/>
    <mergeCell ref="B712:D712"/>
    <mergeCell ref="E712:F712"/>
    <mergeCell ref="G712:H712"/>
    <mergeCell ref="A841:A842"/>
    <mergeCell ref="B841:D841"/>
    <mergeCell ref="E841:F841"/>
    <mergeCell ref="A797:O797"/>
    <mergeCell ref="A1095:A1096"/>
    <mergeCell ref="B1095:D1095"/>
    <mergeCell ref="E1095:F1095"/>
    <mergeCell ref="G1095:H1095"/>
    <mergeCell ref="I1095:J1095"/>
    <mergeCell ref="K1095:M1095"/>
    <mergeCell ref="N1095:N1096"/>
    <mergeCell ref="O1095:O1096"/>
    <mergeCell ref="A926:A927"/>
    <mergeCell ref="A967:O967"/>
    <mergeCell ref="B926:D926"/>
    <mergeCell ref="B968:D968"/>
    <mergeCell ref="E968:F968"/>
    <mergeCell ref="G968:H968"/>
    <mergeCell ref="I968:J968"/>
    <mergeCell ref="K968:M968"/>
    <mergeCell ref="N968:N969"/>
    <mergeCell ref="O968:O969"/>
    <mergeCell ref="B1012:D1012"/>
    <mergeCell ref="E1012:F1012"/>
    <mergeCell ref="G1012:H1012"/>
    <mergeCell ref="I1012:J1012"/>
    <mergeCell ref="K1012:M1012"/>
    <mergeCell ref="K926:M926"/>
    <mergeCell ref="A1138:A1139"/>
    <mergeCell ref="B1138:D1138"/>
    <mergeCell ref="E1138:F1138"/>
    <mergeCell ref="G1138:H1138"/>
    <mergeCell ref="I1138:J1138"/>
    <mergeCell ref="K1138:M1138"/>
    <mergeCell ref="A968:A969"/>
    <mergeCell ref="N1138:N1139"/>
    <mergeCell ref="O1138:O1139"/>
    <mergeCell ref="A1180:A1181"/>
    <mergeCell ref="B1180:D1180"/>
    <mergeCell ref="E1180:F1180"/>
    <mergeCell ref="G1180:H1180"/>
    <mergeCell ref="I1180:J1180"/>
    <mergeCell ref="K1180:M1180"/>
    <mergeCell ref="N1180:N1181"/>
    <mergeCell ref="O1180:O1181"/>
    <mergeCell ref="A1223:A1224"/>
    <mergeCell ref="B1223:D1223"/>
    <mergeCell ref="E1223:F1223"/>
    <mergeCell ref="G1223:H1223"/>
    <mergeCell ref="I1223:J1223"/>
    <mergeCell ref="K1223:M1223"/>
    <mergeCell ref="N1223:N1224"/>
    <mergeCell ref="O1223:O1224"/>
    <mergeCell ref="A1436:A1437"/>
    <mergeCell ref="B1436:D1436"/>
    <mergeCell ref="E1436:F1436"/>
    <mergeCell ref="G1436:H1436"/>
    <mergeCell ref="I1436:J1436"/>
    <mergeCell ref="K1436:M1436"/>
    <mergeCell ref="N1436:N1437"/>
    <mergeCell ref="O1436:O1437"/>
    <mergeCell ref="A1265:A1266"/>
    <mergeCell ref="B1265:D1265"/>
    <mergeCell ref="E1265:F1265"/>
    <mergeCell ref="G1265:H1265"/>
    <mergeCell ref="I1265:J1265"/>
    <mergeCell ref="K1265:M1265"/>
    <mergeCell ref="N1265:N1266"/>
    <mergeCell ref="O1265:O1266"/>
    <mergeCell ref="A1393:A1394"/>
    <mergeCell ref="B1393:D1393"/>
    <mergeCell ref="E1393:F1393"/>
    <mergeCell ref="G1393:H1393"/>
    <mergeCell ref="I1393:J1393"/>
    <mergeCell ref="K1393:M1393"/>
    <mergeCell ref="N1393:N1394"/>
    <mergeCell ref="O1393:O1394"/>
    <mergeCell ref="A1308:A1309"/>
    <mergeCell ref="B1308:D1308"/>
    <mergeCell ref="E1308:F1308"/>
    <mergeCell ref="G1308:H1308"/>
    <mergeCell ref="I1308:J1308"/>
    <mergeCell ref="K1308:M1308"/>
    <mergeCell ref="N1308:N1309"/>
    <mergeCell ref="O1308:O1309"/>
    <mergeCell ref="A1351:A1352"/>
    <mergeCell ref="B1351:D1351"/>
    <mergeCell ref="E1351:F1351"/>
    <mergeCell ref="G1351:H1351"/>
    <mergeCell ref="I1351:J1351"/>
    <mergeCell ref="K1351:M1351"/>
    <mergeCell ref="N1351:N1352"/>
    <mergeCell ref="O1351:O1352"/>
    <mergeCell ref="A1478:A1479"/>
    <mergeCell ref="B1478:D1478"/>
    <mergeCell ref="E1478:F1478"/>
    <mergeCell ref="G1478:H1478"/>
    <mergeCell ref="I1478:J1478"/>
    <mergeCell ref="K1478:M1478"/>
    <mergeCell ref="N1478:N1479"/>
    <mergeCell ref="O1478:O1479"/>
    <mergeCell ref="O1566:O1567"/>
    <mergeCell ref="N1566:N1567"/>
    <mergeCell ref="A1523:A1524"/>
    <mergeCell ref="B1523:D1523"/>
    <mergeCell ref="E1523:F1523"/>
    <mergeCell ref="G1523:H1523"/>
    <mergeCell ref="I1523:J1523"/>
    <mergeCell ref="K1523:M1523"/>
    <mergeCell ref="A1522:M1522"/>
    <mergeCell ref="B1565:M1565"/>
    <mergeCell ref="N1523:N1524"/>
    <mergeCell ref="O1523:O1524"/>
    <mergeCell ref="B1566:D1566"/>
    <mergeCell ref="E1566:F1566"/>
    <mergeCell ref="G1566:H1566"/>
    <mergeCell ref="I1566:J1566"/>
    <mergeCell ref="N1695:N1696"/>
    <mergeCell ref="O1695:O1696"/>
    <mergeCell ref="B1608:G1608"/>
    <mergeCell ref="O1652:O1653"/>
    <mergeCell ref="B1651:K1651"/>
    <mergeCell ref="B1652:D1652"/>
    <mergeCell ref="E1652:F1652"/>
    <mergeCell ref="G1652:H1652"/>
    <mergeCell ref="I1652:J1652"/>
    <mergeCell ref="K1652:M1652"/>
    <mergeCell ref="N1652:N1653"/>
    <mergeCell ref="N1609:N1610"/>
    <mergeCell ref="O1609:O1610"/>
    <mergeCell ref="O1738:O1739"/>
    <mergeCell ref="N1738:N1739"/>
    <mergeCell ref="A1738:A1739"/>
    <mergeCell ref="B1737:K1737"/>
    <mergeCell ref="B1738:D1738"/>
    <mergeCell ref="E1738:F1738"/>
    <mergeCell ref="G1738:H1738"/>
    <mergeCell ref="I1738:J1738"/>
    <mergeCell ref="K1738:M1738"/>
    <mergeCell ref="O1823:O1824"/>
    <mergeCell ref="N1823:N1824"/>
    <mergeCell ref="A1823:A1824"/>
    <mergeCell ref="B1779:K1779"/>
    <mergeCell ref="A1780:A1781"/>
    <mergeCell ref="B1780:D1780"/>
    <mergeCell ref="E1780:F1780"/>
    <mergeCell ref="G1780:H1780"/>
    <mergeCell ref="I1780:J1780"/>
    <mergeCell ref="K1780:M1780"/>
    <mergeCell ref="N1780:N1781"/>
    <mergeCell ref="O1780:O1781"/>
    <mergeCell ref="B1822:K1822"/>
    <mergeCell ref="B1823:D1823"/>
    <mergeCell ref="E1823:F1823"/>
    <mergeCell ref="G1823:H1823"/>
    <mergeCell ref="I1823:J1823"/>
    <mergeCell ref="K1823:M1823"/>
    <mergeCell ref="B1865:K1865"/>
    <mergeCell ref="A1866:A1867"/>
    <mergeCell ref="B1866:D1866"/>
    <mergeCell ref="E1866:F1866"/>
    <mergeCell ref="G1866:H1866"/>
    <mergeCell ref="I1866:J1866"/>
    <mergeCell ref="K1866:M1866"/>
    <mergeCell ref="N1866:N1867"/>
    <mergeCell ref="O1866:O1867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>
      <selection activeCell="B6" sqref="B6"/>
    </sheetView>
  </sheetViews>
  <sheetFormatPr defaultRowHeight="14.5" x14ac:dyDescent="0.35"/>
  <cols>
    <col min="1" max="1" width="8.7265625" customWidth="1"/>
    <col min="2" max="2" width="9" customWidth="1"/>
    <col min="3" max="3" width="9.7265625" customWidth="1"/>
    <col min="10" max="10" width="8.453125" customWidth="1"/>
    <col min="15" max="15" width="9.1796875" customWidth="1"/>
  </cols>
  <sheetData>
    <row r="1" spans="1:15" x14ac:dyDescent="0.35">
      <c r="A1" s="1501" t="s">
        <v>192</v>
      </c>
      <c r="B1" s="1501"/>
      <c r="C1" s="1501"/>
      <c r="D1" s="1501"/>
      <c r="E1" s="1501"/>
      <c r="F1" s="1501"/>
      <c r="G1" s="1501"/>
      <c r="H1" s="1501"/>
      <c r="I1" s="1501"/>
      <c r="J1" s="1501"/>
      <c r="K1" s="1501"/>
      <c r="L1" s="1501"/>
      <c r="M1" s="1501"/>
      <c r="N1" s="1501"/>
    </row>
    <row r="2" spans="1:15" x14ac:dyDescent="0.35">
      <c r="A2" s="1501"/>
      <c r="B2" s="1501"/>
      <c r="C2" s="1501"/>
      <c r="D2" s="1501"/>
      <c r="E2" s="1501"/>
      <c r="F2" s="1501"/>
      <c r="G2" s="1501"/>
      <c r="H2" s="1501"/>
      <c r="I2" s="1501"/>
      <c r="J2" s="1501"/>
      <c r="K2" s="1501"/>
      <c r="L2" s="1501"/>
      <c r="M2" s="1501"/>
      <c r="N2" s="1501"/>
    </row>
    <row r="3" spans="1:15" ht="15" thickBot="1" x14ac:dyDescent="0.4"/>
    <row r="4" spans="1:15" x14ac:dyDescent="0.35">
      <c r="A4" s="1434" t="s">
        <v>165</v>
      </c>
      <c r="B4" s="1508" t="s">
        <v>23</v>
      </c>
      <c r="C4" s="1509"/>
      <c r="D4" s="1510"/>
      <c r="E4" s="1508" t="s">
        <v>24</v>
      </c>
      <c r="F4" s="1510"/>
      <c r="G4" s="1508" t="s">
        <v>4</v>
      </c>
      <c r="H4" s="1510"/>
      <c r="I4" s="1502" t="s">
        <v>5</v>
      </c>
      <c r="J4" s="1504"/>
      <c r="K4" s="1502" t="s">
        <v>6</v>
      </c>
      <c r="L4" s="1503"/>
      <c r="M4" s="1504"/>
      <c r="N4" s="1505" t="s">
        <v>46</v>
      </c>
      <c r="O4" s="1499" t="s">
        <v>166</v>
      </c>
    </row>
    <row r="5" spans="1:15" ht="45.75" customHeight="1" x14ac:dyDescent="0.35">
      <c r="A5" s="1507"/>
      <c r="B5" s="301">
        <v>0.05</v>
      </c>
      <c r="C5" s="301">
        <v>0.1</v>
      </c>
      <c r="D5" s="301">
        <v>0.2</v>
      </c>
      <c r="E5" s="301" t="s">
        <v>9</v>
      </c>
      <c r="F5" s="301" t="s">
        <v>10</v>
      </c>
      <c r="G5" s="301" t="s">
        <v>9</v>
      </c>
      <c r="H5" s="301" t="s">
        <v>10</v>
      </c>
      <c r="I5" s="301" t="s">
        <v>11</v>
      </c>
      <c r="J5" s="301" t="s">
        <v>12</v>
      </c>
      <c r="K5" s="302" t="s">
        <v>13</v>
      </c>
      <c r="L5" s="302" t="s">
        <v>14</v>
      </c>
      <c r="M5" s="303" t="s">
        <v>167</v>
      </c>
      <c r="N5" s="1506"/>
      <c r="O5" s="1500"/>
    </row>
    <row r="6" spans="1:15" ht="15.5" x14ac:dyDescent="0.35">
      <c r="A6" s="304" t="s">
        <v>168</v>
      </c>
      <c r="B6" s="253">
        <v>36.369999999999997</v>
      </c>
      <c r="C6" s="253">
        <v>32.520000000000003</v>
      </c>
      <c r="D6" s="253">
        <v>32.42</v>
      </c>
      <c r="E6" s="253">
        <v>40.19</v>
      </c>
      <c r="F6" s="253">
        <v>20.57</v>
      </c>
      <c r="G6" s="253">
        <v>73.77</v>
      </c>
      <c r="H6" s="253">
        <v>31.23</v>
      </c>
      <c r="I6" s="253">
        <v>7.29</v>
      </c>
      <c r="J6" s="253">
        <v>6.82</v>
      </c>
      <c r="K6" s="253">
        <v>1.33</v>
      </c>
      <c r="L6" s="253">
        <v>0.42</v>
      </c>
      <c r="M6" s="305">
        <f>AVERAGE(K6:L6)</f>
        <v>0.875</v>
      </c>
      <c r="N6" s="253">
        <v>8.39</v>
      </c>
      <c r="O6" s="327">
        <v>19.899999999999999</v>
      </c>
    </row>
    <row r="7" spans="1:15" ht="15.5" x14ac:dyDescent="0.35">
      <c r="A7" s="306" t="s">
        <v>169</v>
      </c>
      <c r="B7" s="253">
        <v>39.259285714285717</v>
      </c>
      <c r="C7" s="253">
        <v>34.377142857142857</v>
      </c>
      <c r="D7" s="253">
        <v>33.299999999999997</v>
      </c>
      <c r="E7" s="253">
        <v>41.68571428571429</v>
      </c>
      <c r="F7" s="253">
        <v>22.181571428571431</v>
      </c>
      <c r="G7" s="253">
        <v>76.392857142857139</v>
      </c>
      <c r="H7" s="253">
        <v>30.571428571428573</v>
      </c>
      <c r="I7" s="253">
        <v>8.5778571428571428</v>
      </c>
      <c r="J7" s="253">
        <v>9.4764285714285705</v>
      </c>
      <c r="K7" s="253">
        <v>1.4057142857142857</v>
      </c>
      <c r="L7" s="253">
        <v>0.7985714285714286</v>
      </c>
      <c r="M7" s="305">
        <v>1.1021428571428571</v>
      </c>
      <c r="N7" s="253">
        <v>8.06</v>
      </c>
      <c r="O7" s="327">
        <v>93.399999999999991</v>
      </c>
    </row>
    <row r="8" spans="1:15" ht="15.5" x14ac:dyDescent="0.35">
      <c r="A8" s="306" t="s">
        <v>170</v>
      </c>
      <c r="B8" s="253">
        <v>35.129677419354842</v>
      </c>
      <c r="C8" s="253">
        <v>32.277419354838713</v>
      </c>
      <c r="D8" s="253">
        <v>32.783225806451611</v>
      </c>
      <c r="E8" s="253">
        <v>40.141935483870974</v>
      </c>
      <c r="F8" s="253">
        <v>22.664516129032254</v>
      </c>
      <c r="G8" s="253">
        <v>84.516129032258064</v>
      </c>
      <c r="H8" s="253">
        <v>37.838709677419352</v>
      </c>
      <c r="I8" s="253">
        <v>6.7709677419354843</v>
      </c>
      <c r="J8" s="253">
        <v>7.0877419354838711</v>
      </c>
      <c r="K8" s="253">
        <v>1.1374193548387097</v>
      </c>
      <c r="L8" s="253">
        <v>0.63677419354838716</v>
      </c>
      <c r="M8" s="305">
        <v>0.88709677419354827</v>
      </c>
      <c r="N8" s="324">
        <v>0</v>
      </c>
      <c r="O8" s="325">
        <v>74.5</v>
      </c>
    </row>
    <row r="9" spans="1:15" x14ac:dyDescent="0.35">
      <c r="A9" s="306" t="s">
        <v>171</v>
      </c>
      <c r="B9" s="253">
        <v>35.100666666666669</v>
      </c>
      <c r="C9" s="253">
        <v>32.119999999999997</v>
      </c>
      <c r="D9" s="253">
        <v>31.954666666666661</v>
      </c>
      <c r="E9" s="253">
        <v>38.413333333333334</v>
      </c>
      <c r="F9" s="253">
        <v>21.84</v>
      </c>
      <c r="G9" s="253">
        <v>88.533333333333331</v>
      </c>
      <c r="H9" s="253">
        <v>47.8</v>
      </c>
      <c r="I9" s="253">
        <v>5.4733333333333327</v>
      </c>
      <c r="J9" s="253">
        <v>6.048</v>
      </c>
      <c r="K9" s="253">
        <v>1.155</v>
      </c>
      <c r="L9" s="253">
        <v>2.8936666666666668</v>
      </c>
      <c r="M9" s="305">
        <v>2.0243333333333333</v>
      </c>
      <c r="N9" s="253">
        <v>4.3</v>
      </c>
      <c r="O9" s="253">
        <v>192.7</v>
      </c>
    </row>
    <row r="10" spans="1:15" x14ac:dyDescent="0.35">
      <c r="A10" s="306" t="s">
        <v>172</v>
      </c>
      <c r="B10" s="253">
        <v>37.5651612903226</v>
      </c>
      <c r="C10" s="253">
        <v>33.006451612903227</v>
      </c>
      <c r="D10" s="253">
        <v>32.726129032258065</v>
      </c>
      <c r="E10" s="253">
        <v>37.341935483870962</v>
      </c>
      <c r="F10" s="253">
        <v>21.870967741935484</v>
      </c>
      <c r="G10" s="253">
        <v>90.225806451612897</v>
      </c>
      <c r="H10" s="253">
        <v>48.548387096774192</v>
      </c>
      <c r="I10" s="253">
        <v>5.4580645161290322</v>
      </c>
      <c r="J10" s="253">
        <v>6.6096774193548375</v>
      </c>
      <c r="K10" s="305">
        <v>1.1516129032258062</v>
      </c>
      <c r="L10" s="305">
        <v>0.35419354838709677</v>
      </c>
      <c r="M10" s="305">
        <v>0.81112903225806454</v>
      </c>
      <c r="N10" s="253">
        <v>7.3</v>
      </c>
      <c r="O10" s="253">
        <v>60.6</v>
      </c>
    </row>
    <row r="11" spans="1:15" x14ac:dyDescent="0.35">
      <c r="A11" s="306" t="s">
        <v>173</v>
      </c>
      <c r="B11" s="253">
        <v>36.593333333333334</v>
      </c>
      <c r="C11" s="253">
        <v>31.435999999999996</v>
      </c>
      <c r="D11" s="253">
        <v>31.404126666666667</v>
      </c>
      <c r="E11" s="253">
        <f>'Kuraz Monthly Metro Report '!E43</f>
        <v>0</v>
      </c>
      <c r="F11" s="253">
        <f>'Kuraz Monthly Metro Report '!F43</f>
        <v>0</v>
      </c>
      <c r="G11" s="253">
        <f>'Kuraz Monthly Metro Report '!G43</f>
        <v>0</v>
      </c>
      <c r="H11" s="253">
        <f>'Kuraz Monthly Metro Report '!H43</f>
        <v>0</v>
      </c>
      <c r="I11" s="253">
        <v>5.8966666666666656</v>
      </c>
      <c r="J11" s="253">
        <v>6.8873333333333333</v>
      </c>
      <c r="K11" s="253">
        <v>1.1319999999999999</v>
      </c>
      <c r="L11" s="253">
        <v>0.41633333333333333</v>
      </c>
      <c r="M11" s="305">
        <v>0.77416666666666667</v>
      </c>
      <c r="N11" s="253">
        <v>1.5533333333333335</v>
      </c>
      <c r="O11" s="253">
        <v>15.5</v>
      </c>
    </row>
    <row r="12" spans="1:15" x14ac:dyDescent="0.35">
      <c r="A12" s="306" t="s">
        <v>174</v>
      </c>
      <c r="B12" s="253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305"/>
      <c r="N12" s="253"/>
      <c r="O12" s="253"/>
    </row>
    <row r="13" spans="1:15" x14ac:dyDescent="0.35">
      <c r="A13" s="306" t="s">
        <v>175</v>
      </c>
      <c r="B13" s="253"/>
      <c r="C13" s="253"/>
      <c r="D13" s="253"/>
      <c r="E13" s="253"/>
      <c r="F13" s="253"/>
      <c r="G13" s="253"/>
      <c r="H13" s="253"/>
      <c r="I13" s="253"/>
      <c r="J13" s="253"/>
      <c r="K13" s="253"/>
      <c r="L13" s="253"/>
      <c r="M13" s="253"/>
      <c r="N13" s="253"/>
      <c r="O13" s="253"/>
    </row>
    <row r="14" spans="1:15" x14ac:dyDescent="0.35">
      <c r="A14" s="306" t="s">
        <v>176</v>
      </c>
      <c r="B14" s="253"/>
      <c r="C14" s="253"/>
      <c r="D14" s="253"/>
      <c r="E14" s="253"/>
      <c r="F14" s="253"/>
      <c r="G14" s="253"/>
      <c r="H14" s="253"/>
      <c r="I14" s="253"/>
      <c r="J14" s="253"/>
      <c r="K14" s="253"/>
      <c r="L14" s="253"/>
      <c r="M14" s="253"/>
      <c r="N14" s="253"/>
      <c r="O14" s="253"/>
    </row>
    <row r="15" spans="1:15" x14ac:dyDescent="0.35">
      <c r="A15" s="306" t="s">
        <v>177</v>
      </c>
      <c r="B15" s="253"/>
      <c r="C15" s="253"/>
      <c r="D15" s="253"/>
      <c r="E15" s="253"/>
      <c r="F15" s="253"/>
      <c r="G15" s="253"/>
      <c r="H15" s="253"/>
      <c r="I15" s="253"/>
      <c r="J15" s="253"/>
      <c r="K15" s="253"/>
      <c r="L15" s="253"/>
      <c r="M15" s="253"/>
      <c r="N15" s="253"/>
      <c r="O15" s="253"/>
    </row>
    <row r="16" spans="1:15" x14ac:dyDescent="0.35">
      <c r="A16" s="306" t="s">
        <v>178</v>
      </c>
      <c r="B16" s="253"/>
      <c r="C16" s="253"/>
      <c r="D16" s="253"/>
      <c r="E16" s="253"/>
      <c r="F16" s="253"/>
      <c r="G16" s="253"/>
      <c r="H16" s="253"/>
      <c r="I16" s="253"/>
      <c r="J16" s="253"/>
      <c r="K16" s="253"/>
      <c r="L16" s="253"/>
      <c r="M16" s="253"/>
      <c r="N16" s="253"/>
      <c r="O16" s="253"/>
    </row>
    <row r="17" spans="1:15" x14ac:dyDescent="0.35">
      <c r="A17" s="306" t="s">
        <v>179</v>
      </c>
      <c r="B17" s="253"/>
      <c r="C17" s="253"/>
      <c r="D17" s="253"/>
      <c r="E17" s="253"/>
      <c r="F17" s="253"/>
      <c r="G17" s="253"/>
      <c r="H17" s="253"/>
      <c r="I17" s="253"/>
      <c r="J17" s="253"/>
      <c r="K17" s="253"/>
      <c r="L17" s="253"/>
      <c r="M17" s="253"/>
      <c r="N17" s="253"/>
      <c r="O17" s="253"/>
    </row>
    <row r="18" spans="1:15" x14ac:dyDescent="0.35">
      <c r="A18" s="306" t="s">
        <v>16</v>
      </c>
      <c r="B18" s="319"/>
      <c r="C18" s="319"/>
      <c r="D18" s="319"/>
      <c r="E18" s="319"/>
      <c r="F18" s="319"/>
      <c r="G18" s="319"/>
      <c r="H18" s="319"/>
      <c r="I18" s="319"/>
      <c r="J18" s="319"/>
      <c r="K18" s="319"/>
      <c r="L18" s="319"/>
      <c r="M18" s="319"/>
      <c r="N18" s="319"/>
      <c r="O18" s="319"/>
    </row>
    <row r="19" spans="1:15" x14ac:dyDescent="0.35">
      <c r="A19" s="306" t="s">
        <v>190</v>
      </c>
      <c r="B19" s="319"/>
      <c r="C19" s="319"/>
      <c r="D19" s="319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</row>
    <row r="20" spans="1:15" ht="22.5" customHeight="1" x14ac:dyDescent="0.35"/>
    <row r="23" spans="1:15" x14ac:dyDescent="0.35">
      <c r="M23" s="323"/>
    </row>
  </sheetData>
  <mergeCells count="9">
    <mergeCell ref="O4:O5"/>
    <mergeCell ref="A1:N2"/>
    <mergeCell ref="K4:M4"/>
    <mergeCell ref="N4:N5"/>
    <mergeCell ref="A4:A5"/>
    <mergeCell ref="B4:D4"/>
    <mergeCell ref="E4:F4"/>
    <mergeCell ref="G4:H4"/>
    <mergeCell ref="I4:J4"/>
  </mergeCells>
  <pageMargins left="0.7" right="0.7" top="0.75" bottom="0.75" header="0.3" footer="0.3"/>
  <pageSetup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O33"/>
  <sheetViews>
    <sheetView topLeftCell="A13" zoomScale="95" zoomScaleNormal="95" workbookViewId="0">
      <selection activeCell="F19" sqref="F19"/>
    </sheetView>
  </sheetViews>
  <sheetFormatPr defaultRowHeight="14.5" x14ac:dyDescent="0.35"/>
  <cols>
    <col min="1" max="1" width="8.81640625" customWidth="1"/>
    <col min="2" max="2" width="11" customWidth="1"/>
    <col min="3" max="3" width="10" customWidth="1"/>
    <col min="4" max="4" width="11" customWidth="1"/>
    <col min="5" max="5" width="7.7265625" customWidth="1"/>
    <col min="6" max="6" width="11.453125" customWidth="1"/>
    <col min="7" max="7" width="9.81640625" customWidth="1"/>
    <col min="13" max="13" width="15.453125" customWidth="1"/>
  </cols>
  <sheetData>
    <row r="1" spans="2:13" ht="32.25" customHeight="1" x14ac:dyDescent="0.35"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</row>
    <row r="2" spans="2:13" ht="21.5" thickBot="1" x14ac:dyDescent="0.55000000000000004">
      <c r="B2" s="468" t="s">
        <v>249</v>
      </c>
      <c r="C2" s="468"/>
      <c r="D2" s="468"/>
      <c r="E2" s="468"/>
      <c r="F2" s="468"/>
      <c r="G2" s="468"/>
      <c r="H2" s="468">
        <v>2023</v>
      </c>
      <c r="I2" s="468"/>
      <c r="J2" s="468"/>
    </row>
    <row r="3" spans="2:13" ht="21" customHeight="1" thickBot="1" x14ac:dyDescent="0.4">
      <c r="B3" s="469" t="s">
        <v>1</v>
      </c>
      <c r="C3" s="470">
        <v>0.5</v>
      </c>
      <c r="D3" s="470">
        <v>0.125</v>
      </c>
      <c r="E3" s="470">
        <v>0.25</v>
      </c>
      <c r="F3" s="470">
        <v>0.375</v>
      </c>
      <c r="G3" s="470">
        <v>0.5</v>
      </c>
      <c r="H3" s="470">
        <v>0.5</v>
      </c>
      <c r="I3" s="470">
        <v>0.125</v>
      </c>
      <c r="J3" s="470">
        <v>0.25</v>
      </c>
      <c r="K3" s="470">
        <v>0.375</v>
      </c>
      <c r="L3" s="471">
        <v>0.5</v>
      </c>
      <c r="M3" s="472" t="s">
        <v>181</v>
      </c>
    </row>
    <row r="4" spans="2:13" x14ac:dyDescent="0.35">
      <c r="B4" s="307">
        <v>45017</v>
      </c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</row>
    <row r="5" spans="2:13" x14ac:dyDescent="0.35">
      <c r="B5" s="307">
        <v>45018</v>
      </c>
      <c r="C5" s="169"/>
      <c r="D5" s="169"/>
      <c r="E5" s="169"/>
      <c r="F5" s="169"/>
      <c r="G5" s="169"/>
      <c r="H5" s="169"/>
      <c r="I5" s="169"/>
      <c r="J5" s="169"/>
      <c r="K5" s="169"/>
      <c r="L5" s="169"/>
      <c r="M5" s="169"/>
    </row>
    <row r="6" spans="2:13" x14ac:dyDescent="0.35">
      <c r="B6" s="307">
        <v>45019</v>
      </c>
      <c r="C6" s="169"/>
      <c r="D6" s="169"/>
      <c r="E6" s="169"/>
      <c r="F6" s="326"/>
      <c r="G6" s="169"/>
      <c r="H6" s="169"/>
      <c r="I6" s="169"/>
      <c r="J6" s="169"/>
      <c r="K6" s="169"/>
      <c r="L6" s="169"/>
      <c r="M6" s="169"/>
    </row>
    <row r="7" spans="2:13" x14ac:dyDescent="0.35">
      <c r="B7" s="307">
        <v>45020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</row>
    <row r="8" spans="2:13" x14ac:dyDescent="0.35">
      <c r="B8" s="307">
        <v>45021</v>
      </c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</row>
    <row r="9" spans="2:13" x14ac:dyDescent="0.35">
      <c r="B9" s="307">
        <v>45022</v>
      </c>
      <c r="C9" s="169"/>
      <c r="D9" s="169"/>
      <c r="E9" s="169"/>
      <c r="F9" s="169"/>
      <c r="G9" s="169"/>
      <c r="H9" s="169"/>
      <c r="I9" s="169"/>
      <c r="J9" s="169"/>
      <c r="K9" s="169"/>
      <c r="L9" s="169"/>
      <c r="M9" s="169"/>
    </row>
    <row r="10" spans="2:13" x14ac:dyDescent="0.35">
      <c r="B10" s="307">
        <v>45023</v>
      </c>
      <c r="C10" s="169"/>
      <c r="D10" s="169"/>
      <c r="E10" s="169"/>
      <c r="F10" s="169"/>
      <c r="G10" s="169"/>
      <c r="H10" s="169"/>
      <c r="I10" s="169"/>
      <c r="J10" s="169"/>
      <c r="K10" s="169"/>
      <c r="L10" s="169"/>
      <c r="M10" s="169"/>
    </row>
    <row r="11" spans="2:13" x14ac:dyDescent="0.35">
      <c r="B11" s="307">
        <v>45024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</row>
    <row r="12" spans="2:13" x14ac:dyDescent="0.35">
      <c r="B12" s="307">
        <v>45025</v>
      </c>
      <c r="C12" s="169"/>
      <c r="D12" s="169"/>
      <c r="E12" s="169"/>
      <c r="F12" s="169"/>
      <c r="G12" s="169"/>
      <c r="H12" s="169"/>
      <c r="I12" s="169"/>
      <c r="J12" s="169"/>
      <c r="K12" s="169"/>
      <c r="L12" s="169"/>
      <c r="M12" s="169"/>
    </row>
    <row r="13" spans="2:13" x14ac:dyDescent="0.35">
      <c r="B13" s="307">
        <v>45026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</row>
    <row r="14" spans="2:13" x14ac:dyDescent="0.35">
      <c r="B14" s="307">
        <v>45027</v>
      </c>
      <c r="C14" s="169"/>
      <c r="D14" s="169"/>
      <c r="E14" s="169"/>
      <c r="F14" s="169"/>
      <c r="G14" s="169"/>
      <c r="H14" s="169"/>
      <c r="I14" s="169"/>
      <c r="J14" s="169"/>
      <c r="K14" s="169"/>
      <c r="L14" s="169"/>
      <c r="M14" s="169"/>
    </row>
    <row r="15" spans="2:13" x14ac:dyDescent="0.35">
      <c r="B15" s="307">
        <v>45028</v>
      </c>
      <c r="C15" s="169"/>
      <c r="D15" s="169"/>
      <c r="E15" s="169"/>
      <c r="F15" s="169"/>
      <c r="G15" s="169"/>
      <c r="H15" s="169"/>
      <c r="I15" s="169"/>
      <c r="J15" s="169"/>
      <c r="K15" s="169"/>
      <c r="L15" s="169"/>
      <c r="M15" s="169"/>
    </row>
    <row r="16" spans="2:13" x14ac:dyDescent="0.35">
      <c r="B16" s="307">
        <v>45029</v>
      </c>
      <c r="C16" s="169"/>
      <c r="D16" s="169"/>
      <c r="E16" s="169"/>
      <c r="F16" s="169"/>
      <c r="G16" s="169"/>
      <c r="H16" s="169"/>
      <c r="I16" s="169"/>
      <c r="J16" s="169"/>
      <c r="K16" s="169"/>
      <c r="L16" s="169"/>
      <c r="M16" s="169"/>
    </row>
    <row r="17" spans="2:15" x14ac:dyDescent="0.35">
      <c r="B17" s="307">
        <v>45030</v>
      </c>
      <c r="C17" s="169"/>
      <c r="D17" s="169"/>
      <c r="E17" s="169"/>
      <c r="F17" s="169"/>
      <c r="G17" s="169"/>
      <c r="H17" s="169"/>
      <c r="I17" s="169"/>
      <c r="J17" s="169"/>
      <c r="K17" s="169"/>
      <c r="L17" s="169"/>
      <c r="M17" s="169"/>
    </row>
    <row r="18" spans="2:15" x14ac:dyDescent="0.35">
      <c r="B18" s="307">
        <v>45031</v>
      </c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</row>
    <row r="19" spans="2:15" x14ac:dyDescent="0.35">
      <c r="B19" s="307">
        <v>45032</v>
      </c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169"/>
    </row>
    <row r="20" spans="2:15" x14ac:dyDescent="0.35">
      <c r="B20" s="307">
        <v>45033</v>
      </c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</row>
    <row r="21" spans="2:15" x14ac:dyDescent="0.35">
      <c r="B21" s="307">
        <v>45034</v>
      </c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</row>
    <row r="22" spans="2:15" x14ac:dyDescent="0.35">
      <c r="B22" s="307">
        <v>45035</v>
      </c>
      <c r="C22" s="169"/>
      <c r="D22" s="169"/>
      <c r="E22" s="169"/>
      <c r="F22" s="169"/>
      <c r="G22" s="169"/>
      <c r="H22" s="169"/>
      <c r="I22" s="169"/>
      <c r="J22" s="169"/>
      <c r="K22" s="169"/>
      <c r="L22" s="169"/>
      <c r="M22" s="169"/>
    </row>
    <row r="23" spans="2:15" x14ac:dyDescent="0.35">
      <c r="B23" s="307">
        <v>45036</v>
      </c>
      <c r="C23" s="169"/>
      <c r="D23" s="169"/>
      <c r="E23" s="169"/>
      <c r="F23" s="169"/>
      <c r="G23" s="169"/>
      <c r="H23" s="169"/>
      <c r="I23" s="169"/>
      <c r="J23" s="169"/>
      <c r="K23" s="169"/>
      <c r="L23" s="169"/>
      <c r="M23" s="169"/>
    </row>
    <row r="24" spans="2:15" x14ac:dyDescent="0.35">
      <c r="B24" s="307">
        <v>45037</v>
      </c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</row>
    <row r="25" spans="2:15" x14ac:dyDescent="0.35">
      <c r="B25" s="307">
        <v>45038</v>
      </c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</row>
    <row r="26" spans="2:15" x14ac:dyDescent="0.35">
      <c r="B26" s="307">
        <v>45039</v>
      </c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</row>
    <row r="27" spans="2:15" x14ac:dyDescent="0.35">
      <c r="B27" s="307">
        <v>45040</v>
      </c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</row>
    <row r="28" spans="2:15" x14ac:dyDescent="0.35">
      <c r="B28" s="307">
        <v>45041</v>
      </c>
      <c r="C28" s="169"/>
      <c r="D28" s="169"/>
      <c r="E28" s="169"/>
      <c r="F28" s="169"/>
      <c r="G28" s="169"/>
      <c r="H28" s="169"/>
      <c r="I28" s="169"/>
      <c r="J28" s="169"/>
      <c r="K28" s="169"/>
      <c r="L28" s="169"/>
      <c r="M28" s="169"/>
      <c r="O28" s="322"/>
    </row>
    <row r="29" spans="2:15" x14ac:dyDescent="0.35">
      <c r="B29" s="307">
        <v>45042</v>
      </c>
      <c r="C29" s="173"/>
      <c r="D29" s="173"/>
      <c r="E29" s="173"/>
      <c r="F29" s="173"/>
      <c r="G29" s="173"/>
      <c r="H29" s="173"/>
      <c r="I29" s="173"/>
      <c r="J29" s="173"/>
      <c r="K29" s="173"/>
      <c r="L29" s="173"/>
      <c r="M29" s="169"/>
    </row>
    <row r="30" spans="2:15" x14ac:dyDescent="0.35">
      <c r="B30" s="307">
        <v>45043</v>
      </c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</row>
    <row r="31" spans="2:15" x14ac:dyDescent="0.35">
      <c r="B31" s="307">
        <v>45044</v>
      </c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</row>
    <row r="32" spans="2:15" x14ac:dyDescent="0.35">
      <c r="B32" s="307">
        <v>45045</v>
      </c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306"/>
    </row>
    <row r="33" spans="2:13" x14ac:dyDescent="0.35">
      <c r="B33" s="307">
        <v>45046</v>
      </c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306"/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Q44"/>
  <sheetViews>
    <sheetView zoomScale="90" zoomScaleNormal="90" workbookViewId="0">
      <selection activeCell="O3" sqref="O3:O4"/>
    </sheetView>
  </sheetViews>
  <sheetFormatPr defaultColWidth="9.1796875" defaultRowHeight="14.5" x14ac:dyDescent="0.35"/>
  <cols>
    <col min="2" max="2" width="14" customWidth="1"/>
    <col min="3" max="3" width="9.1796875" customWidth="1"/>
    <col min="4" max="4" width="10" customWidth="1"/>
    <col min="5" max="5" width="9.7265625" customWidth="1"/>
    <col min="6" max="6" width="7.453125" customWidth="1"/>
    <col min="7" max="7" width="7.26953125" customWidth="1"/>
    <col min="8" max="8" width="7.54296875" customWidth="1"/>
    <col min="9" max="9" width="7.26953125" customWidth="1"/>
    <col min="10" max="10" width="7.1796875" customWidth="1"/>
    <col min="11" max="11" width="8.7265625" customWidth="1"/>
    <col min="12" max="12" width="9.81640625" customWidth="1"/>
    <col min="13" max="14" width="9" customWidth="1"/>
    <col min="15" max="15" width="11" customWidth="1"/>
  </cols>
  <sheetData>
    <row r="2" spans="1:16" ht="20.5" x14ac:dyDescent="0.35">
      <c r="A2" s="1512" t="s">
        <v>248</v>
      </c>
      <c r="B2" s="1512"/>
      <c r="C2" s="1512"/>
      <c r="D2" s="1512"/>
      <c r="E2" s="1512"/>
      <c r="F2" s="1512"/>
      <c r="G2" s="1512"/>
      <c r="H2" s="1512"/>
      <c r="I2" s="1512"/>
      <c r="J2" s="1512"/>
      <c r="K2" s="1512"/>
      <c r="L2" s="1512"/>
      <c r="M2" s="1512"/>
      <c r="N2" s="1512"/>
      <c r="O2" s="1512"/>
      <c r="P2" s="1512"/>
    </row>
    <row r="3" spans="1:16" ht="49.5" customHeight="1" x14ac:dyDescent="0.35">
      <c r="A3" s="1513" t="s">
        <v>1</v>
      </c>
      <c r="B3" s="1448" t="s">
        <v>23</v>
      </c>
      <c r="C3" s="1448"/>
      <c r="D3" s="1448"/>
      <c r="E3" s="1448" t="s">
        <v>24</v>
      </c>
      <c r="F3" s="1448"/>
      <c r="G3" s="1448" t="s">
        <v>4</v>
      </c>
      <c r="H3" s="1448"/>
      <c r="I3" s="1498" t="s">
        <v>5</v>
      </c>
      <c r="J3" s="1498"/>
      <c r="K3" s="1498" t="s">
        <v>6</v>
      </c>
      <c r="L3" s="1498"/>
      <c r="M3" s="1498"/>
      <c r="N3" s="24" t="s">
        <v>237</v>
      </c>
      <c r="O3" s="1514" t="s">
        <v>235</v>
      </c>
      <c r="P3" s="1511" t="s">
        <v>191</v>
      </c>
    </row>
    <row r="4" spans="1:16" ht="28" x14ac:dyDescent="0.35">
      <c r="A4" s="1498"/>
      <c r="B4" s="24">
        <v>0.05</v>
      </c>
      <c r="C4" s="24">
        <v>0.1</v>
      </c>
      <c r="D4" s="24">
        <v>0.2</v>
      </c>
      <c r="E4" s="24" t="s">
        <v>9</v>
      </c>
      <c r="F4" s="24" t="s">
        <v>10</v>
      </c>
      <c r="G4" s="24" t="s">
        <v>9</v>
      </c>
      <c r="H4" s="24" t="s">
        <v>10</v>
      </c>
      <c r="I4" s="24" t="s">
        <v>11</v>
      </c>
      <c r="J4" s="24" t="s">
        <v>12</v>
      </c>
      <c r="K4" s="25" t="s">
        <v>13</v>
      </c>
      <c r="L4" s="25" t="s">
        <v>14</v>
      </c>
      <c r="M4" s="25" t="s">
        <v>15</v>
      </c>
      <c r="N4" s="25" t="s">
        <v>236</v>
      </c>
      <c r="O4" s="1514"/>
      <c r="P4" s="1511"/>
    </row>
    <row r="5" spans="1:16" ht="15.5" x14ac:dyDescent="0.35">
      <c r="A5" s="6">
        <v>1</v>
      </c>
      <c r="B5" s="473"/>
      <c r="C5" s="473"/>
      <c r="D5" s="474"/>
      <c r="E5" s="475"/>
      <c r="F5" s="475"/>
      <c r="G5" s="476"/>
      <c r="H5" s="476"/>
      <c r="I5" s="477"/>
      <c r="J5" s="476"/>
      <c r="K5" s="473"/>
      <c r="L5" s="476"/>
      <c r="M5" s="475"/>
      <c r="N5" s="477"/>
      <c r="O5" s="478"/>
      <c r="P5" s="479"/>
    </row>
    <row r="6" spans="1:16" ht="15.75" customHeight="1" x14ac:dyDescent="0.35">
      <c r="A6" s="2">
        <v>2</v>
      </c>
      <c r="B6" s="480"/>
      <c r="C6" s="481"/>
      <c r="D6" s="474"/>
      <c r="E6" s="482"/>
      <c r="F6" s="482"/>
      <c r="G6" s="481"/>
      <c r="H6" s="481"/>
      <c r="I6" s="483"/>
      <c r="J6" s="481"/>
      <c r="K6" s="481"/>
      <c r="L6" s="481"/>
      <c r="M6" s="475"/>
      <c r="N6" s="483"/>
      <c r="O6" s="478"/>
      <c r="P6" s="306"/>
    </row>
    <row r="7" spans="1:16" ht="15.75" customHeight="1" x14ac:dyDescent="0.35">
      <c r="A7" s="2">
        <v>3</v>
      </c>
      <c r="B7" s="480"/>
      <c r="C7" s="480"/>
      <c r="D7" s="474"/>
      <c r="E7" s="482"/>
      <c r="F7" s="482"/>
      <c r="G7" s="481"/>
      <c r="H7" s="481"/>
      <c r="I7" s="483"/>
      <c r="J7" s="481"/>
      <c r="K7" s="480"/>
      <c r="L7" s="480"/>
      <c r="M7" s="475"/>
      <c r="N7" s="483"/>
      <c r="O7" s="478"/>
      <c r="P7" s="306"/>
    </row>
    <row r="8" spans="1:16" ht="15.75" customHeight="1" x14ac:dyDescent="0.35">
      <c r="A8" s="2">
        <v>4</v>
      </c>
      <c r="B8" s="480"/>
      <c r="C8" s="482"/>
      <c r="D8" s="474"/>
      <c r="E8" s="482"/>
      <c r="F8" s="482"/>
      <c r="G8" s="481"/>
      <c r="H8" s="481"/>
      <c r="I8" s="483"/>
      <c r="J8" s="481"/>
      <c r="K8" s="481"/>
      <c r="L8" s="480"/>
      <c r="M8" s="475"/>
      <c r="N8" s="483"/>
      <c r="O8" s="478"/>
      <c r="P8" s="306"/>
    </row>
    <row r="9" spans="1:16" ht="15.5" x14ac:dyDescent="0.35">
      <c r="A9" s="2">
        <v>5</v>
      </c>
      <c r="B9" s="480"/>
      <c r="C9" s="481"/>
      <c r="D9" s="474"/>
      <c r="E9" s="482"/>
      <c r="F9" s="481"/>
      <c r="G9" s="481"/>
      <c r="H9" s="481"/>
      <c r="I9" s="483"/>
      <c r="J9" s="481"/>
      <c r="K9" s="481"/>
      <c r="L9" s="480"/>
      <c r="M9" s="475"/>
      <c r="N9" s="483"/>
      <c r="O9" s="478"/>
      <c r="P9" s="306"/>
    </row>
    <row r="10" spans="1:16" ht="15.5" x14ac:dyDescent="0.35">
      <c r="A10" s="2">
        <v>6</v>
      </c>
      <c r="B10" s="480"/>
      <c r="C10" s="480"/>
      <c r="D10" s="474"/>
      <c r="E10" s="482"/>
      <c r="F10" s="482"/>
      <c r="G10" s="481"/>
      <c r="H10" s="481"/>
      <c r="I10" s="483"/>
      <c r="J10" s="481"/>
      <c r="K10" s="480"/>
      <c r="L10" s="480"/>
      <c r="M10" s="475"/>
      <c r="N10" s="483"/>
      <c r="O10" s="478"/>
      <c r="P10" s="306"/>
    </row>
    <row r="11" spans="1:16" ht="15.5" x14ac:dyDescent="0.35">
      <c r="A11" s="2">
        <v>7</v>
      </c>
      <c r="B11" s="481"/>
      <c r="C11" s="480"/>
      <c r="D11" s="474"/>
      <c r="E11" s="482"/>
      <c r="F11" s="482"/>
      <c r="G11" s="481"/>
      <c r="H11" s="481"/>
      <c r="I11" s="483"/>
      <c r="J11" s="481"/>
      <c r="K11" s="481"/>
      <c r="L11" s="480"/>
      <c r="M11" s="475"/>
      <c r="N11" s="484"/>
      <c r="O11" s="478"/>
      <c r="P11" s="306"/>
    </row>
    <row r="12" spans="1:16" ht="15.5" x14ac:dyDescent="0.35">
      <c r="A12" s="2">
        <v>8</v>
      </c>
      <c r="B12" s="480"/>
      <c r="C12" s="480"/>
      <c r="D12" s="474"/>
      <c r="E12" s="482"/>
      <c r="F12" s="482"/>
      <c r="G12" s="481"/>
      <c r="H12" s="481"/>
      <c r="I12" s="483"/>
      <c r="J12" s="481"/>
      <c r="K12" s="481"/>
      <c r="L12" s="481"/>
      <c r="M12" s="475"/>
      <c r="N12" s="483"/>
      <c r="O12" s="478"/>
      <c r="P12" s="306"/>
    </row>
    <row r="13" spans="1:16" ht="15.5" x14ac:dyDescent="0.35">
      <c r="A13" s="2">
        <v>9</v>
      </c>
      <c r="B13" s="480"/>
      <c r="C13" s="481"/>
      <c r="D13" s="474"/>
      <c r="E13" s="482"/>
      <c r="F13" s="481"/>
      <c r="G13" s="481"/>
      <c r="H13" s="481"/>
      <c r="I13" s="483"/>
      <c r="J13" s="481"/>
      <c r="K13" s="480"/>
      <c r="L13" s="481"/>
      <c r="M13" s="475"/>
      <c r="N13" s="483"/>
      <c r="O13" s="478"/>
      <c r="P13" s="306"/>
    </row>
    <row r="14" spans="1:16" ht="16" thickBot="1" x14ac:dyDescent="0.4">
      <c r="A14" s="3">
        <v>10</v>
      </c>
      <c r="B14" s="480"/>
      <c r="C14" s="481"/>
      <c r="D14" s="474"/>
      <c r="E14" s="482"/>
      <c r="F14" s="482"/>
      <c r="G14" s="481"/>
      <c r="H14" s="481"/>
      <c r="I14" s="483"/>
      <c r="J14" s="481"/>
      <c r="K14" s="481"/>
      <c r="L14" s="480"/>
      <c r="M14" s="475"/>
      <c r="N14" s="483"/>
      <c r="O14" s="478"/>
      <c r="P14" s="306"/>
    </row>
    <row r="15" spans="1:16" ht="15.75" customHeight="1" thickBot="1" x14ac:dyDescent="0.4">
      <c r="A15" s="16" t="s">
        <v>16</v>
      </c>
      <c r="B15" s="485"/>
      <c r="C15" s="485"/>
      <c r="D15" s="485"/>
      <c r="E15" s="485"/>
      <c r="F15" s="485"/>
      <c r="G15" s="485"/>
      <c r="H15" s="485"/>
      <c r="I15" s="485"/>
      <c r="J15" s="485"/>
      <c r="K15" s="485"/>
      <c r="L15" s="485"/>
      <c r="M15" s="485"/>
      <c r="N15" s="486"/>
      <c r="O15" s="487"/>
      <c r="P15" s="488"/>
    </row>
    <row r="16" spans="1:16" ht="16" thickBot="1" x14ac:dyDescent="0.4">
      <c r="A16" s="121" t="s">
        <v>18</v>
      </c>
      <c r="B16" s="489"/>
      <c r="C16" s="489"/>
      <c r="D16" s="489"/>
      <c r="E16" s="489"/>
      <c r="F16" s="489"/>
      <c r="G16" s="489"/>
      <c r="H16" s="489"/>
      <c r="I16" s="489"/>
      <c r="J16" s="489"/>
      <c r="K16" s="489"/>
      <c r="L16" s="489"/>
      <c r="M16" s="489"/>
      <c r="N16" s="490"/>
      <c r="O16" s="491"/>
      <c r="P16" s="192"/>
    </row>
    <row r="17" spans="1:17" ht="15.5" x14ac:dyDescent="0.35">
      <c r="A17" s="6">
        <v>11</v>
      </c>
      <c r="B17" s="480"/>
      <c r="C17" s="481"/>
      <c r="D17" s="492"/>
      <c r="E17" s="482"/>
      <c r="F17" s="482"/>
      <c r="G17" s="481"/>
      <c r="H17" s="481"/>
      <c r="I17" s="483"/>
      <c r="J17" s="481"/>
      <c r="K17" s="481"/>
      <c r="L17" s="480"/>
      <c r="M17" s="475"/>
      <c r="N17" s="483"/>
      <c r="O17" s="478"/>
      <c r="P17" s="306"/>
    </row>
    <row r="18" spans="1:17" ht="15.5" x14ac:dyDescent="0.35">
      <c r="A18" s="2">
        <v>12</v>
      </c>
      <c r="B18" s="480"/>
      <c r="C18" s="481"/>
      <c r="D18" s="492"/>
      <c r="E18" s="482"/>
      <c r="F18" s="481"/>
      <c r="G18" s="481"/>
      <c r="H18" s="481"/>
      <c r="I18" s="483"/>
      <c r="J18" s="481"/>
      <c r="K18" s="481"/>
      <c r="L18" s="480"/>
      <c r="M18" s="475"/>
      <c r="N18" s="483"/>
      <c r="O18" s="478"/>
      <c r="P18" s="306"/>
    </row>
    <row r="19" spans="1:17" ht="15.5" x14ac:dyDescent="0.35">
      <c r="A19" s="2">
        <v>13</v>
      </c>
      <c r="B19" s="481"/>
      <c r="C19" s="481"/>
      <c r="D19" s="492"/>
      <c r="E19" s="482"/>
      <c r="F19" s="482"/>
      <c r="G19" s="481"/>
      <c r="H19" s="481"/>
      <c r="I19" s="483"/>
      <c r="J19" s="481"/>
      <c r="K19" s="481"/>
      <c r="L19" s="480"/>
      <c r="M19" s="475"/>
      <c r="N19" s="483"/>
      <c r="O19" s="478"/>
      <c r="P19" s="306"/>
      <c r="Q19" s="328"/>
    </row>
    <row r="20" spans="1:17" ht="15.5" x14ac:dyDescent="0.35">
      <c r="A20" s="2">
        <v>14</v>
      </c>
      <c r="B20" s="481"/>
      <c r="C20" s="480"/>
      <c r="D20" s="492"/>
      <c r="E20" s="482"/>
      <c r="F20" s="482"/>
      <c r="G20" s="481"/>
      <c r="H20" s="481"/>
      <c r="I20" s="483"/>
      <c r="J20" s="480"/>
      <c r="K20" s="481"/>
      <c r="L20" s="480"/>
      <c r="M20" s="475"/>
      <c r="N20" s="483"/>
      <c r="O20" s="478"/>
      <c r="P20" s="306"/>
    </row>
    <row r="21" spans="1:17" ht="15.5" x14ac:dyDescent="0.35">
      <c r="A21" s="2">
        <v>15</v>
      </c>
      <c r="B21" s="480"/>
      <c r="C21" s="480"/>
      <c r="D21" s="492"/>
      <c r="E21" s="482"/>
      <c r="F21" s="482"/>
      <c r="G21" s="481"/>
      <c r="H21" s="481"/>
      <c r="I21" s="483"/>
      <c r="J21" s="481"/>
      <c r="K21" s="481"/>
      <c r="L21" s="480"/>
      <c r="M21" s="475"/>
      <c r="N21" s="493"/>
      <c r="O21" s="478"/>
      <c r="P21" s="306"/>
    </row>
    <row r="22" spans="1:17" ht="15.5" x14ac:dyDescent="0.35">
      <c r="A22" s="2">
        <v>16</v>
      </c>
      <c r="B22" s="481"/>
      <c r="C22" s="481"/>
      <c r="D22" s="492"/>
      <c r="E22" s="482"/>
      <c r="F22" s="481"/>
      <c r="G22" s="481"/>
      <c r="H22" s="481"/>
      <c r="I22" s="483"/>
      <c r="J22" s="481"/>
      <c r="K22" s="481"/>
      <c r="L22" s="480"/>
      <c r="M22" s="475"/>
      <c r="N22" s="493"/>
      <c r="O22" s="478"/>
      <c r="P22" s="306"/>
    </row>
    <row r="23" spans="1:17" ht="15.5" x14ac:dyDescent="0.35">
      <c r="A23" s="2">
        <v>17</v>
      </c>
      <c r="B23" s="480"/>
      <c r="C23" s="480"/>
      <c r="D23" s="492"/>
      <c r="E23" s="481"/>
      <c r="F23" s="482"/>
      <c r="G23" s="481"/>
      <c r="H23" s="481"/>
      <c r="I23" s="483"/>
      <c r="J23" s="480"/>
      <c r="K23" s="481"/>
      <c r="L23" s="480"/>
      <c r="M23" s="475"/>
      <c r="N23" s="493"/>
      <c r="O23" s="478"/>
      <c r="P23" s="306"/>
    </row>
    <row r="24" spans="1:17" ht="15.5" x14ac:dyDescent="0.35">
      <c r="A24" s="2">
        <v>18</v>
      </c>
      <c r="B24" s="480"/>
      <c r="C24" s="480"/>
      <c r="D24" s="492"/>
      <c r="E24" s="482"/>
      <c r="F24" s="482"/>
      <c r="G24" s="481"/>
      <c r="H24" s="481"/>
      <c r="I24" s="482"/>
      <c r="J24" s="481"/>
      <c r="K24" s="481"/>
      <c r="L24" s="480"/>
      <c r="M24" s="475"/>
      <c r="N24" s="493"/>
      <c r="O24" s="478"/>
      <c r="P24" s="306"/>
    </row>
    <row r="25" spans="1:17" ht="15.5" x14ac:dyDescent="0.35">
      <c r="A25" s="2">
        <v>19</v>
      </c>
      <c r="B25" s="481"/>
      <c r="C25" s="481"/>
      <c r="D25" s="492"/>
      <c r="E25" s="482"/>
      <c r="F25" s="482"/>
      <c r="G25" s="481"/>
      <c r="H25" s="481"/>
      <c r="I25" s="482"/>
      <c r="J25" s="480"/>
      <c r="K25" s="480"/>
      <c r="L25" s="480"/>
      <c r="M25" s="475"/>
      <c r="N25" s="493"/>
      <c r="O25" s="478"/>
      <c r="P25" s="306"/>
    </row>
    <row r="26" spans="1:17" ht="16" thickBot="1" x14ac:dyDescent="0.4">
      <c r="A26" s="3">
        <v>20</v>
      </c>
      <c r="B26" s="480"/>
      <c r="C26" s="481"/>
      <c r="D26" s="492"/>
      <c r="E26" s="482"/>
      <c r="F26" s="482"/>
      <c r="G26" s="481"/>
      <c r="H26" s="481"/>
      <c r="I26" s="482"/>
      <c r="J26" s="480"/>
      <c r="K26" s="480"/>
      <c r="L26" s="480"/>
      <c r="M26" s="475"/>
      <c r="N26" s="493"/>
      <c r="O26" s="478"/>
      <c r="P26" s="306"/>
    </row>
    <row r="27" spans="1:17" ht="15" thickBot="1" x14ac:dyDescent="0.4">
      <c r="A27" s="16" t="s">
        <v>16</v>
      </c>
      <c r="B27" s="494"/>
      <c r="C27" s="494"/>
      <c r="D27" s="494"/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88"/>
    </row>
    <row r="28" spans="1:17" ht="15" thickBot="1" x14ac:dyDescent="0.4">
      <c r="A28" s="121" t="s">
        <v>18</v>
      </c>
      <c r="B28" s="495"/>
      <c r="C28" s="495"/>
      <c r="D28" s="495"/>
      <c r="E28" s="495"/>
      <c r="F28" s="495"/>
      <c r="G28" s="495"/>
      <c r="H28" s="495"/>
      <c r="I28" s="495"/>
      <c r="J28" s="495"/>
      <c r="K28" s="495"/>
      <c r="L28" s="495"/>
      <c r="M28" s="495"/>
      <c r="N28" s="495"/>
      <c r="O28" s="495"/>
      <c r="P28" s="192"/>
    </row>
    <row r="29" spans="1:17" ht="15.5" x14ac:dyDescent="0.35">
      <c r="A29" s="21">
        <v>21</v>
      </c>
      <c r="B29" s="481"/>
      <c r="C29" s="480"/>
      <c r="D29" s="492"/>
      <c r="E29" s="482"/>
      <c r="F29" s="482"/>
      <c r="G29" s="481"/>
      <c r="H29" s="481"/>
      <c r="I29" s="481"/>
      <c r="J29" s="481"/>
      <c r="K29" s="482"/>
      <c r="L29" s="480"/>
      <c r="M29" s="475"/>
      <c r="N29" s="496"/>
      <c r="O29" s="478"/>
      <c r="P29" s="306"/>
    </row>
    <row r="30" spans="1:17" ht="15.5" x14ac:dyDescent="0.35">
      <c r="A30" s="22">
        <v>22</v>
      </c>
      <c r="B30" s="480"/>
      <c r="C30" s="480"/>
      <c r="D30" s="492"/>
      <c r="E30" s="482"/>
      <c r="F30" s="482"/>
      <c r="G30" s="481"/>
      <c r="H30" s="481"/>
      <c r="I30" s="481"/>
      <c r="J30" s="480"/>
      <c r="K30" s="481"/>
      <c r="L30" s="481"/>
      <c r="M30" s="475"/>
      <c r="N30" s="496"/>
      <c r="O30" s="478"/>
      <c r="P30" s="306"/>
    </row>
    <row r="31" spans="1:17" ht="15.5" x14ac:dyDescent="0.35">
      <c r="A31" s="22">
        <v>23</v>
      </c>
      <c r="B31" s="497"/>
      <c r="C31" s="481"/>
      <c r="D31" s="492"/>
      <c r="E31" s="482"/>
      <c r="F31" s="498"/>
      <c r="G31" s="481"/>
      <c r="H31" s="481"/>
      <c r="I31" s="482"/>
      <c r="J31" s="481"/>
      <c r="K31" s="481"/>
      <c r="L31" s="481"/>
      <c r="M31" s="475"/>
      <c r="N31" s="496"/>
      <c r="O31" s="478"/>
      <c r="P31" s="306"/>
    </row>
    <row r="32" spans="1:17" ht="15.5" x14ac:dyDescent="0.35">
      <c r="A32" s="22">
        <v>24</v>
      </c>
      <c r="B32" s="482"/>
      <c r="C32" s="481"/>
      <c r="D32" s="492"/>
      <c r="E32" s="482"/>
      <c r="F32" s="482"/>
      <c r="G32" s="481"/>
      <c r="H32" s="481"/>
      <c r="I32" s="482"/>
      <c r="J32" s="481"/>
      <c r="K32" s="481"/>
      <c r="L32" s="480"/>
      <c r="M32" s="475"/>
      <c r="N32" s="496"/>
      <c r="O32" s="478"/>
      <c r="P32" s="306"/>
    </row>
    <row r="33" spans="1:16" ht="15.5" x14ac:dyDescent="0.35">
      <c r="A33" s="22">
        <v>25</v>
      </c>
      <c r="B33" s="480"/>
      <c r="C33" s="481"/>
      <c r="D33" s="492"/>
      <c r="E33" s="482"/>
      <c r="F33" s="482"/>
      <c r="G33" s="481"/>
      <c r="H33" s="481"/>
      <c r="I33" s="482"/>
      <c r="J33" s="481"/>
      <c r="K33" s="481"/>
      <c r="L33" s="480"/>
      <c r="M33" s="475"/>
      <c r="N33" s="496"/>
      <c r="O33" s="478"/>
      <c r="P33" s="306"/>
    </row>
    <row r="34" spans="1:16" ht="15.5" x14ac:dyDescent="0.35">
      <c r="A34" s="22">
        <v>26</v>
      </c>
      <c r="B34" s="481"/>
      <c r="C34" s="481"/>
      <c r="D34" s="492"/>
      <c r="E34" s="482"/>
      <c r="F34" s="481"/>
      <c r="G34" s="481"/>
      <c r="H34" s="481"/>
      <c r="I34" s="482"/>
      <c r="J34" s="480"/>
      <c r="K34" s="480"/>
      <c r="L34" s="480"/>
      <c r="M34" s="475"/>
      <c r="N34" s="496"/>
      <c r="O34" s="478"/>
      <c r="P34" s="306"/>
    </row>
    <row r="35" spans="1:16" ht="15.5" x14ac:dyDescent="0.35">
      <c r="A35" s="22">
        <v>27</v>
      </c>
      <c r="B35" s="481"/>
      <c r="C35" s="481"/>
      <c r="D35" s="492"/>
      <c r="E35" s="482"/>
      <c r="F35" s="482"/>
      <c r="G35" s="481"/>
      <c r="H35" s="481"/>
      <c r="I35" s="482"/>
      <c r="J35" s="481"/>
      <c r="K35" s="480"/>
      <c r="L35" s="480"/>
      <c r="M35" s="475"/>
      <c r="N35" s="496"/>
      <c r="O35" s="499"/>
      <c r="P35" s="306"/>
    </row>
    <row r="36" spans="1:16" ht="15.5" x14ac:dyDescent="0.35">
      <c r="A36" s="23">
        <v>28</v>
      </c>
      <c r="B36" s="500"/>
      <c r="C36" s="501"/>
      <c r="D36" s="502"/>
      <c r="E36" s="503"/>
      <c r="F36" s="503"/>
      <c r="G36" s="500"/>
      <c r="H36" s="500"/>
      <c r="I36" s="500"/>
      <c r="J36" s="500"/>
      <c r="K36" s="500"/>
      <c r="L36" s="501"/>
      <c r="M36" s="475"/>
      <c r="N36" s="496"/>
      <c r="O36" s="504"/>
      <c r="P36" s="306"/>
    </row>
    <row r="37" spans="1:16" ht="15.5" x14ac:dyDescent="0.35">
      <c r="A37" s="505">
        <v>29</v>
      </c>
      <c r="B37" s="500"/>
      <c r="C37" s="501"/>
      <c r="D37" s="502"/>
      <c r="E37" s="503"/>
      <c r="F37" s="503"/>
      <c r="G37" s="500"/>
      <c r="H37" s="500"/>
      <c r="I37" s="500"/>
      <c r="J37" s="500"/>
      <c r="K37" s="500"/>
      <c r="L37" s="501"/>
      <c r="M37" s="475"/>
      <c r="N37" s="511"/>
      <c r="O37" s="512"/>
      <c r="P37" s="306"/>
    </row>
    <row r="38" spans="1:16" ht="15.5" x14ac:dyDescent="0.35">
      <c r="A38" s="505">
        <v>30</v>
      </c>
      <c r="B38" s="500"/>
      <c r="C38" s="501"/>
      <c r="D38" s="502"/>
      <c r="E38" s="503"/>
      <c r="F38" s="503"/>
      <c r="G38" s="500"/>
      <c r="H38" s="500"/>
      <c r="I38" s="500"/>
      <c r="J38" s="500"/>
      <c r="K38" s="500"/>
      <c r="L38" s="501"/>
      <c r="M38" s="475"/>
      <c r="N38" s="511"/>
      <c r="O38" s="512"/>
      <c r="P38" s="306"/>
    </row>
    <row r="39" spans="1:16" ht="15.5" x14ac:dyDescent="0.35">
      <c r="A39" s="505">
        <v>31</v>
      </c>
      <c r="B39" s="500"/>
      <c r="C39" s="501"/>
      <c r="D39" s="502"/>
      <c r="E39" s="503"/>
      <c r="F39" s="503"/>
      <c r="G39" s="500"/>
      <c r="H39" s="500"/>
      <c r="I39" s="500"/>
      <c r="J39" s="500"/>
      <c r="K39" s="500"/>
      <c r="L39" s="501"/>
      <c r="M39" s="475"/>
      <c r="N39" s="511"/>
      <c r="O39" s="512"/>
      <c r="P39" s="306"/>
    </row>
    <row r="40" spans="1:16" x14ac:dyDescent="0.35">
      <c r="A40" s="243" t="s">
        <v>16</v>
      </c>
      <c r="B40" s="506"/>
      <c r="C40" s="506"/>
      <c r="D40" s="506"/>
      <c r="E40" s="506"/>
      <c r="F40" s="506"/>
      <c r="G40" s="506"/>
      <c r="H40" s="506"/>
      <c r="I40" s="506"/>
      <c r="J40" s="506"/>
      <c r="K40" s="506"/>
      <c r="L40" s="506"/>
      <c r="M40" s="506"/>
      <c r="N40" s="506"/>
      <c r="O40" s="506"/>
      <c r="P40" s="488"/>
    </row>
    <row r="41" spans="1:16" x14ac:dyDescent="0.35">
      <c r="A41" s="243" t="s">
        <v>18</v>
      </c>
      <c r="B41" s="507"/>
      <c r="C41" s="507"/>
      <c r="D41" s="507"/>
      <c r="E41" s="507"/>
      <c r="F41" s="507"/>
      <c r="G41" s="507"/>
      <c r="H41" s="507"/>
      <c r="I41" s="507"/>
      <c r="J41" s="507"/>
      <c r="K41" s="507"/>
      <c r="L41" s="507"/>
      <c r="M41" s="507"/>
      <c r="N41" s="507"/>
      <c r="O41" s="507"/>
      <c r="P41" s="488"/>
    </row>
    <row r="42" spans="1:16" x14ac:dyDescent="0.35">
      <c r="A42" s="508" t="s">
        <v>20</v>
      </c>
      <c r="B42" s="509"/>
      <c r="C42" s="509"/>
      <c r="D42" s="509"/>
      <c r="E42" s="509"/>
      <c r="F42" s="509"/>
      <c r="G42" s="509"/>
      <c r="H42" s="509"/>
      <c r="I42" s="509"/>
      <c r="J42" s="509"/>
      <c r="K42" s="509"/>
      <c r="L42" s="509"/>
      <c r="M42" s="509"/>
      <c r="N42" s="240"/>
      <c r="O42" s="509"/>
      <c r="P42" s="192"/>
    </row>
    <row r="43" spans="1:16" x14ac:dyDescent="0.35">
      <c r="A43" s="508" t="s">
        <v>21</v>
      </c>
      <c r="B43" s="510"/>
      <c r="C43" s="510"/>
      <c r="D43" s="510"/>
      <c r="E43" s="510"/>
      <c r="F43" s="510"/>
      <c r="G43" s="510"/>
      <c r="H43" s="510"/>
      <c r="I43" s="510"/>
      <c r="J43" s="510"/>
      <c r="K43" s="510"/>
      <c r="L43" s="510"/>
      <c r="M43" s="510"/>
      <c r="N43" s="509"/>
      <c r="O43" s="510"/>
      <c r="P43" s="192"/>
    </row>
    <row r="44" spans="1:16" x14ac:dyDescent="0.35">
      <c r="A44" s="320"/>
      <c r="B44" s="64"/>
      <c r="C44" s="64"/>
      <c r="D44" s="321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</row>
  </sheetData>
  <mergeCells count="9">
    <mergeCell ref="P3:P4"/>
    <mergeCell ref="A2:P2"/>
    <mergeCell ref="A3:A4"/>
    <mergeCell ref="B3:D3"/>
    <mergeCell ref="E3:F3"/>
    <mergeCell ref="G3:H3"/>
    <mergeCell ref="I3:J3"/>
    <mergeCell ref="K3:M3"/>
    <mergeCell ref="O3:O4"/>
  </mergeCells>
  <pageMargins left="0.7" right="0.7" top="0.75" bottom="0.75" header="0.3" footer="0.3"/>
  <pageSetup scale="1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Q22"/>
  <sheetViews>
    <sheetView topLeftCell="D1" workbookViewId="0">
      <selection activeCell="F35" sqref="F35"/>
    </sheetView>
  </sheetViews>
  <sheetFormatPr defaultRowHeight="14.5" x14ac:dyDescent="0.35"/>
  <cols>
    <col min="3" max="3" width="13.453125" customWidth="1"/>
    <col min="4" max="4" width="25.26953125" customWidth="1"/>
    <col min="5" max="5" width="12.81640625" customWidth="1"/>
    <col min="7" max="7" width="11" customWidth="1"/>
    <col min="8" max="9" width="11.54296875" customWidth="1"/>
    <col min="10" max="10" width="10.81640625" customWidth="1"/>
    <col min="11" max="11" width="9.54296875" customWidth="1"/>
    <col min="13" max="13" width="9.7265625" customWidth="1"/>
    <col min="14" max="14" width="10.1796875" bestFit="1" customWidth="1"/>
    <col min="15" max="15" width="9.453125" bestFit="1" customWidth="1"/>
    <col min="16" max="16" width="12" customWidth="1"/>
    <col min="17" max="17" width="10.453125" customWidth="1"/>
  </cols>
  <sheetData>
    <row r="1" spans="3:17" ht="38.25" customHeight="1" thickBot="1" x14ac:dyDescent="0.7">
      <c r="D1" s="340" t="s">
        <v>221</v>
      </c>
    </row>
    <row r="2" spans="3:17" ht="15.75" hidden="1" customHeight="1" thickBot="1" x14ac:dyDescent="0.4">
      <c r="C2" s="1523" t="s">
        <v>193</v>
      </c>
      <c r="D2" s="1523"/>
      <c r="E2" s="1524"/>
    </row>
    <row r="3" spans="3:17" ht="81.75" customHeight="1" x14ac:dyDescent="0.35">
      <c r="C3" s="331"/>
      <c r="D3" s="353" t="s">
        <v>200</v>
      </c>
      <c r="E3" s="353" t="s">
        <v>220</v>
      </c>
      <c r="F3" s="359">
        <v>44743</v>
      </c>
      <c r="G3" s="359">
        <v>44774</v>
      </c>
      <c r="H3" s="359">
        <v>44805</v>
      </c>
      <c r="I3" s="359">
        <v>44835</v>
      </c>
      <c r="J3" s="359">
        <v>44866</v>
      </c>
      <c r="K3" s="359">
        <v>44896</v>
      </c>
      <c r="L3" s="359">
        <v>44949</v>
      </c>
      <c r="M3" s="359">
        <v>44958</v>
      </c>
      <c r="N3" s="359">
        <v>44986</v>
      </c>
      <c r="O3" s="359">
        <v>45017</v>
      </c>
      <c r="P3" s="359">
        <v>45047</v>
      </c>
      <c r="Q3" s="359">
        <v>45078</v>
      </c>
    </row>
    <row r="4" spans="3:17" ht="27" customHeight="1" thickBot="1" x14ac:dyDescent="0.5">
      <c r="C4" s="333" t="s">
        <v>199</v>
      </c>
      <c r="D4" s="354" t="s">
        <v>201</v>
      </c>
      <c r="E4" s="355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</row>
    <row r="5" spans="3:17" ht="38.25" customHeight="1" thickBot="1" x14ac:dyDescent="0.4">
      <c r="C5" s="1516"/>
      <c r="D5" s="356" t="s">
        <v>204</v>
      </c>
      <c r="E5" s="453" t="s">
        <v>202</v>
      </c>
      <c r="F5" s="341">
        <v>37.39</v>
      </c>
      <c r="G5" s="342">
        <v>36.270967741935486</v>
      </c>
      <c r="H5" s="342">
        <v>36.553333333333327</v>
      </c>
      <c r="I5" s="319">
        <f>'[1]Kuraz Menthealy Metro Report '!$E$44</f>
        <v>37.78709677419355</v>
      </c>
      <c r="J5" s="319">
        <f>'[2]Kuraz Monthaly Metro Report '!$E$5458</f>
        <v>38.313333333333325</v>
      </c>
      <c r="K5" s="458">
        <v>39.42</v>
      </c>
      <c r="L5" s="341"/>
      <c r="M5" s="342"/>
      <c r="N5" s="342"/>
      <c r="O5" s="319"/>
      <c r="P5" s="319"/>
      <c r="Q5" s="306"/>
    </row>
    <row r="6" spans="3:17" ht="38.25" customHeight="1" thickBot="1" x14ac:dyDescent="0.4">
      <c r="C6" s="1517"/>
      <c r="D6" s="356" t="s">
        <v>205</v>
      </c>
      <c r="E6" s="453" t="s">
        <v>203</v>
      </c>
      <c r="F6" s="343">
        <v>21.92</v>
      </c>
      <c r="G6" s="342">
        <v>21.980645161290322</v>
      </c>
      <c r="H6" s="342">
        <v>21.046666666666667</v>
      </c>
      <c r="I6" s="319">
        <f>'[1]Kuraz Menthealy Metro Report '!$F$44</f>
        <v>21.948387096774194</v>
      </c>
      <c r="J6" s="319">
        <f>'[2]Kuraz Monthaly Metro Report '!$F$5458</f>
        <v>21.522499999999997</v>
      </c>
      <c r="K6" s="459">
        <v>20.82</v>
      </c>
      <c r="L6" s="343"/>
      <c r="M6" s="342"/>
      <c r="N6" s="342"/>
      <c r="O6" s="319"/>
      <c r="P6" s="319"/>
      <c r="Q6" s="306"/>
    </row>
    <row r="7" spans="3:17" ht="27.75" customHeight="1" thickBot="1" x14ac:dyDescent="0.4">
      <c r="C7" s="330">
        <v>2</v>
      </c>
      <c r="D7" s="357" t="s">
        <v>206</v>
      </c>
      <c r="E7" s="453" t="s">
        <v>207</v>
      </c>
      <c r="F7" s="343">
        <v>17.100000000000001</v>
      </c>
      <c r="G7" s="344">
        <v>46.5</v>
      </c>
      <c r="H7" s="344">
        <v>36.799999999999997</v>
      </c>
      <c r="I7" s="344">
        <f>'[1]Kuraz Menthealy Metro Report '!$O$43</f>
        <v>81.600000000000009</v>
      </c>
      <c r="J7" s="344">
        <v>82.59999999999998</v>
      </c>
      <c r="K7" s="460">
        <v>48.100000000000009</v>
      </c>
      <c r="L7" s="343"/>
      <c r="M7" s="344"/>
      <c r="N7" s="344"/>
      <c r="O7" s="344"/>
      <c r="P7" s="344"/>
      <c r="Q7" s="306"/>
    </row>
    <row r="8" spans="3:17" ht="38.25" customHeight="1" thickBot="1" x14ac:dyDescent="0.4">
      <c r="C8" s="330">
        <v>3</v>
      </c>
      <c r="D8" s="358" t="s">
        <v>208</v>
      </c>
      <c r="E8" s="454" t="s">
        <v>209</v>
      </c>
      <c r="F8" s="343">
        <v>6.84</v>
      </c>
      <c r="G8" s="319">
        <f>'[2]Kuraz Monthaly Metro Report '!$I$5325</f>
        <v>6.9974193548387102</v>
      </c>
      <c r="H8" s="319">
        <f>'[3]Kuraz Menthealy Metro Report '!$I$43</f>
        <v>5.5116666666666667</v>
      </c>
      <c r="I8" s="319">
        <f>'[1]Kuraz Menthealy Metro Report '!$J$44</f>
        <v>5.8183870967741935</v>
      </c>
      <c r="J8" s="319">
        <f>'[2]Kuraz Monthaly Metro Report '!$J$5458</f>
        <v>6.2986666666666666</v>
      </c>
      <c r="K8" s="329">
        <v>6.9051612903225799</v>
      </c>
      <c r="L8" s="343"/>
      <c r="M8" s="319"/>
      <c r="N8" s="319"/>
      <c r="O8" s="319"/>
      <c r="P8" s="319"/>
      <c r="Q8" s="306"/>
    </row>
    <row r="9" spans="3:17" ht="31.5" customHeight="1" thickBot="1" x14ac:dyDescent="0.4">
      <c r="C9" s="330">
        <v>4</v>
      </c>
      <c r="D9" s="358" t="s">
        <v>210</v>
      </c>
      <c r="E9" s="454" t="s">
        <v>211</v>
      </c>
      <c r="F9" s="343">
        <v>5.9</v>
      </c>
      <c r="G9" s="344" t="s">
        <v>164</v>
      </c>
      <c r="H9" s="344" t="s">
        <v>164</v>
      </c>
      <c r="I9" s="319">
        <f>'[1]Kuraz Menthealy Metro Report '!$I$44</f>
        <v>2.3774193548387097</v>
      </c>
      <c r="J9" s="319">
        <f>'[2]Kuraz Monthaly Metro Report '!$I$5458</f>
        <v>5.2433333333333341</v>
      </c>
      <c r="K9" s="329">
        <v>6.0058064516129033</v>
      </c>
      <c r="L9" s="343"/>
      <c r="M9" s="344"/>
      <c r="N9" s="344"/>
      <c r="O9" s="319"/>
      <c r="P9" s="319"/>
      <c r="Q9" s="306"/>
    </row>
    <row r="10" spans="3:17" ht="30" customHeight="1" thickBot="1" x14ac:dyDescent="0.4">
      <c r="C10" s="1515">
        <v>5</v>
      </c>
      <c r="D10" s="1529" t="s">
        <v>212</v>
      </c>
      <c r="E10" s="1525" t="s">
        <v>213</v>
      </c>
      <c r="F10" s="343">
        <v>0</v>
      </c>
      <c r="G10" s="344" t="s">
        <v>164</v>
      </c>
      <c r="H10" s="344" t="s">
        <v>164</v>
      </c>
      <c r="I10" s="342">
        <f>'[1]Kuraz Menthealy Metro Report '!$N$44</f>
        <v>7.09375</v>
      </c>
      <c r="J10" s="342">
        <f>'[2]Kuraz Monthaly Metro Report '!$N$5458</f>
        <v>7.6516666666666691</v>
      </c>
      <c r="K10" s="329" t="e">
        <f>'Kuraz Monthly Metro Report '!#REF!</f>
        <v>#REF!</v>
      </c>
      <c r="L10" s="343"/>
      <c r="M10" s="344"/>
      <c r="N10" s="344"/>
      <c r="O10" s="342"/>
      <c r="P10" s="342"/>
      <c r="Q10" s="306"/>
    </row>
    <row r="11" spans="3:17" ht="15.75" hidden="1" customHeight="1" thickBot="1" x14ac:dyDescent="0.4">
      <c r="C11" s="1517"/>
      <c r="D11" s="1530"/>
      <c r="E11" s="1531"/>
      <c r="F11" s="1518">
        <v>1.29</v>
      </c>
      <c r="G11" s="344"/>
      <c r="H11" s="344"/>
      <c r="I11" s="344"/>
      <c r="J11" s="344"/>
      <c r="K11" s="306"/>
      <c r="L11" s="1518"/>
      <c r="M11" s="344"/>
      <c r="N11" s="344"/>
      <c r="O11" s="344"/>
      <c r="P11" s="344"/>
      <c r="Q11" s="306"/>
    </row>
    <row r="12" spans="3:17" ht="32.25" customHeight="1" thickBot="1" x14ac:dyDescent="0.4">
      <c r="C12" s="1515">
        <v>6</v>
      </c>
      <c r="D12" s="1532" t="s">
        <v>214</v>
      </c>
      <c r="E12" s="455" t="s">
        <v>215</v>
      </c>
      <c r="F12" s="1519"/>
      <c r="G12" s="319">
        <f>'[2]Kuraz Monthaly Metro Report '!$J$5325</f>
        <v>1.4001612903225806</v>
      </c>
      <c r="H12" s="319">
        <f>'[3]Kuraz Menthealy Metro Report '!$J$43</f>
        <v>1.1826666666666668</v>
      </c>
      <c r="I12" s="319">
        <f>'[1]Kuraz Menthealy Metro Report '!$K$44</f>
        <v>1.2593548387096773</v>
      </c>
      <c r="J12" s="319">
        <f>'[2]Kuraz Monthaly Metro Report '!$K$5458</f>
        <v>1.0146666666666666</v>
      </c>
      <c r="K12" s="329">
        <f>'Kuraz Monthly Metro Report '!$K$43</f>
        <v>0</v>
      </c>
      <c r="L12" s="1519"/>
      <c r="M12" s="319"/>
      <c r="N12" s="319"/>
      <c r="O12" s="319"/>
      <c r="P12" s="319"/>
      <c r="Q12" s="306"/>
    </row>
    <row r="13" spans="3:17" ht="27.75" customHeight="1" thickBot="1" x14ac:dyDescent="0.4">
      <c r="C13" s="1516"/>
      <c r="D13" s="1533"/>
      <c r="E13" s="454" t="s">
        <v>216</v>
      </c>
      <c r="F13" s="343">
        <v>0.7</v>
      </c>
      <c r="G13" s="319">
        <f>'[2]Kuraz Monthaly Metro Report '!$K$5325</f>
        <v>0.86322580645161295</v>
      </c>
      <c r="H13" s="319">
        <f>'[3]Kuraz Menthealy Metro Report '!$K$43</f>
        <v>0.83566666666666667</v>
      </c>
      <c r="I13" s="319">
        <f>'[1]Kuraz Menthealy Metro Report '!$L$44</f>
        <v>0.65774193548387094</v>
      </c>
      <c r="J13" s="319">
        <f>'[2]Kuraz Monthaly Metro Report '!$L$5458</f>
        <v>0.60266666666666657</v>
      </c>
      <c r="K13" s="329">
        <f>'Kuraz Monthly Metro Report '!$L$43</f>
        <v>0</v>
      </c>
      <c r="L13" s="343"/>
      <c r="M13" s="319"/>
      <c r="N13" s="319"/>
      <c r="O13" s="319"/>
      <c r="P13" s="319"/>
      <c r="Q13" s="306"/>
    </row>
    <row r="14" spans="3:17" ht="29.5" thickBot="1" x14ac:dyDescent="0.4">
      <c r="C14" s="1516"/>
      <c r="D14" s="1533"/>
      <c r="E14" s="454" t="s">
        <v>217</v>
      </c>
      <c r="F14" s="343">
        <v>1.1000000000000001</v>
      </c>
      <c r="G14" s="319">
        <f>'[2]Kuraz Monthaly Metro Report '!$L$5325</f>
        <v>1.1316935483870969</v>
      </c>
      <c r="H14" s="319">
        <f>AVERAGE(H12:H13)</f>
        <v>1.0091666666666668</v>
      </c>
      <c r="I14" s="319">
        <f>'[1]Kuraz Menthealy Metro Report '!$M$44</f>
        <v>0.95854838709677426</v>
      </c>
      <c r="J14" s="319">
        <f>'[2]Kuraz Monthaly Metro Report '!$M$5458</f>
        <v>0.80866666666666664</v>
      </c>
      <c r="K14" s="329">
        <f>AVERAGE(K12:K13)</f>
        <v>0</v>
      </c>
      <c r="L14" s="343"/>
      <c r="M14" s="319"/>
      <c r="N14" s="319"/>
      <c r="O14" s="319"/>
      <c r="P14" s="319"/>
      <c r="Q14" s="306"/>
    </row>
    <row r="15" spans="3:17" ht="15" thickBot="1" x14ac:dyDescent="0.4">
      <c r="C15" s="1517"/>
      <c r="D15" s="1534"/>
      <c r="E15" s="454" t="s">
        <v>218</v>
      </c>
      <c r="F15" s="345">
        <v>1.85</v>
      </c>
      <c r="G15" s="344">
        <v>1.62</v>
      </c>
      <c r="H15" s="319">
        <f>H12/0.84</f>
        <v>1.407936507936508</v>
      </c>
      <c r="I15" s="346"/>
      <c r="J15" s="342">
        <f>J12/0.6</f>
        <v>1.691111111111111</v>
      </c>
      <c r="K15" s="329">
        <f>K12/0.5</f>
        <v>0</v>
      </c>
      <c r="L15" s="345"/>
      <c r="M15" s="344"/>
      <c r="N15" s="319"/>
      <c r="O15" s="346"/>
      <c r="P15" s="342"/>
      <c r="Q15" s="306"/>
    </row>
    <row r="16" spans="3:17" ht="19" thickBot="1" x14ac:dyDescent="0.4">
      <c r="C16" s="1515">
        <v>7</v>
      </c>
      <c r="D16" s="1535" t="s">
        <v>219</v>
      </c>
      <c r="E16" s="453" t="s">
        <v>202</v>
      </c>
      <c r="F16" s="343">
        <v>81.319999999999993</v>
      </c>
      <c r="G16" s="347">
        <v>86.903225806451616</v>
      </c>
      <c r="H16" s="347">
        <v>82.13333333333334</v>
      </c>
      <c r="I16" s="319">
        <f>'[1]Kuraz Menthealy Metro Report '!$G$44</f>
        <v>89.903225806451616</v>
      </c>
      <c r="J16" s="319">
        <f>'[2]Kuraz Monthaly Metro Report '!$G$5458</f>
        <v>88.7</v>
      </c>
      <c r="K16" s="329">
        <v>86.903225806451616</v>
      </c>
      <c r="L16" s="343"/>
      <c r="M16" s="347"/>
      <c r="N16" s="347"/>
      <c r="O16" s="319"/>
      <c r="P16" s="319"/>
      <c r="Q16" s="306"/>
    </row>
    <row r="17" spans="3:17" ht="19" thickBot="1" x14ac:dyDescent="0.4">
      <c r="C17" s="1517"/>
      <c r="D17" s="1536"/>
      <c r="E17" s="453" t="s">
        <v>203</v>
      </c>
      <c r="F17" s="343">
        <v>42.61</v>
      </c>
      <c r="G17" s="347">
        <v>44.354838709677416</v>
      </c>
      <c r="H17" s="347">
        <v>46.133333333333333</v>
      </c>
      <c r="I17" s="319">
        <f>'[1]Kuraz Menthealy Metro Report '!$H$44</f>
        <v>42.645161290322584</v>
      </c>
      <c r="J17" s="319">
        <f>'[2]Kuraz Monthaly Metro Report '!$H$5458</f>
        <v>42.4</v>
      </c>
      <c r="K17" s="461">
        <v>39.29032258064516</v>
      </c>
      <c r="L17" s="343"/>
      <c r="M17" s="347"/>
      <c r="N17" s="347"/>
      <c r="O17" s="319"/>
      <c r="P17" s="319"/>
      <c r="Q17" s="306"/>
    </row>
    <row r="18" spans="3:17" ht="37.5" thickBot="1" x14ac:dyDescent="0.5">
      <c r="C18" s="1515">
        <v>8</v>
      </c>
      <c r="D18" s="1543" t="s">
        <v>194</v>
      </c>
      <c r="E18" s="456" t="s">
        <v>195</v>
      </c>
      <c r="F18" s="348">
        <v>36.78</v>
      </c>
      <c r="G18" s="349">
        <v>35.810967741935485</v>
      </c>
      <c r="H18" s="334">
        <f>'[3]Kuraz Menthealy Metro Report '!$B$43</f>
        <v>33.116000000000007</v>
      </c>
      <c r="I18" s="335">
        <f>'[1]Kuraz Menthealy Metro Report '!$B$44</f>
        <v>35.032580645161296</v>
      </c>
      <c r="J18" s="350">
        <f>'[2]Kuraz Monthaly Metro Report '!$B$5458</f>
        <v>34.913333333333334</v>
      </c>
      <c r="K18" s="457">
        <v>36.012903225806454</v>
      </c>
      <c r="L18" s="348"/>
      <c r="M18" s="349"/>
      <c r="N18" s="334"/>
      <c r="O18" s="335"/>
      <c r="P18" s="350"/>
      <c r="Q18" s="306"/>
    </row>
    <row r="19" spans="3:17" ht="21.75" customHeight="1" x14ac:dyDescent="0.35">
      <c r="C19" s="1516"/>
      <c r="D19" s="1533"/>
      <c r="E19" s="1525" t="s">
        <v>196</v>
      </c>
      <c r="F19" s="1520">
        <v>31.58</v>
      </c>
      <c r="G19" s="1521">
        <v>31.944516129032259</v>
      </c>
      <c r="H19" s="1537">
        <f>'[3]Kuraz Menthealy Metro Report '!$C$43</f>
        <v>30.153333333333329</v>
      </c>
      <c r="I19" s="336">
        <f>'[1]Kuraz Menthealy Metro Report '!$C$44</f>
        <v>31.947096774193547</v>
      </c>
      <c r="J19" s="1539">
        <f>'[2]Kuraz Monthaly Metro Report '!$C$5458</f>
        <v>31.727999999999998</v>
      </c>
      <c r="K19" s="1527">
        <v>31.633548387096774</v>
      </c>
      <c r="L19" s="1520"/>
      <c r="M19" s="1521"/>
      <c r="N19" s="1537"/>
      <c r="O19" s="336"/>
      <c r="P19" s="1539"/>
      <c r="Q19" s="1541"/>
    </row>
    <row r="20" spans="3:17" ht="6" hidden="1" customHeight="1" thickBot="1" x14ac:dyDescent="0.4">
      <c r="C20" s="1516"/>
      <c r="D20" s="1533"/>
      <c r="E20" s="1526"/>
      <c r="F20" s="1520"/>
      <c r="G20" s="1522"/>
      <c r="H20" s="1538"/>
      <c r="I20" s="337"/>
      <c r="J20" s="1540"/>
      <c r="K20" s="1528"/>
      <c r="L20" s="1520"/>
      <c r="M20" s="1522"/>
      <c r="N20" s="1538"/>
      <c r="O20" s="337"/>
      <c r="P20" s="1540"/>
      <c r="Q20" s="1542"/>
    </row>
    <row r="21" spans="3:17" ht="24.75" customHeight="1" thickBot="1" x14ac:dyDescent="0.4">
      <c r="C21" s="1516"/>
      <c r="D21" s="1533"/>
      <c r="E21" s="453" t="s">
        <v>197</v>
      </c>
      <c r="F21" s="351">
        <v>31.35</v>
      </c>
      <c r="G21" s="338">
        <v>31.342032258064513</v>
      </c>
      <c r="H21" s="336">
        <f>'[3]Kuraz Menthealy Metro Report '!$D$43</f>
        <v>29.95933333333334</v>
      </c>
      <c r="I21" s="336">
        <f>'[1]Kuraz Menthealy Metro Report '!$D$44</f>
        <v>31.921935483870964</v>
      </c>
      <c r="J21" s="350">
        <f>'[2]Kuraz Monthaly Metro Report '!$D$5458</f>
        <v>31.785333333333334</v>
      </c>
      <c r="K21" s="457">
        <v>31.580645161290324</v>
      </c>
      <c r="L21" s="351"/>
      <c r="M21" s="338"/>
      <c r="N21" s="336"/>
      <c r="O21" s="336"/>
      <c r="P21" s="350"/>
      <c r="Q21" s="306"/>
    </row>
    <row r="22" spans="3:17" ht="19" thickBot="1" x14ac:dyDescent="0.4">
      <c r="C22" s="1517"/>
      <c r="D22" s="1534"/>
      <c r="E22" s="453" t="s">
        <v>198</v>
      </c>
      <c r="F22" s="352">
        <v>0</v>
      </c>
      <c r="G22" s="339">
        <v>0</v>
      </c>
      <c r="H22" s="339">
        <v>0</v>
      </c>
      <c r="I22" s="339">
        <v>0</v>
      </c>
      <c r="J22" s="339">
        <v>0</v>
      </c>
      <c r="K22" s="339">
        <v>0</v>
      </c>
      <c r="L22" s="352"/>
      <c r="M22" s="339"/>
      <c r="N22" s="339"/>
      <c r="O22" s="339"/>
      <c r="P22" s="339"/>
      <c r="Q22" s="306"/>
    </row>
  </sheetData>
  <mergeCells count="24">
    <mergeCell ref="F19:F20"/>
    <mergeCell ref="N19:N20"/>
    <mergeCell ref="P19:P20"/>
    <mergeCell ref="Q19:Q20"/>
    <mergeCell ref="D18:D22"/>
    <mergeCell ref="J19:J20"/>
    <mergeCell ref="G19:G20"/>
    <mergeCell ref="H19:H20"/>
    <mergeCell ref="C18:C22"/>
    <mergeCell ref="L11:L12"/>
    <mergeCell ref="L19:L20"/>
    <mergeCell ref="M19:M20"/>
    <mergeCell ref="C2:E2"/>
    <mergeCell ref="E19:E20"/>
    <mergeCell ref="K19:K20"/>
    <mergeCell ref="C5:C6"/>
    <mergeCell ref="C10:C11"/>
    <mergeCell ref="D10:D11"/>
    <mergeCell ref="E10:E11"/>
    <mergeCell ref="C12:C15"/>
    <mergeCell ref="D12:D15"/>
    <mergeCell ref="C16:C17"/>
    <mergeCell ref="D16:D17"/>
    <mergeCell ref="F11:F1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208"/>
  <sheetViews>
    <sheetView topLeftCell="A13" workbookViewId="0">
      <selection activeCell="A3" sqref="A3:Q208"/>
    </sheetView>
  </sheetViews>
  <sheetFormatPr defaultRowHeight="14.5" x14ac:dyDescent="0.35"/>
  <sheetData>
    <row r="2" spans="1:17" x14ac:dyDescent="0.35">
      <c r="A2" s="360"/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</row>
    <row r="3" spans="1:17" x14ac:dyDescent="0.35">
      <c r="A3" s="360"/>
      <c r="B3" s="360"/>
      <c r="C3" s="360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</row>
    <row r="4" spans="1:17" ht="19" thickBot="1" x14ac:dyDescent="0.5">
      <c r="A4" s="361" t="s">
        <v>222</v>
      </c>
      <c r="B4" s="361"/>
      <c r="C4" s="361"/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0"/>
      <c r="Q4" s="360"/>
    </row>
    <row r="5" spans="1:17" x14ac:dyDescent="0.35">
      <c r="A5" s="1458" t="s">
        <v>165</v>
      </c>
      <c r="B5" s="1545" t="s">
        <v>23</v>
      </c>
      <c r="C5" s="1546"/>
      <c r="D5" s="1547"/>
      <c r="E5" s="1545" t="s">
        <v>24</v>
      </c>
      <c r="F5" s="1547"/>
      <c r="G5" s="1545" t="s">
        <v>4</v>
      </c>
      <c r="H5" s="1547"/>
      <c r="I5" s="1550" t="s">
        <v>5</v>
      </c>
      <c r="J5" s="1551"/>
      <c r="K5" s="1556" t="s">
        <v>6</v>
      </c>
      <c r="L5" s="1557"/>
      <c r="M5" s="1558"/>
      <c r="N5" s="1559" t="s">
        <v>46</v>
      </c>
      <c r="O5" s="1560" t="s">
        <v>166</v>
      </c>
      <c r="P5" s="360"/>
      <c r="Q5" s="360"/>
    </row>
    <row r="6" spans="1:17" ht="39" x14ac:dyDescent="0.35">
      <c r="A6" s="1544"/>
      <c r="B6" s="362">
        <v>0.05</v>
      </c>
      <c r="C6" s="362">
        <v>0.1</v>
      </c>
      <c r="D6" s="362">
        <v>0.2</v>
      </c>
      <c r="E6" s="362" t="s">
        <v>9</v>
      </c>
      <c r="F6" s="362" t="s">
        <v>10</v>
      </c>
      <c r="G6" s="362" t="s">
        <v>9</v>
      </c>
      <c r="H6" s="362" t="s">
        <v>10</v>
      </c>
      <c r="I6" s="362" t="s">
        <v>11</v>
      </c>
      <c r="J6" s="362" t="s">
        <v>12</v>
      </c>
      <c r="K6" s="363" t="s">
        <v>13</v>
      </c>
      <c r="L6" s="363" t="s">
        <v>14</v>
      </c>
      <c r="M6" s="364" t="s">
        <v>167</v>
      </c>
      <c r="N6" s="1559"/>
      <c r="O6" s="1560"/>
      <c r="P6" s="360"/>
      <c r="Q6" s="360"/>
    </row>
    <row r="7" spans="1:17" x14ac:dyDescent="0.35">
      <c r="A7" s="365" t="s">
        <v>173</v>
      </c>
      <c r="B7" s="305">
        <v>30.735000000000003</v>
      </c>
      <c r="C7" s="305">
        <v>28.797500000000003</v>
      </c>
      <c r="D7" s="366">
        <v>0</v>
      </c>
      <c r="E7" s="305">
        <v>32.099999999999994</v>
      </c>
      <c r="F7" s="305">
        <v>20.875</v>
      </c>
      <c r="G7" s="305">
        <v>0</v>
      </c>
      <c r="H7" s="305">
        <v>0</v>
      </c>
      <c r="I7" s="305">
        <v>2.6875</v>
      </c>
      <c r="J7" s="305">
        <v>3.8187499999999996</v>
      </c>
      <c r="K7" s="305">
        <v>1.2450000000000001</v>
      </c>
      <c r="L7" s="367">
        <v>0.67571428571428582</v>
      </c>
      <c r="M7" s="305">
        <v>0.98499999999999999</v>
      </c>
      <c r="N7" s="365">
        <v>5.55</v>
      </c>
      <c r="O7" s="365">
        <v>37.4</v>
      </c>
      <c r="P7" s="360"/>
      <c r="Q7" s="360"/>
    </row>
    <row r="8" spans="1:17" x14ac:dyDescent="0.35">
      <c r="A8" s="365" t="s">
        <v>174</v>
      </c>
      <c r="B8" s="305">
        <v>29.412903225806449</v>
      </c>
      <c r="C8" s="305">
        <v>28.000000000000004</v>
      </c>
      <c r="D8" s="366">
        <v>0</v>
      </c>
      <c r="E8" s="305">
        <v>31.032258064516128</v>
      </c>
      <c r="F8" s="305">
        <v>20.554838709677416</v>
      </c>
      <c r="G8" s="305">
        <v>81.870967741935488</v>
      </c>
      <c r="H8" s="305">
        <v>53.225806451612904</v>
      </c>
      <c r="I8" s="305">
        <v>2.3903225806451616</v>
      </c>
      <c r="J8" s="367">
        <v>3.3764516129032254</v>
      </c>
      <c r="K8" s="305">
        <v>0.99516129032258061</v>
      </c>
      <c r="L8" s="305">
        <v>0.58096774193548395</v>
      </c>
      <c r="M8" s="305">
        <v>0.78806451612903228</v>
      </c>
      <c r="N8" s="365">
        <v>5.15</v>
      </c>
      <c r="O8" s="365">
        <v>198.1</v>
      </c>
      <c r="P8" s="360"/>
      <c r="Q8" s="360"/>
    </row>
    <row r="9" spans="1:17" x14ac:dyDescent="0.35">
      <c r="A9" s="365" t="s">
        <v>175</v>
      </c>
      <c r="B9" s="305">
        <v>31.892903225806453</v>
      </c>
      <c r="C9" s="305">
        <v>30.323225806451614</v>
      </c>
      <c r="D9" s="366">
        <v>0</v>
      </c>
      <c r="E9" s="305">
        <v>32.398064516129033</v>
      </c>
      <c r="F9" s="305">
        <v>22.274838709677418</v>
      </c>
      <c r="G9" s="305">
        <v>93.935483870967744</v>
      </c>
      <c r="H9" s="305">
        <v>56.322580645161288</v>
      </c>
      <c r="I9" s="305">
        <v>3.629032258064516</v>
      </c>
      <c r="J9" s="305">
        <v>3.8861290322580642</v>
      </c>
      <c r="K9" s="305">
        <v>1.1358064516129032</v>
      </c>
      <c r="L9" s="367">
        <v>0.62516129032258061</v>
      </c>
      <c r="M9" s="305">
        <v>0.88048387096774194</v>
      </c>
      <c r="N9" s="365">
        <v>4.58</v>
      </c>
      <c r="O9" s="365">
        <v>82</v>
      </c>
      <c r="P9" s="360"/>
      <c r="Q9" s="360"/>
    </row>
    <row r="10" spans="1:17" x14ac:dyDescent="0.35">
      <c r="A10" s="365" t="s">
        <v>176</v>
      </c>
      <c r="B10" s="305">
        <v>30.444333333333329</v>
      </c>
      <c r="C10" s="368">
        <v>29.096000000000004</v>
      </c>
      <c r="D10" s="366">
        <v>0</v>
      </c>
      <c r="E10" s="305">
        <v>33.01</v>
      </c>
      <c r="F10" s="305">
        <v>20.426666666666666</v>
      </c>
      <c r="G10" s="368">
        <v>94.966666666666669</v>
      </c>
      <c r="H10" s="368">
        <v>57.333333333333336</v>
      </c>
      <c r="I10" s="305">
        <v>3.7216666666666667</v>
      </c>
      <c r="J10" s="305">
        <v>2.0500000000000003</v>
      </c>
      <c r="K10" s="305">
        <v>1.179</v>
      </c>
      <c r="L10" s="305">
        <v>0.7496666666666667</v>
      </c>
      <c r="M10" s="99">
        <v>0.96433333333333338</v>
      </c>
      <c r="N10" s="365">
        <v>5.0999999999999996</v>
      </c>
      <c r="O10" s="365">
        <v>156</v>
      </c>
      <c r="P10" s="360"/>
      <c r="Q10" s="360"/>
    </row>
    <row r="11" spans="1:17" x14ac:dyDescent="0.35">
      <c r="A11" s="365" t="s">
        <v>177</v>
      </c>
      <c r="B11" s="305">
        <v>23.705806451612901</v>
      </c>
      <c r="C11" s="305">
        <v>22.289677419354838</v>
      </c>
      <c r="D11" s="366">
        <v>0</v>
      </c>
      <c r="E11" s="305">
        <v>25.283870967741933</v>
      </c>
      <c r="F11" s="305">
        <v>14.667741935483873</v>
      </c>
      <c r="G11" s="305">
        <v>70.41935483870968</v>
      </c>
      <c r="H11" s="305">
        <v>37.225806451612904</v>
      </c>
      <c r="I11" s="305">
        <v>3.347096774193548</v>
      </c>
      <c r="J11" s="305">
        <v>2.7806451612903227</v>
      </c>
      <c r="K11" s="305">
        <v>0.75161290322580643</v>
      </c>
      <c r="L11" s="305">
        <v>0.52935483870967748</v>
      </c>
      <c r="M11" s="305">
        <v>0.64048387096774184</v>
      </c>
      <c r="N11" s="305">
        <v>6.08</v>
      </c>
      <c r="O11" s="305">
        <v>82.5</v>
      </c>
      <c r="P11" s="360"/>
      <c r="Q11" s="360"/>
    </row>
    <row r="12" spans="1:17" x14ac:dyDescent="0.35">
      <c r="A12" s="365" t="s">
        <v>178</v>
      </c>
      <c r="B12" s="305">
        <v>31.673000000000002</v>
      </c>
      <c r="C12" s="305">
        <v>30.24666666666667</v>
      </c>
      <c r="D12" s="366">
        <v>0</v>
      </c>
      <c r="E12" s="305">
        <v>32.873333333333328</v>
      </c>
      <c r="F12" s="305">
        <v>19.066666666666666</v>
      </c>
      <c r="G12" s="305">
        <v>94.266666666666666</v>
      </c>
      <c r="H12" s="305">
        <v>48.866666666666667</v>
      </c>
      <c r="I12" s="305">
        <v>4.22</v>
      </c>
      <c r="J12" s="305">
        <v>5.1973333333333329</v>
      </c>
      <c r="K12" s="305">
        <v>1.2343333333333331</v>
      </c>
      <c r="L12" s="305">
        <v>0.65400000000000003</v>
      </c>
      <c r="M12" s="305">
        <v>0.94416666666666671</v>
      </c>
      <c r="N12" s="305">
        <v>7.36</v>
      </c>
      <c r="O12" s="305">
        <v>98.8</v>
      </c>
      <c r="P12" s="360"/>
      <c r="Q12" s="360"/>
    </row>
    <row r="13" spans="1:17" x14ac:dyDescent="0.35">
      <c r="A13" s="365" t="s">
        <v>179</v>
      </c>
      <c r="B13" s="305">
        <v>31.676129032258064</v>
      </c>
      <c r="C13" s="305">
        <v>30.171612903225803</v>
      </c>
      <c r="D13" s="366">
        <v>0</v>
      </c>
      <c r="E13" s="305">
        <v>35.032258064516128</v>
      </c>
      <c r="F13" s="305">
        <v>18.748387096774191</v>
      </c>
      <c r="G13" s="305">
        <v>94.548387096774192</v>
      </c>
      <c r="H13" s="305">
        <v>43.096774193548384</v>
      </c>
      <c r="I13" s="305">
        <v>4.9645161290322593</v>
      </c>
      <c r="J13" s="305">
        <v>5.4732258064516133</v>
      </c>
      <c r="K13" s="305">
        <v>1.0777419354838711</v>
      </c>
      <c r="L13" s="305">
        <v>0.68741935483870964</v>
      </c>
      <c r="M13" s="305">
        <v>0.88258064516129031</v>
      </c>
      <c r="N13" s="367">
        <v>8.17</v>
      </c>
      <c r="O13" s="367">
        <v>63.6</v>
      </c>
      <c r="P13" s="360"/>
      <c r="Q13" s="360"/>
    </row>
    <row r="14" spans="1:17" x14ac:dyDescent="0.35">
      <c r="A14" s="369" t="s">
        <v>16</v>
      </c>
      <c r="B14" s="305">
        <f>SUM(B7:B13)</f>
        <v>209.54007526881722</v>
      </c>
      <c r="C14" s="305">
        <f>SUM(C7:C13)</f>
        <v>198.92468279569891</v>
      </c>
      <c r="D14" s="366">
        <v>0</v>
      </c>
      <c r="E14" s="305">
        <f t="shared" ref="E14:O14" si="0">SUM(E7:E13)</f>
        <v>221.72978494623655</v>
      </c>
      <c r="F14" s="305">
        <f t="shared" si="0"/>
        <v>136.61413978494622</v>
      </c>
      <c r="G14" s="305">
        <f t="shared" si="0"/>
        <v>530.00752688172042</v>
      </c>
      <c r="H14" s="305">
        <f t="shared" si="0"/>
        <v>296.07096774193548</v>
      </c>
      <c r="I14" s="305">
        <f t="shared" si="0"/>
        <v>24.960134408602151</v>
      </c>
      <c r="J14" s="305">
        <f t="shared" si="0"/>
        <v>26.58253494623656</v>
      </c>
      <c r="K14" s="305">
        <f t="shared" si="0"/>
        <v>7.6186559139784951</v>
      </c>
      <c r="L14" s="305">
        <f t="shared" si="0"/>
        <v>4.5022841781874039</v>
      </c>
      <c r="M14" s="305">
        <f t="shared" si="0"/>
        <v>6.0851129032258067</v>
      </c>
      <c r="N14" s="367">
        <f t="shared" si="0"/>
        <v>41.99</v>
      </c>
      <c r="O14" s="367">
        <f t="shared" si="0"/>
        <v>718.4</v>
      </c>
      <c r="P14" s="360"/>
      <c r="Q14" s="360"/>
    </row>
    <row r="15" spans="1:17" x14ac:dyDescent="0.35">
      <c r="A15" s="369" t="s">
        <v>190</v>
      </c>
      <c r="B15" s="305">
        <f>AVERAGE(B7:B13)</f>
        <v>29.934296466973887</v>
      </c>
      <c r="C15" s="305">
        <f>AVERAGE(C7:C13)</f>
        <v>28.417811827956989</v>
      </c>
      <c r="D15" s="366">
        <v>0</v>
      </c>
      <c r="E15" s="305">
        <f t="shared" ref="E15:O15" si="1">AVERAGE(E7:E13)</f>
        <v>31.675683563748077</v>
      </c>
      <c r="F15" s="305">
        <f t="shared" si="1"/>
        <v>19.516305683563747</v>
      </c>
      <c r="G15" s="305">
        <f t="shared" si="1"/>
        <v>75.715360983102912</v>
      </c>
      <c r="H15" s="305">
        <f t="shared" si="1"/>
        <v>42.295852534562208</v>
      </c>
      <c r="I15" s="305">
        <f t="shared" si="1"/>
        <v>3.5657334869431643</v>
      </c>
      <c r="J15" s="305">
        <f t="shared" si="1"/>
        <v>3.7975049923195088</v>
      </c>
      <c r="K15" s="305">
        <f t="shared" si="1"/>
        <v>1.0883794162826421</v>
      </c>
      <c r="L15" s="305">
        <f t="shared" si="1"/>
        <v>0.64318345402677202</v>
      </c>
      <c r="M15" s="305">
        <f t="shared" si="1"/>
        <v>0.86930184331797233</v>
      </c>
      <c r="N15" s="367">
        <f t="shared" si="1"/>
        <v>5.9985714285714291</v>
      </c>
      <c r="O15" s="367">
        <f t="shared" si="1"/>
        <v>102.62857142857142</v>
      </c>
      <c r="P15" s="360"/>
      <c r="Q15" s="360"/>
    </row>
    <row r="16" spans="1:17" x14ac:dyDescent="0.35">
      <c r="A16" s="360"/>
      <c r="B16" s="360"/>
      <c r="C16" s="360"/>
      <c r="D16" s="360"/>
      <c r="E16" s="360"/>
      <c r="F16" s="360"/>
      <c r="G16" s="360"/>
      <c r="H16" s="360"/>
      <c r="I16" s="360"/>
      <c r="J16" s="360"/>
      <c r="K16" s="360"/>
      <c r="L16" s="360"/>
      <c r="M16" s="360"/>
      <c r="N16" s="360"/>
      <c r="O16" s="360"/>
      <c r="P16" s="360"/>
      <c r="Q16" s="360"/>
    </row>
    <row r="17" spans="1:17" x14ac:dyDescent="0.35">
      <c r="A17" s="360"/>
      <c r="B17" s="360"/>
      <c r="C17" s="360"/>
      <c r="D17" s="360"/>
      <c r="E17" s="360"/>
      <c r="F17" s="360"/>
      <c r="G17" s="360"/>
      <c r="H17" s="360"/>
      <c r="I17" s="360"/>
      <c r="J17" s="360"/>
      <c r="K17" s="360"/>
      <c r="L17" s="360"/>
      <c r="M17" s="360"/>
      <c r="N17" s="360"/>
      <c r="O17" s="360"/>
      <c r="P17" s="360"/>
      <c r="Q17" s="360"/>
    </row>
    <row r="18" spans="1:17" ht="19" thickBot="1" x14ac:dyDescent="0.5">
      <c r="A18" s="361" t="s">
        <v>223</v>
      </c>
      <c r="B18" s="361"/>
      <c r="C18" s="361"/>
      <c r="D18" s="361"/>
      <c r="E18" s="361"/>
      <c r="F18" s="361"/>
      <c r="G18" s="361"/>
      <c r="H18" s="361"/>
      <c r="I18" s="361"/>
      <c r="J18" s="361"/>
      <c r="K18" s="361"/>
      <c r="L18" s="361"/>
      <c r="M18" s="361"/>
      <c r="N18" s="361"/>
      <c r="O18" s="361"/>
      <c r="P18" s="360"/>
      <c r="Q18" s="360"/>
    </row>
    <row r="19" spans="1:17" x14ac:dyDescent="0.35">
      <c r="A19" s="1458" t="s">
        <v>165</v>
      </c>
      <c r="B19" s="1545" t="s">
        <v>23</v>
      </c>
      <c r="C19" s="1546"/>
      <c r="D19" s="1547"/>
      <c r="E19" s="1545" t="s">
        <v>24</v>
      </c>
      <c r="F19" s="1547"/>
      <c r="G19" s="1545" t="s">
        <v>4</v>
      </c>
      <c r="H19" s="1547"/>
      <c r="I19" s="1550" t="s">
        <v>5</v>
      </c>
      <c r="J19" s="1551"/>
      <c r="K19" s="1556" t="s">
        <v>6</v>
      </c>
      <c r="L19" s="1557"/>
      <c r="M19" s="1558"/>
      <c r="N19" s="1559" t="s">
        <v>46</v>
      </c>
      <c r="O19" s="1560" t="s">
        <v>166</v>
      </c>
      <c r="P19" s="360"/>
      <c r="Q19" s="360"/>
    </row>
    <row r="20" spans="1:17" ht="39" x14ac:dyDescent="0.35">
      <c r="A20" s="1544"/>
      <c r="B20" s="362">
        <v>0.05</v>
      </c>
      <c r="C20" s="362">
        <v>0.1</v>
      </c>
      <c r="D20" s="362">
        <v>0.2</v>
      </c>
      <c r="E20" s="362" t="s">
        <v>9</v>
      </c>
      <c r="F20" s="362" t="s">
        <v>10</v>
      </c>
      <c r="G20" s="362" t="s">
        <v>9</v>
      </c>
      <c r="H20" s="362" t="s">
        <v>10</v>
      </c>
      <c r="I20" s="362" t="s">
        <v>11</v>
      </c>
      <c r="J20" s="362" t="s">
        <v>12</v>
      </c>
      <c r="K20" s="363" t="s">
        <v>13</v>
      </c>
      <c r="L20" s="363" t="s">
        <v>14</v>
      </c>
      <c r="M20" s="364" t="s">
        <v>167</v>
      </c>
      <c r="N20" s="1559"/>
      <c r="O20" s="1560"/>
      <c r="P20" s="360"/>
      <c r="Q20" s="360"/>
    </row>
    <row r="21" spans="1:17" x14ac:dyDescent="0.35">
      <c r="A21" s="365" t="s">
        <v>168</v>
      </c>
      <c r="B21" s="367">
        <v>32.034838709677423</v>
      </c>
      <c r="C21" s="367">
        <v>30.236129032258066</v>
      </c>
      <c r="D21" s="305">
        <v>0</v>
      </c>
      <c r="E21" s="367">
        <v>37.096774193548384</v>
      </c>
      <c r="F21" s="367">
        <v>17.948387096774198</v>
      </c>
      <c r="G21" s="367">
        <v>86.612903225806448</v>
      </c>
      <c r="H21" s="367">
        <v>33.548387096774192</v>
      </c>
      <c r="I21" s="367">
        <v>6.6580645161290324</v>
      </c>
      <c r="J21" s="367">
        <v>6.3838709677419363</v>
      </c>
      <c r="K21" s="367">
        <v>1.1200000000000001</v>
      </c>
      <c r="L21" s="367">
        <v>0.793548387096774</v>
      </c>
      <c r="M21" s="305">
        <f t="shared" ref="M21:M22" si="2">AVERAGE(K21:L21)</f>
        <v>0.95677419354838711</v>
      </c>
      <c r="N21" s="365">
        <v>5.46</v>
      </c>
      <c r="O21" s="305">
        <v>48.7</v>
      </c>
      <c r="P21" s="360"/>
      <c r="Q21" s="360"/>
    </row>
    <row r="22" spans="1:17" x14ac:dyDescent="0.35">
      <c r="A22" s="365" t="s">
        <v>169</v>
      </c>
      <c r="B22" s="99">
        <v>32.967142857142854</v>
      </c>
      <c r="C22" s="99">
        <v>30.944285714285716</v>
      </c>
      <c r="D22" s="305">
        <v>0</v>
      </c>
      <c r="E22" s="99">
        <v>38.800000000000004</v>
      </c>
      <c r="F22" s="99">
        <v>19.307142857142857</v>
      </c>
      <c r="G22" s="99">
        <v>78.25</v>
      </c>
      <c r="H22" s="99">
        <v>27.107142857142858</v>
      </c>
      <c r="I22" s="99">
        <v>8.3857142857142861</v>
      </c>
      <c r="J22" s="99">
        <v>8.9299999999999979</v>
      </c>
      <c r="K22" s="99">
        <v>1.3739285714285714</v>
      </c>
      <c r="L22" s="367">
        <v>0.89892857142857152</v>
      </c>
      <c r="M22" s="305">
        <f t="shared" si="2"/>
        <v>1.1364285714285716</v>
      </c>
      <c r="N22" s="365">
        <v>7.55</v>
      </c>
      <c r="O22" s="305">
        <v>33.700000000000003</v>
      </c>
      <c r="P22" s="360"/>
      <c r="Q22" s="360"/>
    </row>
    <row r="23" spans="1:17" x14ac:dyDescent="0.35">
      <c r="A23" s="365" t="s">
        <v>170</v>
      </c>
      <c r="B23" s="305">
        <v>31.431290322580644</v>
      </c>
      <c r="C23" s="305">
        <v>30.539354838709677</v>
      </c>
      <c r="D23" s="305">
        <v>0</v>
      </c>
      <c r="E23" s="305">
        <v>37.245161290322585</v>
      </c>
      <c r="F23" s="305">
        <v>21.619354838709679</v>
      </c>
      <c r="G23" s="305">
        <v>84.064516129032256</v>
      </c>
      <c r="H23" s="305">
        <v>38.225806451612904</v>
      </c>
      <c r="I23" s="305">
        <v>5.7032258064516137</v>
      </c>
      <c r="J23" s="305">
        <v>6.3670967741935485</v>
      </c>
      <c r="K23" s="305">
        <v>1.7993548387096776</v>
      </c>
      <c r="L23" s="367">
        <v>1.2670967741935482</v>
      </c>
      <c r="M23" s="367">
        <f>AVERAGE(K23:L23)</f>
        <v>1.5332258064516129</v>
      </c>
      <c r="N23" s="365">
        <v>5.16</v>
      </c>
      <c r="O23" s="305">
        <v>93.6</v>
      </c>
      <c r="P23" s="360"/>
      <c r="Q23" s="360"/>
    </row>
    <row r="24" spans="1:17" x14ac:dyDescent="0.35">
      <c r="A24" s="365" t="s">
        <v>171</v>
      </c>
      <c r="B24" s="305">
        <v>30.781999999999996</v>
      </c>
      <c r="C24" s="305">
        <v>29.921333333333333</v>
      </c>
      <c r="D24" s="305">
        <v>0</v>
      </c>
      <c r="E24" s="305">
        <v>33.393333333333331</v>
      </c>
      <c r="F24" s="305">
        <v>20.680000000000003</v>
      </c>
      <c r="G24" s="305">
        <v>93.86666666666666</v>
      </c>
      <c r="H24" s="305">
        <v>57.333333333333336</v>
      </c>
      <c r="I24" s="305">
        <v>2.9</v>
      </c>
      <c r="J24" s="305">
        <v>5.129999999999999</v>
      </c>
      <c r="K24" s="305">
        <v>1.4063333333333332</v>
      </c>
      <c r="L24" s="305">
        <v>0.95833333333333337</v>
      </c>
      <c r="M24" s="305">
        <f>AVERAGE(I24:J24)</f>
        <v>4.0149999999999997</v>
      </c>
      <c r="N24" s="367"/>
      <c r="O24" s="305">
        <v>263.8</v>
      </c>
      <c r="P24" s="360"/>
      <c r="Q24" s="360"/>
    </row>
    <row r="25" spans="1:17" x14ac:dyDescent="0.35">
      <c r="A25" s="365" t="s">
        <v>172</v>
      </c>
      <c r="B25" s="305">
        <v>32.593870967741935</v>
      </c>
      <c r="C25" s="305">
        <v>31.327741935483868</v>
      </c>
      <c r="D25" s="305">
        <v>0</v>
      </c>
      <c r="E25" s="305">
        <v>32.722580645161287</v>
      </c>
      <c r="F25" s="305">
        <v>20.78709677419355</v>
      </c>
      <c r="G25" s="305">
        <v>94.483870967741936</v>
      </c>
      <c r="H25" s="305">
        <v>55.645161290322584</v>
      </c>
      <c r="I25" s="305">
        <v>2.9225806451612906</v>
      </c>
      <c r="J25" s="305">
        <v>5.8125806451612902</v>
      </c>
      <c r="K25" s="305">
        <v>1.3493548387096774</v>
      </c>
      <c r="L25" s="305">
        <v>0.62483870967741939</v>
      </c>
      <c r="M25" s="367">
        <f>AVERAGE(I25:J25)</f>
        <v>4.36758064516129</v>
      </c>
      <c r="N25" s="367">
        <v>7.05</v>
      </c>
      <c r="O25" s="367">
        <v>41.5</v>
      </c>
      <c r="P25" s="360"/>
      <c r="Q25" s="360"/>
    </row>
    <row r="26" spans="1:17" x14ac:dyDescent="0.35">
      <c r="A26" s="365" t="s">
        <v>173</v>
      </c>
      <c r="B26" s="305">
        <v>30.634000000000004</v>
      </c>
      <c r="C26" s="305">
        <v>29.910666666666664</v>
      </c>
      <c r="D26" s="305"/>
      <c r="E26" s="305">
        <v>33.333333333333336</v>
      </c>
      <c r="F26" s="305">
        <v>20.58</v>
      </c>
      <c r="G26" s="305">
        <v>92.266666666666666</v>
      </c>
      <c r="H26" s="305">
        <v>48.2</v>
      </c>
      <c r="I26" s="305">
        <v>3.4366666666666665</v>
      </c>
      <c r="J26" s="305">
        <v>5.0313333333333334</v>
      </c>
      <c r="K26" s="305">
        <v>1.2743333333333335</v>
      </c>
      <c r="L26" s="367">
        <v>0.68033333333333323</v>
      </c>
      <c r="M26" s="305">
        <f>AVERAGE(K26:L26)</f>
        <v>0.97733333333333339</v>
      </c>
      <c r="N26" s="365">
        <v>6.07</v>
      </c>
      <c r="O26" s="365">
        <v>63.699999999999989</v>
      </c>
      <c r="P26" s="360"/>
      <c r="Q26" s="360"/>
    </row>
    <row r="27" spans="1:17" x14ac:dyDescent="0.35">
      <c r="A27" s="365" t="s">
        <v>174</v>
      </c>
      <c r="B27" s="305">
        <v>30.627096774193546</v>
      </c>
      <c r="C27" s="305">
        <v>28.921290322580649</v>
      </c>
      <c r="D27" s="305">
        <v>0</v>
      </c>
      <c r="E27" s="305">
        <v>33.63225806451613</v>
      </c>
      <c r="F27" s="305">
        <v>20.451612903225808</v>
      </c>
      <c r="G27" s="305">
        <v>89.290322580645167</v>
      </c>
      <c r="H27" s="305">
        <v>44.87096774193548</v>
      </c>
      <c r="I27" s="305">
        <v>4.4258064516129032</v>
      </c>
      <c r="J27" s="367">
        <v>6.0058064516129033</v>
      </c>
      <c r="K27" s="305">
        <v>1.5477419354838708</v>
      </c>
      <c r="L27" s="305">
        <v>0.90903225806451615</v>
      </c>
      <c r="M27" s="305">
        <f>AVERAGE(K27:L27)</f>
        <v>1.2283870967741934</v>
      </c>
      <c r="N27" s="365">
        <v>3.52</v>
      </c>
      <c r="O27" s="365">
        <v>53</v>
      </c>
      <c r="P27" s="360"/>
      <c r="Q27" s="360"/>
    </row>
    <row r="28" spans="1:17" x14ac:dyDescent="0.35">
      <c r="A28" s="365" t="s">
        <v>175</v>
      </c>
      <c r="B28" s="305">
        <v>30.818064516129038</v>
      </c>
      <c r="C28" s="305">
        <v>29.651612903225807</v>
      </c>
      <c r="D28" s="305">
        <v>0</v>
      </c>
      <c r="E28" s="305">
        <v>34.20645161290323</v>
      </c>
      <c r="F28" s="305">
        <v>20.754838709677422</v>
      </c>
      <c r="G28" s="305">
        <v>85.935483870967744</v>
      </c>
      <c r="H28" s="305">
        <v>38.225806451612904</v>
      </c>
      <c r="I28" s="305">
        <v>5.2774193548387096</v>
      </c>
      <c r="J28" s="305">
        <v>6.5677419354838706</v>
      </c>
      <c r="K28" s="305">
        <v>1.6006451612903225</v>
      </c>
      <c r="L28" s="367">
        <v>1.0209677419354839</v>
      </c>
      <c r="M28" s="305">
        <f>AVERAGE(K28:L28)</f>
        <v>1.3108064516129032</v>
      </c>
      <c r="N28" s="365">
        <v>4.3899999999999997</v>
      </c>
      <c r="O28" s="365">
        <v>31.799999999999997</v>
      </c>
      <c r="P28" s="360"/>
      <c r="Q28" s="360"/>
    </row>
    <row r="29" spans="1:17" x14ac:dyDescent="0.35">
      <c r="A29" s="365" t="s">
        <v>176</v>
      </c>
      <c r="B29" s="305">
        <v>31.294666666666664</v>
      </c>
      <c r="C29" s="368">
        <v>30.345333333333333</v>
      </c>
      <c r="D29" s="305">
        <v>0</v>
      </c>
      <c r="E29" s="305">
        <v>34.1</v>
      </c>
      <c r="F29" s="305">
        <v>20.973333333333333</v>
      </c>
      <c r="G29" s="368">
        <v>91.8</v>
      </c>
      <c r="H29" s="368">
        <v>47.766666666666666</v>
      </c>
      <c r="I29" s="305">
        <v>3.7833333333333328</v>
      </c>
      <c r="J29" s="305">
        <v>5.8386666666666667</v>
      </c>
      <c r="K29" s="305">
        <v>1.542</v>
      </c>
      <c r="L29" s="305">
        <v>1.2573333333333332</v>
      </c>
      <c r="M29" s="99">
        <v>0</v>
      </c>
      <c r="N29" s="365">
        <v>8.0500000000000007</v>
      </c>
      <c r="O29" s="365">
        <v>170.1</v>
      </c>
      <c r="P29" s="360"/>
      <c r="Q29" s="360"/>
    </row>
    <row r="30" spans="1:17" x14ac:dyDescent="0.35">
      <c r="A30" s="365" t="s">
        <v>177</v>
      </c>
      <c r="B30" s="305">
        <v>31.090322580645161</v>
      </c>
      <c r="C30" s="305">
        <v>30.536774193548389</v>
      </c>
      <c r="D30" s="305">
        <v>0</v>
      </c>
      <c r="E30" s="305">
        <v>34.438709677419354</v>
      </c>
      <c r="F30" s="305">
        <v>20.845161290322583</v>
      </c>
      <c r="G30" s="305">
        <v>89.064516129032256</v>
      </c>
      <c r="H30" s="305">
        <v>45.354838709677416</v>
      </c>
      <c r="I30" s="305">
        <v>4.1709677419354838</v>
      </c>
      <c r="J30" s="305">
        <v>6.4787096774193538</v>
      </c>
      <c r="K30" s="305">
        <v>1.6451612903225807</v>
      </c>
      <c r="L30" s="305">
        <v>1.1245161290322581</v>
      </c>
      <c r="M30" s="305">
        <v>1.38</v>
      </c>
      <c r="N30" s="305">
        <v>6.28</v>
      </c>
      <c r="O30" s="305">
        <v>68.7</v>
      </c>
      <c r="P30" s="360"/>
      <c r="Q30" s="360"/>
    </row>
    <row r="31" spans="1:17" x14ac:dyDescent="0.35">
      <c r="A31" s="365" t="s">
        <v>178</v>
      </c>
      <c r="B31" s="305">
        <v>30.519354838709681</v>
      </c>
      <c r="C31" s="305">
        <v>29.963548387096775</v>
      </c>
      <c r="D31" s="305">
        <v>0</v>
      </c>
      <c r="E31" s="305">
        <v>33.970967741935489</v>
      </c>
      <c r="F31" s="305">
        <v>26.4</v>
      </c>
      <c r="G31" s="305">
        <v>94.516129032258064</v>
      </c>
      <c r="H31" s="305">
        <v>48.483870967741936</v>
      </c>
      <c r="I31" s="305">
        <v>3.1870967741935488</v>
      </c>
      <c r="J31" s="305">
        <v>5.8016129032258075</v>
      </c>
      <c r="K31" s="305">
        <v>1.5267741935483869</v>
      </c>
      <c r="L31" s="305">
        <v>0.87387096774193551</v>
      </c>
      <c r="M31" s="305">
        <f>AVERAGE(K31:L31)</f>
        <v>1.2003225806451612</v>
      </c>
      <c r="N31" s="305">
        <v>4.4400000000000004</v>
      </c>
      <c r="O31" s="305">
        <v>120.6</v>
      </c>
      <c r="P31" s="360"/>
      <c r="Q31" s="360"/>
    </row>
    <row r="32" spans="1:17" x14ac:dyDescent="0.35">
      <c r="A32" s="365" t="s">
        <v>179</v>
      </c>
      <c r="B32" s="305">
        <v>34.180645161290329</v>
      </c>
      <c r="C32" s="305">
        <v>30.225806451612904</v>
      </c>
      <c r="D32" s="305">
        <v>0</v>
      </c>
      <c r="E32" s="305">
        <v>36.393548387096779</v>
      </c>
      <c r="F32" s="305">
        <v>27.799999999999997</v>
      </c>
      <c r="G32" s="305">
        <v>83.161290322580641</v>
      </c>
      <c r="H32" s="305">
        <v>32.967741935483872</v>
      </c>
      <c r="I32" s="305">
        <v>5.870967741935484</v>
      </c>
      <c r="J32" s="305">
        <v>8.7270967741935479</v>
      </c>
      <c r="K32" s="305">
        <v>1.6829032258064516</v>
      </c>
      <c r="L32" s="305">
        <v>0.75419354838709673</v>
      </c>
      <c r="M32" s="305">
        <f>AVERAGE(K32:L32)</f>
        <v>1.2185483870967742</v>
      </c>
      <c r="N32" s="367">
        <v>6.35</v>
      </c>
      <c r="O32" s="367">
        <v>0</v>
      </c>
      <c r="P32" s="360"/>
      <c r="Q32" s="360"/>
    </row>
    <row r="33" spans="1:17" x14ac:dyDescent="0.35">
      <c r="A33" s="369" t="s">
        <v>16</v>
      </c>
      <c r="B33" s="370">
        <f>SUM(B21:B32)</f>
        <v>378.97329339477722</v>
      </c>
      <c r="C33" s="370">
        <f t="shared" ref="C33:N33" si="3">SUM(C21:C32)</f>
        <v>362.52387711213521</v>
      </c>
      <c r="D33" s="370">
        <f t="shared" si="3"/>
        <v>0</v>
      </c>
      <c r="E33" s="370">
        <f t="shared" si="3"/>
        <v>419.33311827956993</v>
      </c>
      <c r="F33" s="370">
        <f t="shared" si="3"/>
        <v>258.14692780337941</v>
      </c>
      <c r="G33" s="370">
        <f t="shared" si="3"/>
        <v>1063.3123655913978</v>
      </c>
      <c r="H33" s="370">
        <f t="shared" si="3"/>
        <v>517.72972350230418</v>
      </c>
      <c r="I33" s="370">
        <f t="shared" si="3"/>
        <v>56.721843317972358</v>
      </c>
      <c r="J33" s="370">
        <f t="shared" si="3"/>
        <v>77.074516129032276</v>
      </c>
      <c r="K33" s="370">
        <f t="shared" si="3"/>
        <v>17.868530721966206</v>
      </c>
      <c r="L33" s="370">
        <f t="shared" si="3"/>
        <v>11.162993087557602</v>
      </c>
      <c r="M33" s="370">
        <f t="shared" si="3"/>
        <v>19.324407066052228</v>
      </c>
      <c r="N33" s="370">
        <f t="shared" si="3"/>
        <v>64.319999999999993</v>
      </c>
      <c r="O33" s="370">
        <f>SUM(O21:O32)</f>
        <v>989.2</v>
      </c>
      <c r="P33" s="360"/>
      <c r="Q33" s="360"/>
    </row>
    <row r="34" spans="1:17" x14ac:dyDescent="0.35">
      <c r="A34" s="369" t="s">
        <v>190</v>
      </c>
      <c r="B34" s="371">
        <f>AVERAGE(B21:B32)</f>
        <v>31.581107782898101</v>
      </c>
      <c r="C34" s="371">
        <f t="shared" ref="C34:N34" si="4">AVERAGE(C21:C32)</f>
        <v>30.210323092677935</v>
      </c>
      <c r="D34" s="371">
        <f t="shared" si="4"/>
        <v>0</v>
      </c>
      <c r="E34" s="371">
        <f t="shared" si="4"/>
        <v>34.944426523297494</v>
      </c>
      <c r="F34" s="371">
        <f t="shared" si="4"/>
        <v>21.512243983614951</v>
      </c>
      <c r="G34" s="371">
        <f t="shared" si="4"/>
        <v>88.609363799283145</v>
      </c>
      <c r="H34" s="371">
        <f t="shared" si="4"/>
        <v>43.144143625192015</v>
      </c>
      <c r="I34" s="371">
        <f t="shared" si="4"/>
        <v>4.7268202764976968</v>
      </c>
      <c r="J34" s="371">
        <f t="shared" si="4"/>
        <v>6.4228763440860233</v>
      </c>
      <c r="K34" s="371">
        <f t="shared" si="4"/>
        <v>1.4890442268305171</v>
      </c>
      <c r="L34" s="371">
        <f t="shared" si="4"/>
        <v>0.93024942396313348</v>
      </c>
      <c r="M34" s="371">
        <f t="shared" si="4"/>
        <v>1.6103672555043522</v>
      </c>
      <c r="N34" s="371">
        <f t="shared" si="4"/>
        <v>5.8472727272727267</v>
      </c>
      <c r="O34" s="371">
        <f>AVERAGE(O21:O32)</f>
        <v>82.433333333333337</v>
      </c>
      <c r="P34" s="360"/>
      <c r="Q34" s="360"/>
    </row>
    <row r="35" spans="1:17" x14ac:dyDescent="0.35">
      <c r="A35" s="360"/>
      <c r="B35" s="360"/>
      <c r="C35" s="360"/>
      <c r="D35" s="360"/>
      <c r="E35" s="360"/>
      <c r="F35" s="360"/>
      <c r="G35" s="360"/>
      <c r="H35" s="360"/>
      <c r="I35" s="360"/>
      <c r="J35" s="360"/>
      <c r="K35" s="360"/>
      <c r="L35" s="360"/>
      <c r="M35" s="360"/>
      <c r="N35" s="360"/>
      <c r="O35" s="360"/>
      <c r="P35" s="360"/>
      <c r="Q35" s="360"/>
    </row>
    <row r="36" spans="1:17" x14ac:dyDescent="0.35">
      <c r="A36" s="360"/>
      <c r="B36" s="360"/>
      <c r="C36" s="360"/>
      <c r="D36" s="360"/>
      <c r="E36" s="360"/>
      <c r="F36" s="360"/>
      <c r="G36" s="360"/>
      <c r="H36" s="360"/>
      <c r="I36" s="360"/>
      <c r="J36" s="360"/>
      <c r="K36" s="360"/>
      <c r="L36" s="360"/>
      <c r="M36" s="360"/>
      <c r="N36" s="360"/>
      <c r="O36" s="360"/>
      <c r="P36" s="360"/>
      <c r="Q36" s="360"/>
    </row>
    <row r="37" spans="1:17" x14ac:dyDescent="0.35">
      <c r="A37" s="360"/>
      <c r="B37" s="360"/>
      <c r="C37" s="360"/>
      <c r="D37" s="360"/>
      <c r="E37" s="360"/>
      <c r="F37" s="360"/>
      <c r="G37" s="360"/>
      <c r="H37" s="360"/>
      <c r="I37" s="360"/>
      <c r="J37" s="360"/>
      <c r="K37" s="360"/>
      <c r="L37" s="360"/>
      <c r="M37" s="360"/>
      <c r="N37" s="360"/>
      <c r="O37" s="360"/>
      <c r="P37" s="360"/>
      <c r="Q37" s="360"/>
    </row>
    <row r="38" spans="1:17" ht="19" thickBot="1" x14ac:dyDescent="0.5">
      <c r="A38" s="361" t="s">
        <v>224</v>
      </c>
      <c r="B38" s="361"/>
      <c r="C38" s="361"/>
      <c r="D38" s="361"/>
      <c r="E38" s="361"/>
      <c r="F38" s="361"/>
      <c r="G38" s="361"/>
      <c r="H38" s="361"/>
      <c r="I38" s="361"/>
      <c r="J38" s="361"/>
      <c r="K38" s="361"/>
      <c r="L38" s="361"/>
      <c r="M38" s="361"/>
      <c r="N38" s="361"/>
      <c r="O38" s="361"/>
      <c r="P38" s="360"/>
      <c r="Q38" s="360"/>
    </row>
    <row r="39" spans="1:17" x14ac:dyDescent="0.35">
      <c r="A39" s="1458" t="s">
        <v>165</v>
      </c>
      <c r="B39" s="1545" t="s">
        <v>23</v>
      </c>
      <c r="C39" s="1546"/>
      <c r="D39" s="1547"/>
      <c r="E39" s="1545" t="s">
        <v>24</v>
      </c>
      <c r="F39" s="1547"/>
      <c r="G39" s="1545" t="s">
        <v>4</v>
      </c>
      <c r="H39" s="1547"/>
      <c r="I39" s="1550" t="s">
        <v>5</v>
      </c>
      <c r="J39" s="1551"/>
      <c r="K39" s="1556" t="s">
        <v>6</v>
      </c>
      <c r="L39" s="1557"/>
      <c r="M39" s="1558"/>
      <c r="N39" s="1552" t="s">
        <v>46</v>
      </c>
      <c r="O39" s="1554" t="s">
        <v>166</v>
      </c>
      <c r="P39" s="360"/>
      <c r="Q39" s="360"/>
    </row>
    <row r="40" spans="1:17" ht="39" x14ac:dyDescent="0.35">
      <c r="A40" s="1544"/>
      <c r="B40" s="362">
        <v>0.05</v>
      </c>
      <c r="C40" s="362">
        <v>0.1</v>
      </c>
      <c r="D40" s="362">
        <v>0.2</v>
      </c>
      <c r="E40" s="362" t="s">
        <v>9</v>
      </c>
      <c r="F40" s="362" t="s">
        <v>10</v>
      </c>
      <c r="G40" s="362" t="s">
        <v>9</v>
      </c>
      <c r="H40" s="362" t="s">
        <v>10</v>
      </c>
      <c r="I40" s="362" t="s">
        <v>11</v>
      </c>
      <c r="J40" s="362" t="s">
        <v>12</v>
      </c>
      <c r="K40" s="363" t="s">
        <v>13</v>
      </c>
      <c r="L40" s="363" t="s">
        <v>14</v>
      </c>
      <c r="M40" s="364" t="s">
        <v>167</v>
      </c>
      <c r="N40" s="1553"/>
      <c r="O40" s="1555"/>
      <c r="P40" s="360"/>
      <c r="Q40" s="360"/>
    </row>
    <row r="41" spans="1:17" x14ac:dyDescent="0.35">
      <c r="A41" s="365" t="s">
        <v>168</v>
      </c>
      <c r="B41" s="367">
        <v>37.558709677419358</v>
      </c>
      <c r="C41" s="367">
        <v>32.002580645161288</v>
      </c>
      <c r="D41" s="305">
        <v>0</v>
      </c>
      <c r="E41" s="367">
        <v>38.683870967741939</v>
      </c>
      <c r="F41" s="367">
        <v>20.874193548387098</v>
      </c>
      <c r="G41" s="367">
        <v>67.064516129032256</v>
      </c>
      <c r="H41" s="367">
        <v>26.612903225806452</v>
      </c>
      <c r="I41" s="367">
        <v>7.6096774193548375</v>
      </c>
      <c r="J41" s="367">
        <v>10.231612903225805</v>
      </c>
      <c r="K41" s="367">
        <v>1.6887096774193546</v>
      </c>
      <c r="L41" s="367">
        <v>0.92709677419354841</v>
      </c>
      <c r="M41" s="305">
        <f t="shared" ref="M41:M42" si="5">AVERAGE(K41:L41)</f>
        <v>1.3079032258064516</v>
      </c>
      <c r="N41" s="367">
        <v>8.4700000000000006</v>
      </c>
      <c r="O41" s="367">
        <v>1</v>
      </c>
      <c r="P41" s="360"/>
      <c r="Q41" s="360"/>
    </row>
    <row r="42" spans="1:17" ht="15" thickBot="1" x14ac:dyDescent="0.4">
      <c r="A42" s="365" t="s">
        <v>169</v>
      </c>
      <c r="B42" s="99">
        <v>36.067142857142862</v>
      </c>
      <c r="C42" s="99">
        <v>30.90285714285714</v>
      </c>
      <c r="D42" s="305">
        <v>0</v>
      </c>
      <c r="E42" s="99">
        <v>38.471428571428575</v>
      </c>
      <c r="F42" s="99">
        <v>21.721428571428572</v>
      </c>
      <c r="G42" s="99">
        <v>62.928571428571431</v>
      </c>
      <c r="H42" s="99">
        <v>26.5</v>
      </c>
      <c r="I42" s="99">
        <v>7.9607142857142863</v>
      </c>
      <c r="J42" s="99">
        <v>9.6650000000000009</v>
      </c>
      <c r="K42" s="99">
        <v>1.9053571428571427</v>
      </c>
      <c r="L42" s="99">
        <v>1.1267857142857143</v>
      </c>
      <c r="M42" s="305">
        <f t="shared" si="5"/>
        <v>1.5160714285714285</v>
      </c>
      <c r="N42" s="367">
        <v>6.02</v>
      </c>
      <c r="O42" s="367">
        <v>4</v>
      </c>
      <c r="P42" s="360"/>
      <c r="Q42" s="360"/>
    </row>
    <row r="43" spans="1:17" ht="15" thickBot="1" x14ac:dyDescent="0.4">
      <c r="A43" s="365" t="s">
        <v>170</v>
      </c>
      <c r="B43" s="372">
        <v>35.137419354838713</v>
      </c>
      <c r="C43" s="372">
        <v>32.104516129032255</v>
      </c>
      <c r="D43" s="305">
        <v>0</v>
      </c>
      <c r="E43" s="373">
        <v>38.161290322580648</v>
      </c>
      <c r="F43" s="373">
        <v>22.116129032258062</v>
      </c>
      <c r="G43" s="373">
        <v>76.225806451612897</v>
      </c>
      <c r="H43" s="373">
        <v>33.516129032258064</v>
      </c>
      <c r="I43" s="373">
        <v>5.9806451612903215</v>
      </c>
      <c r="J43" s="373">
        <v>8.6896774193548403</v>
      </c>
      <c r="K43" s="373">
        <v>1.8683870967741936</v>
      </c>
      <c r="L43" s="373">
        <v>1.6519354838709677</v>
      </c>
      <c r="M43" s="373">
        <f>AVERAGE(K43:L43)</f>
        <v>1.7601612903225807</v>
      </c>
      <c r="N43" s="367">
        <v>8.1999999999999993</v>
      </c>
      <c r="O43" s="367">
        <v>131</v>
      </c>
      <c r="P43" s="360"/>
      <c r="Q43" s="360"/>
    </row>
    <row r="44" spans="1:17" x14ac:dyDescent="0.35">
      <c r="A44" s="365" t="s">
        <v>171</v>
      </c>
      <c r="B44" s="305">
        <v>31.601199999999999</v>
      </c>
      <c r="C44" s="305">
        <v>30.558800000000002</v>
      </c>
      <c r="D44" s="305">
        <v>0</v>
      </c>
      <c r="E44" s="305">
        <v>34.72</v>
      </c>
      <c r="F44" s="305">
        <v>21.304000000000002</v>
      </c>
      <c r="G44" s="305">
        <v>92.2</v>
      </c>
      <c r="H44" s="305">
        <v>48.08</v>
      </c>
      <c r="I44" s="305">
        <v>1.4883999999999997</v>
      </c>
      <c r="J44" s="305">
        <v>6.5427999999999997</v>
      </c>
      <c r="K44" s="305">
        <v>1.4883999999999997</v>
      </c>
      <c r="L44" s="305">
        <v>1.26</v>
      </c>
      <c r="M44" s="305">
        <f>AVERAGE(K44:L44)</f>
        <v>1.3741999999999999</v>
      </c>
      <c r="N44" s="367">
        <v>7.56</v>
      </c>
      <c r="O44" s="305">
        <v>137.4</v>
      </c>
      <c r="P44" s="360"/>
      <c r="Q44" s="360"/>
    </row>
    <row r="45" spans="1:17" x14ac:dyDescent="0.35">
      <c r="A45" s="365" t="s">
        <v>172</v>
      </c>
      <c r="B45" s="305">
        <v>32.447741935483876</v>
      </c>
      <c r="C45" s="305">
        <v>31.283870967741933</v>
      </c>
      <c r="D45" s="305">
        <v>0</v>
      </c>
      <c r="E45" s="305">
        <v>33.716129032258067</v>
      </c>
      <c r="F45" s="305">
        <v>21.432258064516127</v>
      </c>
      <c r="G45" s="305">
        <v>94.387096774193552</v>
      </c>
      <c r="H45" s="305">
        <v>53.838709677419352</v>
      </c>
      <c r="I45" s="305">
        <v>2.4870967741935481</v>
      </c>
      <c r="J45" s="305">
        <v>6.1790322580645167</v>
      </c>
      <c r="K45" s="305">
        <v>1.2406451612903227</v>
      </c>
      <c r="L45" s="305">
        <v>0.91741935483870973</v>
      </c>
      <c r="M45" s="305">
        <f>AVERAGE(K45:L45)</f>
        <v>1.0790322580645162</v>
      </c>
      <c r="N45" s="367">
        <v>8.31</v>
      </c>
      <c r="O45" s="367">
        <v>173</v>
      </c>
      <c r="P45" s="360"/>
      <c r="Q45" s="360"/>
    </row>
    <row r="46" spans="1:17" x14ac:dyDescent="0.35">
      <c r="A46" s="365" t="s">
        <v>173</v>
      </c>
      <c r="B46" s="305">
        <v>32.514666666666663</v>
      </c>
      <c r="C46" s="305">
        <v>31.387999999999995</v>
      </c>
      <c r="D46" s="305">
        <v>0</v>
      </c>
      <c r="E46" s="305">
        <v>34.43333333333333</v>
      </c>
      <c r="F46" s="305">
        <v>26.06</v>
      </c>
      <c r="G46" s="305">
        <v>93.333333333333329</v>
      </c>
      <c r="H46" s="305">
        <v>47.43333333333333</v>
      </c>
      <c r="I46" s="305">
        <v>3.0333333333333332</v>
      </c>
      <c r="J46" s="305">
        <v>5.8136666666666663</v>
      </c>
      <c r="K46" s="305">
        <v>1.2776666666666665</v>
      </c>
      <c r="L46" s="367">
        <v>0.7486666666666667</v>
      </c>
      <c r="M46" s="305">
        <f>AVERAGE(K46:L46)</f>
        <v>1.0131666666666665</v>
      </c>
      <c r="N46" s="365">
        <v>6.06</v>
      </c>
      <c r="O46" s="365">
        <v>36.9</v>
      </c>
      <c r="P46" s="360"/>
      <c r="Q46" s="360"/>
    </row>
    <row r="47" spans="1:17" x14ac:dyDescent="0.35">
      <c r="A47" s="365" t="s">
        <v>174</v>
      </c>
      <c r="B47" s="305">
        <v>29.665806451612898</v>
      </c>
      <c r="C47" s="305">
        <v>28.958064516129035</v>
      </c>
      <c r="D47" s="305">
        <v>0</v>
      </c>
      <c r="E47" s="305">
        <v>33.051612903225802</v>
      </c>
      <c r="F47" s="305">
        <v>26.096774193548388</v>
      </c>
      <c r="G47" s="305">
        <v>86.516129032258064</v>
      </c>
      <c r="H47" s="305">
        <v>43.12903225806452</v>
      </c>
      <c r="I47" s="305">
        <v>0</v>
      </c>
      <c r="J47" s="367">
        <v>5.9870967741935486</v>
      </c>
      <c r="K47" s="305">
        <v>1.4522580645161292</v>
      </c>
      <c r="L47" s="365">
        <v>0.79999999999999993</v>
      </c>
      <c r="M47" s="305">
        <f t="shared" ref="M47:M52" si="6">AVERAGE(K47:L47)</f>
        <v>1.1261290322580646</v>
      </c>
      <c r="N47" s="365">
        <v>5.0199999999999996</v>
      </c>
      <c r="O47" s="374">
        <v>58.2</v>
      </c>
      <c r="P47" s="360"/>
      <c r="Q47" s="360"/>
    </row>
    <row r="48" spans="1:17" x14ac:dyDescent="0.35">
      <c r="A48" s="365" t="s">
        <v>175</v>
      </c>
      <c r="B48" s="305">
        <v>30.403870967741934</v>
      </c>
      <c r="C48" s="305">
        <v>29.723870967741931</v>
      </c>
      <c r="D48" s="305">
        <v>0</v>
      </c>
      <c r="E48" s="305">
        <v>34.316129032258068</v>
      </c>
      <c r="F48" s="305">
        <v>26.883870967741935</v>
      </c>
      <c r="G48" s="305">
        <v>88.290322580645167</v>
      </c>
      <c r="H48" s="305">
        <v>42.41935483870968</v>
      </c>
      <c r="I48" s="305">
        <v>3.8967741935483868</v>
      </c>
      <c r="J48" s="305">
        <v>7.176774193548388</v>
      </c>
      <c r="K48" s="305">
        <v>1.669032258064516</v>
      </c>
      <c r="L48" s="367">
        <v>0.91064516129032258</v>
      </c>
      <c r="M48" s="305">
        <f t="shared" si="6"/>
        <v>1.2898387096774193</v>
      </c>
      <c r="N48" s="365">
        <v>3.31</v>
      </c>
      <c r="O48" s="365">
        <v>75.2</v>
      </c>
      <c r="P48" s="360"/>
      <c r="Q48" s="360"/>
    </row>
    <row r="49" spans="1:17" x14ac:dyDescent="0.35">
      <c r="A49" s="365" t="s">
        <v>176</v>
      </c>
      <c r="B49" s="305">
        <v>31.155999999999999</v>
      </c>
      <c r="C49" s="368">
        <v>30.118000000000002</v>
      </c>
      <c r="D49" s="305">
        <v>0</v>
      </c>
      <c r="E49" s="305">
        <v>34.486666666666672</v>
      </c>
      <c r="F49" s="305">
        <v>26.420000000000005</v>
      </c>
      <c r="G49" s="368">
        <v>90.5</v>
      </c>
      <c r="H49" s="368">
        <v>39.9</v>
      </c>
      <c r="I49" s="305">
        <v>4.0533333333333337</v>
      </c>
      <c r="J49" s="305">
        <v>7.2633333333333328</v>
      </c>
      <c r="K49" s="305">
        <v>1.7713333333333334</v>
      </c>
      <c r="L49" s="305">
        <v>0.9973333333333334</v>
      </c>
      <c r="M49" s="99">
        <f t="shared" si="6"/>
        <v>1.3843333333333334</v>
      </c>
      <c r="N49" s="374">
        <v>5.24</v>
      </c>
      <c r="O49" s="374">
        <v>45.6</v>
      </c>
      <c r="P49" s="360"/>
      <c r="Q49" s="360"/>
    </row>
    <row r="50" spans="1:17" x14ac:dyDescent="0.35">
      <c r="A50" s="365" t="s">
        <v>177</v>
      </c>
      <c r="B50" s="305">
        <v>30.519354838709681</v>
      </c>
      <c r="C50" s="305">
        <v>29.963548387096775</v>
      </c>
      <c r="D50" s="305">
        <v>0</v>
      </c>
      <c r="E50" s="305">
        <v>33.970967741935489</v>
      </c>
      <c r="F50" s="305">
        <v>26.4</v>
      </c>
      <c r="G50" s="305">
        <v>94.516129032258064</v>
      </c>
      <c r="H50" s="305">
        <v>48.483870967741936</v>
      </c>
      <c r="I50" s="305">
        <v>3.1870967741935488</v>
      </c>
      <c r="J50" s="305">
        <v>5.8016129032258075</v>
      </c>
      <c r="K50" s="305">
        <v>1.5267741935483869</v>
      </c>
      <c r="L50" s="305">
        <v>0.87387096774193551</v>
      </c>
      <c r="M50" s="305">
        <f t="shared" si="6"/>
        <v>1.2003225806451612</v>
      </c>
      <c r="N50" s="305">
        <v>5.46</v>
      </c>
      <c r="O50" s="305">
        <v>107.6</v>
      </c>
      <c r="P50" s="360"/>
      <c r="Q50" s="360"/>
    </row>
    <row r="51" spans="1:17" x14ac:dyDescent="0.35">
      <c r="A51" s="365" t="s">
        <v>178</v>
      </c>
      <c r="B51" s="305">
        <v>32.31333333333334</v>
      </c>
      <c r="C51" s="305">
        <v>30.719666666666669</v>
      </c>
      <c r="D51" s="305">
        <v>0</v>
      </c>
      <c r="E51" s="305">
        <v>35.6</v>
      </c>
      <c r="F51" s="305">
        <v>27.560000000000002</v>
      </c>
      <c r="G51" s="305">
        <v>91.733333333333334</v>
      </c>
      <c r="H51" s="305">
        <v>39.333333333333336</v>
      </c>
      <c r="I51" s="305">
        <v>4.2133333333333338</v>
      </c>
      <c r="J51" s="305">
        <v>6.7736666666666663</v>
      </c>
      <c r="K51" s="305">
        <v>1.5169999999999999</v>
      </c>
      <c r="L51" s="305">
        <v>0.78800000000000003</v>
      </c>
      <c r="M51" s="305">
        <f t="shared" si="6"/>
        <v>1.1524999999999999</v>
      </c>
      <c r="N51" s="305">
        <v>4.21</v>
      </c>
      <c r="O51" s="305">
        <v>44.2</v>
      </c>
      <c r="P51" s="360"/>
      <c r="Q51" s="360"/>
    </row>
    <row r="52" spans="1:17" x14ac:dyDescent="0.35">
      <c r="A52" s="365" t="s">
        <v>179</v>
      </c>
      <c r="B52" s="305">
        <v>34.180645161290329</v>
      </c>
      <c r="C52" s="305">
        <v>30.225806451612904</v>
      </c>
      <c r="D52" s="305">
        <v>0</v>
      </c>
      <c r="E52" s="305">
        <v>36.393548387096779</v>
      </c>
      <c r="F52" s="305">
        <v>27.799999999999997</v>
      </c>
      <c r="G52" s="305">
        <v>83.161290322580641</v>
      </c>
      <c r="H52" s="305">
        <v>32.967741935483872</v>
      </c>
      <c r="I52" s="305">
        <v>5.870967741935484</v>
      </c>
      <c r="J52" s="305">
        <v>8.7270967741935479</v>
      </c>
      <c r="K52" s="305">
        <v>1.6829032258064516</v>
      </c>
      <c r="L52" s="305">
        <v>0.75419354838709673</v>
      </c>
      <c r="M52" s="305">
        <f t="shared" si="6"/>
        <v>1.2185483870967742</v>
      </c>
      <c r="N52" s="367">
        <v>6.35</v>
      </c>
      <c r="O52" s="367">
        <v>7.9</v>
      </c>
      <c r="P52" s="360"/>
      <c r="Q52" s="360"/>
    </row>
    <row r="53" spans="1:17" x14ac:dyDescent="0.35">
      <c r="A53" s="369" t="s">
        <v>16</v>
      </c>
      <c r="B53" s="370">
        <f>SUM(B41:B52)</f>
        <v>393.56589124423959</v>
      </c>
      <c r="C53" s="370">
        <f t="shared" ref="C53:O53" si="7">SUM(C41:C52)</f>
        <v>367.94958187404001</v>
      </c>
      <c r="D53" s="370">
        <f t="shared" si="7"/>
        <v>0</v>
      </c>
      <c r="E53" s="370">
        <f t="shared" si="7"/>
        <v>426.00497695852539</v>
      </c>
      <c r="F53" s="370">
        <f t="shared" si="7"/>
        <v>294.66865437788022</v>
      </c>
      <c r="G53" s="370">
        <f t="shared" si="7"/>
        <v>1020.8565284178187</v>
      </c>
      <c r="H53" s="370">
        <f t="shared" si="7"/>
        <v>482.21440860215057</v>
      </c>
      <c r="I53" s="370">
        <f t="shared" si="7"/>
        <v>49.781372350230413</v>
      </c>
      <c r="J53" s="370">
        <f t="shared" si="7"/>
        <v>88.851369892473116</v>
      </c>
      <c r="K53" s="370">
        <f t="shared" si="7"/>
        <v>19.088466820276498</v>
      </c>
      <c r="L53" s="370">
        <f t="shared" si="7"/>
        <v>11.755947004608295</v>
      </c>
      <c r="M53" s="370">
        <f t="shared" si="7"/>
        <v>15.422206912442398</v>
      </c>
      <c r="N53" s="370">
        <f t="shared" si="7"/>
        <v>74.209999999999994</v>
      </c>
      <c r="O53" s="370">
        <f t="shared" si="7"/>
        <v>822.00000000000011</v>
      </c>
      <c r="P53" s="360"/>
      <c r="Q53" s="360"/>
    </row>
    <row r="54" spans="1:17" x14ac:dyDescent="0.35">
      <c r="A54" s="369" t="s">
        <v>190</v>
      </c>
      <c r="B54" s="371">
        <f>AVERAGE(B41:B52)</f>
        <v>32.797157603686635</v>
      </c>
      <c r="C54" s="371">
        <f t="shared" ref="C54:O54" si="8">AVERAGE(C41:C52)</f>
        <v>30.662465156170001</v>
      </c>
      <c r="D54" s="371">
        <f t="shared" si="8"/>
        <v>0</v>
      </c>
      <c r="E54" s="371">
        <f t="shared" si="8"/>
        <v>35.500414746543782</v>
      </c>
      <c r="F54" s="371">
        <f t="shared" si="8"/>
        <v>24.555721198156686</v>
      </c>
      <c r="G54" s="371">
        <f t="shared" si="8"/>
        <v>85.071377368151559</v>
      </c>
      <c r="H54" s="371">
        <f t="shared" si="8"/>
        <v>40.184534050179217</v>
      </c>
      <c r="I54" s="371">
        <f t="shared" si="8"/>
        <v>4.1484476958525347</v>
      </c>
      <c r="J54" s="371">
        <f t="shared" si="8"/>
        <v>7.4042808243727594</v>
      </c>
      <c r="K54" s="371">
        <f t="shared" si="8"/>
        <v>1.5907055683563749</v>
      </c>
      <c r="L54" s="371">
        <f t="shared" si="8"/>
        <v>0.97966225038402455</v>
      </c>
      <c r="M54" s="371">
        <f t="shared" si="8"/>
        <v>1.2851839093701998</v>
      </c>
      <c r="N54" s="371">
        <f t="shared" si="8"/>
        <v>6.1841666666666661</v>
      </c>
      <c r="O54" s="371">
        <f t="shared" si="8"/>
        <v>68.500000000000014</v>
      </c>
      <c r="P54" s="360"/>
      <c r="Q54" s="360"/>
    </row>
    <row r="55" spans="1:17" x14ac:dyDescent="0.35">
      <c r="A55" s="360"/>
      <c r="B55" s="360"/>
      <c r="C55" s="36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N55" s="360"/>
      <c r="O55" s="360"/>
      <c r="P55" s="360"/>
      <c r="Q55" s="360"/>
    </row>
    <row r="56" spans="1:17" x14ac:dyDescent="0.35">
      <c r="A56" s="360"/>
      <c r="B56" s="360"/>
      <c r="C56" s="360"/>
      <c r="D56" s="360"/>
      <c r="E56" s="360"/>
      <c r="F56" s="360"/>
      <c r="G56" s="360"/>
      <c r="H56" s="360"/>
      <c r="I56" s="360"/>
      <c r="J56" s="360"/>
      <c r="K56" s="360"/>
      <c r="L56" s="360"/>
      <c r="M56" s="360"/>
      <c r="N56" s="360"/>
      <c r="O56" s="360"/>
      <c r="P56" s="360"/>
      <c r="Q56" s="360"/>
    </row>
    <row r="57" spans="1:17" ht="19" thickBot="1" x14ac:dyDescent="0.5">
      <c r="A57" s="361" t="s">
        <v>225</v>
      </c>
      <c r="B57" s="361"/>
      <c r="C57" s="361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361"/>
      <c r="P57" s="360"/>
      <c r="Q57" s="360"/>
    </row>
    <row r="58" spans="1:17" x14ac:dyDescent="0.35">
      <c r="A58" s="1458" t="s">
        <v>165</v>
      </c>
      <c r="B58" s="1545" t="s">
        <v>23</v>
      </c>
      <c r="C58" s="1546"/>
      <c r="D58" s="1547"/>
      <c r="E58" s="1545" t="s">
        <v>24</v>
      </c>
      <c r="F58" s="1547"/>
      <c r="G58" s="1545" t="s">
        <v>4</v>
      </c>
      <c r="H58" s="1547"/>
      <c r="I58" s="1550" t="s">
        <v>5</v>
      </c>
      <c r="J58" s="1551"/>
      <c r="K58" s="1556" t="s">
        <v>6</v>
      </c>
      <c r="L58" s="1557"/>
      <c r="M58" s="1558"/>
      <c r="N58" s="1552" t="s">
        <v>46</v>
      </c>
      <c r="O58" s="1554" t="s">
        <v>166</v>
      </c>
      <c r="P58" s="360"/>
      <c r="Q58" s="360"/>
    </row>
    <row r="59" spans="1:17" ht="39" x14ac:dyDescent="0.35">
      <c r="A59" s="1544"/>
      <c r="B59" s="362">
        <v>0.05</v>
      </c>
      <c r="C59" s="362">
        <v>0.1</v>
      </c>
      <c r="D59" s="362">
        <v>0.2</v>
      </c>
      <c r="E59" s="362" t="s">
        <v>9</v>
      </c>
      <c r="F59" s="362" t="s">
        <v>10</v>
      </c>
      <c r="G59" s="362" t="s">
        <v>9</v>
      </c>
      <c r="H59" s="362" t="s">
        <v>10</v>
      </c>
      <c r="I59" s="362" t="s">
        <v>11</v>
      </c>
      <c r="J59" s="362" t="s">
        <v>12</v>
      </c>
      <c r="K59" s="363" t="s">
        <v>13</v>
      </c>
      <c r="L59" s="363" t="s">
        <v>14</v>
      </c>
      <c r="M59" s="364" t="s">
        <v>167</v>
      </c>
      <c r="N59" s="1553"/>
      <c r="O59" s="1555"/>
      <c r="P59" s="360"/>
      <c r="Q59" s="360"/>
    </row>
    <row r="60" spans="1:17" x14ac:dyDescent="0.35">
      <c r="A60" s="365" t="s">
        <v>168</v>
      </c>
      <c r="B60" s="367">
        <v>37.421935483870968</v>
      </c>
      <c r="C60" s="367">
        <v>31.215806451612899</v>
      </c>
      <c r="D60" s="305">
        <v>0</v>
      </c>
      <c r="E60" s="367">
        <v>38.406451612903233</v>
      </c>
      <c r="F60" s="367">
        <v>27.825806451612902</v>
      </c>
      <c r="G60" s="367">
        <v>64.064516129032256</v>
      </c>
      <c r="H60" s="367">
        <v>23.406451612903226</v>
      </c>
      <c r="I60" s="367">
        <v>8.0322580645161299</v>
      </c>
      <c r="J60" s="367">
        <v>9.5825806451612898</v>
      </c>
      <c r="K60" s="367">
        <v>1.7029032258064516</v>
      </c>
      <c r="L60" s="367">
        <v>0.88258064516129031</v>
      </c>
      <c r="M60" s="305">
        <f t="shared" ref="M60:M65" si="9">AVERAGE(K60:L60)</f>
        <v>1.292741935483871</v>
      </c>
      <c r="N60" s="367">
        <v>9.07</v>
      </c>
      <c r="O60" s="367">
        <v>0</v>
      </c>
      <c r="P60" s="360"/>
      <c r="Q60" s="360"/>
    </row>
    <row r="61" spans="1:17" ht="15" thickBot="1" x14ac:dyDescent="0.4">
      <c r="A61" s="365" t="s">
        <v>169</v>
      </c>
      <c r="B61" s="99">
        <v>30.128174603174603</v>
      </c>
      <c r="C61" s="99">
        <v>24.221428571428572</v>
      </c>
      <c r="D61" s="305">
        <v>0</v>
      </c>
      <c r="E61" s="99">
        <v>28.464285714285715</v>
      </c>
      <c r="F61" s="99">
        <v>22.421428571428574</v>
      </c>
      <c r="G61" s="99">
        <v>40.321428571428569</v>
      </c>
      <c r="H61" s="99">
        <v>16.928571428571427</v>
      </c>
      <c r="I61" s="99">
        <v>6.6428571428571432</v>
      </c>
      <c r="J61" s="99">
        <v>7.8171428571428567</v>
      </c>
      <c r="K61" s="99">
        <v>1.3596428571428569</v>
      </c>
      <c r="L61" s="99">
        <v>0.71928571428571431</v>
      </c>
      <c r="M61" s="305">
        <f t="shared" si="9"/>
        <v>1.0394642857142857</v>
      </c>
      <c r="N61" s="367">
        <v>8.33</v>
      </c>
      <c r="O61" s="367">
        <v>3.5</v>
      </c>
      <c r="P61" s="360"/>
      <c r="Q61" s="360"/>
    </row>
    <row r="62" spans="1:17" ht="15" thickBot="1" x14ac:dyDescent="0.4">
      <c r="A62" s="365" t="s">
        <v>170</v>
      </c>
      <c r="B62" s="372">
        <v>39.03290322580645</v>
      </c>
      <c r="C62" s="372">
        <v>22.88451612903226</v>
      </c>
      <c r="D62" s="305">
        <v>0</v>
      </c>
      <c r="E62" s="373">
        <v>39.264516129032259</v>
      </c>
      <c r="F62" s="373">
        <v>29.154838709677417</v>
      </c>
      <c r="G62" s="373">
        <v>64</v>
      </c>
      <c r="H62" s="373">
        <v>28.06451612903226</v>
      </c>
      <c r="I62" s="373">
        <v>9.1999999999999993</v>
      </c>
      <c r="J62" s="373">
        <v>11.018709677419354</v>
      </c>
      <c r="K62" s="373">
        <v>2.2651612903225806</v>
      </c>
      <c r="L62" s="373">
        <v>1.5745161290322582</v>
      </c>
      <c r="M62" s="305">
        <f t="shared" si="9"/>
        <v>1.9198387096774194</v>
      </c>
      <c r="N62" s="367">
        <v>7.49</v>
      </c>
      <c r="O62" s="367">
        <v>56</v>
      </c>
      <c r="P62" s="360"/>
      <c r="Q62" s="360"/>
    </row>
    <row r="63" spans="1:17" x14ac:dyDescent="0.35">
      <c r="A63" s="365" t="s">
        <v>171</v>
      </c>
      <c r="B63" s="305">
        <v>31.232000000000003</v>
      </c>
      <c r="C63" s="305">
        <v>30.063000000000002</v>
      </c>
      <c r="D63" s="305">
        <v>0</v>
      </c>
      <c r="E63" s="305">
        <v>34.143333333333331</v>
      </c>
      <c r="F63" s="305">
        <v>26.880000000000003</v>
      </c>
      <c r="G63" s="305">
        <v>93.333333333333329</v>
      </c>
      <c r="H63" s="305">
        <v>50.166666666666664</v>
      </c>
      <c r="I63" s="305">
        <v>3.5600000000000005</v>
      </c>
      <c r="J63" s="305">
        <v>5.6083333333333334</v>
      </c>
      <c r="K63" s="305">
        <v>1.6786666666666663</v>
      </c>
      <c r="L63" s="305">
        <v>1.1343333333333334</v>
      </c>
      <c r="M63" s="305">
        <f t="shared" si="9"/>
        <v>1.4064999999999999</v>
      </c>
      <c r="N63" s="367">
        <v>7.02</v>
      </c>
      <c r="O63" s="305">
        <v>211.1</v>
      </c>
      <c r="P63" s="360"/>
      <c r="Q63" s="360"/>
    </row>
    <row r="64" spans="1:17" x14ac:dyDescent="0.35">
      <c r="A64" s="365" t="s">
        <v>172</v>
      </c>
      <c r="B64" s="305">
        <v>32.519999999999996</v>
      </c>
      <c r="C64" s="305">
        <v>30.650967741935485</v>
      </c>
      <c r="D64" s="305">
        <v>0</v>
      </c>
      <c r="E64" s="305">
        <v>33.612903225806448</v>
      </c>
      <c r="F64" s="305">
        <v>27.832258064516129</v>
      </c>
      <c r="G64" s="305">
        <v>94.58064516129032</v>
      </c>
      <c r="H64" s="305">
        <v>56.935483870967744</v>
      </c>
      <c r="I64" s="305">
        <v>2.8806451612903228</v>
      </c>
      <c r="J64" s="305">
        <v>6.7445161290322586</v>
      </c>
      <c r="K64" s="305">
        <v>1.4987096774193551</v>
      </c>
      <c r="L64" s="305">
        <v>0.6932258064516128</v>
      </c>
      <c r="M64" s="305">
        <f t="shared" si="9"/>
        <v>1.0959677419354841</v>
      </c>
      <c r="N64" s="367">
        <v>6.57</v>
      </c>
      <c r="O64" s="367">
        <v>149.1</v>
      </c>
      <c r="P64" s="360"/>
      <c r="Q64" s="360"/>
    </row>
    <row r="65" spans="1:17" x14ac:dyDescent="0.35">
      <c r="A65" s="365" t="s">
        <v>173</v>
      </c>
      <c r="B65" s="305">
        <v>34.410666666666664</v>
      </c>
      <c r="C65" s="305">
        <v>31.030666666666669</v>
      </c>
      <c r="D65" s="305">
        <v>0</v>
      </c>
      <c r="E65" s="305">
        <v>35.440000000000005</v>
      </c>
      <c r="F65" s="305">
        <v>27.356666666666669</v>
      </c>
      <c r="G65" s="305">
        <v>88.2</v>
      </c>
      <c r="H65" s="305">
        <v>40.833333333333336</v>
      </c>
      <c r="I65" s="305">
        <v>4.8199999999999994</v>
      </c>
      <c r="J65" s="305">
        <v>1.4376666666666666</v>
      </c>
      <c r="K65" s="305">
        <v>1.581</v>
      </c>
      <c r="L65" s="367">
        <v>0.73066666666666669</v>
      </c>
      <c r="M65" s="305">
        <f t="shared" si="9"/>
        <v>1.1558333333333333</v>
      </c>
      <c r="N65" s="365">
        <v>6.45</v>
      </c>
      <c r="O65" s="365">
        <v>46.9</v>
      </c>
      <c r="P65" s="360"/>
      <c r="Q65" s="360"/>
    </row>
    <row r="66" spans="1:17" x14ac:dyDescent="0.35">
      <c r="A66" s="365" t="s">
        <v>174</v>
      </c>
      <c r="B66" s="305">
        <v>34.138064516129035</v>
      </c>
      <c r="C66" s="305">
        <v>30.903225806451612</v>
      </c>
      <c r="D66" s="305">
        <v>0</v>
      </c>
      <c r="E66" s="368">
        <v>35.212903225806457</v>
      </c>
      <c r="F66" s="368">
        <v>27.196774193548386</v>
      </c>
      <c r="G66" s="368">
        <v>88.451612903225808</v>
      </c>
      <c r="H66" s="368">
        <v>42</v>
      </c>
      <c r="I66" s="368">
        <v>4.6903225806451614</v>
      </c>
      <c r="J66" s="375">
        <v>1.5835483870967744</v>
      </c>
      <c r="K66" s="368">
        <v>1.576774193548387</v>
      </c>
      <c r="L66" s="368">
        <v>0.71967741935483875</v>
      </c>
      <c r="M66" s="305">
        <f>AVERAGE(K66:L66)</f>
        <v>1.1482258064516129</v>
      </c>
      <c r="N66" s="365">
        <v>6.37</v>
      </c>
      <c r="O66" s="365">
        <v>60.4</v>
      </c>
      <c r="P66" s="360"/>
      <c r="Q66" s="360"/>
    </row>
    <row r="67" spans="1:17" x14ac:dyDescent="0.35">
      <c r="A67" s="365" t="s">
        <v>175</v>
      </c>
      <c r="B67" s="305">
        <v>34.411612903225809</v>
      </c>
      <c r="C67" s="305">
        <v>31.126129032258067</v>
      </c>
      <c r="D67" s="305">
        <v>0</v>
      </c>
      <c r="E67" s="305">
        <v>35.990322580645156</v>
      </c>
      <c r="F67" s="305">
        <v>26.974193548387095</v>
      </c>
      <c r="G67" s="305">
        <v>86.741935483870961</v>
      </c>
      <c r="H67" s="305">
        <v>39.70967741935484</v>
      </c>
      <c r="I67" s="305">
        <v>5.193548387096774</v>
      </c>
      <c r="J67" s="305">
        <v>7.2706451612903225</v>
      </c>
      <c r="K67" s="305">
        <v>1.564516129032258</v>
      </c>
      <c r="L67" s="367">
        <v>0.78774193548387106</v>
      </c>
      <c r="M67" s="305">
        <f t="shared" ref="M67:M71" si="10">AVERAGE(K67:L67)</f>
        <v>1.1761290322580646</v>
      </c>
      <c r="N67" s="365">
        <v>4.03</v>
      </c>
      <c r="O67" s="365">
        <v>43.1</v>
      </c>
      <c r="P67" s="360"/>
      <c r="Q67" s="360"/>
    </row>
    <row r="68" spans="1:17" x14ac:dyDescent="0.35">
      <c r="A68" s="365" t="s">
        <v>176</v>
      </c>
      <c r="B68" s="305">
        <v>35.001999999999995</v>
      </c>
      <c r="C68" s="368">
        <v>31.92</v>
      </c>
      <c r="D68" s="305">
        <v>0</v>
      </c>
      <c r="E68" s="305">
        <v>37.606666666666662</v>
      </c>
      <c r="F68" s="305">
        <v>25.55</v>
      </c>
      <c r="G68" s="368">
        <v>85.86666666666666</v>
      </c>
      <c r="H68" s="368">
        <v>33.9</v>
      </c>
      <c r="I68" s="305">
        <v>5.8266666666666671</v>
      </c>
      <c r="J68" s="305">
        <v>0.97066666666666668</v>
      </c>
      <c r="K68" s="305">
        <v>2.0569999999999999</v>
      </c>
      <c r="L68" s="305">
        <v>1.1900000000000002</v>
      </c>
      <c r="M68" s="305">
        <f t="shared" si="10"/>
        <v>1.6234999999999999</v>
      </c>
      <c r="N68" s="374">
        <v>7.44</v>
      </c>
      <c r="O68" s="374">
        <v>41</v>
      </c>
      <c r="P68" s="360"/>
      <c r="Q68" s="360"/>
    </row>
    <row r="69" spans="1:17" x14ac:dyDescent="0.35">
      <c r="A69" s="365" t="s">
        <v>177</v>
      </c>
      <c r="B69" s="305">
        <v>31.978709677419353</v>
      </c>
      <c r="C69" s="305">
        <v>30.934838709677418</v>
      </c>
      <c r="D69" s="305">
        <v>0</v>
      </c>
      <c r="E69" s="305">
        <v>36.564516129032256</v>
      </c>
      <c r="F69" s="305">
        <v>24.554838709677419</v>
      </c>
      <c r="G69" s="305">
        <v>92.387096774193552</v>
      </c>
      <c r="H69" s="305">
        <v>41.70967741935484</v>
      </c>
      <c r="I69" s="305">
        <v>4.4129032258064518</v>
      </c>
      <c r="J69" s="305">
        <v>4.6296774193548389</v>
      </c>
      <c r="K69" s="305">
        <v>1.5877419354838709</v>
      </c>
      <c r="L69" s="305">
        <v>1.0825806451612905</v>
      </c>
      <c r="M69" s="305">
        <f t="shared" si="10"/>
        <v>1.3351612903225807</v>
      </c>
      <c r="N69" s="305">
        <v>6.5</v>
      </c>
      <c r="O69" s="305">
        <v>170</v>
      </c>
      <c r="P69" s="360"/>
      <c r="Q69" s="360"/>
    </row>
    <row r="70" spans="1:17" x14ac:dyDescent="0.35">
      <c r="A70" s="365" t="s">
        <v>178</v>
      </c>
      <c r="B70" s="305">
        <v>31.356000000000002</v>
      </c>
      <c r="C70" s="305">
        <v>30.246333333333332</v>
      </c>
      <c r="D70" s="305">
        <v>0</v>
      </c>
      <c r="E70" s="305">
        <v>33.619999999999997</v>
      </c>
      <c r="F70" s="305">
        <v>22.716666666666665</v>
      </c>
      <c r="G70" s="305">
        <v>94.7</v>
      </c>
      <c r="H70" s="305">
        <v>55.3</v>
      </c>
      <c r="I70" s="305">
        <v>2.33</v>
      </c>
      <c r="J70" s="305">
        <v>6.6226666666666665</v>
      </c>
      <c r="K70" s="305">
        <v>1.1980000000000002</v>
      </c>
      <c r="L70" s="305">
        <v>0.628</v>
      </c>
      <c r="M70" s="305">
        <f t="shared" si="10"/>
        <v>0.91300000000000003</v>
      </c>
      <c r="N70" s="305">
        <v>7.48</v>
      </c>
      <c r="O70" s="305">
        <v>172.6</v>
      </c>
      <c r="P70" s="360"/>
      <c r="Q70" s="360"/>
    </row>
    <row r="71" spans="1:17" x14ac:dyDescent="0.35">
      <c r="A71" s="365" t="s">
        <v>179</v>
      </c>
      <c r="B71" s="305">
        <v>32.474193548387092</v>
      </c>
      <c r="C71" s="305">
        <v>29.791677419354841</v>
      </c>
      <c r="D71" s="305">
        <v>0</v>
      </c>
      <c r="E71" s="305">
        <v>34.690322580645159</v>
      </c>
      <c r="F71" s="305">
        <v>22.219354838709677</v>
      </c>
      <c r="G71" s="305">
        <v>95</v>
      </c>
      <c r="H71" s="305">
        <v>53.516129032258064</v>
      </c>
      <c r="I71" s="305">
        <v>2.5419354838709678</v>
      </c>
      <c r="J71" s="305">
        <v>5.1409677419354844</v>
      </c>
      <c r="K71" s="305">
        <v>1.0238709677419355</v>
      </c>
      <c r="L71" s="305">
        <v>0.53967741935483859</v>
      </c>
      <c r="M71" s="305">
        <f t="shared" si="10"/>
        <v>0.78177419354838706</v>
      </c>
      <c r="N71" s="367">
        <v>6.43</v>
      </c>
      <c r="O71" s="367">
        <v>54.3</v>
      </c>
      <c r="P71" s="360"/>
      <c r="Q71" s="360"/>
    </row>
    <row r="72" spans="1:17" x14ac:dyDescent="0.35">
      <c r="A72" s="369" t="s">
        <v>16</v>
      </c>
      <c r="B72" s="370">
        <f>SUM(B60:B71)</f>
        <v>404.10626062467998</v>
      </c>
      <c r="C72" s="370">
        <f t="shared" ref="C72:O72" si="11">SUM(C60:C71)</f>
        <v>354.98858986175117</v>
      </c>
      <c r="D72" s="370">
        <f t="shared" si="11"/>
        <v>0</v>
      </c>
      <c r="E72" s="370">
        <f t="shared" si="11"/>
        <v>423.0162211981567</v>
      </c>
      <c r="F72" s="370">
        <f t="shared" si="11"/>
        <v>310.68282642089093</v>
      </c>
      <c r="G72" s="370">
        <f t="shared" si="11"/>
        <v>987.6472350230415</v>
      </c>
      <c r="H72" s="370">
        <f t="shared" si="11"/>
        <v>482.47050691244232</v>
      </c>
      <c r="I72" s="370">
        <f t="shared" si="11"/>
        <v>60.131136712749615</v>
      </c>
      <c r="J72" s="370">
        <f t="shared" si="11"/>
        <v>68.427121351766516</v>
      </c>
      <c r="K72" s="370">
        <f t="shared" si="11"/>
        <v>19.09398694316436</v>
      </c>
      <c r="L72" s="370">
        <f t="shared" si="11"/>
        <v>10.682285714285713</v>
      </c>
      <c r="M72" s="370">
        <f t="shared" si="11"/>
        <v>14.888136328725039</v>
      </c>
      <c r="N72" s="370">
        <f t="shared" si="11"/>
        <v>83.18</v>
      </c>
      <c r="O72" s="370">
        <f t="shared" si="11"/>
        <v>1008</v>
      </c>
      <c r="P72" s="360"/>
      <c r="Q72" s="360"/>
    </row>
    <row r="73" spans="1:17" x14ac:dyDescent="0.35">
      <c r="A73" s="369" t="s">
        <v>190</v>
      </c>
      <c r="B73" s="371">
        <f>AVERAGE(B60:B71)</f>
        <v>33.675521718723331</v>
      </c>
      <c r="C73" s="371">
        <f t="shared" ref="C73:O73" si="12">AVERAGE(C60:C71)</f>
        <v>29.582382488479265</v>
      </c>
      <c r="D73" s="371">
        <f t="shared" si="12"/>
        <v>0</v>
      </c>
      <c r="E73" s="371">
        <f t="shared" si="12"/>
        <v>35.251351766513061</v>
      </c>
      <c r="F73" s="371">
        <f t="shared" si="12"/>
        <v>25.890235535074243</v>
      </c>
      <c r="G73" s="371">
        <f t="shared" si="12"/>
        <v>82.303936251920121</v>
      </c>
      <c r="H73" s="371">
        <f t="shared" si="12"/>
        <v>40.20587557603686</v>
      </c>
      <c r="I73" s="371">
        <f t="shared" si="12"/>
        <v>5.010928059395801</v>
      </c>
      <c r="J73" s="371">
        <f t="shared" si="12"/>
        <v>5.7022601126472097</v>
      </c>
      <c r="K73" s="371">
        <f t="shared" si="12"/>
        <v>1.59116557859703</v>
      </c>
      <c r="L73" s="371">
        <f t="shared" si="12"/>
        <v>0.89019047619047609</v>
      </c>
      <c r="M73" s="371">
        <f t="shared" si="12"/>
        <v>1.2406780273937532</v>
      </c>
      <c r="N73" s="371">
        <f t="shared" si="12"/>
        <v>6.9316666666666675</v>
      </c>
      <c r="O73" s="371">
        <f t="shared" si="12"/>
        <v>84</v>
      </c>
      <c r="P73" s="360"/>
      <c r="Q73" s="360"/>
    </row>
    <row r="74" spans="1:17" x14ac:dyDescent="0.35">
      <c r="A74" s="360"/>
      <c r="B74" s="360"/>
      <c r="C74" s="360"/>
      <c r="D74" s="360"/>
      <c r="E74" s="360"/>
      <c r="F74" s="360"/>
      <c r="G74" s="360"/>
      <c r="H74" s="360"/>
      <c r="I74" s="360"/>
      <c r="J74" s="360"/>
      <c r="K74" s="360"/>
      <c r="L74" s="360"/>
      <c r="M74" s="360"/>
      <c r="N74" s="360"/>
      <c r="O74" s="360"/>
      <c r="P74" s="360"/>
      <c r="Q74" s="360"/>
    </row>
    <row r="75" spans="1:17" x14ac:dyDescent="0.35">
      <c r="A75" s="360"/>
      <c r="B75" s="360"/>
      <c r="C75" s="360"/>
      <c r="D75" s="360"/>
      <c r="E75" s="360"/>
      <c r="F75" s="360"/>
      <c r="G75" s="360"/>
      <c r="H75" s="360"/>
      <c r="I75" s="360"/>
      <c r="J75" s="360"/>
      <c r="K75" s="360"/>
      <c r="L75" s="360"/>
      <c r="M75" s="360"/>
      <c r="N75" s="360"/>
      <c r="O75" s="360"/>
      <c r="P75" s="360"/>
      <c r="Q75" s="360"/>
    </row>
    <row r="76" spans="1:17" ht="19" thickBot="1" x14ac:dyDescent="0.5">
      <c r="A76" s="361" t="s">
        <v>226</v>
      </c>
      <c r="B76" s="361"/>
      <c r="C76" s="361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361"/>
      <c r="P76" s="360"/>
      <c r="Q76" s="360"/>
    </row>
    <row r="77" spans="1:17" x14ac:dyDescent="0.35">
      <c r="A77" s="1458" t="s">
        <v>165</v>
      </c>
      <c r="B77" s="1545" t="s">
        <v>23</v>
      </c>
      <c r="C77" s="1546"/>
      <c r="D77" s="1547"/>
      <c r="E77" s="1545" t="s">
        <v>24</v>
      </c>
      <c r="F77" s="1547"/>
      <c r="G77" s="1545" t="s">
        <v>4</v>
      </c>
      <c r="H77" s="1547"/>
      <c r="I77" s="1550" t="s">
        <v>5</v>
      </c>
      <c r="J77" s="1551"/>
      <c r="K77" s="1556" t="s">
        <v>6</v>
      </c>
      <c r="L77" s="1557"/>
      <c r="M77" s="1558"/>
      <c r="N77" s="1552" t="s">
        <v>46</v>
      </c>
      <c r="O77" s="1554" t="s">
        <v>166</v>
      </c>
      <c r="P77" s="360"/>
      <c r="Q77" s="360"/>
    </row>
    <row r="78" spans="1:17" ht="39" x14ac:dyDescent="0.35">
      <c r="A78" s="1544"/>
      <c r="B78" s="362">
        <v>0.05</v>
      </c>
      <c r="C78" s="362">
        <v>0.1</v>
      </c>
      <c r="D78" s="362">
        <v>0.2</v>
      </c>
      <c r="E78" s="362" t="s">
        <v>9</v>
      </c>
      <c r="F78" s="362" t="s">
        <v>10</v>
      </c>
      <c r="G78" s="362" t="s">
        <v>9</v>
      </c>
      <c r="H78" s="362" t="s">
        <v>10</v>
      </c>
      <c r="I78" s="362" t="s">
        <v>11</v>
      </c>
      <c r="J78" s="362" t="s">
        <v>12</v>
      </c>
      <c r="K78" s="363" t="s">
        <v>13</v>
      </c>
      <c r="L78" s="363" t="s">
        <v>14</v>
      </c>
      <c r="M78" s="364" t="s">
        <v>167</v>
      </c>
      <c r="N78" s="1553"/>
      <c r="O78" s="1555"/>
      <c r="P78" s="360"/>
      <c r="Q78" s="360"/>
    </row>
    <row r="79" spans="1:17" x14ac:dyDescent="0.35">
      <c r="A79" s="365" t="s">
        <v>168</v>
      </c>
      <c r="B79" s="367">
        <v>34.729354838709675</v>
      </c>
      <c r="C79" s="367">
        <v>31.331612903225807</v>
      </c>
      <c r="D79" s="305">
        <v>0</v>
      </c>
      <c r="E79" s="367">
        <v>36.780645161290323</v>
      </c>
      <c r="F79" s="367">
        <v>22.083870967741937</v>
      </c>
      <c r="G79" s="367">
        <v>88.58064516129032</v>
      </c>
      <c r="H79" s="367">
        <v>36.645161290322584</v>
      </c>
      <c r="I79" s="367">
        <v>4.5999999999999996</v>
      </c>
      <c r="J79" s="367">
        <v>6.72</v>
      </c>
      <c r="K79" s="367">
        <v>1.2677419354838708</v>
      </c>
      <c r="L79" s="367">
        <v>0.79129032258064513</v>
      </c>
      <c r="M79" s="305">
        <f t="shared" ref="M79:M84" si="13">AVERAGE(K79:L79)</f>
        <v>1.0295161290322579</v>
      </c>
      <c r="N79" s="367">
        <v>7.49</v>
      </c>
      <c r="O79" s="367">
        <v>18.3</v>
      </c>
      <c r="P79" s="360"/>
      <c r="Q79" s="360"/>
    </row>
    <row r="80" spans="1:17" ht="15" thickBot="1" x14ac:dyDescent="0.4">
      <c r="A80" s="365" t="s">
        <v>169</v>
      </c>
      <c r="B80" s="99">
        <v>38.399310344827583</v>
      </c>
      <c r="C80" s="99">
        <v>32.944827586206898</v>
      </c>
      <c r="D80" s="305">
        <v>0</v>
      </c>
      <c r="E80" s="99">
        <v>39.413793103448278</v>
      </c>
      <c r="F80" s="99">
        <v>23.58275862068966</v>
      </c>
      <c r="G80" s="99">
        <v>71.517241379310349</v>
      </c>
      <c r="H80" s="99">
        <v>24.862068965517242</v>
      </c>
      <c r="I80" s="99">
        <v>4.8103448275862073</v>
      </c>
      <c r="J80" s="99">
        <v>10.593793103448277</v>
      </c>
      <c r="K80" s="99">
        <v>1.6517241379310343</v>
      </c>
      <c r="L80" s="99">
        <v>1.0924137931034481</v>
      </c>
      <c r="M80" s="305">
        <f t="shared" si="13"/>
        <v>1.3720689655172413</v>
      </c>
      <c r="N80" s="367">
        <v>8.15</v>
      </c>
      <c r="O80" s="367">
        <v>11.4</v>
      </c>
      <c r="P80" s="360"/>
      <c r="Q80" s="360"/>
    </row>
    <row r="81" spans="1:17" ht="15" thickBot="1" x14ac:dyDescent="0.4">
      <c r="A81" s="365" t="s">
        <v>170</v>
      </c>
      <c r="B81" s="372">
        <v>38.215483870967745</v>
      </c>
      <c r="C81" s="372">
        <v>33.894516129032262</v>
      </c>
      <c r="D81" s="305">
        <v>0</v>
      </c>
      <c r="E81" s="373">
        <v>40.135483870967747</v>
      </c>
      <c r="F81" s="373">
        <v>26.438709677419357</v>
      </c>
      <c r="G81" s="373">
        <v>78.193548387096769</v>
      </c>
      <c r="H81" s="373">
        <v>31.967741935483872</v>
      </c>
      <c r="I81" s="373">
        <v>6.2870967741935484</v>
      </c>
      <c r="J81" s="373">
        <v>3.750322580645161</v>
      </c>
      <c r="K81" s="373">
        <v>1.8438709677419354</v>
      </c>
      <c r="L81" s="373">
        <v>1.6687096774193548</v>
      </c>
      <c r="M81" s="305">
        <f t="shared" si="13"/>
        <v>1.7562903225806452</v>
      </c>
      <c r="N81" s="367">
        <v>0</v>
      </c>
      <c r="O81" s="367">
        <v>73.2</v>
      </c>
      <c r="P81" s="360"/>
      <c r="Q81" s="360"/>
    </row>
    <row r="82" spans="1:17" x14ac:dyDescent="0.35">
      <c r="A82" s="365" t="s">
        <v>171</v>
      </c>
      <c r="B82" s="305">
        <v>35.484000000000002</v>
      </c>
      <c r="C82" s="305">
        <v>26.693333333333332</v>
      </c>
      <c r="D82" s="305">
        <v>0</v>
      </c>
      <c r="E82" s="305">
        <v>35.484000000000002</v>
      </c>
      <c r="F82" s="305">
        <v>26.693333333333332</v>
      </c>
      <c r="G82" s="305">
        <v>98.266666666666666</v>
      </c>
      <c r="H82" s="305">
        <v>58.85</v>
      </c>
      <c r="I82" s="305">
        <v>2.644333333333333</v>
      </c>
      <c r="J82" s="305">
        <v>4.1659999999999995</v>
      </c>
      <c r="K82" s="305">
        <v>1.4292333333333336</v>
      </c>
      <c r="L82" s="305">
        <v>1.0521333333333334</v>
      </c>
      <c r="M82" s="305">
        <f t="shared" si="13"/>
        <v>1.2406833333333336</v>
      </c>
      <c r="N82" s="367">
        <v>0</v>
      </c>
      <c r="O82" s="305">
        <v>350.9</v>
      </c>
      <c r="P82" s="360"/>
      <c r="Q82" s="360"/>
    </row>
    <row r="83" spans="1:17" x14ac:dyDescent="0.35">
      <c r="A83" s="365" t="s">
        <v>172</v>
      </c>
      <c r="B83" s="305">
        <v>32.51483870967742</v>
      </c>
      <c r="C83" s="305">
        <v>30.83354838709678</v>
      </c>
      <c r="D83" s="305">
        <v>0</v>
      </c>
      <c r="E83" s="305">
        <v>32.616129032258065</v>
      </c>
      <c r="F83" s="305">
        <v>26.019354838709678</v>
      </c>
      <c r="G83" s="305">
        <v>94.838709677419359</v>
      </c>
      <c r="H83" s="305">
        <v>58.516129032258064</v>
      </c>
      <c r="I83" s="305">
        <v>2.3322580645161293</v>
      </c>
      <c r="J83" s="305">
        <v>4.7690322580645166</v>
      </c>
      <c r="K83" s="305">
        <v>1.175483870967742</v>
      </c>
      <c r="L83" s="305">
        <v>0.48064516129032264</v>
      </c>
      <c r="M83" s="305">
        <f t="shared" si="13"/>
        <v>0.82806451612903231</v>
      </c>
      <c r="N83" s="367">
        <v>7.31</v>
      </c>
      <c r="O83" s="367">
        <v>122.1</v>
      </c>
      <c r="P83" s="360"/>
      <c r="Q83" s="360"/>
    </row>
    <row r="84" spans="1:17" x14ac:dyDescent="0.35">
      <c r="A84" s="365" t="s">
        <v>173</v>
      </c>
      <c r="B84" s="305">
        <v>35.960666666666675</v>
      </c>
      <c r="C84" s="305">
        <v>32.271333333333331</v>
      </c>
      <c r="D84" s="305">
        <v>0</v>
      </c>
      <c r="E84" s="305">
        <v>34.086666666666666</v>
      </c>
      <c r="F84" s="305">
        <v>25.746666666666666</v>
      </c>
      <c r="G84" s="305">
        <v>91.4</v>
      </c>
      <c r="H84" s="305">
        <v>48.93333333333333</v>
      </c>
      <c r="I84" s="305">
        <v>3.32</v>
      </c>
      <c r="J84" s="305">
        <v>6.1479999999999997</v>
      </c>
      <c r="K84" s="305">
        <v>1.2596666666666667</v>
      </c>
      <c r="L84" s="367">
        <v>0.66933333333333322</v>
      </c>
      <c r="M84" s="305">
        <f t="shared" si="13"/>
        <v>0.96449999999999991</v>
      </c>
      <c r="N84" s="365">
        <v>6.02</v>
      </c>
      <c r="O84" s="365">
        <v>9.9</v>
      </c>
      <c r="P84" s="360"/>
      <c r="Q84" s="360"/>
    </row>
    <row r="85" spans="1:17" x14ac:dyDescent="0.35">
      <c r="A85" s="365" t="s">
        <v>174</v>
      </c>
      <c r="B85" s="305">
        <v>32.662258064516131</v>
      </c>
      <c r="C85" s="305">
        <v>30.26806451612903</v>
      </c>
      <c r="D85" s="305">
        <v>0</v>
      </c>
      <c r="E85" s="368">
        <v>34.161290322580648</v>
      </c>
      <c r="F85" s="368">
        <v>26.032258064516128</v>
      </c>
      <c r="G85" s="368">
        <v>92.387096774193552</v>
      </c>
      <c r="H85" s="368">
        <v>48.903225806451616</v>
      </c>
      <c r="I85" s="368">
        <v>3.0741935483870972</v>
      </c>
      <c r="J85" s="375">
        <v>4.6383870967741929</v>
      </c>
      <c r="K85" s="368">
        <v>1.0541935483870968</v>
      </c>
      <c r="L85" s="368">
        <v>0.52290322580645154</v>
      </c>
      <c r="M85" s="305">
        <v>0.78854838709677422</v>
      </c>
      <c r="N85" s="365">
        <v>5.04</v>
      </c>
      <c r="O85" s="365">
        <v>48.4</v>
      </c>
      <c r="P85" s="360"/>
      <c r="Q85" s="360"/>
    </row>
    <row r="86" spans="1:17" x14ac:dyDescent="0.35">
      <c r="A86" s="365" t="s">
        <v>175</v>
      </c>
      <c r="B86" s="305">
        <v>34.299354838709675</v>
      </c>
      <c r="C86" s="305">
        <v>30.985806451612902</v>
      </c>
      <c r="D86" s="305">
        <v>0</v>
      </c>
      <c r="E86" s="305">
        <v>35.567741935483873</v>
      </c>
      <c r="F86" s="305">
        <v>26.950967741935486</v>
      </c>
      <c r="G86" s="305">
        <v>87.451612903225808</v>
      </c>
      <c r="H86" s="305">
        <v>39.032258064516128</v>
      </c>
      <c r="I86" s="305">
        <v>4.6516129032258062</v>
      </c>
      <c r="J86" s="305">
        <v>3.5683870967741935</v>
      </c>
      <c r="K86" s="305">
        <v>1.5706451612903227</v>
      </c>
      <c r="L86" s="367">
        <v>0.82838709677419364</v>
      </c>
      <c r="M86" s="305">
        <v>1.1995161290322582</v>
      </c>
      <c r="N86" s="376">
        <v>0</v>
      </c>
      <c r="O86" s="365">
        <v>41.1</v>
      </c>
      <c r="P86" s="360"/>
      <c r="Q86" s="360"/>
    </row>
    <row r="87" spans="1:17" x14ac:dyDescent="0.35">
      <c r="A87" s="365" t="s">
        <v>176</v>
      </c>
      <c r="B87" s="305">
        <v>35.443666666666665</v>
      </c>
      <c r="C87" s="368">
        <v>31.917999999999999</v>
      </c>
      <c r="D87" s="305">
        <v>0</v>
      </c>
      <c r="E87" s="305">
        <v>37</v>
      </c>
      <c r="F87" s="305">
        <v>28.506666666666664</v>
      </c>
      <c r="G87" s="368">
        <v>83.033333333333331</v>
      </c>
      <c r="H87" s="368">
        <v>33.56666666666667</v>
      </c>
      <c r="I87" s="305">
        <v>5.0600000000000005</v>
      </c>
      <c r="J87" s="305">
        <v>5.6373333333333324</v>
      </c>
      <c r="K87" s="305">
        <v>1.6</v>
      </c>
      <c r="L87" s="305">
        <v>0.98199999999999998</v>
      </c>
      <c r="M87" s="305">
        <v>1.2909999999999999</v>
      </c>
      <c r="N87" s="377">
        <v>0</v>
      </c>
      <c r="O87" s="374">
        <v>15.5</v>
      </c>
      <c r="P87" s="360"/>
      <c r="Q87" s="360"/>
    </row>
    <row r="88" spans="1:17" x14ac:dyDescent="0.35">
      <c r="A88" s="365" t="s">
        <v>177</v>
      </c>
      <c r="B88" s="305">
        <v>36.328064516129032</v>
      </c>
      <c r="C88" s="305">
        <v>31.731290322580648</v>
      </c>
      <c r="D88" s="305">
        <v>0</v>
      </c>
      <c r="E88" s="305">
        <v>37.154838709677421</v>
      </c>
      <c r="F88" s="305">
        <v>28.72258064516129</v>
      </c>
      <c r="G88" s="305">
        <v>87.870967741935488</v>
      </c>
      <c r="H88" s="305">
        <v>35.29032258064516</v>
      </c>
      <c r="I88" s="305">
        <v>5.6354838709677413</v>
      </c>
      <c r="J88" s="305">
        <v>1.2448387096774192</v>
      </c>
      <c r="K88" s="305">
        <v>1.7651612903225806</v>
      </c>
      <c r="L88" s="305">
        <v>1.1496774193548389</v>
      </c>
      <c r="M88" s="305">
        <v>1.4574193548387098</v>
      </c>
      <c r="N88" s="376">
        <v>0</v>
      </c>
      <c r="O88" s="305">
        <v>22</v>
      </c>
      <c r="P88" s="360"/>
      <c r="Q88" s="360"/>
    </row>
    <row r="89" spans="1:17" x14ac:dyDescent="0.35">
      <c r="A89" s="365" t="s">
        <v>178</v>
      </c>
      <c r="B89" s="305">
        <v>35.967000000000006</v>
      </c>
      <c r="C89" s="305">
        <v>31.414000000000001</v>
      </c>
      <c r="D89" s="305">
        <v>0</v>
      </c>
      <c r="E89" s="305">
        <v>37.159999999999997</v>
      </c>
      <c r="F89" s="305">
        <v>28.066666666666666</v>
      </c>
      <c r="G89" s="305">
        <v>85</v>
      </c>
      <c r="H89" s="305">
        <v>36.033333333333331</v>
      </c>
      <c r="I89" s="305">
        <v>6.4433333333333334</v>
      </c>
      <c r="J89" s="305">
        <v>3.476</v>
      </c>
      <c r="K89" s="305">
        <v>1.5090000000000001</v>
      </c>
      <c r="L89" s="305">
        <v>0.91800000000000004</v>
      </c>
      <c r="M89" s="305">
        <v>1.2135</v>
      </c>
      <c r="N89" s="376">
        <v>0</v>
      </c>
      <c r="O89" s="305">
        <v>33.9</v>
      </c>
      <c r="P89" s="360"/>
      <c r="Q89" s="360"/>
    </row>
    <row r="90" spans="1:17" x14ac:dyDescent="0.35">
      <c r="A90" s="365" t="s">
        <v>179</v>
      </c>
      <c r="B90" s="305">
        <v>36.259677419354844</v>
      </c>
      <c r="C90" s="305">
        <v>31.264516129032259</v>
      </c>
      <c r="D90" s="305">
        <v>0</v>
      </c>
      <c r="E90" s="305">
        <v>37.71612903225806</v>
      </c>
      <c r="F90" s="305">
        <v>26.735483870967744</v>
      </c>
      <c r="G90" s="305">
        <v>81.193548387096769</v>
      </c>
      <c r="H90" s="305">
        <v>30.516129032258064</v>
      </c>
      <c r="I90" s="305">
        <v>3.1032258064516132</v>
      </c>
      <c r="J90" s="305">
        <v>9.17741935483871</v>
      </c>
      <c r="K90" s="305">
        <v>1.4190322580645163</v>
      </c>
      <c r="L90" s="305">
        <v>0.84677419354838712</v>
      </c>
      <c r="M90" s="305">
        <v>1.1329032258064518</v>
      </c>
      <c r="N90" s="378">
        <v>0</v>
      </c>
      <c r="O90" s="367">
        <v>16.2</v>
      </c>
      <c r="P90" s="360"/>
      <c r="Q90" s="360"/>
    </row>
    <row r="91" spans="1:17" x14ac:dyDescent="0.35">
      <c r="A91" s="369" t="s">
        <v>16</v>
      </c>
      <c r="B91" s="373">
        <f>SUM(B79:B90)</f>
        <v>426.26367593622541</v>
      </c>
      <c r="C91" s="373">
        <f t="shared" ref="C91:O91" si="14">SUM(C79:C90)</f>
        <v>375.55084909158325</v>
      </c>
      <c r="D91" s="373">
        <f t="shared" si="14"/>
        <v>0</v>
      </c>
      <c r="E91" s="373">
        <f t="shared" si="14"/>
        <v>437.27671783463103</v>
      </c>
      <c r="F91" s="373">
        <f t="shared" si="14"/>
        <v>315.57931776047462</v>
      </c>
      <c r="G91" s="373">
        <f t="shared" si="14"/>
        <v>1039.7333704115683</v>
      </c>
      <c r="H91" s="373">
        <f t="shared" si="14"/>
        <v>483.11637004078602</v>
      </c>
      <c r="I91" s="373">
        <f t="shared" si="14"/>
        <v>51.961882461994811</v>
      </c>
      <c r="J91" s="373">
        <f t="shared" si="14"/>
        <v>63.889513533555807</v>
      </c>
      <c r="K91" s="373">
        <f t="shared" si="14"/>
        <v>17.545753170189098</v>
      </c>
      <c r="L91" s="373">
        <f t="shared" si="14"/>
        <v>11.002267556544307</v>
      </c>
      <c r="M91" s="373">
        <f t="shared" si="14"/>
        <v>14.274010363366703</v>
      </c>
      <c r="N91" s="373">
        <f t="shared" si="14"/>
        <v>34.01</v>
      </c>
      <c r="O91" s="373">
        <f t="shared" si="14"/>
        <v>762.9</v>
      </c>
      <c r="P91" s="360"/>
      <c r="Q91" s="360"/>
    </row>
    <row r="92" spans="1:17" x14ac:dyDescent="0.35">
      <c r="A92" s="369" t="s">
        <v>190</v>
      </c>
      <c r="B92" s="305">
        <f>AVERAGE(B79:B90)</f>
        <v>35.521972994685449</v>
      </c>
      <c r="C92" s="305">
        <f t="shared" ref="C92:O92" si="15">AVERAGE(C79:C90)</f>
        <v>31.295904090965269</v>
      </c>
      <c r="D92" s="305">
        <f t="shared" si="15"/>
        <v>0</v>
      </c>
      <c r="E92" s="305">
        <f t="shared" si="15"/>
        <v>36.43972648621925</v>
      </c>
      <c r="F92" s="305">
        <f t="shared" si="15"/>
        <v>26.298276480039551</v>
      </c>
      <c r="G92" s="305">
        <f t="shared" si="15"/>
        <v>86.644447534297356</v>
      </c>
      <c r="H92" s="305">
        <f t="shared" si="15"/>
        <v>40.259697503398833</v>
      </c>
      <c r="I92" s="305">
        <f t="shared" si="15"/>
        <v>4.3301568718329007</v>
      </c>
      <c r="J92" s="305">
        <f t="shared" si="15"/>
        <v>5.3241261277963172</v>
      </c>
      <c r="K92" s="305">
        <f t="shared" si="15"/>
        <v>1.4621460975157581</v>
      </c>
      <c r="L92" s="305">
        <f t="shared" si="15"/>
        <v>0.91685562971202561</v>
      </c>
      <c r="M92" s="305">
        <f t="shared" si="15"/>
        <v>1.189500863613892</v>
      </c>
      <c r="N92" s="305">
        <f t="shared" si="15"/>
        <v>2.8341666666666665</v>
      </c>
      <c r="O92" s="305">
        <f t="shared" si="15"/>
        <v>63.574999999999996</v>
      </c>
      <c r="P92" s="360"/>
      <c r="Q92" s="360"/>
    </row>
    <row r="93" spans="1:17" x14ac:dyDescent="0.35">
      <c r="A93" s="360"/>
      <c r="B93" s="360"/>
      <c r="C93" s="360"/>
      <c r="D93" s="360"/>
      <c r="E93" s="360"/>
      <c r="F93" s="360"/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</row>
    <row r="94" spans="1:17" x14ac:dyDescent="0.35">
      <c r="A94" s="360"/>
      <c r="B94" s="360"/>
      <c r="C94" s="360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</row>
    <row r="95" spans="1:17" ht="19" thickBot="1" x14ac:dyDescent="0.5">
      <c r="A95" s="361" t="s">
        <v>227</v>
      </c>
      <c r="B95" s="361"/>
      <c r="C95" s="361"/>
      <c r="D95" s="361"/>
      <c r="E95" s="361"/>
      <c r="F95" s="361"/>
      <c r="G95" s="361"/>
      <c r="H95" s="361"/>
      <c r="I95" s="361"/>
      <c r="J95" s="361"/>
      <c r="K95" s="361"/>
      <c r="L95" s="361"/>
      <c r="M95" s="361"/>
      <c r="N95" s="1548"/>
      <c r="O95" s="1548"/>
      <c r="P95" s="1548"/>
      <c r="Q95" s="1549"/>
    </row>
    <row r="96" spans="1:17" ht="56" x14ac:dyDescent="0.35">
      <c r="A96" s="1458" t="s">
        <v>165</v>
      </c>
      <c r="B96" s="1545" t="s">
        <v>23</v>
      </c>
      <c r="C96" s="1546"/>
      <c r="D96" s="1546"/>
      <c r="E96" s="1546"/>
      <c r="F96" s="1547"/>
      <c r="G96" s="1545" t="s">
        <v>24</v>
      </c>
      <c r="H96" s="1547"/>
      <c r="I96" s="379" t="s">
        <v>4</v>
      </c>
      <c r="J96" s="380"/>
      <c r="K96" s="381" t="s">
        <v>5</v>
      </c>
      <c r="L96" s="382"/>
      <c r="M96" s="383" t="s">
        <v>6</v>
      </c>
      <c r="N96" s="384"/>
      <c r="O96" s="385"/>
      <c r="P96" s="386" t="s">
        <v>46</v>
      </c>
      <c r="Q96" s="387" t="s">
        <v>166</v>
      </c>
    </row>
    <row r="97" spans="1:17" ht="39" x14ac:dyDescent="0.35">
      <c r="A97" s="1544"/>
      <c r="B97" s="362">
        <v>0.05</v>
      </c>
      <c r="C97" s="362">
        <v>0.1</v>
      </c>
      <c r="D97" s="362">
        <v>0.2</v>
      </c>
      <c r="E97" s="388" t="s">
        <v>228</v>
      </c>
      <c r="F97" s="388" t="s">
        <v>229</v>
      </c>
      <c r="G97" s="362" t="s">
        <v>9</v>
      </c>
      <c r="H97" s="362" t="s">
        <v>10</v>
      </c>
      <c r="I97" s="362" t="s">
        <v>9</v>
      </c>
      <c r="J97" s="362" t="s">
        <v>10</v>
      </c>
      <c r="K97" s="362" t="s">
        <v>11</v>
      </c>
      <c r="L97" s="362" t="s">
        <v>12</v>
      </c>
      <c r="M97" s="363" t="s">
        <v>13</v>
      </c>
      <c r="N97" s="389" t="s">
        <v>14</v>
      </c>
      <c r="O97" s="387" t="s">
        <v>167</v>
      </c>
      <c r="P97" s="386"/>
      <c r="Q97" s="387"/>
    </row>
    <row r="98" spans="1:17" x14ac:dyDescent="0.35">
      <c r="A98" s="365" t="s">
        <v>168</v>
      </c>
      <c r="B98" s="367">
        <v>37.759354838709676</v>
      </c>
      <c r="C98" s="367">
        <v>32.134838709677418</v>
      </c>
      <c r="D98" s="376">
        <v>0</v>
      </c>
      <c r="E98" s="376">
        <v>0</v>
      </c>
      <c r="F98" s="376">
        <v>0</v>
      </c>
      <c r="G98" s="367">
        <v>39.658064516129038</v>
      </c>
      <c r="H98" s="367">
        <v>26.606451612903225</v>
      </c>
      <c r="I98" s="367">
        <v>64.548387096774192</v>
      </c>
      <c r="J98" s="367">
        <v>23.06451612903226</v>
      </c>
      <c r="K98" s="367" t="s">
        <v>164</v>
      </c>
      <c r="L98" s="367">
        <v>8.7735483870967741</v>
      </c>
      <c r="M98" s="367">
        <v>1.4564516129032259</v>
      </c>
      <c r="N98" s="367">
        <v>0.89612903225806451</v>
      </c>
      <c r="O98" s="305">
        <v>1.1762903225806451</v>
      </c>
      <c r="P98" s="390">
        <v>0</v>
      </c>
      <c r="Q98" s="367">
        <v>0</v>
      </c>
    </row>
    <row r="99" spans="1:17" ht="15" thickBot="1" x14ac:dyDescent="0.4">
      <c r="A99" s="365" t="s">
        <v>169</v>
      </c>
      <c r="B99" s="99">
        <v>38.595000000000006</v>
      </c>
      <c r="C99" s="99">
        <v>33.307142857142857</v>
      </c>
      <c r="D99" s="376">
        <v>0</v>
      </c>
      <c r="E99" s="376">
        <v>0</v>
      </c>
      <c r="F99" s="376">
        <v>0</v>
      </c>
      <c r="G99" s="99">
        <v>38.06428571428571</v>
      </c>
      <c r="H99" s="99">
        <v>22.867857142857144</v>
      </c>
      <c r="I99" s="99">
        <v>68.25</v>
      </c>
      <c r="J99" s="99">
        <v>24.964285714285715</v>
      </c>
      <c r="K99" s="367" t="s">
        <v>164</v>
      </c>
      <c r="L99" s="99">
        <v>10.575000000000001</v>
      </c>
      <c r="M99" s="99">
        <v>1.7524999999999997</v>
      </c>
      <c r="N99" s="99">
        <v>1.1064285714285713</v>
      </c>
      <c r="O99" s="305">
        <v>1.4294642857142854</v>
      </c>
      <c r="P99" s="390">
        <v>0</v>
      </c>
      <c r="Q99" s="367">
        <v>0</v>
      </c>
    </row>
    <row r="100" spans="1:17" ht="15" thickBot="1" x14ac:dyDescent="0.4">
      <c r="A100" s="365" t="s">
        <v>170</v>
      </c>
      <c r="B100" s="372">
        <v>38.187096774193556</v>
      </c>
      <c r="C100" s="372">
        <v>33.913870967741943</v>
      </c>
      <c r="D100" s="376">
        <v>0</v>
      </c>
      <c r="E100" s="376">
        <v>0</v>
      </c>
      <c r="F100" s="376">
        <v>0</v>
      </c>
      <c r="G100" s="373">
        <v>40.187096774193549</v>
      </c>
      <c r="H100" s="373">
        <v>26.35483870967742</v>
      </c>
      <c r="I100" s="373">
        <v>78.516129032258064</v>
      </c>
      <c r="J100" s="373">
        <v>32.193548387096776</v>
      </c>
      <c r="K100" s="367" t="s">
        <v>164</v>
      </c>
      <c r="L100" s="373">
        <v>4.064516129032258</v>
      </c>
      <c r="M100" s="373">
        <v>1.8396774193548386</v>
      </c>
      <c r="N100" s="373">
        <v>1.6509677419354838</v>
      </c>
      <c r="O100" s="305">
        <v>1.7453225806451611</v>
      </c>
      <c r="P100" s="390">
        <v>0</v>
      </c>
      <c r="Q100" s="367">
        <v>123.6</v>
      </c>
    </row>
    <row r="101" spans="1:17" x14ac:dyDescent="0.35">
      <c r="A101" s="365" t="s">
        <v>171</v>
      </c>
      <c r="B101" s="305">
        <v>30.280666666666669</v>
      </c>
      <c r="C101" s="305">
        <v>29.501333333333335</v>
      </c>
      <c r="D101" s="376">
        <v>0</v>
      </c>
      <c r="E101" s="376">
        <v>0</v>
      </c>
      <c r="F101" s="376">
        <v>0</v>
      </c>
      <c r="G101" s="305">
        <v>34.033333333333331</v>
      </c>
      <c r="H101" s="305">
        <v>25.893333333333331</v>
      </c>
      <c r="I101" s="305">
        <v>95.13333333333334</v>
      </c>
      <c r="J101" s="305">
        <v>58.233333333333334</v>
      </c>
      <c r="K101" s="367" t="s">
        <v>164</v>
      </c>
      <c r="L101" s="305">
        <v>4.0686666666666671</v>
      </c>
      <c r="M101" s="305">
        <v>1.3286666666666667</v>
      </c>
      <c r="N101" s="305">
        <v>0.95866666666666656</v>
      </c>
      <c r="O101" s="305">
        <v>1.1436666666666666</v>
      </c>
      <c r="P101" s="390">
        <v>0</v>
      </c>
      <c r="Q101" s="305">
        <v>318.5</v>
      </c>
    </row>
    <row r="102" spans="1:17" x14ac:dyDescent="0.35">
      <c r="A102" s="365" t="s">
        <v>172</v>
      </c>
      <c r="B102" s="305">
        <v>33.25741935483871</v>
      </c>
      <c r="C102" s="305">
        <v>31.218064516129033</v>
      </c>
      <c r="D102" s="376">
        <v>0</v>
      </c>
      <c r="E102" s="376">
        <v>0</v>
      </c>
      <c r="F102" s="376">
        <v>0</v>
      </c>
      <c r="G102" s="305">
        <v>34.864516129032253</v>
      </c>
      <c r="H102" s="305">
        <v>26.780645161290323</v>
      </c>
      <c r="I102" s="305">
        <v>93.032258064516128</v>
      </c>
      <c r="J102" s="305">
        <v>55.774193548387096</v>
      </c>
      <c r="K102" s="367" t="s">
        <v>164</v>
      </c>
      <c r="L102" s="305">
        <v>5.3580645161290326</v>
      </c>
      <c r="M102" s="305">
        <v>1.4893548387096773</v>
      </c>
      <c r="N102" s="305">
        <v>0.77903225806451604</v>
      </c>
      <c r="O102" s="305">
        <v>1.1341935483870966</v>
      </c>
      <c r="P102" s="390">
        <v>0</v>
      </c>
      <c r="Q102" s="367">
        <v>99.1</v>
      </c>
    </row>
    <row r="103" spans="1:17" x14ac:dyDescent="0.35">
      <c r="A103" s="365" t="s">
        <v>173</v>
      </c>
      <c r="B103" s="305">
        <v>35.38066666666667</v>
      </c>
      <c r="C103" s="305">
        <v>31.547999999999998</v>
      </c>
      <c r="D103" s="376">
        <v>0</v>
      </c>
      <c r="E103" s="376">
        <v>0</v>
      </c>
      <c r="F103" s="376">
        <v>0</v>
      </c>
      <c r="G103" s="305">
        <v>36.46</v>
      </c>
      <c r="H103" s="305">
        <v>26.756666666666668</v>
      </c>
      <c r="I103" s="305">
        <v>85.566666666666663</v>
      </c>
      <c r="J103" s="305">
        <v>43.5</v>
      </c>
      <c r="K103" s="367" t="s">
        <v>164</v>
      </c>
      <c r="L103" s="305">
        <v>3.6459999999999999</v>
      </c>
      <c r="M103" s="305">
        <v>1.4209999999999998</v>
      </c>
      <c r="N103" s="367">
        <v>0.80166666666666653</v>
      </c>
      <c r="O103" s="305">
        <v>0.18233333333332999</v>
      </c>
      <c r="P103" s="390">
        <v>0</v>
      </c>
      <c r="Q103" s="365">
        <v>44.2</v>
      </c>
    </row>
    <row r="104" spans="1:17" x14ac:dyDescent="0.35">
      <c r="A104" s="365" t="s">
        <v>174</v>
      </c>
      <c r="B104" s="305">
        <v>29.972903225806451</v>
      </c>
      <c r="C104" s="305">
        <v>28.975483870967743</v>
      </c>
      <c r="D104" s="376">
        <v>0</v>
      </c>
      <c r="E104" s="376">
        <v>0</v>
      </c>
      <c r="F104" s="376">
        <v>0</v>
      </c>
      <c r="G104" s="391">
        <v>34.845161290322572</v>
      </c>
      <c r="H104" s="391">
        <v>26.677419354838701</v>
      </c>
      <c r="I104" s="391">
        <v>90.935483870967744</v>
      </c>
      <c r="J104" s="391">
        <v>50.032258064516128</v>
      </c>
      <c r="K104" s="367" t="s">
        <v>164</v>
      </c>
      <c r="L104" s="392">
        <v>0</v>
      </c>
      <c r="M104" s="393">
        <v>1.3183870967741937</v>
      </c>
      <c r="N104" s="394">
        <v>0.90935483870967737</v>
      </c>
      <c r="O104" s="395">
        <f>AVERAGE(M104:N104)</f>
        <v>1.1138709677419356</v>
      </c>
      <c r="P104" s="390">
        <v>0</v>
      </c>
      <c r="Q104" s="396">
        <v>71.3</v>
      </c>
    </row>
    <row r="105" spans="1:17" x14ac:dyDescent="0.35">
      <c r="A105" s="365" t="s">
        <v>175</v>
      </c>
      <c r="B105" s="305">
        <v>31.16838709677419</v>
      </c>
      <c r="C105" s="305">
        <v>29.834580645161292</v>
      </c>
      <c r="D105" s="305">
        <v>29.554838709677419</v>
      </c>
      <c r="E105" s="305">
        <v>30.581935483870968</v>
      </c>
      <c r="F105" s="305">
        <v>30.761290322580649</v>
      </c>
      <c r="G105" s="305">
        <v>35.264516129032259</v>
      </c>
      <c r="H105" s="305">
        <v>27.012903225806454</v>
      </c>
      <c r="I105" s="305">
        <v>90.838709677419359</v>
      </c>
      <c r="J105" s="305">
        <v>50.838709677419352</v>
      </c>
      <c r="K105" s="367" t="s">
        <v>164</v>
      </c>
      <c r="L105" s="367">
        <v>3.21</v>
      </c>
      <c r="M105" s="305">
        <v>1.3977419354838712</v>
      </c>
      <c r="N105" s="397">
        <v>0.79387096774193544</v>
      </c>
      <c r="O105" s="305">
        <f>AVERAGE(M105:N105)</f>
        <v>1.0958064516129034</v>
      </c>
      <c r="P105" s="390">
        <v>0</v>
      </c>
      <c r="Q105" s="365">
        <v>37.799999999999997</v>
      </c>
    </row>
    <row r="106" spans="1:17" x14ac:dyDescent="0.35">
      <c r="A106" s="365" t="s">
        <v>176</v>
      </c>
      <c r="B106" s="305">
        <v>29.667999999999999</v>
      </c>
      <c r="C106" s="368">
        <v>29.2194</v>
      </c>
      <c r="D106" s="305">
        <v>28.937333333333331</v>
      </c>
      <c r="E106" s="305">
        <v>29.985599999999998</v>
      </c>
      <c r="F106" s="305">
        <v>30.315333333333331</v>
      </c>
      <c r="G106" s="368">
        <v>33.880000000000003</v>
      </c>
      <c r="H106" s="368">
        <v>27.06</v>
      </c>
      <c r="I106" s="305">
        <v>93.9</v>
      </c>
      <c r="J106" s="305">
        <v>59.8</v>
      </c>
      <c r="K106" s="367" t="s">
        <v>164</v>
      </c>
      <c r="L106" s="305">
        <v>6.176000000000001</v>
      </c>
      <c r="M106" s="305">
        <v>1.339</v>
      </c>
      <c r="N106" s="398">
        <v>0.78633333333333344</v>
      </c>
      <c r="O106" s="305">
        <v>1.0626666666666666</v>
      </c>
      <c r="P106" s="390">
        <v>0</v>
      </c>
      <c r="Q106" s="365">
        <v>120.6</v>
      </c>
    </row>
    <row r="107" spans="1:17" x14ac:dyDescent="0.35">
      <c r="A107" s="365" t="s">
        <v>177</v>
      </c>
      <c r="B107" s="305">
        <v>30.886451612903222</v>
      </c>
      <c r="C107" s="305">
        <v>30.096774193548388</v>
      </c>
      <c r="D107" s="305">
        <v>29.623225806451611</v>
      </c>
      <c r="E107" s="305">
        <v>30.572903225806453</v>
      </c>
      <c r="F107" s="305">
        <v>30.526451612903227</v>
      </c>
      <c r="G107" s="305">
        <v>34.180645161290322</v>
      </c>
      <c r="H107" s="305">
        <v>27.49677419354839</v>
      </c>
      <c r="I107" s="305">
        <v>93.161290322580641</v>
      </c>
      <c r="J107" s="305">
        <v>54.645161290322584</v>
      </c>
      <c r="K107" s="367" t="s">
        <v>164</v>
      </c>
      <c r="L107" s="305">
        <v>4.4816129032258063</v>
      </c>
      <c r="M107" s="305">
        <v>1.1700000000000002</v>
      </c>
      <c r="N107" s="397">
        <v>0.804516129032258</v>
      </c>
      <c r="O107" s="305">
        <f>AVERAGE(M107:N107)</f>
        <v>0.98725806451612907</v>
      </c>
      <c r="P107" s="390">
        <v>0</v>
      </c>
      <c r="Q107" s="365">
        <v>115.1</v>
      </c>
    </row>
    <row r="108" spans="1:17" x14ac:dyDescent="0.35">
      <c r="A108" s="365" t="s">
        <v>178</v>
      </c>
      <c r="B108" s="305">
        <v>32.257333333333335</v>
      </c>
      <c r="C108" s="305">
        <v>30.596000000000004</v>
      </c>
      <c r="D108" s="376">
        <v>30.145333333333333</v>
      </c>
      <c r="E108" s="305">
        <v>30.952000000000002</v>
      </c>
      <c r="F108" s="305">
        <v>30.705333333333336</v>
      </c>
      <c r="G108" s="305">
        <v>34.966666666666669</v>
      </c>
      <c r="H108" s="305">
        <v>27.186666666666664</v>
      </c>
      <c r="I108" s="305">
        <v>93.466666666666669</v>
      </c>
      <c r="J108" s="305">
        <v>52.9</v>
      </c>
      <c r="K108" s="367" t="s">
        <v>164</v>
      </c>
      <c r="L108" s="305">
        <v>5.924666666666667</v>
      </c>
      <c r="M108" s="305">
        <v>0.89266666666666672</v>
      </c>
      <c r="N108" s="397">
        <v>0.77733333333333332</v>
      </c>
      <c r="O108" s="305">
        <v>0.83499999999999996</v>
      </c>
      <c r="P108" s="399"/>
      <c r="Q108" s="365">
        <v>76.7</v>
      </c>
    </row>
    <row r="109" spans="1:17" x14ac:dyDescent="0.35">
      <c r="A109" s="365" t="s">
        <v>179</v>
      </c>
      <c r="B109" s="305">
        <v>38.250322580645161</v>
      </c>
      <c r="C109" s="305">
        <v>30.570322580645161</v>
      </c>
      <c r="D109" s="305">
        <v>30.166451612903224</v>
      </c>
      <c r="E109" s="305">
        <v>31.203870967741942</v>
      </c>
      <c r="F109" s="305">
        <v>31.058064516129033</v>
      </c>
      <c r="G109" s="305">
        <v>37.4258064516129</v>
      </c>
      <c r="H109" s="305">
        <v>24.154838709677417</v>
      </c>
      <c r="I109" s="305">
        <v>85.354838709677423</v>
      </c>
      <c r="J109" s="305">
        <v>39.032258064516128</v>
      </c>
      <c r="K109" s="367" t="s">
        <v>164</v>
      </c>
      <c r="L109" s="305">
        <v>6.3074193548387107</v>
      </c>
      <c r="M109" s="305">
        <v>1.0625806451612902</v>
      </c>
      <c r="N109" s="397">
        <v>0.68645161290322587</v>
      </c>
      <c r="O109" s="367">
        <v>0.87451612903225806</v>
      </c>
      <c r="P109" s="400">
        <v>9.6693548387096779</v>
      </c>
      <c r="Q109" s="365">
        <v>0</v>
      </c>
    </row>
    <row r="110" spans="1:17" x14ac:dyDescent="0.35">
      <c r="A110" s="369" t="s">
        <v>16</v>
      </c>
      <c r="B110" s="373">
        <f>SUM(B98:B109)</f>
        <v>405.66360215053766</v>
      </c>
      <c r="C110" s="373">
        <f t="shared" ref="C110:Q110" si="16">SUM(C98:C109)</f>
        <v>370.9158116743472</v>
      </c>
      <c r="D110" s="373">
        <f t="shared" si="16"/>
        <v>148.42718279569891</v>
      </c>
      <c r="E110" s="373">
        <f t="shared" si="16"/>
        <v>153.29630967741937</v>
      </c>
      <c r="F110" s="373">
        <f t="shared" si="16"/>
        <v>153.36647311827957</v>
      </c>
      <c r="G110" s="373">
        <f t="shared" si="16"/>
        <v>433.83009216589863</v>
      </c>
      <c r="H110" s="373">
        <f t="shared" si="16"/>
        <v>314.8483947772657</v>
      </c>
      <c r="I110" s="373">
        <f t="shared" si="16"/>
        <v>1032.7037634408603</v>
      </c>
      <c r="J110" s="373">
        <f t="shared" si="16"/>
        <v>544.97826420890931</v>
      </c>
      <c r="K110" s="367" t="s">
        <v>164</v>
      </c>
      <c r="L110" s="373">
        <f t="shared" si="16"/>
        <v>62.585494623655919</v>
      </c>
      <c r="M110" s="373">
        <f t="shared" si="16"/>
        <v>16.468026881720434</v>
      </c>
      <c r="N110" s="373">
        <f t="shared" si="16"/>
        <v>10.950751152073732</v>
      </c>
      <c r="O110" s="373">
        <f t="shared" si="16"/>
        <v>12.780389016897079</v>
      </c>
      <c r="P110" s="373">
        <f t="shared" si="16"/>
        <v>9.6693548387096779</v>
      </c>
      <c r="Q110" s="373">
        <f t="shared" si="16"/>
        <v>1006.9000000000001</v>
      </c>
    </row>
    <row r="111" spans="1:17" x14ac:dyDescent="0.35">
      <c r="A111" s="369" t="s">
        <v>190</v>
      </c>
      <c r="B111" s="305">
        <f>AVERAGE(B98:B109)</f>
        <v>33.805300179211471</v>
      </c>
      <c r="C111" s="305">
        <f t="shared" ref="C111:Q111" si="17">AVERAGE(C98:C109)</f>
        <v>30.909650972862266</v>
      </c>
      <c r="D111" s="305">
        <f t="shared" si="17"/>
        <v>12.368931899641575</v>
      </c>
      <c r="E111" s="305">
        <f t="shared" si="17"/>
        <v>12.77469247311828</v>
      </c>
      <c r="F111" s="305">
        <f t="shared" si="17"/>
        <v>12.780539426523298</v>
      </c>
      <c r="G111" s="305">
        <f t="shared" si="17"/>
        <v>36.152507680491553</v>
      </c>
      <c r="H111" s="305">
        <f t="shared" si="17"/>
        <v>26.237366231438809</v>
      </c>
      <c r="I111" s="305">
        <f t="shared" si="17"/>
        <v>86.058646953405017</v>
      </c>
      <c r="J111" s="305">
        <f t="shared" si="17"/>
        <v>45.414855350742442</v>
      </c>
      <c r="K111" s="367" t="s">
        <v>164</v>
      </c>
      <c r="L111" s="305">
        <f t="shared" si="17"/>
        <v>5.2154578853046596</v>
      </c>
      <c r="M111" s="305">
        <f t="shared" si="17"/>
        <v>1.3723355734767029</v>
      </c>
      <c r="N111" s="305">
        <f t="shared" si="17"/>
        <v>0.91256259600614431</v>
      </c>
      <c r="O111" s="305">
        <f t="shared" si="17"/>
        <v>1.0650324180747566</v>
      </c>
      <c r="P111" s="305">
        <f t="shared" si="17"/>
        <v>0.87903225806451613</v>
      </c>
      <c r="Q111" s="305">
        <f t="shared" si="17"/>
        <v>83.908333333333346</v>
      </c>
    </row>
    <row r="112" spans="1:17" x14ac:dyDescent="0.35">
      <c r="A112" s="360"/>
      <c r="B112" s="360"/>
      <c r="C112" s="360"/>
      <c r="D112" s="360"/>
      <c r="E112" s="360"/>
      <c r="F112" s="360"/>
      <c r="G112" s="360"/>
      <c r="H112" s="360"/>
      <c r="I112" s="360"/>
      <c r="J112" s="360"/>
      <c r="K112" s="360"/>
      <c r="L112" s="360"/>
      <c r="M112" s="360"/>
      <c r="N112" s="360"/>
      <c r="O112" s="360"/>
      <c r="P112" s="360"/>
      <c r="Q112" s="360"/>
    </row>
    <row r="113" spans="1:17" x14ac:dyDescent="0.35">
      <c r="A113" s="360"/>
      <c r="B113" s="360"/>
      <c r="C113" s="360"/>
      <c r="D113" s="360"/>
      <c r="E113" s="360"/>
      <c r="F113" s="360"/>
      <c r="G113" s="360"/>
      <c r="H113" s="360"/>
      <c r="I113" s="360"/>
      <c r="J113" s="360"/>
      <c r="K113" s="360"/>
      <c r="L113" s="360"/>
      <c r="M113" s="360"/>
      <c r="N113" s="360"/>
      <c r="O113" s="360"/>
      <c r="P113" s="360"/>
      <c r="Q113" s="360"/>
    </row>
    <row r="114" spans="1:17" ht="19" thickBot="1" x14ac:dyDescent="0.5">
      <c r="A114" s="361" t="s">
        <v>230</v>
      </c>
      <c r="B114" s="361"/>
      <c r="C114" s="361"/>
      <c r="D114" s="361"/>
      <c r="E114" s="361"/>
      <c r="F114" s="361"/>
      <c r="G114" s="361"/>
      <c r="H114" s="361"/>
      <c r="I114" s="361"/>
      <c r="J114" s="361"/>
      <c r="K114" s="361"/>
      <c r="L114" s="361"/>
      <c r="M114" s="361"/>
      <c r="N114" s="1548"/>
      <c r="O114" s="1548"/>
      <c r="P114" s="1548"/>
      <c r="Q114" s="1549"/>
    </row>
    <row r="115" spans="1:17" ht="56" x14ac:dyDescent="0.35">
      <c r="A115" s="1458" t="s">
        <v>165</v>
      </c>
      <c r="B115" s="1545" t="s">
        <v>23</v>
      </c>
      <c r="C115" s="1546"/>
      <c r="D115" s="1546"/>
      <c r="E115" s="1546"/>
      <c r="F115" s="1547"/>
      <c r="G115" s="1545" t="s">
        <v>24</v>
      </c>
      <c r="H115" s="1547"/>
      <c r="I115" s="379" t="s">
        <v>4</v>
      </c>
      <c r="J115" s="380"/>
      <c r="K115" s="381" t="s">
        <v>5</v>
      </c>
      <c r="L115" s="382"/>
      <c r="M115" s="383" t="s">
        <v>6</v>
      </c>
      <c r="N115" s="384"/>
      <c r="O115" s="385"/>
      <c r="P115" s="386" t="s">
        <v>46</v>
      </c>
      <c r="Q115" s="387" t="s">
        <v>166</v>
      </c>
    </row>
    <row r="116" spans="1:17" ht="39" x14ac:dyDescent="0.35">
      <c r="A116" s="1544"/>
      <c r="B116" s="362">
        <v>0.05</v>
      </c>
      <c r="C116" s="362">
        <v>0.1</v>
      </c>
      <c r="D116" s="362">
        <v>0.2</v>
      </c>
      <c r="E116" s="388" t="s">
        <v>228</v>
      </c>
      <c r="F116" s="388" t="s">
        <v>229</v>
      </c>
      <c r="G116" s="362" t="s">
        <v>9</v>
      </c>
      <c r="H116" s="362" t="s">
        <v>10</v>
      </c>
      <c r="I116" s="362" t="s">
        <v>9</v>
      </c>
      <c r="J116" s="362" t="s">
        <v>10</v>
      </c>
      <c r="K116" s="362" t="s">
        <v>11</v>
      </c>
      <c r="L116" s="362" t="s">
        <v>12</v>
      </c>
      <c r="M116" s="363" t="s">
        <v>13</v>
      </c>
      <c r="N116" s="389" t="s">
        <v>14</v>
      </c>
      <c r="O116" s="387" t="s">
        <v>167</v>
      </c>
      <c r="P116" s="386"/>
      <c r="Q116" s="387"/>
    </row>
    <row r="117" spans="1:17" x14ac:dyDescent="0.35">
      <c r="A117" s="365" t="s">
        <v>168</v>
      </c>
      <c r="B117" s="367">
        <v>33.89</v>
      </c>
      <c r="C117" s="367">
        <v>32.056666666666665</v>
      </c>
      <c r="D117" s="305">
        <v>28.373333333333331</v>
      </c>
      <c r="E117" s="401">
        <v>28.776666666666667</v>
      </c>
      <c r="F117" s="401">
        <v>26.866666666666664</v>
      </c>
      <c r="G117" s="367">
        <v>36.1</v>
      </c>
      <c r="H117" s="367">
        <v>19.266666666666669</v>
      </c>
      <c r="I117" s="367">
        <v>58.916666666666664</v>
      </c>
      <c r="J117" s="367">
        <v>25.833333333333332</v>
      </c>
      <c r="K117" s="367" t="s">
        <v>164</v>
      </c>
      <c r="L117" s="367">
        <v>7.086666666666666</v>
      </c>
      <c r="M117" s="367">
        <v>0.84249999999999992</v>
      </c>
      <c r="N117" s="367">
        <v>0.52</v>
      </c>
      <c r="O117" s="305">
        <v>0.68124999999999991</v>
      </c>
      <c r="P117" s="402">
        <v>0</v>
      </c>
      <c r="Q117" s="367">
        <v>0</v>
      </c>
    </row>
    <row r="118" spans="1:17" ht="15" thickBot="1" x14ac:dyDescent="0.4">
      <c r="A118" s="365" t="s">
        <v>169</v>
      </c>
      <c r="B118" s="99">
        <v>35.528571428571425</v>
      </c>
      <c r="C118" s="99">
        <v>32.415714285714287</v>
      </c>
      <c r="D118" s="305">
        <v>33.831428571428567</v>
      </c>
      <c r="E118" s="401">
        <v>32.019285714285715</v>
      </c>
      <c r="F118" s="401">
        <v>30.568571428571431</v>
      </c>
      <c r="G118" s="99">
        <v>39.274999999999991</v>
      </c>
      <c r="H118" s="99">
        <v>21.042857142857144</v>
      </c>
      <c r="I118" s="99">
        <v>66.928571428571431</v>
      </c>
      <c r="J118" s="99">
        <v>29.392857142857142</v>
      </c>
      <c r="K118" s="367" t="s">
        <v>164</v>
      </c>
      <c r="L118" s="99">
        <v>8.0385714285714283</v>
      </c>
      <c r="M118" s="99">
        <v>1.0150000000000001</v>
      </c>
      <c r="N118" s="99">
        <v>0.46</v>
      </c>
      <c r="O118" s="305">
        <v>0.73750000000000004</v>
      </c>
      <c r="P118" s="402">
        <v>0</v>
      </c>
      <c r="Q118" s="367">
        <v>58.3</v>
      </c>
    </row>
    <row r="119" spans="1:17" ht="15" thickBot="1" x14ac:dyDescent="0.4">
      <c r="A119" s="365" t="s">
        <v>170</v>
      </c>
      <c r="B119" s="372">
        <v>30.303870967741929</v>
      </c>
      <c r="C119" s="372">
        <v>29.723741935483869</v>
      </c>
      <c r="D119" s="305">
        <v>29.629677419354842</v>
      </c>
      <c r="E119" s="401">
        <v>30.566064516129028</v>
      </c>
      <c r="F119" s="401">
        <v>30.471165161290322</v>
      </c>
      <c r="G119" s="373">
        <v>36.832258064516125</v>
      </c>
      <c r="H119" s="373">
        <v>21.741935483870968</v>
      </c>
      <c r="I119" s="373">
        <v>87.451612903225808</v>
      </c>
      <c r="J119" s="373">
        <v>45.193548387096776</v>
      </c>
      <c r="K119" s="367" t="s">
        <v>164</v>
      </c>
      <c r="L119" s="373">
        <v>5.6745161290322583</v>
      </c>
      <c r="M119" s="373">
        <v>0.9987096774193549</v>
      </c>
      <c r="N119" s="373">
        <v>0.49935483870967745</v>
      </c>
      <c r="O119" s="305">
        <v>0.74903225806451612</v>
      </c>
      <c r="P119" s="402">
        <v>0</v>
      </c>
      <c r="Q119" s="367">
        <v>88.6</v>
      </c>
    </row>
    <row r="120" spans="1:17" x14ac:dyDescent="0.35">
      <c r="A120" s="365" t="s">
        <v>171</v>
      </c>
      <c r="B120" s="305">
        <v>28.590666666666671</v>
      </c>
      <c r="C120" s="305">
        <v>28.771333333333335</v>
      </c>
      <c r="D120" s="305">
        <v>28.515999999999998</v>
      </c>
      <c r="E120" s="401">
        <v>29.205333333333336</v>
      </c>
      <c r="F120" s="401">
        <v>32.6</v>
      </c>
      <c r="G120" s="305">
        <v>34.160000000000004</v>
      </c>
      <c r="H120" s="305">
        <v>21.259999999999998</v>
      </c>
      <c r="I120" s="305">
        <v>93.666666666666671</v>
      </c>
      <c r="J120" s="305">
        <v>61.033333333333331</v>
      </c>
      <c r="K120" s="367" t="s">
        <v>164</v>
      </c>
      <c r="L120" s="305">
        <v>4.141</v>
      </c>
      <c r="M120" s="305">
        <v>1.1386666666666665</v>
      </c>
      <c r="N120" s="305">
        <v>0.505</v>
      </c>
      <c r="O120" s="305">
        <v>0.82183333333333319</v>
      </c>
      <c r="P120" s="402">
        <v>0</v>
      </c>
      <c r="Q120" s="305">
        <v>225.3</v>
      </c>
    </row>
    <row r="121" spans="1:17" x14ac:dyDescent="0.35">
      <c r="A121" s="365" t="s">
        <v>172</v>
      </c>
      <c r="B121" s="305">
        <v>30.310967741935489</v>
      </c>
      <c r="C121" s="305">
        <v>30.006451612903231</v>
      </c>
      <c r="D121" s="305">
        <v>30.232903225806453</v>
      </c>
      <c r="E121" s="401">
        <v>0</v>
      </c>
      <c r="F121" s="401">
        <v>31.859354838709674</v>
      </c>
      <c r="G121" s="305">
        <v>35.922903225806458</v>
      </c>
      <c r="H121" s="305">
        <v>21.961290322580645</v>
      </c>
      <c r="I121" s="305">
        <v>92.258064516129039</v>
      </c>
      <c r="J121" s="305">
        <v>50.741935483870968</v>
      </c>
      <c r="K121" s="367" t="s">
        <v>164</v>
      </c>
      <c r="L121" s="305">
        <v>6.1393548387096768</v>
      </c>
      <c r="M121" s="305">
        <v>1.257741935483871</v>
      </c>
      <c r="N121" s="305">
        <v>0.74</v>
      </c>
      <c r="O121" s="305">
        <v>0.99887096774193551</v>
      </c>
      <c r="P121" s="367">
        <v>7.1</v>
      </c>
      <c r="Q121" s="367">
        <v>168.2</v>
      </c>
    </row>
    <row r="122" spans="1:17" x14ac:dyDescent="0.35">
      <c r="A122" s="365" t="s">
        <v>173</v>
      </c>
      <c r="B122" s="305">
        <v>28.894000000000002</v>
      </c>
      <c r="C122" s="305">
        <v>28.792666666666666</v>
      </c>
      <c r="D122" s="305">
        <v>28.908000000000001</v>
      </c>
      <c r="E122" s="401"/>
      <c r="F122" s="401">
        <v>30.894666666666669</v>
      </c>
      <c r="G122" s="305">
        <v>33.073333333333338</v>
      </c>
      <c r="H122" s="305">
        <v>22.066666666666666</v>
      </c>
      <c r="I122" s="305">
        <v>93.36666666666666</v>
      </c>
      <c r="J122" s="305">
        <v>61.5</v>
      </c>
      <c r="K122" s="367" t="s">
        <v>164</v>
      </c>
      <c r="L122" s="305">
        <v>4.6976666666666667</v>
      </c>
      <c r="M122" s="305">
        <v>0.8866666666666666</v>
      </c>
      <c r="N122" s="367">
        <v>0.48899999999999999</v>
      </c>
      <c r="O122" s="305">
        <v>0.6878333333333333</v>
      </c>
      <c r="P122" s="365">
        <v>3.38</v>
      </c>
      <c r="Q122" s="365">
        <v>200.6</v>
      </c>
    </row>
    <row r="123" spans="1:17" x14ac:dyDescent="0.35">
      <c r="A123" s="365" t="s">
        <v>174</v>
      </c>
      <c r="B123" s="371">
        <v>30.957419354838713</v>
      </c>
      <c r="C123" s="371">
        <v>30.069677419354839</v>
      </c>
      <c r="D123" s="401">
        <v>29.477419354838712</v>
      </c>
      <c r="E123" s="401">
        <v>0</v>
      </c>
      <c r="F123" s="401">
        <v>0</v>
      </c>
      <c r="G123" s="403">
        <v>33.974193548387092</v>
      </c>
      <c r="H123" s="403">
        <v>21.200000000000003</v>
      </c>
      <c r="I123" s="403">
        <v>91.677419354838705</v>
      </c>
      <c r="J123" s="403">
        <v>52.612903225806448</v>
      </c>
      <c r="K123" s="404">
        <v>3.5096774193548388</v>
      </c>
      <c r="L123" s="404">
        <v>6.2303225806451605</v>
      </c>
      <c r="M123" s="405">
        <v>0.94096774193548394</v>
      </c>
      <c r="N123" s="406">
        <v>0.29041935483870968</v>
      </c>
      <c r="O123" s="407">
        <v>0.61569354838709678</v>
      </c>
      <c r="P123" s="402">
        <v>6.08</v>
      </c>
      <c r="Q123" s="387">
        <v>4</v>
      </c>
    </row>
    <row r="124" spans="1:17" x14ac:dyDescent="0.35">
      <c r="A124" s="365" t="s">
        <v>175</v>
      </c>
      <c r="B124" s="371">
        <v>32.037419354838711</v>
      </c>
      <c r="C124" s="371">
        <v>31.330322580645163</v>
      </c>
      <c r="D124" s="371">
        <v>31.426451612903222</v>
      </c>
      <c r="E124" s="371">
        <v>0</v>
      </c>
      <c r="F124" s="371">
        <v>0</v>
      </c>
      <c r="G124" s="371">
        <v>35.696774193548393</v>
      </c>
      <c r="H124" s="371">
        <v>21.361290322580647</v>
      </c>
      <c r="I124" s="371">
        <v>87.354838709677423</v>
      </c>
      <c r="J124" s="371">
        <v>45.935483870967744</v>
      </c>
      <c r="K124" s="371">
        <v>4.8493548387096777</v>
      </c>
      <c r="L124" s="408">
        <v>6.9180645161290322</v>
      </c>
      <c r="M124" s="371">
        <v>1.239677419354839</v>
      </c>
      <c r="N124" s="409">
        <v>0.50861290322580643</v>
      </c>
      <c r="O124" s="371">
        <v>0.87414516129032271</v>
      </c>
      <c r="P124" s="402">
        <v>10.130000000000001</v>
      </c>
      <c r="Q124" s="365">
        <v>44.6</v>
      </c>
    </row>
    <row r="125" spans="1:17" x14ac:dyDescent="0.35">
      <c r="A125" s="365" t="s">
        <v>176</v>
      </c>
      <c r="B125" s="371">
        <v>30.009333333333334</v>
      </c>
      <c r="C125" s="410">
        <v>30.068483928571428</v>
      </c>
      <c r="D125" s="371">
        <v>29.222666666666665</v>
      </c>
      <c r="E125" s="371">
        <v>0</v>
      </c>
      <c r="F125" s="371">
        <v>0</v>
      </c>
      <c r="G125" s="410">
        <v>34.693333333333342</v>
      </c>
      <c r="H125" s="410">
        <v>20.15333333333334</v>
      </c>
      <c r="I125" s="371">
        <v>85.13333333333334</v>
      </c>
      <c r="J125" s="371">
        <v>40.43333333333333</v>
      </c>
      <c r="K125" s="371">
        <v>4.4640000000000004</v>
      </c>
      <c r="L125" s="371">
        <v>5.296666666666666</v>
      </c>
      <c r="M125" s="371">
        <v>1.1423333333333332</v>
      </c>
      <c r="N125" s="411">
        <v>0.96000000000000008</v>
      </c>
      <c r="O125" s="371">
        <v>1.0511666666666666</v>
      </c>
      <c r="P125" s="402">
        <v>1.35</v>
      </c>
      <c r="Q125" s="365">
        <v>54.4</v>
      </c>
    </row>
    <row r="126" spans="1:17" x14ac:dyDescent="0.35">
      <c r="A126" s="365" t="s">
        <v>177</v>
      </c>
      <c r="B126" s="305">
        <v>31.829677419354841</v>
      </c>
      <c r="C126" s="305">
        <v>31.240000000000002</v>
      </c>
      <c r="D126" s="305">
        <v>31.371612903225806</v>
      </c>
      <c r="E126" s="305">
        <v>0</v>
      </c>
      <c r="F126" s="305">
        <v>0</v>
      </c>
      <c r="G126" s="305">
        <v>36.425806451612907</v>
      </c>
      <c r="H126" s="305">
        <v>20.812903225806448</v>
      </c>
      <c r="I126" s="305">
        <v>86.064516129032256</v>
      </c>
      <c r="J126" s="305">
        <v>42.87096774193548</v>
      </c>
      <c r="K126" s="305">
        <v>5.3129032258064512</v>
      </c>
      <c r="L126" s="305">
        <v>7.0177419354838708</v>
      </c>
      <c r="M126" s="305">
        <v>1.3116129032258066</v>
      </c>
      <c r="N126" s="397">
        <v>0.5964516129032259</v>
      </c>
      <c r="O126" s="371">
        <v>0.95403225806451619</v>
      </c>
      <c r="P126" s="402">
        <v>7.79</v>
      </c>
      <c r="Q126" s="365">
        <v>27.3</v>
      </c>
    </row>
    <row r="127" spans="1:17" x14ac:dyDescent="0.35">
      <c r="A127" s="365" t="s">
        <v>178</v>
      </c>
      <c r="B127" s="305">
        <v>31.422666666666668</v>
      </c>
      <c r="C127" s="305">
        <v>31.298333333333339</v>
      </c>
      <c r="D127" s="305">
        <v>31.877333333333336</v>
      </c>
      <c r="E127" s="305">
        <v>0</v>
      </c>
      <c r="F127" s="305">
        <v>0</v>
      </c>
      <c r="G127" s="305">
        <v>37.533333333333331</v>
      </c>
      <c r="H127" s="305">
        <v>20.986666666666665</v>
      </c>
      <c r="I127" s="305">
        <v>87.63333333333334</v>
      </c>
      <c r="J127" s="305">
        <v>43.866666666666667</v>
      </c>
      <c r="K127" s="305">
        <v>4.8146666666666667</v>
      </c>
      <c r="L127" s="305">
        <v>6.4560000000000004</v>
      </c>
      <c r="M127" s="305">
        <v>1.3386666666666664</v>
      </c>
      <c r="N127" s="397">
        <v>0.63509999999999989</v>
      </c>
      <c r="O127" s="305">
        <v>0.98688333333333311</v>
      </c>
      <c r="P127" s="399">
        <v>7.17</v>
      </c>
      <c r="Q127" s="365">
        <v>48.1</v>
      </c>
    </row>
    <row r="128" spans="1:17" x14ac:dyDescent="0.35">
      <c r="A128" s="365" t="s">
        <v>179</v>
      </c>
      <c r="B128" s="305">
        <v>29.825806451612902</v>
      </c>
      <c r="C128" s="305">
        <v>29.510967741935481</v>
      </c>
      <c r="D128" s="305">
        <v>30.051612903225802</v>
      </c>
      <c r="E128" s="305">
        <v>0</v>
      </c>
      <c r="F128" s="305">
        <v>0</v>
      </c>
      <c r="G128" s="305">
        <v>36.090322580645164</v>
      </c>
      <c r="H128" s="305">
        <v>19.70967741935484</v>
      </c>
      <c r="I128" s="305">
        <v>88.129032258064512</v>
      </c>
      <c r="J128" s="305">
        <v>41.87096774193548</v>
      </c>
      <c r="K128" s="305">
        <v>5.0387096774193543</v>
      </c>
      <c r="L128" s="305">
        <v>6.4729032258064514</v>
      </c>
      <c r="M128" s="305">
        <v>1.0774193548387097</v>
      </c>
      <c r="N128" s="397">
        <v>0.51935483870967747</v>
      </c>
      <c r="O128" s="367">
        <v>0.79838709677419351</v>
      </c>
      <c r="P128" s="400">
        <v>6.2</v>
      </c>
      <c r="Q128" s="365">
        <v>82.2</v>
      </c>
    </row>
    <row r="129" spans="1:17" x14ac:dyDescent="0.35">
      <c r="A129" s="369" t="s">
        <v>16</v>
      </c>
      <c r="B129" s="370">
        <f>SUM(B117:B128)</f>
        <v>373.60039938556065</v>
      </c>
      <c r="C129" s="370">
        <f t="shared" ref="C129:Q129" si="18">SUM(C117:C128)</f>
        <v>365.28435950460829</v>
      </c>
      <c r="D129" s="370">
        <f t="shared" si="18"/>
        <v>362.91843932411678</v>
      </c>
      <c r="E129" s="370">
        <f t="shared" si="18"/>
        <v>120.56735023041475</v>
      </c>
      <c r="F129" s="370">
        <f t="shared" si="18"/>
        <v>183.26042476190474</v>
      </c>
      <c r="G129" s="370">
        <f t="shared" si="18"/>
        <v>429.77725806451622</v>
      </c>
      <c r="H129" s="370">
        <f t="shared" si="18"/>
        <v>251.56328725038404</v>
      </c>
      <c r="I129" s="370">
        <f t="shared" si="18"/>
        <v>1018.5807219662058</v>
      </c>
      <c r="J129" s="370">
        <f t="shared" si="18"/>
        <v>541.28533026113678</v>
      </c>
      <c r="K129" s="370">
        <f t="shared" si="18"/>
        <v>27.989311827956989</v>
      </c>
      <c r="L129" s="370">
        <f t="shared" si="18"/>
        <v>74.169474654377865</v>
      </c>
      <c r="M129" s="370">
        <f t="shared" si="18"/>
        <v>13.1899623655914</v>
      </c>
      <c r="N129" s="370">
        <f t="shared" si="18"/>
        <v>6.7232935483870966</v>
      </c>
      <c r="O129" s="370">
        <f t="shared" si="18"/>
        <v>9.956627956989248</v>
      </c>
      <c r="P129" s="370">
        <f t="shared" si="18"/>
        <v>49.20000000000001</v>
      </c>
      <c r="Q129" s="370">
        <f t="shared" si="18"/>
        <v>1001.6</v>
      </c>
    </row>
    <row r="130" spans="1:17" x14ac:dyDescent="0.35">
      <c r="A130" s="369" t="s">
        <v>190</v>
      </c>
      <c r="B130" s="371">
        <f>AVERAGE(B117:B128)</f>
        <v>31.133366615463387</v>
      </c>
      <c r="C130" s="371">
        <f t="shared" ref="C130:Q130" si="19">AVERAGE(C117:C128)</f>
        <v>30.440363292050691</v>
      </c>
      <c r="D130" s="371">
        <f t="shared" si="19"/>
        <v>30.24320327700973</v>
      </c>
      <c r="E130" s="371">
        <f t="shared" si="19"/>
        <v>10.960668202764976</v>
      </c>
      <c r="F130" s="371">
        <f t="shared" si="19"/>
        <v>15.271702063492063</v>
      </c>
      <c r="G130" s="371">
        <f t="shared" si="19"/>
        <v>35.814771505376349</v>
      </c>
      <c r="H130" s="371">
        <f t="shared" si="19"/>
        <v>20.963607270865335</v>
      </c>
      <c r="I130" s="371">
        <f t="shared" si="19"/>
        <v>84.881726830517152</v>
      </c>
      <c r="J130" s="371">
        <f t="shared" si="19"/>
        <v>45.107110855094732</v>
      </c>
      <c r="K130" s="371">
        <f t="shared" si="19"/>
        <v>4.6648853046594985</v>
      </c>
      <c r="L130" s="371">
        <f t="shared" si="19"/>
        <v>6.180789554531489</v>
      </c>
      <c r="M130" s="371">
        <f t="shared" si="19"/>
        <v>1.0991635304659499</v>
      </c>
      <c r="N130" s="371">
        <f t="shared" si="19"/>
        <v>0.56027446236559142</v>
      </c>
      <c r="O130" s="371">
        <f t="shared" si="19"/>
        <v>0.82971899641577063</v>
      </c>
      <c r="P130" s="371">
        <f t="shared" si="19"/>
        <v>4.1000000000000005</v>
      </c>
      <c r="Q130" s="371">
        <f t="shared" si="19"/>
        <v>83.466666666666669</v>
      </c>
    </row>
    <row r="131" spans="1:17" x14ac:dyDescent="0.35">
      <c r="A131" s="360"/>
      <c r="B131" s="360"/>
      <c r="C131" s="360"/>
      <c r="D131" s="360"/>
      <c r="E131" s="360"/>
      <c r="F131" s="360"/>
      <c r="G131" s="360"/>
      <c r="H131" s="360"/>
      <c r="I131" s="360"/>
      <c r="J131" s="360"/>
      <c r="K131" s="360"/>
      <c r="L131" s="360"/>
      <c r="M131" s="360"/>
      <c r="N131" s="360"/>
      <c r="O131" s="360"/>
      <c r="P131" s="360"/>
      <c r="Q131" s="360"/>
    </row>
    <row r="132" spans="1:17" x14ac:dyDescent="0.35">
      <c r="A132" s="360"/>
      <c r="B132" s="360"/>
      <c r="C132" s="360"/>
      <c r="D132" s="360"/>
      <c r="E132" s="360"/>
      <c r="F132" s="360"/>
      <c r="G132" s="360"/>
      <c r="H132" s="360"/>
      <c r="I132" s="360"/>
      <c r="J132" s="360"/>
      <c r="K132" s="360"/>
      <c r="L132" s="360"/>
      <c r="M132" s="360"/>
      <c r="N132" s="360"/>
      <c r="O132" s="360"/>
      <c r="P132" s="360"/>
      <c r="Q132" s="360"/>
    </row>
    <row r="133" spans="1:17" x14ac:dyDescent="0.35">
      <c r="A133" s="360"/>
      <c r="B133" s="360"/>
      <c r="C133" s="360"/>
      <c r="D133" s="360"/>
      <c r="E133" s="360"/>
      <c r="F133" s="360"/>
      <c r="G133" s="360"/>
      <c r="H133" s="360"/>
      <c r="I133" s="360"/>
      <c r="J133" s="360"/>
      <c r="K133" s="360"/>
      <c r="L133" s="360"/>
      <c r="M133" s="360"/>
      <c r="N133" s="360"/>
      <c r="O133" s="360"/>
      <c r="P133" s="360"/>
      <c r="Q133" s="360"/>
    </row>
    <row r="134" spans="1:17" ht="19" thickBot="1" x14ac:dyDescent="0.5">
      <c r="A134" s="361" t="s">
        <v>231</v>
      </c>
      <c r="B134" s="361"/>
      <c r="C134" s="361"/>
      <c r="D134" s="361"/>
      <c r="E134" s="361"/>
      <c r="F134" s="361"/>
      <c r="G134" s="361"/>
      <c r="H134" s="361"/>
      <c r="I134" s="361"/>
      <c r="J134" s="361"/>
      <c r="K134" s="361"/>
      <c r="L134" s="361"/>
      <c r="M134" s="361"/>
      <c r="N134" s="1548"/>
      <c r="O134" s="1548"/>
      <c r="P134" s="1548"/>
      <c r="Q134" s="1549"/>
    </row>
    <row r="135" spans="1:17" ht="56" x14ac:dyDescent="0.35">
      <c r="A135" s="1458" t="s">
        <v>165</v>
      </c>
      <c r="B135" s="1545" t="s">
        <v>23</v>
      </c>
      <c r="C135" s="1546"/>
      <c r="D135" s="1546"/>
      <c r="E135" s="1546"/>
      <c r="F135" s="1547"/>
      <c r="G135" s="1545" t="s">
        <v>24</v>
      </c>
      <c r="H135" s="1547"/>
      <c r="I135" s="379" t="s">
        <v>4</v>
      </c>
      <c r="J135" s="380"/>
      <c r="K135" s="381" t="s">
        <v>5</v>
      </c>
      <c r="L135" s="382"/>
      <c r="M135" s="383" t="s">
        <v>6</v>
      </c>
      <c r="N135" s="384"/>
      <c r="O135" s="385"/>
      <c r="P135" s="386" t="s">
        <v>46</v>
      </c>
      <c r="Q135" s="387" t="s">
        <v>166</v>
      </c>
    </row>
    <row r="136" spans="1:17" ht="39" x14ac:dyDescent="0.35">
      <c r="A136" s="1544"/>
      <c r="B136" s="362">
        <v>0.05</v>
      </c>
      <c r="C136" s="362">
        <v>0.1</v>
      </c>
      <c r="D136" s="362">
        <v>0.2</v>
      </c>
      <c r="E136" s="388" t="s">
        <v>228</v>
      </c>
      <c r="F136" s="388" t="s">
        <v>229</v>
      </c>
      <c r="G136" s="362" t="s">
        <v>9</v>
      </c>
      <c r="H136" s="362" t="s">
        <v>10</v>
      </c>
      <c r="I136" s="362" t="s">
        <v>9</v>
      </c>
      <c r="J136" s="362" t="s">
        <v>10</v>
      </c>
      <c r="K136" s="362" t="s">
        <v>11</v>
      </c>
      <c r="L136" s="362" t="s">
        <v>12</v>
      </c>
      <c r="M136" s="363" t="s">
        <v>13</v>
      </c>
      <c r="N136" s="389" t="s">
        <v>14</v>
      </c>
      <c r="O136" s="387" t="s">
        <v>167</v>
      </c>
      <c r="P136" s="386"/>
      <c r="Q136" s="387"/>
    </row>
    <row r="137" spans="1:17" x14ac:dyDescent="0.35">
      <c r="A137" s="365" t="s">
        <v>168</v>
      </c>
      <c r="B137" s="367">
        <v>31.62709677419355</v>
      </c>
      <c r="C137" s="367">
        <v>31.276774193548384</v>
      </c>
      <c r="D137" s="305">
        <v>30.460645161290319</v>
      </c>
      <c r="E137" s="376">
        <v>0</v>
      </c>
      <c r="F137" s="376">
        <v>0</v>
      </c>
      <c r="G137" s="367">
        <v>39.535483870967738</v>
      </c>
      <c r="H137" s="367">
        <v>19.470967741935485</v>
      </c>
      <c r="I137" s="367">
        <v>78.41935483870968</v>
      </c>
      <c r="J137" s="367">
        <v>31.677419354838708</v>
      </c>
      <c r="K137" s="367">
        <v>7.1158064516129036</v>
      </c>
      <c r="L137" s="367">
        <v>8.2258064516129039</v>
      </c>
      <c r="M137" s="367">
        <v>1.0580645161290323</v>
      </c>
      <c r="N137" s="367">
        <v>0.37290322580645158</v>
      </c>
      <c r="O137" s="305">
        <v>0.71548387096774191</v>
      </c>
      <c r="P137" s="367">
        <v>9.18</v>
      </c>
      <c r="Q137" s="367">
        <v>0</v>
      </c>
    </row>
    <row r="138" spans="1:17" ht="15" thickBot="1" x14ac:dyDescent="0.4">
      <c r="A138" s="365" t="s">
        <v>169</v>
      </c>
      <c r="B138" s="99">
        <v>33.492142857142859</v>
      </c>
      <c r="C138" s="99">
        <v>32.86785714285714</v>
      </c>
      <c r="D138" s="305">
        <v>32.965714285714292</v>
      </c>
      <c r="E138" s="376">
        <v>0</v>
      </c>
      <c r="F138" s="376">
        <v>0</v>
      </c>
      <c r="G138" s="99">
        <v>40.621428571428574</v>
      </c>
      <c r="H138" s="99">
        <v>22.25</v>
      </c>
      <c r="I138" s="99">
        <v>72.285714285714292</v>
      </c>
      <c r="J138" s="99">
        <v>33.25</v>
      </c>
      <c r="K138" s="99" t="s">
        <v>164</v>
      </c>
      <c r="L138" s="99">
        <v>8.392142857142856</v>
      </c>
      <c r="M138" s="99">
        <v>1.5482142857142855</v>
      </c>
      <c r="N138" s="99">
        <v>0.72178571428571414</v>
      </c>
      <c r="O138" s="305">
        <v>1.1349999999999998</v>
      </c>
      <c r="P138" s="367">
        <v>8.25</v>
      </c>
      <c r="Q138" s="367">
        <v>14</v>
      </c>
    </row>
    <row r="139" spans="1:17" ht="15" thickBot="1" x14ac:dyDescent="0.4">
      <c r="A139" s="365" t="s">
        <v>170</v>
      </c>
      <c r="B139" s="372">
        <v>34.842580645161291</v>
      </c>
      <c r="C139" s="372">
        <v>33.821935483870966</v>
      </c>
      <c r="D139" s="305">
        <v>33.653548387096777</v>
      </c>
      <c r="E139" s="376">
        <v>0</v>
      </c>
      <c r="F139" s="376">
        <v>32.824516129032261</v>
      </c>
      <c r="G139" s="373">
        <v>41.348387096774189</v>
      </c>
      <c r="H139" s="373">
        <v>22.870967741935484</v>
      </c>
      <c r="I139" s="373">
        <v>75.41935483870968</v>
      </c>
      <c r="J139" s="373">
        <v>35.483870967741936</v>
      </c>
      <c r="K139" s="99" t="s">
        <v>164</v>
      </c>
      <c r="L139" s="373">
        <v>8.4716129032258074</v>
      </c>
      <c r="M139" s="373">
        <v>1.8735483870967742</v>
      </c>
      <c r="N139" s="373">
        <v>1.3406451612903227</v>
      </c>
      <c r="O139" s="305">
        <v>1.6070967741935485</v>
      </c>
      <c r="P139" s="367">
        <v>0</v>
      </c>
      <c r="Q139" s="367">
        <v>43</v>
      </c>
    </row>
    <row r="140" spans="1:17" x14ac:dyDescent="0.35">
      <c r="A140" s="365" t="s">
        <v>171</v>
      </c>
      <c r="B140" s="305">
        <v>32.034666666666666</v>
      </c>
      <c r="C140" s="305">
        <v>31.637333333333331</v>
      </c>
      <c r="D140" s="305">
        <v>31.735999999999997</v>
      </c>
      <c r="E140" s="376">
        <v>0</v>
      </c>
      <c r="F140" s="376">
        <v>32.6</v>
      </c>
      <c r="G140" s="305">
        <v>38.440000000000005</v>
      </c>
      <c r="H140" s="305">
        <v>22.706666666666667</v>
      </c>
      <c r="I140" s="305">
        <v>88.966666666666669</v>
      </c>
      <c r="J140" s="305">
        <v>43.866666666666667</v>
      </c>
      <c r="K140" s="99" t="s">
        <v>164</v>
      </c>
      <c r="L140" s="305">
        <v>7.1693333333333333</v>
      </c>
      <c r="M140" s="305">
        <v>1.4359999999999999</v>
      </c>
      <c r="N140" s="305">
        <v>0.9943333333333334</v>
      </c>
      <c r="O140" s="305">
        <v>1.2151666666666667</v>
      </c>
      <c r="P140" s="367">
        <v>0</v>
      </c>
      <c r="Q140" s="305">
        <v>97.2</v>
      </c>
    </row>
    <row r="141" spans="1:17" x14ac:dyDescent="0.35">
      <c r="A141" s="365" t="s">
        <v>172</v>
      </c>
      <c r="B141" s="305">
        <v>30.310967741935489</v>
      </c>
      <c r="C141" s="305">
        <v>30.006451612903231</v>
      </c>
      <c r="D141" s="305">
        <v>30.232903225806453</v>
      </c>
      <c r="E141" s="376">
        <v>0</v>
      </c>
      <c r="F141" s="376">
        <v>31.859354838709674</v>
      </c>
      <c r="G141" s="305">
        <v>35.922903225806458</v>
      </c>
      <c r="H141" s="305">
        <v>21.961290322580645</v>
      </c>
      <c r="I141" s="305">
        <v>92.258064516129039</v>
      </c>
      <c r="J141" s="305">
        <v>50.741935483870968</v>
      </c>
      <c r="K141" s="99" t="s">
        <v>164</v>
      </c>
      <c r="L141" s="305">
        <v>6.1393548387096768</v>
      </c>
      <c r="M141" s="305">
        <v>1.257741935483871</v>
      </c>
      <c r="N141" s="305">
        <v>0.74</v>
      </c>
      <c r="O141" s="305">
        <v>0.99887096774193551</v>
      </c>
      <c r="P141" s="367">
        <v>7.1</v>
      </c>
      <c r="Q141" s="367">
        <v>237.2</v>
      </c>
    </row>
    <row r="142" spans="1:17" x14ac:dyDescent="0.35">
      <c r="A142" s="365" t="s">
        <v>173</v>
      </c>
      <c r="B142" s="305">
        <v>28.894000000000002</v>
      </c>
      <c r="C142" s="305">
        <v>28.792666666666666</v>
      </c>
      <c r="D142" s="305">
        <v>28.908000000000001</v>
      </c>
      <c r="E142" s="376">
        <v>0</v>
      </c>
      <c r="F142" s="376">
        <v>30.894666666666669</v>
      </c>
      <c r="G142" s="305">
        <v>33.073333333333338</v>
      </c>
      <c r="H142" s="305">
        <v>22.066666666666666</v>
      </c>
      <c r="I142" s="305">
        <v>93.36666666666666</v>
      </c>
      <c r="J142" s="305">
        <v>61.5</v>
      </c>
      <c r="K142" s="99" t="s">
        <v>164</v>
      </c>
      <c r="L142" s="305">
        <v>4.6976666666666667</v>
      </c>
      <c r="M142" s="305">
        <v>0.8866666666666666</v>
      </c>
      <c r="N142" s="367">
        <v>0.48899999999999999</v>
      </c>
      <c r="O142" s="305">
        <v>0.6878333333333333</v>
      </c>
      <c r="P142" s="365">
        <v>3.38</v>
      </c>
      <c r="Q142" s="365">
        <v>62.3</v>
      </c>
    </row>
    <row r="143" spans="1:17" x14ac:dyDescent="0.35">
      <c r="A143" s="365" t="s">
        <v>174</v>
      </c>
      <c r="B143" s="305">
        <v>29.743225806451612</v>
      </c>
      <c r="C143" s="305">
        <v>29.539354838709674</v>
      </c>
      <c r="D143" s="376">
        <v>29.652258064516129</v>
      </c>
      <c r="E143" s="376">
        <v>0</v>
      </c>
      <c r="F143" s="376">
        <v>30.667096774193549</v>
      </c>
      <c r="G143" s="391">
        <v>34.335483870967742</v>
      </c>
      <c r="H143" s="391">
        <v>21.374193548387094</v>
      </c>
      <c r="I143" s="391">
        <v>93.387096774193552</v>
      </c>
      <c r="J143" s="391">
        <v>54.70967741935484</v>
      </c>
      <c r="K143" s="99" t="s">
        <v>164</v>
      </c>
      <c r="L143" s="392">
        <v>5.2651612903225802</v>
      </c>
      <c r="M143" s="393">
        <v>0.97967741935483865</v>
      </c>
      <c r="N143" s="394">
        <v>0.43096774193548387</v>
      </c>
      <c r="O143" s="395">
        <v>0.7053225806451614</v>
      </c>
      <c r="P143" s="390">
        <v>5.31</v>
      </c>
      <c r="Q143" s="396">
        <v>140.19999999999999</v>
      </c>
    </row>
    <row r="144" spans="1:17" x14ac:dyDescent="0.35">
      <c r="A144" s="365" t="s">
        <v>175</v>
      </c>
      <c r="B144" s="305">
        <v>30.420322580645163</v>
      </c>
      <c r="C144" s="305">
        <v>29.950967741935486</v>
      </c>
      <c r="D144" s="305">
        <v>29.782580645161293</v>
      </c>
      <c r="E144" s="376">
        <v>0</v>
      </c>
      <c r="F144" s="305">
        <v>30.589677419354842</v>
      </c>
      <c r="G144" s="305">
        <v>34.341935483870962</v>
      </c>
      <c r="H144" s="305">
        <v>21.761290322580642</v>
      </c>
      <c r="I144" s="305">
        <v>92.548387096774192</v>
      </c>
      <c r="J144" s="305">
        <v>51.903225806451616</v>
      </c>
      <c r="K144" s="99" t="s">
        <v>164</v>
      </c>
      <c r="L144" s="367">
        <v>4.6322580645161286</v>
      </c>
      <c r="M144" s="305">
        <v>0.97967741935483876</v>
      </c>
      <c r="N144" s="397">
        <v>0.47451612903225809</v>
      </c>
      <c r="O144" s="305">
        <v>0.72709677419354846</v>
      </c>
      <c r="P144" s="390">
        <v>6</v>
      </c>
      <c r="Q144" s="365">
        <v>37.1</v>
      </c>
    </row>
    <row r="145" spans="1:17" x14ac:dyDescent="0.35">
      <c r="A145" s="365" t="s">
        <v>176</v>
      </c>
      <c r="B145" s="305">
        <v>32.032000000000004</v>
      </c>
      <c r="C145" s="368">
        <v>31.421333333333333</v>
      </c>
      <c r="D145" s="305">
        <v>31.25</v>
      </c>
      <c r="E145" s="376">
        <v>0</v>
      </c>
      <c r="F145" s="305">
        <v>31.150666666666666</v>
      </c>
      <c r="G145" s="368">
        <v>36.333333333333336</v>
      </c>
      <c r="H145" s="368">
        <v>21.706666666666667</v>
      </c>
      <c r="I145" s="305">
        <v>89.766666666666666</v>
      </c>
      <c r="J145" s="305">
        <v>45.966666666666669</v>
      </c>
      <c r="K145" s="99" t="s">
        <v>164</v>
      </c>
      <c r="L145" s="305">
        <v>6.4319999999999995</v>
      </c>
      <c r="M145" s="305">
        <v>1.0851999999999999</v>
      </c>
      <c r="N145" s="398">
        <v>0.57066666666666666</v>
      </c>
      <c r="O145" s="305">
        <v>0.8279333333333333</v>
      </c>
      <c r="P145" s="390">
        <v>0</v>
      </c>
      <c r="Q145" s="365">
        <v>11.2</v>
      </c>
    </row>
    <row r="146" spans="1:17" x14ac:dyDescent="0.35">
      <c r="A146" s="365" t="s">
        <v>177</v>
      </c>
      <c r="B146" s="305">
        <v>29.11096774193549</v>
      </c>
      <c r="C146" s="305">
        <v>28.987096774193549</v>
      </c>
      <c r="D146" s="305">
        <v>29.38451612903226</v>
      </c>
      <c r="E146" s="376">
        <v>0</v>
      </c>
      <c r="F146" s="305">
        <v>31.238709677419351</v>
      </c>
      <c r="G146" s="305">
        <v>33.967741935483865</v>
      </c>
      <c r="H146" s="305">
        <v>21.135483870967743</v>
      </c>
      <c r="I146" s="305">
        <v>93.935483870967744</v>
      </c>
      <c r="J146" s="305">
        <v>53.741935483870968</v>
      </c>
      <c r="K146" s="99" t="s">
        <v>164</v>
      </c>
      <c r="L146" s="305">
        <v>4.959677419354839</v>
      </c>
      <c r="M146" s="305">
        <v>1.0374193548387096</v>
      </c>
      <c r="N146" s="397">
        <v>0.58645161290322578</v>
      </c>
      <c r="O146" s="305">
        <v>0.8119354838709677</v>
      </c>
      <c r="P146" s="390">
        <v>0</v>
      </c>
      <c r="Q146" s="365">
        <v>278.8</v>
      </c>
    </row>
    <row r="147" spans="1:17" x14ac:dyDescent="0.35">
      <c r="A147" s="365" t="s">
        <v>178</v>
      </c>
      <c r="B147" s="305">
        <v>28.948</v>
      </c>
      <c r="C147" s="305">
        <v>28.770666666666667</v>
      </c>
      <c r="D147" s="305">
        <v>28.920666666666669</v>
      </c>
      <c r="E147" s="376">
        <v>0</v>
      </c>
      <c r="F147" s="305">
        <v>30.30533333333333</v>
      </c>
      <c r="G147" s="305">
        <v>32.786666666666669</v>
      </c>
      <c r="H147" s="305">
        <v>20.293333333333337</v>
      </c>
      <c r="I147" s="305">
        <v>94.8</v>
      </c>
      <c r="J147" s="305">
        <v>62.4</v>
      </c>
      <c r="K147" s="99" t="s">
        <v>164</v>
      </c>
      <c r="L147" s="305">
        <v>4.8413333333333339</v>
      </c>
      <c r="M147" s="305">
        <v>0.82066666666666666</v>
      </c>
      <c r="N147" s="397">
        <v>0.34333333333333338</v>
      </c>
      <c r="O147" s="305">
        <v>0.58200000000000007</v>
      </c>
      <c r="P147" s="390">
        <v>0</v>
      </c>
      <c r="Q147" s="365">
        <v>123.2</v>
      </c>
    </row>
    <row r="148" spans="1:17" x14ac:dyDescent="0.35">
      <c r="A148" s="365" t="s">
        <v>179</v>
      </c>
      <c r="B148" s="305">
        <v>27.634375000000002</v>
      </c>
      <c r="C148" s="305">
        <v>27.440625000000001</v>
      </c>
      <c r="D148" s="305">
        <v>27.451249999999998</v>
      </c>
      <c r="E148" s="376">
        <v>0</v>
      </c>
      <c r="F148" s="305">
        <v>28.807500000000001</v>
      </c>
      <c r="G148" s="305">
        <v>32.049999999999997</v>
      </c>
      <c r="H148" s="305">
        <v>19.112500000000001</v>
      </c>
      <c r="I148" s="305">
        <v>92.625</v>
      </c>
      <c r="J148" s="305">
        <v>59.03125</v>
      </c>
      <c r="K148" s="99" t="s">
        <v>164</v>
      </c>
      <c r="L148" s="305">
        <v>4.5359375000000002</v>
      </c>
      <c r="M148" s="305">
        <v>0.76406249999999987</v>
      </c>
      <c r="N148" s="397">
        <v>0.24281249999999999</v>
      </c>
      <c r="O148" s="367">
        <v>0.50343749999999998</v>
      </c>
      <c r="P148" s="390">
        <v>0</v>
      </c>
      <c r="Q148" s="365">
        <v>157.19999999999999</v>
      </c>
    </row>
    <row r="149" spans="1:17" x14ac:dyDescent="0.35">
      <c r="A149" s="369" t="s">
        <v>16</v>
      </c>
      <c r="B149" s="373">
        <f t="shared" ref="B149:Q149" si="20">SUM(B137:B148)</f>
        <v>369.09034581413209</v>
      </c>
      <c r="C149" s="373">
        <f t="shared" si="20"/>
        <v>364.51306278801843</v>
      </c>
      <c r="D149" s="373">
        <f t="shared" si="20"/>
        <v>364.3980825652842</v>
      </c>
      <c r="E149" s="376">
        <v>0</v>
      </c>
      <c r="F149" s="373">
        <f t="shared" si="20"/>
        <v>310.93752150537637</v>
      </c>
      <c r="G149" s="373">
        <f t="shared" si="20"/>
        <v>432.7566973886328</v>
      </c>
      <c r="H149" s="373">
        <f t="shared" si="20"/>
        <v>256.71002688172041</v>
      </c>
      <c r="I149" s="373">
        <f t="shared" si="20"/>
        <v>1057.778456221198</v>
      </c>
      <c r="J149" s="373">
        <f t="shared" si="20"/>
        <v>584.27264784946237</v>
      </c>
      <c r="K149" s="373">
        <f t="shared" si="20"/>
        <v>7.1158064516129036</v>
      </c>
      <c r="L149" s="373">
        <f t="shared" si="20"/>
        <v>73.762284658218135</v>
      </c>
      <c r="M149" s="373">
        <f t="shared" si="20"/>
        <v>13.726939151305684</v>
      </c>
      <c r="N149" s="373">
        <f t="shared" si="20"/>
        <v>7.3074154185867899</v>
      </c>
      <c r="O149" s="373">
        <f t="shared" si="20"/>
        <v>10.517177284946237</v>
      </c>
      <c r="P149" s="373">
        <f t="shared" si="20"/>
        <v>39.22</v>
      </c>
      <c r="Q149" s="373">
        <f t="shared" si="20"/>
        <v>1201.4000000000001</v>
      </c>
    </row>
    <row r="150" spans="1:17" x14ac:dyDescent="0.35">
      <c r="A150" s="369" t="s">
        <v>190</v>
      </c>
      <c r="B150" s="305">
        <f t="shared" ref="B150:Q150" si="21">AVERAGE(B137:B148)</f>
        <v>30.757528817844342</v>
      </c>
      <c r="C150" s="305">
        <f t="shared" si="21"/>
        <v>30.376088565668201</v>
      </c>
      <c r="D150" s="305">
        <f t="shared" si="21"/>
        <v>30.366506880440351</v>
      </c>
      <c r="E150" s="376">
        <v>0</v>
      </c>
      <c r="F150" s="305">
        <f t="shared" si="21"/>
        <v>25.911460125448031</v>
      </c>
      <c r="G150" s="305">
        <f t="shared" si="21"/>
        <v>36.0630581157194</v>
      </c>
      <c r="H150" s="305">
        <f t="shared" si="21"/>
        <v>21.392502240143369</v>
      </c>
      <c r="I150" s="305">
        <f t="shared" si="21"/>
        <v>88.148204685099827</v>
      </c>
      <c r="J150" s="305">
        <f t="shared" si="21"/>
        <v>48.689387320788533</v>
      </c>
      <c r="K150" s="305">
        <f t="shared" si="21"/>
        <v>7.1158064516129036</v>
      </c>
      <c r="L150" s="305">
        <f t="shared" si="21"/>
        <v>6.1468570548515116</v>
      </c>
      <c r="M150" s="305">
        <f t="shared" si="21"/>
        <v>1.1439115959421404</v>
      </c>
      <c r="N150" s="305">
        <f t="shared" si="21"/>
        <v>0.60895128488223249</v>
      </c>
      <c r="O150" s="305">
        <f t="shared" si="21"/>
        <v>0.87643144041218646</v>
      </c>
      <c r="P150" s="305">
        <f t="shared" si="21"/>
        <v>3.2683333333333331</v>
      </c>
      <c r="Q150" s="305">
        <f t="shared" si="21"/>
        <v>100.11666666666667</v>
      </c>
    </row>
    <row r="151" spans="1:17" x14ac:dyDescent="0.35">
      <c r="A151" s="360"/>
      <c r="B151" s="360"/>
      <c r="C151" s="360"/>
      <c r="D151" s="360"/>
      <c r="E151" s="360"/>
      <c r="F151" s="360"/>
      <c r="G151" s="360"/>
      <c r="H151" s="360"/>
      <c r="I151" s="360"/>
      <c r="J151" s="360"/>
      <c r="K151" s="360"/>
      <c r="L151" s="360"/>
      <c r="M151" s="360"/>
      <c r="N151" s="360"/>
      <c r="O151" s="360"/>
      <c r="P151" s="360"/>
      <c r="Q151" s="360"/>
    </row>
    <row r="152" spans="1:17" x14ac:dyDescent="0.35">
      <c r="A152" s="360"/>
      <c r="B152" s="360"/>
      <c r="C152" s="360"/>
      <c r="D152" s="360"/>
      <c r="E152" s="360"/>
      <c r="F152" s="360"/>
      <c r="G152" s="360"/>
      <c r="H152" s="360"/>
      <c r="I152" s="360"/>
      <c r="J152" s="360"/>
      <c r="K152" s="360"/>
      <c r="L152" s="360"/>
      <c r="M152" s="360"/>
      <c r="N152" s="360"/>
      <c r="O152" s="360"/>
      <c r="P152" s="360"/>
      <c r="Q152" s="360"/>
    </row>
    <row r="153" spans="1:17" ht="19" thickBot="1" x14ac:dyDescent="0.5">
      <c r="A153" s="361" t="s">
        <v>232</v>
      </c>
      <c r="B153" s="361"/>
      <c r="C153" s="361"/>
      <c r="D153" s="361"/>
      <c r="E153" s="361"/>
      <c r="F153" s="361"/>
      <c r="G153" s="361"/>
      <c r="H153" s="361"/>
      <c r="I153" s="361"/>
      <c r="J153" s="361"/>
      <c r="K153" s="361"/>
      <c r="L153" s="361"/>
      <c r="M153" s="361"/>
      <c r="N153" s="1548"/>
      <c r="O153" s="1548"/>
      <c r="P153" s="1548"/>
      <c r="Q153" s="1549"/>
    </row>
    <row r="154" spans="1:17" ht="56" x14ac:dyDescent="0.35">
      <c r="A154" s="1458" t="s">
        <v>165</v>
      </c>
      <c r="B154" s="1545" t="s">
        <v>23</v>
      </c>
      <c r="C154" s="1546"/>
      <c r="D154" s="1546"/>
      <c r="E154" s="1546"/>
      <c r="F154" s="1547"/>
      <c r="G154" s="1545" t="s">
        <v>24</v>
      </c>
      <c r="H154" s="1547"/>
      <c r="I154" s="379" t="s">
        <v>4</v>
      </c>
      <c r="J154" s="380"/>
      <c r="K154" s="381" t="s">
        <v>5</v>
      </c>
      <c r="L154" s="382"/>
      <c r="M154" s="383" t="s">
        <v>6</v>
      </c>
      <c r="N154" s="384"/>
      <c r="O154" s="385"/>
      <c r="P154" s="386" t="s">
        <v>46</v>
      </c>
      <c r="Q154" s="387" t="s">
        <v>166</v>
      </c>
    </row>
    <row r="155" spans="1:17" ht="39" x14ac:dyDescent="0.35">
      <c r="A155" s="1544"/>
      <c r="B155" s="362">
        <v>0.05</v>
      </c>
      <c r="C155" s="362">
        <v>0.1</v>
      </c>
      <c r="D155" s="362">
        <v>0.2</v>
      </c>
      <c r="E155" s="388" t="s">
        <v>228</v>
      </c>
      <c r="F155" s="388" t="s">
        <v>229</v>
      </c>
      <c r="G155" s="362" t="s">
        <v>9</v>
      </c>
      <c r="H155" s="362" t="s">
        <v>10</v>
      </c>
      <c r="I155" s="362" t="s">
        <v>9</v>
      </c>
      <c r="J155" s="362" t="s">
        <v>10</v>
      </c>
      <c r="K155" s="362" t="s">
        <v>11</v>
      </c>
      <c r="L155" s="362" t="s">
        <v>12</v>
      </c>
      <c r="M155" s="363" t="s">
        <v>13</v>
      </c>
      <c r="N155" s="389" t="s">
        <v>14</v>
      </c>
      <c r="O155" s="387" t="s">
        <v>167</v>
      </c>
      <c r="P155" s="386"/>
      <c r="Q155" s="387"/>
    </row>
    <row r="156" spans="1:17" x14ac:dyDescent="0.35">
      <c r="A156" s="365" t="s">
        <v>168</v>
      </c>
      <c r="B156" s="367">
        <v>30.930322580645164</v>
      </c>
      <c r="C156" s="367">
        <v>30.670967741935481</v>
      </c>
      <c r="D156" s="305">
        <v>30.700645161290325</v>
      </c>
      <c r="E156" s="376">
        <v>0</v>
      </c>
      <c r="F156" s="376">
        <v>30.519999999999996</v>
      </c>
      <c r="G156" s="367">
        <v>35.219354838709677</v>
      </c>
      <c r="H156" s="367">
        <v>19.122580645161293</v>
      </c>
      <c r="I156" s="367">
        <v>93.677419354838705</v>
      </c>
      <c r="J156" s="367">
        <v>49.645161290322584</v>
      </c>
      <c r="K156" s="367" t="s">
        <v>164</v>
      </c>
      <c r="L156" s="367">
        <v>5.901935483870969</v>
      </c>
      <c r="M156" s="367">
        <v>0.87709677419354859</v>
      </c>
      <c r="N156" s="367">
        <v>0.46741935483870967</v>
      </c>
      <c r="O156" s="305">
        <v>0.67225806451612913</v>
      </c>
      <c r="P156" s="390">
        <v>0</v>
      </c>
      <c r="Q156" s="367">
        <v>34.5</v>
      </c>
    </row>
    <row r="157" spans="1:17" ht="15" thickBot="1" x14ac:dyDescent="0.4">
      <c r="A157" s="365" t="s">
        <v>169</v>
      </c>
      <c r="B157" s="99">
        <v>30.794482758620688</v>
      </c>
      <c r="C157" s="99">
        <v>30.802758620689655</v>
      </c>
      <c r="D157" s="305">
        <v>30.802758620689655</v>
      </c>
      <c r="E157" s="376">
        <v>0</v>
      </c>
      <c r="F157" s="376">
        <v>30.500689655172412</v>
      </c>
      <c r="G157" s="99">
        <v>36.531034482758621</v>
      </c>
      <c r="H157" s="99">
        <v>19.993103448275864</v>
      </c>
      <c r="I157" s="99">
        <v>90.58620689655173</v>
      </c>
      <c r="J157" s="99">
        <v>46.241379310344826</v>
      </c>
      <c r="K157" s="367" t="s">
        <v>164</v>
      </c>
      <c r="L157" s="99">
        <v>6.8106896551724132</v>
      </c>
      <c r="M157" s="99">
        <v>1.0796551724137931</v>
      </c>
      <c r="N157" s="99">
        <v>0.42689655172413798</v>
      </c>
      <c r="O157" s="305">
        <v>0.75327586206896546</v>
      </c>
      <c r="P157" s="390">
        <v>0</v>
      </c>
      <c r="Q157" s="367">
        <v>83.7</v>
      </c>
    </row>
    <row r="158" spans="1:17" ht="15" thickBot="1" x14ac:dyDescent="0.4">
      <c r="A158" s="365" t="s">
        <v>170</v>
      </c>
      <c r="B158" s="372">
        <v>30.303870967741929</v>
      </c>
      <c r="C158" s="372">
        <v>29.723741935483869</v>
      </c>
      <c r="D158" s="305">
        <v>30.243870967741941</v>
      </c>
      <c r="E158" s="376">
        <v>0</v>
      </c>
      <c r="F158" s="376">
        <v>31.127741935483872</v>
      </c>
      <c r="G158" s="373">
        <v>35.509677419354837</v>
      </c>
      <c r="H158" s="373">
        <v>20.877419354838711</v>
      </c>
      <c r="I158" s="373">
        <v>91.290322580645167</v>
      </c>
      <c r="J158" s="373">
        <v>52.516129032258064</v>
      </c>
      <c r="K158" s="367" t="s">
        <v>164</v>
      </c>
      <c r="L158" s="373">
        <v>5.57258064516129</v>
      </c>
      <c r="M158" s="373">
        <v>1.1367741935483868</v>
      </c>
      <c r="N158" s="373">
        <v>0.47129032258064524</v>
      </c>
      <c r="O158" s="305">
        <v>0.80403225806451606</v>
      </c>
      <c r="P158" s="367">
        <v>7</v>
      </c>
      <c r="Q158" s="367">
        <v>131.9</v>
      </c>
    </row>
    <row r="159" spans="1:17" x14ac:dyDescent="0.35">
      <c r="A159" s="365" t="s">
        <v>171</v>
      </c>
      <c r="B159" s="305">
        <v>29.821333333333328</v>
      </c>
      <c r="C159" s="305">
        <v>29.682666666666666</v>
      </c>
      <c r="D159" s="305">
        <v>30.046666666666667</v>
      </c>
      <c r="E159" s="376">
        <v>0</v>
      </c>
      <c r="F159" s="376">
        <v>31.158666666666665</v>
      </c>
      <c r="G159" s="305">
        <v>34.273333333333333</v>
      </c>
      <c r="H159" s="305">
        <v>20.2</v>
      </c>
      <c r="I159" s="305">
        <v>95.2</v>
      </c>
      <c r="J159" s="305">
        <v>56.333333333333336</v>
      </c>
      <c r="K159" s="367" t="s">
        <v>164</v>
      </c>
      <c r="L159" s="305">
        <v>4.9433333333333334</v>
      </c>
      <c r="M159" s="305">
        <v>0.92633333333333334</v>
      </c>
      <c r="N159" s="305">
        <v>0.45300000000000001</v>
      </c>
      <c r="O159" s="305">
        <v>0.68966666666666665</v>
      </c>
      <c r="P159" s="367">
        <v>5.64</v>
      </c>
      <c r="Q159" s="305">
        <v>320.3</v>
      </c>
    </row>
    <row r="160" spans="1:17" x14ac:dyDescent="0.35">
      <c r="A160" s="365" t="s">
        <v>172</v>
      </c>
      <c r="B160" s="305">
        <v>31.576774193548392</v>
      </c>
      <c r="C160" s="305">
        <v>30.774193548387096</v>
      </c>
      <c r="D160" s="305">
        <v>30.966451612903224</v>
      </c>
      <c r="E160" s="376">
        <v>0</v>
      </c>
      <c r="F160" s="376">
        <v>30.936774193548391</v>
      </c>
      <c r="G160" s="305">
        <v>34.432258064516134</v>
      </c>
      <c r="H160" s="305">
        <v>21.032258064516128</v>
      </c>
      <c r="I160" s="305">
        <v>94.838709677419359</v>
      </c>
      <c r="J160" s="305">
        <v>56.29032258064516</v>
      </c>
      <c r="K160" s="367" t="s">
        <v>164</v>
      </c>
      <c r="L160" s="305">
        <v>5.5706451612903223</v>
      </c>
      <c r="M160" s="305">
        <v>1.0351612903225809</v>
      </c>
      <c r="N160" s="305">
        <v>0.32387096774193552</v>
      </c>
      <c r="O160" s="305">
        <v>0.67951612903225822</v>
      </c>
      <c r="P160" s="367">
        <v>7.04</v>
      </c>
      <c r="Q160" s="367">
        <v>47.8</v>
      </c>
    </row>
    <row r="161" spans="1:17" x14ac:dyDescent="0.35">
      <c r="A161" s="365" t="s">
        <v>173</v>
      </c>
      <c r="B161" s="305">
        <v>29.495999999999999</v>
      </c>
      <c r="C161" s="305">
        <v>29.17733333333333</v>
      </c>
      <c r="D161" s="305">
        <v>29.550666666666665</v>
      </c>
      <c r="E161" s="376">
        <v>0</v>
      </c>
      <c r="F161" s="376">
        <v>33.524000000000001</v>
      </c>
      <c r="G161" s="305">
        <v>33.873333333333335</v>
      </c>
      <c r="H161" s="305">
        <v>20.193333333333332</v>
      </c>
      <c r="I161" s="305">
        <v>94.666666666666671</v>
      </c>
      <c r="J161" s="305">
        <v>62.1</v>
      </c>
      <c r="K161" s="367" t="s">
        <v>164</v>
      </c>
      <c r="L161" s="367" t="s">
        <v>164</v>
      </c>
      <c r="M161" s="305">
        <v>0.85499999999999998</v>
      </c>
      <c r="N161" s="367">
        <v>0.30500000000000005</v>
      </c>
      <c r="O161" s="305">
        <v>0.58000000000000007</v>
      </c>
      <c r="P161" s="365">
        <v>2.88</v>
      </c>
      <c r="Q161" s="365">
        <v>181.2</v>
      </c>
    </row>
    <row r="162" spans="1:17" x14ac:dyDescent="0.35">
      <c r="A162" s="365" t="s">
        <v>174</v>
      </c>
      <c r="B162" s="305">
        <v>30.596129032258066</v>
      </c>
      <c r="C162" s="305">
        <v>29.938709677419357</v>
      </c>
      <c r="D162" s="376">
        <v>30.012903225806454</v>
      </c>
      <c r="E162" s="376">
        <v>0</v>
      </c>
      <c r="F162" s="376">
        <v>30.918709677419354</v>
      </c>
      <c r="G162" s="391">
        <v>33.174193548387102</v>
      </c>
      <c r="H162" s="391">
        <v>20.212903225806453</v>
      </c>
      <c r="I162" s="391">
        <v>94.322580645161295</v>
      </c>
      <c r="J162" s="391">
        <v>56.903225806451616</v>
      </c>
      <c r="K162" s="367" t="s">
        <v>164</v>
      </c>
      <c r="L162" s="392">
        <v>4.6483870967741936</v>
      </c>
      <c r="M162" s="393">
        <v>0.82645161290322577</v>
      </c>
      <c r="N162" s="394">
        <v>0.37</v>
      </c>
      <c r="O162" s="395">
        <v>0.59822580645161294</v>
      </c>
      <c r="P162" s="390">
        <v>3.9</v>
      </c>
      <c r="Q162" s="374">
        <v>34.1</v>
      </c>
    </row>
    <row r="163" spans="1:17" x14ac:dyDescent="0.35">
      <c r="A163" s="365" t="s">
        <v>175</v>
      </c>
      <c r="B163" s="305">
        <v>30.416774193548385</v>
      </c>
      <c r="C163" s="305">
        <v>30.056774193548385</v>
      </c>
      <c r="D163" s="305">
        <v>30.172903225806454</v>
      </c>
      <c r="E163" s="376">
        <v>0</v>
      </c>
      <c r="F163" s="376">
        <v>30.761290322580642</v>
      </c>
      <c r="G163" s="305">
        <v>34.561290322580639</v>
      </c>
      <c r="H163" s="305">
        <v>20.038709677419352</v>
      </c>
      <c r="I163" s="305">
        <v>93.806451612903231</v>
      </c>
      <c r="J163" s="305">
        <v>52.741935483870968</v>
      </c>
      <c r="K163" s="367" t="s">
        <v>164</v>
      </c>
      <c r="L163" s="367">
        <v>5.2587096774193549</v>
      </c>
      <c r="M163" s="305">
        <v>0.97580645161290325</v>
      </c>
      <c r="N163" s="397">
        <v>0.46935483870967742</v>
      </c>
      <c r="O163" s="395">
        <v>0.72258064516129039</v>
      </c>
      <c r="P163" s="390">
        <v>4.91</v>
      </c>
      <c r="Q163" s="365">
        <v>59.5</v>
      </c>
    </row>
    <row r="164" spans="1:17" x14ac:dyDescent="0.35">
      <c r="A164" s="365" t="s">
        <v>176</v>
      </c>
      <c r="B164" s="305">
        <v>30.464000000000002</v>
      </c>
      <c r="C164" s="368">
        <v>30.007999999999999</v>
      </c>
      <c r="D164" s="305">
        <v>30.2</v>
      </c>
      <c r="E164" s="376">
        <v>0</v>
      </c>
      <c r="F164" s="376">
        <v>30.910666666666664</v>
      </c>
      <c r="G164" s="368">
        <v>34.74</v>
      </c>
      <c r="H164" s="368">
        <v>20.626666666666665</v>
      </c>
      <c r="I164" s="305">
        <v>93.2</v>
      </c>
      <c r="J164" s="305">
        <v>49.9</v>
      </c>
      <c r="K164" s="367" t="s">
        <v>164</v>
      </c>
      <c r="L164" s="305">
        <v>5.1093333333333337</v>
      </c>
      <c r="M164" s="305">
        <v>1.04</v>
      </c>
      <c r="N164" s="398">
        <v>0.45033333333333325</v>
      </c>
      <c r="O164" s="395">
        <v>0.74516666666666664</v>
      </c>
      <c r="P164" s="390">
        <v>0</v>
      </c>
      <c r="Q164" s="365">
        <v>122.6</v>
      </c>
    </row>
    <row r="165" spans="1:17" x14ac:dyDescent="0.35">
      <c r="A165" s="365" t="s">
        <v>177</v>
      </c>
      <c r="B165" s="305">
        <v>30.523870967741935</v>
      </c>
      <c r="C165" s="305">
        <v>30.075483870967741</v>
      </c>
      <c r="D165" s="305">
        <v>30.179354838709678</v>
      </c>
      <c r="E165" s="376">
        <v>0</v>
      </c>
      <c r="F165" s="376">
        <v>30.821354838709677</v>
      </c>
      <c r="G165" s="305">
        <v>36.193548387096776</v>
      </c>
      <c r="H165" s="305">
        <v>21.264516129032259</v>
      </c>
      <c r="I165" s="305">
        <v>93.41935483870968</v>
      </c>
      <c r="J165" s="305">
        <v>56.193548387096776</v>
      </c>
      <c r="K165" s="367" t="s">
        <v>164</v>
      </c>
      <c r="L165" s="305">
        <v>5.1758064516129032</v>
      </c>
      <c r="M165" s="305">
        <v>0.90741935483870961</v>
      </c>
      <c r="N165" s="397">
        <v>0.49580645161290327</v>
      </c>
      <c r="O165" s="395">
        <v>0.70161290322580649</v>
      </c>
      <c r="P165" s="390">
        <v>5.5193548387096776</v>
      </c>
      <c r="Q165" s="365">
        <v>127.2</v>
      </c>
    </row>
    <row r="166" spans="1:17" x14ac:dyDescent="0.35">
      <c r="A166" s="365" t="s">
        <v>178</v>
      </c>
      <c r="B166" s="305">
        <v>28.948</v>
      </c>
      <c r="C166" s="305">
        <v>28.770666666666667</v>
      </c>
      <c r="D166" s="305">
        <v>28.920666666666669</v>
      </c>
      <c r="E166" s="376">
        <v>0</v>
      </c>
      <c r="F166" s="376">
        <v>30.30533333333333</v>
      </c>
      <c r="G166" s="305">
        <v>32.786666666666669</v>
      </c>
      <c r="H166" s="305">
        <v>20.293333333333337</v>
      </c>
      <c r="I166" s="305">
        <v>94.8</v>
      </c>
      <c r="J166" s="305">
        <v>62.4</v>
      </c>
      <c r="K166" s="367" t="s">
        <v>164</v>
      </c>
      <c r="L166" s="305">
        <v>4.8413333333333339</v>
      </c>
      <c r="M166" s="305">
        <v>0.82066666666666666</v>
      </c>
      <c r="N166" s="397">
        <v>0.34333333333333338</v>
      </c>
      <c r="O166" s="395">
        <v>0.58200000000000007</v>
      </c>
      <c r="P166" s="399">
        <v>8.3899999999999988</v>
      </c>
      <c r="Q166" s="365">
        <v>93.2</v>
      </c>
    </row>
    <row r="167" spans="1:17" x14ac:dyDescent="0.35">
      <c r="A167" s="365" t="s">
        <v>179</v>
      </c>
      <c r="B167" s="305">
        <v>32.170322580645163</v>
      </c>
      <c r="C167" s="305">
        <v>31.167741935483871</v>
      </c>
      <c r="D167" s="305">
        <v>31.470967741935482</v>
      </c>
      <c r="E167" s="376">
        <v>0</v>
      </c>
      <c r="F167" s="376">
        <v>31.680451612903227</v>
      </c>
      <c r="G167" s="305">
        <v>37.622580645161285</v>
      </c>
      <c r="H167" s="305">
        <v>17.851612903225806</v>
      </c>
      <c r="I167" s="305">
        <v>89.41935483870968</v>
      </c>
      <c r="J167" s="305">
        <v>34.548387096774192</v>
      </c>
      <c r="K167" s="367" t="s">
        <v>164</v>
      </c>
      <c r="L167" s="305">
        <v>6.7435806451612903</v>
      </c>
      <c r="M167" s="305">
        <v>0.86322580645161295</v>
      </c>
      <c r="N167" s="397">
        <v>0.35870967741935489</v>
      </c>
      <c r="O167" s="395">
        <v>0.61096774193548387</v>
      </c>
      <c r="P167" s="400">
        <v>9.0225806451612893</v>
      </c>
      <c r="Q167" s="365">
        <v>50.4</v>
      </c>
    </row>
    <row r="168" spans="1:17" x14ac:dyDescent="0.35">
      <c r="A168" s="369" t="s">
        <v>16</v>
      </c>
      <c r="B168" s="373">
        <f t="shared" ref="B168:Q168" si="22">SUM(B156:B167)</f>
        <v>366.04188060808303</v>
      </c>
      <c r="C168" s="373">
        <f t="shared" si="22"/>
        <v>360.84903819058212</v>
      </c>
      <c r="D168" s="373">
        <f t="shared" si="22"/>
        <v>363.26785539488321</v>
      </c>
      <c r="E168" s="376">
        <v>0</v>
      </c>
      <c r="F168" s="373">
        <f t="shared" si="22"/>
        <v>373.16567890248427</v>
      </c>
      <c r="G168" s="373">
        <f t="shared" si="22"/>
        <v>418.91727104189846</v>
      </c>
      <c r="H168" s="373">
        <f t="shared" si="22"/>
        <v>241.7064367816092</v>
      </c>
      <c r="I168" s="373">
        <f t="shared" si="22"/>
        <v>1119.2270671116057</v>
      </c>
      <c r="J168" s="373">
        <f t="shared" si="22"/>
        <v>635.81342232109751</v>
      </c>
      <c r="K168" s="367" t="s">
        <v>164</v>
      </c>
      <c r="L168" s="373">
        <f t="shared" si="22"/>
        <v>60.576334816462726</v>
      </c>
      <c r="M168" s="373">
        <f t="shared" si="22"/>
        <v>11.343590656284761</v>
      </c>
      <c r="N168" s="373">
        <f t="shared" si="22"/>
        <v>4.9350148312940307</v>
      </c>
      <c r="O168" s="373">
        <f t="shared" si="22"/>
        <v>8.1393027437893952</v>
      </c>
      <c r="P168" s="373">
        <f t="shared" si="22"/>
        <v>54.30193548387097</v>
      </c>
      <c r="Q168" s="373">
        <f t="shared" si="22"/>
        <v>1286.4000000000003</v>
      </c>
    </row>
    <row r="169" spans="1:17" x14ac:dyDescent="0.35">
      <c r="A169" s="369" t="s">
        <v>190</v>
      </c>
      <c r="B169" s="305">
        <f t="shared" ref="B169:Q169" si="23">AVERAGE(B156:B167)</f>
        <v>30.503490050673587</v>
      </c>
      <c r="C169" s="305">
        <f t="shared" si="23"/>
        <v>30.070753182548511</v>
      </c>
      <c r="D169" s="305">
        <f t="shared" si="23"/>
        <v>30.272321282906933</v>
      </c>
      <c r="E169" s="376">
        <v>0</v>
      </c>
      <c r="F169" s="305">
        <f t="shared" si="23"/>
        <v>31.097139908540356</v>
      </c>
      <c r="G169" s="305">
        <f t="shared" si="23"/>
        <v>34.909772586824872</v>
      </c>
      <c r="H169" s="305">
        <f t="shared" si="23"/>
        <v>20.142203065134101</v>
      </c>
      <c r="I169" s="305">
        <f t="shared" si="23"/>
        <v>93.268922259300481</v>
      </c>
      <c r="J169" s="305">
        <f t="shared" si="23"/>
        <v>52.984451860091461</v>
      </c>
      <c r="K169" s="367" t="s">
        <v>164</v>
      </c>
      <c r="L169" s="305">
        <f t="shared" si="23"/>
        <v>5.5069395287693386</v>
      </c>
      <c r="M169" s="305">
        <f t="shared" si="23"/>
        <v>0.94529922135706335</v>
      </c>
      <c r="N169" s="305">
        <f t="shared" si="23"/>
        <v>0.41125123594116925</v>
      </c>
      <c r="O169" s="305">
        <f t="shared" si="23"/>
        <v>0.67827522864911627</v>
      </c>
      <c r="P169" s="305">
        <f t="shared" si="23"/>
        <v>4.5251612903225809</v>
      </c>
      <c r="Q169" s="305">
        <f t="shared" si="23"/>
        <v>107.20000000000003</v>
      </c>
    </row>
    <row r="170" spans="1:17" x14ac:dyDescent="0.35">
      <c r="A170" s="360"/>
      <c r="B170" s="360"/>
      <c r="C170" s="360"/>
      <c r="D170" s="360"/>
      <c r="E170" s="360"/>
      <c r="F170" s="360"/>
      <c r="G170" s="360"/>
      <c r="H170" s="360"/>
      <c r="I170" s="360"/>
      <c r="J170" s="360"/>
      <c r="K170" s="360"/>
      <c r="L170" s="360"/>
      <c r="M170" s="360"/>
      <c r="N170" s="360"/>
      <c r="O170" s="360"/>
      <c r="P170" s="360"/>
      <c r="Q170" s="360"/>
    </row>
    <row r="171" spans="1:17" x14ac:dyDescent="0.35">
      <c r="A171" s="360"/>
      <c r="B171" s="360"/>
      <c r="C171" s="360"/>
      <c r="D171" s="360"/>
      <c r="E171" s="360"/>
      <c r="F171" s="360"/>
      <c r="G171" s="360"/>
      <c r="H171" s="360"/>
      <c r="I171" s="360"/>
      <c r="J171" s="360"/>
      <c r="K171" s="360"/>
      <c r="L171" s="360"/>
      <c r="M171" s="360"/>
      <c r="N171" s="360"/>
      <c r="O171" s="360"/>
      <c r="P171" s="360"/>
      <c r="Q171" s="360"/>
    </row>
    <row r="172" spans="1:17" ht="19" thickBot="1" x14ac:dyDescent="0.5">
      <c r="A172" s="361" t="s">
        <v>233</v>
      </c>
      <c r="B172" s="361"/>
      <c r="C172" s="361"/>
      <c r="D172" s="361"/>
      <c r="E172" s="361"/>
      <c r="F172" s="361"/>
      <c r="G172" s="361"/>
      <c r="H172" s="361"/>
      <c r="I172" s="361"/>
      <c r="J172" s="361"/>
      <c r="K172" s="361"/>
      <c r="L172" s="361"/>
      <c r="M172" s="361"/>
      <c r="N172" s="1548"/>
      <c r="O172" s="1548"/>
      <c r="P172" s="1548"/>
      <c r="Q172" s="1549"/>
    </row>
    <row r="173" spans="1:17" ht="56" x14ac:dyDescent="0.35">
      <c r="A173" s="1458" t="s">
        <v>165</v>
      </c>
      <c r="B173" s="1545" t="s">
        <v>23</v>
      </c>
      <c r="C173" s="1546"/>
      <c r="D173" s="1546"/>
      <c r="E173" s="1546"/>
      <c r="F173" s="1547"/>
      <c r="G173" s="1545" t="s">
        <v>24</v>
      </c>
      <c r="H173" s="1547"/>
      <c r="I173" s="379" t="s">
        <v>4</v>
      </c>
      <c r="J173" s="380"/>
      <c r="K173" s="381" t="s">
        <v>5</v>
      </c>
      <c r="L173" s="382"/>
      <c r="M173" s="383" t="s">
        <v>6</v>
      </c>
      <c r="N173" s="384"/>
      <c r="O173" s="385"/>
      <c r="P173" s="386" t="s">
        <v>46</v>
      </c>
      <c r="Q173" s="387" t="s">
        <v>166</v>
      </c>
    </row>
    <row r="174" spans="1:17" ht="39" x14ac:dyDescent="0.35">
      <c r="A174" s="1544"/>
      <c r="B174" s="362">
        <v>0.05</v>
      </c>
      <c r="C174" s="362">
        <v>0.1</v>
      </c>
      <c r="D174" s="362">
        <v>0.2</v>
      </c>
      <c r="E174" s="388" t="s">
        <v>228</v>
      </c>
      <c r="F174" s="388" t="s">
        <v>229</v>
      </c>
      <c r="G174" s="362" t="s">
        <v>9</v>
      </c>
      <c r="H174" s="362" t="s">
        <v>10</v>
      </c>
      <c r="I174" s="362" t="s">
        <v>9</v>
      </c>
      <c r="J174" s="362" t="s">
        <v>10</v>
      </c>
      <c r="K174" s="362" t="s">
        <v>11</v>
      </c>
      <c r="L174" s="362" t="s">
        <v>12</v>
      </c>
      <c r="M174" s="363" t="s">
        <v>13</v>
      </c>
      <c r="N174" s="389" t="s">
        <v>14</v>
      </c>
      <c r="O174" s="387" t="s">
        <v>167</v>
      </c>
      <c r="P174" s="386"/>
      <c r="Q174" s="387"/>
    </row>
    <row r="175" spans="1:17" ht="15.5" x14ac:dyDescent="0.35">
      <c r="A175" s="365" t="s">
        <v>168</v>
      </c>
      <c r="B175" s="412">
        <v>33.432903225806456</v>
      </c>
      <c r="C175" s="412">
        <v>31.749870967741938</v>
      </c>
      <c r="D175" s="413">
        <v>32.011612903225803</v>
      </c>
      <c r="E175" s="414">
        <v>0</v>
      </c>
      <c r="F175" s="414">
        <v>31.95225806451613</v>
      </c>
      <c r="G175" s="412">
        <v>36.980645161290319</v>
      </c>
      <c r="H175" s="412">
        <v>18.864516129032257</v>
      </c>
      <c r="I175" s="412">
        <v>79.677419354838705</v>
      </c>
      <c r="J175" s="412">
        <v>31.129032258064516</v>
      </c>
      <c r="K175" s="412" t="s">
        <v>164</v>
      </c>
      <c r="L175" s="412">
        <v>6.7425806451612909</v>
      </c>
      <c r="M175" s="413">
        <v>1.1016129032258066</v>
      </c>
      <c r="N175" s="415">
        <v>0.30354838709677417</v>
      </c>
      <c r="O175" s="416">
        <v>0.70258064516129037</v>
      </c>
      <c r="P175" s="400">
        <v>8.4725806451612904</v>
      </c>
      <c r="Q175" s="417">
        <v>0</v>
      </c>
    </row>
    <row r="176" spans="1:17" ht="16" thickBot="1" x14ac:dyDescent="0.4">
      <c r="A176" s="365" t="s">
        <v>169</v>
      </c>
      <c r="B176" s="418">
        <v>30.794482758620688</v>
      </c>
      <c r="C176" s="418">
        <v>30.802758620689655</v>
      </c>
      <c r="D176" s="413">
        <v>30.802758620689655</v>
      </c>
      <c r="E176" s="414">
        <v>0</v>
      </c>
      <c r="F176" s="414">
        <v>30.500689655172412</v>
      </c>
      <c r="G176" s="418">
        <v>36.531034482758621</v>
      </c>
      <c r="H176" s="418">
        <v>19.993103448275864</v>
      </c>
      <c r="I176" s="418">
        <v>90.58620689655173</v>
      </c>
      <c r="J176" s="418">
        <v>46.241379310344826</v>
      </c>
      <c r="K176" s="412" t="s">
        <v>164</v>
      </c>
      <c r="L176" s="418">
        <v>6.8106896551724132</v>
      </c>
      <c r="M176" s="413">
        <v>1.0796551724137931</v>
      </c>
      <c r="N176" s="413">
        <v>0.42689655172413798</v>
      </c>
      <c r="O176" s="416">
        <v>0.75327586206896546</v>
      </c>
      <c r="P176" s="400">
        <v>0</v>
      </c>
      <c r="Q176" s="417">
        <v>0</v>
      </c>
    </row>
    <row r="177" spans="1:17" ht="15" thickBot="1" x14ac:dyDescent="0.4">
      <c r="A177" s="365" t="s">
        <v>170</v>
      </c>
      <c r="B177" s="419">
        <v>30.303870967741929</v>
      </c>
      <c r="C177" s="419">
        <v>29.723741935483869</v>
      </c>
      <c r="D177" s="413">
        <v>30.243870967741941</v>
      </c>
      <c r="E177" s="414">
        <v>0</v>
      </c>
      <c r="F177" s="420">
        <v>31.127741935483872</v>
      </c>
      <c r="G177" s="420">
        <v>35.509677419354837</v>
      </c>
      <c r="H177" s="420">
        <v>20.877419354838711</v>
      </c>
      <c r="I177" s="420">
        <v>91.290322580645167</v>
      </c>
      <c r="J177" s="420">
        <v>52.516129032258064</v>
      </c>
      <c r="K177" s="412" t="s">
        <v>164</v>
      </c>
      <c r="L177" s="420">
        <v>5.57258064516129</v>
      </c>
      <c r="M177" s="413">
        <v>1.1367741935483868</v>
      </c>
      <c r="N177" s="421">
        <v>0.47129032258064524</v>
      </c>
      <c r="O177" s="416">
        <v>0.80403225806451606</v>
      </c>
      <c r="P177" s="400">
        <v>8.3612903225806452</v>
      </c>
      <c r="Q177" s="399">
        <v>55.2</v>
      </c>
    </row>
    <row r="178" spans="1:17" x14ac:dyDescent="0.35">
      <c r="A178" s="365" t="s">
        <v>171</v>
      </c>
      <c r="B178" s="413">
        <v>31.738333333333333</v>
      </c>
      <c r="C178" s="413">
        <v>31.298666666666669</v>
      </c>
      <c r="D178" s="413">
        <v>31.318666666666669</v>
      </c>
      <c r="E178" s="414">
        <v>0</v>
      </c>
      <c r="F178" s="413">
        <v>32.9</v>
      </c>
      <c r="G178" s="413">
        <v>36.206666666666671</v>
      </c>
      <c r="H178" s="413">
        <v>20.84</v>
      </c>
      <c r="I178" s="413">
        <v>92</v>
      </c>
      <c r="J178" s="413">
        <v>48.733333333333334</v>
      </c>
      <c r="K178" s="412" t="s">
        <v>164</v>
      </c>
      <c r="L178" s="413">
        <v>5.3959999999999999</v>
      </c>
      <c r="M178" s="413">
        <v>1.1886666666666668</v>
      </c>
      <c r="N178" s="421">
        <v>0.64700000000000002</v>
      </c>
      <c r="O178" s="416">
        <v>0.91783333333333339</v>
      </c>
      <c r="P178" s="413">
        <v>3.5983333333333332</v>
      </c>
      <c r="Q178" s="360">
        <v>252.20000000000002</v>
      </c>
    </row>
    <row r="179" spans="1:17" x14ac:dyDescent="0.35">
      <c r="A179" s="365" t="s">
        <v>172</v>
      </c>
      <c r="B179" s="413">
        <v>32.67765806451613</v>
      </c>
      <c r="C179" s="413">
        <v>30.78709677419355</v>
      </c>
      <c r="D179" s="413">
        <v>30.860645161290325</v>
      </c>
      <c r="E179" s="414">
        <v>0</v>
      </c>
      <c r="F179" s="413">
        <v>32.054193548387097</v>
      </c>
      <c r="G179" s="413">
        <v>34.658064516129038</v>
      </c>
      <c r="H179" s="413">
        <v>21.27741935483871</v>
      </c>
      <c r="I179" s="413">
        <v>93.290322580645167</v>
      </c>
      <c r="J179" s="413">
        <v>56.096774193548384</v>
      </c>
      <c r="K179" s="414">
        <v>1.9264516129032261</v>
      </c>
      <c r="L179" s="413">
        <v>5.4251612903225812</v>
      </c>
      <c r="M179" s="413">
        <v>0.96741935483870978</v>
      </c>
      <c r="N179" s="421">
        <v>0.39354838709677414</v>
      </c>
      <c r="O179" s="416">
        <v>0.68048387096774188</v>
      </c>
      <c r="P179" s="413">
        <v>6.0919354838709676</v>
      </c>
      <c r="Q179" s="399">
        <v>203</v>
      </c>
    </row>
    <row r="180" spans="1:17" x14ac:dyDescent="0.35">
      <c r="A180" s="365" t="s">
        <v>173</v>
      </c>
      <c r="B180" s="413">
        <v>35.989333333333335</v>
      </c>
      <c r="C180" s="413">
        <v>32.692</v>
      </c>
      <c r="D180" s="413">
        <v>32.511000000000003</v>
      </c>
      <c r="E180" s="414">
        <v>0</v>
      </c>
      <c r="F180" s="413">
        <v>32.736000000000004</v>
      </c>
      <c r="G180" s="413">
        <v>35.973333333333336</v>
      </c>
      <c r="H180" s="413">
        <v>20.759999999999998</v>
      </c>
      <c r="I180" s="413">
        <v>89.733333333333334</v>
      </c>
      <c r="J180" s="413">
        <v>43.533333333333331</v>
      </c>
      <c r="K180" s="414">
        <v>4.7859999999999996</v>
      </c>
      <c r="L180" s="412">
        <v>6.7976666666666672</v>
      </c>
      <c r="M180" s="413">
        <v>0.94633333333333336</v>
      </c>
      <c r="N180" s="415">
        <v>0.40766666666666662</v>
      </c>
      <c r="O180" s="416"/>
      <c r="P180" s="413">
        <v>4.9433333333333334</v>
      </c>
      <c r="Q180" s="399">
        <v>13.9</v>
      </c>
    </row>
    <row r="181" spans="1:17" x14ac:dyDescent="0.35">
      <c r="A181" s="365" t="s">
        <v>174</v>
      </c>
      <c r="B181" s="413">
        <v>32.198709677419359</v>
      </c>
      <c r="C181" s="413">
        <v>30.210322580645162</v>
      </c>
      <c r="D181" s="414">
        <v>30.276129032258066</v>
      </c>
      <c r="E181" s="414">
        <v>0</v>
      </c>
      <c r="F181" s="414">
        <v>32.56</v>
      </c>
      <c r="G181" s="422">
        <v>34.012903225806454</v>
      </c>
      <c r="H181" s="422">
        <v>21.296774193548384</v>
      </c>
      <c r="I181" s="422">
        <v>90.612903225806448</v>
      </c>
      <c r="J181" s="422">
        <v>51.967741935483872</v>
      </c>
      <c r="K181" s="423">
        <v>3.9645161290322579</v>
      </c>
      <c r="L181" s="423">
        <v>5.0845161290322585</v>
      </c>
      <c r="M181" s="424">
        <v>0.88774193548387081</v>
      </c>
      <c r="N181" s="425">
        <v>0.39187096774193547</v>
      </c>
      <c r="O181" s="416">
        <v>0.63980645161290317</v>
      </c>
      <c r="P181" s="426">
        <v>1</v>
      </c>
      <c r="Q181" s="360">
        <v>75.2</v>
      </c>
    </row>
    <row r="182" spans="1:17" x14ac:dyDescent="0.35">
      <c r="A182" s="365" t="s">
        <v>175</v>
      </c>
      <c r="B182" s="413">
        <v>33.465806451612906</v>
      </c>
      <c r="C182" s="413">
        <v>31.396129032258063</v>
      </c>
      <c r="D182" s="413">
        <v>31.272258064516127</v>
      </c>
      <c r="E182" s="414">
        <v>0</v>
      </c>
      <c r="F182" s="414">
        <v>32.985806451612909</v>
      </c>
      <c r="G182" s="413">
        <v>36.58064516129032</v>
      </c>
      <c r="H182" s="413">
        <v>20.864516129032257</v>
      </c>
      <c r="I182" s="413">
        <v>89.096774193548384</v>
      </c>
      <c r="J182" s="413">
        <v>41.451612903225808</v>
      </c>
      <c r="K182" s="413">
        <v>5.4</v>
      </c>
      <c r="L182" s="412">
        <v>6.9312903225806464</v>
      </c>
      <c r="M182" s="413">
        <v>1.1387096774193548</v>
      </c>
      <c r="N182" s="415">
        <v>0.55387096774193556</v>
      </c>
      <c r="O182" s="416">
        <v>0.84629032258064518</v>
      </c>
      <c r="P182" s="426">
        <v>0</v>
      </c>
      <c r="Q182" s="399">
        <v>45.8</v>
      </c>
    </row>
    <row r="183" spans="1:17" x14ac:dyDescent="0.35">
      <c r="A183" s="365" t="s">
        <v>176</v>
      </c>
      <c r="B183" s="413">
        <v>32.093333333333334</v>
      </c>
      <c r="C183" s="400">
        <v>31.069333333333329</v>
      </c>
      <c r="D183" s="413">
        <v>31.024000000000001</v>
      </c>
      <c r="E183" s="414">
        <v>0</v>
      </c>
      <c r="F183" s="414">
        <v>0</v>
      </c>
      <c r="G183" s="400">
        <v>35.646666666666668</v>
      </c>
      <c r="H183" s="400">
        <v>21.815666666666665</v>
      </c>
      <c r="I183" s="413">
        <v>91.466666666666669</v>
      </c>
      <c r="J183" s="413">
        <v>44.06666666666667</v>
      </c>
      <c r="K183" s="413">
        <v>4.1800000000000006</v>
      </c>
      <c r="L183" s="413">
        <v>5.7866666666666662</v>
      </c>
      <c r="M183" s="413">
        <v>1.0596666666666665</v>
      </c>
      <c r="N183" s="427">
        <v>0.53233333333333333</v>
      </c>
      <c r="O183" s="416">
        <v>0.79599999999999993</v>
      </c>
      <c r="P183" s="426">
        <v>1.9816666666666667</v>
      </c>
      <c r="Q183" s="399">
        <v>74.199999999999989</v>
      </c>
    </row>
    <row r="184" spans="1:17" x14ac:dyDescent="0.35">
      <c r="A184" s="365" t="s">
        <v>177</v>
      </c>
      <c r="B184" s="413">
        <v>35.365161290322582</v>
      </c>
      <c r="C184" s="413">
        <v>32.447741935483869</v>
      </c>
      <c r="D184" s="413">
        <v>32.185806451612905</v>
      </c>
      <c r="E184" s="414">
        <v>0</v>
      </c>
      <c r="F184" s="414">
        <v>0</v>
      </c>
      <c r="G184" s="413">
        <v>32.032258064516128</v>
      </c>
      <c r="H184" s="413">
        <v>18.006451612903227</v>
      </c>
      <c r="I184" s="413">
        <v>74.258064516129039</v>
      </c>
      <c r="J184" s="413">
        <v>31.870967741935484</v>
      </c>
      <c r="K184" s="413">
        <v>3.6967741935483871</v>
      </c>
      <c r="L184" s="413">
        <v>5.1519354838709681</v>
      </c>
      <c r="M184" s="413">
        <v>1.2658064516129033</v>
      </c>
      <c r="N184" s="415">
        <v>0.46038709677419348</v>
      </c>
      <c r="O184" s="416">
        <v>0.86309677419354836</v>
      </c>
      <c r="P184" s="426">
        <v>10.6</v>
      </c>
      <c r="Q184" s="399">
        <v>26</v>
      </c>
    </row>
    <row r="185" spans="1:17" x14ac:dyDescent="0.35">
      <c r="A185" s="365" t="s">
        <v>178</v>
      </c>
      <c r="B185" s="413">
        <v>38.17466666666666</v>
      </c>
      <c r="C185" s="413">
        <v>33.714000000000006</v>
      </c>
      <c r="D185" s="413">
        <v>33.430666666666667</v>
      </c>
      <c r="E185" s="414">
        <v>0</v>
      </c>
      <c r="F185" s="414"/>
      <c r="G185" s="413">
        <v>40.006666666666668</v>
      </c>
      <c r="H185" s="413">
        <v>21.415333333333333</v>
      </c>
      <c r="I185" s="413">
        <v>80.533333333333331</v>
      </c>
      <c r="J185" s="413">
        <v>33.6</v>
      </c>
      <c r="K185" s="413">
        <v>6.4200000000000008</v>
      </c>
      <c r="L185" s="413">
        <v>8.1439999999999984</v>
      </c>
      <c r="M185" s="413">
        <v>1.2719999999999998</v>
      </c>
      <c r="N185" s="415">
        <v>0.55166666666666653</v>
      </c>
      <c r="O185" s="416">
        <v>0.91183333333333338</v>
      </c>
      <c r="P185" s="413">
        <v>7.6576666666666657</v>
      </c>
      <c r="Q185" s="399">
        <v>7.3</v>
      </c>
    </row>
    <row r="186" spans="1:17" x14ac:dyDescent="0.35">
      <c r="A186" s="365" t="s">
        <v>179</v>
      </c>
      <c r="B186" s="413">
        <v>37.942709677419359</v>
      </c>
      <c r="C186" s="413">
        <v>34.154838709677421</v>
      </c>
      <c r="D186" s="413">
        <v>34.108645161290319</v>
      </c>
      <c r="E186" s="414">
        <v>0</v>
      </c>
      <c r="F186" s="414">
        <v>0</v>
      </c>
      <c r="G186" s="413">
        <v>41.402580645161294</v>
      </c>
      <c r="H186" s="413">
        <v>21.907741935483873</v>
      </c>
      <c r="I186" s="413">
        <v>82.41612903225807</v>
      </c>
      <c r="J186" s="413">
        <v>33.91612903225807</v>
      </c>
      <c r="K186" s="413">
        <v>6.44</v>
      </c>
      <c r="L186" s="413">
        <v>7.7</v>
      </c>
      <c r="M186" s="413">
        <v>1.1680645161290324</v>
      </c>
      <c r="N186" s="415">
        <v>0.45067741935483879</v>
      </c>
      <c r="O186" s="416">
        <v>0.80937096774193562</v>
      </c>
      <c r="P186" s="400">
        <v>8.6390322580645158</v>
      </c>
      <c r="Q186" s="399">
        <v>35.4</v>
      </c>
    </row>
    <row r="187" spans="1:17" x14ac:dyDescent="0.35">
      <c r="A187" s="369" t="s">
        <v>16</v>
      </c>
      <c r="B187" s="420">
        <f t="shared" ref="B187:P187" si="24">SUM(B175:B186)</f>
        <v>404.17696878012606</v>
      </c>
      <c r="C187" s="420">
        <f t="shared" si="24"/>
        <v>380.04650055617356</v>
      </c>
      <c r="D187" s="420">
        <f t="shared" si="24"/>
        <v>380.04605969595849</v>
      </c>
      <c r="E187" s="420">
        <f t="shared" si="24"/>
        <v>0</v>
      </c>
      <c r="F187" s="420">
        <f t="shared" si="24"/>
        <v>256.81668965517241</v>
      </c>
      <c r="G187" s="420">
        <f t="shared" si="24"/>
        <v>435.54114200964023</v>
      </c>
      <c r="H187" s="420">
        <f t="shared" si="24"/>
        <v>247.91894215795327</v>
      </c>
      <c r="I187" s="420">
        <f t="shared" si="24"/>
        <v>1044.961475713756</v>
      </c>
      <c r="J187" s="420">
        <f t="shared" si="24"/>
        <v>515.12309974045229</v>
      </c>
      <c r="K187" s="420">
        <f t="shared" si="24"/>
        <v>36.813741935483868</v>
      </c>
      <c r="L187" s="420">
        <f t="shared" si="24"/>
        <v>75.543087504634784</v>
      </c>
      <c r="M187" s="420">
        <f t="shared" si="24"/>
        <v>13.212450871338525</v>
      </c>
      <c r="N187" s="420">
        <f t="shared" si="24"/>
        <v>5.5907567667779015</v>
      </c>
      <c r="O187" s="420">
        <f t="shared" si="24"/>
        <v>8.7246038190582134</v>
      </c>
      <c r="P187" s="420">
        <f t="shared" si="24"/>
        <v>61.345838709677423</v>
      </c>
      <c r="Q187" s="420">
        <f>SUM(Q175:Q186)</f>
        <v>788.19999999999993</v>
      </c>
    </row>
    <row r="188" spans="1:17" x14ac:dyDescent="0.35">
      <c r="A188" s="369" t="s">
        <v>190</v>
      </c>
      <c r="B188" s="413">
        <f t="shared" ref="B188:Q188" si="25">AVERAGE(B175:B186)</f>
        <v>33.681414065010507</v>
      </c>
      <c r="C188" s="413">
        <f t="shared" si="25"/>
        <v>31.670541713014462</v>
      </c>
      <c r="D188" s="413">
        <f t="shared" si="25"/>
        <v>31.670504974663206</v>
      </c>
      <c r="E188" s="413">
        <f t="shared" si="25"/>
        <v>0</v>
      </c>
      <c r="F188" s="413">
        <f t="shared" si="25"/>
        <v>23.346971786833855</v>
      </c>
      <c r="G188" s="413">
        <f>AVERAGE(G175:G186)</f>
        <v>36.295095167470016</v>
      </c>
      <c r="H188" s="413">
        <f t="shared" si="25"/>
        <v>20.659911846496104</v>
      </c>
      <c r="I188" s="413">
        <f t="shared" si="25"/>
        <v>87.080122976146342</v>
      </c>
      <c r="J188" s="413">
        <f t="shared" si="25"/>
        <v>42.926924978371026</v>
      </c>
      <c r="K188" s="413">
        <f t="shared" si="25"/>
        <v>4.6017177419354836</v>
      </c>
      <c r="L188" s="413">
        <f t="shared" si="25"/>
        <v>6.2952572920528986</v>
      </c>
      <c r="M188" s="413">
        <f t="shared" si="25"/>
        <v>1.1010375726115438</v>
      </c>
      <c r="N188" s="413">
        <f t="shared" si="25"/>
        <v>0.46589639723149179</v>
      </c>
      <c r="O188" s="413">
        <f t="shared" si="25"/>
        <v>0.79314580173256488</v>
      </c>
      <c r="P188" s="413">
        <f t="shared" si="25"/>
        <v>5.1121532258064519</v>
      </c>
      <c r="Q188" s="413">
        <f t="shared" si="25"/>
        <v>65.683333333333323</v>
      </c>
    </row>
    <row r="189" spans="1:17" x14ac:dyDescent="0.35">
      <c r="A189" s="360"/>
      <c r="B189" s="360"/>
      <c r="C189" s="360"/>
      <c r="D189" s="360"/>
      <c r="E189" s="360"/>
      <c r="F189" s="360"/>
      <c r="G189" s="360"/>
      <c r="H189" s="360"/>
      <c r="I189" s="360"/>
      <c r="J189" s="360"/>
      <c r="K189" s="360"/>
      <c r="L189" s="360"/>
      <c r="M189" s="360"/>
      <c r="N189" s="360"/>
      <c r="O189" s="360"/>
      <c r="P189" s="360"/>
      <c r="Q189" s="360"/>
    </row>
    <row r="190" spans="1:17" x14ac:dyDescent="0.35">
      <c r="A190" s="360"/>
      <c r="B190" s="360"/>
      <c r="C190" s="360"/>
      <c r="D190" s="360"/>
      <c r="E190" s="360"/>
      <c r="F190" s="360"/>
      <c r="G190" s="360"/>
      <c r="H190" s="360"/>
      <c r="I190" s="360"/>
      <c r="J190" s="360"/>
      <c r="K190" s="360"/>
      <c r="L190" s="360"/>
      <c r="M190" s="360"/>
      <c r="N190" s="360"/>
      <c r="O190" s="360"/>
      <c r="P190" s="360"/>
      <c r="Q190" s="360"/>
    </row>
    <row r="191" spans="1:17" ht="19" thickBot="1" x14ac:dyDescent="0.5">
      <c r="A191" s="361" t="s">
        <v>234</v>
      </c>
      <c r="B191" s="361"/>
      <c r="C191" s="361"/>
      <c r="D191" s="361"/>
      <c r="E191" s="361"/>
      <c r="F191" s="361"/>
      <c r="G191" s="361"/>
      <c r="H191" s="361"/>
      <c r="I191" s="361"/>
      <c r="J191" s="361"/>
      <c r="K191" s="361"/>
      <c r="L191" s="361"/>
      <c r="M191" s="361"/>
      <c r="N191" s="1548"/>
      <c r="O191" s="1548"/>
      <c r="P191" s="1548"/>
      <c r="Q191" s="1549"/>
    </row>
    <row r="192" spans="1:17" ht="56" x14ac:dyDescent="0.35">
      <c r="A192" s="1458" t="s">
        <v>165</v>
      </c>
      <c r="B192" s="1545" t="s">
        <v>23</v>
      </c>
      <c r="C192" s="1546"/>
      <c r="D192" s="1546"/>
      <c r="E192" s="1546"/>
      <c r="F192" s="1547"/>
      <c r="G192" s="1545" t="s">
        <v>24</v>
      </c>
      <c r="H192" s="1547"/>
      <c r="I192" s="379" t="s">
        <v>4</v>
      </c>
      <c r="J192" s="380"/>
      <c r="K192" s="381" t="s">
        <v>5</v>
      </c>
      <c r="L192" s="382"/>
      <c r="M192" s="383" t="s">
        <v>6</v>
      </c>
      <c r="N192" s="384"/>
      <c r="O192" s="385"/>
      <c r="P192" s="386" t="s">
        <v>46</v>
      </c>
      <c r="Q192" s="387" t="s">
        <v>166</v>
      </c>
    </row>
    <row r="193" spans="1:17" ht="39" x14ac:dyDescent="0.35">
      <c r="A193" s="1544"/>
      <c r="B193" s="362">
        <v>0.05</v>
      </c>
      <c r="C193" s="362">
        <v>0.1</v>
      </c>
      <c r="D193" s="362">
        <v>0.2</v>
      </c>
      <c r="E193" s="388" t="s">
        <v>228</v>
      </c>
      <c r="F193" s="388" t="s">
        <v>229</v>
      </c>
      <c r="G193" s="362" t="s">
        <v>9</v>
      </c>
      <c r="H193" s="362" t="s">
        <v>10</v>
      </c>
      <c r="I193" s="362" t="s">
        <v>9</v>
      </c>
      <c r="J193" s="362" t="s">
        <v>10</v>
      </c>
      <c r="K193" s="362" t="s">
        <v>11</v>
      </c>
      <c r="L193" s="362" t="s">
        <v>12</v>
      </c>
      <c r="M193" s="363" t="s">
        <v>13</v>
      </c>
      <c r="N193" s="389" t="s">
        <v>14</v>
      </c>
      <c r="O193" s="387" t="s">
        <v>167</v>
      </c>
      <c r="P193" s="386"/>
      <c r="Q193" s="387"/>
    </row>
    <row r="194" spans="1:17" x14ac:dyDescent="0.35">
      <c r="A194" s="365" t="s">
        <v>168</v>
      </c>
      <c r="B194" s="428">
        <v>36.36774193548387</v>
      </c>
      <c r="C194" s="428">
        <v>32.516129032258064</v>
      </c>
      <c r="D194" s="429">
        <v>32.420645161290324</v>
      </c>
      <c r="E194" s="430">
        <v>0</v>
      </c>
      <c r="F194" s="430">
        <v>0</v>
      </c>
      <c r="G194" s="428">
        <v>40.187096774193556</v>
      </c>
      <c r="H194" s="428">
        <v>20.567741935483873</v>
      </c>
      <c r="I194" s="428">
        <v>76.41935483870968</v>
      </c>
      <c r="J194" s="428">
        <v>32.258064516129032</v>
      </c>
      <c r="K194" s="429">
        <v>7.2919354838709669</v>
      </c>
      <c r="L194" s="428">
        <v>6.81516129032258</v>
      </c>
      <c r="M194" s="429">
        <v>1.3316129032258064</v>
      </c>
      <c r="N194" s="431">
        <v>0.4164516129032258</v>
      </c>
      <c r="O194" s="432">
        <v>0.87403225806451612</v>
      </c>
      <c r="P194" s="433">
        <v>8.39</v>
      </c>
      <c r="Q194" s="430">
        <v>19.899999999999999</v>
      </c>
    </row>
    <row r="195" spans="1:17" ht="15" thickBot="1" x14ac:dyDescent="0.4">
      <c r="A195" s="365" t="s">
        <v>169</v>
      </c>
      <c r="B195" s="434">
        <v>39.259285714285717</v>
      </c>
      <c r="C195" s="434">
        <v>34.377142857142857</v>
      </c>
      <c r="D195" s="429">
        <v>33.299999999999997</v>
      </c>
      <c r="E195" s="430">
        <v>0</v>
      </c>
      <c r="F195" s="430">
        <v>0</v>
      </c>
      <c r="G195" s="434">
        <v>41.68571428571429</v>
      </c>
      <c r="H195" s="434">
        <v>22.181571428571431</v>
      </c>
      <c r="I195" s="434">
        <v>76.392857142857139</v>
      </c>
      <c r="J195" s="434">
        <v>30.571428571428573</v>
      </c>
      <c r="K195" s="430">
        <v>8.5778571428571428</v>
      </c>
      <c r="L195" s="434">
        <v>9.4764285714285705</v>
      </c>
      <c r="M195" s="429">
        <v>1.4057142857142857</v>
      </c>
      <c r="N195" s="429">
        <v>0.7985714285714286</v>
      </c>
      <c r="O195" s="432">
        <v>1.1021428571428571</v>
      </c>
      <c r="P195" s="433">
        <v>8.06</v>
      </c>
      <c r="Q195" s="430">
        <v>93.399999999999991</v>
      </c>
    </row>
    <row r="196" spans="1:17" ht="15" thickBot="1" x14ac:dyDescent="0.4">
      <c r="A196" s="365" t="s">
        <v>170</v>
      </c>
      <c r="B196" s="435">
        <v>35.129677419354842</v>
      </c>
      <c r="C196" s="435">
        <v>32.277419354838713</v>
      </c>
      <c r="D196" s="429">
        <v>32.783225806451611</v>
      </c>
      <c r="E196" s="430">
        <v>0</v>
      </c>
      <c r="F196" s="430">
        <v>0</v>
      </c>
      <c r="G196" s="430">
        <v>40.141935483870974</v>
      </c>
      <c r="H196" s="436">
        <v>22.664516129032254</v>
      </c>
      <c r="I196" s="436">
        <v>84.516129032258064</v>
      </c>
      <c r="J196" s="436">
        <v>37.838709677419352</v>
      </c>
      <c r="K196" s="436">
        <v>6.7709677419354843</v>
      </c>
      <c r="L196" s="436">
        <v>7.0877419354838711</v>
      </c>
      <c r="M196" s="430">
        <v>1.1374193548387097</v>
      </c>
      <c r="N196" s="436">
        <v>0.63677419354838716</v>
      </c>
      <c r="O196" s="429">
        <v>0.88709677419354827</v>
      </c>
      <c r="P196" s="437">
        <v>0</v>
      </c>
      <c r="Q196" s="438">
        <v>74.5</v>
      </c>
    </row>
    <row r="197" spans="1:17" x14ac:dyDescent="0.35">
      <c r="A197" s="365" t="s">
        <v>171</v>
      </c>
      <c r="B197" s="429">
        <v>35.100666666666669</v>
      </c>
      <c r="C197" s="429">
        <v>32.119999999999997</v>
      </c>
      <c r="D197" s="429">
        <v>31.954666666666661</v>
      </c>
      <c r="E197" s="430">
        <v>0</v>
      </c>
      <c r="F197" s="430">
        <v>0</v>
      </c>
      <c r="G197" s="429">
        <v>38.413333333333334</v>
      </c>
      <c r="H197" s="429">
        <v>21.84</v>
      </c>
      <c r="I197" s="429">
        <v>88.533333333333331</v>
      </c>
      <c r="J197" s="429">
        <v>47.8</v>
      </c>
      <c r="K197" s="439">
        <v>5.4733333333333327</v>
      </c>
      <c r="L197" s="429">
        <v>6.048</v>
      </c>
      <c r="M197" s="429">
        <v>1.155</v>
      </c>
      <c r="N197" s="437">
        <v>0.72</v>
      </c>
      <c r="O197" s="432">
        <v>0.94</v>
      </c>
      <c r="P197" s="429">
        <v>4.3</v>
      </c>
      <c r="Q197" s="440">
        <v>192.7</v>
      </c>
    </row>
    <row r="198" spans="1:17" x14ac:dyDescent="0.35">
      <c r="A198" s="365" t="s">
        <v>172</v>
      </c>
      <c r="B198" s="429">
        <v>37.565161290322578</v>
      </c>
      <c r="C198" s="429">
        <v>33.006451612903227</v>
      </c>
      <c r="D198" s="429">
        <v>32.726129032258065</v>
      </c>
      <c r="E198" s="430">
        <v>0</v>
      </c>
      <c r="F198" s="430">
        <v>0</v>
      </c>
      <c r="G198" s="429">
        <v>37.341935483870962</v>
      </c>
      <c r="H198" s="429">
        <v>21.870967741935484</v>
      </c>
      <c r="I198" s="429">
        <v>90.225806451612897</v>
      </c>
      <c r="J198" s="429">
        <v>48.548387096774192</v>
      </c>
      <c r="K198" s="430">
        <v>5.4580645161290322</v>
      </c>
      <c r="L198" s="429">
        <v>6.6096774193548375</v>
      </c>
      <c r="M198" s="429">
        <v>1.15161290322581</v>
      </c>
      <c r="N198" s="437">
        <v>0.35419354838709677</v>
      </c>
      <c r="O198" s="432">
        <v>0.81112903225806499</v>
      </c>
      <c r="P198" s="429">
        <v>7.3</v>
      </c>
      <c r="Q198" s="441">
        <v>62.5</v>
      </c>
    </row>
    <row r="199" spans="1:17" x14ac:dyDescent="0.35">
      <c r="A199" s="365" t="s">
        <v>173</v>
      </c>
      <c r="B199" s="429">
        <v>36.593333333333334</v>
      </c>
      <c r="C199" s="429">
        <v>31.435999999999996</v>
      </c>
      <c r="D199" s="429">
        <v>31.404126666666667</v>
      </c>
      <c r="E199" s="430">
        <v>0</v>
      </c>
      <c r="F199" s="430">
        <v>0</v>
      </c>
      <c r="G199" s="430">
        <v>36.64</v>
      </c>
      <c r="H199" s="429">
        <v>20.860000000000003</v>
      </c>
      <c r="I199" s="429">
        <v>89.533333333333331</v>
      </c>
      <c r="J199" s="429">
        <v>45.4</v>
      </c>
      <c r="K199" s="429">
        <v>5.8966666666666656</v>
      </c>
      <c r="L199" s="429">
        <v>6.8873333333333333</v>
      </c>
      <c r="M199" s="430">
        <v>1.1319999999999999</v>
      </c>
      <c r="N199" s="428">
        <v>0.41633333333333333</v>
      </c>
      <c r="O199" s="429">
        <v>0.77416666666666667</v>
      </c>
      <c r="P199" s="431">
        <v>1.6</v>
      </c>
      <c r="Q199" s="438">
        <v>15.5</v>
      </c>
    </row>
    <row r="200" spans="1:17" x14ac:dyDescent="0.35">
      <c r="A200" s="365" t="s">
        <v>174</v>
      </c>
      <c r="B200" s="429">
        <v>36.782580645161289</v>
      </c>
      <c r="C200" s="429">
        <v>31.57741935483871</v>
      </c>
      <c r="D200" s="430">
        <v>31.350322580645159</v>
      </c>
      <c r="E200" s="430">
        <v>0</v>
      </c>
      <c r="F200" s="430">
        <v>0</v>
      </c>
      <c r="G200" s="442">
        <v>37.387096774193552</v>
      </c>
      <c r="H200" s="442">
        <v>21.916129032258066</v>
      </c>
      <c r="I200" s="442">
        <v>81.322580645161295</v>
      </c>
      <c r="J200" s="442">
        <v>42.612903225806448</v>
      </c>
      <c r="K200" s="443">
        <v>5.903225806451613</v>
      </c>
      <c r="L200" s="443">
        <v>6.8393548387096779</v>
      </c>
      <c r="M200" s="438">
        <v>1.2851612903225804</v>
      </c>
      <c r="N200" s="444">
        <v>0.70161290322580649</v>
      </c>
      <c r="O200" s="432">
        <v>1.0951612903225807</v>
      </c>
      <c r="P200" s="445">
        <v>0</v>
      </c>
      <c r="Q200" s="440">
        <v>17.100000000000001</v>
      </c>
    </row>
    <row r="201" spans="1:17" x14ac:dyDescent="0.35">
      <c r="A201" s="365" t="s">
        <v>175</v>
      </c>
      <c r="B201" s="429">
        <f>'[4]Kuraz Monthaly Metro Report '!B5324</f>
        <v>1110.1400000000001</v>
      </c>
      <c r="C201" s="429">
        <f>'[4]Kuraz Monthaly Metro Report '!C5324</f>
        <v>990.28</v>
      </c>
      <c r="D201" s="429">
        <f>'[4]Kuraz Monthaly Metro Report '!D5324</f>
        <v>971.60299999999995</v>
      </c>
      <c r="E201" s="430">
        <v>0</v>
      </c>
      <c r="F201" s="430">
        <v>0</v>
      </c>
      <c r="G201" s="429">
        <v>36.270967741935486</v>
      </c>
      <c r="H201" s="429">
        <v>21.980645161290322</v>
      </c>
      <c r="I201" s="429">
        <v>86.903225806451616</v>
      </c>
      <c r="J201" s="429">
        <v>44.354838709677416</v>
      </c>
      <c r="K201" s="429">
        <v>6.9974193548387102</v>
      </c>
      <c r="L201" s="429">
        <v>6.9974193548387102</v>
      </c>
      <c r="M201" s="428">
        <v>1.4001612903225806</v>
      </c>
      <c r="N201" s="429">
        <v>0.86322580645161295</v>
      </c>
      <c r="O201" s="431">
        <v>1.1316935483870969</v>
      </c>
      <c r="P201" s="445">
        <v>0</v>
      </c>
      <c r="Q201" s="441">
        <v>46.5</v>
      </c>
    </row>
    <row r="202" spans="1:17" x14ac:dyDescent="0.35">
      <c r="A202" s="365" t="s">
        <v>176</v>
      </c>
      <c r="B202" s="429">
        <v>33.116000000000007</v>
      </c>
      <c r="C202" s="433">
        <v>30.153333333333329</v>
      </c>
      <c r="D202" s="429">
        <v>29.95933333333334</v>
      </c>
      <c r="E202" s="430">
        <v>0</v>
      </c>
      <c r="F202" s="430">
        <v>0</v>
      </c>
      <c r="G202" s="430">
        <v>36.553333333333327</v>
      </c>
      <c r="H202" s="430">
        <v>21.046666666666667</v>
      </c>
      <c r="I202" s="433">
        <v>82.13333333333334</v>
      </c>
      <c r="J202" s="433">
        <v>46.133333333333333</v>
      </c>
      <c r="K202" s="429">
        <v>0</v>
      </c>
      <c r="L202" s="429">
        <v>5.3889999999999993</v>
      </c>
      <c r="M202" s="429">
        <v>1.2876666666666667</v>
      </c>
      <c r="N202" s="429">
        <v>0.91200000000000003</v>
      </c>
      <c r="O202" s="429">
        <v>0.91966666666666674</v>
      </c>
      <c r="P202" s="445">
        <v>0</v>
      </c>
      <c r="Q202" s="441">
        <v>36.799999999999997</v>
      </c>
    </row>
    <row r="203" spans="1:17" x14ac:dyDescent="0.35">
      <c r="A203" s="365" t="s">
        <v>177</v>
      </c>
      <c r="B203" s="429">
        <v>35.032580645161296</v>
      </c>
      <c r="C203" s="429">
        <v>31.947096774193547</v>
      </c>
      <c r="D203" s="429">
        <v>31.921935483870964</v>
      </c>
      <c r="E203" s="430"/>
      <c r="F203" s="430"/>
      <c r="G203" s="430">
        <v>37.78709677419355</v>
      </c>
      <c r="H203" s="430">
        <v>21.948387096774194</v>
      </c>
      <c r="I203" s="429">
        <v>89.903225806451616</v>
      </c>
      <c r="J203" s="429">
        <v>42.645161290322584</v>
      </c>
      <c r="K203" s="429">
        <v>2.3774193548387097</v>
      </c>
      <c r="L203" s="429">
        <v>5.8183870967741935</v>
      </c>
      <c r="M203" s="429">
        <v>1.2593548387096773</v>
      </c>
      <c r="N203" s="429">
        <v>0.65774193548387094</v>
      </c>
      <c r="O203" s="429">
        <v>0.95854838709677426</v>
      </c>
      <c r="P203" s="431">
        <v>7.09375</v>
      </c>
      <c r="Q203" s="432">
        <v>81.599999999999994</v>
      </c>
    </row>
    <row r="204" spans="1:17" x14ac:dyDescent="0.35">
      <c r="A204" s="365" t="s">
        <v>178</v>
      </c>
      <c r="B204" s="429">
        <f>'[4]Kuraz Monthaly Metro Report '!B5457</f>
        <v>1047.4000000000001</v>
      </c>
      <c r="C204" s="429">
        <f>'[4]Kuraz Monthaly Metro Report '!C5457</f>
        <v>951.83999999999992</v>
      </c>
      <c r="D204" s="429">
        <f>'[4]Kuraz Monthaly Metro Report '!D5457</f>
        <v>953.56000000000006</v>
      </c>
      <c r="E204" s="430"/>
      <c r="F204" s="430"/>
      <c r="G204" s="429">
        <v>38.313333333333325</v>
      </c>
      <c r="H204" s="429">
        <v>21.522499999999997</v>
      </c>
      <c r="I204" s="429">
        <v>88.7</v>
      </c>
      <c r="J204" s="429">
        <v>42.4</v>
      </c>
      <c r="K204" s="429">
        <v>5.2433333333333341</v>
      </c>
      <c r="L204" s="429">
        <v>6.2986666666666666</v>
      </c>
      <c r="M204" s="429">
        <v>1.0146666666666666</v>
      </c>
      <c r="N204" s="431">
        <v>0.60266666666666657</v>
      </c>
      <c r="O204" s="432">
        <v>0.80866666666666664</v>
      </c>
      <c r="P204" s="429">
        <v>7.6516666666666691</v>
      </c>
      <c r="Q204" s="441">
        <v>82.6</v>
      </c>
    </row>
    <row r="205" spans="1:17" x14ac:dyDescent="0.35">
      <c r="A205" s="365" t="s">
        <v>179</v>
      </c>
      <c r="B205" s="429"/>
      <c r="C205" s="429"/>
      <c r="D205" s="429"/>
      <c r="E205" s="446"/>
      <c r="F205" s="446"/>
      <c r="G205" s="429"/>
      <c r="H205" s="429"/>
      <c r="I205" s="429"/>
      <c r="J205" s="429"/>
      <c r="K205" s="429"/>
      <c r="L205" s="429"/>
      <c r="M205" s="429"/>
      <c r="N205" s="431"/>
      <c r="O205" s="447"/>
      <c r="P205" s="433"/>
      <c r="Q205" s="448">
        <f>Q204+Q188+Q169+Q150+Q130+Q111+O92+O73+O54+O34+O15</f>
        <v>924.11190476190473</v>
      </c>
    </row>
    <row r="206" spans="1:17" x14ac:dyDescent="0.35">
      <c r="A206" s="369" t="s">
        <v>16</v>
      </c>
      <c r="B206" s="449"/>
      <c r="C206" s="449"/>
      <c r="D206" s="449"/>
      <c r="E206" s="449"/>
      <c r="F206" s="449"/>
      <c r="G206" s="449"/>
      <c r="H206" s="449"/>
      <c r="I206" s="449"/>
      <c r="J206" s="449"/>
      <c r="K206" s="449"/>
      <c r="L206" s="449"/>
      <c r="M206" s="449"/>
      <c r="N206" s="449"/>
      <c r="O206" s="449"/>
      <c r="P206" s="449"/>
      <c r="Q206" s="449">
        <f>Q205/10</f>
        <v>92.41119047619047</v>
      </c>
    </row>
    <row r="207" spans="1:17" x14ac:dyDescent="0.35">
      <c r="A207" s="369" t="s">
        <v>190</v>
      </c>
      <c r="B207" s="450"/>
      <c r="C207" s="450"/>
      <c r="D207" s="450"/>
      <c r="E207" s="450"/>
      <c r="F207" s="450"/>
      <c r="G207" s="450"/>
      <c r="H207" s="450"/>
      <c r="I207" s="450"/>
      <c r="J207" s="450"/>
      <c r="K207" s="450"/>
      <c r="L207" s="450"/>
      <c r="M207" s="450"/>
      <c r="N207" s="450"/>
      <c r="O207" s="450"/>
      <c r="P207" s="450"/>
      <c r="Q207" s="450"/>
    </row>
    <row r="208" spans="1:17" x14ac:dyDescent="0.35">
      <c r="A208" s="360"/>
      <c r="B208" s="427"/>
      <c r="C208" s="427"/>
      <c r="D208" s="427"/>
      <c r="E208" s="451"/>
      <c r="F208" s="451"/>
      <c r="G208" s="451"/>
      <c r="H208" s="451"/>
      <c r="I208" s="427"/>
      <c r="J208" s="427"/>
      <c r="K208" s="427"/>
      <c r="L208" s="427"/>
      <c r="M208" s="427"/>
      <c r="N208" s="427"/>
      <c r="O208" s="427"/>
      <c r="P208" s="452"/>
      <c r="Q208" s="452"/>
    </row>
  </sheetData>
  <mergeCells count="64">
    <mergeCell ref="K5:M5"/>
    <mergeCell ref="K39:M39"/>
    <mergeCell ref="N5:N6"/>
    <mergeCell ref="O5:O6"/>
    <mergeCell ref="A19:A20"/>
    <mergeCell ref="B19:D19"/>
    <mergeCell ref="E19:F19"/>
    <mergeCell ref="G19:H19"/>
    <mergeCell ref="I19:J19"/>
    <mergeCell ref="K19:M19"/>
    <mergeCell ref="N19:N20"/>
    <mergeCell ref="O19:O20"/>
    <mergeCell ref="A5:A6"/>
    <mergeCell ref="B5:D5"/>
    <mergeCell ref="E5:F5"/>
    <mergeCell ref="G5:H5"/>
    <mergeCell ref="I5:J5"/>
    <mergeCell ref="N114:Q114"/>
    <mergeCell ref="N39:N40"/>
    <mergeCell ref="O39:O40"/>
    <mergeCell ref="A58:A59"/>
    <mergeCell ref="B58:D58"/>
    <mergeCell ref="E58:F58"/>
    <mergeCell ref="G58:H58"/>
    <mergeCell ref="I58:J58"/>
    <mergeCell ref="K58:M58"/>
    <mergeCell ref="N58:N59"/>
    <mergeCell ref="O58:O59"/>
    <mergeCell ref="A39:A40"/>
    <mergeCell ref="B39:D39"/>
    <mergeCell ref="E39:F39"/>
    <mergeCell ref="G39:H39"/>
    <mergeCell ref="I39:J39"/>
    <mergeCell ref="N77:N78"/>
    <mergeCell ref="O77:O78"/>
    <mergeCell ref="N95:Q95"/>
    <mergeCell ref="A96:A97"/>
    <mergeCell ref="B96:F96"/>
    <mergeCell ref="G96:H96"/>
    <mergeCell ref="A77:A78"/>
    <mergeCell ref="B77:D77"/>
    <mergeCell ref="E77:F77"/>
    <mergeCell ref="G77:H77"/>
    <mergeCell ref="I77:J77"/>
    <mergeCell ref="K77:M77"/>
    <mergeCell ref="A115:A116"/>
    <mergeCell ref="B115:F115"/>
    <mergeCell ref="G115:H115"/>
    <mergeCell ref="N134:Q134"/>
    <mergeCell ref="N191:Q191"/>
    <mergeCell ref="A135:A136"/>
    <mergeCell ref="B135:F135"/>
    <mergeCell ref="G135:H135"/>
    <mergeCell ref="A192:A193"/>
    <mergeCell ref="B192:F192"/>
    <mergeCell ref="G192:H192"/>
    <mergeCell ref="N153:Q153"/>
    <mergeCell ref="A154:A155"/>
    <mergeCell ref="B154:F154"/>
    <mergeCell ref="G154:H154"/>
    <mergeCell ref="N172:Q172"/>
    <mergeCell ref="A173:A174"/>
    <mergeCell ref="B173:F173"/>
    <mergeCell ref="G173:H17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R27"/>
  <sheetViews>
    <sheetView topLeftCell="A4" workbookViewId="0">
      <selection activeCell="C19" sqref="C19"/>
    </sheetView>
  </sheetViews>
  <sheetFormatPr defaultRowHeight="14.5" x14ac:dyDescent="0.35"/>
  <cols>
    <col min="1" max="1" width="19.1796875" customWidth="1"/>
    <col min="2" max="2" width="18.1796875" customWidth="1"/>
    <col min="3" max="3" width="12.453125" customWidth="1"/>
    <col min="4" max="4" width="6.81640625" customWidth="1"/>
    <col min="5" max="6" width="10.1796875" customWidth="1"/>
    <col min="7" max="7" width="10.453125" customWidth="1"/>
    <col min="8" max="8" width="8.453125" customWidth="1"/>
    <col min="9" max="9" width="7.453125" customWidth="1"/>
    <col min="10" max="10" width="6.81640625" customWidth="1"/>
    <col min="11" max="11" width="7.54296875" customWidth="1"/>
    <col min="12" max="12" width="9.1796875" customWidth="1"/>
    <col min="13" max="13" width="8" customWidth="1"/>
    <col min="14" max="14" width="8.7265625" customWidth="1"/>
    <col min="15" max="15" width="8.26953125" customWidth="1"/>
    <col min="16" max="16" width="12.7265625" customWidth="1"/>
    <col min="17" max="17" width="12.54296875" customWidth="1"/>
    <col min="18" max="18" width="15.54296875" customWidth="1"/>
  </cols>
  <sheetData>
    <row r="2" spans="1:18" ht="15.5" x14ac:dyDescent="0.35">
      <c r="A2" s="462"/>
    </row>
    <row r="3" spans="1:18" ht="16" thickBot="1" x14ac:dyDescent="0.4">
      <c r="A3" s="462"/>
    </row>
    <row r="4" spans="1:18" ht="18.5" x14ac:dyDescent="0.45">
      <c r="A4" s="462"/>
      <c r="B4" s="462"/>
      <c r="E4" s="522" t="s">
        <v>251</v>
      </c>
      <c r="F4" s="522"/>
      <c r="G4" s="522"/>
      <c r="H4" s="522"/>
    </row>
    <row r="5" spans="1:18" ht="46.5" customHeight="1" x14ac:dyDescent="0.35">
      <c r="A5" s="518"/>
      <c r="B5" s="1561" t="s">
        <v>200</v>
      </c>
      <c r="C5" s="515" t="s">
        <v>238</v>
      </c>
      <c r="D5" s="515"/>
      <c r="E5" s="1561" t="s">
        <v>246</v>
      </c>
      <c r="F5" s="1561"/>
      <c r="G5" s="1561"/>
      <c r="H5" s="1561"/>
      <c r="I5" s="1561"/>
      <c r="J5" s="1561"/>
      <c r="K5" s="1561"/>
      <c r="L5" s="1561"/>
      <c r="M5" s="1561"/>
      <c r="N5" s="1561"/>
      <c r="O5" s="1561"/>
      <c r="P5" s="1561" t="s">
        <v>239</v>
      </c>
      <c r="Q5" s="1561" t="s">
        <v>240</v>
      </c>
      <c r="R5" s="1561" t="s">
        <v>181</v>
      </c>
    </row>
    <row r="6" spans="1:18" ht="15.5" x14ac:dyDescent="0.35">
      <c r="A6" s="518" t="s">
        <v>199</v>
      </c>
      <c r="B6" s="1561"/>
      <c r="C6" s="515"/>
      <c r="D6" s="515"/>
      <c r="E6" s="1561"/>
      <c r="F6" s="1561"/>
      <c r="G6" s="1561"/>
      <c r="H6" s="1561"/>
      <c r="I6" s="1561"/>
      <c r="J6" s="1561"/>
      <c r="K6" s="1561"/>
      <c r="L6" s="1561"/>
      <c r="M6" s="1561"/>
      <c r="N6" s="1561"/>
      <c r="O6" s="1561"/>
      <c r="P6" s="1561"/>
      <c r="Q6" s="1561"/>
      <c r="R6" s="1561"/>
    </row>
    <row r="7" spans="1:18" ht="33" customHeight="1" x14ac:dyDescent="0.35">
      <c r="A7" s="518"/>
      <c r="B7" s="515" t="s">
        <v>201</v>
      </c>
      <c r="C7" s="515"/>
      <c r="D7" s="521">
        <v>44743</v>
      </c>
      <c r="E7" s="521">
        <v>44774</v>
      </c>
      <c r="F7" s="521">
        <v>44805</v>
      </c>
      <c r="G7" s="521">
        <v>44835</v>
      </c>
      <c r="H7" s="521">
        <v>44866</v>
      </c>
      <c r="I7" s="521">
        <v>44896</v>
      </c>
      <c r="J7" s="521">
        <v>44927</v>
      </c>
      <c r="K7" s="521">
        <v>44958</v>
      </c>
      <c r="L7" s="521">
        <v>44986</v>
      </c>
      <c r="M7" s="515" t="s">
        <v>245</v>
      </c>
      <c r="N7" s="521">
        <v>45047</v>
      </c>
      <c r="O7" s="521">
        <v>45078</v>
      </c>
      <c r="P7" s="515"/>
      <c r="Q7" s="515"/>
      <c r="R7" s="515"/>
    </row>
    <row r="8" spans="1:18" ht="18.5" x14ac:dyDescent="0.35">
      <c r="A8" s="1563"/>
      <c r="B8" s="515" t="s">
        <v>204</v>
      </c>
      <c r="C8" s="515" t="s">
        <v>202</v>
      </c>
      <c r="D8" s="515">
        <v>37.39</v>
      </c>
      <c r="E8" s="515">
        <v>36.36</v>
      </c>
      <c r="F8" s="515">
        <v>36.549999999999997</v>
      </c>
      <c r="G8" s="515">
        <v>37.9</v>
      </c>
      <c r="H8" s="515">
        <v>38.31</v>
      </c>
      <c r="I8" s="515">
        <v>36.64</v>
      </c>
      <c r="J8" s="515">
        <v>41.51</v>
      </c>
      <c r="K8" s="466">
        <v>43.09</v>
      </c>
      <c r="L8" s="466">
        <v>38.409999999999997</v>
      </c>
      <c r="M8" s="515"/>
      <c r="N8" s="515"/>
      <c r="O8" s="515"/>
      <c r="P8" s="515">
        <v>35.299999999999997</v>
      </c>
      <c r="Q8" s="518" t="s">
        <v>241</v>
      </c>
      <c r="R8" s="518"/>
    </row>
    <row r="9" spans="1:18" ht="18.5" x14ac:dyDescent="0.35">
      <c r="A9" s="1564"/>
      <c r="B9" s="515" t="s">
        <v>205</v>
      </c>
      <c r="C9" s="515" t="s">
        <v>203</v>
      </c>
      <c r="D9" s="515">
        <v>21.92</v>
      </c>
      <c r="E9" s="515">
        <v>21.91</v>
      </c>
      <c r="F9" s="515">
        <v>21.05</v>
      </c>
      <c r="G9" s="515">
        <v>21.9</v>
      </c>
      <c r="H9" s="515">
        <v>21.52</v>
      </c>
      <c r="I9" s="515">
        <v>20.86</v>
      </c>
      <c r="J9" s="515">
        <v>20.440000000000001</v>
      </c>
      <c r="K9" s="466">
        <v>20.96</v>
      </c>
      <c r="L9" s="466">
        <v>22.48</v>
      </c>
      <c r="M9" s="515"/>
      <c r="N9" s="515"/>
      <c r="O9" s="515"/>
      <c r="P9" s="515">
        <v>24.89</v>
      </c>
      <c r="Q9" s="518" t="s">
        <v>241</v>
      </c>
      <c r="R9" s="518"/>
    </row>
    <row r="10" spans="1:18" ht="18.5" x14ac:dyDescent="0.35">
      <c r="A10" s="515">
        <v>2</v>
      </c>
      <c r="B10" s="515" t="s">
        <v>206</v>
      </c>
      <c r="C10" s="515" t="s">
        <v>207</v>
      </c>
      <c r="D10" s="515">
        <v>17.100000000000001</v>
      </c>
      <c r="E10" s="515">
        <v>46.5</v>
      </c>
      <c r="F10" s="515">
        <v>36.799999999999997</v>
      </c>
      <c r="G10" s="515">
        <v>81.599999999999994</v>
      </c>
      <c r="H10" s="515">
        <v>88</v>
      </c>
      <c r="I10" s="515">
        <v>15.5</v>
      </c>
      <c r="J10" s="515">
        <v>12.7</v>
      </c>
      <c r="K10" s="466">
        <v>12.2</v>
      </c>
      <c r="L10" s="466">
        <v>129.19999999999999</v>
      </c>
      <c r="M10" s="515"/>
      <c r="N10" s="515"/>
      <c r="O10" s="515"/>
      <c r="P10" s="515">
        <v>91.51</v>
      </c>
      <c r="Q10" s="518" t="s">
        <v>241</v>
      </c>
      <c r="R10" s="518"/>
    </row>
    <row r="11" spans="1:18" ht="19" thickBot="1" x14ac:dyDescent="0.4">
      <c r="A11" s="515">
        <v>3</v>
      </c>
      <c r="B11" s="518" t="s">
        <v>208</v>
      </c>
      <c r="C11" s="518" t="s">
        <v>209</v>
      </c>
      <c r="D11" s="515">
        <v>6.84</v>
      </c>
      <c r="E11" s="515">
        <v>7.45</v>
      </c>
      <c r="F11" s="515">
        <v>5.39</v>
      </c>
      <c r="G11" s="515">
        <v>5.8</v>
      </c>
      <c r="H11" s="515">
        <v>6.3</v>
      </c>
      <c r="I11" s="515">
        <v>6.9059999999999997</v>
      </c>
      <c r="J11" s="515">
        <v>8.39</v>
      </c>
      <c r="K11" s="466">
        <v>9.3000000000000007</v>
      </c>
      <c r="L11" s="466">
        <v>6.83</v>
      </c>
      <c r="M11" s="515"/>
      <c r="N11" s="515"/>
      <c r="O11" s="515"/>
      <c r="P11" s="515">
        <v>6.47</v>
      </c>
      <c r="Q11" s="518" t="s">
        <v>241</v>
      </c>
      <c r="R11" s="518"/>
    </row>
    <row r="12" spans="1:18" ht="34.5" customHeight="1" thickBot="1" x14ac:dyDescent="0.5">
      <c r="A12" s="515"/>
      <c r="B12" s="518" t="s">
        <v>210</v>
      </c>
      <c r="C12" s="518" t="s">
        <v>209</v>
      </c>
      <c r="D12" s="515">
        <v>5.9</v>
      </c>
      <c r="E12" s="516">
        <v>0</v>
      </c>
      <c r="F12" s="516">
        <v>0</v>
      </c>
      <c r="G12" s="517">
        <v>2.4</v>
      </c>
      <c r="H12" s="523">
        <v>5.24</v>
      </c>
      <c r="I12" s="517">
        <v>5.92</v>
      </c>
      <c r="J12" s="523">
        <v>7.01</v>
      </c>
      <c r="K12" s="466" t="s">
        <v>250</v>
      </c>
      <c r="L12" s="525">
        <v>4.7300000000000004</v>
      </c>
      <c r="M12" s="515"/>
      <c r="N12" s="515"/>
      <c r="O12" s="515"/>
      <c r="P12" s="534">
        <v>3.68</v>
      </c>
      <c r="Q12" s="524" t="s">
        <v>241</v>
      </c>
      <c r="R12" s="518"/>
    </row>
    <row r="13" spans="1:18" ht="30" customHeight="1" thickBot="1" x14ac:dyDescent="0.5">
      <c r="A13" s="515">
        <v>4</v>
      </c>
      <c r="B13" s="518" t="s">
        <v>247</v>
      </c>
      <c r="C13" s="518" t="s">
        <v>213</v>
      </c>
      <c r="D13" s="515">
        <v>0</v>
      </c>
      <c r="E13" s="516">
        <v>0</v>
      </c>
      <c r="F13" s="523" t="s">
        <v>180</v>
      </c>
      <c r="G13" s="517">
        <v>7.2</v>
      </c>
      <c r="H13" s="523">
        <v>7.65</v>
      </c>
      <c r="I13" s="523">
        <v>1.55</v>
      </c>
      <c r="J13" s="515">
        <v>8.8000000000000007</v>
      </c>
      <c r="K13" s="466">
        <v>9.1</v>
      </c>
      <c r="L13" s="525">
        <v>5.95</v>
      </c>
      <c r="M13" s="515"/>
      <c r="N13" s="515"/>
      <c r="O13" s="515"/>
      <c r="P13" s="513">
        <v>6.14</v>
      </c>
      <c r="Q13" s="526" t="s">
        <v>241</v>
      </c>
      <c r="R13" s="518"/>
    </row>
    <row r="14" spans="1:18" ht="18.5" x14ac:dyDescent="0.35">
      <c r="A14" s="1561">
        <v>6</v>
      </c>
      <c r="B14" s="1561" t="s">
        <v>214</v>
      </c>
      <c r="C14" s="518" t="s">
        <v>215</v>
      </c>
      <c r="D14" s="1561">
        <v>1.29</v>
      </c>
      <c r="E14" s="515">
        <v>1.42</v>
      </c>
      <c r="F14" s="515">
        <v>1.18</v>
      </c>
      <c r="G14" s="515">
        <v>1.26</v>
      </c>
      <c r="H14" s="515">
        <v>1.01</v>
      </c>
      <c r="I14" s="515">
        <v>1.1499999999999999</v>
      </c>
      <c r="J14" s="515">
        <v>1.1399999999999999</v>
      </c>
      <c r="K14" s="466">
        <v>1.25</v>
      </c>
      <c r="L14" s="466">
        <v>1.45</v>
      </c>
      <c r="M14" s="515"/>
      <c r="N14" s="515"/>
      <c r="O14" s="515"/>
      <c r="P14" s="515">
        <v>1.35</v>
      </c>
      <c r="Q14" s="518" t="s">
        <v>241</v>
      </c>
      <c r="R14" s="518"/>
    </row>
    <row r="15" spans="1:18" ht="18.5" x14ac:dyDescent="0.35">
      <c r="A15" s="1561"/>
      <c r="B15" s="1561"/>
      <c r="C15" s="518" t="s">
        <v>216</v>
      </c>
      <c r="D15" s="1561"/>
      <c r="E15" s="515">
        <v>0.95</v>
      </c>
      <c r="F15" s="467">
        <v>0.84</v>
      </c>
      <c r="G15" s="515">
        <v>0.66</v>
      </c>
      <c r="H15" s="515">
        <v>0.6</v>
      </c>
      <c r="I15" s="515">
        <v>0.42</v>
      </c>
      <c r="J15" s="515">
        <v>0.61</v>
      </c>
      <c r="K15" s="466">
        <v>0.46</v>
      </c>
      <c r="L15" s="466">
        <v>0.82</v>
      </c>
      <c r="M15" s="515"/>
      <c r="N15" s="515"/>
      <c r="O15" s="515"/>
      <c r="P15" s="515">
        <v>0.79</v>
      </c>
      <c r="Q15" s="518" t="s">
        <v>241</v>
      </c>
      <c r="R15" s="518"/>
    </row>
    <row r="16" spans="1:18" ht="33.75" customHeight="1" x14ac:dyDescent="0.35">
      <c r="A16" s="1561"/>
      <c r="B16" s="1561"/>
      <c r="C16" s="518" t="s">
        <v>217</v>
      </c>
      <c r="D16" s="515">
        <v>0.7</v>
      </c>
      <c r="E16" s="515">
        <v>1.19</v>
      </c>
      <c r="F16" s="515">
        <v>1.1000000000000001</v>
      </c>
      <c r="G16" s="515">
        <v>0.96</v>
      </c>
      <c r="H16" s="515">
        <v>0.81</v>
      </c>
      <c r="I16" s="515">
        <v>0.79</v>
      </c>
      <c r="J16" s="515">
        <v>0.9</v>
      </c>
      <c r="K16" s="466">
        <v>0.86</v>
      </c>
      <c r="L16" s="466">
        <v>0.73</v>
      </c>
      <c r="M16" s="515"/>
      <c r="N16" s="515"/>
      <c r="O16" s="515"/>
      <c r="P16" s="515">
        <v>1.07</v>
      </c>
      <c r="Q16" s="518" t="s">
        <v>241</v>
      </c>
      <c r="R16" s="518"/>
    </row>
    <row r="17" spans="1:18" ht="16.5" customHeight="1" x14ac:dyDescent="0.35">
      <c r="A17" s="1561"/>
      <c r="B17" s="1561"/>
      <c r="C17" s="518" t="s">
        <v>218</v>
      </c>
      <c r="D17" s="515">
        <v>1.1000000000000001</v>
      </c>
      <c r="E17" s="518">
        <v>1.49</v>
      </c>
      <c r="F17" s="518">
        <v>1.41</v>
      </c>
      <c r="G17" s="518">
        <v>1.9</v>
      </c>
      <c r="H17" s="518">
        <v>1.68</v>
      </c>
      <c r="I17" s="518">
        <v>2.74</v>
      </c>
      <c r="J17" s="518">
        <v>1.86</v>
      </c>
      <c r="K17" s="527">
        <v>2.71</v>
      </c>
      <c r="L17" s="528">
        <v>1.77</v>
      </c>
      <c r="M17" s="518"/>
      <c r="N17" s="518"/>
      <c r="O17" s="518"/>
      <c r="P17" s="515">
        <v>1.71</v>
      </c>
      <c r="Q17" s="518" t="s">
        <v>241</v>
      </c>
      <c r="R17" s="518"/>
    </row>
    <row r="18" spans="1:18" ht="21.75" customHeight="1" x14ac:dyDescent="0.35">
      <c r="A18" s="1561">
        <v>7</v>
      </c>
      <c r="B18" s="1562" t="s">
        <v>219</v>
      </c>
      <c r="C18" s="515" t="s">
        <v>202</v>
      </c>
      <c r="D18" s="518">
        <v>1.85</v>
      </c>
      <c r="E18" s="515">
        <v>83.73</v>
      </c>
      <c r="F18" s="515">
        <v>82.13</v>
      </c>
      <c r="G18" s="515">
        <v>89</v>
      </c>
      <c r="H18" s="515">
        <v>88.7</v>
      </c>
      <c r="I18" s="515">
        <v>89.5</v>
      </c>
      <c r="J18" s="515">
        <v>79.03</v>
      </c>
      <c r="K18" s="466">
        <v>67.5</v>
      </c>
      <c r="L18" s="466">
        <v>86.55</v>
      </c>
      <c r="M18" s="515"/>
      <c r="N18" s="515"/>
      <c r="O18" s="515"/>
      <c r="P18" s="515">
        <v>94.09</v>
      </c>
      <c r="Q18" s="518" t="s">
        <v>241</v>
      </c>
      <c r="R18" s="518"/>
    </row>
    <row r="19" spans="1:18" ht="23.25" customHeight="1" x14ac:dyDescent="0.35">
      <c r="A19" s="1561"/>
      <c r="B19" s="1562"/>
      <c r="C19" s="515" t="s">
        <v>203</v>
      </c>
      <c r="D19" s="515">
        <v>81.319999999999993</v>
      </c>
      <c r="E19" s="515">
        <v>43.73</v>
      </c>
      <c r="F19" s="515">
        <v>46.13</v>
      </c>
      <c r="G19" s="515">
        <v>42</v>
      </c>
      <c r="H19" s="515">
        <v>42.4</v>
      </c>
      <c r="I19" s="515">
        <v>45.4</v>
      </c>
      <c r="J19" s="514">
        <v>35.299999999999997</v>
      </c>
      <c r="K19" s="466">
        <v>31.54</v>
      </c>
      <c r="L19" s="466">
        <v>49.29</v>
      </c>
      <c r="M19" s="515"/>
      <c r="N19" s="515"/>
      <c r="O19" s="515"/>
      <c r="P19" s="515">
        <v>48.08</v>
      </c>
      <c r="Q19" s="518" t="s">
        <v>241</v>
      </c>
      <c r="R19" s="518"/>
    </row>
    <row r="20" spans="1:18" ht="23.25" customHeight="1" x14ac:dyDescent="0.35">
      <c r="A20" s="1561">
        <v>8</v>
      </c>
      <c r="B20" s="1561" t="s">
        <v>194</v>
      </c>
      <c r="C20" s="515" t="s">
        <v>195</v>
      </c>
      <c r="D20" s="515">
        <v>42.61</v>
      </c>
      <c r="E20" s="518">
        <v>37.17</v>
      </c>
      <c r="F20" s="529">
        <v>33.119999999999997</v>
      </c>
      <c r="G20" s="518">
        <v>35.06</v>
      </c>
      <c r="H20" s="518">
        <v>34.909999999999997</v>
      </c>
      <c r="I20" s="519">
        <v>36.36</v>
      </c>
      <c r="J20" s="520">
        <v>37.68</v>
      </c>
      <c r="K20" s="532">
        <v>39.89</v>
      </c>
      <c r="L20" s="528">
        <v>33.49</v>
      </c>
      <c r="M20" s="518"/>
      <c r="N20" s="518"/>
      <c r="O20" s="518"/>
      <c r="P20" s="515">
        <v>36</v>
      </c>
      <c r="Q20" s="518" t="s">
        <v>241</v>
      </c>
      <c r="R20" s="518"/>
    </row>
    <row r="21" spans="1:18" ht="18.5" x14ac:dyDescent="0.35">
      <c r="A21" s="1561"/>
      <c r="B21" s="1561"/>
      <c r="C21" s="515" t="s">
        <v>196</v>
      </c>
      <c r="D21" s="518">
        <v>36.78</v>
      </c>
      <c r="E21" s="518">
        <v>32.07</v>
      </c>
      <c r="F21" s="515">
        <v>30.15</v>
      </c>
      <c r="G21" s="518">
        <v>31.95</v>
      </c>
      <c r="H21" s="518">
        <v>34.909999999999997</v>
      </c>
      <c r="I21" s="515">
        <v>31.41</v>
      </c>
      <c r="J21" s="533">
        <v>31.95</v>
      </c>
      <c r="K21" s="527">
        <v>34.57</v>
      </c>
      <c r="L21" s="528">
        <v>31.09</v>
      </c>
      <c r="M21" s="518"/>
      <c r="N21" s="518"/>
      <c r="O21" s="518"/>
      <c r="P21" s="515">
        <v>30.48</v>
      </c>
      <c r="Q21" s="518" t="s">
        <v>241</v>
      </c>
      <c r="R21" s="518"/>
    </row>
    <row r="22" spans="1:18" ht="18.5" x14ac:dyDescent="0.35">
      <c r="A22" s="1561"/>
      <c r="B22" s="1561"/>
      <c r="C22" s="515" t="s">
        <v>197</v>
      </c>
      <c r="D22" s="518">
        <v>31.58</v>
      </c>
      <c r="E22" s="518">
        <v>31.84</v>
      </c>
      <c r="F22" s="530">
        <v>29.96</v>
      </c>
      <c r="G22" s="518">
        <v>31.92</v>
      </c>
      <c r="H22" s="518">
        <v>31.73</v>
      </c>
      <c r="I22" s="515">
        <v>31.4</v>
      </c>
      <c r="J22" s="518">
        <v>31.95</v>
      </c>
      <c r="K22" s="527">
        <v>33.64</v>
      </c>
      <c r="L22" s="528">
        <v>31.19</v>
      </c>
      <c r="M22" s="518"/>
      <c r="N22" s="518"/>
      <c r="O22" s="518"/>
      <c r="P22" s="515">
        <v>33.64</v>
      </c>
      <c r="Q22" s="518" t="s">
        <v>242</v>
      </c>
      <c r="R22" s="518"/>
    </row>
    <row r="23" spans="1:18" ht="15.5" x14ac:dyDescent="0.35">
      <c r="A23" s="1561"/>
      <c r="B23" s="1561"/>
      <c r="C23" s="515" t="s">
        <v>198</v>
      </c>
      <c r="D23" s="467">
        <v>0</v>
      </c>
      <c r="E23" s="518" t="s">
        <v>180</v>
      </c>
      <c r="F23" s="531">
        <f>-E31</f>
        <v>0</v>
      </c>
      <c r="G23" s="531">
        <f t="shared" ref="G23:I23" si="0">-F31</f>
        <v>0</v>
      </c>
      <c r="H23" s="531">
        <f t="shared" si="0"/>
        <v>0</v>
      </c>
      <c r="I23" s="531">
        <f t="shared" si="0"/>
        <v>0</v>
      </c>
      <c r="J23" s="531">
        <f t="shared" ref="J23" si="1">-I31</f>
        <v>0</v>
      </c>
      <c r="K23" s="531">
        <f t="shared" ref="K23" si="2">-J31</f>
        <v>0</v>
      </c>
      <c r="L23" s="531">
        <f t="shared" ref="L23" si="3">-K31</f>
        <v>0</v>
      </c>
      <c r="M23" s="518"/>
      <c r="N23" s="518"/>
      <c r="O23" s="518"/>
      <c r="P23" s="515">
        <v>36.97</v>
      </c>
      <c r="Q23" s="518" t="s">
        <v>242</v>
      </c>
      <c r="R23" s="518"/>
    </row>
    <row r="24" spans="1:18" ht="15.5" x14ac:dyDescent="0.35">
      <c r="A24" s="463" t="s">
        <v>243</v>
      </c>
    </row>
    <row r="25" spans="1:18" ht="15.5" x14ac:dyDescent="0.35">
      <c r="A25" s="464" t="s">
        <v>244</v>
      </c>
    </row>
    <row r="26" spans="1:18" x14ac:dyDescent="0.35">
      <c r="A26" s="465"/>
    </row>
    <row r="27" spans="1:18" x14ac:dyDescent="0.35">
      <c r="A27" s="465"/>
    </row>
  </sheetData>
  <mergeCells count="13">
    <mergeCell ref="P5:P6"/>
    <mergeCell ref="Q5:Q6"/>
    <mergeCell ref="R5:R6"/>
    <mergeCell ref="E5:O6"/>
    <mergeCell ref="A20:A23"/>
    <mergeCell ref="B20:B23"/>
    <mergeCell ref="A14:A17"/>
    <mergeCell ref="B14:B17"/>
    <mergeCell ref="A18:A19"/>
    <mergeCell ref="B18:B19"/>
    <mergeCell ref="D14:D15"/>
    <mergeCell ref="A8:A9"/>
    <mergeCell ref="B5:B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3"/>
  <sheetViews>
    <sheetView workbookViewId="0">
      <selection sqref="A1:O41"/>
    </sheetView>
  </sheetViews>
  <sheetFormatPr defaultRowHeight="14.5" x14ac:dyDescent="0.35"/>
  <cols>
    <col min="2" max="2" width="10.453125" customWidth="1"/>
    <col min="3" max="3" width="13.1796875" customWidth="1"/>
    <col min="4" max="4" width="9.453125" bestFit="1" customWidth="1"/>
    <col min="11" max="12" width="9.54296875" bestFit="1" customWidth="1"/>
  </cols>
  <sheetData>
    <row r="1" spans="1:17" ht="20.5" x14ac:dyDescent="0.35">
      <c r="A1" s="1512" t="s">
        <v>255</v>
      </c>
      <c r="B1" s="1512"/>
      <c r="C1" s="1512"/>
      <c r="D1" s="1512"/>
      <c r="E1" s="1512"/>
      <c r="F1" s="1512"/>
      <c r="G1" s="1512"/>
      <c r="H1" s="1512"/>
      <c r="I1" s="1512"/>
      <c r="J1" s="1512"/>
      <c r="K1" s="1512"/>
      <c r="L1" s="1512"/>
      <c r="M1" s="1512"/>
      <c r="N1" s="1512"/>
      <c r="O1" s="1512"/>
    </row>
    <row r="2" spans="1:17" ht="15" customHeight="1" x14ac:dyDescent="0.35">
      <c r="A2" s="1513" t="s">
        <v>1</v>
      </c>
      <c r="B2" s="1448" t="s">
        <v>23</v>
      </c>
      <c r="C2" s="1448"/>
      <c r="D2" s="1448"/>
      <c r="E2" s="1448" t="s">
        <v>24</v>
      </c>
      <c r="F2" s="1448"/>
      <c r="G2" s="1448" t="s">
        <v>4</v>
      </c>
      <c r="H2" s="1448"/>
      <c r="I2" s="24"/>
      <c r="J2" s="1498"/>
      <c r="K2" s="1498"/>
      <c r="L2" s="1498"/>
      <c r="M2" s="24" t="s">
        <v>237</v>
      </c>
      <c r="N2" s="1565" t="s">
        <v>235</v>
      </c>
      <c r="O2" s="1511" t="s">
        <v>191</v>
      </c>
    </row>
    <row r="3" spans="1:17" ht="28" x14ac:dyDescent="0.35">
      <c r="A3" s="1498"/>
      <c r="B3" s="24">
        <v>0.05</v>
      </c>
      <c r="C3" s="24">
        <v>0.1</v>
      </c>
      <c r="D3" s="24">
        <v>0.2</v>
      </c>
      <c r="E3" s="24" t="s">
        <v>9</v>
      </c>
      <c r="F3" s="24" t="s">
        <v>10</v>
      </c>
      <c r="G3" s="24" t="s">
        <v>9</v>
      </c>
      <c r="H3" s="24" t="s">
        <v>10</v>
      </c>
      <c r="I3" s="24" t="s">
        <v>12</v>
      </c>
      <c r="J3" s="25" t="s">
        <v>13</v>
      </c>
      <c r="K3" s="25" t="s">
        <v>14</v>
      </c>
      <c r="L3" s="25" t="s">
        <v>15</v>
      </c>
      <c r="M3" s="25" t="s">
        <v>236</v>
      </c>
      <c r="N3" s="1565"/>
      <c r="O3" s="1511"/>
    </row>
    <row r="4" spans="1:17" ht="15.5" x14ac:dyDescent="0.35">
      <c r="A4" s="6">
        <v>1</v>
      </c>
      <c r="B4" s="473">
        <v>32.200000000000003</v>
      </c>
      <c r="C4" s="473">
        <v>30.48</v>
      </c>
      <c r="D4" s="474">
        <v>30.56</v>
      </c>
      <c r="E4" s="475">
        <v>33.200000000000003</v>
      </c>
      <c r="F4" s="475">
        <v>21.4</v>
      </c>
      <c r="G4" s="476">
        <v>96</v>
      </c>
      <c r="H4" s="476">
        <v>57</v>
      </c>
      <c r="I4" s="476">
        <v>5.4</v>
      </c>
      <c r="J4" s="473">
        <v>1.19</v>
      </c>
      <c r="K4" s="476">
        <v>0.59</v>
      </c>
      <c r="L4" s="475">
        <f>AVERAGE(J4:K4)</f>
        <v>0.8899999999999999</v>
      </c>
      <c r="M4" s="477">
        <v>6</v>
      </c>
      <c r="N4" s="478">
        <v>0</v>
      </c>
      <c r="O4" s="479"/>
    </row>
    <row r="5" spans="1:17" ht="15.5" x14ac:dyDescent="0.35">
      <c r="A5" s="2">
        <v>2</v>
      </c>
      <c r="B5" s="480">
        <v>28.72</v>
      </c>
      <c r="C5" s="481">
        <v>29.48</v>
      </c>
      <c r="D5" s="474">
        <v>29.96</v>
      </c>
      <c r="E5" s="482">
        <v>33.4</v>
      </c>
      <c r="F5" s="482">
        <v>21.6</v>
      </c>
      <c r="G5" s="481">
        <v>96</v>
      </c>
      <c r="H5" s="481">
        <v>74</v>
      </c>
      <c r="I5" s="481">
        <v>3.02</v>
      </c>
      <c r="J5" s="481">
        <v>0.79</v>
      </c>
      <c r="K5" s="481">
        <v>0.25</v>
      </c>
      <c r="L5" s="475">
        <f>AVERAGE(J5:K5)</f>
        <v>0.52</v>
      </c>
      <c r="M5" s="477">
        <v>3</v>
      </c>
      <c r="N5" s="478">
        <v>8.6</v>
      </c>
      <c r="O5" s="306"/>
    </row>
    <row r="6" spans="1:17" ht="15.5" x14ac:dyDescent="0.35">
      <c r="A6" s="2">
        <v>3</v>
      </c>
      <c r="B6" s="480">
        <v>30.8</v>
      </c>
      <c r="C6" s="480">
        <v>29.28</v>
      </c>
      <c r="D6" s="474">
        <v>29.52</v>
      </c>
      <c r="E6" s="482">
        <v>32.6</v>
      </c>
      <c r="F6" s="482">
        <v>22.2</v>
      </c>
      <c r="G6" s="481">
        <v>96</v>
      </c>
      <c r="H6" s="481">
        <v>63</v>
      </c>
      <c r="I6" s="481">
        <v>2.92</v>
      </c>
      <c r="J6" s="480">
        <v>0.5</v>
      </c>
      <c r="K6" s="480">
        <v>0.48</v>
      </c>
      <c r="L6" s="475">
        <f>AVERAGE(J6:K6)</f>
        <v>0.49</v>
      </c>
      <c r="M6" s="477">
        <v>1.3</v>
      </c>
      <c r="N6" s="478">
        <v>33.6</v>
      </c>
      <c r="O6" s="306"/>
    </row>
    <row r="7" spans="1:17" ht="15.5" x14ac:dyDescent="0.35">
      <c r="A7" s="2">
        <v>4</v>
      </c>
      <c r="B7" s="480">
        <v>26.24</v>
      </c>
      <c r="C7" s="482">
        <v>27.48</v>
      </c>
      <c r="D7" s="474">
        <v>28.72</v>
      </c>
      <c r="E7" s="482">
        <v>30.2</v>
      </c>
      <c r="F7" s="482">
        <v>21</v>
      </c>
      <c r="G7" s="481">
        <v>96</v>
      </c>
      <c r="H7" s="481">
        <v>68</v>
      </c>
      <c r="I7" s="481">
        <v>4.72</v>
      </c>
      <c r="J7" s="481">
        <v>0.72</v>
      </c>
      <c r="K7" s="480">
        <v>0.94</v>
      </c>
      <c r="L7" s="475">
        <f t="shared" ref="L7:L13" si="0">AVERAGE(J7:K7)</f>
        <v>0.83</v>
      </c>
      <c r="M7" s="477">
        <v>3</v>
      </c>
      <c r="N7" s="478">
        <v>0</v>
      </c>
      <c r="O7" s="306"/>
    </row>
    <row r="8" spans="1:17" ht="15.5" x14ac:dyDescent="0.35">
      <c r="A8" s="2">
        <v>5</v>
      </c>
      <c r="B8" s="473">
        <v>30.28</v>
      </c>
      <c r="C8" s="473">
        <v>28.24</v>
      </c>
      <c r="D8" s="474">
        <v>28.44</v>
      </c>
      <c r="E8" s="475">
        <v>32.200000000000003</v>
      </c>
      <c r="F8" s="475">
        <v>21.2</v>
      </c>
      <c r="G8" s="476">
        <v>92</v>
      </c>
      <c r="H8" s="476">
        <v>67</v>
      </c>
      <c r="I8" s="476">
        <v>3.8</v>
      </c>
      <c r="J8" s="473">
        <v>0.97</v>
      </c>
      <c r="K8" s="476">
        <v>0.24</v>
      </c>
      <c r="L8" s="475">
        <f t="shared" si="0"/>
        <v>0.60499999999999998</v>
      </c>
      <c r="M8" s="477">
        <v>1.3</v>
      </c>
      <c r="N8" s="478">
        <v>0</v>
      </c>
      <c r="O8" s="306"/>
    </row>
    <row r="9" spans="1:17" ht="15.5" x14ac:dyDescent="0.35">
      <c r="A9" s="2">
        <v>6</v>
      </c>
      <c r="B9" s="480">
        <v>29.04</v>
      </c>
      <c r="C9" s="480">
        <v>28.4</v>
      </c>
      <c r="D9" s="474">
        <v>28.64</v>
      </c>
      <c r="E9" s="482">
        <v>33.200000000000003</v>
      </c>
      <c r="F9" s="482">
        <v>21.4</v>
      </c>
      <c r="G9" s="481">
        <v>96</v>
      </c>
      <c r="H9" s="481">
        <v>74</v>
      </c>
      <c r="I9" s="481">
        <v>1.54</v>
      </c>
      <c r="J9" s="480">
        <v>0.67</v>
      </c>
      <c r="K9" s="480">
        <v>0.1</v>
      </c>
      <c r="L9" s="475">
        <f t="shared" si="0"/>
        <v>0.38500000000000001</v>
      </c>
      <c r="M9" s="477">
        <v>1</v>
      </c>
      <c r="N9" s="478">
        <v>0</v>
      </c>
      <c r="O9" s="306"/>
      <c r="Q9" s="539"/>
    </row>
    <row r="10" spans="1:17" ht="15.5" x14ac:dyDescent="0.35">
      <c r="A10" s="2">
        <v>7</v>
      </c>
      <c r="B10" s="480">
        <v>35.119999999999997</v>
      </c>
      <c r="C10" s="480">
        <v>30</v>
      </c>
      <c r="D10" s="474">
        <v>28.92</v>
      </c>
      <c r="E10" s="482">
        <v>34.6</v>
      </c>
      <c r="F10" s="482">
        <v>21.2</v>
      </c>
      <c r="G10" s="481">
        <v>96</v>
      </c>
      <c r="H10" s="481">
        <v>54</v>
      </c>
      <c r="I10" s="481">
        <v>5.22</v>
      </c>
      <c r="J10" s="481">
        <v>0.87</v>
      </c>
      <c r="K10" s="480">
        <v>0.48</v>
      </c>
      <c r="L10" s="475">
        <f t="shared" si="0"/>
        <v>0.67500000000000004</v>
      </c>
      <c r="M10" s="477">
        <v>10</v>
      </c>
      <c r="N10" s="478">
        <v>30.2</v>
      </c>
      <c r="O10" s="306"/>
    </row>
    <row r="11" spans="1:17" ht="15.5" x14ac:dyDescent="0.35">
      <c r="A11" s="2">
        <v>8</v>
      </c>
      <c r="B11" s="480">
        <v>28.24</v>
      </c>
      <c r="C11" s="480">
        <v>28.36</v>
      </c>
      <c r="D11" s="474">
        <v>29.08</v>
      </c>
      <c r="E11" s="482">
        <v>34.4</v>
      </c>
      <c r="F11" s="482">
        <v>20.8</v>
      </c>
      <c r="G11" s="481">
        <v>96</v>
      </c>
      <c r="H11" s="481">
        <v>63</v>
      </c>
      <c r="I11" s="481">
        <v>1.74</v>
      </c>
      <c r="J11" s="481">
        <v>0.91</v>
      </c>
      <c r="K11" s="481">
        <v>0.26</v>
      </c>
      <c r="L11" s="475">
        <f t="shared" si="0"/>
        <v>0.58499999999999996</v>
      </c>
      <c r="M11" s="477">
        <v>3</v>
      </c>
      <c r="N11" s="478">
        <v>64.2</v>
      </c>
      <c r="O11" s="306"/>
    </row>
    <row r="12" spans="1:17" ht="15.5" x14ac:dyDescent="0.35">
      <c r="A12" s="2">
        <v>9</v>
      </c>
      <c r="B12" s="480">
        <v>31.96</v>
      </c>
      <c r="C12" s="481">
        <v>27.28</v>
      </c>
      <c r="D12" s="474">
        <v>28.84</v>
      </c>
      <c r="E12" s="482">
        <v>35</v>
      </c>
      <c r="F12" s="481">
        <v>21.2</v>
      </c>
      <c r="G12" s="481">
        <v>96</v>
      </c>
      <c r="H12" s="481">
        <v>65</v>
      </c>
      <c r="I12" s="481">
        <v>4.8</v>
      </c>
      <c r="J12" s="480">
        <v>0.98</v>
      </c>
      <c r="K12" s="481">
        <v>0.78</v>
      </c>
      <c r="L12" s="475">
        <f t="shared" si="0"/>
        <v>0.88</v>
      </c>
      <c r="M12" s="477">
        <v>9</v>
      </c>
      <c r="N12" s="478">
        <v>0</v>
      </c>
      <c r="O12" s="306"/>
    </row>
    <row r="13" spans="1:17" ht="16" thickBot="1" x14ac:dyDescent="0.4">
      <c r="A13" s="3">
        <v>10</v>
      </c>
      <c r="B13" s="480">
        <v>31.44</v>
      </c>
      <c r="C13" s="481">
        <v>29.92</v>
      </c>
      <c r="D13" s="474">
        <v>29.4</v>
      </c>
      <c r="E13" s="482">
        <v>34.4</v>
      </c>
      <c r="F13" s="482">
        <v>21.2</v>
      </c>
      <c r="G13" s="481">
        <v>96</v>
      </c>
      <c r="H13" s="481">
        <v>63</v>
      </c>
      <c r="I13" s="481">
        <v>6</v>
      </c>
      <c r="J13" s="481">
        <v>0.68</v>
      </c>
      <c r="K13" s="480">
        <v>0.37</v>
      </c>
      <c r="L13" s="475">
        <f t="shared" si="0"/>
        <v>0.52500000000000002</v>
      </c>
      <c r="M13" s="477">
        <v>4.3</v>
      </c>
      <c r="N13" s="478">
        <v>0</v>
      </c>
      <c r="O13" s="306"/>
    </row>
    <row r="14" spans="1:17" ht="15" thickBot="1" x14ac:dyDescent="0.4">
      <c r="A14" s="16" t="s">
        <v>16</v>
      </c>
      <c r="B14" s="556">
        <f>SUM(B4:B13)</f>
        <v>304.04000000000002</v>
      </c>
      <c r="C14" s="556">
        <f t="shared" ref="C14:L14" si="1">SUM(C4:C13)</f>
        <v>288.92</v>
      </c>
      <c r="D14" s="556">
        <f t="shared" si="1"/>
        <v>292.07999999999993</v>
      </c>
      <c r="E14" s="556">
        <f t="shared" si="1"/>
        <v>333.19999999999993</v>
      </c>
      <c r="F14" s="556">
        <f t="shared" si="1"/>
        <v>213.2</v>
      </c>
      <c r="G14" s="556">
        <f t="shared" si="1"/>
        <v>956</v>
      </c>
      <c r="H14" s="556">
        <f t="shared" si="1"/>
        <v>648</v>
      </c>
      <c r="I14" s="556">
        <f t="shared" si="1"/>
        <v>39.159999999999997</v>
      </c>
      <c r="J14" s="556">
        <f t="shared" si="1"/>
        <v>8.2799999999999994</v>
      </c>
      <c r="K14" s="556">
        <f t="shared" si="1"/>
        <v>4.49</v>
      </c>
      <c r="L14" s="556">
        <f t="shared" si="1"/>
        <v>6.3849999999999998</v>
      </c>
      <c r="M14" s="556"/>
      <c r="N14" s="556"/>
      <c r="O14" s="546"/>
    </row>
    <row r="15" spans="1:17" ht="15" thickBot="1" x14ac:dyDescent="0.4">
      <c r="A15" s="121" t="s">
        <v>18</v>
      </c>
      <c r="B15" s="544">
        <f>AVERAGE(B4:B13)</f>
        <v>30.404000000000003</v>
      </c>
      <c r="C15" s="544">
        <f t="shared" ref="C15:L15" si="2">AVERAGE(C4:C13)</f>
        <v>28.892000000000003</v>
      </c>
      <c r="D15" s="544">
        <f t="shared" si="2"/>
        <v>29.207999999999991</v>
      </c>
      <c r="E15" s="544">
        <f t="shared" si="2"/>
        <v>33.319999999999993</v>
      </c>
      <c r="F15" s="544">
        <f t="shared" si="2"/>
        <v>21.32</v>
      </c>
      <c r="G15" s="544">
        <f t="shared" si="2"/>
        <v>95.6</v>
      </c>
      <c r="H15" s="544">
        <f t="shared" si="2"/>
        <v>64.8</v>
      </c>
      <c r="I15" s="544">
        <f t="shared" si="2"/>
        <v>3.9159999999999995</v>
      </c>
      <c r="J15" s="544">
        <f t="shared" si="2"/>
        <v>0.82799999999999996</v>
      </c>
      <c r="K15" s="544">
        <f t="shared" si="2"/>
        <v>0.44900000000000001</v>
      </c>
      <c r="L15" s="544">
        <f t="shared" si="2"/>
        <v>0.63849999999999996</v>
      </c>
      <c r="M15" s="544"/>
      <c r="N15" s="558"/>
      <c r="O15" s="546"/>
    </row>
    <row r="16" spans="1:17" ht="15.5" x14ac:dyDescent="0.35">
      <c r="A16" s="6">
        <v>11</v>
      </c>
      <c r="B16" s="480">
        <v>34.72</v>
      </c>
      <c r="C16" s="481">
        <v>30.72</v>
      </c>
      <c r="D16" s="492">
        <v>29.88</v>
      </c>
      <c r="E16" s="482">
        <v>35</v>
      </c>
      <c r="F16" s="482">
        <v>22</v>
      </c>
      <c r="G16" s="481">
        <v>96</v>
      </c>
      <c r="H16" s="481">
        <v>63</v>
      </c>
      <c r="I16" s="481">
        <v>7.94</v>
      </c>
      <c r="J16" s="481">
        <v>0.92</v>
      </c>
      <c r="K16" s="473">
        <v>0.63</v>
      </c>
      <c r="L16" s="473">
        <f t="shared" ref="L16:L25" si="3">AVERAGE(J16:K16)</f>
        <v>0.77500000000000002</v>
      </c>
      <c r="M16" s="477">
        <v>7.2</v>
      </c>
      <c r="N16" s="478">
        <v>9.8000000000000007</v>
      </c>
      <c r="O16" s="306"/>
    </row>
    <row r="17" spans="1:15" ht="15.5" x14ac:dyDescent="0.35">
      <c r="A17" s="2">
        <v>12</v>
      </c>
      <c r="B17" s="480">
        <v>32.64</v>
      </c>
      <c r="C17" s="481">
        <v>30.48</v>
      </c>
      <c r="D17" s="492">
        <v>30</v>
      </c>
      <c r="E17" s="482">
        <v>35.200000000000003</v>
      </c>
      <c r="F17" s="481">
        <v>21.2</v>
      </c>
      <c r="G17" s="481">
        <v>96</v>
      </c>
      <c r="H17" s="481">
        <v>57</v>
      </c>
      <c r="I17" s="557">
        <v>3.1</v>
      </c>
      <c r="J17" s="481">
        <v>0.8</v>
      </c>
      <c r="K17" s="480">
        <v>0.21</v>
      </c>
      <c r="L17" s="473">
        <f t="shared" si="3"/>
        <v>0.505</v>
      </c>
      <c r="M17" s="477">
        <v>9.3000000000000007</v>
      </c>
      <c r="N17" s="478">
        <v>12.6</v>
      </c>
      <c r="O17" s="306"/>
    </row>
    <row r="18" spans="1:15" ht="15.5" x14ac:dyDescent="0.35">
      <c r="A18" s="2">
        <v>13</v>
      </c>
      <c r="B18" s="481">
        <v>32.32</v>
      </c>
      <c r="C18" s="481">
        <v>30.36</v>
      </c>
      <c r="D18" s="492">
        <v>30.12</v>
      </c>
      <c r="E18" s="482">
        <v>36.200000000000003</v>
      </c>
      <c r="F18" s="482">
        <v>23</v>
      </c>
      <c r="G18" s="481">
        <v>96</v>
      </c>
      <c r="H18" s="481">
        <v>67</v>
      </c>
      <c r="I18" s="481">
        <v>5.24</v>
      </c>
      <c r="J18" s="481">
        <v>0.98</v>
      </c>
      <c r="K18" s="480">
        <v>0.32</v>
      </c>
      <c r="L18" s="473">
        <f t="shared" si="3"/>
        <v>0.65</v>
      </c>
      <c r="M18" s="477">
        <v>7</v>
      </c>
      <c r="N18" s="478">
        <v>49.2</v>
      </c>
      <c r="O18" s="306"/>
    </row>
    <row r="19" spans="1:15" ht="15.5" x14ac:dyDescent="0.35">
      <c r="A19" s="2">
        <v>14</v>
      </c>
      <c r="B19" s="480">
        <v>34.4</v>
      </c>
      <c r="C19" s="480">
        <v>29.64</v>
      </c>
      <c r="D19" s="492">
        <v>29.84</v>
      </c>
      <c r="E19" s="482">
        <v>33</v>
      </c>
      <c r="F19" s="482">
        <v>22.4</v>
      </c>
      <c r="G19" s="481">
        <v>96</v>
      </c>
      <c r="H19" s="481">
        <v>67</v>
      </c>
      <c r="I19" s="480">
        <v>1.66</v>
      </c>
      <c r="J19" s="481">
        <v>0.95</v>
      </c>
      <c r="K19" s="480">
        <v>0.33</v>
      </c>
      <c r="L19" s="473">
        <f t="shared" si="3"/>
        <v>0.64</v>
      </c>
      <c r="M19" s="477">
        <v>5</v>
      </c>
      <c r="N19" s="478">
        <v>0</v>
      </c>
      <c r="O19" s="306"/>
    </row>
    <row r="20" spans="1:15" ht="15.5" x14ac:dyDescent="0.35">
      <c r="A20" s="2">
        <v>15</v>
      </c>
      <c r="B20" s="480">
        <v>32.08</v>
      </c>
      <c r="C20" s="482">
        <v>28.92</v>
      </c>
      <c r="D20" s="492">
        <v>29.76</v>
      </c>
      <c r="E20" s="482">
        <v>34</v>
      </c>
      <c r="F20" s="482">
        <v>23</v>
      </c>
      <c r="G20" s="481">
        <v>96</v>
      </c>
      <c r="H20" s="481">
        <v>65</v>
      </c>
      <c r="I20" s="481">
        <v>6.16</v>
      </c>
      <c r="J20" s="481">
        <v>0.81</v>
      </c>
      <c r="K20" s="480">
        <v>0.46</v>
      </c>
      <c r="L20" s="473">
        <f t="shared" si="3"/>
        <v>0.63500000000000001</v>
      </c>
      <c r="M20" s="477">
        <v>5.3</v>
      </c>
      <c r="N20" s="478">
        <v>0</v>
      </c>
      <c r="O20" s="306"/>
    </row>
    <row r="21" spans="1:15" ht="15.5" x14ac:dyDescent="0.35">
      <c r="A21" s="2">
        <v>16</v>
      </c>
      <c r="B21" s="483">
        <v>34.04</v>
      </c>
      <c r="C21" s="481">
        <v>31.56</v>
      </c>
      <c r="D21" s="492">
        <v>30.2</v>
      </c>
      <c r="E21" s="482">
        <v>35.200000000000003</v>
      </c>
      <c r="F21" s="481">
        <v>23.2</v>
      </c>
      <c r="G21" s="481">
        <v>92</v>
      </c>
      <c r="H21" s="481">
        <v>63</v>
      </c>
      <c r="I21" s="481">
        <v>3.32</v>
      </c>
      <c r="J21" s="481">
        <v>0.91</v>
      </c>
      <c r="K21" s="480">
        <v>0.6</v>
      </c>
      <c r="L21" s="473">
        <f t="shared" si="3"/>
        <v>0.755</v>
      </c>
      <c r="M21" s="477">
        <v>7.35</v>
      </c>
      <c r="N21" s="478">
        <v>19.399999999999999</v>
      </c>
      <c r="O21" s="306"/>
    </row>
    <row r="22" spans="1:15" ht="15.5" x14ac:dyDescent="0.35">
      <c r="A22" s="2">
        <v>17</v>
      </c>
      <c r="B22" s="480">
        <v>29.16</v>
      </c>
      <c r="C22" s="480">
        <v>29</v>
      </c>
      <c r="D22" s="492">
        <v>28.88</v>
      </c>
      <c r="E22" s="481">
        <v>36</v>
      </c>
      <c r="F22" s="482">
        <v>20.8</v>
      </c>
      <c r="G22" s="481">
        <v>96</v>
      </c>
      <c r="H22" s="481">
        <v>72</v>
      </c>
      <c r="I22" s="480">
        <v>3.2</v>
      </c>
      <c r="J22" s="481">
        <v>0.86</v>
      </c>
      <c r="K22" s="480">
        <v>0.36</v>
      </c>
      <c r="L22" s="473">
        <f t="shared" si="3"/>
        <v>0.61</v>
      </c>
      <c r="M22" s="477">
        <v>4</v>
      </c>
      <c r="N22" s="478">
        <v>0</v>
      </c>
      <c r="O22" s="306"/>
    </row>
    <row r="23" spans="1:15" ht="15.5" x14ac:dyDescent="0.35">
      <c r="A23" s="2">
        <v>18</v>
      </c>
      <c r="B23" s="480">
        <v>29.48</v>
      </c>
      <c r="C23" s="480">
        <v>28.96</v>
      </c>
      <c r="D23" s="492">
        <v>28.8</v>
      </c>
      <c r="E23" s="482">
        <v>32</v>
      </c>
      <c r="F23" s="482">
        <v>22.4</v>
      </c>
      <c r="G23" s="481">
        <v>96</v>
      </c>
      <c r="H23" s="481">
        <v>67</v>
      </c>
      <c r="I23" s="481">
        <v>2.5</v>
      </c>
      <c r="J23" s="481">
        <v>0.86</v>
      </c>
      <c r="K23" s="480">
        <v>0.31</v>
      </c>
      <c r="L23" s="473">
        <f t="shared" si="3"/>
        <v>0.58499999999999996</v>
      </c>
      <c r="M23" s="483">
        <v>3.3</v>
      </c>
      <c r="N23" s="478">
        <v>8.6</v>
      </c>
      <c r="O23" s="306"/>
    </row>
    <row r="24" spans="1:15" ht="15.5" x14ac:dyDescent="0.35">
      <c r="A24" s="2">
        <v>19</v>
      </c>
      <c r="B24" s="481">
        <v>28.84</v>
      </c>
      <c r="C24" s="481">
        <v>28.88</v>
      </c>
      <c r="D24" s="492">
        <v>28.84</v>
      </c>
      <c r="E24" s="482">
        <v>33.4</v>
      </c>
      <c r="F24" s="482">
        <v>23</v>
      </c>
      <c r="G24" s="481">
        <v>96</v>
      </c>
      <c r="H24" s="481">
        <v>69</v>
      </c>
      <c r="I24" s="480">
        <v>4.57</v>
      </c>
      <c r="J24" s="480">
        <v>0.98</v>
      </c>
      <c r="K24" s="484">
        <v>7.0000000000000007E-2</v>
      </c>
      <c r="L24" s="473">
        <f t="shared" si="3"/>
        <v>0.52500000000000002</v>
      </c>
      <c r="M24" s="483">
        <v>3.3</v>
      </c>
      <c r="N24" s="478">
        <v>0</v>
      </c>
      <c r="O24" s="306"/>
    </row>
    <row r="25" spans="1:15" ht="15.5" x14ac:dyDescent="0.35">
      <c r="A25" s="3">
        <v>20</v>
      </c>
      <c r="B25" s="501">
        <v>32.159999999999997</v>
      </c>
      <c r="C25" s="500">
        <v>30.24</v>
      </c>
      <c r="D25" s="502">
        <v>29.16</v>
      </c>
      <c r="E25" s="503">
        <v>35.200000000000003</v>
      </c>
      <c r="F25" s="503">
        <v>23.4</v>
      </c>
      <c r="G25" s="500">
        <v>96</v>
      </c>
      <c r="H25" s="500">
        <v>63</v>
      </c>
      <c r="I25" s="501">
        <v>4.6500000000000004</v>
      </c>
      <c r="J25" s="501">
        <v>0.78</v>
      </c>
      <c r="K25" s="501">
        <v>0.06</v>
      </c>
      <c r="L25" s="473">
        <f t="shared" si="3"/>
        <v>0.42000000000000004</v>
      </c>
      <c r="M25" s="483">
        <v>7</v>
      </c>
      <c r="N25" s="478">
        <v>4.5999999999999996</v>
      </c>
      <c r="O25" s="541"/>
    </row>
    <row r="26" spans="1:15" x14ac:dyDescent="0.35">
      <c r="A26" s="243" t="s">
        <v>16</v>
      </c>
      <c r="B26" s="544">
        <f>SUM(B16:B25)</f>
        <v>319.84000000000003</v>
      </c>
      <c r="C26" s="544">
        <f t="shared" ref="C26:M26" si="4">SUM(C16:C25)</f>
        <v>298.76000000000005</v>
      </c>
      <c r="D26" s="544">
        <f t="shared" si="4"/>
        <v>295.48</v>
      </c>
      <c r="E26" s="544">
        <f t="shared" si="4"/>
        <v>345.2</v>
      </c>
      <c r="F26" s="544">
        <f t="shared" si="4"/>
        <v>224.4</v>
      </c>
      <c r="G26" s="544">
        <f t="shared" si="4"/>
        <v>956</v>
      </c>
      <c r="H26" s="544">
        <f t="shared" si="4"/>
        <v>653</v>
      </c>
      <c r="I26" s="544">
        <f t="shared" si="4"/>
        <v>42.34</v>
      </c>
      <c r="J26" s="544">
        <f t="shared" si="4"/>
        <v>8.8500000000000014</v>
      </c>
      <c r="K26" s="544">
        <f t="shared" si="4"/>
        <v>3.3499999999999996</v>
      </c>
      <c r="L26" s="544">
        <f t="shared" si="4"/>
        <v>6.1000000000000005</v>
      </c>
      <c r="M26" s="544">
        <f t="shared" si="4"/>
        <v>58.749999999999993</v>
      </c>
      <c r="N26" s="545"/>
      <c r="O26" s="546"/>
    </row>
    <row r="27" spans="1:15" x14ac:dyDescent="0.35">
      <c r="A27" s="245" t="s">
        <v>18</v>
      </c>
      <c r="B27" s="545">
        <f>AVERAGE(B16:B25)</f>
        <v>31.984000000000002</v>
      </c>
      <c r="C27" s="545">
        <f t="shared" ref="C27:M27" si="5">AVERAGE(C16:C25)</f>
        <v>29.876000000000005</v>
      </c>
      <c r="D27" s="545">
        <f t="shared" si="5"/>
        <v>29.548000000000002</v>
      </c>
      <c r="E27" s="545">
        <f t="shared" si="5"/>
        <v>34.519999999999996</v>
      </c>
      <c r="F27" s="545">
        <f t="shared" si="5"/>
        <v>22.44</v>
      </c>
      <c r="G27" s="545">
        <f t="shared" si="5"/>
        <v>95.6</v>
      </c>
      <c r="H27" s="545">
        <f t="shared" si="5"/>
        <v>65.3</v>
      </c>
      <c r="I27" s="545">
        <f t="shared" si="5"/>
        <v>4.234</v>
      </c>
      <c r="J27" s="545">
        <f t="shared" si="5"/>
        <v>0.88500000000000012</v>
      </c>
      <c r="K27" s="545">
        <f t="shared" si="5"/>
        <v>0.33499999999999996</v>
      </c>
      <c r="L27" s="545">
        <f t="shared" si="5"/>
        <v>0.6100000000000001</v>
      </c>
      <c r="M27" s="545">
        <f t="shared" si="5"/>
        <v>5.8749999999999991</v>
      </c>
      <c r="N27" s="545"/>
      <c r="O27" s="546"/>
    </row>
    <row r="28" spans="1:15" ht="15.5" x14ac:dyDescent="0.35">
      <c r="A28" s="7">
        <v>21</v>
      </c>
      <c r="B28" s="476">
        <v>33.4</v>
      </c>
      <c r="C28" s="473">
        <v>31.04</v>
      </c>
      <c r="D28" s="474">
        <v>29.8</v>
      </c>
      <c r="E28" s="475">
        <v>34.200000000000003</v>
      </c>
      <c r="F28" s="475">
        <v>23.2</v>
      </c>
      <c r="G28" s="476">
        <v>96</v>
      </c>
      <c r="H28" s="476">
        <v>63</v>
      </c>
      <c r="I28" s="476">
        <v>3.02</v>
      </c>
      <c r="J28" s="475">
        <v>1</v>
      </c>
      <c r="K28" s="473">
        <v>0.27</v>
      </c>
      <c r="L28" s="542">
        <f>AVERAGE(J28:K28)</f>
        <v>0.63500000000000001</v>
      </c>
      <c r="M28" s="483">
        <v>8</v>
      </c>
      <c r="N28" s="478" t="s">
        <v>263</v>
      </c>
      <c r="O28" s="543"/>
    </row>
    <row r="29" spans="1:15" ht="15.5" x14ac:dyDescent="0.35">
      <c r="A29" s="8">
        <v>22</v>
      </c>
      <c r="B29" s="480">
        <v>32.36</v>
      </c>
      <c r="C29" s="480">
        <v>30.88</v>
      </c>
      <c r="D29" s="492">
        <v>30.12</v>
      </c>
      <c r="E29" s="482">
        <v>35.200000000000003</v>
      </c>
      <c r="F29" s="482">
        <v>22</v>
      </c>
      <c r="G29" s="481">
        <v>96</v>
      </c>
      <c r="H29" s="481">
        <v>63</v>
      </c>
      <c r="I29" s="480">
        <v>5.0999999999999996</v>
      </c>
      <c r="J29" s="481">
        <v>0.73</v>
      </c>
      <c r="K29" s="481">
        <v>0.28999999999999998</v>
      </c>
      <c r="L29" s="542">
        <f t="shared" ref="L29:L37" si="6">AVERAGE(J29:K29)</f>
        <v>0.51</v>
      </c>
      <c r="M29" s="483">
        <v>7</v>
      </c>
      <c r="N29" s="478" t="s">
        <v>263</v>
      </c>
      <c r="O29" s="306"/>
    </row>
    <row r="30" spans="1:15" ht="15.5" x14ac:dyDescent="0.35">
      <c r="A30" s="8">
        <v>23</v>
      </c>
      <c r="B30" s="497">
        <v>33.68</v>
      </c>
      <c r="C30" s="481">
        <v>31.44</v>
      </c>
      <c r="D30" s="492">
        <v>30.6</v>
      </c>
      <c r="E30" s="482">
        <v>35</v>
      </c>
      <c r="F30" s="498">
        <v>21.6</v>
      </c>
      <c r="G30" s="481">
        <v>96</v>
      </c>
      <c r="H30" s="481">
        <v>63</v>
      </c>
      <c r="I30" s="481">
        <v>4.84</v>
      </c>
      <c r="J30" s="481">
        <v>0.81</v>
      </c>
      <c r="K30" s="481">
        <v>0.61</v>
      </c>
      <c r="L30" s="542">
        <f t="shared" si="6"/>
        <v>0.71</v>
      </c>
      <c r="M30" s="483">
        <v>8.3000000000000007</v>
      </c>
      <c r="N30" s="478" t="s">
        <v>263</v>
      </c>
      <c r="O30" s="306"/>
    </row>
    <row r="31" spans="1:15" ht="15.5" x14ac:dyDescent="0.35">
      <c r="A31" s="8">
        <v>24</v>
      </c>
      <c r="B31" s="483">
        <v>33.4</v>
      </c>
      <c r="C31" s="481">
        <v>31.48</v>
      </c>
      <c r="D31" s="492">
        <v>30.84</v>
      </c>
      <c r="E31" s="482">
        <v>35.200000000000003</v>
      </c>
      <c r="F31" s="482">
        <v>22</v>
      </c>
      <c r="G31" s="557">
        <v>96</v>
      </c>
      <c r="H31" s="481">
        <v>63</v>
      </c>
      <c r="I31" s="481">
        <v>5.3</v>
      </c>
      <c r="J31" s="481">
        <v>0.84</v>
      </c>
      <c r="K31" s="480">
        <v>0.15</v>
      </c>
      <c r="L31" s="542">
        <f t="shared" si="6"/>
        <v>0.495</v>
      </c>
      <c r="M31" s="561">
        <v>7.3</v>
      </c>
      <c r="N31" s="478" t="s">
        <v>263</v>
      </c>
      <c r="O31" s="306"/>
    </row>
    <row r="32" spans="1:15" ht="15.5" x14ac:dyDescent="0.35">
      <c r="A32" s="8">
        <v>25</v>
      </c>
      <c r="B32" s="480">
        <v>35.32</v>
      </c>
      <c r="C32" s="481">
        <v>32.08</v>
      </c>
      <c r="D32" s="492">
        <v>31.04</v>
      </c>
      <c r="E32" s="482">
        <v>34.4</v>
      </c>
      <c r="F32" s="482">
        <v>22.2</v>
      </c>
      <c r="G32" s="481">
        <v>96</v>
      </c>
      <c r="H32" s="481">
        <v>57</v>
      </c>
      <c r="I32" s="481">
        <v>7.46</v>
      </c>
      <c r="J32" s="481">
        <v>0.62</v>
      </c>
      <c r="K32" s="480">
        <v>0.08</v>
      </c>
      <c r="L32" s="542">
        <f t="shared" si="6"/>
        <v>0.35</v>
      </c>
      <c r="M32" s="483">
        <v>9</v>
      </c>
      <c r="N32" s="478" t="s">
        <v>263</v>
      </c>
      <c r="O32" s="306"/>
    </row>
    <row r="33" spans="1:15" ht="15.5" x14ac:dyDescent="0.35">
      <c r="A33" s="8">
        <v>26</v>
      </c>
      <c r="B33" s="481">
        <v>33.04</v>
      </c>
      <c r="C33" s="481">
        <v>31.96</v>
      </c>
      <c r="D33" s="492">
        <v>31.24</v>
      </c>
      <c r="E33" s="482">
        <v>36.200000000000003</v>
      </c>
      <c r="F33" s="481">
        <v>23.2</v>
      </c>
      <c r="G33" s="481">
        <v>93</v>
      </c>
      <c r="H33" s="481">
        <v>67</v>
      </c>
      <c r="I33" s="434">
        <v>5</v>
      </c>
      <c r="J33" s="481">
        <v>0.93</v>
      </c>
      <c r="K33" s="480">
        <v>0.06</v>
      </c>
      <c r="L33" s="542">
        <f t="shared" si="6"/>
        <v>0.495</v>
      </c>
      <c r="M33" s="483">
        <v>7</v>
      </c>
      <c r="N33" s="478" t="s">
        <v>263</v>
      </c>
      <c r="O33" s="306"/>
    </row>
    <row r="34" spans="1:15" ht="15.5" x14ac:dyDescent="0.35">
      <c r="A34" s="8">
        <v>27</v>
      </c>
      <c r="B34" s="481">
        <v>34.68</v>
      </c>
      <c r="C34" s="481">
        <v>32.6</v>
      </c>
      <c r="D34" s="492">
        <v>31.56</v>
      </c>
      <c r="E34" s="482">
        <v>34.200000000000003</v>
      </c>
      <c r="F34" s="482">
        <v>23.2</v>
      </c>
      <c r="G34" s="481">
        <v>96</v>
      </c>
      <c r="H34" s="481">
        <v>63</v>
      </c>
      <c r="I34" s="481">
        <v>5.3</v>
      </c>
      <c r="J34" s="481">
        <v>0.89</v>
      </c>
      <c r="K34" s="480">
        <v>0.15</v>
      </c>
      <c r="L34" s="542">
        <f t="shared" si="6"/>
        <v>0.52</v>
      </c>
      <c r="M34" s="483">
        <v>10</v>
      </c>
      <c r="N34" s="478" t="s">
        <v>263</v>
      </c>
      <c r="O34" s="306"/>
    </row>
    <row r="35" spans="1:15" ht="15" customHeight="1" x14ac:dyDescent="0.35">
      <c r="A35" s="8">
        <v>28</v>
      </c>
      <c r="B35" s="481">
        <v>34.76</v>
      </c>
      <c r="C35" s="480">
        <v>32.72</v>
      </c>
      <c r="D35" s="492">
        <v>31.96</v>
      </c>
      <c r="E35" s="482">
        <v>36.4</v>
      </c>
      <c r="F35" s="482">
        <v>22.8</v>
      </c>
      <c r="G35" s="481">
        <v>96</v>
      </c>
      <c r="H35" s="481">
        <v>57</v>
      </c>
      <c r="I35" s="481">
        <v>5.8</v>
      </c>
      <c r="J35" s="481">
        <v>0.83</v>
      </c>
      <c r="K35" s="480">
        <v>0.3</v>
      </c>
      <c r="L35" s="542">
        <f t="shared" si="6"/>
        <v>0.56499999999999995</v>
      </c>
      <c r="M35" s="483">
        <v>8</v>
      </c>
      <c r="N35" s="478" t="s">
        <v>263</v>
      </c>
      <c r="O35" s="306"/>
    </row>
    <row r="36" spans="1:15" ht="15.5" x14ac:dyDescent="0.35">
      <c r="A36" s="8">
        <v>29</v>
      </c>
      <c r="B36" s="481">
        <v>34.56</v>
      </c>
      <c r="C36" s="480">
        <v>32.68</v>
      </c>
      <c r="D36" s="492">
        <v>31.96</v>
      </c>
      <c r="E36" s="482">
        <v>36.200000000000003</v>
      </c>
      <c r="F36" s="482">
        <v>21.8</v>
      </c>
      <c r="G36" s="481">
        <v>92</v>
      </c>
      <c r="H36" s="481">
        <v>57</v>
      </c>
      <c r="I36" s="481">
        <v>7</v>
      </c>
      <c r="J36" s="481">
        <v>0.62</v>
      </c>
      <c r="K36" s="480">
        <v>0.19</v>
      </c>
      <c r="L36" s="542">
        <f t="shared" si="6"/>
        <v>0.40500000000000003</v>
      </c>
      <c r="M36" s="483">
        <v>9</v>
      </c>
      <c r="N36" s="478">
        <v>0</v>
      </c>
      <c r="O36" s="306"/>
    </row>
    <row r="37" spans="1:15" ht="15.5" x14ac:dyDescent="0.35">
      <c r="A37" s="8">
        <v>30</v>
      </c>
      <c r="B37" s="481">
        <v>32.96</v>
      </c>
      <c r="C37" s="480">
        <v>32.36</v>
      </c>
      <c r="D37" s="492">
        <v>31.92</v>
      </c>
      <c r="E37" s="482">
        <v>36.200000000000003</v>
      </c>
      <c r="F37" s="482">
        <v>21</v>
      </c>
      <c r="G37" s="481">
        <v>96</v>
      </c>
      <c r="H37" s="481">
        <v>53</v>
      </c>
      <c r="I37" s="481">
        <v>5.94</v>
      </c>
      <c r="J37" s="481">
        <v>0.72</v>
      </c>
      <c r="K37" s="480">
        <v>0.13</v>
      </c>
      <c r="L37" s="542">
        <f t="shared" si="6"/>
        <v>0.42499999999999999</v>
      </c>
      <c r="M37" s="483">
        <v>8.3000000000000007</v>
      </c>
      <c r="N37" s="478">
        <v>0</v>
      </c>
      <c r="O37" s="306"/>
    </row>
    <row r="38" spans="1:15" x14ac:dyDescent="0.35">
      <c r="A38" s="243" t="s">
        <v>16</v>
      </c>
      <c r="B38" s="560">
        <f>SUM(B28:B37)</f>
        <v>338.15999999999997</v>
      </c>
      <c r="C38" s="560">
        <f t="shared" ref="C38:L38" si="7">SUM(C28:C37)</f>
        <v>319.24</v>
      </c>
      <c r="D38" s="560">
        <f t="shared" si="7"/>
        <v>311.04000000000002</v>
      </c>
      <c r="E38" s="560">
        <f t="shared" si="7"/>
        <v>353.2</v>
      </c>
      <c r="F38" s="560">
        <f t="shared" si="7"/>
        <v>223.00000000000003</v>
      </c>
      <c r="G38" s="560">
        <f t="shared" si="7"/>
        <v>953</v>
      </c>
      <c r="H38" s="560">
        <f t="shared" si="7"/>
        <v>606</v>
      </c>
      <c r="I38" s="560">
        <f t="shared" si="7"/>
        <v>54.759999999999991</v>
      </c>
      <c r="J38" s="560">
        <f t="shared" si="7"/>
        <v>7.9899999999999993</v>
      </c>
      <c r="K38" s="560">
        <f t="shared" si="7"/>
        <v>2.23</v>
      </c>
      <c r="L38" s="560">
        <f t="shared" si="7"/>
        <v>5.1100000000000003</v>
      </c>
      <c r="M38" s="506"/>
      <c r="N38" s="506"/>
      <c r="O38" s="488"/>
    </row>
    <row r="39" spans="1:15" x14ac:dyDescent="0.35">
      <c r="A39" s="243" t="s">
        <v>18</v>
      </c>
      <c r="B39" s="560">
        <f>AVERAGE(B28:B37)</f>
        <v>33.815999999999995</v>
      </c>
      <c r="C39" s="560">
        <f t="shared" ref="C39:L39" si="8">AVERAGE(C28:C37)</f>
        <v>31.923999999999999</v>
      </c>
      <c r="D39" s="560">
        <f t="shared" si="8"/>
        <v>31.104000000000003</v>
      </c>
      <c r="E39" s="560">
        <f t="shared" si="8"/>
        <v>35.32</v>
      </c>
      <c r="F39" s="560">
        <f t="shared" si="8"/>
        <v>22.300000000000004</v>
      </c>
      <c r="G39" s="560">
        <f t="shared" si="8"/>
        <v>95.3</v>
      </c>
      <c r="H39" s="560">
        <f t="shared" si="8"/>
        <v>60.6</v>
      </c>
      <c r="I39" s="560">
        <f t="shared" si="8"/>
        <v>5.4759999999999991</v>
      </c>
      <c r="J39" s="560">
        <f t="shared" si="8"/>
        <v>0.79899999999999993</v>
      </c>
      <c r="K39" s="560">
        <f t="shared" si="8"/>
        <v>0.223</v>
      </c>
      <c r="L39" s="560">
        <f t="shared" si="8"/>
        <v>0.51100000000000001</v>
      </c>
      <c r="M39" s="506"/>
      <c r="N39" s="559"/>
      <c r="O39" s="488"/>
    </row>
    <row r="40" spans="1:15" x14ac:dyDescent="0.35">
      <c r="A40" s="508" t="s">
        <v>20</v>
      </c>
      <c r="B40" s="507">
        <f>B38+B26+B14</f>
        <v>962.04</v>
      </c>
      <c r="C40" s="507">
        <f t="shared" ref="C40:L40" si="9">C38+C26+C14</f>
        <v>906.92000000000007</v>
      </c>
      <c r="D40" s="507">
        <f t="shared" si="9"/>
        <v>898.59999999999991</v>
      </c>
      <c r="E40" s="507">
        <f t="shared" si="9"/>
        <v>1031.5999999999999</v>
      </c>
      <c r="F40" s="507">
        <f t="shared" si="9"/>
        <v>660.6</v>
      </c>
      <c r="G40" s="507">
        <f t="shared" si="9"/>
        <v>2865</v>
      </c>
      <c r="H40" s="507">
        <f t="shared" si="9"/>
        <v>1907</v>
      </c>
      <c r="I40" s="507">
        <f t="shared" si="9"/>
        <v>136.26</v>
      </c>
      <c r="J40" s="507">
        <f t="shared" si="9"/>
        <v>25.119999999999997</v>
      </c>
      <c r="K40" s="507">
        <f t="shared" si="9"/>
        <v>10.07</v>
      </c>
      <c r="L40" s="507">
        <f t="shared" si="9"/>
        <v>17.594999999999999</v>
      </c>
      <c r="M40" s="507"/>
      <c r="N40" s="507">
        <f>SUM(N4:N39)</f>
        <v>240.80000000000004</v>
      </c>
      <c r="O40" s="488"/>
    </row>
    <row r="41" spans="1:15" x14ac:dyDescent="0.35">
      <c r="A41" s="508" t="s">
        <v>21</v>
      </c>
      <c r="B41" s="559">
        <f>B40/30</f>
        <v>32.067999999999998</v>
      </c>
      <c r="C41" s="559">
        <f t="shared" ref="C41:L41" si="10">C40/30</f>
        <v>30.230666666666668</v>
      </c>
      <c r="D41" s="559">
        <f t="shared" si="10"/>
        <v>29.95333333333333</v>
      </c>
      <c r="E41" s="559">
        <f t="shared" si="10"/>
        <v>34.386666666666663</v>
      </c>
      <c r="F41" s="559">
        <f t="shared" si="10"/>
        <v>22.02</v>
      </c>
      <c r="G41" s="559">
        <f t="shared" si="10"/>
        <v>95.5</v>
      </c>
      <c r="H41" s="559">
        <f t="shared" si="10"/>
        <v>63.56666666666667</v>
      </c>
      <c r="I41" s="559">
        <f t="shared" si="10"/>
        <v>4.5419999999999998</v>
      </c>
      <c r="J41" s="559">
        <f t="shared" si="10"/>
        <v>0.83733333333333326</v>
      </c>
      <c r="K41" s="559">
        <f t="shared" si="10"/>
        <v>0.33566666666666667</v>
      </c>
      <c r="L41" s="559">
        <f t="shared" si="10"/>
        <v>0.58649999999999991</v>
      </c>
      <c r="M41" s="559">
        <f>AVERAGE(M4:M40)</f>
        <v>7.7242187500000004</v>
      </c>
      <c r="N41" s="559"/>
      <c r="O41" s="488"/>
    </row>
    <row r="43" spans="1:15" x14ac:dyDescent="0.35">
      <c r="K43" s="539"/>
    </row>
  </sheetData>
  <mergeCells count="8">
    <mergeCell ref="N2:N3"/>
    <mergeCell ref="O2:O3"/>
    <mergeCell ref="A1:O1"/>
    <mergeCell ref="A2:A3"/>
    <mergeCell ref="B2:D2"/>
    <mergeCell ref="E2:F2"/>
    <mergeCell ref="G2:H2"/>
    <mergeCell ref="J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N34"/>
  <sheetViews>
    <sheetView workbookViewId="0">
      <selection activeCell="B3" sqref="B3:M34"/>
    </sheetView>
  </sheetViews>
  <sheetFormatPr defaultRowHeight="14.5" x14ac:dyDescent="0.35"/>
  <cols>
    <col min="2" max="2" width="12.1796875" customWidth="1"/>
  </cols>
  <sheetData>
    <row r="3" spans="2:14" ht="19" thickBot="1" x14ac:dyDescent="0.5">
      <c r="B3" s="1566" t="s">
        <v>256</v>
      </c>
      <c r="C3" s="1566"/>
      <c r="D3" s="1566"/>
      <c r="E3" s="1566"/>
      <c r="F3" s="1566"/>
      <c r="G3" s="1566"/>
      <c r="H3" s="1566"/>
      <c r="I3" s="1566"/>
      <c r="J3" s="1566"/>
    </row>
    <row r="4" spans="2:14" ht="15" thickBot="1" x14ac:dyDescent="0.4">
      <c r="B4" s="535" t="s">
        <v>1</v>
      </c>
      <c r="C4" s="536">
        <v>0.5</v>
      </c>
      <c r="D4" s="536">
        <v>0.125</v>
      </c>
      <c r="E4" s="536">
        <v>0.25</v>
      </c>
      <c r="F4" s="536">
        <v>0.375</v>
      </c>
      <c r="G4" s="536">
        <v>0.5</v>
      </c>
      <c r="H4" s="536">
        <v>0.5</v>
      </c>
      <c r="I4" s="536">
        <v>0.125</v>
      </c>
      <c r="J4" s="536">
        <v>0.25</v>
      </c>
      <c r="K4" s="536">
        <v>0.375</v>
      </c>
      <c r="L4" s="537">
        <v>0.5</v>
      </c>
      <c r="M4" s="538" t="s">
        <v>181</v>
      </c>
    </row>
    <row r="5" spans="2:14" x14ac:dyDescent="0.35">
      <c r="B5" s="307">
        <v>45231</v>
      </c>
      <c r="C5" s="300" t="s">
        <v>257</v>
      </c>
      <c r="D5" s="300" t="s">
        <v>257</v>
      </c>
      <c r="E5" s="300" t="s">
        <v>258</v>
      </c>
      <c r="F5" s="300" t="s">
        <v>258</v>
      </c>
      <c r="G5" s="300" t="s">
        <v>258</v>
      </c>
      <c r="H5" s="300">
        <v>2</v>
      </c>
      <c r="I5" s="300">
        <v>2</v>
      </c>
      <c r="J5" s="300">
        <v>2</v>
      </c>
      <c r="K5" s="300">
        <v>2</v>
      </c>
      <c r="L5" s="300">
        <v>4</v>
      </c>
      <c r="M5" s="300"/>
    </row>
    <row r="6" spans="2:14" x14ac:dyDescent="0.35">
      <c r="B6" s="307">
        <v>45232</v>
      </c>
      <c r="C6" s="169" t="s">
        <v>257</v>
      </c>
      <c r="D6" s="169" t="s">
        <v>258</v>
      </c>
      <c r="E6" s="169" t="s">
        <v>258</v>
      </c>
      <c r="F6" s="169" t="s">
        <v>258</v>
      </c>
      <c r="G6" s="169" t="s">
        <v>258</v>
      </c>
      <c r="H6" s="169" t="s">
        <v>259</v>
      </c>
      <c r="I6" s="169" t="s">
        <v>259</v>
      </c>
      <c r="J6" s="169">
        <v>2</v>
      </c>
      <c r="K6" s="169">
        <v>4</v>
      </c>
      <c r="L6" s="169" t="s">
        <v>259</v>
      </c>
      <c r="M6" s="169"/>
    </row>
    <row r="7" spans="2:14" x14ac:dyDescent="0.35">
      <c r="B7" s="307">
        <v>45233</v>
      </c>
      <c r="C7" s="169" t="s">
        <v>260</v>
      </c>
      <c r="D7" s="169" t="s">
        <v>257</v>
      </c>
      <c r="E7" s="169" t="s">
        <v>257</v>
      </c>
      <c r="F7" s="169" t="s">
        <v>258</v>
      </c>
      <c r="G7" s="169" t="s">
        <v>258</v>
      </c>
      <c r="H7" s="169">
        <v>2</v>
      </c>
      <c r="I7" s="169" t="s">
        <v>259</v>
      </c>
      <c r="J7" s="169" t="s">
        <v>259</v>
      </c>
      <c r="K7" s="169" t="s">
        <v>259</v>
      </c>
      <c r="L7" s="169">
        <v>2</v>
      </c>
      <c r="M7" s="169"/>
    </row>
    <row r="8" spans="2:14" x14ac:dyDescent="0.35">
      <c r="B8" s="307">
        <v>45234</v>
      </c>
      <c r="C8" s="169" t="s">
        <v>258</v>
      </c>
      <c r="D8" s="169" t="s">
        <v>258</v>
      </c>
      <c r="E8" s="169" t="s">
        <v>258</v>
      </c>
      <c r="F8" s="169" t="s">
        <v>258</v>
      </c>
      <c r="G8" s="169" t="s">
        <v>257</v>
      </c>
      <c r="H8" s="169" t="s">
        <v>259</v>
      </c>
      <c r="I8" s="169" t="s">
        <v>259</v>
      </c>
      <c r="J8" s="169">
        <v>2</v>
      </c>
      <c r="K8" s="169" t="s">
        <v>259</v>
      </c>
      <c r="L8" s="169">
        <v>4</v>
      </c>
      <c r="M8" s="169"/>
    </row>
    <row r="9" spans="2:14" x14ac:dyDescent="0.35">
      <c r="B9" s="307">
        <v>45235</v>
      </c>
      <c r="C9" s="169" t="s">
        <v>261</v>
      </c>
      <c r="D9" s="169" t="s">
        <v>258</v>
      </c>
      <c r="E9" s="169" t="s">
        <v>258</v>
      </c>
      <c r="F9" s="169" t="s">
        <v>258</v>
      </c>
      <c r="G9" s="169" t="s">
        <v>258</v>
      </c>
      <c r="H9" s="169">
        <v>2</v>
      </c>
      <c r="I9" s="169" t="s">
        <v>259</v>
      </c>
      <c r="J9" s="169">
        <v>2</v>
      </c>
      <c r="K9" s="169" t="s">
        <v>259</v>
      </c>
      <c r="L9" s="169" t="s">
        <v>259</v>
      </c>
      <c r="M9" s="169"/>
    </row>
    <row r="10" spans="2:14" x14ac:dyDescent="0.35">
      <c r="B10" s="307">
        <v>45236</v>
      </c>
      <c r="C10" s="169" t="s">
        <v>258</v>
      </c>
      <c r="D10" s="169" t="s">
        <v>258</v>
      </c>
      <c r="E10" s="169" t="s">
        <v>258</v>
      </c>
      <c r="F10" s="169" t="s">
        <v>258</v>
      </c>
      <c r="G10" s="169" t="s">
        <v>258</v>
      </c>
      <c r="H10" s="169">
        <v>2</v>
      </c>
      <c r="I10" s="169" t="s">
        <v>259</v>
      </c>
      <c r="J10" s="169" t="s">
        <v>259</v>
      </c>
      <c r="K10" s="169">
        <v>2</v>
      </c>
      <c r="L10" s="169" t="s">
        <v>259</v>
      </c>
      <c r="M10" s="169"/>
    </row>
    <row r="11" spans="2:14" x14ac:dyDescent="0.35">
      <c r="B11" s="307">
        <v>45237</v>
      </c>
      <c r="C11" s="169" t="s">
        <v>257</v>
      </c>
      <c r="D11" s="169" t="s">
        <v>257</v>
      </c>
      <c r="E11" s="169" t="s">
        <v>258</v>
      </c>
      <c r="F11" s="169" t="s">
        <v>258</v>
      </c>
      <c r="G11" s="169" t="s">
        <v>258</v>
      </c>
      <c r="H11" s="169" t="s">
        <v>259</v>
      </c>
      <c r="I11" s="169">
        <v>2</v>
      </c>
      <c r="J11" s="169">
        <v>2</v>
      </c>
      <c r="K11" s="169">
        <v>2</v>
      </c>
      <c r="L11" s="169" t="s">
        <v>259</v>
      </c>
      <c r="M11" s="169"/>
    </row>
    <row r="12" spans="2:14" x14ac:dyDescent="0.35">
      <c r="B12" s="307">
        <v>45238</v>
      </c>
      <c r="C12" s="169" t="s">
        <v>262</v>
      </c>
      <c r="D12" s="169" t="s">
        <v>257</v>
      </c>
      <c r="E12" s="169" t="s">
        <v>257</v>
      </c>
      <c r="F12" s="169" t="s">
        <v>258</v>
      </c>
      <c r="G12" s="169" t="s">
        <v>257</v>
      </c>
      <c r="H12" s="169" t="s">
        <v>259</v>
      </c>
      <c r="I12" s="169">
        <v>2</v>
      </c>
      <c r="J12" s="169">
        <v>2</v>
      </c>
      <c r="K12" s="169" t="s">
        <v>259</v>
      </c>
      <c r="L12" s="169" t="s">
        <v>259</v>
      </c>
      <c r="M12" s="169"/>
    </row>
    <row r="13" spans="2:14" x14ac:dyDescent="0.35">
      <c r="B13" s="307">
        <v>45239</v>
      </c>
      <c r="C13" s="169" t="s">
        <v>257</v>
      </c>
      <c r="D13" s="169" t="s">
        <v>258</v>
      </c>
      <c r="E13" s="169" t="s">
        <v>258</v>
      </c>
      <c r="F13" s="169" t="s">
        <v>258</v>
      </c>
      <c r="G13" s="169" t="s">
        <v>258</v>
      </c>
      <c r="H13" s="169">
        <v>2</v>
      </c>
      <c r="I13" s="169" t="s">
        <v>259</v>
      </c>
      <c r="J13" s="169">
        <v>2</v>
      </c>
      <c r="K13" s="169" t="s">
        <v>259</v>
      </c>
      <c r="L13" s="169">
        <v>2</v>
      </c>
      <c r="M13" s="169"/>
    </row>
    <row r="14" spans="2:14" x14ac:dyDescent="0.35">
      <c r="B14" s="307">
        <v>45240</v>
      </c>
      <c r="C14" s="169" t="s">
        <v>257</v>
      </c>
      <c r="D14" s="169" t="s">
        <v>257</v>
      </c>
      <c r="E14" s="169" t="s">
        <v>258</v>
      </c>
      <c r="F14" s="169" t="s">
        <v>258</v>
      </c>
      <c r="G14" s="169" t="s">
        <v>258</v>
      </c>
      <c r="H14" s="169" t="s">
        <v>259</v>
      </c>
      <c r="I14" s="169">
        <v>2</v>
      </c>
      <c r="J14" s="169">
        <v>2</v>
      </c>
      <c r="K14" s="169" t="s">
        <v>259</v>
      </c>
      <c r="L14" s="169" t="s">
        <v>259</v>
      </c>
      <c r="M14" s="169"/>
    </row>
    <row r="15" spans="2:14" x14ac:dyDescent="0.35">
      <c r="B15" s="307">
        <v>45241</v>
      </c>
      <c r="C15" s="169" t="s">
        <v>258</v>
      </c>
      <c r="D15" s="169" t="s">
        <v>257</v>
      </c>
      <c r="E15" s="169" t="s">
        <v>258</v>
      </c>
      <c r="F15" s="169" t="s">
        <v>258</v>
      </c>
      <c r="G15" s="169" t="s">
        <v>258</v>
      </c>
      <c r="H15" s="169">
        <v>2</v>
      </c>
      <c r="I15" s="169" t="s">
        <v>259</v>
      </c>
      <c r="J15" s="169">
        <v>2</v>
      </c>
      <c r="K15" s="169">
        <v>2</v>
      </c>
      <c r="L15" s="169" t="s">
        <v>259</v>
      </c>
      <c r="M15" s="169"/>
    </row>
    <row r="16" spans="2:14" x14ac:dyDescent="0.35">
      <c r="B16" s="307">
        <v>45242</v>
      </c>
      <c r="C16" s="169" t="s">
        <v>257</v>
      </c>
      <c r="D16" s="169" t="s">
        <v>258</v>
      </c>
      <c r="E16" s="169" t="s">
        <v>257</v>
      </c>
      <c r="F16" s="169" t="s">
        <v>258</v>
      </c>
      <c r="G16" s="169" t="s">
        <v>258</v>
      </c>
      <c r="H16" s="169" t="s">
        <v>259</v>
      </c>
      <c r="I16" s="169">
        <v>2</v>
      </c>
      <c r="J16" s="169" t="s">
        <v>259</v>
      </c>
      <c r="K16" s="169">
        <v>2</v>
      </c>
      <c r="L16" s="169" t="s">
        <v>259</v>
      </c>
      <c r="M16" s="169"/>
      <c r="N16" s="326"/>
    </row>
    <row r="17" spans="2:13" x14ac:dyDescent="0.35">
      <c r="B17" s="307">
        <v>45243</v>
      </c>
      <c r="C17" s="169" t="s">
        <v>257</v>
      </c>
      <c r="D17" s="169" t="s">
        <v>257</v>
      </c>
      <c r="E17" s="169" t="s">
        <v>258</v>
      </c>
      <c r="F17" s="169" t="s">
        <v>258</v>
      </c>
      <c r="G17" s="169" t="s">
        <v>258</v>
      </c>
      <c r="H17" s="169" t="s">
        <v>259</v>
      </c>
      <c r="I17" s="169" t="s">
        <v>259</v>
      </c>
      <c r="J17" s="169">
        <v>2</v>
      </c>
      <c r="K17" s="169">
        <v>2</v>
      </c>
      <c r="L17" s="169" t="s">
        <v>259</v>
      </c>
      <c r="M17" s="169"/>
    </row>
    <row r="18" spans="2:13" x14ac:dyDescent="0.35">
      <c r="B18" s="307">
        <v>45244</v>
      </c>
      <c r="C18" s="169" t="s">
        <v>257</v>
      </c>
      <c r="D18" s="169" t="s">
        <v>257</v>
      </c>
      <c r="E18" s="169" t="s">
        <v>258</v>
      </c>
      <c r="F18" s="169" t="s">
        <v>258</v>
      </c>
      <c r="G18" s="169" t="s">
        <v>258</v>
      </c>
      <c r="H18" s="169">
        <v>2</v>
      </c>
      <c r="I18" s="169" t="s">
        <v>259</v>
      </c>
      <c r="J18" s="169">
        <v>2</v>
      </c>
      <c r="K18" s="169" t="s">
        <v>259</v>
      </c>
      <c r="L18" s="169" t="s">
        <v>259</v>
      </c>
      <c r="M18" s="169"/>
    </row>
    <row r="19" spans="2:13" x14ac:dyDescent="0.35">
      <c r="B19" s="307">
        <v>45245</v>
      </c>
      <c r="C19" s="169" t="s">
        <v>257</v>
      </c>
      <c r="D19" s="169" t="s">
        <v>258</v>
      </c>
      <c r="E19" s="169" t="s">
        <v>258</v>
      </c>
      <c r="F19" s="169" t="s">
        <v>258</v>
      </c>
      <c r="G19" s="169" t="s">
        <v>257</v>
      </c>
      <c r="H19" s="169" t="s">
        <v>259</v>
      </c>
      <c r="I19" s="169">
        <v>2</v>
      </c>
      <c r="J19" s="169" t="s">
        <v>259</v>
      </c>
      <c r="K19" s="169">
        <v>2</v>
      </c>
      <c r="L19" s="169">
        <v>2</v>
      </c>
      <c r="M19" s="169"/>
    </row>
    <row r="20" spans="2:13" x14ac:dyDescent="0.35">
      <c r="B20" s="307">
        <v>45246</v>
      </c>
      <c r="C20" s="169" t="s">
        <v>257</v>
      </c>
      <c r="D20" s="169" t="s">
        <v>257</v>
      </c>
      <c r="E20" s="169" t="s">
        <v>258</v>
      </c>
      <c r="F20" s="169" t="s">
        <v>258</v>
      </c>
      <c r="G20" s="169" t="s">
        <v>258</v>
      </c>
      <c r="H20" s="169" t="s">
        <v>259</v>
      </c>
      <c r="I20" s="169" t="s">
        <v>259</v>
      </c>
      <c r="J20" s="169">
        <v>2</v>
      </c>
      <c r="K20" s="169">
        <v>2</v>
      </c>
      <c r="L20" s="169">
        <v>2</v>
      </c>
      <c r="M20" s="169"/>
    </row>
    <row r="21" spans="2:13" x14ac:dyDescent="0.35">
      <c r="B21" s="307">
        <v>45247</v>
      </c>
      <c r="C21" s="169" t="s">
        <v>257</v>
      </c>
      <c r="D21" s="169" t="s">
        <v>257</v>
      </c>
      <c r="E21" s="169" t="s">
        <v>258</v>
      </c>
      <c r="F21" s="169" t="s">
        <v>258</v>
      </c>
      <c r="G21" s="169" t="s">
        <v>258</v>
      </c>
      <c r="H21" s="169" t="s">
        <v>259</v>
      </c>
      <c r="I21" s="169" t="s">
        <v>259</v>
      </c>
      <c r="J21" s="169">
        <v>2</v>
      </c>
      <c r="K21" s="169">
        <v>2</v>
      </c>
      <c r="L21" s="169">
        <v>2</v>
      </c>
      <c r="M21" s="169"/>
    </row>
    <row r="22" spans="2:13" x14ac:dyDescent="0.35">
      <c r="B22" s="307">
        <v>45248</v>
      </c>
      <c r="C22" s="169" t="s">
        <v>257</v>
      </c>
      <c r="D22" s="169" t="s">
        <v>258</v>
      </c>
      <c r="E22" s="169" t="s">
        <v>258</v>
      </c>
      <c r="F22" s="169" t="s">
        <v>258</v>
      </c>
      <c r="G22" s="169" t="s">
        <v>258</v>
      </c>
      <c r="H22" s="169">
        <v>2</v>
      </c>
      <c r="I22" s="169" t="s">
        <v>259</v>
      </c>
      <c r="J22" s="169">
        <v>2</v>
      </c>
      <c r="K22" s="169" t="s">
        <v>259</v>
      </c>
      <c r="L22" s="169">
        <v>2</v>
      </c>
      <c r="M22" s="169"/>
    </row>
    <row r="23" spans="2:13" x14ac:dyDescent="0.35">
      <c r="B23" s="307">
        <v>45249</v>
      </c>
      <c r="C23" s="169" t="s">
        <v>257</v>
      </c>
      <c r="D23" s="169" t="s">
        <v>257</v>
      </c>
      <c r="E23" s="169" t="s">
        <v>258</v>
      </c>
      <c r="F23" s="169" t="s">
        <v>258</v>
      </c>
      <c r="G23" s="169" t="s">
        <v>258</v>
      </c>
      <c r="H23" s="169" t="s">
        <v>259</v>
      </c>
      <c r="I23" s="169">
        <v>2</v>
      </c>
      <c r="J23" s="169">
        <v>2</v>
      </c>
      <c r="K23" s="169" t="s">
        <v>259</v>
      </c>
      <c r="L23" s="169" t="s">
        <v>259</v>
      </c>
      <c r="M23" s="169"/>
    </row>
    <row r="24" spans="2:13" x14ac:dyDescent="0.35">
      <c r="B24" s="307">
        <v>45250</v>
      </c>
      <c r="C24" s="169" t="s">
        <v>258</v>
      </c>
      <c r="D24" s="169" t="s">
        <v>257</v>
      </c>
      <c r="E24" s="169" t="s">
        <v>258</v>
      </c>
      <c r="F24" s="169" t="s">
        <v>258</v>
      </c>
      <c r="G24" s="169" t="s">
        <v>258</v>
      </c>
      <c r="H24" s="169">
        <v>2</v>
      </c>
      <c r="I24" s="169" t="s">
        <v>259</v>
      </c>
      <c r="J24" s="169">
        <v>2</v>
      </c>
      <c r="K24" s="169">
        <v>2</v>
      </c>
      <c r="L24" s="169" t="s">
        <v>259</v>
      </c>
      <c r="M24" s="169"/>
    </row>
    <row r="25" spans="2:13" x14ac:dyDescent="0.35">
      <c r="B25" s="307">
        <v>45251</v>
      </c>
      <c r="C25" s="169" t="s">
        <v>257</v>
      </c>
      <c r="D25" s="169" t="s">
        <v>258</v>
      </c>
      <c r="E25" s="169" t="s">
        <v>257</v>
      </c>
      <c r="F25" s="169" t="s">
        <v>258</v>
      </c>
      <c r="G25" s="169" t="s">
        <v>258</v>
      </c>
      <c r="H25" s="169" t="s">
        <v>259</v>
      </c>
      <c r="I25" s="169">
        <v>2</v>
      </c>
      <c r="J25" s="169" t="s">
        <v>259</v>
      </c>
      <c r="K25" s="169">
        <v>2</v>
      </c>
      <c r="L25" s="169" t="s">
        <v>259</v>
      </c>
      <c r="M25" s="169"/>
    </row>
    <row r="26" spans="2:13" x14ac:dyDescent="0.35">
      <c r="B26" s="307">
        <v>45252</v>
      </c>
      <c r="C26" s="169" t="s">
        <v>258</v>
      </c>
      <c r="D26" s="169" t="s">
        <v>258</v>
      </c>
      <c r="E26" s="169" t="s">
        <v>258</v>
      </c>
      <c r="F26" s="169" t="s">
        <v>258</v>
      </c>
      <c r="G26" s="169" t="s">
        <v>257</v>
      </c>
      <c r="H26" s="169" t="s">
        <v>259</v>
      </c>
      <c r="I26" s="169" t="s">
        <v>259</v>
      </c>
      <c r="J26" s="169">
        <v>2</v>
      </c>
      <c r="K26" s="169" t="s">
        <v>259</v>
      </c>
      <c r="L26" s="169">
        <v>4</v>
      </c>
      <c r="M26" s="169"/>
    </row>
    <row r="27" spans="2:13" x14ac:dyDescent="0.35">
      <c r="B27" s="307">
        <v>45253</v>
      </c>
      <c r="C27" s="169" t="s">
        <v>261</v>
      </c>
      <c r="D27" s="169" t="s">
        <v>258</v>
      </c>
      <c r="E27" s="169" t="s">
        <v>258</v>
      </c>
      <c r="F27" s="169" t="s">
        <v>258</v>
      </c>
      <c r="G27" s="169" t="s">
        <v>258</v>
      </c>
      <c r="H27" s="169">
        <v>2</v>
      </c>
      <c r="I27" s="169" t="s">
        <v>259</v>
      </c>
      <c r="J27" s="169">
        <v>2</v>
      </c>
      <c r="K27" s="169" t="s">
        <v>259</v>
      </c>
      <c r="L27" s="169" t="s">
        <v>259</v>
      </c>
      <c r="M27" s="169"/>
    </row>
    <row r="28" spans="2:13" x14ac:dyDescent="0.35">
      <c r="B28" s="307">
        <v>45254</v>
      </c>
      <c r="C28" s="169" t="s">
        <v>258</v>
      </c>
      <c r="D28" s="169" t="s">
        <v>258</v>
      </c>
      <c r="E28" s="169" t="s">
        <v>258</v>
      </c>
      <c r="F28" s="169" t="s">
        <v>258</v>
      </c>
      <c r="G28" s="169" t="s">
        <v>258</v>
      </c>
      <c r="H28" s="169">
        <v>2</v>
      </c>
      <c r="I28" s="169" t="s">
        <v>259</v>
      </c>
      <c r="J28" s="169" t="s">
        <v>259</v>
      </c>
      <c r="K28" s="169">
        <v>2</v>
      </c>
      <c r="L28" s="169" t="s">
        <v>259</v>
      </c>
      <c r="M28" s="169"/>
    </row>
    <row r="29" spans="2:13" x14ac:dyDescent="0.35">
      <c r="B29" s="307">
        <v>45255</v>
      </c>
      <c r="C29" s="169" t="s">
        <v>257</v>
      </c>
      <c r="D29" s="169" t="s">
        <v>257</v>
      </c>
      <c r="E29" s="169" t="s">
        <v>258</v>
      </c>
      <c r="F29" s="169" t="s">
        <v>258</v>
      </c>
      <c r="G29" s="169" t="s">
        <v>258</v>
      </c>
      <c r="H29" s="169" t="s">
        <v>259</v>
      </c>
      <c r="I29" s="169">
        <v>2</v>
      </c>
      <c r="J29" s="169">
        <v>2</v>
      </c>
      <c r="K29" s="169">
        <v>2</v>
      </c>
      <c r="L29" s="169" t="s">
        <v>259</v>
      </c>
      <c r="M29" s="169"/>
    </row>
    <row r="30" spans="2:13" x14ac:dyDescent="0.35">
      <c r="B30" s="307">
        <v>45256</v>
      </c>
      <c r="C30" s="169" t="s">
        <v>262</v>
      </c>
      <c r="D30" s="169" t="s">
        <v>257</v>
      </c>
      <c r="E30" s="169" t="s">
        <v>257</v>
      </c>
      <c r="F30" s="169" t="s">
        <v>258</v>
      </c>
      <c r="G30" s="169" t="s">
        <v>257</v>
      </c>
      <c r="H30" s="169" t="s">
        <v>259</v>
      </c>
      <c r="I30" s="169">
        <v>2</v>
      </c>
      <c r="J30" s="169">
        <v>2</v>
      </c>
      <c r="K30" s="169" t="s">
        <v>259</v>
      </c>
      <c r="L30" s="169" t="s">
        <v>259</v>
      </c>
      <c r="M30" s="169"/>
    </row>
    <row r="31" spans="2:13" x14ac:dyDescent="0.35">
      <c r="B31" s="307">
        <v>45257</v>
      </c>
      <c r="C31" s="169" t="s">
        <v>257</v>
      </c>
      <c r="D31" s="169" t="s">
        <v>258</v>
      </c>
      <c r="E31" s="169" t="s">
        <v>257</v>
      </c>
      <c r="F31" s="169" t="s">
        <v>258</v>
      </c>
      <c r="G31" s="169" t="s">
        <v>258</v>
      </c>
      <c r="H31" s="169" t="s">
        <v>259</v>
      </c>
      <c r="I31" s="169">
        <v>2</v>
      </c>
      <c r="J31" s="169" t="s">
        <v>259</v>
      </c>
      <c r="K31" s="169">
        <v>2</v>
      </c>
      <c r="L31" s="169" t="s">
        <v>259</v>
      </c>
      <c r="M31" s="169"/>
    </row>
    <row r="32" spans="2:13" x14ac:dyDescent="0.35">
      <c r="B32" s="307">
        <v>45258</v>
      </c>
      <c r="C32" s="169" t="s">
        <v>257</v>
      </c>
      <c r="D32" s="169" t="s">
        <v>257</v>
      </c>
      <c r="E32" s="169" t="s">
        <v>258</v>
      </c>
      <c r="F32" s="169" t="s">
        <v>258</v>
      </c>
      <c r="G32" s="169" t="s">
        <v>258</v>
      </c>
      <c r="H32" s="169" t="s">
        <v>259</v>
      </c>
      <c r="I32" s="169" t="s">
        <v>259</v>
      </c>
      <c r="J32" s="169">
        <v>2</v>
      </c>
      <c r="K32" s="169">
        <v>2</v>
      </c>
      <c r="L32" s="169" t="s">
        <v>259</v>
      </c>
      <c r="M32" s="169"/>
    </row>
    <row r="33" spans="2:13" x14ac:dyDescent="0.35">
      <c r="B33" s="307">
        <v>45259</v>
      </c>
      <c r="C33" s="169" t="s">
        <v>257</v>
      </c>
      <c r="D33" s="169" t="s">
        <v>257</v>
      </c>
      <c r="E33" s="169" t="s">
        <v>258</v>
      </c>
      <c r="F33" s="169" t="s">
        <v>258</v>
      </c>
      <c r="G33" s="169" t="s">
        <v>258</v>
      </c>
      <c r="H33" s="169">
        <v>2</v>
      </c>
      <c r="I33" s="169" t="s">
        <v>259</v>
      </c>
      <c r="J33" s="169">
        <v>2</v>
      </c>
      <c r="K33" s="169" t="s">
        <v>259</v>
      </c>
      <c r="L33" s="169" t="s">
        <v>259</v>
      </c>
      <c r="M33" s="169"/>
    </row>
    <row r="34" spans="2:13" x14ac:dyDescent="0.35">
      <c r="B34" s="307">
        <v>45260</v>
      </c>
      <c r="C34" s="169" t="s">
        <v>257</v>
      </c>
      <c r="D34" s="169" t="s">
        <v>258</v>
      </c>
      <c r="E34" s="169" t="s">
        <v>258</v>
      </c>
      <c r="F34" s="169" t="s">
        <v>258</v>
      </c>
      <c r="G34" s="169" t="s">
        <v>257</v>
      </c>
      <c r="H34" s="169" t="s">
        <v>259</v>
      </c>
      <c r="I34" s="169">
        <v>2</v>
      </c>
      <c r="J34" s="169" t="s">
        <v>259</v>
      </c>
      <c r="K34" s="169">
        <v>2</v>
      </c>
      <c r="L34" s="169">
        <v>2</v>
      </c>
      <c r="M34" s="169"/>
    </row>
  </sheetData>
  <mergeCells count="1">
    <mergeCell ref="B3:J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F36"/>
  <sheetViews>
    <sheetView topLeftCell="A2" workbookViewId="0">
      <selection activeCell="A3" sqref="A3:F35"/>
    </sheetView>
  </sheetViews>
  <sheetFormatPr defaultRowHeight="14.5" x14ac:dyDescent="0.35"/>
  <sheetData>
    <row r="2" spans="1:6" ht="28.5" x14ac:dyDescent="0.65">
      <c r="A2" s="555" t="s">
        <v>253</v>
      </c>
      <c r="B2" s="555"/>
    </row>
    <row r="3" spans="1:6" ht="15.5" x14ac:dyDescent="0.35">
      <c r="A3" s="1567" t="s">
        <v>1</v>
      </c>
      <c r="B3" s="547" t="s">
        <v>252</v>
      </c>
      <c r="C3" s="547" t="s">
        <v>252</v>
      </c>
      <c r="D3" s="547" t="s">
        <v>252</v>
      </c>
      <c r="E3" s="547" t="s">
        <v>252</v>
      </c>
      <c r="F3" s="547" t="s">
        <v>252</v>
      </c>
    </row>
    <row r="4" spans="1:6" x14ac:dyDescent="0.35">
      <c r="A4" s="1567"/>
      <c r="B4" s="548">
        <v>44927</v>
      </c>
      <c r="C4" s="549">
        <v>44958</v>
      </c>
      <c r="D4" s="550">
        <v>44986</v>
      </c>
      <c r="E4" s="550">
        <v>45017</v>
      </c>
      <c r="F4" s="550">
        <v>45047</v>
      </c>
    </row>
    <row r="5" spans="1:6" ht="15.5" x14ac:dyDescent="0.35">
      <c r="A5" s="551">
        <v>1</v>
      </c>
      <c r="B5" s="552">
        <v>0</v>
      </c>
      <c r="C5" s="552">
        <v>0</v>
      </c>
      <c r="D5" s="552">
        <v>0</v>
      </c>
      <c r="E5" s="552">
        <v>0</v>
      </c>
      <c r="F5" s="552">
        <v>0</v>
      </c>
    </row>
    <row r="6" spans="1:6" ht="15.5" x14ac:dyDescent="0.35">
      <c r="A6" s="551">
        <v>2</v>
      </c>
      <c r="B6" s="552">
        <v>0</v>
      </c>
      <c r="C6" s="552">
        <v>0</v>
      </c>
      <c r="D6" s="552">
        <v>0</v>
      </c>
      <c r="E6" s="552">
        <v>0</v>
      </c>
      <c r="F6" s="552">
        <v>0</v>
      </c>
    </row>
    <row r="7" spans="1:6" ht="15.5" x14ac:dyDescent="0.35">
      <c r="A7" s="551">
        <v>3</v>
      </c>
      <c r="B7" s="552">
        <v>0</v>
      </c>
      <c r="C7" s="552">
        <v>0</v>
      </c>
      <c r="D7" s="552">
        <v>0</v>
      </c>
      <c r="E7" s="552">
        <v>0</v>
      </c>
      <c r="F7" s="552">
        <v>72.599999999999994</v>
      </c>
    </row>
    <row r="8" spans="1:6" ht="15.5" x14ac:dyDescent="0.35">
      <c r="A8" s="551">
        <v>4</v>
      </c>
      <c r="B8" s="552">
        <v>0</v>
      </c>
      <c r="C8" s="552">
        <v>0</v>
      </c>
      <c r="D8" s="552">
        <v>0</v>
      </c>
      <c r="E8" s="552">
        <v>0</v>
      </c>
      <c r="F8" s="552">
        <v>24.6</v>
      </c>
    </row>
    <row r="9" spans="1:6" ht="15.5" x14ac:dyDescent="0.35">
      <c r="A9" s="551">
        <v>5</v>
      </c>
      <c r="B9" s="552">
        <v>0</v>
      </c>
      <c r="C9" s="552">
        <v>0</v>
      </c>
      <c r="D9" s="552">
        <v>0</v>
      </c>
      <c r="E9" s="552">
        <v>1.8</v>
      </c>
      <c r="F9" s="552">
        <v>0</v>
      </c>
    </row>
    <row r="10" spans="1:6" ht="15.5" x14ac:dyDescent="0.35">
      <c r="A10" s="551">
        <v>6</v>
      </c>
      <c r="B10" s="552">
        <v>0</v>
      </c>
      <c r="C10" s="552">
        <v>0</v>
      </c>
      <c r="D10" s="552">
        <v>0</v>
      </c>
      <c r="E10" s="552">
        <v>3.2</v>
      </c>
      <c r="F10" s="552">
        <v>0</v>
      </c>
    </row>
    <row r="11" spans="1:6" ht="15.5" x14ac:dyDescent="0.35">
      <c r="A11" s="551">
        <v>7</v>
      </c>
      <c r="B11" s="552">
        <v>0</v>
      </c>
      <c r="C11" s="552">
        <v>0</v>
      </c>
      <c r="D11" s="552">
        <v>0</v>
      </c>
      <c r="E11" s="552">
        <v>30.8</v>
      </c>
      <c r="F11" s="552">
        <v>18</v>
      </c>
    </row>
    <row r="12" spans="1:6" ht="15.5" x14ac:dyDescent="0.35">
      <c r="A12" s="551">
        <v>8</v>
      </c>
      <c r="B12" s="552">
        <v>0</v>
      </c>
      <c r="C12" s="552">
        <v>0</v>
      </c>
      <c r="D12" s="552">
        <v>0</v>
      </c>
      <c r="E12" s="552">
        <v>0</v>
      </c>
      <c r="F12" s="552">
        <v>20.8</v>
      </c>
    </row>
    <row r="13" spans="1:6" ht="15.5" x14ac:dyDescent="0.35">
      <c r="A13" s="551">
        <v>9</v>
      </c>
      <c r="B13" s="552">
        <v>0</v>
      </c>
      <c r="C13" s="552">
        <v>0</v>
      </c>
      <c r="D13" s="552">
        <v>3.9</v>
      </c>
      <c r="E13" s="552">
        <v>0</v>
      </c>
      <c r="F13" s="552">
        <v>0</v>
      </c>
    </row>
    <row r="14" spans="1:6" ht="15.5" x14ac:dyDescent="0.35">
      <c r="A14" s="551">
        <v>10</v>
      </c>
      <c r="B14" s="552">
        <v>0</v>
      </c>
      <c r="C14" s="552">
        <v>0</v>
      </c>
      <c r="D14" s="552">
        <v>1.8</v>
      </c>
      <c r="E14" s="552">
        <v>0</v>
      </c>
      <c r="F14" s="552">
        <v>0</v>
      </c>
    </row>
    <row r="15" spans="1:6" ht="15.5" x14ac:dyDescent="0.35">
      <c r="A15" s="551">
        <v>11</v>
      </c>
      <c r="B15" s="552">
        <v>6.7</v>
      </c>
      <c r="C15" s="552">
        <v>0</v>
      </c>
      <c r="D15" s="552">
        <v>0</v>
      </c>
      <c r="E15" s="552">
        <v>0</v>
      </c>
      <c r="F15" s="552">
        <v>0</v>
      </c>
    </row>
    <row r="16" spans="1:6" ht="15.5" x14ac:dyDescent="0.35">
      <c r="A16" s="551">
        <v>12</v>
      </c>
      <c r="B16" s="552">
        <v>6</v>
      </c>
      <c r="C16" s="552">
        <v>0</v>
      </c>
      <c r="D16" s="552">
        <v>0</v>
      </c>
      <c r="E16" s="552">
        <v>0</v>
      </c>
      <c r="F16" s="552">
        <v>0</v>
      </c>
    </row>
    <row r="17" spans="1:6" ht="15.5" x14ac:dyDescent="0.35">
      <c r="A17" s="551">
        <v>13</v>
      </c>
      <c r="B17" s="552">
        <v>0</v>
      </c>
      <c r="C17" s="552">
        <v>0</v>
      </c>
      <c r="D17" s="552">
        <v>12.6</v>
      </c>
      <c r="E17" s="552">
        <v>3.8</v>
      </c>
      <c r="F17" s="552">
        <v>0</v>
      </c>
    </row>
    <row r="18" spans="1:6" ht="15.5" x14ac:dyDescent="0.35">
      <c r="A18" s="551">
        <v>14</v>
      </c>
      <c r="B18" s="552">
        <v>0</v>
      </c>
      <c r="C18" s="552">
        <v>0</v>
      </c>
      <c r="D18" s="552">
        <v>2.7</v>
      </c>
      <c r="E18" s="552">
        <v>0</v>
      </c>
      <c r="F18" s="552">
        <v>0</v>
      </c>
    </row>
    <row r="19" spans="1:6" ht="15.5" x14ac:dyDescent="0.35">
      <c r="A19" s="551">
        <v>15</v>
      </c>
      <c r="B19" s="552">
        <v>0</v>
      </c>
      <c r="C19" s="552">
        <v>0</v>
      </c>
      <c r="D19" s="552">
        <v>0</v>
      </c>
      <c r="E19" s="552">
        <v>51.8</v>
      </c>
      <c r="F19" s="552">
        <v>4</v>
      </c>
    </row>
    <row r="20" spans="1:6" ht="15.5" x14ac:dyDescent="0.35">
      <c r="A20" s="551">
        <v>16</v>
      </c>
      <c r="B20" s="552">
        <v>0</v>
      </c>
      <c r="C20" s="552">
        <v>0</v>
      </c>
      <c r="D20" s="552">
        <v>4</v>
      </c>
      <c r="E20" s="552">
        <v>0</v>
      </c>
      <c r="F20" s="552">
        <v>3.8</v>
      </c>
    </row>
    <row r="21" spans="1:6" ht="15.5" x14ac:dyDescent="0.35">
      <c r="A21" s="551">
        <v>17</v>
      </c>
      <c r="B21" s="552">
        <v>0</v>
      </c>
      <c r="C21" s="552">
        <v>0</v>
      </c>
      <c r="D21" s="552">
        <v>15.6</v>
      </c>
      <c r="E21" s="552">
        <v>0</v>
      </c>
      <c r="F21" s="552">
        <v>0</v>
      </c>
    </row>
    <row r="22" spans="1:6" ht="15.5" x14ac:dyDescent="0.35">
      <c r="A22" s="551">
        <v>18</v>
      </c>
      <c r="B22" s="552">
        <v>0</v>
      </c>
      <c r="C22" s="552">
        <v>0</v>
      </c>
      <c r="D22" s="552">
        <v>0</v>
      </c>
      <c r="E22" s="552">
        <v>0</v>
      </c>
      <c r="F22" s="552">
        <v>0</v>
      </c>
    </row>
    <row r="23" spans="1:6" ht="15.5" x14ac:dyDescent="0.35">
      <c r="A23" s="551">
        <v>19</v>
      </c>
      <c r="B23" s="552">
        <v>0</v>
      </c>
      <c r="C23" s="552">
        <v>0</v>
      </c>
      <c r="D23" s="552">
        <v>0</v>
      </c>
      <c r="E23" s="552">
        <v>25.4</v>
      </c>
      <c r="F23" s="552">
        <v>0</v>
      </c>
    </row>
    <row r="24" spans="1:6" ht="15.5" x14ac:dyDescent="0.35">
      <c r="A24" s="551">
        <v>20</v>
      </c>
      <c r="B24" s="552">
        <v>0</v>
      </c>
      <c r="C24" s="552">
        <v>0</v>
      </c>
      <c r="D24" s="552">
        <v>0</v>
      </c>
      <c r="E24" s="552">
        <v>0</v>
      </c>
      <c r="F24" s="552">
        <v>0</v>
      </c>
    </row>
    <row r="25" spans="1:6" ht="15.5" x14ac:dyDescent="0.35">
      <c r="A25" s="551">
        <v>21</v>
      </c>
      <c r="B25" s="552">
        <v>0</v>
      </c>
      <c r="C25" s="552">
        <v>0</v>
      </c>
      <c r="D25" s="552">
        <v>0</v>
      </c>
      <c r="E25" s="552">
        <v>0</v>
      </c>
      <c r="F25" s="552">
        <v>0</v>
      </c>
    </row>
    <row r="26" spans="1:6" ht="15.5" x14ac:dyDescent="0.35">
      <c r="A26" s="551">
        <v>22</v>
      </c>
      <c r="B26" s="552">
        <v>0</v>
      </c>
      <c r="C26" s="552">
        <v>0</v>
      </c>
      <c r="D26" s="552">
        <v>19</v>
      </c>
      <c r="E26" s="552">
        <v>9.1999999999999993</v>
      </c>
      <c r="F26" s="552">
        <v>0</v>
      </c>
    </row>
    <row r="27" spans="1:6" ht="15.5" x14ac:dyDescent="0.35">
      <c r="A27" s="551">
        <v>23</v>
      </c>
      <c r="B27" s="552">
        <v>0</v>
      </c>
      <c r="C27" s="552">
        <v>0</v>
      </c>
      <c r="D27" s="552">
        <v>0</v>
      </c>
      <c r="E27" s="552">
        <v>5.0999999999999996</v>
      </c>
      <c r="F27" s="552">
        <v>0</v>
      </c>
    </row>
    <row r="28" spans="1:6" ht="15.5" x14ac:dyDescent="0.35">
      <c r="A28" s="551">
        <v>24</v>
      </c>
      <c r="B28" s="552">
        <v>0</v>
      </c>
      <c r="C28" s="552">
        <v>0</v>
      </c>
      <c r="D28" s="552">
        <v>0</v>
      </c>
      <c r="E28" s="552">
        <v>32</v>
      </c>
      <c r="F28" s="552">
        <v>0</v>
      </c>
    </row>
    <row r="29" spans="1:6" ht="15.5" x14ac:dyDescent="0.35">
      <c r="A29" s="551">
        <v>25</v>
      </c>
      <c r="B29" s="552">
        <v>0</v>
      </c>
      <c r="C29" s="552">
        <v>0</v>
      </c>
      <c r="D29" s="552">
        <v>0</v>
      </c>
      <c r="E29" s="552">
        <v>15.7</v>
      </c>
      <c r="F29" s="552">
        <v>0</v>
      </c>
    </row>
    <row r="30" spans="1:6" ht="15.5" x14ac:dyDescent="0.35">
      <c r="A30" s="551">
        <v>26</v>
      </c>
      <c r="B30" s="552">
        <v>0</v>
      </c>
      <c r="C30" s="552">
        <v>0</v>
      </c>
      <c r="D30" s="552">
        <v>30</v>
      </c>
      <c r="E30" s="552">
        <v>5.8</v>
      </c>
      <c r="F30" s="552">
        <v>3.8</v>
      </c>
    </row>
    <row r="31" spans="1:6" ht="15.5" x14ac:dyDescent="0.35">
      <c r="A31" s="551">
        <v>27</v>
      </c>
      <c r="B31" s="552">
        <v>0</v>
      </c>
      <c r="C31" s="552">
        <v>6.8</v>
      </c>
      <c r="D31" s="552">
        <v>5.3</v>
      </c>
      <c r="E31" s="552">
        <v>0</v>
      </c>
      <c r="F31" s="552">
        <v>0</v>
      </c>
    </row>
    <row r="32" spans="1:6" ht="15.5" x14ac:dyDescent="0.35">
      <c r="A32" s="551">
        <v>28</v>
      </c>
      <c r="B32" s="552">
        <v>0</v>
      </c>
      <c r="C32" s="552">
        <v>5.4</v>
      </c>
      <c r="D32" s="552">
        <v>13.3</v>
      </c>
      <c r="E32" s="552">
        <v>12.8</v>
      </c>
      <c r="F32" s="552">
        <v>0</v>
      </c>
    </row>
    <row r="33" spans="1:6" ht="15.5" x14ac:dyDescent="0.35">
      <c r="A33" s="551">
        <v>29</v>
      </c>
      <c r="B33" s="552">
        <v>0</v>
      </c>
      <c r="C33" s="553"/>
      <c r="D33" s="552">
        <v>0</v>
      </c>
      <c r="E33" s="552">
        <v>61</v>
      </c>
      <c r="F33" s="552">
        <v>0</v>
      </c>
    </row>
    <row r="34" spans="1:6" ht="15.5" x14ac:dyDescent="0.35">
      <c r="A34" s="551">
        <v>30</v>
      </c>
      <c r="B34" s="552">
        <v>0</v>
      </c>
      <c r="C34" s="552"/>
      <c r="D34" s="552">
        <v>12.6</v>
      </c>
      <c r="E34" s="552">
        <v>5.6</v>
      </c>
      <c r="F34" s="552">
        <v>0</v>
      </c>
    </row>
    <row r="35" spans="1:6" ht="15.5" x14ac:dyDescent="0.35">
      <c r="A35" s="551">
        <v>31</v>
      </c>
      <c r="B35" s="552">
        <v>0</v>
      </c>
      <c r="C35" s="552"/>
      <c r="D35" s="552">
        <v>8.4</v>
      </c>
      <c r="E35" s="552"/>
      <c r="F35" s="540"/>
    </row>
    <row r="36" spans="1:6" x14ac:dyDescent="0.35">
      <c r="B36" s="554">
        <f>SUM(B5:B35)</f>
        <v>12.7</v>
      </c>
      <c r="C36" s="554">
        <f>SUM(C5:C35)</f>
        <v>12.2</v>
      </c>
      <c r="D36" s="554">
        <f>SUM(D5:D35)</f>
        <v>129.19999999999999</v>
      </c>
      <c r="E36" s="554">
        <f t="shared" ref="E36:F36" si="0">SUM(E5:E35)</f>
        <v>264</v>
      </c>
      <c r="F36" s="554">
        <f t="shared" si="0"/>
        <v>147.60000000000002</v>
      </c>
    </row>
  </sheetData>
  <mergeCells count="1">
    <mergeCell ref="A3:A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L35"/>
  <sheetViews>
    <sheetView topLeftCell="A3" workbookViewId="0">
      <selection activeCell="F14" sqref="F14"/>
    </sheetView>
  </sheetViews>
  <sheetFormatPr defaultRowHeight="14.5" x14ac:dyDescent="0.35"/>
  <cols>
    <col min="1" max="1" width="11.26953125" customWidth="1"/>
  </cols>
  <sheetData>
    <row r="3" spans="1:12" ht="19" thickBot="1" x14ac:dyDescent="0.5">
      <c r="A3" s="1566" t="s">
        <v>254</v>
      </c>
      <c r="B3" s="1566"/>
      <c r="C3" s="1566"/>
      <c r="D3" s="1566"/>
      <c r="E3" s="1566"/>
      <c r="F3" s="1566"/>
      <c r="G3" s="1566"/>
      <c r="H3" s="1566"/>
      <c r="I3" s="1566"/>
    </row>
    <row r="4" spans="1:12" ht="15" thickBot="1" x14ac:dyDescent="0.4">
      <c r="A4" s="535" t="s">
        <v>1</v>
      </c>
      <c r="B4" s="536">
        <v>0.5</v>
      </c>
      <c r="C4" s="536">
        <v>0.125</v>
      </c>
      <c r="D4" s="536">
        <v>0.25</v>
      </c>
      <c r="E4" s="536">
        <v>0.375</v>
      </c>
      <c r="F4" s="536">
        <v>0.5</v>
      </c>
      <c r="G4" s="536">
        <v>0.5</v>
      </c>
      <c r="H4" s="536">
        <v>0.125</v>
      </c>
      <c r="I4" s="536">
        <v>0.25</v>
      </c>
      <c r="J4" s="536">
        <v>0.375</v>
      </c>
      <c r="K4" s="537">
        <v>0.5</v>
      </c>
      <c r="L4" s="538" t="s">
        <v>181</v>
      </c>
    </row>
    <row r="5" spans="1:12" x14ac:dyDescent="0.35">
      <c r="A5" s="307"/>
      <c r="B5" s="300"/>
      <c r="C5" s="300"/>
      <c r="D5" s="300"/>
      <c r="E5" s="300"/>
      <c r="F5" s="300"/>
      <c r="G5" s="300"/>
      <c r="H5" s="300"/>
      <c r="I5" s="300"/>
      <c r="J5" s="300"/>
      <c r="K5" s="300"/>
      <c r="L5" s="300"/>
    </row>
    <row r="6" spans="1:12" x14ac:dyDescent="0.35">
      <c r="A6" s="307"/>
      <c r="B6" s="169"/>
      <c r="C6" s="169"/>
      <c r="D6" s="169"/>
      <c r="E6" s="169"/>
      <c r="F6" s="169"/>
      <c r="G6" s="169"/>
      <c r="H6" s="169"/>
      <c r="I6" s="169"/>
      <c r="J6" s="169"/>
      <c r="K6" s="169"/>
      <c r="L6" s="169"/>
    </row>
    <row r="7" spans="1:12" x14ac:dyDescent="0.35">
      <c r="A7" s="307"/>
      <c r="B7" s="169"/>
      <c r="C7" s="169"/>
      <c r="D7" s="169"/>
      <c r="E7" s="169"/>
      <c r="F7" s="169"/>
      <c r="G7" s="169"/>
      <c r="H7" s="169"/>
      <c r="I7" s="169"/>
      <c r="J7" s="169"/>
      <c r="K7" s="169"/>
      <c r="L7" s="169"/>
    </row>
    <row r="8" spans="1:12" x14ac:dyDescent="0.35">
      <c r="A8" s="30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</row>
    <row r="9" spans="1:12" x14ac:dyDescent="0.35">
      <c r="A9" s="307"/>
      <c r="B9" s="169"/>
      <c r="C9" s="169"/>
      <c r="D9" s="169"/>
      <c r="E9" s="169"/>
      <c r="F9" s="169"/>
      <c r="G9" s="169"/>
      <c r="H9" s="169"/>
      <c r="I9" s="169"/>
      <c r="J9" s="169"/>
      <c r="K9" s="169"/>
      <c r="L9" s="169"/>
    </row>
    <row r="10" spans="1:12" x14ac:dyDescent="0.35">
      <c r="A10" s="307"/>
      <c r="B10" s="169"/>
      <c r="C10" s="169"/>
      <c r="D10" s="169"/>
      <c r="E10" s="169"/>
      <c r="F10" s="169"/>
      <c r="G10" s="169"/>
      <c r="H10" s="169"/>
      <c r="I10" s="169"/>
      <c r="J10" s="169"/>
      <c r="K10" s="169"/>
      <c r="L10" s="169"/>
    </row>
    <row r="11" spans="1:12" x14ac:dyDescent="0.35">
      <c r="A11" s="307"/>
      <c r="B11" s="169"/>
      <c r="C11" s="169"/>
      <c r="D11" s="169"/>
      <c r="E11" s="169"/>
      <c r="F11" s="169"/>
      <c r="G11" s="169"/>
      <c r="H11" s="169"/>
      <c r="I11" s="169"/>
      <c r="J11" s="169"/>
      <c r="K11" s="169"/>
      <c r="L11" s="169"/>
    </row>
    <row r="12" spans="1:12" x14ac:dyDescent="0.35">
      <c r="A12" s="307"/>
      <c r="B12" s="169"/>
      <c r="C12" s="169"/>
      <c r="D12" s="169"/>
      <c r="E12" s="169"/>
      <c r="F12" s="169"/>
      <c r="G12" s="169"/>
      <c r="H12" s="169"/>
      <c r="I12" s="169"/>
      <c r="J12" s="169"/>
      <c r="K12" s="169"/>
      <c r="L12" s="169"/>
    </row>
    <row r="13" spans="1:12" x14ac:dyDescent="0.35">
      <c r="A13" s="307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69"/>
    </row>
    <row r="14" spans="1:12" x14ac:dyDescent="0.35">
      <c r="A14" s="307"/>
      <c r="B14" s="169"/>
      <c r="C14" s="169"/>
      <c r="D14" s="169"/>
      <c r="E14" s="169"/>
      <c r="F14" s="169"/>
      <c r="G14" s="169"/>
      <c r="H14" s="169"/>
      <c r="I14" s="169"/>
      <c r="J14" s="169"/>
      <c r="K14" s="169"/>
      <c r="L14" s="169"/>
    </row>
    <row r="15" spans="1:12" x14ac:dyDescent="0.35">
      <c r="A15" s="307"/>
      <c r="B15" s="169"/>
      <c r="C15" s="169"/>
      <c r="D15" s="169"/>
      <c r="E15" s="169"/>
      <c r="F15" s="169"/>
      <c r="G15" s="169"/>
      <c r="H15" s="169"/>
      <c r="I15" s="169"/>
      <c r="J15" s="169"/>
      <c r="K15" s="169"/>
      <c r="L15" s="169"/>
    </row>
    <row r="16" spans="1:12" x14ac:dyDescent="0.35">
      <c r="A16" s="307"/>
      <c r="B16" s="169"/>
      <c r="C16" s="169"/>
      <c r="D16" s="169"/>
      <c r="E16" s="169"/>
      <c r="F16" s="169"/>
      <c r="G16" s="169"/>
      <c r="H16" s="169"/>
      <c r="I16" s="169"/>
      <c r="J16" s="169"/>
      <c r="K16" s="169"/>
      <c r="L16" s="169"/>
    </row>
    <row r="17" spans="1:12" x14ac:dyDescent="0.35">
      <c r="A17" s="307"/>
      <c r="B17" s="169"/>
      <c r="C17" s="169"/>
      <c r="D17" s="169"/>
      <c r="E17" s="169"/>
      <c r="F17" s="169"/>
      <c r="G17" s="169"/>
      <c r="H17" s="169"/>
      <c r="I17" s="169"/>
      <c r="J17" s="169"/>
      <c r="K17" s="169"/>
      <c r="L17" s="169"/>
    </row>
    <row r="18" spans="1:12" x14ac:dyDescent="0.35">
      <c r="A18" s="307"/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</row>
    <row r="19" spans="1:12" x14ac:dyDescent="0.35">
      <c r="A19" s="307"/>
      <c r="B19" s="169"/>
      <c r="C19" s="169"/>
      <c r="D19" s="169"/>
      <c r="E19" s="169"/>
      <c r="F19" s="169"/>
      <c r="G19" s="169"/>
      <c r="H19" s="169"/>
      <c r="I19" s="169"/>
      <c r="J19" s="169"/>
      <c r="K19" s="169"/>
      <c r="L19" s="169"/>
    </row>
    <row r="20" spans="1:12" x14ac:dyDescent="0.35">
      <c r="A20" s="307"/>
      <c r="B20" s="169"/>
      <c r="C20" s="169"/>
      <c r="D20" s="169"/>
      <c r="E20" s="169"/>
      <c r="F20" s="169"/>
      <c r="G20" s="169"/>
      <c r="H20" s="169"/>
      <c r="I20" s="169"/>
      <c r="J20" s="169"/>
      <c r="K20" s="169"/>
      <c r="L20" s="169"/>
    </row>
    <row r="21" spans="1:12" x14ac:dyDescent="0.35">
      <c r="A21" s="307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</row>
    <row r="22" spans="1:12" x14ac:dyDescent="0.35">
      <c r="A22" s="307"/>
      <c r="B22" s="169"/>
      <c r="C22" s="169"/>
      <c r="D22" s="169"/>
      <c r="E22" s="169"/>
      <c r="F22" s="169"/>
      <c r="G22" s="169"/>
      <c r="H22" s="169"/>
      <c r="I22" s="169"/>
      <c r="J22" s="169"/>
      <c r="K22" s="169"/>
      <c r="L22" s="169"/>
    </row>
    <row r="23" spans="1:12" x14ac:dyDescent="0.35">
      <c r="A23" s="307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169"/>
    </row>
    <row r="24" spans="1:12" x14ac:dyDescent="0.35">
      <c r="A24" s="307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</row>
    <row r="25" spans="1:12" x14ac:dyDescent="0.35">
      <c r="A25" s="307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</row>
    <row r="26" spans="1:12" x14ac:dyDescent="0.35">
      <c r="A26" s="307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</row>
    <row r="27" spans="1:12" x14ac:dyDescent="0.35">
      <c r="A27" s="307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</row>
    <row r="28" spans="1:12" x14ac:dyDescent="0.35">
      <c r="A28" s="307"/>
      <c r="B28" s="169"/>
      <c r="C28" s="169"/>
      <c r="D28" s="169"/>
      <c r="E28" s="169"/>
      <c r="F28" s="169"/>
      <c r="G28" s="169"/>
      <c r="H28" s="169"/>
      <c r="I28" s="169"/>
      <c r="J28" s="169"/>
      <c r="K28" s="169"/>
      <c r="L28" s="169"/>
    </row>
    <row r="29" spans="1:12" x14ac:dyDescent="0.35">
      <c r="A29" s="307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</row>
    <row r="30" spans="1:12" x14ac:dyDescent="0.35">
      <c r="A30" s="307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</row>
    <row r="31" spans="1:12" x14ac:dyDescent="0.35">
      <c r="A31" s="307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</row>
    <row r="32" spans="1:12" x14ac:dyDescent="0.35">
      <c r="A32" s="307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</row>
    <row r="33" spans="1:12" x14ac:dyDescent="0.35">
      <c r="A33" s="307"/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</row>
    <row r="34" spans="1:12" x14ac:dyDescent="0.35">
      <c r="A34" s="307"/>
      <c r="B34" s="173"/>
      <c r="C34" s="306"/>
      <c r="D34" s="306"/>
      <c r="E34" s="306"/>
      <c r="F34" s="306"/>
      <c r="G34" s="306"/>
      <c r="H34" s="306"/>
      <c r="I34" s="306"/>
      <c r="J34" s="306"/>
      <c r="K34" s="306"/>
      <c r="L34" s="169"/>
    </row>
    <row r="35" spans="1:12" x14ac:dyDescent="0.35">
      <c r="A35" s="307"/>
      <c r="B35" s="295"/>
      <c r="C35" s="169"/>
      <c r="D35" s="169"/>
      <c r="E35" s="169"/>
      <c r="F35" s="169"/>
      <c r="G35" s="169"/>
      <c r="H35" s="169"/>
      <c r="I35" s="169"/>
      <c r="J35" s="169"/>
      <c r="K35" s="169"/>
      <c r="L35" s="306"/>
    </row>
  </sheetData>
  <mergeCells count="1">
    <mergeCell ref="A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R6020"/>
  <sheetViews>
    <sheetView tabSelected="1" workbookViewId="0">
      <selection activeCell="A3" sqref="A3:Q3"/>
    </sheetView>
  </sheetViews>
  <sheetFormatPr defaultRowHeight="14.5" x14ac:dyDescent="0.35"/>
  <cols>
    <col min="1" max="1" width="12.1796875" customWidth="1"/>
  </cols>
  <sheetData>
    <row r="3" spans="1:17" ht="15" thickBot="1" x14ac:dyDescent="0.4">
      <c r="A3" s="1577" t="s">
        <v>264</v>
      </c>
      <c r="B3" s="1577"/>
      <c r="C3" s="1577"/>
      <c r="D3" s="1577"/>
      <c r="E3" s="1577"/>
      <c r="F3" s="1577"/>
      <c r="G3" s="1577"/>
      <c r="H3" s="1577"/>
      <c r="I3" s="1577"/>
      <c r="J3" s="1577"/>
      <c r="K3" s="1577"/>
      <c r="L3" s="1577"/>
      <c r="M3" s="1577"/>
      <c r="N3" s="1577"/>
      <c r="O3" s="1577"/>
      <c r="P3" s="1577"/>
      <c r="Q3" s="1577"/>
    </row>
    <row r="4" spans="1:17" ht="31.5" customHeight="1" x14ac:dyDescent="0.35">
      <c r="A4" s="1569" t="s">
        <v>1</v>
      </c>
      <c r="B4" s="1460" t="s">
        <v>2</v>
      </c>
      <c r="C4" s="1578"/>
      <c r="D4" s="1578"/>
      <c r="E4" s="1578"/>
      <c r="F4" s="1571"/>
      <c r="G4" s="1460" t="s">
        <v>3</v>
      </c>
      <c r="H4" s="1571"/>
      <c r="I4" s="1460" t="s">
        <v>4</v>
      </c>
      <c r="J4" s="1571"/>
      <c r="K4" s="1572" t="s">
        <v>5</v>
      </c>
      <c r="L4" s="1573"/>
      <c r="M4" s="1572" t="s">
        <v>6</v>
      </c>
      <c r="N4" s="1574"/>
      <c r="O4" s="1580"/>
      <c r="P4" s="1581" t="s">
        <v>7</v>
      </c>
      <c r="Q4" s="1583" t="s">
        <v>8</v>
      </c>
    </row>
    <row r="5" spans="1:17" ht="26.5" thickBot="1" x14ac:dyDescent="0.4">
      <c r="A5" s="1570"/>
      <c r="B5" s="567">
        <v>0.05</v>
      </c>
      <c r="C5" s="567">
        <v>0.1</v>
      </c>
      <c r="D5" s="568" t="s">
        <v>265</v>
      </c>
      <c r="E5" s="568" t="s">
        <v>228</v>
      </c>
      <c r="F5" s="568" t="s">
        <v>266</v>
      </c>
      <c r="G5" s="567" t="s">
        <v>9</v>
      </c>
      <c r="H5" s="567" t="s">
        <v>10</v>
      </c>
      <c r="I5" s="567" t="s">
        <v>9</v>
      </c>
      <c r="J5" s="567" t="s">
        <v>10</v>
      </c>
      <c r="K5" s="567" t="s">
        <v>11</v>
      </c>
      <c r="L5" s="567" t="s">
        <v>12</v>
      </c>
      <c r="M5" s="569" t="s">
        <v>13</v>
      </c>
      <c r="N5" s="569" t="s">
        <v>14</v>
      </c>
      <c r="O5" s="570" t="s">
        <v>15</v>
      </c>
      <c r="P5" s="1582"/>
      <c r="Q5" s="1584"/>
    </row>
    <row r="6" spans="1:17" x14ac:dyDescent="0.35">
      <c r="A6" s="571">
        <v>23</v>
      </c>
      <c r="B6" s="572">
        <v>32</v>
      </c>
      <c r="C6" s="573">
        <v>29.2</v>
      </c>
      <c r="D6" s="574">
        <v>0</v>
      </c>
      <c r="E6" s="574">
        <v>0</v>
      </c>
      <c r="F6" s="574">
        <v>0</v>
      </c>
      <c r="G6" s="572">
        <v>32.9</v>
      </c>
      <c r="H6" s="572">
        <v>20.2</v>
      </c>
      <c r="I6" s="575">
        <v>0</v>
      </c>
      <c r="J6" s="575">
        <v>0</v>
      </c>
      <c r="K6" s="573">
        <v>3.8</v>
      </c>
      <c r="L6" s="573">
        <v>5.52</v>
      </c>
      <c r="M6" s="573">
        <v>1.42</v>
      </c>
      <c r="N6" s="573">
        <v>1.48</v>
      </c>
      <c r="O6" s="576">
        <f>AVERAGE(M6:N6)</f>
        <v>1.45</v>
      </c>
      <c r="P6" s="577">
        <v>0.33333333333333331</v>
      </c>
      <c r="Q6" s="572">
        <v>1.4</v>
      </c>
    </row>
    <row r="7" spans="1:17" x14ac:dyDescent="0.35">
      <c r="A7" s="571">
        <v>24</v>
      </c>
      <c r="B7" s="578">
        <v>30.8</v>
      </c>
      <c r="C7" s="578">
        <v>28.7</v>
      </c>
      <c r="D7" s="574">
        <v>0</v>
      </c>
      <c r="E7" s="574">
        <v>0</v>
      </c>
      <c r="F7" s="574">
        <v>0</v>
      </c>
      <c r="G7" s="579">
        <v>31.7</v>
      </c>
      <c r="H7" s="578">
        <v>19.8</v>
      </c>
      <c r="I7" s="574">
        <v>0</v>
      </c>
      <c r="J7" s="574">
        <v>0</v>
      </c>
      <c r="K7" s="580">
        <v>2.9</v>
      </c>
      <c r="L7" s="580">
        <v>1.43</v>
      </c>
      <c r="M7" s="580">
        <v>1.78</v>
      </c>
      <c r="N7" s="580">
        <v>0.56000000000000005</v>
      </c>
      <c r="O7" s="581">
        <f t="shared" ref="O7:O13" si="0">AVERAGE(M7:N7)</f>
        <v>1.17</v>
      </c>
      <c r="P7" s="582">
        <v>0.35416666666666669</v>
      </c>
      <c r="Q7" s="583">
        <v>3</v>
      </c>
    </row>
    <row r="8" spans="1:17" x14ac:dyDescent="0.35">
      <c r="A8" s="571">
        <v>25</v>
      </c>
      <c r="B8" s="580">
        <v>33.32</v>
      </c>
      <c r="C8" s="581">
        <v>29.6</v>
      </c>
      <c r="D8" s="575">
        <v>0</v>
      </c>
      <c r="E8" s="575">
        <v>0</v>
      </c>
      <c r="F8" s="574">
        <v>0</v>
      </c>
      <c r="G8" s="580">
        <v>34</v>
      </c>
      <c r="H8" s="583">
        <v>20.2</v>
      </c>
      <c r="I8" s="574">
        <v>0</v>
      </c>
      <c r="J8" s="574">
        <v>0</v>
      </c>
      <c r="K8" s="581">
        <v>3.6</v>
      </c>
      <c r="L8" s="580">
        <v>6.16</v>
      </c>
      <c r="M8" s="580">
        <v>0.82</v>
      </c>
      <c r="N8" s="581">
        <v>0.62</v>
      </c>
      <c r="O8" s="581">
        <f t="shared" si="0"/>
        <v>0.72</v>
      </c>
      <c r="P8" s="582">
        <v>0.375</v>
      </c>
      <c r="Q8" s="583">
        <v>0</v>
      </c>
    </row>
    <row r="9" spans="1:17" x14ac:dyDescent="0.35">
      <c r="A9" s="571">
        <v>26</v>
      </c>
      <c r="B9" s="580">
        <v>34.36</v>
      </c>
      <c r="C9" s="580">
        <v>30.16</v>
      </c>
      <c r="D9" s="575">
        <v>0</v>
      </c>
      <c r="E9" s="575">
        <v>0</v>
      </c>
      <c r="F9" s="574">
        <v>0</v>
      </c>
      <c r="G9" s="583">
        <v>34.6</v>
      </c>
      <c r="H9" s="583">
        <v>20.2</v>
      </c>
      <c r="I9" s="574">
        <v>0</v>
      </c>
      <c r="J9" s="574">
        <v>0</v>
      </c>
      <c r="K9" s="581">
        <v>3.5</v>
      </c>
      <c r="L9" s="580">
        <v>5.04</v>
      </c>
      <c r="M9" s="580">
        <v>1.36</v>
      </c>
      <c r="N9" s="581">
        <v>0.63</v>
      </c>
      <c r="O9" s="581">
        <f t="shared" si="0"/>
        <v>0.99500000000000011</v>
      </c>
      <c r="P9" s="582">
        <v>0.35416666666666669</v>
      </c>
      <c r="Q9" s="583">
        <v>0</v>
      </c>
    </row>
    <row r="10" spans="1:17" x14ac:dyDescent="0.35">
      <c r="A10" s="571">
        <v>27</v>
      </c>
      <c r="B10" s="580">
        <v>27.84</v>
      </c>
      <c r="C10" s="580">
        <v>28.52</v>
      </c>
      <c r="D10" s="575">
        <v>0</v>
      </c>
      <c r="E10" s="575">
        <v>0</v>
      </c>
      <c r="F10" s="574">
        <v>0</v>
      </c>
      <c r="G10" s="583">
        <v>27.2</v>
      </c>
      <c r="H10" s="580">
        <v>22.6</v>
      </c>
      <c r="I10" s="574">
        <v>0</v>
      </c>
      <c r="J10" s="574">
        <v>0</v>
      </c>
      <c r="K10" s="581">
        <v>0.8</v>
      </c>
      <c r="L10" s="580">
        <v>0.96</v>
      </c>
      <c r="M10" s="580">
        <v>1.07</v>
      </c>
      <c r="N10" s="583" t="s">
        <v>267</v>
      </c>
      <c r="O10" s="581">
        <f t="shared" si="0"/>
        <v>1.07</v>
      </c>
      <c r="P10" s="582">
        <v>4.1666666666666664E-2</v>
      </c>
      <c r="Q10" s="583">
        <v>31.5</v>
      </c>
    </row>
    <row r="11" spans="1:17" x14ac:dyDescent="0.35">
      <c r="A11" s="571">
        <v>28</v>
      </c>
      <c r="B11" s="580">
        <v>28.68</v>
      </c>
      <c r="C11" s="580">
        <v>27.52</v>
      </c>
      <c r="D11" s="575">
        <v>0</v>
      </c>
      <c r="E11" s="575">
        <v>0</v>
      </c>
      <c r="F11" s="574">
        <v>0</v>
      </c>
      <c r="G11" s="583">
        <v>31</v>
      </c>
      <c r="H11" s="583">
        <v>20.399999999999999</v>
      </c>
      <c r="I11" s="574">
        <v>0</v>
      </c>
      <c r="J11" s="574">
        <v>0</v>
      </c>
      <c r="K11" s="581">
        <v>2.2000000000000002</v>
      </c>
      <c r="L11" s="580">
        <v>4.01</v>
      </c>
      <c r="M11" s="581">
        <v>1.2</v>
      </c>
      <c r="N11" s="581">
        <v>0.5</v>
      </c>
      <c r="O11" s="581">
        <f t="shared" si="0"/>
        <v>0.85</v>
      </c>
      <c r="P11" s="582">
        <v>0.20833333333333334</v>
      </c>
      <c r="Q11" s="583">
        <v>0</v>
      </c>
    </row>
    <row r="12" spans="1:17" x14ac:dyDescent="0.35">
      <c r="A12" s="571">
        <f>A11+1</f>
        <v>29</v>
      </c>
      <c r="B12" s="580">
        <v>30.36</v>
      </c>
      <c r="C12" s="581">
        <v>28.44</v>
      </c>
      <c r="D12" s="575">
        <v>0</v>
      </c>
      <c r="E12" s="575">
        <v>0</v>
      </c>
      <c r="F12" s="584">
        <v>0</v>
      </c>
      <c r="G12" s="583">
        <v>34.200000000000003</v>
      </c>
      <c r="H12" s="583">
        <v>22</v>
      </c>
      <c r="I12" s="574">
        <v>0</v>
      </c>
      <c r="J12" s="574">
        <v>0</v>
      </c>
      <c r="K12" s="581">
        <v>2.8</v>
      </c>
      <c r="L12" s="581">
        <v>4.5999999999999996</v>
      </c>
      <c r="M12" s="580">
        <v>0.91</v>
      </c>
      <c r="N12" s="580">
        <v>0.52</v>
      </c>
      <c r="O12" s="581">
        <f t="shared" si="0"/>
        <v>0.71500000000000008</v>
      </c>
      <c r="P12" s="582">
        <v>0.22222222222222221</v>
      </c>
      <c r="Q12" s="583">
        <v>0</v>
      </c>
    </row>
    <row r="13" spans="1:17" x14ac:dyDescent="0.35">
      <c r="A13" s="585">
        <f>A12+1</f>
        <v>30</v>
      </c>
      <c r="B13" s="586">
        <v>28.52</v>
      </c>
      <c r="C13" s="578">
        <v>28.24</v>
      </c>
      <c r="D13" s="584">
        <v>0</v>
      </c>
      <c r="E13" s="584">
        <v>0</v>
      </c>
      <c r="F13" s="587">
        <v>0</v>
      </c>
      <c r="G13" s="579">
        <v>31.2</v>
      </c>
      <c r="H13" s="579">
        <v>21.6</v>
      </c>
      <c r="I13" s="587">
        <v>0</v>
      </c>
      <c r="J13" s="587">
        <v>0</v>
      </c>
      <c r="K13" s="586">
        <v>1.9</v>
      </c>
      <c r="L13" s="578">
        <v>2.83</v>
      </c>
      <c r="M13" s="586">
        <v>1.4</v>
      </c>
      <c r="N13" s="578">
        <v>0.42</v>
      </c>
      <c r="O13" s="586">
        <f t="shared" si="0"/>
        <v>0.90999999999999992</v>
      </c>
      <c r="P13" s="588">
        <v>8.3333333333333329E-2</v>
      </c>
      <c r="Q13" s="579">
        <v>1.5</v>
      </c>
    </row>
    <row r="14" spans="1:17" x14ac:dyDescent="0.35">
      <c r="A14" s="580" t="s">
        <v>16</v>
      </c>
      <c r="B14" s="583">
        <f>SUM(B6:B13)</f>
        <v>245.88000000000002</v>
      </c>
      <c r="C14" s="583">
        <f>SUM(C6:C13)</f>
        <v>230.38000000000002</v>
      </c>
      <c r="D14" s="574">
        <v>0</v>
      </c>
      <c r="E14" s="574">
        <v>0</v>
      </c>
      <c r="F14" s="574">
        <f t="shared" ref="F14:O14" si="1">SUM(F6:F13)</f>
        <v>0</v>
      </c>
      <c r="G14" s="583">
        <f t="shared" si="1"/>
        <v>256.79999999999995</v>
      </c>
      <c r="H14" s="583">
        <f t="shared" si="1"/>
        <v>167</v>
      </c>
      <c r="I14" s="574">
        <f t="shared" si="1"/>
        <v>0</v>
      </c>
      <c r="J14" s="574">
        <f t="shared" si="1"/>
        <v>0</v>
      </c>
      <c r="K14" s="583">
        <f t="shared" si="1"/>
        <v>21.5</v>
      </c>
      <c r="L14" s="583">
        <f t="shared" si="1"/>
        <v>30.549999999999997</v>
      </c>
      <c r="M14" s="583">
        <f t="shared" si="1"/>
        <v>9.9600000000000009</v>
      </c>
      <c r="N14" s="583">
        <f t="shared" si="1"/>
        <v>4.7300000000000004</v>
      </c>
      <c r="O14" s="583">
        <f t="shared" si="1"/>
        <v>7.88</v>
      </c>
      <c r="P14" s="583"/>
      <c r="Q14" s="583">
        <f t="shared" ref="Q14" si="2">SUM(Q6:Q13)</f>
        <v>37.4</v>
      </c>
    </row>
    <row r="15" spans="1:17" x14ac:dyDescent="0.35">
      <c r="A15" s="580" t="s">
        <v>17</v>
      </c>
      <c r="B15" s="583">
        <f>AVERAGE(B6:B13)</f>
        <v>30.735000000000003</v>
      </c>
      <c r="C15" s="583">
        <f>AVERAGE(C6:C13)</f>
        <v>28.797500000000003</v>
      </c>
      <c r="D15" s="574">
        <v>0</v>
      </c>
      <c r="E15" s="574">
        <v>0</v>
      </c>
      <c r="F15" s="574">
        <f t="shared" ref="F15:O15" si="3">AVERAGE(F6:F13)</f>
        <v>0</v>
      </c>
      <c r="G15" s="583">
        <f t="shared" si="3"/>
        <v>32.099999999999994</v>
      </c>
      <c r="H15" s="583">
        <f t="shared" si="3"/>
        <v>20.875</v>
      </c>
      <c r="I15" s="574">
        <f t="shared" si="3"/>
        <v>0</v>
      </c>
      <c r="J15" s="574">
        <f t="shared" si="3"/>
        <v>0</v>
      </c>
      <c r="K15" s="583">
        <f t="shared" si="3"/>
        <v>2.6875</v>
      </c>
      <c r="L15" s="583">
        <f t="shared" si="3"/>
        <v>3.8187499999999996</v>
      </c>
      <c r="M15" s="583">
        <f t="shared" si="3"/>
        <v>1.2450000000000001</v>
      </c>
      <c r="N15" s="583">
        <f t="shared" si="3"/>
        <v>0.67571428571428582</v>
      </c>
      <c r="O15" s="583">
        <f t="shared" si="3"/>
        <v>0.98499999999999999</v>
      </c>
      <c r="P15" s="583"/>
      <c r="Q15" s="583">
        <f>AVERAGE(Q6:Q13)</f>
        <v>4.6749999999999998</v>
      </c>
    </row>
    <row r="16" spans="1:17" x14ac:dyDescent="0.35">
      <c r="A16" s="589"/>
      <c r="B16" s="590"/>
      <c r="C16" s="590"/>
      <c r="D16" s="591"/>
      <c r="E16" s="591"/>
      <c r="F16" s="591"/>
      <c r="G16" s="590"/>
      <c r="H16" s="590"/>
      <c r="I16" s="591"/>
      <c r="J16" s="591"/>
      <c r="K16" s="590"/>
      <c r="L16" s="590"/>
      <c r="M16" s="590"/>
      <c r="N16" s="590"/>
      <c r="O16" s="590"/>
      <c r="P16" s="590"/>
      <c r="Q16" s="590"/>
    </row>
    <row r="17" spans="1:17" x14ac:dyDescent="0.35">
      <c r="A17" s="589"/>
      <c r="B17" s="590"/>
      <c r="C17" s="590"/>
      <c r="D17" s="591"/>
      <c r="E17" s="591"/>
      <c r="F17" s="591"/>
      <c r="G17" s="590"/>
      <c r="H17" s="590"/>
      <c r="I17" s="591"/>
      <c r="J17" s="591"/>
      <c r="K17" s="590"/>
      <c r="L17" s="590"/>
      <c r="M17" s="590"/>
      <c r="N17" s="590"/>
      <c r="O17" s="590"/>
      <c r="P17" s="590"/>
      <c r="Q17" s="590"/>
    </row>
    <row r="18" spans="1:17" ht="15" thickBot="1" x14ac:dyDescent="0.4">
      <c r="A18" s="1589" t="s">
        <v>268</v>
      </c>
      <c r="B18" s="1589"/>
      <c r="C18" s="1589"/>
      <c r="D18" s="1589"/>
      <c r="E18" s="1589"/>
      <c r="F18" s="1589"/>
      <c r="G18" s="1589"/>
      <c r="H18" s="1589"/>
      <c r="I18" s="1589"/>
      <c r="J18" s="1589"/>
      <c r="K18" s="1589"/>
      <c r="L18" s="1589"/>
      <c r="M18" s="1589"/>
      <c r="N18" s="1589"/>
      <c r="O18" s="1589"/>
      <c r="P18" s="1589"/>
      <c r="Q18" s="1589"/>
    </row>
    <row r="19" spans="1:17" ht="29.25" customHeight="1" x14ac:dyDescent="0.35">
      <c r="A19" s="1569" t="s">
        <v>1</v>
      </c>
      <c r="B19" s="1460" t="s">
        <v>23</v>
      </c>
      <c r="C19" s="1578"/>
      <c r="D19" s="1578"/>
      <c r="E19" s="1578"/>
      <c r="F19" s="1571"/>
      <c r="G19" s="1460" t="s">
        <v>24</v>
      </c>
      <c r="H19" s="1571"/>
      <c r="I19" s="1460" t="s">
        <v>4</v>
      </c>
      <c r="J19" s="1571"/>
      <c r="K19" s="1572" t="s">
        <v>5</v>
      </c>
      <c r="L19" s="1573"/>
      <c r="M19" s="1590" t="s">
        <v>6</v>
      </c>
      <c r="N19" s="1591"/>
      <c r="O19" s="1592"/>
      <c r="P19" s="1593" t="s">
        <v>7</v>
      </c>
      <c r="Q19" s="1593" t="s">
        <v>8</v>
      </c>
    </row>
    <row r="20" spans="1:17" ht="26.5" thickBot="1" x14ac:dyDescent="0.4">
      <c r="A20" s="1570"/>
      <c r="B20" s="568">
        <v>0.05</v>
      </c>
      <c r="C20" s="568">
        <v>0.1</v>
      </c>
      <c r="D20" s="568" t="s">
        <v>265</v>
      </c>
      <c r="E20" s="568" t="s">
        <v>228</v>
      </c>
      <c r="F20" s="568" t="s">
        <v>266</v>
      </c>
      <c r="G20" s="568" t="s">
        <v>9</v>
      </c>
      <c r="H20" s="568" t="s">
        <v>10</v>
      </c>
      <c r="I20" s="567" t="s">
        <v>9</v>
      </c>
      <c r="J20" s="567" t="s">
        <v>10</v>
      </c>
      <c r="K20" s="568" t="s">
        <v>11</v>
      </c>
      <c r="L20" s="568" t="s">
        <v>12</v>
      </c>
      <c r="M20" s="592" t="s">
        <v>13</v>
      </c>
      <c r="N20" s="592" t="s">
        <v>14</v>
      </c>
      <c r="O20" s="593" t="s">
        <v>25</v>
      </c>
      <c r="P20" s="1579"/>
      <c r="Q20" s="1579"/>
    </row>
    <row r="21" spans="1:17" x14ac:dyDescent="0.35">
      <c r="A21" s="594">
        <v>1</v>
      </c>
      <c r="B21" s="581">
        <v>27</v>
      </c>
      <c r="C21" s="580">
        <v>27.08</v>
      </c>
      <c r="D21" s="574">
        <v>0</v>
      </c>
      <c r="E21" s="574">
        <v>0</v>
      </c>
      <c r="F21" s="574">
        <v>0</v>
      </c>
      <c r="G21" s="583">
        <v>30</v>
      </c>
      <c r="H21" s="580">
        <v>21.2</v>
      </c>
      <c r="I21" s="574">
        <v>0</v>
      </c>
      <c r="J21" s="574">
        <v>0</v>
      </c>
      <c r="K21" s="581">
        <v>1.2</v>
      </c>
      <c r="L21" s="581">
        <v>2.2999999999999998</v>
      </c>
      <c r="M21" s="581">
        <v>1.3</v>
      </c>
      <c r="N21" s="580">
        <v>0.49</v>
      </c>
      <c r="O21" s="583">
        <f>AVERAGE(M21:N21)</f>
        <v>0.89500000000000002</v>
      </c>
      <c r="P21" s="582">
        <v>0.1111111111111111</v>
      </c>
      <c r="Q21" s="583">
        <v>2.6</v>
      </c>
    </row>
    <row r="22" spans="1:17" x14ac:dyDescent="0.35">
      <c r="A22" s="594">
        <v>2</v>
      </c>
      <c r="B22" s="580">
        <v>27.52</v>
      </c>
      <c r="C22" s="580">
        <v>26.84</v>
      </c>
      <c r="D22" s="574">
        <v>0</v>
      </c>
      <c r="E22" s="574">
        <v>0</v>
      </c>
      <c r="F22" s="574">
        <v>0</v>
      </c>
      <c r="G22" s="580">
        <v>29.8</v>
      </c>
      <c r="H22" s="583">
        <v>21</v>
      </c>
      <c r="I22" s="574">
        <v>0</v>
      </c>
      <c r="J22" s="574">
        <v>0</v>
      </c>
      <c r="K22" s="581">
        <v>1.6</v>
      </c>
      <c r="L22" s="580">
        <v>1.93</v>
      </c>
      <c r="M22" s="580">
        <v>0.81</v>
      </c>
      <c r="N22" s="580">
        <v>0.67</v>
      </c>
      <c r="O22" s="583">
        <f t="shared" ref="O22:O30" si="4">AVERAGE(M22:N22)</f>
        <v>0.74</v>
      </c>
      <c r="P22" s="582">
        <v>0.1388888888888889</v>
      </c>
      <c r="Q22" s="583">
        <v>6.4</v>
      </c>
    </row>
    <row r="23" spans="1:17" x14ac:dyDescent="0.35">
      <c r="A23" s="594">
        <v>3</v>
      </c>
      <c r="B23" s="581">
        <v>29</v>
      </c>
      <c r="C23" s="580">
        <v>27.28</v>
      </c>
      <c r="D23" s="575">
        <v>0</v>
      </c>
      <c r="E23" s="575">
        <v>0</v>
      </c>
      <c r="F23" s="595">
        <v>0</v>
      </c>
      <c r="G23" s="583">
        <v>31.4</v>
      </c>
      <c r="H23" s="583">
        <v>21.2</v>
      </c>
      <c r="I23" s="574">
        <v>0</v>
      </c>
      <c r="J23" s="574">
        <v>0</v>
      </c>
      <c r="K23" s="581">
        <v>2.6</v>
      </c>
      <c r="L23" s="580">
        <v>4.84</v>
      </c>
      <c r="M23" s="581">
        <v>1.3</v>
      </c>
      <c r="N23" s="581">
        <v>0.5</v>
      </c>
      <c r="O23" s="583">
        <f t="shared" si="4"/>
        <v>0.9</v>
      </c>
      <c r="P23" s="582">
        <v>0.29166666666666669</v>
      </c>
      <c r="Q23" s="581">
        <v>0</v>
      </c>
    </row>
    <row r="24" spans="1:17" x14ac:dyDescent="0.35">
      <c r="A24" s="594">
        <v>4</v>
      </c>
      <c r="B24" s="580">
        <v>31.04</v>
      </c>
      <c r="C24" s="581">
        <v>28.4</v>
      </c>
      <c r="D24" s="575">
        <v>0</v>
      </c>
      <c r="E24" s="575">
        <v>0</v>
      </c>
      <c r="F24" s="595">
        <v>0</v>
      </c>
      <c r="G24" s="583">
        <v>33</v>
      </c>
      <c r="H24" s="580">
        <v>20.6</v>
      </c>
      <c r="I24" s="574">
        <v>0</v>
      </c>
      <c r="J24" s="574">
        <v>0</v>
      </c>
      <c r="K24" s="581">
        <v>2.9</v>
      </c>
      <c r="L24" s="580">
        <v>4.04</v>
      </c>
      <c r="M24" s="580">
        <v>0.66</v>
      </c>
      <c r="N24" s="580">
        <v>1.34</v>
      </c>
      <c r="O24" s="583">
        <f t="shared" si="4"/>
        <v>1</v>
      </c>
      <c r="P24" s="582">
        <v>0.3263888888888889</v>
      </c>
      <c r="Q24" s="583">
        <v>1.9</v>
      </c>
    </row>
    <row r="25" spans="1:17" x14ac:dyDescent="0.35">
      <c r="A25" s="594">
        <v>5</v>
      </c>
      <c r="B25" s="581">
        <v>30.8</v>
      </c>
      <c r="C25" s="580">
        <v>28.96</v>
      </c>
      <c r="D25" s="575">
        <v>0</v>
      </c>
      <c r="E25" s="575">
        <v>0</v>
      </c>
      <c r="F25" s="595">
        <v>0</v>
      </c>
      <c r="G25" s="583">
        <v>32.4</v>
      </c>
      <c r="H25" s="583">
        <v>20.8</v>
      </c>
      <c r="I25" s="581">
        <v>96</v>
      </c>
      <c r="J25" s="581">
        <v>49</v>
      </c>
      <c r="K25" s="581">
        <v>3</v>
      </c>
      <c r="L25" s="580">
        <v>4.29</v>
      </c>
      <c r="M25" s="581">
        <v>0.96</v>
      </c>
      <c r="N25" s="581">
        <v>0.88</v>
      </c>
      <c r="O25" s="583">
        <f t="shared" si="4"/>
        <v>0.91999999999999993</v>
      </c>
      <c r="P25" s="582">
        <v>0.29166666666666669</v>
      </c>
      <c r="Q25" s="583">
        <v>36.5</v>
      </c>
    </row>
    <row r="26" spans="1:17" x14ac:dyDescent="0.35">
      <c r="A26" s="594">
        <v>6</v>
      </c>
      <c r="B26" s="580">
        <v>25.24</v>
      </c>
      <c r="C26" s="581">
        <v>25.8</v>
      </c>
      <c r="D26" s="575">
        <v>0</v>
      </c>
      <c r="E26" s="575">
        <v>0</v>
      </c>
      <c r="F26" s="595">
        <v>0</v>
      </c>
      <c r="G26" s="583">
        <v>28.2</v>
      </c>
      <c r="H26" s="583">
        <v>20.8</v>
      </c>
      <c r="I26" s="581">
        <v>96</v>
      </c>
      <c r="J26" s="581">
        <v>77</v>
      </c>
      <c r="K26" s="581">
        <v>0.4</v>
      </c>
      <c r="L26" s="580">
        <v>1.1599999999999999</v>
      </c>
      <c r="M26" s="580">
        <v>1.67</v>
      </c>
      <c r="N26" s="581">
        <v>0.38</v>
      </c>
      <c r="O26" s="583">
        <f t="shared" si="4"/>
        <v>1.0249999999999999</v>
      </c>
      <c r="P26" s="582">
        <v>2.0833333333333332E-2</v>
      </c>
      <c r="Q26" s="583">
        <v>30</v>
      </c>
    </row>
    <row r="27" spans="1:17" x14ac:dyDescent="0.35">
      <c r="A27" s="594">
        <v>7</v>
      </c>
      <c r="B27" s="581">
        <v>28.32</v>
      </c>
      <c r="C27" s="580">
        <v>26.04</v>
      </c>
      <c r="D27" s="575">
        <v>0</v>
      </c>
      <c r="E27" s="575">
        <v>0</v>
      </c>
      <c r="F27" s="595">
        <v>0</v>
      </c>
      <c r="G27" s="583">
        <v>30.6</v>
      </c>
      <c r="H27" s="583">
        <v>20</v>
      </c>
      <c r="I27" s="581">
        <v>88</v>
      </c>
      <c r="J27" s="581">
        <v>52</v>
      </c>
      <c r="K27" s="581">
        <v>2.5</v>
      </c>
      <c r="L27" s="580">
        <v>2.0499999999999998</v>
      </c>
      <c r="M27" s="580">
        <v>0.82</v>
      </c>
      <c r="N27" s="580">
        <v>0.42</v>
      </c>
      <c r="O27" s="583">
        <f t="shared" si="4"/>
        <v>0.62</v>
      </c>
      <c r="P27" s="582">
        <v>0.24305555555555555</v>
      </c>
      <c r="Q27" s="583">
        <v>1.4</v>
      </c>
    </row>
    <row r="28" spans="1:17" x14ac:dyDescent="0.35">
      <c r="A28" s="594">
        <v>8</v>
      </c>
      <c r="B28" s="581">
        <v>30.8</v>
      </c>
      <c r="C28" s="580">
        <v>27.88</v>
      </c>
      <c r="D28" s="575">
        <v>0</v>
      </c>
      <c r="E28" s="575">
        <v>0</v>
      </c>
      <c r="F28" s="595">
        <v>0</v>
      </c>
      <c r="G28" s="583">
        <v>34.200000000000003</v>
      </c>
      <c r="H28" s="583">
        <v>20</v>
      </c>
      <c r="I28" s="581">
        <v>96</v>
      </c>
      <c r="J28" s="581">
        <v>55</v>
      </c>
      <c r="K28" s="581">
        <v>3.9</v>
      </c>
      <c r="L28" s="580">
        <v>5.25</v>
      </c>
      <c r="M28" s="581">
        <v>1.2</v>
      </c>
      <c r="N28" s="580">
        <v>0.61</v>
      </c>
      <c r="O28" s="583">
        <f t="shared" si="4"/>
        <v>0.90500000000000003</v>
      </c>
      <c r="P28" s="582">
        <v>0.3611111111111111</v>
      </c>
      <c r="Q28" s="581">
        <v>0</v>
      </c>
    </row>
    <row r="29" spans="1:17" x14ac:dyDescent="0.35">
      <c r="A29" s="594">
        <v>9</v>
      </c>
      <c r="B29" s="580">
        <v>30.56</v>
      </c>
      <c r="C29" s="580">
        <v>29.12</v>
      </c>
      <c r="D29" s="575">
        <v>0</v>
      </c>
      <c r="E29" s="575">
        <v>0</v>
      </c>
      <c r="F29" s="595">
        <v>0</v>
      </c>
      <c r="G29" s="580">
        <v>33.4</v>
      </c>
      <c r="H29" s="583">
        <v>22</v>
      </c>
      <c r="I29" s="581">
        <v>96</v>
      </c>
      <c r="J29" s="581">
        <v>51</v>
      </c>
      <c r="K29" s="581">
        <v>2.2000000000000002</v>
      </c>
      <c r="L29" s="580">
        <v>1.91</v>
      </c>
      <c r="M29" s="581">
        <v>0.6</v>
      </c>
      <c r="N29" s="581">
        <v>0.62</v>
      </c>
      <c r="O29" s="583">
        <f t="shared" si="4"/>
        <v>0.61</v>
      </c>
      <c r="P29" s="582">
        <v>0.15625</v>
      </c>
      <c r="Q29" s="583">
        <v>32.799999999999997</v>
      </c>
    </row>
    <row r="30" spans="1:17" ht="15" thickBot="1" x14ac:dyDescent="0.4">
      <c r="A30" s="596">
        <v>10</v>
      </c>
      <c r="B30" s="581">
        <v>28</v>
      </c>
      <c r="C30" s="581">
        <v>27.2</v>
      </c>
      <c r="D30" s="575">
        <v>0</v>
      </c>
      <c r="E30" s="575">
        <v>0</v>
      </c>
      <c r="F30" s="595">
        <v>0</v>
      </c>
      <c r="G30" s="583">
        <v>30.4</v>
      </c>
      <c r="H30" s="583">
        <v>18.8</v>
      </c>
      <c r="I30" s="581">
        <v>96</v>
      </c>
      <c r="J30" s="581">
        <v>66</v>
      </c>
      <c r="K30" s="581">
        <v>0.5</v>
      </c>
      <c r="L30" s="580">
        <v>2.17</v>
      </c>
      <c r="M30" s="581">
        <v>1.2</v>
      </c>
      <c r="N30" s="581">
        <v>0.43</v>
      </c>
      <c r="O30" s="583">
        <f t="shared" si="4"/>
        <v>0.81499999999999995</v>
      </c>
      <c r="P30" s="582">
        <v>0.19097222222222221</v>
      </c>
      <c r="Q30" s="583">
        <v>0</v>
      </c>
    </row>
    <row r="31" spans="1:17" ht="15" thickBot="1" x14ac:dyDescent="0.4">
      <c r="A31" s="597" t="s">
        <v>16</v>
      </c>
      <c r="B31" s="598">
        <f>SUM(B21:B30)</f>
        <v>288.28000000000003</v>
      </c>
      <c r="C31" s="598">
        <f>SUM(C21:C30)</f>
        <v>274.60000000000002</v>
      </c>
      <c r="D31" s="575">
        <v>0</v>
      </c>
      <c r="E31" s="575">
        <v>0</v>
      </c>
      <c r="F31" s="574">
        <f t="shared" ref="F31:O31" si="5">SUM(F21:F30)</f>
        <v>0</v>
      </c>
      <c r="G31" s="581">
        <f t="shared" si="5"/>
        <v>313.39999999999992</v>
      </c>
      <c r="H31" s="581">
        <f t="shared" si="5"/>
        <v>206.4</v>
      </c>
      <c r="I31" s="581">
        <f t="shared" si="5"/>
        <v>568</v>
      </c>
      <c r="J31" s="581">
        <f t="shared" si="5"/>
        <v>350</v>
      </c>
      <c r="K31" s="581">
        <f t="shared" si="5"/>
        <v>20.8</v>
      </c>
      <c r="L31" s="581">
        <f t="shared" si="5"/>
        <v>29.939999999999998</v>
      </c>
      <c r="M31" s="581">
        <f t="shared" si="5"/>
        <v>10.52</v>
      </c>
      <c r="N31" s="581">
        <f t="shared" si="5"/>
        <v>6.34</v>
      </c>
      <c r="O31" s="581">
        <f t="shared" si="5"/>
        <v>8.4300000000000015</v>
      </c>
      <c r="P31" s="581"/>
      <c r="Q31" s="581"/>
    </row>
    <row r="32" spans="1:17" ht="15" thickBot="1" x14ac:dyDescent="0.4">
      <c r="A32" s="597" t="s">
        <v>18</v>
      </c>
      <c r="B32" s="600">
        <f>AVERAGE(B21:B30)</f>
        <v>28.828000000000003</v>
      </c>
      <c r="C32" s="600">
        <f>AVERAGE(C21:C30)</f>
        <v>27.46</v>
      </c>
      <c r="D32" s="575">
        <v>0</v>
      </c>
      <c r="E32" s="575">
        <v>0</v>
      </c>
      <c r="F32" s="574">
        <f>AVERAGE(F21:F30)</f>
        <v>0</v>
      </c>
      <c r="G32" s="581">
        <f>AVERAGE(G21:G30)</f>
        <v>31.339999999999993</v>
      </c>
      <c r="H32" s="581">
        <f>AVERAGE(H21:H30)</f>
        <v>20.64</v>
      </c>
      <c r="I32" s="581">
        <f>AVERAGE(I25:I30)</f>
        <v>94.666666666666671</v>
      </c>
      <c r="J32" s="581">
        <f>AVERAGE(J25:J30)</f>
        <v>58.333333333333336</v>
      </c>
      <c r="K32" s="581">
        <f>AVERAGE(K21:K30)</f>
        <v>2.08</v>
      </c>
      <c r="L32" s="581">
        <f>AVERAGE(L21:L30)</f>
        <v>2.9939999999999998</v>
      </c>
      <c r="M32" s="581">
        <f>AVERAGE(M21:M30)</f>
        <v>1.052</v>
      </c>
      <c r="N32" s="581">
        <f>AVERAGE(N21:N30)</f>
        <v>0.63400000000000001</v>
      </c>
      <c r="O32" s="581">
        <f>AVERAGE(O21:O30)</f>
        <v>0.84300000000000019</v>
      </c>
      <c r="P32" s="581"/>
      <c r="Q32" s="581"/>
    </row>
    <row r="33" spans="1:17" x14ac:dyDescent="0.35">
      <c r="A33" s="603">
        <v>11</v>
      </c>
      <c r="B33" s="581">
        <v>30</v>
      </c>
      <c r="C33" s="581">
        <v>28</v>
      </c>
      <c r="D33" s="575">
        <v>0</v>
      </c>
      <c r="E33" s="575">
        <v>0</v>
      </c>
      <c r="F33" s="575">
        <v>0</v>
      </c>
      <c r="G33" s="572">
        <v>30.4</v>
      </c>
      <c r="H33" s="573">
        <v>19.600000000000001</v>
      </c>
      <c r="I33" s="576">
        <v>96</v>
      </c>
      <c r="J33" s="576">
        <v>58</v>
      </c>
      <c r="K33" s="576">
        <v>2.8</v>
      </c>
      <c r="L33" s="573">
        <v>4.83</v>
      </c>
      <c r="M33" s="576">
        <v>0.9</v>
      </c>
      <c r="N33" s="573">
        <v>0.45</v>
      </c>
      <c r="O33" s="572">
        <f>AVERAGE(M33:N33)</f>
        <v>0.67500000000000004</v>
      </c>
      <c r="P33" s="577">
        <v>0.40625</v>
      </c>
      <c r="Q33" s="572">
        <v>0</v>
      </c>
    </row>
    <row r="34" spans="1:17" x14ac:dyDescent="0.35">
      <c r="A34" s="571">
        <v>12</v>
      </c>
      <c r="B34" s="581">
        <v>31.4</v>
      </c>
      <c r="C34" s="580">
        <v>29.28</v>
      </c>
      <c r="D34" s="575">
        <v>0</v>
      </c>
      <c r="E34" s="575">
        <v>0</v>
      </c>
      <c r="F34" s="575">
        <v>0</v>
      </c>
      <c r="G34" s="583">
        <v>31.2</v>
      </c>
      <c r="H34" s="583">
        <v>23</v>
      </c>
      <c r="I34" s="581">
        <v>96</v>
      </c>
      <c r="J34" s="581">
        <v>55</v>
      </c>
      <c r="K34" s="581">
        <v>3.1</v>
      </c>
      <c r="L34" s="580">
        <v>3.42</v>
      </c>
      <c r="M34" s="581">
        <v>1.06</v>
      </c>
      <c r="N34" s="581">
        <v>0.51</v>
      </c>
      <c r="O34" s="583">
        <f t="shared" ref="O34:O42" si="6">AVERAGE(M34:N34)</f>
        <v>0.78500000000000003</v>
      </c>
      <c r="P34" s="582">
        <v>0.3263888888888889</v>
      </c>
      <c r="Q34" s="583">
        <v>13</v>
      </c>
    </row>
    <row r="35" spans="1:17" x14ac:dyDescent="0.35">
      <c r="A35" s="571">
        <v>13</v>
      </c>
      <c r="B35" s="580">
        <v>29.84</v>
      </c>
      <c r="C35" s="581">
        <v>28.52</v>
      </c>
      <c r="D35" s="575">
        <v>0</v>
      </c>
      <c r="E35" s="575">
        <v>0</v>
      </c>
      <c r="F35" s="575">
        <v>0</v>
      </c>
      <c r="G35" s="583">
        <v>30.8</v>
      </c>
      <c r="H35" s="583">
        <v>21.6</v>
      </c>
      <c r="I35" s="581">
        <v>96</v>
      </c>
      <c r="J35" s="581">
        <v>66</v>
      </c>
      <c r="K35" s="581">
        <v>2.5</v>
      </c>
      <c r="L35" s="580">
        <v>3.95</v>
      </c>
      <c r="M35" s="580">
        <v>0.94</v>
      </c>
      <c r="N35" s="581">
        <v>0.57999999999999996</v>
      </c>
      <c r="O35" s="583">
        <f t="shared" si="6"/>
        <v>0.76</v>
      </c>
      <c r="P35" s="582">
        <v>0.27083333333333331</v>
      </c>
      <c r="Q35" s="583">
        <v>1.6</v>
      </c>
    </row>
    <row r="36" spans="1:17" x14ac:dyDescent="0.35">
      <c r="A36" s="571">
        <v>14</v>
      </c>
      <c r="B36" s="581">
        <v>28.68</v>
      </c>
      <c r="C36" s="580">
        <v>28.44</v>
      </c>
      <c r="D36" s="575">
        <v>0</v>
      </c>
      <c r="E36" s="575">
        <v>0</v>
      </c>
      <c r="F36" s="575">
        <v>0</v>
      </c>
      <c r="G36" s="583">
        <v>31.2</v>
      </c>
      <c r="H36" s="583">
        <v>21.8</v>
      </c>
      <c r="I36" s="581">
        <v>92</v>
      </c>
      <c r="J36" s="581">
        <v>65</v>
      </c>
      <c r="K36" s="581">
        <v>2.2000000000000002</v>
      </c>
      <c r="L36" s="580">
        <v>2.61</v>
      </c>
      <c r="M36" s="580">
        <v>1.0900000000000001</v>
      </c>
      <c r="N36" s="580">
        <v>0.41</v>
      </c>
      <c r="O36" s="583">
        <f t="shared" si="6"/>
        <v>0.75</v>
      </c>
      <c r="P36" s="582">
        <v>9.7222222222222224E-2</v>
      </c>
      <c r="Q36" s="583" t="s">
        <v>55</v>
      </c>
    </row>
    <row r="37" spans="1:17" x14ac:dyDescent="0.35">
      <c r="A37" s="571">
        <v>15</v>
      </c>
      <c r="B37" s="580">
        <v>31.84</v>
      </c>
      <c r="C37" s="580">
        <v>29.12</v>
      </c>
      <c r="D37" s="575">
        <v>0</v>
      </c>
      <c r="E37" s="575">
        <v>0</v>
      </c>
      <c r="F37" s="575">
        <v>0</v>
      </c>
      <c r="G37" s="583">
        <v>32</v>
      </c>
      <c r="H37" s="580">
        <v>21.2</v>
      </c>
      <c r="I37" s="581">
        <v>96</v>
      </c>
      <c r="J37" s="581">
        <v>55</v>
      </c>
      <c r="K37" s="581">
        <v>3.3</v>
      </c>
      <c r="L37" s="580">
        <v>4.54</v>
      </c>
      <c r="M37" s="581">
        <v>0.7</v>
      </c>
      <c r="N37" s="580">
        <v>0.46</v>
      </c>
      <c r="O37" s="583">
        <f t="shared" si="6"/>
        <v>0.57999999999999996</v>
      </c>
      <c r="P37" s="582">
        <v>0.27083333333333331</v>
      </c>
      <c r="Q37" s="583">
        <v>0</v>
      </c>
    </row>
    <row r="38" spans="1:17" x14ac:dyDescent="0.35">
      <c r="A38" s="571">
        <v>16</v>
      </c>
      <c r="B38" s="580">
        <v>30.92</v>
      </c>
      <c r="C38" s="580">
        <v>29.28</v>
      </c>
      <c r="D38" s="575">
        <v>0</v>
      </c>
      <c r="E38" s="575">
        <v>0</v>
      </c>
      <c r="F38" s="575">
        <v>0</v>
      </c>
      <c r="G38" s="580">
        <v>30.8</v>
      </c>
      <c r="H38" s="583">
        <v>20.2</v>
      </c>
      <c r="I38" s="580">
        <v>96</v>
      </c>
      <c r="J38" s="580">
        <v>65</v>
      </c>
      <c r="K38" s="583">
        <v>2.6</v>
      </c>
      <c r="L38" s="580">
        <v>3.86</v>
      </c>
      <c r="M38" s="580">
        <v>0.9</v>
      </c>
      <c r="N38" s="581">
        <v>0.6</v>
      </c>
      <c r="O38" s="583">
        <f t="shared" si="6"/>
        <v>0.75</v>
      </c>
      <c r="P38" s="582">
        <v>0.21875</v>
      </c>
      <c r="Q38" s="604">
        <v>0</v>
      </c>
    </row>
    <row r="39" spans="1:17" x14ac:dyDescent="0.35">
      <c r="A39" s="571">
        <v>17</v>
      </c>
      <c r="B39" s="580">
        <v>27.64</v>
      </c>
      <c r="C39" s="580">
        <v>28.56</v>
      </c>
      <c r="D39" s="575">
        <v>0</v>
      </c>
      <c r="E39" s="575">
        <v>0</v>
      </c>
      <c r="F39" s="575">
        <v>0</v>
      </c>
      <c r="G39" s="583">
        <v>29.2</v>
      </c>
      <c r="H39" s="583">
        <v>20.399999999999999</v>
      </c>
      <c r="I39" s="580">
        <v>96</v>
      </c>
      <c r="J39" s="580">
        <v>78</v>
      </c>
      <c r="K39" s="583">
        <v>1.3</v>
      </c>
      <c r="L39" s="580">
        <v>1.74</v>
      </c>
      <c r="M39" s="580">
        <v>1.3</v>
      </c>
      <c r="N39" s="581">
        <v>0.8</v>
      </c>
      <c r="O39" s="583">
        <f t="shared" si="6"/>
        <v>1.05</v>
      </c>
      <c r="P39" s="582">
        <v>1.0416666666666666E-2</v>
      </c>
      <c r="Q39" s="583">
        <v>5.3</v>
      </c>
    </row>
    <row r="40" spans="1:17" x14ac:dyDescent="0.35">
      <c r="A40" s="571">
        <v>18</v>
      </c>
      <c r="B40" s="580">
        <v>27.56</v>
      </c>
      <c r="C40" s="580">
        <v>27.24</v>
      </c>
      <c r="D40" s="575">
        <v>0</v>
      </c>
      <c r="E40" s="575">
        <v>0</v>
      </c>
      <c r="F40" s="575">
        <v>0</v>
      </c>
      <c r="G40" s="583">
        <v>28.8</v>
      </c>
      <c r="H40" s="580">
        <v>20.6</v>
      </c>
      <c r="I40" s="580">
        <v>96</v>
      </c>
      <c r="J40" s="580">
        <v>70</v>
      </c>
      <c r="K40" s="583">
        <v>2.4</v>
      </c>
      <c r="L40" s="580">
        <v>3.39</v>
      </c>
      <c r="M40" s="580">
        <v>1.25</v>
      </c>
      <c r="N40" s="580">
        <v>1.0900000000000001</v>
      </c>
      <c r="O40" s="583">
        <f t="shared" si="6"/>
        <v>1.17</v>
      </c>
      <c r="P40" s="582">
        <v>4.8611111111111112E-2</v>
      </c>
      <c r="Q40" s="583">
        <v>6.3</v>
      </c>
    </row>
    <row r="41" spans="1:17" x14ac:dyDescent="0.35">
      <c r="A41" s="571">
        <v>19</v>
      </c>
      <c r="B41" s="580">
        <v>29.84</v>
      </c>
      <c r="C41" s="580">
        <v>27.88</v>
      </c>
      <c r="D41" s="575">
        <v>0</v>
      </c>
      <c r="E41" s="575">
        <v>0</v>
      </c>
      <c r="F41" s="575">
        <v>0</v>
      </c>
      <c r="G41" s="583">
        <v>30.6</v>
      </c>
      <c r="H41" s="583">
        <v>20.399999999999999</v>
      </c>
      <c r="I41" s="580">
        <v>96</v>
      </c>
      <c r="J41" s="580">
        <v>57</v>
      </c>
      <c r="K41" s="583">
        <v>2.7</v>
      </c>
      <c r="L41" s="580">
        <v>3.71</v>
      </c>
      <c r="M41" s="583">
        <v>0.9</v>
      </c>
      <c r="N41" s="581">
        <v>0.28000000000000003</v>
      </c>
      <c r="O41" s="583">
        <f t="shared" si="6"/>
        <v>0.59000000000000008</v>
      </c>
      <c r="P41" s="582">
        <v>0.3576388888888889</v>
      </c>
      <c r="Q41" s="604">
        <v>0</v>
      </c>
    </row>
    <row r="42" spans="1:17" ht="15" thickBot="1" x14ac:dyDescent="0.4">
      <c r="A42" s="585">
        <v>20</v>
      </c>
      <c r="B42" s="580">
        <v>32.4</v>
      </c>
      <c r="C42" s="581">
        <v>29.28</v>
      </c>
      <c r="D42" s="575">
        <v>0</v>
      </c>
      <c r="E42" s="575">
        <v>0</v>
      </c>
      <c r="F42" s="575">
        <v>0</v>
      </c>
      <c r="G42" s="583">
        <v>32.6</v>
      </c>
      <c r="H42" s="604">
        <v>21</v>
      </c>
      <c r="I42" s="580">
        <v>84</v>
      </c>
      <c r="J42" s="580">
        <v>54</v>
      </c>
      <c r="K42" s="580">
        <v>3.3</v>
      </c>
      <c r="L42" s="580">
        <v>4</v>
      </c>
      <c r="M42" s="580">
        <v>0.78</v>
      </c>
      <c r="N42" s="581">
        <v>0.09</v>
      </c>
      <c r="O42" s="583">
        <f t="shared" si="6"/>
        <v>0.435</v>
      </c>
      <c r="P42" s="582">
        <v>0.34027777777777773</v>
      </c>
      <c r="Q42" s="604">
        <v>27</v>
      </c>
    </row>
    <row r="43" spans="1:17" ht="15" thickBot="1" x14ac:dyDescent="0.4">
      <c r="A43" s="597" t="s">
        <v>16</v>
      </c>
      <c r="B43" s="598">
        <f>SUM(B33:B42)</f>
        <v>300.11999999999995</v>
      </c>
      <c r="C43" s="598">
        <f>SUM(C33:C42)</f>
        <v>285.60000000000002</v>
      </c>
      <c r="D43" s="575">
        <v>0</v>
      </c>
      <c r="E43" s="575">
        <v>0</v>
      </c>
      <c r="F43" s="599">
        <f t="shared" ref="F43:O43" si="7">SUM(F33:F42)</f>
        <v>0</v>
      </c>
      <c r="G43" s="598">
        <f t="shared" si="7"/>
        <v>307.60000000000002</v>
      </c>
      <c r="H43" s="598">
        <f t="shared" si="7"/>
        <v>209.8</v>
      </c>
      <c r="I43" s="598">
        <f t="shared" si="7"/>
        <v>944</v>
      </c>
      <c r="J43" s="598">
        <f t="shared" si="7"/>
        <v>623</v>
      </c>
      <c r="K43" s="598">
        <f t="shared" si="7"/>
        <v>26.200000000000003</v>
      </c>
      <c r="L43" s="598">
        <f t="shared" si="7"/>
        <v>36.049999999999997</v>
      </c>
      <c r="M43" s="598">
        <f t="shared" si="7"/>
        <v>9.82</v>
      </c>
      <c r="N43" s="598">
        <f t="shared" si="7"/>
        <v>5.2700000000000005</v>
      </c>
      <c r="O43" s="598">
        <f t="shared" si="7"/>
        <v>7.544999999999999</v>
      </c>
      <c r="P43" s="598"/>
      <c r="Q43" s="598"/>
    </row>
    <row r="44" spans="1:17" ht="15" thickBot="1" x14ac:dyDescent="0.4">
      <c r="A44" s="597" t="s">
        <v>18</v>
      </c>
      <c r="B44" s="600">
        <f>AVERAGE(B33:B42)</f>
        <v>30.011999999999993</v>
      </c>
      <c r="C44" s="600">
        <f>AVERAGE(C33:C42)</f>
        <v>28.560000000000002</v>
      </c>
      <c r="D44" s="575">
        <v>0</v>
      </c>
      <c r="E44" s="575">
        <v>0</v>
      </c>
      <c r="F44" s="601">
        <f t="shared" ref="F44:O44" si="8">AVERAGE(F33:F42)</f>
        <v>0</v>
      </c>
      <c r="G44" s="600">
        <f t="shared" si="8"/>
        <v>30.76</v>
      </c>
      <c r="H44" s="600">
        <f t="shared" si="8"/>
        <v>20.98</v>
      </c>
      <c r="I44" s="600">
        <f t="shared" si="8"/>
        <v>94.4</v>
      </c>
      <c r="J44" s="600">
        <f t="shared" si="8"/>
        <v>62.3</v>
      </c>
      <c r="K44" s="600">
        <f t="shared" si="8"/>
        <v>2.62</v>
      </c>
      <c r="L44" s="600">
        <f t="shared" si="8"/>
        <v>3.6049999999999995</v>
      </c>
      <c r="M44" s="600">
        <f t="shared" si="8"/>
        <v>0.98199999999999998</v>
      </c>
      <c r="N44" s="600">
        <f t="shared" si="8"/>
        <v>0.52700000000000002</v>
      </c>
      <c r="O44" s="602">
        <f t="shared" si="8"/>
        <v>0.75449999999999995</v>
      </c>
      <c r="P44" s="600"/>
      <c r="Q44" s="600"/>
    </row>
    <row r="45" spans="1:17" x14ac:dyDescent="0.35">
      <c r="A45" s="603">
        <v>21</v>
      </c>
      <c r="B45" s="581">
        <v>25.08</v>
      </c>
      <c r="C45" s="581">
        <v>26.84</v>
      </c>
      <c r="D45" s="575">
        <v>0</v>
      </c>
      <c r="E45" s="575">
        <v>0</v>
      </c>
      <c r="F45" s="575">
        <v>0</v>
      </c>
      <c r="G45" s="583">
        <v>28.2</v>
      </c>
      <c r="H45" s="583">
        <v>21.2</v>
      </c>
      <c r="I45" s="580">
        <v>96</v>
      </c>
      <c r="J45" s="580">
        <v>84</v>
      </c>
      <c r="K45" s="580">
        <v>1</v>
      </c>
      <c r="L45" s="581">
        <v>0</v>
      </c>
      <c r="M45" s="580">
        <v>1.06</v>
      </c>
      <c r="N45" s="580">
        <v>0.65</v>
      </c>
      <c r="O45" s="583">
        <f>AVERAGE(M45:N45)</f>
        <v>0.85499999999999998</v>
      </c>
      <c r="P45" s="582">
        <v>0</v>
      </c>
      <c r="Q45" s="583">
        <v>5.8</v>
      </c>
    </row>
    <row r="46" spans="1:17" x14ac:dyDescent="0.35">
      <c r="A46" s="571">
        <v>22</v>
      </c>
      <c r="B46" s="581">
        <v>29.24</v>
      </c>
      <c r="C46" s="581">
        <v>26.96</v>
      </c>
      <c r="D46" s="575">
        <v>0</v>
      </c>
      <c r="E46" s="575">
        <v>0</v>
      </c>
      <c r="F46" s="575">
        <v>0</v>
      </c>
      <c r="G46" s="583">
        <v>31.8</v>
      </c>
      <c r="H46" s="580">
        <v>17.2</v>
      </c>
      <c r="I46" s="580">
        <v>86</v>
      </c>
      <c r="J46" s="580">
        <v>47</v>
      </c>
      <c r="K46" s="580">
        <v>3.5</v>
      </c>
      <c r="L46" s="580">
        <v>3.13</v>
      </c>
      <c r="M46" s="580">
        <v>0.92</v>
      </c>
      <c r="N46" s="580">
        <v>0.52</v>
      </c>
      <c r="O46" s="583">
        <f t="shared" ref="O46:O55" si="9">AVERAGE(M46:N46)</f>
        <v>0.72</v>
      </c>
      <c r="P46" s="582">
        <v>0.4236111111111111</v>
      </c>
      <c r="Q46" s="604">
        <v>0</v>
      </c>
    </row>
    <row r="47" spans="1:17" x14ac:dyDescent="0.35">
      <c r="A47" s="571">
        <v>23</v>
      </c>
      <c r="B47" s="581">
        <v>28.56</v>
      </c>
      <c r="C47" s="581">
        <v>27.76</v>
      </c>
      <c r="D47" s="575">
        <v>0</v>
      </c>
      <c r="E47" s="575">
        <v>0</v>
      </c>
      <c r="F47" s="575">
        <v>0</v>
      </c>
      <c r="G47" s="580">
        <v>31</v>
      </c>
      <c r="H47" s="583">
        <v>20.6</v>
      </c>
      <c r="I47" s="580">
        <v>96</v>
      </c>
      <c r="J47" s="580">
        <v>66</v>
      </c>
      <c r="K47" s="580">
        <v>2.2000000000000002</v>
      </c>
      <c r="L47" s="580">
        <v>4.3899999999999997</v>
      </c>
      <c r="M47" s="583">
        <v>1.1000000000000001</v>
      </c>
      <c r="N47" s="581">
        <v>0.83</v>
      </c>
      <c r="O47" s="583">
        <f t="shared" si="9"/>
        <v>0.96500000000000008</v>
      </c>
      <c r="P47" s="582">
        <v>9.375E-2</v>
      </c>
      <c r="Q47" s="604">
        <v>0</v>
      </c>
    </row>
    <row r="48" spans="1:17" x14ac:dyDescent="0.35">
      <c r="A48" s="571">
        <v>24</v>
      </c>
      <c r="B48" s="581">
        <v>31.64</v>
      </c>
      <c r="C48" s="581">
        <v>28.8</v>
      </c>
      <c r="D48" s="575">
        <v>0</v>
      </c>
      <c r="E48" s="575">
        <v>0</v>
      </c>
      <c r="F48" s="575">
        <v>0</v>
      </c>
      <c r="G48" s="583">
        <v>31.8</v>
      </c>
      <c r="H48" s="583">
        <v>20.6</v>
      </c>
      <c r="I48" s="580">
        <v>96</v>
      </c>
      <c r="J48" s="580">
        <v>55</v>
      </c>
      <c r="K48" s="580">
        <v>3.2</v>
      </c>
      <c r="L48" s="580">
        <v>4.68</v>
      </c>
      <c r="M48" s="581">
        <v>0.85</v>
      </c>
      <c r="N48" s="581">
        <v>0.64</v>
      </c>
      <c r="O48" s="583">
        <f t="shared" si="9"/>
        <v>0.745</v>
      </c>
      <c r="P48" s="582">
        <v>0.35416666666666669</v>
      </c>
      <c r="Q48" s="583">
        <v>12.5</v>
      </c>
    </row>
    <row r="49" spans="1:17" x14ac:dyDescent="0.35">
      <c r="A49" s="571">
        <v>25</v>
      </c>
      <c r="B49" s="581">
        <v>26</v>
      </c>
      <c r="C49" s="581">
        <v>27.44</v>
      </c>
      <c r="D49" s="575">
        <v>0</v>
      </c>
      <c r="E49" s="575">
        <v>0</v>
      </c>
      <c r="F49" s="575">
        <v>0</v>
      </c>
      <c r="G49" s="604">
        <v>31</v>
      </c>
      <c r="H49" s="580">
        <v>20.2</v>
      </c>
      <c r="I49" s="580">
        <v>92</v>
      </c>
      <c r="J49" s="580">
        <v>77</v>
      </c>
      <c r="K49" s="580">
        <v>0.8</v>
      </c>
      <c r="L49" s="580">
        <v>1.27</v>
      </c>
      <c r="M49" s="583">
        <v>0.9</v>
      </c>
      <c r="N49" s="580">
        <v>0.81</v>
      </c>
      <c r="O49" s="583">
        <f t="shared" si="9"/>
        <v>0.85499999999999998</v>
      </c>
      <c r="P49" s="582">
        <v>0.10416666666666667</v>
      </c>
      <c r="Q49" s="583">
        <v>15</v>
      </c>
    </row>
    <row r="50" spans="1:17" x14ac:dyDescent="0.35">
      <c r="A50" s="571">
        <v>26</v>
      </c>
      <c r="B50" s="581">
        <v>27.24</v>
      </c>
      <c r="C50" s="581">
        <v>26.6</v>
      </c>
      <c r="D50" s="575">
        <v>0</v>
      </c>
      <c r="E50" s="575">
        <v>0</v>
      </c>
      <c r="F50" s="575">
        <v>0</v>
      </c>
      <c r="G50" s="604">
        <v>28</v>
      </c>
      <c r="H50" s="604">
        <v>20</v>
      </c>
      <c r="I50" s="580">
        <v>96</v>
      </c>
      <c r="J50" s="580">
        <v>71</v>
      </c>
      <c r="K50" s="580">
        <v>1.4</v>
      </c>
      <c r="L50" s="580">
        <v>3.46</v>
      </c>
      <c r="M50" s="581">
        <v>0.77</v>
      </c>
      <c r="N50" s="581">
        <v>0.36</v>
      </c>
      <c r="O50" s="583">
        <f t="shared" si="9"/>
        <v>0.56499999999999995</v>
      </c>
      <c r="P50" s="582">
        <v>0.13541666666666666</v>
      </c>
      <c r="Q50" s="604">
        <v>0</v>
      </c>
    </row>
    <row r="51" spans="1:17" x14ac:dyDescent="0.35">
      <c r="A51" s="571">
        <v>27</v>
      </c>
      <c r="B51" s="581">
        <v>30.64</v>
      </c>
      <c r="C51" s="581">
        <v>27.8</v>
      </c>
      <c r="D51" s="575">
        <v>0</v>
      </c>
      <c r="E51" s="575">
        <v>0</v>
      </c>
      <c r="F51" s="575">
        <v>0</v>
      </c>
      <c r="G51" s="604">
        <v>32</v>
      </c>
      <c r="H51" s="583">
        <v>18.8</v>
      </c>
      <c r="I51" s="580">
        <v>87</v>
      </c>
      <c r="J51" s="580">
        <v>48</v>
      </c>
      <c r="K51" s="580">
        <v>3.3</v>
      </c>
      <c r="L51" s="580">
        <v>4.55</v>
      </c>
      <c r="M51" s="580">
        <v>0.92</v>
      </c>
      <c r="N51" s="583">
        <v>0.4</v>
      </c>
      <c r="O51" s="583">
        <f t="shared" si="9"/>
        <v>0.66</v>
      </c>
      <c r="P51" s="582">
        <v>0.3888888888888889</v>
      </c>
      <c r="Q51" s="604">
        <v>0</v>
      </c>
    </row>
    <row r="52" spans="1:17" x14ac:dyDescent="0.35">
      <c r="A52" s="580">
        <v>28</v>
      </c>
      <c r="B52" s="581">
        <v>29.16</v>
      </c>
      <c r="C52" s="581">
        <v>28.28</v>
      </c>
      <c r="D52" s="575">
        <v>0</v>
      </c>
      <c r="E52" s="575">
        <v>0</v>
      </c>
      <c r="F52" s="575">
        <v>0</v>
      </c>
      <c r="G52" s="604">
        <v>31</v>
      </c>
      <c r="H52" s="583">
        <v>21.2</v>
      </c>
      <c r="I52" s="580">
        <v>93</v>
      </c>
      <c r="J52" s="604">
        <v>61</v>
      </c>
      <c r="K52" s="580">
        <v>2.2999999999999998</v>
      </c>
      <c r="L52" s="580">
        <v>2.12</v>
      </c>
      <c r="M52" s="580">
        <v>1.2</v>
      </c>
      <c r="N52" s="580">
        <v>0.46</v>
      </c>
      <c r="O52" s="583">
        <f t="shared" si="9"/>
        <v>0.83</v>
      </c>
      <c r="P52" s="582">
        <v>2.4305555555555556E-2</v>
      </c>
      <c r="Q52" s="583" t="s">
        <v>269</v>
      </c>
    </row>
    <row r="53" spans="1:17" x14ac:dyDescent="0.35">
      <c r="A53" s="580">
        <v>29</v>
      </c>
      <c r="B53" s="581">
        <v>31.28</v>
      </c>
      <c r="C53" s="581">
        <v>28.8</v>
      </c>
      <c r="D53" s="575">
        <v>0</v>
      </c>
      <c r="E53" s="575">
        <v>0</v>
      </c>
      <c r="F53" s="575">
        <v>0</v>
      </c>
      <c r="G53" s="583">
        <v>30.8</v>
      </c>
      <c r="H53" s="604">
        <v>21</v>
      </c>
      <c r="I53" s="580">
        <v>96</v>
      </c>
      <c r="J53" s="580">
        <v>64</v>
      </c>
      <c r="K53" s="580">
        <v>2.6</v>
      </c>
      <c r="L53" s="580">
        <v>4.41</v>
      </c>
      <c r="M53" s="580">
        <v>0.85</v>
      </c>
      <c r="N53" s="580">
        <v>0.4</v>
      </c>
      <c r="O53" s="583">
        <f t="shared" si="9"/>
        <v>0.625</v>
      </c>
      <c r="P53" s="582">
        <v>8.3333333333333329E-2</v>
      </c>
      <c r="Q53" s="604">
        <v>0</v>
      </c>
    </row>
    <row r="54" spans="1:17" x14ac:dyDescent="0.35">
      <c r="A54" s="580">
        <v>30</v>
      </c>
      <c r="B54" s="581">
        <v>32.56</v>
      </c>
      <c r="C54" s="581">
        <v>29.68</v>
      </c>
      <c r="D54" s="575">
        <v>0</v>
      </c>
      <c r="E54" s="575">
        <v>0</v>
      </c>
      <c r="F54" s="575">
        <v>0</v>
      </c>
      <c r="G54" s="580">
        <v>32.200000000000003</v>
      </c>
      <c r="H54" s="583">
        <v>21</v>
      </c>
      <c r="I54" s="604">
        <v>96</v>
      </c>
      <c r="J54" s="580">
        <v>53</v>
      </c>
      <c r="K54" s="583">
        <v>3.1</v>
      </c>
      <c r="L54" s="580">
        <v>6.06</v>
      </c>
      <c r="M54" s="580">
        <v>0.94</v>
      </c>
      <c r="N54" s="581">
        <v>0.47</v>
      </c>
      <c r="O54" s="583">
        <f t="shared" si="9"/>
        <v>0.70499999999999996</v>
      </c>
      <c r="P54" s="582">
        <v>0.375</v>
      </c>
      <c r="Q54" s="583">
        <v>0</v>
      </c>
    </row>
    <row r="55" spans="1:17" x14ac:dyDescent="0.35">
      <c r="A55" s="580">
        <v>31</v>
      </c>
      <c r="B55" s="581">
        <v>32</v>
      </c>
      <c r="C55" s="581">
        <v>28.84</v>
      </c>
      <c r="D55" s="575">
        <v>0</v>
      </c>
      <c r="E55" s="575">
        <v>0</v>
      </c>
      <c r="F55" s="575">
        <v>0</v>
      </c>
      <c r="G55" s="583">
        <v>33.200000000000003</v>
      </c>
      <c r="H55" s="583">
        <v>19.2</v>
      </c>
      <c r="I55" s="604">
        <v>92</v>
      </c>
      <c r="J55" s="580">
        <v>51</v>
      </c>
      <c r="K55" s="583">
        <v>3.7</v>
      </c>
      <c r="L55" s="580">
        <v>4.6100000000000003</v>
      </c>
      <c r="M55" s="580">
        <v>1</v>
      </c>
      <c r="N55" s="581">
        <v>0.86</v>
      </c>
      <c r="O55" s="583">
        <f t="shared" si="9"/>
        <v>0.92999999999999994</v>
      </c>
      <c r="P55" s="582">
        <v>0.33333333333333331</v>
      </c>
      <c r="Q55" s="583">
        <v>0</v>
      </c>
    </row>
    <row r="56" spans="1:17" ht="15" thickBot="1" x14ac:dyDescent="0.4">
      <c r="A56" s="605" t="s">
        <v>16</v>
      </c>
      <c r="B56" s="598">
        <f>SUM(B45:B55)</f>
        <v>323.39999999999998</v>
      </c>
      <c r="C56" s="598">
        <f>SUM(C45:C55)</f>
        <v>307.8</v>
      </c>
      <c r="D56" s="575">
        <v>0</v>
      </c>
      <c r="E56" s="575">
        <v>0</v>
      </c>
      <c r="F56" s="599">
        <f t="shared" ref="F56:O56" si="10">SUM(F45:F55)</f>
        <v>0</v>
      </c>
      <c r="G56" s="598">
        <f t="shared" si="10"/>
        <v>341</v>
      </c>
      <c r="H56" s="598">
        <f t="shared" si="10"/>
        <v>220.99999999999997</v>
      </c>
      <c r="I56" s="598">
        <f t="shared" si="10"/>
        <v>1026</v>
      </c>
      <c r="J56" s="598">
        <f t="shared" si="10"/>
        <v>677</v>
      </c>
      <c r="K56" s="598">
        <f t="shared" si="10"/>
        <v>27.100000000000005</v>
      </c>
      <c r="L56" s="598">
        <f t="shared" si="10"/>
        <v>38.68</v>
      </c>
      <c r="M56" s="598">
        <f t="shared" si="10"/>
        <v>10.51</v>
      </c>
      <c r="N56" s="598">
        <f t="shared" si="10"/>
        <v>6.4</v>
      </c>
      <c r="O56" s="598">
        <f t="shared" si="10"/>
        <v>8.4550000000000001</v>
      </c>
      <c r="P56" s="598"/>
      <c r="Q56" s="598"/>
    </row>
    <row r="57" spans="1:17" ht="15" thickBot="1" x14ac:dyDescent="0.4">
      <c r="A57" s="597" t="s">
        <v>18</v>
      </c>
      <c r="B57" s="602">
        <f>AVERAGE(B45:B55)</f>
        <v>29.4</v>
      </c>
      <c r="C57" s="602">
        <f>AVERAGE(C45:C55)</f>
        <v>27.981818181818184</v>
      </c>
      <c r="D57" s="575">
        <v>0</v>
      </c>
      <c r="E57" s="575">
        <v>0</v>
      </c>
      <c r="F57" s="601">
        <f t="shared" ref="F57:O57" si="11">AVERAGE(F45:F55)</f>
        <v>0</v>
      </c>
      <c r="G57" s="602">
        <f t="shared" si="11"/>
        <v>31</v>
      </c>
      <c r="H57" s="602">
        <f t="shared" si="11"/>
        <v>20.09090909090909</v>
      </c>
      <c r="I57" s="602">
        <f t="shared" si="11"/>
        <v>93.272727272727266</v>
      </c>
      <c r="J57" s="602">
        <f t="shared" si="11"/>
        <v>61.545454545454547</v>
      </c>
      <c r="K57" s="602">
        <f t="shared" si="11"/>
        <v>2.4636363636363643</v>
      </c>
      <c r="L57" s="602">
        <f t="shared" si="11"/>
        <v>3.5163636363636361</v>
      </c>
      <c r="M57" s="602">
        <f t="shared" si="11"/>
        <v>0.95545454545454545</v>
      </c>
      <c r="N57" s="602">
        <f t="shared" si="11"/>
        <v>0.5818181818181819</v>
      </c>
      <c r="O57" s="602">
        <f t="shared" si="11"/>
        <v>0.76863636363636367</v>
      </c>
      <c r="P57" s="602"/>
      <c r="Q57" s="602"/>
    </row>
    <row r="58" spans="1:17" ht="15" thickBot="1" x14ac:dyDescent="0.4">
      <c r="A58" s="597" t="s">
        <v>20</v>
      </c>
      <c r="B58" s="602">
        <f>B56+B43+B31</f>
        <v>911.8</v>
      </c>
      <c r="C58" s="602">
        <f>C56+C43+C31</f>
        <v>868.00000000000011</v>
      </c>
      <c r="D58" s="575">
        <v>0</v>
      </c>
      <c r="E58" s="575">
        <v>0</v>
      </c>
      <c r="F58" s="601">
        <f t="shared" ref="F58:O58" si="12">F56+F43+F31</f>
        <v>0</v>
      </c>
      <c r="G58" s="602">
        <f t="shared" si="12"/>
        <v>962</v>
      </c>
      <c r="H58" s="602">
        <f t="shared" si="12"/>
        <v>637.19999999999993</v>
      </c>
      <c r="I58" s="602">
        <f t="shared" si="12"/>
        <v>2538</v>
      </c>
      <c r="J58" s="602">
        <f t="shared" si="12"/>
        <v>1650</v>
      </c>
      <c r="K58" s="602">
        <f t="shared" si="12"/>
        <v>74.100000000000009</v>
      </c>
      <c r="L58" s="602">
        <f t="shared" si="12"/>
        <v>104.66999999999999</v>
      </c>
      <c r="M58" s="602">
        <f t="shared" si="12"/>
        <v>30.849999999999998</v>
      </c>
      <c r="N58" s="602">
        <f t="shared" si="12"/>
        <v>18.010000000000002</v>
      </c>
      <c r="O58" s="602">
        <f t="shared" si="12"/>
        <v>24.43</v>
      </c>
      <c r="P58" s="602"/>
      <c r="Q58" s="602"/>
    </row>
    <row r="59" spans="1:17" ht="15" thickBot="1" x14ac:dyDescent="0.4">
      <c r="A59" s="597" t="s">
        <v>21</v>
      </c>
      <c r="B59" s="602">
        <f>B58/31</f>
        <v>29.412903225806449</v>
      </c>
      <c r="C59" s="602">
        <f>C58/31</f>
        <v>28.000000000000004</v>
      </c>
      <c r="D59" s="575">
        <v>0</v>
      </c>
      <c r="E59" s="575">
        <v>0</v>
      </c>
      <c r="F59" s="601">
        <f t="shared" ref="F59:O59" si="13">F58/31</f>
        <v>0</v>
      </c>
      <c r="G59" s="602">
        <f t="shared" si="13"/>
        <v>31.032258064516128</v>
      </c>
      <c r="H59" s="602">
        <f t="shared" si="13"/>
        <v>20.554838709677416</v>
      </c>
      <c r="I59" s="602">
        <f t="shared" si="13"/>
        <v>81.870967741935488</v>
      </c>
      <c r="J59" s="602">
        <f t="shared" si="13"/>
        <v>53.225806451612904</v>
      </c>
      <c r="K59" s="602">
        <f t="shared" si="13"/>
        <v>2.3903225806451616</v>
      </c>
      <c r="L59" s="602">
        <f t="shared" si="13"/>
        <v>3.3764516129032254</v>
      </c>
      <c r="M59" s="602">
        <f t="shared" si="13"/>
        <v>0.99516129032258061</v>
      </c>
      <c r="N59" s="602">
        <f t="shared" si="13"/>
        <v>0.58096774193548395</v>
      </c>
      <c r="O59" s="602">
        <f t="shared" si="13"/>
        <v>0.78806451612903228</v>
      </c>
      <c r="P59" s="602"/>
      <c r="Q59" s="602"/>
    </row>
    <row r="60" spans="1:17" ht="15" thickBot="1" x14ac:dyDescent="0.4">
      <c r="A60" s="1568" t="s">
        <v>270</v>
      </c>
      <c r="B60" s="1568"/>
      <c r="C60" s="1568"/>
      <c r="D60" s="1568"/>
      <c r="E60" s="1568"/>
      <c r="F60" s="1568"/>
      <c r="G60" s="1568"/>
      <c r="H60" s="1568"/>
      <c r="I60" s="1568"/>
      <c r="J60" s="1568"/>
      <c r="K60" s="1568"/>
      <c r="L60" s="1568"/>
      <c r="M60" s="1568"/>
      <c r="N60" s="1568"/>
      <c r="O60" s="1568"/>
      <c r="P60" s="1568"/>
      <c r="Q60" s="1568"/>
    </row>
    <row r="61" spans="1:17" ht="15" customHeight="1" x14ac:dyDescent="0.35">
      <c r="A61" s="1569" t="s">
        <v>1</v>
      </c>
      <c r="B61" s="1460" t="s">
        <v>23</v>
      </c>
      <c r="C61" s="1578"/>
      <c r="D61" s="1578"/>
      <c r="E61" s="1578"/>
      <c r="F61" s="1571"/>
      <c r="G61" s="1460" t="s">
        <v>24</v>
      </c>
      <c r="H61" s="1571"/>
      <c r="I61" s="1460" t="s">
        <v>4</v>
      </c>
      <c r="J61" s="1571"/>
      <c r="K61" s="1572" t="s">
        <v>5</v>
      </c>
      <c r="L61" s="1573"/>
      <c r="M61" s="1572" t="s">
        <v>6</v>
      </c>
      <c r="N61" s="1574"/>
      <c r="O61" s="1573"/>
      <c r="P61" s="1585" t="s">
        <v>7</v>
      </c>
      <c r="Q61" s="1587" t="s">
        <v>8</v>
      </c>
    </row>
    <row r="62" spans="1:17" ht="26.5" thickBot="1" x14ac:dyDescent="0.4">
      <c r="A62" s="1570"/>
      <c r="B62" s="568">
        <v>0.05</v>
      </c>
      <c r="C62" s="568">
        <v>0.1</v>
      </c>
      <c r="D62" s="568" t="s">
        <v>265</v>
      </c>
      <c r="E62" s="568" t="s">
        <v>228</v>
      </c>
      <c r="F62" s="567" t="s">
        <v>266</v>
      </c>
      <c r="G62" s="568" t="s">
        <v>9</v>
      </c>
      <c r="H62" s="568" t="s">
        <v>10</v>
      </c>
      <c r="I62" s="568" t="s">
        <v>9</v>
      </c>
      <c r="J62" s="568" t="s">
        <v>10</v>
      </c>
      <c r="K62" s="568" t="s">
        <v>11</v>
      </c>
      <c r="L62" s="568" t="s">
        <v>12</v>
      </c>
      <c r="M62" s="606" t="s">
        <v>13</v>
      </c>
      <c r="N62" s="606" t="s">
        <v>14</v>
      </c>
      <c r="O62" s="569" t="s">
        <v>15</v>
      </c>
      <c r="P62" s="1586"/>
      <c r="Q62" s="1588"/>
    </row>
    <row r="63" spans="1:17" x14ac:dyDescent="0.35">
      <c r="A63" s="571">
        <v>1</v>
      </c>
      <c r="B63" s="580">
        <v>30.44</v>
      </c>
      <c r="C63" s="580">
        <v>29.96</v>
      </c>
      <c r="D63" s="575">
        <v>0</v>
      </c>
      <c r="E63" s="575">
        <v>0</v>
      </c>
      <c r="F63" s="575">
        <v>0</v>
      </c>
      <c r="G63" s="604">
        <v>30</v>
      </c>
      <c r="H63" s="580">
        <v>22.6</v>
      </c>
      <c r="I63" s="580">
        <v>92</v>
      </c>
      <c r="J63" s="580">
        <v>61</v>
      </c>
      <c r="K63" s="583">
        <v>3</v>
      </c>
      <c r="L63" s="580">
        <v>2.4</v>
      </c>
      <c r="M63" s="580">
        <v>1.42</v>
      </c>
      <c r="N63" s="580">
        <v>0.6</v>
      </c>
      <c r="O63" s="583">
        <f>AVERAGE(M63:N63)</f>
        <v>1.01</v>
      </c>
      <c r="P63" s="582">
        <v>1.3888888888888888E-2</v>
      </c>
      <c r="Q63" s="607">
        <v>0</v>
      </c>
    </row>
    <row r="64" spans="1:17" x14ac:dyDescent="0.35">
      <c r="A64" s="571">
        <v>2</v>
      </c>
      <c r="B64" s="580">
        <v>31.68</v>
      </c>
      <c r="C64" s="580">
        <v>29.92</v>
      </c>
      <c r="D64" s="575">
        <v>0</v>
      </c>
      <c r="E64" s="575">
        <v>0</v>
      </c>
      <c r="F64" s="575">
        <v>0</v>
      </c>
      <c r="G64" s="583">
        <v>32.200000000000003</v>
      </c>
      <c r="H64" s="583">
        <v>21.2</v>
      </c>
      <c r="I64" s="604">
        <v>96</v>
      </c>
      <c r="J64" s="580">
        <v>63</v>
      </c>
      <c r="K64" s="583">
        <v>3</v>
      </c>
      <c r="L64" s="580">
        <v>4.46</v>
      </c>
      <c r="M64" s="583">
        <v>0.41</v>
      </c>
      <c r="N64" s="581">
        <v>0.63</v>
      </c>
      <c r="O64" s="583">
        <f t="shared" ref="O64:O72" si="14">AVERAGE(M64:N64)</f>
        <v>0.52</v>
      </c>
      <c r="P64" s="582">
        <v>0.125</v>
      </c>
      <c r="Q64" s="607">
        <v>0</v>
      </c>
    </row>
    <row r="65" spans="1:17" x14ac:dyDescent="0.35">
      <c r="A65" s="571">
        <v>3</v>
      </c>
      <c r="B65" s="580">
        <v>32</v>
      </c>
      <c r="C65" s="581">
        <v>30.24</v>
      </c>
      <c r="D65" s="575">
        <v>0</v>
      </c>
      <c r="E65" s="575">
        <v>0</v>
      </c>
      <c r="F65" s="575">
        <v>0</v>
      </c>
      <c r="G65" s="583">
        <v>32.4</v>
      </c>
      <c r="H65" s="583">
        <v>21</v>
      </c>
      <c r="I65" s="604">
        <v>92</v>
      </c>
      <c r="J65" s="580">
        <v>53</v>
      </c>
      <c r="K65" s="583">
        <v>3.4</v>
      </c>
      <c r="L65" s="580">
        <v>3.93</v>
      </c>
      <c r="M65" s="580">
        <v>1.03</v>
      </c>
      <c r="N65" s="583">
        <v>0.5</v>
      </c>
      <c r="O65" s="583">
        <f t="shared" si="14"/>
        <v>0.76500000000000001</v>
      </c>
      <c r="P65" s="582">
        <v>0.125</v>
      </c>
      <c r="Q65" s="607">
        <v>0</v>
      </c>
    </row>
    <row r="66" spans="1:17" x14ac:dyDescent="0.35">
      <c r="A66" s="571">
        <v>4</v>
      </c>
      <c r="B66" s="580">
        <v>33.159999999999997</v>
      </c>
      <c r="C66" s="580">
        <v>30.72</v>
      </c>
      <c r="D66" s="575">
        <v>0</v>
      </c>
      <c r="E66" s="575">
        <v>0</v>
      </c>
      <c r="F66" s="575">
        <v>0</v>
      </c>
      <c r="G66" s="583">
        <v>32.200000000000003</v>
      </c>
      <c r="H66" s="583">
        <v>21</v>
      </c>
      <c r="I66" s="580">
        <v>92</v>
      </c>
      <c r="J66" s="580">
        <v>58</v>
      </c>
      <c r="K66" s="583">
        <v>3.2</v>
      </c>
      <c r="L66" s="580">
        <v>3.78</v>
      </c>
      <c r="M66" s="580">
        <v>1.06</v>
      </c>
      <c r="N66" s="580">
        <v>0.46</v>
      </c>
      <c r="O66" s="583">
        <f t="shared" si="14"/>
        <v>0.76</v>
      </c>
      <c r="P66" s="582">
        <v>0.17708333333333334</v>
      </c>
      <c r="Q66" s="607">
        <v>0</v>
      </c>
    </row>
    <row r="67" spans="1:17" x14ac:dyDescent="0.35">
      <c r="A67" s="571">
        <v>5</v>
      </c>
      <c r="B67" s="580">
        <v>34.32</v>
      </c>
      <c r="C67" s="580">
        <v>31.64</v>
      </c>
      <c r="D67" s="575">
        <v>0</v>
      </c>
      <c r="E67" s="575">
        <v>0</v>
      </c>
      <c r="F67" s="575">
        <v>0</v>
      </c>
      <c r="G67" s="583">
        <v>33.200000000000003</v>
      </c>
      <c r="H67" s="580">
        <v>21</v>
      </c>
      <c r="I67" s="580">
        <v>92</v>
      </c>
      <c r="J67" s="580">
        <v>49</v>
      </c>
      <c r="K67" s="583">
        <v>4.0999999999999996</v>
      </c>
      <c r="L67" s="580">
        <v>6.52</v>
      </c>
      <c r="M67" s="580">
        <v>0.87</v>
      </c>
      <c r="N67" s="580">
        <v>0.46</v>
      </c>
      <c r="O67" s="583">
        <f t="shared" si="14"/>
        <v>0.66500000000000004</v>
      </c>
      <c r="P67" s="582">
        <v>0.40277777777777773</v>
      </c>
      <c r="Q67" s="607">
        <v>0</v>
      </c>
    </row>
    <row r="68" spans="1:17" x14ac:dyDescent="0.35">
      <c r="A68" s="571">
        <v>6</v>
      </c>
      <c r="B68" s="580">
        <v>34.78</v>
      </c>
      <c r="C68" s="580">
        <v>32.08</v>
      </c>
      <c r="D68" s="575">
        <v>0</v>
      </c>
      <c r="E68" s="575">
        <v>0</v>
      </c>
      <c r="F68" s="575">
        <v>0</v>
      </c>
      <c r="G68" s="580">
        <v>34.78</v>
      </c>
      <c r="H68" s="580">
        <v>32.08</v>
      </c>
      <c r="I68" s="580">
        <v>84</v>
      </c>
      <c r="J68" s="580">
        <v>55</v>
      </c>
      <c r="K68" s="583">
        <v>4.4000000000000004</v>
      </c>
      <c r="L68" s="580">
        <v>5.47</v>
      </c>
      <c r="M68" s="580">
        <v>1.04</v>
      </c>
      <c r="N68" s="583">
        <v>0.5</v>
      </c>
      <c r="O68" s="583">
        <f t="shared" si="14"/>
        <v>0.77</v>
      </c>
      <c r="P68" s="582">
        <v>0.38541666666666669</v>
      </c>
      <c r="Q68" s="607">
        <v>0</v>
      </c>
    </row>
    <row r="69" spans="1:17" x14ac:dyDescent="0.35">
      <c r="A69" s="571">
        <v>7</v>
      </c>
      <c r="B69" s="580">
        <v>32.36</v>
      </c>
      <c r="C69" s="580">
        <v>31.6</v>
      </c>
      <c r="D69" s="575">
        <v>0</v>
      </c>
      <c r="E69" s="575">
        <v>0</v>
      </c>
      <c r="F69" s="575">
        <v>0</v>
      </c>
      <c r="G69" s="580">
        <v>32.36</v>
      </c>
      <c r="H69" s="580">
        <v>31.6</v>
      </c>
      <c r="I69" s="580">
        <v>92</v>
      </c>
      <c r="J69" s="580">
        <v>55</v>
      </c>
      <c r="K69" s="583">
        <v>4.3</v>
      </c>
      <c r="L69" s="580">
        <v>3.75</v>
      </c>
      <c r="M69" s="580">
        <v>1.46</v>
      </c>
      <c r="N69" s="583">
        <v>0.9</v>
      </c>
      <c r="O69" s="583">
        <f t="shared" si="14"/>
        <v>1.18</v>
      </c>
      <c r="P69" s="582">
        <v>0.1875</v>
      </c>
      <c r="Q69" s="607">
        <v>0</v>
      </c>
    </row>
    <row r="70" spans="1:17" x14ac:dyDescent="0.35">
      <c r="A70" s="571">
        <v>8</v>
      </c>
      <c r="B70" s="580">
        <v>33.44</v>
      </c>
      <c r="C70" s="580">
        <v>31.32</v>
      </c>
      <c r="D70" s="575">
        <v>0</v>
      </c>
      <c r="E70" s="575">
        <v>0</v>
      </c>
      <c r="F70" s="575">
        <v>0</v>
      </c>
      <c r="G70" s="580">
        <v>33.44</v>
      </c>
      <c r="H70" s="580">
        <v>31.32</v>
      </c>
      <c r="I70" s="580">
        <v>92</v>
      </c>
      <c r="J70" s="580">
        <v>58</v>
      </c>
      <c r="K70" s="583">
        <v>3.5</v>
      </c>
      <c r="L70" s="580">
        <v>4.25</v>
      </c>
      <c r="M70" s="580">
        <v>0.93</v>
      </c>
      <c r="N70" s="580">
        <v>0.43</v>
      </c>
      <c r="O70" s="583">
        <f t="shared" si="14"/>
        <v>0.68</v>
      </c>
      <c r="P70" s="582">
        <v>0.19444444444444445</v>
      </c>
      <c r="Q70" s="607">
        <v>0</v>
      </c>
    </row>
    <row r="71" spans="1:17" x14ac:dyDescent="0.35">
      <c r="A71" s="571">
        <v>9</v>
      </c>
      <c r="B71" s="580">
        <v>32.36</v>
      </c>
      <c r="C71" s="580">
        <v>30.68</v>
      </c>
      <c r="D71" s="575">
        <v>0</v>
      </c>
      <c r="E71" s="575">
        <v>0</v>
      </c>
      <c r="F71" s="575">
        <v>0</v>
      </c>
      <c r="G71" s="580">
        <v>32.36</v>
      </c>
      <c r="H71" s="580">
        <v>30.68</v>
      </c>
      <c r="I71" s="580">
        <v>92</v>
      </c>
      <c r="J71" s="580">
        <v>66</v>
      </c>
      <c r="K71" s="583">
        <v>2</v>
      </c>
      <c r="L71" s="580">
        <v>3.39</v>
      </c>
      <c r="M71" s="604">
        <v>1</v>
      </c>
      <c r="N71" s="581">
        <v>0.43</v>
      </c>
      <c r="O71" s="583">
        <f t="shared" si="14"/>
        <v>0.71499999999999997</v>
      </c>
      <c r="P71" s="582">
        <v>0.11458333333333333</v>
      </c>
      <c r="Q71" s="607">
        <v>0</v>
      </c>
    </row>
    <row r="72" spans="1:17" ht="15" thickBot="1" x14ac:dyDescent="0.4">
      <c r="A72" s="585">
        <v>10</v>
      </c>
      <c r="B72" s="580">
        <v>33.799999999999997</v>
      </c>
      <c r="C72" s="581">
        <v>31.24</v>
      </c>
      <c r="D72" s="575">
        <v>0</v>
      </c>
      <c r="E72" s="575">
        <v>0</v>
      </c>
      <c r="F72" s="575">
        <v>0</v>
      </c>
      <c r="G72" s="580">
        <v>33.799999999999997</v>
      </c>
      <c r="H72" s="581">
        <v>31.24</v>
      </c>
      <c r="I72" s="580">
        <v>92</v>
      </c>
      <c r="J72" s="580">
        <v>49</v>
      </c>
      <c r="K72" s="583">
        <v>4.4000000000000004</v>
      </c>
      <c r="L72" s="580">
        <v>3.74</v>
      </c>
      <c r="M72" s="580">
        <v>1.06</v>
      </c>
      <c r="N72" s="581">
        <v>0.65</v>
      </c>
      <c r="O72" s="583">
        <f t="shared" si="14"/>
        <v>0.85499999999999998</v>
      </c>
      <c r="P72" s="582">
        <v>0.3263888888888889</v>
      </c>
      <c r="Q72" s="607">
        <v>0</v>
      </c>
    </row>
    <row r="73" spans="1:17" ht="15" thickBot="1" x14ac:dyDescent="0.4">
      <c r="A73" s="597" t="s">
        <v>16</v>
      </c>
      <c r="B73" s="608">
        <f>SUM(B63:B72)</f>
        <v>328.34000000000003</v>
      </c>
      <c r="C73" s="608">
        <f>SUM(C63:C72)</f>
        <v>309.39999999999998</v>
      </c>
      <c r="D73" s="575">
        <v>0</v>
      </c>
      <c r="E73" s="575">
        <v>0</v>
      </c>
      <c r="F73" s="599">
        <f t="shared" ref="F73:O73" si="15">SUM(F63:F72)</f>
        <v>0</v>
      </c>
      <c r="G73" s="608">
        <f t="shared" si="15"/>
        <v>326.74</v>
      </c>
      <c r="H73" s="608">
        <f t="shared" si="15"/>
        <v>263.71999999999997</v>
      </c>
      <c r="I73" s="608">
        <f t="shared" si="15"/>
        <v>916</v>
      </c>
      <c r="J73" s="608">
        <f t="shared" si="15"/>
        <v>567</v>
      </c>
      <c r="K73" s="608">
        <f t="shared" si="15"/>
        <v>35.300000000000004</v>
      </c>
      <c r="L73" s="608">
        <f t="shared" si="15"/>
        <v>41.69</v>
      </c>
      <c r="M73" s="608">
        <f t="shared" si="15"/>
        <v>10.280000000000001</v>
      </c>
      <c r="N73" s="608">
        <f t="shared" si="15"/>
        <v>5.56</v>
      </c>
      <c r="O73" s="608">
        <f t="shared" si="15"/>
        <v>7.92</v>
      </c>
      <c r="P73" s="608"/>
      <c r="Q73" s="608"/>
    </row>
    <row r="74" spans="1:17" ht="15" thickBot="1" x14ac:dyDescent="0.4">
      <c r="A74" s="597" t="s">
        <v>18</v>
      </c>
      <c r="B74" s="609">
        <f>AVERAGE(B63:B72)</f>
        <v>32.834000000000003</v>
      </c>
      <c r="C74" s="609">
        <f>AVERAGE(C63:C72)</f>
        <v>30.939999999999998</v>
      </c>
      <c r="D74" s="575">
        <v>0</v>
      </c>
      <c r="E74" s="575">
        <v>0</v>
      </c>
      <c r="F74" s="610">
        <f t="shared" ref="F74:O74" si="16">AVERAGE(F63:F72)</f>
        <v>0</v>
      </c>
      <c r="G74" s="609">
        <f t="shared" si="16"/>
        <v>32.673999999999999</v>
      </c>
      <c r="H74" s="609">
        <f t="shared" si="16"/>
        <v>26.371999999999996</v>
      </c>
      <c r="I74" s="609">
        <f t="shared" si="16"/>
        <v>91.6</v>
      </c>
      <c r="J74" s="609">
        <f t="shared" si="16"/>
        <v>56.7</v>
      </c>
      <c r="K74" s="609">
        <f t="shared" si="16"/>
        <v>3.5300000000000002</v>
      </c>
      <c r="L74" s="609">
        <f t="shared" si="16"/>
        <v>4.1689999999999996</v>
      </c>
      <c r="M74" s="609">
        <f t="shared" si="16"/>
        <v>1.028</v>
      </c>
      <c r="N74" s="609">
        <f t="shared" si="16"/>
        <v>0.55599999999999994</v>
      </c>
      <c r="O74" s="611">
        <f t="shared" si="16"/>
        <v>0.79200000000000004</v>
      </c>
      <c r="P74" s="609"/>
      <c r="Q74" s="609"/>
    </row>
    <row r="75" spans="1:17" x14ac:dyDescent="0.35">
      <c r="A75" s="603">
        <v>11</v>
      </c>
      <c r="B75" s="581">
        <v>33.479999999999997</v>
      </c>
      <c r="C75" s="580">
        <v>31.24</v>
      </c>
      <c r="D75" s="575">
        <v>0</v>
      </c>
      <c r="E75" s="575">
        <v>0</v>
      </c>
      <c r="F75" s="574">
        <v>0</v>
      </c>
      <c r="G75" s="583">
        <v>33.200000000000003</v>
      </c>
      <c r="H75" s="583">
        <v>20.399999999999999</v>
      </c>
      <c r="I75" s="580">
        <v>92</v>
      </c>
      <c r="J75" s="580">
        <v>55</v>
      </c>
      <c r="K75" s="580">
        <v>3.3</v>
      </c>
      <c r="L75" s="580">
        <v>5.57</v>
      </c>
      <c r="M75" s="580">
        <v>0.93</v>
      </c>
      <c r="N75" s="580">
        <v>0.6</v>
      </c>
      <c r="O75" s="583">
        <f>AVERAGE(M75:N75)</f>
        <v>0.76500000000000001</v>
      </c>
      <c r="P75" s="582">
        <v>0.125</v>
      </c>
      <c r="Q75" s="583">
        <v>0</v>
      </c>
    </row>
    <row r="76" spans="1:17" x14ac:dyDescent="0.35">
      <c r="A76" s="571">
        <v>12</v>
      </c>
      <c r="B76" s="580">
        <v>33.32</v>
      </c>
      <c r="C76" s="580">
        <v>31.04</v>
      </c>
      <c r="D76" s="575">
        <v>0</v>
      </c>
      <c r="E76" s="575">
        <v>0</v>
      </c>
      <c r="F76" s="574">
        <v>0</v>
      </c>
      <c r="G76" s="583">
        <v>32.6</v>
      </c>
      <c r="H76" s="580">
        <v>20.399999999999999</v>
      </c>
      <c r="I76" s="580">
        <v>96</v>
      </c>
      <c r="J76" s="580">
        <v>51</v>
      </c>
      <c r="K76" s="580">
        <v>3.3</v>
      </c>
      <c r="L76" s="580">
        <v>2.4500000000000002</v>
      </c>
      <c r="M76" s="580">
        <v>0.75</v>
      </c>
      <c r="N76" s="580">
        <v>0.53</v>
      </c>
      <c r="O76" s="583">
        <f t="shared" ref="O76:O84" si="17">AVERAGE(M76:N76)</f>
        <v>0.64</v>
      </c>
      <c r="P76" s="582">
        <v>0.28819444444444448</v>
      </c>
      <c r="Q76" s="583">
        <v>1.9</v>
      </c>
    </row>
    <row r="77" spans="1:17" x14ac:dyDescent="0.35">
      <c r="A77" s="571">
        <v>13</v>
      </c>
      <c r="B77" s="580">
        <v>33.76</v>
      </c>
      <c r="C77" s="580">
        <v>31.48</v>
      </c>
      <c r="D77" s="575">
        <v>0</v>
      </c>
      <c r="E77" s="575">
        <v>0</v>
      </c>
      <c r="F77" s="574">
        <v>0</v>
      </c>
      <c r="G77" s="580">
        <v>33.6</v>
      </c>
      <c r="H77" s="583">
        <v>20.8</v>
      </c>
      <c r="I77" s="580">
        <v>96</v>
      </c>
      <c r="J77" s="580">
        <v>53</v>
      </c>
      <c r="K77" s="583">
        <v>3.2</v>
      </c>
      <c r="L77" s="580">
        <v>4.37</v>
      </c>
      <c r="M77" s="580">
        <v>0.82</v>
      </c>
      <c r="N77" s="581">
        <v>0.76</v>
      </c>
      <c r="O77" s="583">
        <f t="shared" si="17"/>
        <v>0.79</v>
      </c>
      <c r="P77" s="582">
        <v>0.3125</v>
      </c>
      <c r="Q77" s="583">
        <v>0</v>
      </c>
    </row>
    <row r="78" spans="1:17" x14ac:dyDescent="0.35">
      <c r="A78" s="571">
        <v>14</v>
      </c>
      <c r="B78" s="580">
        <v>29.32</v>
      </c>
      <c r="C78" s="581">
        <v>29.92</v>
      </c>
      <c r="D78" s="575">
        <v>0</v>
      </c>
      <c r="E78" s="575">
        <v>0</v>
      </c>
      <c r="F78" s="574">
        <v>0</v>
      </c>
      <c r="G78" s="583">
        <v>30.2</v>
      </c>
      <c r="H78" s="583">
        <v>20.399999999999999</v>
      </c>
      <c r="I78" s="580">
        <v>92</v>
      </c>
      <c r="J78" s="580">
        <v>61</v>
      </c>
      <c r="K78" s="583">
        <v>1.5</v>
      </c>
      <c r="L78" s="580">
        <v>2.25</v>
      </c>
      <c r="M78" s="580">
        <v>1.32</v>
      </c>
      <c r="N78" s="581">
        <v>0.56000000000000005</v>
      </c>
      <c r="O78" s="583">
        <f t="shared" si="17"/>
        <v>0.94000000000000006</v>
      </c>
      <c r="P78" s="582">
        <v>7.6388888888888895E-2</v>
      </c>
      <c r="Q78" s="583">
        <v>15.7</v>
      </c>
    </row>
    <row r="79" spans="1:17" x14ac:dyDescent="0.35">
      <c r="A79" s="571">
        <v>15</v>
      </c>
      <c r="B79" s="580">
        <v>30.68</v>
      </c>
      <c r="C79" s="580">
        <v>29.6</v>
      </c>
      <c r="D79" s="575">
        <v>0</v>
      </c>
      <c r="E79" s="575">
        <v>0</v>
      </c>
      <c r="F79" s="574">
        <v>0</v>
      </c>
      <c r="G79" s="604">
        <v>31.4</v>
      </c>
      <c r="H79" s="580">
        <v>20</v>
      </c>
      <c r="I79" s="580">
        <v>92</v>
      </c>
      <c r="J79" s="580">
        <v>56</v>
      </c>
      <c r="K79" s="583">
        <v>3.9</v>
      </c>
      <c r="L79" s="580">
        <v>4.76</v>
      </c>
      <c r="M79" s="580">
        <v>1.26</v>
      </c>
      <c r="N79" s="580">
        <v>0.7</v>
      </c>
      <c r="O79" s="583">
        <f t="shared" si="17"/>
        <v>0.98</v>
      </c>
      <c r="P79" s="582">
        <v>0.375</v>
      </c>
      <c r="Q79" s="583">
        <v>0</v>
      </c>
    </row>
    <row r="80" spans="1:17" x14ac:dyDescent="0.35">
      <c r="A80" s="571">
        <v>16</v>
      </c>
      <c r="B80" s="580">
        <v>28.92</v>
      </c>
      <c r="C80" s="580">
        <v>28.92</v>
      </c>
      <c r="D80" s="575">
        <v>0</v>
      </c>
      <c r="E80" s="575">
        <v>0</v>
      </c>
      <c r="F80" s="574">
        <v>0</v>
      </c>
      <c r="G80" s="583">
        <v>30.8</v>
      </c>
      <c r="H80" s="604">
        <v>21</v>
      </c>
      <c r="I80" s="580">
        <v>96</v>
      </c>
      <c r="J80" s="580">
        <v>80</v>
      </c>
      <c r="K80" s="583">
        <v>1.7</v>
      </c>
      <c r="L80" s="580">
        <v>4.04</v>
      </c>
      <c r="M80" s="583">
        <v>2.2999999999999998</v>
      </c>
      <c r="N80" s="581">
        <v>0.32</v>
      </c>
      <c r="O80" s="583">
        <f t="shared" si="17"/>
        <v>1.3099999999999998</v>
      </c>
      <c r="P80" s="582">
        <v>6.5972222222222224E-2</v>
      </c>
      <c r="Q80" s="583">
        <v>0</v>
      </c>
    </row>
    <row r="81" spans="1:17" x14ac:dyDescent="0.35">
      <c r="A81" s="571">
        <v>17</v>
      </c>
      <c r="B81" s="580">
        <v>31.44</v>
      </c>
      <c r="C81" s="581">
        <v>29.32</v>
      </c>
      <c r="D81" s="575">
        <v>0</v>
      </c>
      <c r="E81" s="575">
        <v>0</v>
      </c>
      <c r="F81" s="574">
        <v>0</v>
      </c>
      <c r="G81" s="604">
        <v>31</v>
      </c>
      <c r="H81" s="583">
        <v>18.8</v>
      </c>
      <c r="I81" s="580">
        <v>96</v>
      </c>
      <c r="J81" s="580">
        <v>55</v>
      </c>
      <c r="K81" s="580">
        <v>3.1</v>
      </c>
      <c r="L81" s="580">
        <v>2.77</v>
      </c>
      <c r="M81" s="580">
        <v>0.86</v>
      </c>
      <c r="N81" s="581">
        <v>0.54</v>
      </c>
      <c r="O81" s="583">
        <f t="shared" si="17"/>
        <v>0.7</v>
      </c>
      <c r="P81" s="582">
        <v>0.25347222222222221</v>
      </c>
      <c r="Q81" s="583">
        <v>0</v>
      </c>
    </row>
    <row r="82" spans="1:17" x14ac:dyDescent="0.35">
      <c r="A82" s="571">
        <v>18</v>
      </c>
      <c r="B82" s="581">
        <v>32.56</v>
      </c>
      <c r="C82" s="580">
        <v>30.44</v>
      </c>
      <c r="D82" s="575">
        <v>0</v>
      </c>
      <c r="E82" s="575">
        <v>0</v>
      </c>
      <c r="F82" s="574">
        <v>0</v>
      </c>
      <c r="G82" s="583">
        <v>31.2</v>
      </c>
      <c r="H82" s="604">
        <v>21</v>
      </c>
      <c r="I82" s="580">
        <v>96</v>
      </c>
      <c r="J82" s="580">
        <v>61</v>
      </c>
      <c r="K82" s="580">
        <v>3</v>
      </c>
      <c r="L82" s="580">
        <v>3.93</v>
      </c>
      <c r="M82" s="580">
        <v>1.03</v>
      </c>
      <c r="N82" s="580">
        <v>0.56000000000000005</v>
      </c>
      <c r="O82" s="583">
        <f t="shared" si="17"/>
        <v>0.79500000000000004</v>
      </c>
      <c r="P82" s="582">
        <v>0.25</v>
      </c>
      <c r="Q82" s="583">
        <v>0</v>
      </c>
    </row>
    <row r="83" spans="1:17" x14ac:dyDescent="0.35">
      <c r="A83" s="571">
        <v>19</v>
      </c>
      <c r="B83" s="580">
        <v>31.2</v>
      </c>
      <c r="C83" s="580">
        <v>29.84</v>
      </c>
      <c r="D83" s="575">
        <v>0</v>
      </c>
      <c r="E83" s="575">
        <v>0</v>
      </c>
      <c r="F83" s="574">
        <v>0</v>
      </c>
      <c r="G83" s="583">
        <v>30.6</v>
      </c>
      <c r="H83" s="580">
        <v>20.2</v>
      </c>
      <c r="I83" s="580">
        <v>96</v>
      </c>
      <c r="J83" s="580">
        <v>61</v>
      </c>
      <c r="K83" s="580">
        <v>2.6</v>
      </c>
      <c r="L83" s="580">
        <v>2.79</v>
      </c>
      <c r="M83" s="580">
        <v>1.6</v>
      </c>
      <c r="N83" s="580">
        <v>0.4</v>
      </c>
      <c r="O83" s="583">
        <f t="shared" si="17"/>
        <v>1</v>
      </c>
      <c r="P83" s="582">
        <v>0.26041666666666669</v>
      </c>
      <c r="Q83" s="583">
        <v>0</v>
      </c>
    </row>
    <row r="84" spans="1:17" ht="15" thickBot="1" x14ac:dyDescent="0.4">
      <c r="A84" s="585">
        <v>20</v>
      </c>
      <c r="B84" s="580">
        <v>32.4</v>
      </c>
      <c r="C84" s="580">
        <v>30.24</v>
      </c>
      <c r="D84" s="575">
        <v>0</v>
      </c>
      <c r="E84" s="575">
        <v>0</v>
      </c>
      <c r="F84" s="574">
        <v>0</v>
      </c>
      <c r="G84" s="580">
        <v>33.200000000000003</v>
      </c>
      <c r="H84" s="583">
        <v>21</v>
      </c>
      <c r="I84" s="580">
        <v>96</v>
      </c>
      <c r="J84" s="580">
        <v>47</v>
      </c>
      <c r="K84" s="583">
        <v>3.4</v>
      </c>
      <c r="L84" s="580">
        <v>5.05</v>
      </c>
      <c r="M84" s="580">
        <v>1.03</v>
      </c>
      <c r="N84" s="583">
        <v>0.4</v>
      </c>
      <c r="O84" s="583">
        <f t="shared" si="17"/>
        <v>0.71500000000000008</v>
      </c>
      <c r="P84" s="582" t="s">
        <v>271</v>
      </c>
      <c r="Q84" s="583">
        <v>0</v>
      </c>
    </row>
    <row r="85" spans="1:17" ht="15" thickBot="1" x14ac:dyDescent="0.4">
      <c r="A85" s="597" t="s">
        <v>16</v>
      </c>
      <c r="B85" s="598">
        <f>SUM(B75:B84)</f>
        <v>317.08</v>
      </c>
      <c r="C85" s="598">
        <f>SUM(C75:C84)</f>
        <v>302.03999999999996</v>
      </c>
      <c r="D85" s="575">
        <v>0</v>
      </c>
      <c r="E85" s="575">
        <v>0</v>
      </c>
      <c r="F85" s="599">
        <f t="shared" ref="F85:O85" si="18">SUM(F75:F84)</f>
        <v>0</v>
      </c>
      <c r="G85" s="598">
        <f t="shared" si="18"/>
        <v>317.8</v>
      </c>
      <c r="H85" s="598">
        <f t="shared" si="18"/>
        <v>204</v>
      </c>
      <c r="I85" s="598">
        <f t="shared" si="18"/>
        <v>948</v>
      </c>
      <c r="J85" s="598">
        <f t="shared" si="18"/>
        <v>580</v>
      </c>
      <c r="K85" s="598">
        <f t="shared" si="18"/>
        <v>29.000000000000004</v>
      </c>
      <c r="L85" s="598">
        <f t="shared" si="18"/>
        <v>37.979999999999997</v>
      </c>
      <c r="M85" s="598">
        <f t="shared" si="18"/>
        <v>11.899999999999999</v>
      </c>
      <c r="N85" s="598">
        <f t="shared" si="18"/>
        <v>5.370000000000001</v>
      </c>
      <c r="O85" s="598">
        <f t="shared" si="18"/>
        <v>8.6349999999999998</v>
      </c>
      <c r="P85" s="598"/>
      <c r="Q85" s="598"/>
    </row>
    <row r="86" spans="1:17" ht="15" thickBot="1" x14ac:dyDescent="0.4">
      <c r="A86" s="597" t="s">
        <v>18</v>
      </c>
      <c r="B86" s="602">
        <f>AVERAGE(B75:B84)</f>
        <v>31.707999999999998</v>
      </c>
      <c r="C86" s="602">
        <f>AVERAGE(C75:C84)</f>
        <v>30.203999999999997</v>
      </c>
      <c r="D86" s="575">
        <v>0</v>
      </c>
      <c r="E86" s="575">
        <v>0</v>
      </c>
      <c r="F86" s="601">
        <f t="shared" ref="F86:O86" si="19">AVERAGE(F75:F84)</f>
        <v>0</v>
      </c>
      <c r="G86" s="602">
        <f t="shared" si="19"/>
        <v>31.78</v>
      </c>
      <c r="H86" s="602">
        <f t="shared" si="19"/>
        <v>20.399999999999999</v>
      </c>
      <c r="I86" s="602">
        <f t="shared" si="19"/>
        <v>94.8</v>
      </c>
      <c r="J86" s="602">
        <f t="shared" si="19"/>
        <v>58</v>
      </c>
      <c r="K86" s="602">
        <f t="shared" si="19"/>
        <v>2.9000000000000004</v>
      </c>
      <c r="L86" s="602">
        <f t="shared" si="19"/>
        <v>3.7979999999999996</v>
      </c>
      <c r="M86" s="602">
        <f t="shared" si="19"/>
        <v>1.19</v>
      </c>
      <c r="N86" s="602">
        <f t="shared" si="19"/>
        <v>0.53700000000000014</v>
      </c>
      <c r="O86" s="602">
        <f t="shared" si="19"/>
        <v>0.86349999999999993</v>
      </c>
      <c r="P86" s="602"/>
      <c r="Q86" s="602"/>
    </row>
    <row r="87" spans="1:17" x14ac:dyDescent="0.35">
      <c r="A87" s="612">
        <v>21</v>
      </c>
      <c r="B87" s="580">
        <v>33.08</v>
      </c>
      <c r="C87" s="580">
        <v>30.96</v>
      </c>
      <c r="D87" s="575">
        <v>0</v>
      </c>
      <c r="E87" s="575">
        <v>0</v>
      </c>
      <c r="F87" s="574">
        <v>0</v>
      </c>
      <c r="G87" s="604">
        <v>33</v>
      </c>
      <c r="H87" s="583">
        <v>19.2</v>
      </c>
      <c r="I87" s="580">
        <v>96</v>
      </c>
      <c r="J87" s="580">
        <v>49</v>
      </c>
      <c r="K87" s="580">
        <v>6.2</v>
      </c>
      <c r="L87" s="583">
        <v>4.5999999999999996</v>
      </c>
      <c r="M87" s="580">
        <v>1.1000000000000001</v>
      </c>
      <c r="N87" s="583">
        <v>0.5</v>
      </c>
      <c r="O87" s="583">
        <f>AVERAGE(M87:N87)</f>
        <v>0.8</v>
      </c>
      <c r="P87" s="582" t="s">
        <v>272</v>
      </c>
      <c r="Q87" s="583">
        <v>0</v>
      </c>
    </row>
    <row r="88" spans="1:17" x14ac:dyDescent="0.35">
      <c r="A88" s="594">
        <v>22</v>
      </c>
      <c r="B88" s="580">
        <v>31.12</v>
      </c>
      <c r="C88" s="580">
        <v>30.06</v>
      </c>
      <c r="D88" s="575">
        <v>0</v>
      </c>
      <c r="E88" s="575">
        <v>0</v>
      </c>
      <c r="F88" s="574">
        <v>0</v>
      </c>
      <c r="G88" s="583">
        <v>32.6</v>
      </c>
      <c r="H88" s="580">
        <v>20.399999999999999</v>
      </c>
      <c r="I88" s="580">
        <v>92</v>
      </c>
      <c r="J88" s="580">
        <v>59</v>
      </c>
      <c r="K88" s="580">
        <v>3.72</v>
      </c>
      <c r="L88" s="583">
        <v>3.2</v>
      </c>
      <c r="M88" s="580">
        <v>1.41</v>
      </c>
      <c r="N88" s="580">
        <v>0.95</v>
      </c>
      <c r="O88" s="583">
        <f t="shared" ref="O88:O97" si="20">AVERAGE(M88:N88)</f>
        <v>1.18</v>
      </c>
      <c r="P88" s="582" t="s">
        <v>67</v>
      </c>
      <c r="Q88" s="583">
        <v>1.1000000000000001</v>
      </c>
    </row>
    <row r="89" spans="1:17" x14ac:dyDescent="0.35">
      <c r="A89" s="594">
        <v>23</v>
      </c>
      <c r="B89" s="580">
        <v>30.44</v>
      </c>
      <c r="C89" s="580">
        <v>29.52</v>
      </c>
      <c r="D89" s="575">
        <v>0</v>
      </c>
      <c r="E89" s="575">
        <v>0</v>
      </c>
      <c r="F89" s="574">
        <v>0</v>
      </c>
      <c r="G89" s="583">
        <v>31.2</v>
      </c>
      <c r="H89" s="604">
        <v>20</v>
      </c>
      <c r="I89" s="580">
        <v>96</v>
      </c>
      <c r="J89" s="580">
        <v>61</v>
      </c>
      <c r="K89" s="580">
        <v>3.92</v>
      </c>
      <c r="L89" s="583">
        <v>2.7</v>
      </c>
      <c r="M89" s="583">
        <v>1.1000000000000001</v>
      </c>
      <c r="N89" s="581">
        <v>0.54</v>
      </c>
      <c r="O89" s="583">
        <f t="shared" si="20"/>
        <v>0.82000000000000006</v>
      </c>
      <c r="P89" s="582" t="s">
        <v>273</v>
      </c>
      <c r="Q89" s="583">
        <v>0</v>
      </c>
    </row>
    <row r="90" spans="1:17" x14ac:dyDescent="0.35">
      <c r="A90" s="594">
        <v>24</v>
      </c>
      <c r="B90" s="580">
        <v>32.28</v>
      </c>
      <c r="C90" s="581">
        <v>30.04</v>
      </c>
      <c r="D90" s="575">
        <v>0</v>
      </c>
      <c r="E90" s="575">
        <v>0</v>
      </c>
      <c r="F90" s="574">
        <v>0</v>
      </c>
      <c r="G90" s="604">
        <v>36</v>
      </c>
      <c r="H90" s="583">
        <v>18.600000000000001</v>
      </c>
      <c r="I90" s="580">
        <v>96</v>
      </c>
      <c r="J90" s="580">
        <v>33</v>
      </c>
      <c r="K90" s="580">
        <v>7.24</v>
      </c>
      <c r="L90" s="580">
        <v>5.3</v>
      </c>
      <c r="M90" s="580">
        <v>1.21</v>
      </c>
      <c r="N90" s="581">
        <v>0.55000000000000004</v>
      </c>
      <c r="O90" s="583">
        <f t="shared" si="20"/>
        <v>0.88</v>
      </c>
      <c r="P90" s="582" t="s">
        <v>129</v>
      </c>
      <c r="Q90" s="583">
        <v>0</v>
      </c>
    </row>
    <row r="91" spans="1:17" x14ac:dyDescent="0.35">
      <c r="A91" s="594">
        <v>25</v>
      </c>
      <c r="B91" s="581">
        <v>32.44</v>
      </c>
      <c r="C91" s="580">
        <v>31</v>
      </c>
      <c r="D91" s="575">
        <v>0</v>
      </c>
      <c r="E91" s="575">
        <v>0</v>
      </c>
      <c r="F91" s="574">
        <v>0</v>
      </c>
      <c r="G91" s="583">
        <v>32.4</v>
      </c>
      <c r="H91" s="583">
        <v>19.600000000000001</v>
      </c>
      <c r="I91" s="580">
        <v>96</v>
      </c>
      <c r="J91" s="580">
        <v>51</v>
      </c>
      <c r="K91" s="580">
        <v>2.38</v>
      </c>
      <c r="L91" s="580">
        <v>4.0999999999999996</v>
      </c>
      <c r="M91" s="580">
        <v>1.46</v>
      </c>
      <c r="N91" s="580">
        <v>1.18</v>
      </c>
      <c r="O91" s="583">
        <f>AVERAGE(M91:N91)</f>
        <v>1.3199999999999998</v>
      </c>
      <c r="P91" s="582" t="s">
        <v>274</v>
      </c>
      <c r="Q91" s="583">
        <v>17.7</v>
      </c>
    </row>
    <row r="92" spans="1:17" x14ac:dyDescent="0.35">
      <c r="A92" s="594">
        <v>26</v>
      </c>
      <c r="B92" s="580">
        <v>30.04</v>
      </c>
      <c r="C92" s="580">
        <v>29.08</v>
      </c>
      <c r="D92" s="575">
        <v>0</v>
      </c>
      <c r="E92" s="575">
        <v>0</v>
      </c>
      <c r="F92" s="574">
        <v>0</v>
      </c>
      <c r="G92" s="583">
        <v>34.6</v>
      </c>
      <c r="H92" s="580">
        <v>20.2</v>
      </c>
      <c r="I92" s="580">
        <v>96</v>
      </c>
      <c r="J92" s="580">
        <v>58</v>
      </c>
      <c r="K92" s="580">
        <v>4.45</v>
      </c>
      <c r="L92" s="580">
        <v>3.2</v>
      </c>
      <c r="M92" s="580">
        <v>0.87</v>
      </c>
      <c r="N92" s="580">
        <v>0.28000000000000003</v>
      </c>
      <c r="O92" s="583">
        <f t="shared" si="20"/>
        <v>0.57499999999999996</v>
      </c>
      <c r="P92" s="582" t="s">
        <v>275</v>
      </c>
      <c r="Q92" s="583">
        <v>0</v>
      </c>
    </row>
    <row r="93" spans="1:17" x14ac:dyDescent="0.35">
      <c r="A93" s="594">
        <v>27</v>
      </c>
      <c r="B93" s="580">
        <v>33.04</v>
      </c>
      <c r="C93" s="581">
        <v>30.64</v>
      </c>
      <c r="D93" s="575">
        <v>0</v>
      </c>
      <c r="E93" s="575">
        <v>0</v>
      </c>
      <c r="F93" s="574">
        <v>0</v>
      </c>
      <c r="G93" s="580">
        <v>33.4</v>
      </c>
      <c r="H93" s="583">
        <v>21.6</v>
      </c>
      <c r="I93" s="580">
        <v>96</v>
      </c>
      <c r="J93" s="580">
        <v>49</v>
      </c>
      <c r="K93" s="580">
        <v>2.68</v>
      </c>
      <c r="L93" s="583">
        <v>3.9</v>
      </c>
      <c r="M93" s="580">
        <v>0.97</v>
      </c>
      <c r="N93" s="581">
        <v>1.29</v>
      </c>
      <c r="O93" s="583">
        <f t="shared" si="20"/>
        <v>1.1299999999999999</v>
      </c>
      <c r="P93" s="582">
        <v>0.38541666666666669</v>
      </c>
      <c r="Q93" s="583">
        <v>2.6</v>
      </c>
    </row>
    <row r="94" spans="1:17" x14ac:dyDescent="0.35">
      <c r="A94" s="594">
        <v>28</v>
      </c>
      <c r="B94" s="580">
        <v>30.06</v>
      </c>
      <c r="C94" s="581">
        <v>30</v>
      </c>
      <c r="D94" s="575">
        <v>0</v>
      </c>
      <c r="E94" s="575">
        <v>0</v>
      </c>
      <c r="F94" s="574">
        <v>0</v>
      </c>
      <c r="G94" s="583">
        <v>31.8</v>
      </c>
      <c r="H94" s="583">
        <v>21.2</v>
      </c>
      <c r="I94" s="580">
        <v>92</v>
      </c>
      <c r="J94" s="580">
        <v>62</v>
      </c>
      <c r="K94" s="580">
        <v>4.8600000000000003</v>
      </c>
      <c r="L94" s="583">
        <v>3.2</v>
      </c>
      <c r="M94" s="580">
        <v>1.59</v>
      </c>
      <c r="N94" s="581">
        <v>0.56000000000000005</v>
      </c>
      <c r="O94" s="583">
        <f t="shared" si="20"/>
        <v>1.0750000000000002</v>
      </c>
      <c r="P94" s="582">
        <v>0.15972222222222224</v>
      </c>
      <c r="Q94" s="583">
        <v>0</v>
      </c>
    </row>
    <row r="95" spans="1:17" x14ac:dyDescent="0.35">
      <c r="A95" s="594">
        <v>29</v>
      </c>
      <c r="B95" s="580">
        <v>32.08</v>
      </c>
      <c r="C95" s="581">
        <v>30.16</v>
      </c>
      <c r="D95" s="575">
        <v>0</v>
      </c>
      <c r="E95" s="575">
        <v>0</v>
      </c>
      <c r="F95" s="574">
        <v>0</v>
      </c>
      <c r="G95" s="583">
        <v>33.799999999999997</v>
      </c>
      <c r="H95" s="580">
        <v>19.399999999999999</v>
      </c>
      <c r="I95" s="580">
        <v>96</v>
      </c>
      <c r="J95" s="580">
        <v>48</v>
      </c>
      <c r="K95" s="580">
        <v>3.52</v>
      </c>
      <c r="L95" s="583">
        <v>3.6</v>
      </c>
      <c r="M95" s="580">
        <v>0.82</v>
      </c>
      <c r="N95" s="580">
        <v>0.87</v>
      </c>
      <c r="O95" s="583">
        <f t="shared" si="20"/>
        <v>0.84499999999999997</v>
      </c>
      <c r="P95" s="582">
        <v>0.27083333333333331</v>
      </c>
      <c r="Q95" s="583">
        <v>43</v>
      </c>
    </row>
    <row r="96" spans="1:17" x14ac:dyDescent="0.35">
      <c r="A96" s="594">
        <v>30</v>
      </c>
      <c r="B96" s="580">
        <v>29.92</v>
      </c>
      <c r="C96" s="581">
        <v>28.68</v>
      </c>
      <c r="D96" s="575">
        <v>0</v>
      </c>
      <c r="E96" s="575">
        <v>0</v>
      </c>
      <c r="F96" s="574">
        <v>0</v>
      </c>
      <c r="G96" s="583">
        <v>31.2</v>
      </c>
      <c r="H96" s="604">
        <v>21</v>
      </c>
      <c r="I96" s="580">
        <v>96</v>
      </c>
      <c r="J96" s="580">
        <v>68</v>
      </c>
      <c r="K96" s="580">
        <v>6.15</v>
      </c>
      <c r="L96" s="604">
        <v>2.9</v>
      </c>
      <c r="M96" s="604">
        <v>1.21</v>
      </c>
      <c r="N96" s="581">
        <v>0.56000000000000005</v>
      </c>
      <c r="O96" s="583">
        <f t="shared" si="20"/>
        <v>0.88500000000000001</v>
      </c>
      <c r="P96" s="582">
        <v>6.25E-2</v>
      </c>
      <c r="Q96" s="583">
        <v>0</v>
      </c>
    </row>
    <row r="97" spans="1:17" ht="15" thickBot="1" x14ac:dyDescent="0.4">
      <c r="A97" s="596">
        <v>31</v>
      </c>
      <c r="B97" s="580">
        <v>28.76</v>
      </c>
      <c r="C97" s="581">
        <v>28.44</v>
      </c>
      <c r="D97" s="575">
        <v>0</v>
      </c>
      <c r="E97" s="575">
        <v>0</v>
      </c>
      <c r="F97" s="574">
        <v>0</v>
      </c>
      <c r="G97" s="583">
        <v>29.8</v>
      </c>
      <c r="H97" s="583">
        <v>21.6</v>
      </c>
      <c r="I97" s="580">
        <v>96</v>
      </c>
      <c r="J97" s="580">
        <v>61</v>
      </c>
      <c r="K97" s="580">
        <v>3.08</v>
      </c>
      <c r="L97" s="580">
        <v>4.0999999999999996</v>
      </c>
      <c r="M97" s="580">
        <v>1.29</v>
      </c>
      <c r="N97" s="581">
        <v>1.17</v>
      </c>
      <c r="O97" s="583">
        <f t="shared" si="20"/>
        <v>1.23</v>
      </c>
      <c r="P97" s="582">
        <v>3.4722222222222224E-2</v>
      </c>
      <c r="Q97" s="583">
        <v>0</v>
      </c>
    </row>
    <row r="98" spans="1:17" ht="15" thickBot="1" x14ac:dyDescent="0.4">
      <c r="A98" s="597" t="s">
        <v>16</v>
      </c>
      <c r="B98" s="613">
        <f>SUM(B87:B97)</f>
        <v>343.26</v>
      </c>
      <c r="C98" s="613">
        <f>SUM(C87:C97)</f>
        <v>328.58</v>
      </c>
      <c r="D98" s="575">
        <v>0</v>
      </c>
      <c r="E98" s="575">
        <v>0</v>
      </c>
      <c r="F98" s="601">
        <f t="shared" ref="F98:O98" si="21">SUM(F87:F97)</f>
        <v>0</v>
      </c>
      <c r="G98" s="613">
        <f t="shared" si="21"/>
        <v>359.8</v>
      </c>
      <c r="H98" s="613">
        <f t="shared" si="21"/>
        <v>222.79999999999998</v>
      </c>
      <c r="I98" s="613">
        <f t="shared" si="21"/>
        <v>1048</v>
      </c>
      <c r="J98" s="613">
        <f t="shared" si="21"/>
        <v>599</v>
      </c>
      <c r="K98" s="613">
        <f t="shared" si="21"/>
        <v>48.199999999999996</v>
      </c>
      <c r="L98" s="613">
        <f t="shared" si="21"/>
        <v>40.799999999999997</v>
      </c>
      <c r="M98" s="613">
        <f t="shared" si="21"/>
        <v>13.030000000000001</v>
      </c>
      <c r="N98" s="613">
        <f t="shared" si="21"/>
        <v>8.4499999999999993</v>
      </c>
      <c r="O98" s="613">
        <f t="shared" si="21"/>
        <v>10.74</v>
      </c>
      <c r="P98" s="613"/>
      <c r="Q98" s="613"/>
    </row>
    <row r="99" spans="1:17" ht="15" thickBot="1" x14ac:dyDescent="0.4">
      <c r="A99" s="597" t="s">
        <v>18</v>
      </c>
      <c r="B99" s="602">
        <f>AVERAGE(B87:B97)</f>
        <v>31.205454545454543</v>
      </c>
      <c r="C99" s="602">
        <f>AVERAGE(C87:C97)</f>
        <v>29.870909090909091</v>
      </c>
      <c r="D99" s="575">
        <v>0</v>
      </c>
      <c r="E99" s="575">
        <v>0</v>
      </c>
      <c r="F99" s="601">
        <f t="shared" ref="F99:O99" si="22">AVERAGE(F87:F97)</f>
        <v>0</v>
      </c>
      <c r="G99" s="602">
        <f t="shared" si="22"/>
        <v>32.709090909090911</v>
      </c>
      <c r="H99" s="602">
        <f t="shared" si="22"/>
        <v>20.254545454545454</v>
      </c>
      <c r="I99" s="602">
        <f t="shared" si="22"/>
        <v>95.272727272727266</v>
      </c>
      <c r="J99" s="602">
        <f t="shared" si="22"/>
        <v>54.454545454545453</v>
      </c>
      <c r="K99" s="602">
        <f t="shared" si="22"/>
        <v>4.3818181818181818</v>
      </c>
      <c r="L99" s="602">
        <f t="shared" si="22"/>
        <v>3.709090909090909</v>
      </c>
      <c r="M99" s="602">
        <f t="shared" si="22"/>
        <v>1.1845454545454546</v>
      </c>
      <c r="N99" s="602">
        <f t="shared" si="22"/>
        <v>0.76818181818181808</v>
      </c>
      <c r="O99" s="602">
        <f t="shared" si="22"/>
        <v>0.97636363636363643</v>
      </c>
      <c r="P99" s="602"/>
      <c r="Q99" s="602"/>
    </row>
    <row r="100" spans="1:17" ht="15" thickBot="1" x14ac:dyDescent="0.4">
      <c r="A100" s="597" t="s">
        <v>20</v>
      </c>
      <c r="B100" s="602">
        <f>B85+B73+B98</f>
        <v>988.68000000000006</v>
      </c>
      <c r="C100" s="602">
        <f>C85+C73+C98</f>
        <v>940.02</v>
      </c>
      <c r="D100" s="575">
        <v>0</v>
      </c>
      <c r="E100" s="575">
        <v>0</v>
      </c>
      <c r="F100" s="601">
        <f t="shared" ref="F100:O100" si="23">F85+F73+F98</f>
        <v>0</v>
      </c>
      <c r="G100" s="602">
        <f t="shared" si="23"/>
        <v>1004.3399999999999</v>
      </c>
      <c r="H100" s="602">
        <f t="shared" si="23"/>
        <v>690.52</v>
      </c>
      <c r="I100" s="602">
        <f t="shared" si="23"/>
        <v>2912</v>
      </c>
      <c r="J100" s="602">
        <f t="shared" si="23"/>
        <v>1746</v>
      </c>
      <c r="K100" s="602">
        <f t="shared" si="23"/>
        <v>112.5</v>
      </c>
      <c r="L100" s="602">
        <f t="shared" si="23"/>
        <v>120.46999999999998</v>
      </c>
      <c r="M100" s="602">
        <f t="shared" si="23"/>
        <v>35.21</v>
      </c>
      <c r="N100" s="602">
        <f t="shared" si="23"/>
        <v>19.38</v>
      </c>
      <c r="O100" s="602">
        <f t="shared" si="23"/>
        <v>27.295000000000002</v>
      </c>
      <c r="P100" s="602"/>
      <c r="Q100" s="602"/>
    </row>
    <row r="101" spans="1:17" ht="15" thickBot="1" x14ac:dyDescent="0.4">
      <c r="A101" s="597" t="s">
        <v>21</v>
      </c>
      <c r="B101" s="602">
        <f>B100/31</f>
        <v>31.892903225806453</v>
      </c>
      <c r="C101" s="602">
        <f>C100/31</f>
        <v>30.323225806451614</v>
      </c>
      <c r="D101" s="575">
        <v>0</v>
      </c>
      <c r="E101" s="575">
        <v>0</v>
      </c>
      <c r="F101" s="601">
        <f t="shared" ref="F101:O101" si="24">F100/31</f>
        <v>0</v>
      </c>
      <c r="G101" s="602">
        <f t="shared" si="24"/>
        <v>32.398064516129033</v>
      </c>
      <c r="H101" s="602">
        <f t="shared" si="24"/>
        <v>22.274838709677418</v>
      </c>
      <c r="I101" s="602">
        <f t="shared" si="24"/>
        <v>93.935483870967744</v>
      </c>
      <c r="J101" s="602">
        <f t="shared" si="24"/>
        <v>56.322580645161288</v>
      </c>
      <c r="K101" s="602">
        <f t="shared" si="24"/>
        <v>3.629032258064516</v>
      </c>
      <c r="L101" s="602">
        <f t="shared" si="24"/>
        <v>3.8861290322580642</v>
      </c>
      <c r="M101" s="602">
        <f t="shared" si="24"/>
        <v>1.1358064516129032</v>
      </c>
      <c r="N101" s="602">
        <f t="shared" si="24"/>
        <v>0.62516129032258061</v>
      </c>
      <c r="O101" s="602">
        <f t="shared" si="24"/>
        <v>0.88048387096774194</v>
      </c>
      <c r="P101" s="602"/>
      <c r="Q101" s="602"/>
    </row>
    <row r="102" spans="1:17" ht="15" thickBot="1" x14ac:dyDescent="0.4">
      <c r="A102" s="1568" t="s">
        <v>276</v>
      </c>
      <c r="B102" s="1568"/>
      <c r="C102" s="1568"/>
      <c r="D102" s="1568"/>
      <c r="E102" s="1568"/>
      <c r="F102" s="1568"/>
      <c r="G102" s="1568"/>
      <c r="H102" s="1568"/>
      <c r="I102" s="1568"/>
      <c r="J102" s="1568"/>
      <c r="K102" s="1568"/>
      <c r="L102" s="1568"/>
      <c r="M102" s="1568"/>
      <c r="N102" s="1568"/>
      <c r="O102" s="1568"/>
      <c r="P102" s="1568"/>
      <c r="Q102" s="1568"/>
    </row>
    <row r="103" spans="1:17" ht="24.75" customHeight="1" x14ac:dyDescent="0.35">
      <c r="A103" s="1569" t="s">
        <v>1</v>
      </c>
      <c r="B103" s="1460" t="s">
        <v>23</v>
      </c>
      <c r="C103" s="1578"/>
      <c r="D103" s="1578"/>
      <c r="E103" s="1578"/>
      <c r="F103" s="1571"/>
      <c r="G103" s="1460" t="s">
        <v>24</v>
      </c>
      <c r="H103" s="1571"/>
      <c r="I103" s="1460" t="s">
        <v>4</v>
      </c>
      <c r="J103" s="1571"/>
      <c r="K103" s="1572" t="s">
        <v>5</v>
      </c>
      <c r="L103" s="1573"/>
      <c r="M103" s="1572" t="s">
        <v>6</v>
      </c>
      <c r="N103" s="1574"/>
      <c r="O103" s="1573"/>
      <c r="P103" s="1575" t="s">
        <v>7</v>
      </c>
      <c r="Q103" s="1575" t="s">
        <v>8</v>
      </c>
    </row>
    <row r="104" spans="1:17" ht="26.5" thickBot="1" x14ac:dyDescent="0.4">
      <c r="A104" s="1570"/>
      <c r="B104" s="567">
        <v>0.05</v>
      </c>
      <c r="C104" s="567">
        <v>0.1</v>
      </c>
      <c r="D104" s="568" t="s">
        <v>265</v>
      </c>
      <c r="E104" s="568" t="s">
        <v>228</v>
      </c>
      <c r="F104" s="567" t="s">
        <v>266</v>
      </c>
      <c r="G104" s="567" t="s">
        <v>9</v>
      </c>
      <c r="H104" s="567" t="s">
        <v>10</v>
      </c>
      <c r="I104" s="567" t="s">
        <v>9</v>
      </c>
      <c r="J104" s="567" t="s">
        <v>10</v>
      </c>
      <c r="K104" s="567" t="s">
        <v>11</v>
      </c>
      <c r="L104" s="567" t="s">
        <v>12</v>
      </c>
      <c r="M104" s="569" t="s">
        <v>13</v>
      </c>
      <c r="N104" s="569" t="s">
        <v>14</v>
      </c>
      <c r="O104" s="614" t="s">
        <v>15</v>
      </c>
      <c r="P104" s="1576"/>
      <c r="Q104" s="1576"/>
    </row>
    <row r="105" spans="1:17" x14ac:dyDescent="0.35">
      <c r="A105" s="571">
        <v>1</v>
      </c>
      <c r="B105" s="581">
        <v>32.08</v>
      </c>
      <c r="C105" s="581">
        <v>29.08</v>
      </c>
      <c r="D105" s="575">
        <v>0</v>
      </c>
      <c r="E105" s="575">
        <v>0</v>
      </c>
      <c r="F105" s="615">
        <f>AVERAGE(F93:F103)</f>
        <v>0</v>
      </c>
      <c r="G105" s="583">
        <v>34.200000000000003</v>
      </c>
      <c r="H105" s="583">
        <v>21.2</v>
      </c>
      <c r="I105" s="580">
        <v>96</v>
      </c>
      <c r="J105" s="580">
        <v>42</v>
      </c>
      <c r="K105" s="580">
        <v>6.63</v>
      </c>
      <c r="L105" s="580">
        <v>4</v>
      </c>
      <c r="M105" s="580">
        <v>0.83</v>
      </c>
      <c r="N105" s="580">
        <v>1.01</v>
      </c>
      <c r="O105" s="581">
        <f>AVERAGE(M105:N105)</f>
        <v>0.91999999999999993</v>
      </c>
      <c r="P105" s="582">
        <v>0.33333333333333331</v>
      </c>
      <c r="Q105" s="583">
        <v>20.5</v>
      </c>
    </row>
    <row r="106" spans="1:17" x14ac:dyDescent="0.35">
      <c r="A106" s="571">
        <v>2</v>
      </c>
      <c r="B106" s="580">
        <v>28.52</v>
      </c>
      <c r="C106" s="581">
        <v>28.08</v>
      </c>
      <c r="D106" s="575">
        <v>0</v>
      </c>
      <c r="E106" s="575">
        <v>0</v>
      </c>
      <c r="F106" s="574">
        <v>0</v>
      </c>
      <c r="G106" s="583">
        <v>33.200000000000003</v>
      </c>
      <c r="H106" s="580">
        <v>19.8</v>
      </c>
      <c r="I106" s="580">
        <v>96</v>
      </c>
      <c r="J106" s="580">
        <v>61</v>
      </c>
      <c r="K106" s="580">
        <v>1.91</v>
      </c>
      <c r="L106" s="580">
        <v>2.4</v>
      </c>
      <c r="M106" s="580">
        <v>0.99</v>
      </c>
      <c r="N106" s="580">
        <v>1.07</v>
      </c>
      <c r="O106" s="581">
        <f t="shared" ref="O106:O114" si="25">AVERAGE(M106:N106)</f>
        <v>1.03</v>
      </c>
      <c r="P106" s="582">
        <v>6.9444444444444434E-2</v>
      </c>
      <c r="Q106" s="583">
        <v>2.9</v>
      </c>
    </row>
    <row r="107" spans="1:17" x14ac:dyDescent="0.35">
      <c r="A107" s="571">
        <v>3</v>
      </c>
      <c r="B107" s="580">
        <v>29.72</v>
      </c>
      <c r="C107" s="580">
        <v>28.56</v>
      </c>
      <c r="D107" s="575">
        <v>0</v>
      </c>
      <c r="E107" s="575">
        <v>0</v>
      </c>
      <c r="F107" s="574">
        <v>0</v>
      </c>
      <c r="G107" s="580">
        <v>31.6</v>
      </c>
      <c r="H107" s="583">
        <v>23.6</v>
      </c>
      <c r="I107" s="580">
        <v>96</v>
      </c>
      <c r="J107" s="580">
        <v>58</v>
      </c>
      <c r="K107" s="580">
        <v>5.13</v>
      </c>
      <c r="L107" s="583">
        <v>3.4</v>
      </c>
      <c r="M107" s="581">
        <v>1.7</v>
      </c>
      <c r="N107" s="581">
        <v>0.48</v>
      </c>
      <c r="O107" s="581">
        <f t="shared" si="25"/>
        <v>1.0899999999999999</v>
      </c>
      <c r="P107" s="582">
        <v>0.26041666666666669</v>
      </c>
      <c r="Q107" s="583">
        <v>0</v>
      </c>
    </row>
    <row r="108" spans="1:17" x14ac:dyDescent="0.35">
      <c r="A108" s="571">
        <v>4</v>
      </c>
      <c r="B108" s="580">
        <v>32.36</v>
      </c>
      <c r="C108" s="580">
        <v>29.64</v>
      </c>
      <c r="D108" s="575">
        <v>0</v>
      </c>
      <c r="E108" s="575">
        <v>0</v>
      </c>
      <c r="F108" s="574">
        <v>0</v>
      </c>
      <c r="G108" s="583">
        <v>33.4</v>
      </c>
      <c r="H108" s="583">
        <v>20</v>
      </c>
      <c r="I108" s="580">
        <v>96</v>
      </c>
      <c r="J108" s="580">
        <v>47</v>
      </c>
      <c r="K108" s="580">
        <v>2.37</v>
      </c>
      <c r="L108" s="583">
        <v>0.4</v>
      </c>
      <c r="M108" s="580">
        <v>0.93</v>
      </c>
      <c r="N108" s="581">
        <v>1.73</v>
      </c>
      <c r="O108" s="581">
        <f t="shared" si="25"/>
        <v>1.33</v>
      </c>
      <c r="P108" s="582">
        <v>0.31944444444444448</v>
      </c>
      <c r="Q108" s="583">
        <v>7.4</v>
      </c>
    </row>
    <row r="109" spans="1:17" x14ac:dyDescent="0.35">
      <c r="A109" s="571">
        <v>5</v>
      </c>
      <c r="B109" s="580">
        <v>28.56</v>
      </c>
      <c r="C109" s="580">
        <v>28.64</v>
      </c>
      <c r="D109" s="575">
        <v>0</v>
      </c>
      <c r="E109" s="575">
        <v>0</v>
      </c>
      <c r="F109" s="574">
        <v>0</v>
      </c>
      <c r="G109" s="583">
        <v>31.8</v>
      </c>
      <c r="H109" s="580">
        <v>20.6</v>
      </c>
      <c r="I109" s="580">
        <v>92</v>
      </c>
      <c r="J109" s="580">
        <v>74</v>
      </c>
      <c r="K109" s="580">
        <v>2.72</v>
      </c>
      <c r="L109" s="583">
        <v>0.2</v>
      </c>
      <c r="M109" s="580">
        <v>0.91</v>
      </c>
      <c r="N109" s="580">
        <v>0.57999999999999996</v>
      </c>
      <c r="O109" s="581">
        <f t="shared" si="25"/>
        <v>0.745</v>
      </c>
      <c r="P109" s="582">
        <v>5.2083333333333336E-2</v>
      </c>
      <c r="Q109" s="583" t="s">
        <v>38</v>
      </c>
    </row>
    <row r="110" spans="1:17" x14ac:dyDescent="0.35">
      <c r="A110" s="571">
        <v>6</v>
      </c>
      <c r="B110" s="580">
        <v>26.56</v>
      </c>
      <c r="C110" s="580">
        <v>27.18</v>
      </c>
      <c r="D110" s="575">
        <v>0</v>
      </c>
      <c r="E110" s="575">
        <v>0</v>
      </c>
      <c r="F110" s="574">
        <v>0</v>
      </c>
      <c r="G110" s="583">
        <v>30</v>
      </c>
      <c r="H110" s="583">
        <v>22.3</v>
      </c>
      <c r="I110" s="580">
        <v>96</v>
      </c>
      <c r="J110" s="580">
        <v>74</v>
      </c>
      <c r="K110" s="580">
        <v>0.03</v>
      </c>
      <c r="L110" s="604">
        <v>1.7</v>
      </c>
      <c r="M110" s="581">
        <v>1.1599999999999999</v>
      </c>
      <c r="N110" s="581">
        <v>0.48</v>
      </c>
      <c r="O110" s="581">
        <f t="shared" si="25"/>
        <v>0.82</v>
      </c>
      <c r="P110" s="582">
        <v>2.7777777777777776E-2</v>
      </c>
      <c r="Q110" s="583">
        <v>4.0999999999999996</v>
      </c>
    </row>
    <row r="111" spans="1:17" x14ac:dyDescent="0.35">
      <c r="A111" s="571">
        <v>7</v>
      </c>
      <c r="B111" s="580">
        <v>28.16</v>
      </c>
      <c r="C111" s="581">
        <v>27.34</v>
      </c>
      <c r="D111" s="575">
        <v>0</v>
      </c>
      <c r="E111" s="575">
        <v>0</v>
      </c>
      <c r="F111" s="574">
        <v>0</v>
      </c>
      <c r="G111" s="583">
        <v>31.7</v>
      </c>
      <c r="H111" s="583">
        <v>21.2</v>
      </c>
      <c r="I111" s="580">
        <v>96</v>
      </c>
      <c r="J111" s="580">
        <v>68</v>
      </c>
      <c r="K111" s="580">
        <v>2.31</v>
      </c>
      <c r="L111" s="580">
        <v>2.2000000000000002</v>
      </c>
      <c r="M111" s="580">
        <v>1.37</v>
      </c>
      <c r="N111" s="581">
        <v>0.48</v>
      </c>
      <c r="O111" s="581">
        <f t="shared" si="25"/>
        <v>0.92500000000000004</v>
      </c>
      <c r="P111" s="582">
        <v>9.375E-2</v>
      </c>
      <c r="Q111" s="583">
        <v>0</v>
      </c>
    </row>
    <row r="112" spans="1:17" x14ac:dyDescent="0.35">
      <c r="A112" s="571">
        <v>8</v>
      </c>
      <c r="B112" s="581">
        <v>30.84</v>
      </c>
      <c r="C112" s="580">
        <v>28.48</v>
      </c>
      <c r="D112" s="575">
        <v>0</v>
      </c>
      <c r="E112" s="575">
        <v>0</v>
      </c>
      <c r="F112" s="574">
        <v>0</v>
      </c>
      <c r="G112" s="583">
        <v>31.6</v>
      </c>
      <c r="H112" s="583">
        <v>19.399999999999999</v>
      </c>
      <c r="I112" s="580">
        <v>96</v>
      </c>
      <c r="J112" s="580">
        <v>55</v>
      </c>
      <c r="K112" s="580">
        <v>3.94</v>
      </c>
      <c r="L112" s="580">
        <v>3.7</v>
      </c>
      <c r="M112" s="580">
        <v>1.18</v>
      </c>
      <c r="N112" s="580">
        <v>0.59</v>
      </c>
      <c r="O112" s="581">
        <f t="shared" si="25"/>
        <v>0.88500000000000001</v>
      </c>
      <c r="P112" s="582">
        <v>0.31597222222222221</v>
      </c>
      <c r="Q112" s="583">
        <v>0</v>
      </c>
    </row>
    <row r="113" spans="1:17" x14ac:dyDescent="0.35">
      <c r="A113" s="571">
        <v>9</v>
      </c>
      <c r="B113" s="580">
        <v>30.64</v>
      </c>
      <c r="C113" s="580">
        <v>29.42</v>
      </c>
      <c r="D113" s="575">
        <v>0</v>
      </c>
      <c r="E113" s="575">
        <v>0</v>
      </c>
      <c r="F113" s="574">
        <v>0</v>
      </c>
      <c r="G113" s="583">
        <v>31.4</v>
      </c>
      <c r="H113" s="580">
        <v>22.2</v>
      </c>
      <c r="I113" s="580">
        <v>96</v>
      </c>
      <c r="J113" s="580">
        <v>62</v>
      </c>
      <c r="K113" s="580">
        <v>1.52</v>
      </c>
      <c r="L113" s="580">
        <v>3.4</v>
      </c>
      <c r="M113" s="580">
        <v>1.19</v>
      </c>
      <c r="N113" s="580">
        <v>0.73</v>
      </c>
      <c r="O113" s="581">
        <f>AVERAGE(M113:N113)</f>
        <v>0.96</v>
      </c>
      <c r="P113" s="582">
        <v>0.23611111111111113</v>
      </c>
      <c r="Q113" s="583">
        <v>7.1</v>
      </c>
    </row>
    <row r="114" spans="1:17" ht="15" thickBot="1" x14ac:dyDescent="0.4">
      <c r="A114" s="585">
        <v>10</v>
      </c>
      <c r="B114" s="580">
        <v>31.02</v>
      </c>
      <c r="C114" s="580">
        <v>29.52</v>
      </c>
      <c r="D114" s="575">
        <v>0</v>
      </c>
      <c r="E114" s="575">
        <v>0</v>
      </c>
      <c r="F114" s="574">
        <v>0</v>
      </c>
      <c r="G114" s="580">
        <v>33.4</v>
      </c>
      <c r="H114" s="583">
        <v>20.2</v>
      </c>
      <c r="I114" s="580">
        <v>96</v>
      </c>
      <c r="J114" s="580">
        <v>55</v>
      </c>
      <c r="K114" s="580">
        <v>3.89</v>
      </c>
      <c r="L114" s="583">
        <v>2.5</v>
      </c>
      <c r="M114" s="580">
        <v>0.89</v>
      </c>
      <c r="N114" s="581">
        <v>0.97</v>
      </c>
      <c r="O114" s="581">
        <f t="shared" si="25"/>
        <v>0.92999999999999994</v>
      </c>
      <c r="P114" s="582">
        <v>0.19444444444444445</v>
      </c>
      <c r="Q114" s="583">
        <v>1</v>
      </c>
    </row>
    <row r="115" spans="1:17" ht="15" thickBot="1" x14ac:dyDescent="0.4">
      <c r="A115" s="597" t="s">
        <v>16</v>
      </c>
      <c r="B115" s="602">
        <f>SUM(B105:B114)</f>
        <v>298.45999999999998</v>
      </c>
      <c r="C115" s="602">
        <f>SUM(C105:C114)</f>
        <v>285.94</v>
      </c>
      <c r="D115" s="575">
        <v>0</v>
      </c>
      <c r="E115" s="575">
        <v>0</v>
      </c>
      <c r="F115" s="601">
        <f t="shared" ref="F115:O115" si="26">SUM(F105:F114)</f>
        <v>0</v>
      </c>
      <c r="G115" s="602">
        <f t="shared" si="26"/>
        <v>322.29999999999995</v>
      </c>
      <c r="H115" s="602">
        <f t="shared" si="26"/>
        <v>210.49999999999997</v>
      </c>
      <c r="I115" s="602">
        <f t="shared" si="26"/>
        <v>956</v>
      </c>
      <c r="J115" s="602">
        <f t="shared" si="26"/>
        <v>596</v>
      </c>
      <c r="K115" s="602">
        <f t="shared" si="26"/>
        <v>30.45</v>
      </c>
      <c r="L115" s="602">
        <f t="shared" si="26"/>
        <v>23.9</v>
      </c>
      <c r="M115" s="602">
        <f t="shared" si="26"/>
        <v>11.15</v>
      </c>
      <c r="N115" s="602">
        <f t="shared" si="26"/>
        <v>8.120000000000001</v>
      </c>
      <c r="O115" s="602">
        <f t="shared" si="26"/>
        <v>9.6349999999999998</v>
      </c>
      <c r="P115" s="602"/>
      <c r="Q115" s="602"/>
    </row>
    <row r="116" spans="1:17" ht="15" thickBot="1" x14ac:dyDescent="0.4">
      <c r="A116" s="597" t="s">
        <v>18</v>
      </c>
      <c r="B116" s="602">
        <f>AVERAGE(B105:B114)</f>
        <v>29.845999999999997</v>
      </c>
      <c r="C116" s="602">
        <f>AVERAGE(C105:C114)</f>
        <v>28.594000000000001</v>
      </c>
      <c r="D116" s="575">
        <v>0</v>
      </c>
      <c r="E116" s="575">
        <v>0</v>
      </c>
      <c r="F116" s="601">
        <f t="shared" ref="F116:O116" si="27">AVERAGE(F105:F114)</f>
        <v>0</v>
      </c>
      <c r="G116" s="602">
        <f t="shared" si="27"/>
        <v>32.229999999999997</v>
      </c>
      <c r="H116" s="602">
        <f t="shared" si="27"/>
        <v>21.049999999999997</v>
      </c>
      <c r="I116" s="602">
        <f t="shared" si="27"/>
        <v>95.6</v>
      </c>
      <c r="J116" s="602">
        <f t="shared" si="27"/>
        <v>59.6</v>
      </c>
      <c r="K116" s="602">
        <f t="shared" si="27"/>
        <v>3.0449999999999999</v>
      </c>
      <c r="L116" s="602">
        <f t="shared" si="27"/>
        <v>2.3899999999999997</v>
      </c>
      <c r="M116" s="602">
        <f t="shared" si="27"/>
        <v>1.115</v>
      </c>
      <c r="N116" s="602">
        <f t="shared" si="27"/>
        <v>0.81200000000000006</v>
      </c>
      <c r="O116" s="602">
        <f t="shared" si="27"/>
        <v>0.96350000000000002</v>
      </c>
      <c r="P116" s="602"/>
      <c r="Q116" s="602"/>
    </row>
    <row r="117" spans="1:17" x14ac:dyDescent="0.35">
      <c r="A117" s="603">
        <v>11</v>
      </c>
      <c r="B117" s="580">
        <v>29.66</v>
      </c>
      <c r="C117" s="580">
        <v>28.72</v>
      </c>
      <c r="D117" s="575">
        <v>0</v>
      </c>
      <c r="E117" s="575">
        <v>0</v>
      </c>
      <c r="F117" s="575">
        <v>0</v>
      </c>
      <c r="G117" s="583">
        <v>31.8</v>
      </c>
      <c r="H117" s="583">
        <v>20.6</v>
      </c>
      <c r="I117" s="580">
        <v>96</v>
      </c>
      <c r="J117" s="580">
        <v>66</v>
      </c>
      <c r="K117" s="580">
        <v>2.86</v>
      </c>
      <c r="L117" s="583">
        <v>2.2999999999999998</v>
      </c>
      <c r="M117" s="580">
        <v>1.1100000000000001</v>
      </c>
      <c r="N117" s="581">
        <v>0.43</v>
      </c>
      <c r="O117" s="581">
        <f>AVERAGE(M117:N117)</f>
        <v>0.77</v>
      </c>
      <c r="P117" s="582">
        <v>6.25E-2</v>
      </c>
      <c r="Q117" s="583" t="s">
        <v>38</v>
      </c>
    </row>
    <row r="118" spans="1:17" x14ac:dyDescent="0.35">
      <c r="A118" s="571">
        <v>12</v>
      </c>
      <c r="B118" s="580">
        <v>29.52</v>
      </c>
      <c r="C118" s="580">
        <v>28.84</v>
      </c>
      <c r="D118" s="575">
        <v>0</v>
      </c>
      <c r="E118" s="575">
        <v>0</v>
      </c>
      <c r="F118" s="574">
        <v>0</v>
      </c>
      <c r="G118" s="583">
        <v>32</v>
      </c>
      <c r="H118" s="580">
        <v>20.8</v>
      </c>
      <c r="I118" s="580">
        <v>92</v>
      </c>
      <c r="J118" s="580">
        <v>58</v>
      </c>
      <c r="K118" s="580">
        <v>1.97</v>
      </c>
      <c r="L118" s="583">
        <v>2.7</v>
      </c>
      <c r="M118" s="580">
        <v>1.27</v>
      </c>
      <c r="N118" s="580">
        <v>0.44</v>
      </c>
      <c r="O118" s="581">
        <f t="shared" ref="O118:O126" si="28">AVERAGE(M118:N118)</f>
        <v>0.85499999999999998</v>
      </c>
      <c r="P118" s="582">
        <v>0.16666666666666666</v>
      </c>
      <c r="Q118" s="583">
        <v>1.6</v>
      </c>
    </row>
    <row r="119" spans="1:17" x14ac:dyDescent="0.35">
      <c r="A119" s="571">
        <v>13</v>
      </c>
      <c r="B119" s="580">
        <v>31.82</v>
      </c>
      <c r="C119" s="580">
        <v>28.78</v>
      </c>
      <c r="D119" s="575">
        <v>0</v>
      </c>
      <c r="E119" s="575">
        <v>0</v>
      </c>
      <c r="F119" s="574">
        <v>0</v>
      </c>
      <c r="G119" s="583">
        <v>32.799999999999997</v>
      </c>
      <c r="H119" s="583">
        <v>19</v>
      </c>
      <c r="I119" s="580">
        <v>85</v>
      </c>
      <c r="J119" s="580">
        <v>63</v>
      </c>
      <c r="K119" s="580">
        <v>1.59</v>
      </c>
      <c r="L119" s="604">
        <v>1.5</v>
      </c>
      <c r="M119" s="581">
        <v>0.89</v>
      </c>
      <c r="N119" s="581">
        <v>1.02</v>
      </c>
      <c r="O119" s="581">
        <f t="shared" si="28"/>
        <v>0.95500000000000007</v>
      </c>
      <c r="P119" s="582">
        <v>0.34027777777777773</v>
      </c>
      <c r="Q119" s="583">
        <v>2.5</v>
      </c>
    </row>
    <row r="120" spans="1:17" x14ac:dyDescent="0.35">
      <c r="A120" s="571">
        <v>14</v>
      </c>
      <c r="B120" s="580">
        <v>32.44</v>
      </c>
      <c r="C120" s="581">
        <v>29.84</v>
      </c>
      <c r="D120" s="575">
        <v>0</v>
      </c>
      <c r="E120" s="575">
        <v>0</v>
      </c>
      <c r="F120" s="574">
        <v>0</v>
      </c>
      <c r="G120" s="583">
        <v>32.200000000000003</v>
      </c>
      <c r="H120" s="583">
        <v>21.6</v>
      </c>
      <c r="I120" s="580">
        <v>96</v>
      </c>
      <c r="J120" s="580">
        <v>55</v>
      </c>
      <c r="K120" s="581">
        <v>3.8</v>
      </c>
      <c r="L120" s="580">
        <v>1.4</v>
      </c>
      <c r="M120" s="580">
        <v>1.21</v>
      </c>
      <c r="N120" s="581">
        <v>1.26</v>
      </c>
      <c r="O120" s="581">
        <f t="shared" si="28"/>
        <v>1.2349999999999999</v>
      </c>
      <c r="P120" s="582">
        <v>0.35069444444444442</v>
      </c>
      <c r="Q120" s="583">
        <v>45.6</v>
      </c>
    </row>
    <row r="121" spans="1:17" x14ac:dyDescent="0.35">
      <c r="A121" s="571">
        <v>15</v>
      </c>
      <c r="B121" s="581">
        <v>28.56</v>
      </c>
      <c r="C121" s="580">
        <v>28.06</v>
      </c>
      <c r="D121" s="575">
        <v>0</v>
      </c>
      <c r="E121" s="575">
        <v>0</v>
      </c>
      <c r="F121" s="574">
        <v>0</v>
      </c>
      <c r="G121" s="583">
        <v>31.4</v>
      </c>
      <c r="H121" s="583">
        <v>19.399999999999999</v>
      </c>
      <c r="I121" s="580">
        <v>96</v>
      </c>
      <c r="J121" s="580">
        <v>64</v>
      </c>
      <c r="K121" s="581">
        <v>2.9</v>
      </c>
      <c r="L121" s="580">
        <v>0.9</v>
      </c>
      <c r="M121" s="580">
        <v>0.96</v>
      </c>
      <c r="N121" s="580">
        <v>0.76</v>
      </c>
      <c r="O121" s="581">
        <f t="shared" si="28"/>
        <v>0.86</v>
      </c>
      <c r="P121" s="582">
        <v>0.21875</v>
      </c>
      <c r="Q121" s="583" t="s">
        <v>38</v>
      </c>
    </row>
    <row r="122" spans="1:17" x14ac:dyDescent="0.35">
      <c r="A122" s="571">
        <v>16</v>
      </c>
      <c r="B122" s="580">
        <v>31.04</v>
      </c>
      <c r="C122" s="580">
        <v>28.88</v>
      </c>
      <c r="D122" s="575">
        <v>0</v>
      </c>
      <c r="E122" s="575">
        <v>0</v>
      </c>
      <c r="F122" s="574">
        <v>0</v>
      </c>
      <c r="G122" s="583">
        <v>32.6</v>
      </c>
      <c r="H122" s="583">
        <v>20</v>
      </c>
      <c r="I122" s="580">
        <v>92</v>
      </c>
      <c r="J122" s="580">
        <v>51</v>
      </c>
      <c r="K122" s="580">
        <v>7.54</v>
      </c>
      <c r="L122" s="580">
        <v>1.7</v>
      </c>
      <c r="M122" s="580">
        <v>1.26</v>
      </c>
      <c r="N122" s="580">
        <v>0.77</v>
      </c>
      <c r="O122" s="581">
        <f t="shared" si="28"/>
        <v>1.0150000000000001</v>
      </c>
      <c r="P122" s="582">
        <v>0.40625</v>
      </c>
      <c r="Q122" s="583">
        <v>0</v>
      </c>
    </row>
    <row r="123" spans="1:17" x14ac:dyDescent="0.35">
      <c r="A123" s="571">
        <v>17</v>
      </c>
      <c r="B123" s="580">
        <v>31.36</v>
      </c>
      <c r="C123" s="580">
        <v>29.04</v>
      </c>
      <c r="D123" s="575">
        <v>0</v>
      </c>
      <c r="E123" s="575">
        <v>0</v>
      </c>
      <c r="F123" s="574">
        <v>0</v>
      </c>
      <c r="G123" s="580">
        <v>32.4</v>
      </c>
      <c r="H123" s="583">
        <v>19.600000000000001</v>
      </c>
      <c r="I123" s="580">
        <v>96</v>
      </c>
      <c r="J123" s="580">
        <v>43</v>
      </c>
      <c r="K123" s="580">
        <v>6.43</v>
      </c>
      <c r="L123" s="583">
        <v>1.8</v>
      </c>
      <c r="M123" s="580">
        <v>1.29</v>
      </c>
      <c r="N123" s="580">
        <v>0.63</v>
      </c>
      <c r="O123" s="581">
        <f t="shared" si="28"/>
        <v>0.96</v>
      </c>
      <c r="P123" s="582">
        <v>0.41666666666666669</v>
      </c>
      <c r="Q123" s="583">
        <v>0.2</v>
      </c>
    </row>
    <row r="124" spans="1:17" x14ac:dyDescent="0.35">
      <c r="A124" s="571">
        <v>18</v>
      </c>
      <c r="B124" s="580">
        <v>33.01</v>
      </c>
      <c r="C124" s="580">
        <v>30.62</v>
      </c>
      <c r="D124" s="575">
        <v>0</v>
      </c>
      <c r="E124" s="575">
        <v>0</v>
      </c>
      <c r="F124" s="574">
        <v>0</v>
      </c>
      <c r="G124" s="583">
        <v>33</v>
      </c>
      <c r="H124" s="583">
        <v>20.3</v>
      </c>
      <c r="I124" s="580">
        <v>96</v>
      </c>
      <c r="J124" s="580">
        <v>46</v>
      </c>
      <c r="K124" s="580">
        <v>5.55</v>
      </c>
      <c r="L124" s="583">
        <v>1.8</v>
      </c>
      <c r="M124" s="580">
        <v>1.03</v>
      </c>
      <c r="N124" s="580">
        <v>0.74</v>
      </c>
      <c r="O124" s="581">
        <f t="shared" si="28"/>
        <v>0.88500000000000001</v>
      </c>
      <c r="P124" s="582">
        <v>0.3576388888888889</v>
      </c>
      <c r="Q124" s="583">
        <v>0</v>
      </c>
    </row>
    <row r="125" spans="1:17" x14ac:dyDescent="0.35">
      <c r="A125" s="571">
        <v>19</v>
      </c>
      <c r="B125" s="580">
        <v>32.92</v>
      </c>
      <c r="C125" s="580">
        <v>30.84</v>
      </c>
      <c r="D125" s="575">
        <v>0</v>
      </c>
      <c r="E125" s="575">
        <v>0</v>
      </c>
      <c r="F125" s="574">
        <v>0</v>
      </c>
      <c r="G125" s="583">
        <v>33.6</v>
      </c>
      <c r="H125" s="580">
        <v>21.1</v>
      </c>
      <c r="I125" s="580">
        <v>96</v>
      </c>
      <c r="J125" s="580">
        <v>49</v>
      </c>
      <c r="K125" s="580">
        <v>5.46</v>
      </c>
      <c r="L125" s="583">
        <v>1.5</v>
      </c>
      <c r="M125" s="580">
        <v>0.88</v>
      </c>
      <c r="N125" s="580">
        <v>0.65</v>
      </c>
      <c r="O125" s="581">
        <f t="shared" si="28"/>
        <v>0.76500000000000001</v>
      </c>
      <c r="P125" s="582">
        <v>0.2638888888888889</v>
      </c>
      <c r="Q125" s="583">
        <v>0</v>
      </c>
    </row>
    <row r="126" spans="1:17" ht="15" thickBot="1" x14ac:dyDescent="0.4">
      <c r="A126" s="585">
        <v>20</v>
      </c>
      <c r="B126" s="580">
        <v>30.18</v>
      </c>
      <c r="C126" s="580">
        <v>29.92</v>
      </c>
      <c r="D126" s="575">
        <v>0</v>
      </c>
      <c r="E126" s="575">
        <v>0</v>
      </c>
      <c r="F126" s="574">
        <v>0</v>
      </c>
      <c r="G126" s="583">
        <v>32</v>
      </c>
      <c r="H126" s="583">
        <v>20.2</v>
      </c>
      <c r="I126" s="580">
        <v>92</v>
      </c>
      <c r="J126" s="580">
        <v>56</v>
      </c>
      <c r="K126" s="580">
        <v>5.24</v>
      </c>
      <c r="L126" s="583">
        <v>1.7</v>
      </c>
      <c r="M126" s="581">
        <v>2.41</v>
      </c>
      <c r="N126" s="581">
        <v>0.5</v>
      </c>
      <c r="O126" s="581">
        <f t="shared" si="28"/>
        <v>1.4550000000000001</v>
      </c>
      <c r="P126" s="582">
        <v>5.2083333333333336E-2</v>
      </c>
      <c r="Q126" s="583">
        <v>0</v>
      </c>
    </row>
    <row r="127" spans="1:17" ht="15" thickBot="1" x14ac:dyDescent="0.4">
      <c r="A127" s="597" t="s">
        <v>16</v>
      </c>
      <c r="B127" s="602">
        <f>SUM(B117:B126)</f>
        <v>310.51</v>
      </c>
      <c r="C127" s="602">
        <f>SUM(C117:C126)</f>
        <v>293.54000000000002</v>
      </c>
      <c r="D127" s="575">
        <v>0</v>
      </c>
      <c r="E127" s="575">
        <v>0</v>
      </c>
      <c r="F127" s="601">
        <f t="shared" ref="F127:O127" si="29">SUM(F117:F126)</f>
        <v>0</v>
      </c>
      <c r="G127" s="602">
        <f>SUM(G117:G126)</f>
        <v>323.80000000000007</v>
      </c>
      <c r="H127" s="602">
        <f t="shared" si="29"/>
        <v>202.6</v>
      </c>
      <c r="I127" s="602">
        <f t="shared" si="29"/>
        <v>937</v>
      </c>
      <c r="J127" s="602">
        <f t="shared" si="29"/>
        <v>551</v>
      </c>
      <c r="K127" s="602">
        <f t="shared" si="29"/>
        <v>43.34</v>
      </c>
      <c r="L127" s="602">
        <f t="shared" si="29"/>
        <v>17.3</v>
      </c>
      <c r="M127" s="602">
        <f t="shared" si="29"/>
        <v>12.31</v>
      </c>
      <c r="N127" s="602">
        <f t="shared" si="29"/>
        <v>7.2</v>
      </c>
      <c r="O127" s="602">
        <f t="shared" si="29"/>
        <v>9.754999999999999</v>
      </c>
      <c r="P127" s="602"/>
      <c r="Q127" s="602"/>
    </row>
    <row r="128" spans="1:17" ht="15" thickBot="1" x14ac:dyDescent="0.4">
      <c r="A128" s="597" t="s">
        <v>18</v>
      </c>
      <c r="B128" s="602">
        <f>AVERAGE(B117:B126)</f>
        <v>31.050999999999998</v>
      </c>
      <c r="C128" s="602">
        <f>AVERAGE(C117:C126)</f>
        <v>29.354000000000003</v>
      </c>
      <c r="D128" s="575">
        <v>0</v>
      </c>
      <c r="E128" s="575">
        <v>0</v>
      </c>
      <c r="F128" s="601">
        <f t="shared" ref="F128:O128" si="30">AVERAGE(F117:F126)</f>
        <v>0</v>
      </c>
      <c r="G128" s="602">
        <f>AVERAGE(G117:G126)</f>
        <v>32.38000000000001</v>
      </c>
      <c r="H128" s="602">
        <f t="shared" si="30"/>
        <v>20.259999999999998</v>
      </c>
      <c r="I128" s="602">
        <f t="shared" si="30"/>
        <v>93.7</v>
      </c>
      <c r="J128" s="602">
        <f t="shared" si="30"/>
        <v>55.1</v>
      </c>
      <c r="K128" s="602">
        <f t="shared" si="30"/>
        <v>4.3340000000000005</v>
      </c>
      <c r="L128" s="602">
        <f t="shared" si="30"/>
        <v>1.73</v>
      </c>
      <c r="M128" s="602">
        <f t="shared" si="30"/>
        <v>1.2310000000000001</v>
      </c>
      <c r="N128" s="602">
        <f t="shared" si="30"/>
        <v>0.72</v>
      </c>
      <c r="O128" s="602">
        <f t="shared" si="30"/>
        <v>0.97549999999999992</v>
      </c>
      <c r="P128" s="602"/>
      <c r="Q128" s="602"/>
    </row>
    <row r="129" spans="1:17" x14ac:dyDescent="0.35">
      <c r="A129" s="603">
        <v>21</v>
      </c>
      <c r="B129" s="580">
        <v>32.44</v>
      </c>
      <c r="C129" s="581">
        <v>29.98</v>
      </c>
      <c r="D129" s="575">
        <v>0</v>
      </c>
      <c r="E129" s="575">
        <v>0</v>
      </c>
      <c r="F129" s="575">
        <v>0</v>
      </c>
      <c r="G129" s="583">
        <v>32.799999999999997</v>
      </c>
      <c r="H129" s="583">
        <v>19.2</v>
      </c>
      <c r="I129" s="580">
        <v>92</v>
      </c>
      <c r="J129" s="580">
        <v>53</v>
      </c>
      <c r="K129" s="580">
        <v>2.72</v>
      </c>
      <c r="L129" s="580">
        <v>1.7</v>
      </c>
      <c r="M129" s="580">
        <v>0.97</v>
      </c>
      <c r="N129" s="580">
        <v>0.56000000000000005</v>
      </c>
      <c r="O129" s="581">
        <f>AVERAGE(M129:N129)</f>
        <v>0.76500000000000001</v>
      </c>
      <c r="P129" s="582">
        <v>0.20833333333333334</v>
      </c>
      <c r="Q129" s="583">
        <v>0</v>
      </c>
    </row>
    <row r="130" spans="1:17" x14ac:dyDescent="0.35">
      <c r="A130" s="571">
        <v>22</v>
      </c>
      <c r="B130" s="581">
        <v>33.68</v>
      </c>
      <c r="C130" s="580">
        <v>31.08</v>
      </c>
      <c r="D130" s="575">
        <v>0</v>
      </c>
      <c r="E130" s="575">
        <v>0</v>
      </c>
      <c r="F130" s="574">
        <v>0</v>
      </c>
      <c r="G130" s="583">
        <v>34.6</v>
      </c>
      <c r="H130" s="583">
        <v>19.399999999999999</v>
      </c>
      <c r="I130" s="580">
        <v>96</v>
      </c>
      <c r="J130" s="580">
        <v>45</v>
      </c>
      <c r="K130" s="580">
        <v>5.49</v>
      </c>
      <c r="L130" s="580">
        <v>2.2000000000000002</v>
      </c>
      <c r="M130" s="580">
        <v>0.89</v>
      </c>
      <c r="N130" s="580">
        <v>0.72</v>
      </c>
      <c r="O130" s="581">
        <f t="shared" ref="O130:O138" si="31">AVERAGE(M130:N130)</f>
        <v>0.80499999999999994</v>
      </c>
      <c r="P130" s="582">
        <v>0.36458333333333331</v>
      </c>
      <c r="Q130" s="583">
        <v>28.5</v>
      </c>
    </row>
    <row r="131" spans="1:17" x14ac:dyDescent="0.35">
      <c r="A131" s="571">
        <v>23</v>
      </c>
      <c r="B131" s="580">
        <v>30.24</v>
      </c>
      <c r="C131" s="580">
        <v>29.84</v>
      </c>
      <c r="D131" s="575">
        <v>0</v>
      </c>
      <c r="E131" s="575">
        <v>0</v>
      </c>
      <c r="F131" s="574">
        <v>0</v>
      </c>
      <c r="G131" s="583">
        <v>36.4</v>
      </c>
      <c r="H131" s="580">
        <v>20.8</v>
      </c>
      <c r="I131" s="580">
        <v>96</v>
      </c>
      <c r="J131" s="580">
        <v>62</v>
      </c>
      <c r="K131" s="580">
        <v>3.15</v>
      </c>
      <c r="L131" s="580">
        <v>1.3</v>
      </c>
      <c r="M131" s="580">
        <v>1.05</v>
      </c>
      <c r="N131" s="580">
        <v>0.59</v>
      </c>
      <c r="O131" s="581">
        <f t="shared" si="31"/>
        <v>0.82000000000000006</v>
      </c>
      <c r="P131" s="582">
        <v>0.15277777777777776</v>
      </c>
      <c r="Q131" s="583">
        <v>0.3</v>
      </c>
    </row>
    <row r="132" spans="1:17" x14ac:dyDescent="0.35">
      <c r="A132" s="571">
        <v>24</v>
      </c>
      <c r="B132" s="583">
        <v>29</v>
      </c>
      <c r="C132" s="580">
        <v>28.8</v>
      </c>
      <c r="D132" s="575">
        <v>0</v>
      </c>
      <c r="E132" s="575">
        <v>0</v>
      </c>
      <c r="F132" s="574">
        <v>0</v>
      </c>
      <c r="G132" s="583">
        <v>31</v>
      </c>
      <c r="H132" s="583">
        <v>20.6</v>
      </c>
      <c r="I132" s="604">
        <v>96</v>
      </c>
      <c r="J132" s="604">
        <v>55</v>
      </c>
      <c r="K132" s="580">
        <v>4.3</v>
      </c>
      <c r="L132" s="583">
        <v>1.6</v>
      </c>
      <c r="M132" s="580">
        <v>1.8</v>
      </c>
      <c r="N132" s="583">
        <v>0.5</v>
      </c>
      <c r="O132" s="581">
        <f t="shared" si="31"/>
        <v>1.1499999999999999</v>
      </c>
      <c r="P132" s="582">
        <v>0.11805555555555557</v>
      </c>
      <c r="Q132" s="583">
        <v>0</v>
      </c>
    </row>
    <row r="133" spans="1:17" x14ac:dyDescent="0.35">
      <c r="A133" s="571">
        <v>25</v>
      </c>
      <c r="B133" s="580">
        <v>32.4</v>
      </c>
      <c r="C133" s="580">
        <v>30.1</v>
      </c>
      <c r="D133" s="575">
        <v>0</v>
      </c>
      <c r="E133" s="575">
        <v>0</v>
      </c>
      <c r="F133" s="574">
        <v>0</v>
      </c>
      <c r="G133" s="583">
        <v>53</v>
      </c>
      <c r="H133" s="583">
        <v>20.8</v>
      </c>
      <c r="I133" s="604">
        <v>96</v>
      </c>
      <c r="J133" s="604">
        <v>50</v>
      </c>
      <c r="K133" s="580">
        <v>4.5999999999999996</v>
      </c>
      <c r="L133" s="583">
        <v>2.4</v>
      </c>
      <c r="M133" s="583">
        <v>0.9</v>
      </c>
      <c r="N133" s="583">
        <v>1</v>
      </c>
      <c r="O133" s="581">
        <f t="shared" si="31"/>
        <v>0.95</v>
      </c>
      <c r="P133" s="582">
        <v>0.2986111111111111</v>
      </c>
      <c r="Q133" s="583">
        <v>0</v>
      </c>
    </row>
    <row r="134" spans="1:17" x14ac:dyDescent="0.35">
      <c r="A134" s="571">
        <v>26</v>
      </c>
      <c r="B134" s="580">
        <v>32.700000000000003</v>
      </c>
      <c r="C134" s="580">
        <v>30.7</v>
      </c>
      <c r="D134" s="575">
        <v>0</v>
      </c>
      <c r="E134" s="575">
        <v>0</v>
      </c>
      <c r="F134" s="574">
        <v>0</v>
      </c>
      <c r="G134" s="583">
        <v>33.799999999999997</v>
      </c>
      <c r="H134" s="583">
        <v>21</v>
      </c>
      <c r="I134" s="604">
        <v>96</v>
      </c>
      <c r="J134" s="580">
        <v>52</v>
      </c>
      <c r="K134" s="580">
        <v>4</v>
      </c>
      <c r="L134" s="583">
        <v>2.2000000000000002</v>
      </c>
      <c r="M134" s="583">
        <v>1</v>
      </c>
      <c r="N134" s="580">
        <v>1.7</v>
      </c>
      <c r="O134" s="581">
        <f t="shared" si="31"/>
        <v>1.35</v>
      </c>
      <c r="P134" s="582">
        <v>0.22916666666666666</v>
      </c>
      <c r="Q134" s="583">
        <v>25.7</v>
      </c>
    </row>
    <row r="135" spans="1:17" x14ac:dyDescent="0.35">
      <c r="A135" s="571">
        <v>27</v>
      </c>
      <c r="B135" s="580">
        <v>27.8</v>
      </c>
      <c r="C135" s="583">
        <v>28.4</v>
      </c>
      <c r="D135" s="575">
        <v>0</v>
      </c>
      <c r="E135" s="575">
        <v>0</v>
      </c>
      <c r="F135" s="574">
        <v>0</v>
      </c>
      <c r="G135" s="583">
        <v>29.8</v>
      </c>
      <c r="H135" s="583">
        <v>19.399999999999999</v>
      </c>
      <c r="I135" s="604">
        <v>96</v>
      </c>
      <c r="J135" s="580">
        <v>68</v>
      </c>
      <c r="K135" s="580">
        <v>1.3</v>
      </c>
      <c r="L135" s="583">
        <v>1.3</v>
      </c>
      <c r="M135" s="583">
        <v>1.1000000000000001</v>
      </c>
      <c r="N135" s="583">
        <v>0.6</v>
      </c>
      <c r="O135" s="581">
        <f t="shared" si="31"/>
        <v>0.85000000000000009</v>
      </c>
      <c r="P135" s="582">
        <v>0.12847222222222224</v>
      </c>
      <c r="Q135" s="583">
        <v>2</v>
      </c>
    </row>
    <row r="136" spans="1:17" x14ac:dyDescent="0.35">
      <c r="A136" s="571">
        <v>28</v>
      </c>
      <c r="B136" s="580">
        <v>28.3</v>
      </c>
      <c r="C136" s="583">
        <v>28</v>
      </c>
      <c r="D136" s="575">
        <v>0</v>
      </c>
      <c r="E136" s="575">
        <v>0</v>
      </c>
      <c r="F136" s="574">
        <v>0</v>
      </c>
      <c r="G136" s="583">
        <v>30.4</v>
      </c>
      <c r="H136" s="583">
        <v>21</v>
      </c>
      <c r="I136" s="604">
        <v>96</v>
      </c>
      <c r="J136" s="580">
        <v>64</v>
      </c>
      <c r="K136" s="580">
        <v>2.2000000000000002</v>
      </c>
      <c r="L136" s="580">
        <v>2.1</v>
      </c>
      <c r="M136" s="583">
        <v>1</v>
      </c>
      <c r="N136" s="583">
        <v>0.4</v>
      </c>
      <c r="O136" s="581">
        <f t="shared" si="31"/>
        <v>0.7</v>
      </c>
      <c r="P136" s="582">
        <v>0.10069444444444443</v>
      </c>
      <c r="Q136" s="583">
        <v>0</v>
      </c>
    </row>
    <row r="137" spans="1:17" x14ac:dyDescent="0.35">
      <c r="A137" s="571">
        <v>29</v>
      </c>
      <c r="B137" s="583">
        <v>30.3</v>
      </c>
      <c r="C137" s="580">
        <v>28.5</v>
      </c>
      <c r="D137" s="575">
        <v>0</v>
      </c>
      <c r="E137" s="575">
        <v>0</v>
      </c>
      <c r="F137" s="574">
        <v>0</v>
      </c>
      <c r="G137" s="583">
        <v>33.200000000000003</v>
      </c>
      <c r="H137" s="583">
        <v>18.2</v>
      </c>
      <c r="I137" s="604">
        <v>96</v>
      </c>
      <c r="J137" s="580">
        <v>52</v>
      </c>
      <c r="K137" s="580">
        <v>6.4</v>
      </c>
      <c r="L137" s="580">
        <v>3.2</v>
      </c>
      <c r="M137" s="580">
        <v>1.4</v>
      </c>
      <c r="N137" s="580">
        <v>0.6</v>
      </c>
      <c r="O137" s="581">
        <f t="shared" si="31"/>
        <v>1</v>
      </c>
      <c r="P137" s="582">
        <v>0.2986111111111111</v>
      </c>
      <c r="Q137" s="583">
        <v>6.6</v>
      </c>
    </row>
    <row r="138" spans="1:17" ht="15" thickBot="1" x14ac:dyDescent="0.4">
      <c r="A138" s="585">
        <v>30</v>
      </c>
      <c r="B138" s="580">
        <v>27.5</v>
      </c>
      <c r="C138" s="583">
        <v>28</v>
      </c>
      <c r="D138" s="575">
        <v>0</v>
      </c>
      <c r="E138" s="575">
        <v>0</v>
      </c>
      <c r="F138" s="574">
        <v>0</v>
      </c>
      <c r="G138" s="583">
        <v>29.2</v>
      </c>
      <c r="H138" s="580">
        <v>19.3</v>
      </c>
      <c r="I138" s="580">
        <v>96</v>
      </c>
      <c r="J138" s="580">
        <v>72</v>
      </c>
      <c r="K138" s="580">
        <v>3.7</v>
      </c>
      <c r="L138" s="580">
        <v>2.2999999999999998</v>
      </c>
      <c r="M138" s="580">
        <v>1.8</v>
      </c>
      <c r="N138" s="580">
        <v>0.5</v>
      </c>
      <c r="O138" s="581">
        <f t="shared" si="31"/>
        <v>1.1499999999999999</v>
      </c>
      <c r="P138" s="582">
        <v>3.4722222222222224E-2</v>
      </c>
      <c r="Q138" s="583" t="s">
        <v>38</v>
      </c>
    </row>
    <row r="139" spans="1:17" ht="15" thickBot="1" x14ac:dyDescent="0.4">
      <c r="A139" s="597" t="s">
        <v>16</v>
      </c>
      <c r="B139" s="602">
        <f>SUM(B129:B138)</f>
        <v>304.36</v>
      </c>
      <c r="C139" s="602">
        <f>SUM(C129:C138)</f>
        <v>293.39999999999998</v>
      </c>
      <c r="D139" s="575">
        <v>0</v>
      </c>
      <c r="E139" s="575">
        <v>0</v>
      </c>
      <c r="F139" s="601">
        <f t="shared" ref="F139:O139" si="32">SUM(F129:F138)</f>
        <v>0</v>
      </c>
      <c r="G139" s="602">
        <f t="shared" si="32"/>
        <v>344.2</v>
      </c>
      <c r="H139" s="602">
        <f t="shared" si="32"/>
        <v>199.7</v>
      </c>
      <c r="I139" s="602">
        <f t="shared" si="32"/>
        <v>956</v>
      </c>
      <c r="J139" s="602">
        <f t="shared" si="32"/>
        <v>573</v>
      </c>
      <c r="K139" s="602">
        <f t="shared" si="32"/>
        <v>37.86</v>
      </c>
      <c r="L139" s="602">
        <f t="shared" si="32"/>
        <v>20.300000000000004</v>
      </c>
      <c r="M139" s="602">
        <f t="shared" si="32"/>
        <v>11.910000000000002</v>
      </c>
      <c r="N139" s="602">
        <f t="shared" si="32"/>
        <v>7.17</v>
      </c>
      <c r="O139" s="602">
        <f t="shared" si="32"/>
        <v>9.5400000000000009</v>
      </c>
      <c r="P139" s="602"/>
      <c r="Q139" s="602"/>
    </row>
    <row r="140" spans="1:17" ht="15" thickBot="1" x14ac:dyDescent="0.4">
      <c r="A140" s="597" t="s">
        <v>18</v>
      </c>
      <c r="B140" s="602">
        <f>AVERAGE(B129:B138)</f>
        <v>30.436</v>
      </c>
      <c r="C140" s="602">
        <f>AVERAGE(C129:C138)</f>
        <v>29.339999999999996</v>
      </c>
      <c r="D140" s="575">
        <v>0</v>
      </c>
      <c r="E140" s="575">
        <v>0</v>
      </c>
      <c r="F140" s="601">
        <f t="shared" ref="F140:O140" si="33">AVERAGE(F129:F138)</f>
        <v>0</v>
      </c>
      <c r="G140" s="602">
        <f t="shared" si="33"/>
        <v>34.42</v>
      </c>
      <c r="H140" s="602">
        <f t="shared" si="33"/>
        <v>19.97</v>
      </c>
      <c r="I140" s="602">
        <f t="shared" si="33"/>
        <v>95.6</v>
      </c>
      <c r="J140" s="602">
        <f t="shared" si="33"/>
        <v>57.3</v>
      </c>
      <c r="K140" s="602">
        <f t="shared" si="33"/>
        <v>3.786</v>
      </c>
      <c r="L140" s="602">
        <f t="shared" si="33"/>
        <v>2.0300000000000002</v>
      </c>
      <c r="M140" s="602">
        <f t="shared" si="33"/>
        <v>1.1910000000000003</v>
      </c>
      <c r="N140" s="602">
        <f t="shared" si="33"/>
        <v>0.71699999999999997</v>
      </c>
      <c r="O140" s="602">
        <f t="shared" si="33"/>
        <v>0.95400000000000007</v>
      </c>
      <c r="P140" s="602"/>
      <c r="Q140" s="602"/>
    </row>
    <row r="141" spans="1:17" ht="15" thickBot="1" x14ac:dyDescent="0.4">
      <c r="A141" s="597" t="s">
        <v>20</v>
      </c>
      <c r="B141" s="602">
        <f>B139+B127+B115</f>
        <v>913.32999999999993</v>
      </c>
      <c r="C141" s="602">
        <f>C139+C127+C115</f>
        <v>872.88000000000011</v>
      </c>
      <c r="D141" s="575">
        <v>0</v>
      </c>
      <c r="E141" s="575">
        <v>0</v>
      </c>
      <c r="F141" s="601">
        <f t="shared" ref="F141:O141" si="34">F139+F127+F115</f>
        <v>0</v>
      </c>
      <c r="G141" s="602">
        <f t="shared" si="34"/>
        <v>990.3</v>
      </c>
      <c r="H141" s="602">
        <f t="shared" si="34"/>
        <v>612.79999999999995</v>
      </c>
      <c r="I141" s="602">
        <f t="shared" si="34"/>
        <v>2849</v>
      </c>
      <c r="J141" s="602">
        <f t="shared" si="34"/>
        <v>1720</v>
      </c>
      <c r="K141" s="602">
        <f t="shared" si="34"/>
        <v>111.65</v>
      </c>
      <c r="L141" s="602">
        <f t="shared" si="34"/>
        <v>61.500000000000007</v>
      </c>
      <c r="M141" s="602">
        <f t="shared" si="34"/>
        <v>35.370000000000005</v>
      </c>
      <c r="N141" s="602">
        <f t="shared" si="34"/>
        <v>22.490000000000002</v>
      </c>
      <c r="O141" s="602">
        <f t="shared" si="34"/>
        <v>28.93</v>
      </c>
      <c r="P141" s="602"/>
      <c r="Q141" s="602"/>
    </row>
    <row r="142" spans="1:17" ht="15" thickBot="1" x14ac:dyDescent="0.4">
      <c r="A142" s="597" t="s">
        <v>21</v>
      </c>
      <c r="B142" s="602">
        <f>B141/30</f>
        <v>30.444333333333329</v>
      </c>
      <c r="C142" s="602">
        <f>C141/30</f>
        <v>29.096000000000004</v>
      </c>
      <c r="D142" s="575">
        <v>0</v>
      </c>
      <c r="E142" s="575">
        <v>0</v>
      </c>
      <c r="F142" s="601">
        <f t="shared" ref="F142:O142" si="35">F141/30</f>
        <v>0</v>
      </c>
      <c r="G142" s="602">
        <f t="shared" si="35"/>
        <v>33.01</v>
      </c>
      <c r="H142" s="602">
        <f t="shared" si="35"/>
        <v>20.426666666666666</v>
      </c>
      <c r="I142" s="602">
        <f t="shared" si="35"/>
        <v>94.966666666666669</v>
      </c>
      <c r="J142" s="602">
        <f t="shared" si="35"/>
        <v>57.333333333333336</v>
      </c>
      <c r="K142" s="602">
        <f t="shared" si="35"/>
        <v>3.7216666666666667</v>
      </c>
      <c r="L142" s="602">
        <f t="shared" si="35"/>
        <v>2.0500000000000003</v>
      </c>
      <c r="M142" s="602">
        <f t="shared" si="35"/>
        <v>1.179</v>
      </c>
      <c r="N142" s="602">
        <f t="shared" si="35"/>
        <v>0.7496666666666667</v>
      </c>
      <c r="O142" s="602">
        <f t="shared" si="35"/>
        <v>0.96433333333333338</v>
      </c>
      <c r="P142" s="602"/>
      <c r="Q142" s="602"/>
    </row>
    <row r="143" spans="1:17" ht="15" thickBot="1" x14ac:dyDescent="0.4">
      <c r="A143" s="1568" t="s">
        <v>277</v>
      </c>
      <c r="B143" s="1568"/>
      <c r="C143" s="1568"/>
      <c r="D143" s="1568"/>
      <c r="E143" s="1568"/>
      <c r="F143" s="1568"/>
      <c r="G143" s="1568"/>
      <c r="H143" s="1568"/>
      <c r="I143" s="1568"/>
      <c r="J143" s="1568"/>
      <c r="K143" s="1568"/>
      <c r="L143" s="1568"/>
      <c r="M143" s="1568"/>
      <c r="N143" s="1568"/>
      <c r="O143" s="1568"/>
      <c r="P143" s="1568"/>
      <c r="Q143" s="1568"/>
    </row>
    <row r="144" spans="1:17" ht="30" customHeight="1" x14ac:dyDescent="0.35">
      <c r="A144" s="1569" t="s">
        <v>1</v>
      </c>
      <c r="B144" s="1460" t="s">
        <v>23</v>
      </c>
      <c r="C144" s="1578"/>
      <c r="D144" s="1578"/>
      <c r="E144" s="1578"/>
      <c r="F144" s="1571"/>
      <c r="G144" s="1460" t="s">
        <v>24</v>
      </c>
      <c r="H144" s="1571"/>
      <c r="I144" s="1460" t="s">
        <v>4</v>
      </c>
      <c r="J144" s="1571"/>
      <c r="K144" s="1572" t="s">
        <v>5</v>
      </c>
      <c r="L144" s="1573"/>
      <c r="M144" s="1572" t="s">
        <v>6</v>
      </c>
      <c r="N144" s="1574"/>
      <c r="O144" s="1573"/>
      <c r="P144" s="1575" t="s">
        <v>7</v>
      </c>
      <c r="Q144" s="1575" t="s">
        <v>8</v>
      </c>
    </row>
    <row r="145" spans="1:17" ht="26.5" thickBot="1" x14ac:dyDescent="0.4">
      <c r="A145" s="1570"/>
      <c r="B145" s="568">
        <v>0.05</v>
      </c>
      <c r="C145" s="568">
        <v>0.1</v>
      </c>
      <c r="D145" s="568"/>
      <c r="E145" s="568"/>
      <c r="F145" s="567">
        <v>0.2</v>
      </c>
      <c r="G145" s="568" t="s">
        <v>9</v>
      </c>
      <c r="H145" s="568" t="s">
        <v>10</v>
      </c>
      <c r="I145" s="568" t="s">
        <v>9</v>
      </c>
      <c r="J145" s="568" t="s">
        <v>10</v>
      </c>
      <c r="K145" s="568" t="s">
        <v>11</v>
      </c>
      <c r="L145" s="568" t="s">
        <v>12</v>
      </c>
      <c r="M145" s="606" t="s">
        <v>13</v>
      </c>
      <c r="N145" s="606" t="s">
        <v>14</v>
      </c>
      <c r="O145" s="614" t="s">
        <v>15</v>
      </c>
      <c r="P145" s="1579"/>
      <c r="Q145" s="1579"/>
    </row>
    <row r="146" spans="1:17" x14ac:dyDescent="0.35">
      <c r="A146" s="571">
        <v>1</v>
      </c>
      <c r="B146" s="580">
        <v>31.46</v>
      </c>
      <c r="C146" s="580">
        <v>28.72</v>
      </c>
      <c r="D146" s="575">
        <v>0</v>
      </c>
      <c r="E146" s="575">
        <v>0</v>
      </c>
      <c r="F146" s="575">
        <v>0</v>
      </c>
      <c r="G146" s="580">
        <v>34.200000000000003</v>
      </c>
      <c r="H146" s="583">
        <v>19.600000000000001</v>
      </c>
      <c r="I146" s="580">
        <v>96</v>
      </c>
      <c r="J146" s="580">
        <v>50</v>
      </c>
      <c r="K146" s="580">
        <v>2.4</v>
      </c>
      <c r="L146" s="583">
        <v>4</v>
      </c>
      <c r="M146" s="580">
        <v>1.03</v>
      </c>
      <c r="N146" s="583">
        <v>0.9</v>
      </c>
      <c r="O146" s="583">
        <f>AVERAGE(M146:N146)</f>
        <v>0.96500000000000008</v>
      </c>
      <c r="P146" s="582">
        <v>0.34027777777777773</v>
      </c>
      <c r="Q146" s="583">
        <v>0</v>
      </c>
    </row>
    <row r="147" spans="1:17" x14ac:dyDescent="0.35">
      <c r="A147" s="571">
        <v>2</v>
      </c>
      <c r="B147" s="580">
        <v>31.36</v>
      </c>
      <c r="C147" s="580">
        <v>29.48</v>
      </c>
      <c r="D147" s="575">
        <v>0</v>
      </c>
      <c r="E147" s="575">
        <v>0</v>
      </c>
      <c r="F147" s="574">
        <v>0</v>
      </c>
      <c r="G147" s="583">
        <v>33.4</v>
      </c>
      <c r="H147" s="583">
        <v>21.1</v>
      </c>
      <c r="I147" s="580">
        <v>92</v>
      </c>
      <c r="J147" s="580">
        <v>54</v>
      </c>
      <c r="K147" s="580">
        <v>6.18</v>
      </c>
      <c r="L147" s="583">
        <v>3.2</v>
      </c>
      <c r="M147" s="580">
        <v>1.21</v>
      </c>
      <c r="N147" s="583">
        <v>0.43</v>
      </c>
      <c r="O147" s="583">
        <f t="shared" ref="O147:O153" si="36">AVERAGE(M147:N147)</f>
        <v>0.82</v>
      </c>
      <c r="P147" s="582">
        <v>0.1875</v>
      </c>
      <c r="Q147" s="583">
        <v>0</v>
      </c>
    </row>
    <row r="148" spans="1:17" x14ac:dyDescent="0.35">
      <c r="A148" s="571">
        <v>3</v>
      </c>
      <c r="B148" s="580">
        <v>33.06</v>
      </c>
      <c r="C148" s="580">
        <v>30.52</v>
      </c>
      <c r="D148" s="575">
        <v>0</v>
      </c>
      <c r="E148" s="575">
        <v>0</v>
      </c>
      <c r="F148" s="574">
        <v>0</v>
      </c>
      <c r="G148" s="583">
        <v>34</v>
      </c>
      <c r="H148" s="580">
        <v>20.2</v>
      </c>
      <c r="I148" s="580">
        <v>96</v>
      </c>
      <c r="J148" s="580">
        <v>54</v>
      </c>
      <c r="K148" s="580">
        <v>5.87</v>
      </c>
      <c r="L148" s="583">
        <v>4.3</v>
      </c>
      <c r="M148" s="580">
        <v>1.32</v>
      </c>
      <c r="N148" s="580">
        <v>0.61</v>
      </c>
      <c r="O148" s="583">
        <f t="shared" si="36"/>
        <v>0.96500000000000008</v>
      </c>
      <c r="P148" s="582">
        <v>0.38194444444444442</v>
      </c>
      <c r="Q148" s="583">
        <v>0</v>
      </c>
    </row>
    <row r="149" spans="1:17" x14ac:dyDescent="0.35">
      <c r="A149" s="571">
        <v>4</v>
      </c>
      <c r="B149" s="580">
        <v>33.24</v>
      </c>
      <c r="C149" s="580">
        <v>31.06</v>
      </c>
      <c r="D149" s="575">
        <v>0</v>
      </c>
      <c r="E149" s="575">
        <v>0</v>
      </c>
      <c r="F149" s="574">
        <v>0</v>
      </c>
      <c r="G149" s="583">
        <v>33.799999999999997</v>
      </c>
      <c r="H149" s="604">
        <v>18.8</v>
      </c>
      <c r="I149" s="580">
        <v>87</v>
      </c>
      <c r="J149" s="580">
        <v>47</v>
      </c>
      <c r="K149" s="580">
        <v>6.15</v>
      </c>
      <c r="L149" s="583">
        <v>4.5</v>
      </c>
      <c r="M149" s="604">
        <v>1.1100000000000001</v>
      </c>
      <c r="N149" s="581">
        <v>0.56000000000000005</v>
      </c>
      <c r="O149" s="583">
        <f t="shared" si="36"/>
        <v>0.83500000000000008</v>
      </c>
      <c r="P149" s="582">
        <v>0.43402777777777773</v>
      </c>
      <c r="Q149" s="583">
        <v>0</v>
      </c>
    </row>
    <row r="150" spans="1:17" x14ac:dyDescent="0.35">
      <c r="A150" s="571">
        <v>5</v>
      </c>
      <c r="B150" s="580">
        <v>33.880000000000003</v>
      </c>
      <c r="C150" s="581">
        <v>31.06</v>
      </c>
      <c r="D150" s="575">
        <v>0</v>
      </c>
      <c r="E150" s="575">
        <v>0</v>
      </c>
      <c r="F150" s="574">
        <v>0</v>
      </c>
      <c r="G150" s="583">
        <v>35.799999999999997</v>
      </c>
      <c r="H150" s="583">
        <v>19.399999999999999</v>
      </c>
      <c r="I150" s="580">
        <v>96</v>
      </c>
      <c r="J150" s="580">
        <v>48</v>
      </c>
      <c r="K150" s="580">
        <v>6.61</v>
      </c>
      <c r="L150" s="580">
        <v>5</v>
      </c>
      <c r="M150" s="580">
        <v>1.1100000000000001</v>
      </c>
      <c r="N150" s="581">
        <v>0.63</v>
      </c>
      <c r="O150" s="583">
        <f t="shared" si="36"/>
        <v>0.87000000000000011</v>
      </c>
      <c r="P150" s="582">
        <v>0.39583333333333331</v>
      </c>
      <c r="Q150" s="583">
        <v>0.9</v>
      </c>
    </row>
    <row r="151" spans="1:17" x14ac:dyDescent="0.35">
      <c r="A151" s="571">
        <v>6</v>
      </c>
      <c r="B151" s="581">
        <v>34.06</v>
      </c>
      <c r="C151" s="580">
        <v>32.28</v>
      </c>
      <c r="D151" s="575">
        <v>0</v>
      </c>
      <c r="E151" s="575">
        <v>0</v>
      </c>
      <c r="F151" s="574">
        <v>0</v>
      </c>
      <c r="G151" s="583">
        <v>36</v>
      </c>
      <c r="H151" s="583">
        <v>21.4</v>
      </c>
      <c r="I151" s="580">
        <v>96</v>
      </c>
      <c r="J151" s="580">
        <v>48</v>
      </c>
      <c r="K151" s="580">
        <v>7.92</v>
      </c>
      <c r="L151" s="580">
        <v>1.7</v>
      </c>
      <c r="M151" s="580">
        <v>0.95</v>
      </c>
      <c r="N151" s="580">
        <v>1.21</v>
      </c>
      <c r="O151" s="583">
        <f t="shared" si="36"/>
        <v>1.08</v>
      </c>
      <c r="P151" s="582">
        <v>0.43402777777777773</v>
      </c>
      <c r="Q151" s="583">
        <v>15.5</v>
      </c>
    </row>
    <row r="152" spans="1:17" x14ac:dyDescent="0.35">
      <c r="A152" s="571">
        <v>7</v>
      </c>
      <c r="B152" s="580">
        <v>32.08</v>
      </c>
      <c r="C152" s="580">
        <v>31.36</v>
      </c>
      <c r="D152" s="575">
        <v>0</v>
      </c>
      <c r="E152" s="575">
        <v>0</v>
      </c>
      <c r="F152" s="574">
        <v>0</v>
      </c>
      <c r="G152" s="583">
        <v>34</v>
      </c>
      <c r="H152" s="580">
        <v>19.399999999999999</v>
      </c>
      <c r="I152" s="580">
        <v>96</v>
      </c>
      <c r="J152" s="580">
        <v>47</v>
      </c>
      <c r="K152" s="580">
        <v>3.09</v>
      </c>
      <c r="L152" s="580">
        <v>3.5</v>
      </c>
      <c r="M152" s="580">
        <v>0.66</v>
      </c>
      <c r="N152" s="580">
        <v>0.95</v>
      </c>
      <c r="O152" s="583">
        <f t="shared" si="36"/>
        <v>0.80499999999999994</v>
      </c>
      <c r="P152" s="582">
        <v>0.39583333333333331</v>
      </c>
      <c r="Q152" s="583">
        <v>4.3</v>
      </c>
    </row>
    <row r="153" spans="1:17" ht="15" thickBot="1" x14ac:dyDescent="0.4">
      <c r="A153" s="571">
        <v>8</v>
      </c>
      <c r="B153" s="616">
        <v>33.46</v>
      </c>
      <c r="C153" s="616">
        <v>30.62</v>
      </c>
      <c r="D153" s="575">
        <v>0</v>
      </c>
      <c r="E153" s="575">
        <v>0</v>
      </c>
      <c r="F153" s="574">
        <v>0</v>
      </c>
      <c r="G153" s="573">
        <v>34</v>
      </c>
      <c r="H153" s="572">
        <v>20.3</v>
      </c>
      <c r="I153" s="580">
        <v>96</v>
      </c>
      <c r="J153" s="580">
        <v>46</v>
      </c>
      <c r="K153" s="616">
        <v>5.75</v>
      </c>
      <c r="L153" s="617">
        <v>2.7</v>
      </c>
      <c r="M153" s="581">
        <v>1.03</v>
      </c>
      <c r="N153" s="581">
        <v>0.99</v>
      </c>
      <c r="O153" s="583">
        <f t="shared" si="36"/>
        <v>1.01</v>
      </c>
      <c r="P153" s="582">
        <v>0.43055555555555558</v>
      </c>
      <c r="Q153" s="618">
        <v>21</v>
      </c>
    </row>
    <row r="154" spans="1:17" ht="15" thickBot="1" x14ac:dyDescent="0.4">
      <c r="A154" s="597" t="s">
        <v>16</v>
      </c>
      <c r="B154" s="613">
        <f>SUM(B146:B153)</f>
        <v>262.59999999999997</v>
      </c>
      <c r="C154" s="613">
        <f>SUM(C146:C153)</f>
        <v>245.10000000000002</v>
      </c>
      <c r="D154" s="575">
        <v>0</v>
      </c>
      <c r="E154" s="575">
        <v>0</v>
      </c>
      <c r="F154" s="601">
        <f t="shared" ref="F154:O154" si="37">SUM(F146:F153)</f>
        <v>0</v>
      </c>
      <c r="G154" s="613">
        <f t="shared" si="37"/>
        <v>275.2</v>
      </c>
      <c r="H154" s="613">
        <f t="shared" si="37"/>
        <v>160.20000000000002</v>
      </c>
      <c r="I154" s="613">
        <f t="shared" si="37"/>
        <v>755</v>
      </c>
      <c r="J154" s="613">
        <f t="shared" si="37"/>
        <v>394</v>
      </c>
      <c r="K154" s="613">
        <f t="shared" si="37"/>
        <v>43.97</v>
      </c>
      <c r="L154" s="613">
        <f t="shared" si="37"/>
        <v>28.9</v>
      </c>
      <c r="M154" s="613">
        <f t="shared" si="37"/>
        <v>8.4200000000000017</v>
      </c>
      <c r="N154" s="613">
        <f t="shared" si="37"/>
        <v>6.28</v>
      </c>
      <c r="O154" s="613">
        <f t="shared" si="37"/>
        <v>7.35</v>
      </c>
      <c r="P154" s="613"/>
      <c r="Q154" s="613"/>
    </row>
    <row r="155" spans="1:17" ht="15" thickBot="1" x14ac:dyDescent="0.4">
      <c r="A155" s="597" t="s">
        <v>18</v>
      </c>
      <c r="B155" s="602">
        <f>AVERAGE(B146:B153)</f>
        <v>32.824999999999996</v>
      </c>
      <c r="C155" s="602">
        <f>AVERAGE(C146:C153)</f>
        <v>30.637500000000003</v>
      </c>
      <c r="D155" s="575">
        <v>0</v>
      </c>
      <c r="E155" s="575">
        <v>0</v>
      </c>
      <c r="F155" s="601">
        <f t="shared" ref="F155:O155" si="38">AVERAGE(F146:F153)</f>
        <v>0</v>
      </c>
      <c r="G155" s="602">
        <f t="shared" si="38"/>
        <v>34.4</v>
      </c>
      <c r="H155" s="602">
        <f t="shared" si="38"/>
        <v>20.025000000000002</v>
      </c>
      <c r="I155" s="602">
        <f t="shared" si="38"/>
        <v>94.375</v>
      </c>
      <c r="J155" s="602">
        <f t="shared" si="38"/>
        <v>49.25</v>
      </c>
      <c r="K155" s="602">
        <f t="shared" si="38"/>
        <v>5.4962499999999999</v>
      </c>
      <c r="L155" s="602">
        <f t="shared" si="38"/>
        <v>3.6124999999999998</v>
      </c>
      <c r="M155" s="602">
        <f t="shared" si="38"/>
        <v>1.0525000000000002</v>
      </c>
      <c r="N155" s="602">
        <f t="shared" si="38"/>
        <v>0.78500000000000003</v>
      </c>
      <c r="O155" s="602">
        <f t="shared" si="38"/>
        <v>0.91874999999999996</v>
      </c>
      <c r="P155" s="602"/>
      <c r="Q155" s="602"/>
    </row>
    <row r="156" spans="1:17" x14ac:dyDescent="0.35">
      <c r="A156" s="603">
        <v>11</v>
      </c>
      <c r="B156" s="574">
        <v>0</v>
      </c>
      <c r="C156" s="574">
        <v>0</v>
      </c>
      <c r="D156" s="575">
        <v>0</v>
      </c>
      <c r="E156" s="575">
        <v>0</v>
      </c>
      <c r="F156" s="575">
        <v>0</v>
      </c>
      <c r="G156" s="575">
        <v>0</v>
      </c>
      <c r="H156" s="575">
        <v>0</v>
      </c>
      <c r="I156" s="575">
        <v>0</v>
      </c>
      <c r="J156" s="575">
        <v>0</v>
      </c>
      <c r="K156" s="575">
        <v>0</v>
      </c>
      <c r="L156" s="575">
        <v>0</v>
      </c>
      <c r="M156" s="575">
        <v>0</v>
      </c>
      <c r="N156" s="575">
        <v>0</v>
      </c>
      <c r="O156" s="575">
        <v>0</v>
      </c>
      <c r="P156" s="575">
        <v>0</v>
      </c>
      <c r="Q156" s="575">
        <v>0</v>
      </c>
    </row>
    <row r="157" spans="1:17" x14ac:dyDescent="0.35">
      <c r="A157" s="571">
        <v>12</v>
      </c>
      <c r="B157" s="574">
        <v>0</v>
      </c>
      <c r="C157" s="574">
        <v>0</v>
      </c>
      <c r="D157" s="575">
        <v>0</v>
      </c>
      <c r="E157" s="575">
        <v>0</v>
      </c>
      <c r="F157" s="574">
        <v>0</v>
      </c>
      <c r="G157" s="574">
        <v>0</v>
      </c>
      <c r="H157" s="574">
        <v>0</v>
      </c>
      <c r="I157" s="574">
        <v>0</v>
      </c>
      <c r="J157" s="574">
        <v>0</v>
      </c>
      <c r="K157" s="574">
        <v>0</v>
      </c>
      <c r="L157" s="574">
        <v>0</v>
      </c>
      <c r="M157" s="574">
        <v>0</v>
      </c>
      <c r="N157" s="574">
        <v>0</v>
      </c>
      <c r="O157" s="574">
        <v>0</v>
      </c>
      <c r="P157" s="574">
        <v>0</v>
      </c>
      <c r="Q157" s="574">
        <v>0</v>
      </c>
    </row>
    <row r="158" spans="1:17" x14ac:dyDescent="0.35">
      <c r="A158" s="571">
        <v>13</v>
      </c>
      <c r="B158" s="574">
        <v>0</v>
      </c>
      <c r="C158" s="574">
        <v>0</v>
      </c>
      <c r="D158" s="575">
        <v>0</v>
      </c>
      <c r="E158" s="575">
        <v>0</v>
      </c>
      <c r="F158" s="574">
        <v>0</v>
      </c>
      <c r="G158" s="574">
        <v>0</v>
      </c>
      <c r="H158" s="574">
        <v>0</v>
      </c>
      <c r="I158" s="574">
        <v>0</v>
      </c>
      <c r="J158" s="574">
        <v>0</v>
      </c>
      <c r="K158" s="574">
        <v>0</v>
      </c>
      <c r="L158" s="574">
        <v>0</v>
      </c>
      <c r="M158" s="574">
        <v>0</v>
      </c>
      <c r="N158" s="574">
        <v>0</v>
      </c>
      <c r="O158" s="574">
        <v>0</v>
      </c>
      <c r="P158" s="574">
        <v>0</v>
      </c>
      <c r="Q158" s="574">
        <v>0</v>
      </c>
    </row>
    <row r="159" spans="1:17" x14ac:dyDescent="0.35">
      <c r="A159" s="571">
        <v>14</v>
      </c>
      <c r="B159" s="574">
        <v>0</v>
      </c>
      <c r="C159" s="574">
        <v>0</v>
      </c>
      <c r="D159" s="575">
        <v>0</v>
      </c>
      <c r="E159" s="575">
        <v>0</v>
      </c>
      <c r="F159" s="574">
        <v>0</v>
      </c>
      <c r="G159" s="574">
        <v>0</v>
      </c>
      <c r="H159" s="574">
        <v>0</v>
      </c>
      <c r="I159" s="587">
        <v>0</v>
      </c>
      <c r="J159" s="587">
        <v>0</v>
      </c>
      <c r="K159" s="574">
        <v>0</v>
      </c>
      <c r="L159" s="574">
        <v>0</v>
      </c>
      <c r="M159" s="574">
        <v>0</v>
      </c>
      <c r="N159" s="574">
        <v>0</v>
      </c>
      <c r="O159" s="574">
        <v>0</v>
      </c>
      <c r="P159" s="574">
        <v>0</v>
      </c>
      <c r="Q159" s="574">
        <v>0</v>
      </c>
    </row>
    <row r="160" spans="1:17" x14ac:dyDescent="0.35">
      <c r="A160" s="571">
        <v>15</v>
      </c>
      <c r="B160" s="574">
        <v>0</v>
      </c>
      <c r="C160" s="574">
        <v>0</v>
      </c>
      <c r="D160" s="575">
        <v>0</v>
      </c>
      <c r="E160" s="575">
        <v>0</v>
      </c>
      <c r="F160" s="574">
        <v>0</v>
      </c>
      <c r="G160" s="574">
        <v>0</v>
      </c>
      <c r="H160" s="574">
        <v>0</v>
      </c>
      <c r="I160" s="587">
        <v>0</v>
      </c>
      <c r="J160" s="587">
        <v>0</v>
      </c>
      <c r="K160" s="574">
        <v>0</v>
      </c>
      <c r="L160" s="574">
        <v>0</v>
      </c>
      <c r="M160" s="574">
        <v>0</v>
      </c>
      <c r="N160" s="574">
        <v>0</v>
      </c>
      <c r="O160" s="574">
        <v>0</v>
      </c>
      <c r="P160" s="574">
        <v>0</v>
      </c>
      <c r="Q160" s="574">
        <v>0</v>
      </c>
    </row>
    <row r="161" spans="1:17" x14ac:dyDescent="0.35">
      <c r="A161" s="571">
        <v>16</v>
      </c>
      <c r="B161" s="580">
        <v>27.58</v>
      </c>
      <c r="C161" s="580">
        <v>25.61</v>
      </c>
      <c r="D161" s="575">
        <v>0</v>
      </c>
      <c r="E161" s="575">
        <v>0</v>
      </c>
      <c r="F161" s="574">
        <v>0</v>
      </c>
      <c r="G161" s="583">
        <v>34</v>
      </c>
      <c r="H161" s="604">
        <v>18</v>
      </c>
      <c r="I161" s="580">
        <v>96</v>
      </c>
      <c r="J161" s="580">
        <v>47</v>
      </c>
      <c r="K161" s="580">
        <v>4.78</v>
      </c>
      <c r="L161" s="583">
        <v>4.3</v>
      </c>
      <c r="M161" s="580">
        <v>0.76</v>
      </c>
      <c r="N161" s="581">
        <v>0.54</v>
      </c>
      <c r="O161" s="583">
        <f>AVERAGE(M161:N161)</f>
        <v>0.65</v>
      </c>
      <c r="P161" s="582">
        <v>0.34375</v>
      </c>
      <c r="Q161" s="583">
        <v>0</v>
      </c>
    </row>
    <row r="162" spans="1:17" x14ac:dyDescent="0.35">
      <c r="A162" s="571">
        <v>17</v>
      </c>
      <c r="B162" s="580">
        <v>28.21</v>
      </c>
      <c r="C162" s="580">
        <v>25.93</v>
      </c>
      <c r="D162" s="575">
        <v>0</v>
      </c>
      <c r="E162" s="575">
        <v>0</v>
      </c>
      <c r="F162" s="574">
        <v>0</v>
      </c>
      <c r="G162" s="604">
        <v>35</v>
      </c>
      <c r="H162" s="580">
        <v>17</v>
      </c>
      <c r="I162" s="580">
        <v>96</v>
      </c>
      <c r="J162" s="580">
        <v>40</v>
      </c>
      <c r="K162" s="580">
        <v>5.92</v>
      </c>
      <c r="L162" s="583">
        <v>4.7</v>
      </c>
      <c r="M162" s="580">
        <v>0.9</v>
      </c>
      <c r="N162" s="580">
        <v>0.64</v>
      </c>
      <c r="O162" s="583">
        <f t="shared" ref="O162:O165" si="39">AVERAGE(M162:N162)</f>
        <v>0.77</v>
      </c>
      <c r="P162" s="582">
        <v>0.4236111111111111</v>
      </c>
      <c r="Q162" s="583">
        <v>0</v>
      </c>
    </row>
    <row r="163" spans="1:17" x14ac:dyDescent="0.35">
      <c r="A163" s="571">
        <v>18</v>
      </c>
      <c r="B163" s="580">
        <v>27.56</v>
      </c>
      <c r="C163" s="580">
        <v>25.09</v>
      </c>
      <c r="D163" s="575">
        <v>0</v>
      </c>
      <c r="E163" s="575">
        <v>0</v>
      </c>
      <c r="F163" s="574">
        <v>0</v>
      </c>
      <c r="G163" s="604">
        <v>35.200000000000003</v>
      </c>
      <c r="H163" s="604">
        <v>17</v>
      </c>
      <c r="I163" s="580">
        <v>92</v>
      </c>
      <c r="J163" s="580">
        <v>42</v>
      </c>
      <c r="K163" s="580">
        <v>4.5</v>
      </c>
      <c r="L163" s="583">
        <v>4.5</v>
      </c>
      <c r="M163" s="581">
        <v>0.92</v>
      </c>
      <c r="N163" s="581">
        <v>0.59</v>
      </c>
      <c r="O163" s="583">
        <f t="shared" si="39"/>
        <v>0.755</v>
      </c>
      <c r="P163" s="582">
        <v>0.4236111111111111</v>
      </c>
      <c r="Q163" s="583">
        <v>0</v>
      </c>
    </row>
    <row r="164" spans="1:17" x14ac:dyDescent="0.35">
      <c r="A164" s="571">
        <v>19</v>
      </c>
      <c r="B164" s="580">
        <v>28.23</v>
      </c>
      <c r="C164" s="581">
        <v>26.26</v>
      </c>
      <c r="D164" s="575">
        <v>0</v>
      </c>
      <c r="E164" s="575">
        <v>0</v>
      </c>
      <c r="F164" s="574">
        <v>0</v>
      </c>
      <c r="G164" s="583">
        <v>34.799999999999997</v>
      </c>
      <c r="H164" s="583">
        <v>17.600000000000001</v>
      </c>
      <c r="I164" s="580">
        <v>96</v>
      </c>
      <c r="J164" s="580">
        <v>45</v>
      </c>
      <c r="K164" s="580">
        <v>3.48</v>
      </c>
      <c r="L164" s="580">
        <v>4</v>
      </c>
      <c r="M164" s="580">
        <v>0.87</v>
      </c>
      <c r="N164" s="581">
        <v>0.54</v>
      </c>
      <c r="O164" s="583">
        <f t="shared" si="39"/>
        <v>0.70500000000000007</v>
      </c>
      <c r="P164" s="582">
        <v>0.41666666666666669</v>
      </c>
      <c r="Q164" s="583">
        <v>0</v>
      </c>
    </row>
    <row r="165" spans="1:17" ht="15" thickBot="1" x14ac:dyDescent="0.4">
      <c r="A165" s="585">
        <v>20</v>
      </c>
      <c r="B165" s="581">
        <v>34.340000000000003</v>
      </c>
      <c r="C165" s="580">
        <v>31.12</v>
      </c>
      <c r="D165" s="575">
        <v>0</v>
      </c>
      <c r="E165" s="575">
        <v>0</v>
      </c>
      <c r="F165" s="574">
        <v>0</v>
      </c>
      <c r="G165" s="583">
        <v>35.200000000000003</v>
      </c>
      <c r="H165" s="583">
        <v>19.399999999999999</v>
      </c>
      <c r="I165" s="580">
        <v>96</v>
      </c>
      <c r="J165" s="580">
        <v>50</v>
      </c>
      <c r="K165" s="580">
        <v>3.82</v>
      </c>
      <c r="L165" s="580">
        <v>5</v>
      </c>
      <c r="M165" s="580">
        <v>0.91</v>
      </c>
      <c r="N165" s="580">
        <v>0.51</v>
      </c>
      <c r="O165" s="583">
        <f t="shared" si="39"/>
        <v>0.71</v>
      </c>
      <c r="P165" s="582">
        <v>0.41666666666666669</v>
      </c>
      <c r="Q165" s="583">
        <v>0</v>
      </c>
    </row>
    <row r="166" spans="1:17" ht="15" thickBot="1" x14ac:dyDescent="0.4">
      <c r="A166" s="597" t="s">
        <v>16</v>
      </c>
      <c r="B166" s="602">
        <f>SUM(B161:B165)</f>
        <v>145.92000000000002</v>
      </c>
      <c r="C166" s="602">
        <f>SUM(C161:C165)</f>
        <v>134.01</v>
      </c>
      <c r="D166" s="575">
        <v>0</v>
      </c>
      <c r="E166" s="575">
        <v>0</v>
      </c>
      <c r="F166" s="601">
        <f t="shared" ref="F166:O166" si="40">SUM(F161:F165)</f>
        <v>0</v>
      </c>
      <c r="G166" s="598">
        <f t="shared" si="40"/>
        <v>174.2</v>
      </c>
      <c r="H166" s="598">
        <f t="shared" si="40"/>
        <v>89</v>
      </c>
      <c r="I166" s="598">
        <f t="shared" si="40"/>
        <v>476</v>
      </c>
      <c r="J166" s="598">
        <f t="shared" si="40"/>
        <v>224</v>
      </c>
      <c r="K166" s="598">
        <f t="shared" si="40"/>
        <v>22.5</v>
      </c>
      <c r="L166" s="598">
        <f t="shared" si="40"/>
        <v>22.5</v>
      </c>
      <c r="M166" s="598">
        <f t="shared" si="40"/>
        <v>4.3600000000000003</v>
      </c>
      <c r="N166" s="598">
        <f t="shared" si="40"/>
        <v>2.8200000000000003</v>
      </c>
      <c r="O166" s="602">
        <f t="shared" si="40"/>
        <v>3.59</v>
      </c>
      <c r="P166" s="598"/>
      <c r="Q166" s="598"/>
    </row>
    <row r="167" spans="1:17" ht="15" thickBot="1" x14ac:dyDescent="0.4">
      <c r="A167" s="597" t="s">
        <v>18</v>
      </c>
      <c r="B167" s="602">
        <f>AVERAGE(B161:B165)</f>
        <v>29.184000000000005</v>
      </c>
      <c r="C167" s="602">
        <f>AVERAGE(C161:C165)</f>
        <v>26.802</v>
      </c>
      <c r="D167" s="575">
        <v>0</v>
      </c>
      <c r="E167" s="575">
        <v>0</v>
      </c>
      <c r="F167" s="601">
        <f t="shared" ref="F167:O167" si="41">AVERAGE(F161:F165)</f>
        <v>0</v>
      </c>
      <c r="G167" s="602">
        <f t="shared" si="41"/>
        <v>34.839999999999996</v>
      </c>
      <c r="H167" s="602">
        <f t="shared" si="41"/>
        <v>17.8</v>
      </c>
      <c r="I167" s="602">
        <f t="shared" si="41"/>
        <v>95.2</v>
      </c>
      <c r="J167" s="602">
        <f t="shared" si="41"/>
        <v>44.8</v>
      </c>
      <c r="K167" s="602">
        <f t="shared" si="41"/>
        <v>4.5</v>
      </c>
      <c r="L167" s="602">
        <f t="shared" si="41"/>
        <v>4.5</v>
      </c>
      <c r="M167" s="602">
        <f t="shared" si="41"/>
        <v>0.87200000000000011</v>
      </c>
      <c r="N167" s="602">
        <f t="shared" si="41"/>
        <v>0.56400000000000006</v>
      </c>
      <c r="O167" s="602">
        <f t="shared" si="41"/>
        <v>0.71799999999999997</v>
      </c>
      <c r="P167" s="600"/>
      <c r="Q167" s="600"/>
    </row>
    <row r="168" spans="1:17" x14ac:dyDescent="0.35">
      <c r="A168" s="603">
        <v>21</v>
      </c>
      <c r="B168" s="619">
        <v>34.24</v>
      </c>
      <c r="C168" s="619">
        <v>32.32</v>
      </c>
      <c r="D168" s="575">
        <v>0</v>
      </c>
      <c r="E168" s="575">
        <v>0</v>
      </c>
      <c r="F168" s="575">
        <v>0</v>
      </c>
      <c r="G168" s="620">
        <v>34.799999999999997</v>
      </c>
      <c r="H168" s="619">
        <v>20.399999999999999</v>
      </c>
      <c r="I168" s="619">
        <v>96</v>
      </c>
      <c r="J168" s="619">
        <v>45</v>
      </c>
      <c r="K168" s="619">
        <v>0.02</v>
      </c>
      <c r="L168" s="619">
        <v>4.4000000000000004</v>
      </c>
      <c r="M168" s="619">
        <v>1.18</v>
      </c>
      <c r="N168" s="619">
        <v>1.42</v>
      </c>
      <c r="O168" s="583">
        <f>AVERAGE(M168:N168)</f>
        <v>1.2999999999999998</v>
      </c>
      <c r="P168" s="582">
        <v>0.36805555555555558</v>
      </c>
      <c r="Q168" s="583">
        <v>8.3000000000000007</v>
      </c>
    </row>
    <row r="169" spans="1:17" x14ac:dyDescent="0.35">
      <c r="A169" s="571">
        <v>22</v>
      </c>
      <c r="B169" s="580">
        <v>33.56</v>
      </c>
      <c r="C169" s="580">
        <v>31.64</v>
      </c>
      <c r="D169" s="575">
        <v>0</v>
      </c>
      <c r="E169" s="575">
        <v>0</v>
      </c>
      <c r="F169" s="574">
        <v>0</v>
      </c>
      <c r="G169" s="580">
        <v>33</v>
      </c>
      <c r="H169" s="583">
        <v>23.2</v>
      </c>
      <c r="I169" s="580">
        <v>96</v>
      </c>
      <c r="J169" s="580">
        <v>54</v>
      </c>
      <c r="K169" s="580">
        <v>0.32</v>
      </c>
      <c r="L169" s="583">
        <v>3.5</v>
      </c>
      <c r="M169" s="580">
        <v>1.1399999999999999</v>
      </c>
      <c r="N169" s="581">
        <v>0.8</v>
      </c>
      <c r="O169" s="583">
        <f t="shared" ref="O169:O178" si="42">AVERAGE(M169:N169)</f>
        <v>0.97</v>
      </c>
      <c r="P169" s="582">
        <v>0.40277777777777773</v>
      </c>
      <c r="Q169" s="583">
        <v>5.2</v>
      </c>
    </row>
    <row r="170" spans="1:17" x14ac:dyDescent="0.35">
      <c r="A170" s="571">
        <v>23</v>
      </c>
      <c r="B170" s="580">
        <v>32.82</v>
      </c>
      <c r="C170" s="580">
        <v>31.03</v>
      </c>
      <c r="D170" s="575">
        <v>0</v>
      </c>
      <c r="E170" s="575">
        <v>0</v>
      </c>
      <c r="F170" s="574">
        <v>0</v>
      </c>
      <c r="G170" s="583">
        <v>33.200000000000003</v>
      </c>
      <c r="H170" s="583">
        <v>20.6</v>
      </c>
      <c r="I170" s="580">
        <v>96</v>
      </c>
      <c r="J170" s="580">
        <v>54</v>
      </c>
      <c r="K170" s="580">
        <v>4.46</v>
      </c>
      <c r="L170" s="583">
        <v>3.2</v>
      </c>
      <c r="M170" s="580">
        <v>0.84</v>
      </c>
      <c r="N170" s="581">
        <v>0.56999999999999995</v>
      </c>
      <c r="O170" s="583">
        <f t="shared" si="42"/>
        <v>0.70499999999999996</v>
      </c>
      <c r="P170" s="582">
        <v>0.34027777777777773</v>
      </c>
      <c r="Q170" s="583">
        <v>0</v>
      </c>
    </row>
    <row r="171" spans="1:17" x14ac:dyDescent="0.35">
      <c r="A171" s="571">
        <v>24</v>
      </c>
      <c r="B171" s="580">
        <v>33.64</v>
      </c>
      <c r="C171" s="580">
        <v>31.08</v>
      </c>
      <c r="D171" s="575">
        <v>0</v>
      </c>
      <c r="E171" s="575">
        <v>0</v>
      </c>
      <c r="F171" s="574">
        <v>0</v>
      </c>
      <c r="G171" s="604">
        <v>35</v>
      </c>
      <c r="H171" s="580">
        <v>20.399999999999999</v>
      </c>
      <c r="I171" s="580">
        <v>96</v>
      </c>
      <c r="J171" s="580">
        <v>54</v>
      </c>
      <c r="K171" s="580">
        <v>4.4400000000000004</v>
      </c>
      <c r="L171" s="604">
        <v>4</v>
      </c>
      <c r="M171" s="580">
        <v>0.93</v>
      </c>
      <c r="N171" s="580">
        <v>0.63</v>
      </c>
      <c r="O171" s="583">
        <f t="shared" si="42"/>
        <v>0.78</v>
      </c>
      <c r="P171" s="582">
        <v>0.38541666666666669</v>
      </c>
      <c r="Q171" s="583">
        <v>0.8</v>
      </c>
    </row>
    <row r="172" spans="1:17" x14ac:dyDescent="0.35">
      <c r="A172" s="571">
        <v>25</v>
      </c>
      <c r="B172" s="580">
        <v>33.340000000000003</v>
      </c>
      <c r="C172" s="580">
        <v>31.94</v>
      </c>
      <c r="D172" s="575">
        <v>0</v>
      </c>
      <c r="E172" s="575">
        <v>0</v>
      </c>
      <c r="F172" s="574">
        <v>0</v>
      </c>
      <c r="G172" s="583">
        <v>35.200000000000003</v>
      </c>
      <c r="H172" s="583">
        <v>21.2</v>
      </c>
      <c r="I172" s="580">
        <v>96</v>
      </c>
      <c r="J172" s="580">
        <v>50</v>
      </c>
      <c r="K172" s="580">
        <v>4.5599999999999996</v>
      </c>
      <c r="L172" s="583">
        <v>3.8</v>
      </c>
      <c r="M172" s="581">
        <v>0.93</v>
      </c>
      <c r="N172" s="581">
        <v>0.67</v>
      </c>
      <c r="O172" s="583">
        <f t="shared" si="42"/>
        <v>0.8</v>
      </c>
      <c r="P172" s="582">
        <v>0.36805555555555558</v>
      </c>
      <c r="Q172" s="583">
        <v>0</v>
      </c>
    </row>
    <row r="173" spans="1:17" x14ac:dyDescent="0.35">
      <c r="A173" s="571">
        <v>26</v>
      </c>
      <c r="B173" s="580">
        <v>33.880000000000003</v>
      </c>
      <c r="C173" s="581">
        <v>32.119999999999997</v>
      </c>
      <c r="D173" s="575">
        <v>0</v>
      </c>
      <c r="E173" s="575">
        <v>0</v>
      </c>
      <c r="F173" s="574">
        <v>0</v>
      </c>
      <c r="G173" s="583">
        <v>34.200000000000003</v>
      </c>
      <c r="H173" s="583">
        <v>20.3</v>
      </c>
      <c r="I173" s="580">
        <v>92</v>
      </c>
      <c r="J173" s="580">
        <v>51</v>
      </c>
      <c r="K173" s="580">
        <v>3.38</v>
      </c>
      <c r="L173" s="580">
        <v>4.2</v>
      </c>
      <c r="M173" s="580">
        <v>1</v>
      </c>
      <c r="N173" s="581">
        <v>0.75</v>
      </c>
      <c r="O173" s="583">
        <f t="shared" si="42"/>
        <v>0.875</v>
      </c>
      <c r="P173" s="582">
        <v>0.30555555555555552</v>
      </c>
      <c r="Q173" s="583">
        <v>0</v>
      </c>
    </row>
    <row r="174" spans="1:17" x14ac:dyDescent="0.35">
      <c r="A174" s="571">
        <v>27</v>
      </c>
      <c r="B174" s="581">
        <v>31.78</v>
      </c>
      <c r="C174" s="580">
        <v>31.34</v>
      </c>
      <c r="D174" s="575">
        <v>0</v>
      </c>
      <c r="E174" s="575">
        <v>0</v>
      </c>
      <c r="F174" s="574">
        <v>0</v>
      </c>
      <c r="G174" s="583">
        <v>34.6</v>
      </c>
      <c r="H174" s="583">
        <v>19.2</v>
      </c>
      <c r="I174" s="580">
        <v>92</v>
      </c>
      <c r="J174" s="580">
        <v>50</v>
      </c>
      <c r="K174" s="580">
        <v>3.12</v>
      </c>
      <c r="L174" s="580">
        <v>3.8</v>
      </c>
      <c r="M174" s="580">
        <v>1.3</v>
      </c>
      <c r="N174" s="580">
        <v>0.62</v>
      </c>
      <c r="O174" s="583">
        <f t="shared" si="42"/>
        <v>0.96</v>
      </c>
      <c r="P174" s="582">
        <v>0.13194444444444445</v>
      </c>
      <c r="Q174" s="583">
        <v>1.1000000000000001</v>
      </c>
    </row>
    <row r="175" spans="1:17" x14ac:dyDescent="0.35">
      <c r="A175" s="571">
        <v>28</v>
      </c>
      <c r="B175" s="578">
        <v>32.28</v>
      </c>
      <c r="C175" s="578">
        <v>30.76</v>
      </c>
      <c r="D175" s="575">
        <v>0</v>
      </c>
      <c r="E175" s="575">
        <v>0</v>
      </c>
      <c r="F175" s="574">
        <v>0</v>
      </c>
      <c r="G175" s="604">
        <v>32</v>
      </c>
      <c r="H175" s="580">
        <v>20</v>
      </c>
      <c r="I175" s="578">
        <v>96</v>
      </c>
      <c r="J175" s="578">
        <v>56</v>
      </c>
      <c r="K175" s="580">
        <v>5.27</v>
      </c>
      <c r="L175" s="580">
        <v>3.7</v>
      </c>
      <c r="M175" s="578">
        <v>1.47</v>
      </c>
      <c r="N175" s="578">
        <v>0.54</v>
      </c>
      <c r="O175" s="583">
        <f t="shared" si="42"/>
        <v>1.0049999999999999</v>
      </c>
      <c r="P175" s="582">
        <v>5.9027777777777783E-2</v>
      </c>
      <c r="Q175" s="583">
        <v>1.2</v>
      </c>
    </row>
    <row r="176" spans="1:17" x14ac:dyDescent="0.35">
      <c r="A176" s="571">
        <v>29</v>
      </c>
      <c r="B176" s="581">
        <v>29.9</v>
      </c>
      <c r="C176" s="580">
        <v>29.92</v>
      </c>
      <c r="D176" s="575">
        <v>0</v>
      </c>
      <c r="E176" s="575">
        <v>0</v>
      </c>
      <c r="F176" s="574">
        <v>0</v>
      </c>
      <c r="G176" s="581">
        <v>29</v>
      </c>
      <c r="H176" s="581">
        <v>19.2</v>
      </c>
      <c r="I176" s="580">
        <v>96</v>
      </c>
      <c r="J176" s="580">
        <v>66</v>
      </c>
      <c r="K176" s="580">
        <v>1.69</v>
      </c>
      <c r="L176" s="581">
        <v>1.5</v>
      </c>
      <c r="M176" s="580">
        <v>1.08</v>
      </c>
      <c r="N176" s="581">
        <v>0.49</v>
      </c>
      <c r="O176" s="583">
        <f t="shared" si="42"/>
        <v>0.78500000000000003</v>
      </c>
      <c r="P176" s="582">
        <v>7.6388888888888886E-3</v>
      </c>
      <c r="Q176" s="581">
        <v>0</v>
      </c>
    </row>
    <row r="177" spans="1:17" x14ac:dyDescent="0.35">
      <c r="A177" s="571">
        <v>30</v>
      </c>
      <c r="B177" s="580">
        <v>30.92</v>
      </c>
      <c r="C177" s="580">
        <v>29.72</v>
      </c>
      <c r="D177" s="575">
        <v>0</v>
      </c>
      <c r="E177" s="575">
        <v>0</v>
      </c>
      <c r="F177" s="574">
        <v>0</v>
      </c>
      <c r="G177" s="581">
        <v>33.4</v>
      </c>
      <c r="H177" s="581">
        <v>21</v>
      </c>
      <c r="I177" s="580">
        <v>96</v>
      </c>
      <c r="J177" s="580">
        <v>56</v>
      </c>
      <c r="K177" s="580">
        <v>10.029999999999999</v>
      </c>
      <c r="L177" s="581">
        <v>2.7</v>
      </c>
      <c r="M177" s="580">
        <v>0.65</v>
      </c>
      <c r="N177" s="581">
        <v>0.82</v>
      </c>
      <c r="O177" s="583">
        <f t="shared" si="42"/>
        <v>0.73499999999999999</v>
      </c>
      <c r="P177" s="582">
        <v>4.8611111111111112E-3</v>
      </c>
      <c r="Q177" s="581">
        <v>22.8</v>
      </c>
    </row>
    <row r="178" spans="1:17" ht="15" thickBot="1" x14ac:dyDescent="0.4">
      <c r="A178" s="621">
        <v>31</v>
      </c>
      <c r="B178" s="622">
        <v>28.6</v>
      </c>
      <c r="C178" s="622">
        <v>28.4</v>
      </c>
      <c r="D178" s="575">
        <v>0</v>
      </c>
      <c r="E178" s="575">
        <v>0</v>
      </c>
      <c r="F178" s="584"/>
      <c r="G178" s="581">
        <v>31.2</v>
      </c>
      <c r="H178" s="581">
        <v>19.2</v>
      </c>
      <c r="I178" s="580">
        <v>96</v>
      </c>
      <c r="J178" s="580">
        <v>55</v>
      </c>
      <c r="K178" s="580">
        <v>1.59</v>
      </c>
      <c r="L178" s="581">
        <v>2.5</v>
      </c>
      <c r="M178" s="580">
        <v>1.03</v>
      </c>
      <c r="N178" s="580">
        <v>1.08</v>
      </c>
      <c r="O178" s="583">
        <f t="shared" si="42"/>
        <v>1.0550000000000002</v>
      </c>
      <c r="P178" s="582">
        <v>2.013888888888889E-2</v>
      </c>
      <c r="Q178" s="581">
        <v>1.4</v>
      </c>
    </row>
    <row r="179" spans="1:17" ht="15" thickBot="1" x14ac:dyDescent="0.4">
      <c r="A179" s="597" t="s">
        <v>16</v>
      </c>
      <c r="B179" s="613">
        <f>SUM(B168:B177)</f>
        <v>326.35999999999996</v>
      </c>
      <c r="C179" s="613">
        <f>SUM(C168:C177)</f>
        <v>311.87</v>
      </c>
      <c r="D179" s="575">
        <v>0</v>
      </c>
      <c r="E179" s="575">
        <v>0</v>
      </c>
      <c r="F179" s="601">
        <f t="shared" ref="F179:O179" si="43">SUM(F168:F177)</f>
        <v>0</v>
      </c>
      <c r="G179" s="623">
        <f t="shared" si="43"/>
        <v>334.4</v>
      </c>
      <c r="H179" s="623">
        <f t="shared" si="43"/>
        <v>205.49999999999997</v>
      </c>
      <c r="I179" s="623">
        <f t="shared" si="43"/>
        <v>952</v>
      </c>
      <c r="J179" s="623">
        <f t="shared" si="43"/>
        <v>536</v>
      </c>
      <c r="K179" s="623">
        <f t="shared" si="43"/>
        <v>37.29</v>
      </c>
      <c r="L179" s="623">
        <f t="shared" si="43"/>
        <v>34.800000000000004</v>
      </c>
      <c r="M179" s="623">
        <f t="shared" si="43"/>
        <v>10.52</v>
      </c>
      <c r="N179" s="623">
        <f t="shared" si="43"/>
        <v>7.3100000000000005</v>
      </c>
      <c r="O179" s="613">
        <f t="shared" si="43"/>
        <v>8.9149999999999991</v>
      </c>
      <c r="P179" s="623"/>
      <c r="Q179" s="623"/>
    </row>
    <row r="180" spans="1:17" ht="15" thickBot="1" x14ac:dyDescent="0.4">
      <c r="A180" s="597" t="s">
        <v>18</v>
      </c>
      <c r="B180" s="602">
        <f>AVERAGE(B168:B177)</f>
        <v>32.635999999999996</v>
      </c>
      <c r="C180" s="602">
        <f>AVERAGE(C168:C177)</f>
        <v>31.187000000000001</v>
      </c>
      <c r="D180" s="575">
        <v>0</v>
      </c>
      <c r="E180" s="575">
        <v>0</v>
      </c>
      <c r="F180" s="601">
        <f t="shared" ref="F180:O180" si="44">AVERAGE(F168:F177)</f>
        <v>0</v>
      </c>
      <c r="G180" s="602">
        <f t="shared" si="44"/>
        <v>33.44</v>
      </c>
      <c r="H180" s="602">
        <f t="shared" si="44"/>
        <v>20.549999999999997</v>
      </c>
      <c r="I180" s="602">
        <f t="shared" si="44"/>
        <v>95.2</v>
      </c>
      <c r="J180" s="602">
        <f t="shared" si="44"/>
        <v>53.6</v>
      </c>
      <c r="K180" s="602">
        <f t="shared" si="44"/>
        <v>3.7290000000000001</v>
      </c>
      <c r="L180" s="602">
        <f t="shared" si="44"/>
        <v>3.4800000000000004</v>
      </c>
      <c r="M180" s="602">
        <f t="shared" si="44"/>
        <v>1.052</v>
      </c>
      <c r="N180" s="602">
        <f t="shared" si="44"/>
        <v>0.73100000000000009</v>
      </c>
      <c r="O180" s="602">
        <f t="shared" si="44"/>
        <v>0.89149999999999996</v>
      </c>
      <c r="P180" s="602"/>
      <c r="Q180" s="602"/>
    </row>
    <row r="181" spans="1:17" ht="15" thickBot="1" x14ac:dyDescent="0.4">
      <c r="A181" s="597" t="s">
        <v>20</v>
      </c>
      <c r="B181" s="602">
        <f>B179+B166+B154</f>
        <v>734.87999999999988</v>
      </c>
      <c r="C181" s="602">
        <f>C179+C166+C154</f>
        <v>690.98</v>
      </c>
      <c r="D181" s="575">
        <v>0</v>
      </c>
      <c r="E181" s="575">
        <v>0</v>
      </c>
      <c r="F181" s="601">
        <f t="shared" ref="F181:O181" si="45">F179+F166+F154</f>
        <v>0</v>
      </c>
      <c r="G181" s="602">
        <f t="shared" si="45"/>
        <v>783.8</v>
      </c>
      <c r="H181" s="602">
        <f t="shared" si="45"/>
        <v>454.70000000000005</v>
      </c>
      <c r="I181" s="602">
        <f t="shared" si="45"/>
        <v>2183</v>
      </c>
      <c r="J181" s="602">
        <f t="shared" si="45"/>
        <v>1154</v>
      </c>
      <c r="K181" s="602">
        <f t="shared" si="45"/>
        <v>103.75999999999999</v>
      </c>
      <c r="L181" s="602">
        <f t="shared" si="45"/>
        <v>86.2</v>
      </c>
      <c r="M181" s="602">
        <f t="shared" si="45"/>
        <v>23.3</v>
      </c>
      <c r="N181" s="602">
        <f t="shared" si="45"/>
        <v>16.41</v>
      </c>
      <c r="O181" s="602">
        <f t="shared" si="45"/>
        <v>19.854999999999997</v>
      </c>
      <c r="P181" s="602"/>
      <c r="Q181" s="602"/>
    </row>
    <row r="182" spans="1:17" ht="15" thickBot="1" x14ac:dyDescent="0.4">
      <c r="A182" s="597" t="s">
        <v>30</v>
      </c>
      <c r="B182" s="602">
        <f>B181/31</f>
        <v>23.705806451612901</v>
      </c>
      <c r="C182" s="602">
        <f>C181/31</f>
        <v>22.289677419354838</v>
      </c>
      <c r="D182" s="575">
        <v>0</v>
      </c>
      <c r="E182" s="575">
        <v>0</v>
      </c>
      <c r="F182" s="601">
        <f t="shared" ref="F182:O182" si="46">F181/31</f>
        <v>0</v>
      </c>
      <c r="G182" s="602">
        <f t="shared" si="46"/>
        <v>25.283870967741933</v>
      </c>
      <c r="H182" s="602">
        <f t="shared" si="46"/>
        <v>14.667741935483873</v>
      </c>
      <c r="I182" s="602">
        <f t="shared" si="46"/>
        <v>70.41935483870968</v>
      </c>
      <c r="J182" s="602">
        <f t="shared" si="46"/>
        <v>37.225806451612904</v>
      </c>
      <c r="K182" s="602">
        <f t="shared" si="46"/>
        <v>3.347096774193548</v>
      </c>
      <c r="L182" s="602">
        <f t="shared" si="46"/>
        <v>2.7806451612903227</v>
      </c>
      <c r="M182" s="602">
        <f t="shared" si="46"/>
        <v>0.75161290322580643</v>
      </c>
      <c r="N182" s="602">
        <f t="shared" si="46"/>
        <v>0.52935483870967748</v>
      </c>
      <c r="O182" s="602">
        <f t="shared" si="46"/>
        <v>0.64048387096774184</v>
      </c>
      <c r="P182" s="602"/>
      <c r="Q182" s="602"/>
    </row>
    <row r="183" spans="1:17" ht="15" thickBot="1" x14ac:dyDescent="0.4">
      <c r="A183" s="1568" t="s">
        <v>278</v>
      </c>
      <c r="B183" s="1568"/>
      <c r="C183" s="1568"/>
      <c r="D183" s="1568"/>
      <c r="E183" s="1568"/>
      <c r="F183" s="1568"/>
      <c r="G183" s="1568"/>
      <c r="H183" s="1568"/>
      <c r="I183" s="1568"/>
      <c r="J183" s="1568"/>
      <c r="K183" s="1568"/>
      <c r="L183" s="1568"/>
      <c r="M183" s="1568"/>
      <c r="N183" s="1568"/>
      <c r="O183" s="1568"/>
      <c r="P183" s="1568"/>
      <c r="Q183" s="1568"/>
    </row>
    <row r="184" spans="1:17" ht="24.75" customHeight="1" x14ac:dyDescent="0.35">
      <c r="A184" s="1569" t="s">
        <v>1</v>
      </c>
      <c r="B184" s="1460" t="s">
        <v>23</v>
      </c>
      <c r="C184" s="1578"/>
      <c r="D184" s="1578"/>
      <c r="E184" s="1578"/>
      <c r="F184" s="1571"/>
      <c r="G184" s="1460" t="s">
        <v>24</v>
      </c>
      <c r="H184" s="1571"/>
      <c r="I184" s="1460" t="s">
        <v>4</v>
      </c>
      <c r="J184" s="1571"/>
      <c r="K184" s="1572" t="s">
        <v>5</v>
      </c>
      <c r="L184" s="1573"/>
      <c r="M184" s="1572" t="s">
        <v>6</v>
      </c>
      <c r="N184" s="1574"/>
      <c r="O184" s="1573"/>
      <c r="P184" s="1575" t="s">
        <v>7</v>
      </c>
      <c r="Q184" s="1575" t="s">
        <v>8</v>
      </c>
    </row>
    <row r="185" spans="1:17" ht="26.5" thickBot="1" x14ac:dyDescent="0.4">
      <c r="A185" s="1570"/>
      <c r="B185" s="568">
        <v>0.05</v>
      </c>
      <c r="C185" s="568">
        <v>0.1</v>
      </c>
      <c r="D185" s="568" t="s">
        <v>265</v>
      </c>
      <c r="E185" s="568" t="s">
        <v>228</v>
      </c>
      <c r="F185" s="567" t="s">
        <v>266</v>
      </c>
      <c r="G185" s="568" t="s">
        <v>9</v>
      </c>
      <c r="H185" s="568" t="s">
        <v>10</v>
      </c>
      <c r="I185" s="568" t="s">
        <v>9</v>
      </c>
      <c r="J185" s="568" t="s">
        <v>10</v>
      </c>
      <c r="K185" s="568" t="s">
        <v>11</v>
      </c>
      <c r="L185" s="568" t="s">
        <v>12</v>
      </c>
      <c r="M185" s="606" t="s">
        <v>13</v>
      </c>
      <c r="N185" s="606" t="s">
        <v>14</v>
      </c>
      <c r="O185" s="614" t="s">
        <v>15</v>
      </c>
      <c r="P185" s="1579"/>
      <c r="Q185" s="1579"/>
    </row>
    <row r="186" spans="1:17" x14ac:dyDescent="0.35">
      <c r="A186" s="571">
        <v>1</v>
      </c>
      <c r="B186" s="580">
        <v>30.38</v>
      </c>
      <c r="C186" s="581">
        <v>28.8</v>
      </c>
      <c r="D186" s="575">
        <v>0</v>
      </c>
      <c r="E186" s="575">
        <v>0</v>
      </c>
      <c r="F186" s="575">
        <v>0</v>
      </c>
      <c r="G186" s="581">
        <v>32.799999999999997</v>
      </c>
      <c r="H186" s="581">
        <v>19.399999999999999</v>
      </c>
      <c r="I186" s="580">
        <v>96</v>
      </c>
      <c r="J186" s="580">
        <v>49</v>
      </c>
      <c r="K186" s="583">
        <v>3.5</v>
      </c>
      <c r="L186" s="580">
        <v>1.58</v>
      </c>
      <c r="M186" s="581">
        <v>1.29</v>
      </c>
      <c r="N186" s="581">
        <v>0.63</v>
      </c>
      <c r="O186" s="581">
        <f>AVERAGE(M186:N186)</f>
        <v>0.96</v>
      </c>
      <c r="P186" s="582">
        <v>1.8749999999999999E-2</v>
      </c>
      <c r="Q186" s="581">
        <v>1.4</v>
      </c>
    </row>
    <row r="187" spans="1:17" x14ac:dyDescent="0.35">
      <c r="A187" s="571">
        <v>2</v>
      </c>
      <c r="B187" s="580">
        <v>30.44</v>
      </c>
      <c r="C187" s="581">
        <v>29.14</v>
      </c>
      <c r="D187" s="575">
        <v>0</v>
      </c>
      <c r="E187" s="575">
        <v>0</v>
      </c>
      <c r="F187" s="575">
        <v>0</v>
      </c>
      <c r="G187" s="581">
        <v>31</v>
      </c>
      <c r="H187" s="581">
        <v>19.8</v>
      </c>
      <c r="I187" s="580">
        <v>96</v>
      </c>
      <c r="J187" s="580">
        <v>58</v>
      </c>
      <c r="K187" s="581">
        <v>0.5</v>
      </c>
      <c r="L187" s="580">
        <v>1.42</v>
      </c>
      <c r="M187" s="581">
        <v>1.1000000000000001</v>
      </c>
      <c r="N187" s="581">
        <v>0.67</v>
      </c>
      <c r="O187" s="581">
        <f t="shared" ref="O187:O195" si="47">AVERAGE(M187:N187)</f>
        <v>0.88500000000000001</v>
      </c>
      <c r="P187" s="582">
        <v>1.5972222222222224E-2</v>
      </c>
      <c r="Q187" s="581">
        <v>3.6</v>
      </c>
    </row>
    <row r="188" spans="1:17" x14ac:dyDescent="0.35">
      <c r="A188" s="571">
        <v>3</v>
      </c>
      <c r="B188" s="581">
        <v>32.159999999999997</v>
      </c>
      <c r="C188" s="581">
        <v>30.8</v>
      </c>
      <c r="D188" s="575">
        <v>0</v>
      </c>
      <c r="E188" s="575">
        <v>0</v>
      </c>
      <c r="F188" s="575">
        <v>0</v>
      </c>
      <c r="G188" s="581">
        <v>33.4</v>
      </c>
      <c r="H188" s="581">
        <v>19.8</v>
      </c>
      <c r="I188" s="580">
        <v>92</v>
      </c>
      <c r="J188" s="580">
        <v>47</v>
      </c>
      <c r="K188" s="581">
        <v>4.0999999999999996</v>
      </c>
      <c r="L188" s="580">
        <v>4.8600000000000003</v>
      </c>
      <c r="M188" s="580">
        <v>1.31</v>
      </c>
      <c r="N188" s="580">
        <v>0.68</v>
      </c>
      <c r="O188" s="581">
        <f t="shared" si="47"/>
        <v>0.99500000000000011</v>
      </c>
      <c r="P188" s="582">
        <v>2.8472222222222222E-2</v>
      </c>
      <c r="Q188" s="581">
        <v>0</v>
      </c>
    </row>
    <row r="189" spans="1:17" x14ac:dyDescent="0.35">
      <c r="A189" s="571">
        <v>4</v>
      </c>
      <c r="B189" s="578">
        <v>31.88</v>
      </c>
      <c r="C189" s="578">
        <v>30.08</v>
      </c>
      <c r="D189" s="575">
        <v>0</v>
      </c>
      <c r="E189" s="575">
        <v>0</v>
      </c>
      <c r="F189" s="575">
        <v>0</v>
      </c>
      <c r="G189" s="581">
        <v>33.700000000000003</v>
      </c>
      <c r="H189" s="581">
        <v>19.2</v>
      </c>
      <c r="I189" s="578">
        <v>96</v>
      </c>
      <c r="J189" s="578">
        <v>49</v>
      </c>
      <c r="K189" s="581">
        <v>3.9</v>
      </c>
      <c r="L189" s="580">
        <v>1.44</v>
      </c>
      <c r="M189" s="578">
        <v>1.04</v>
      </c>
      <c r="N189" s="578">
        <v>0.93</v>
      </c>
      <c r="O189" s="581">
        <f t="shared" si="47"/>
        <v>0.9850000000000001</v>
      </c>
      <c r="P189" s="582">
        <v>2.4999999999999998E-2</v>
      </c>
      <c r="Q189" s="581">
        <v>4</v>
      </c>
    </row>
    <row r="190" spans="1:17" x14ac:dyDescent="0.35">
      <c r="A190" s="571">
        <v>5</v>
      </c>
      <c r="B190" s="580">
        <v>29.3</v>
      </c>
      <c r="C190" s="580">
        <v>29.08</v>
      </c>
      <c r="D190" s="575">
        <v>0</v>
      </c>
      <c r="E190" s="575">
        <v>0</v>
      </c>
      <c r="F190" s="575">
        <v>0</v>
      </c>
      <c r="G190" s="580">
        <v>29.6</v>
      </c>
      <c r="H190" s="583">
        <v>19</v>
      </c>
      <c r="I190" s="580">
        <v>96</v>
      </c>
      <c r="J190" s="580">
        <v>63</v>
      </c>
      <c r="K190" s="583">
        <v>4.7</v>
      </c>
      <c r="L190" s="580">
        <v>2.19</v>
      </c>
      <c r="M190" s="580">
        <v>1.55</v>
      </c>
      <c r="N190" s="583">
        <v>0.59</v>
      </c>
      <c r="O190" s="581">
        <f t="shared" si="47"/>
        <v>1.07</v>
      </c>
      <c r="P190" s="582">
        <v>3.125E-2</v>
      </c>
      <c r="Q190" s="583">
        <v>0</v>
      </c>
    </row>
    <row r="191" spans="1:17" x14ac:dyDescent="0.35">
      <c r="A191" s="571">
        <v>6</v>
      </c>
      <c r="B191" s="580">
        <v>31.32</v>
      </c>
      <c r="C191" s="580">
        <v>29.04</v>
      </c>
      <c r="D191" s="575">
        <v>0</v>
      </c>
      <c r="E191" s="575">
        <v>0</v>
      </c>
      <c r="F191" s="575">
        <v>0</v>
      </c>
      <c r="G191" s="583">
        <v>33.299999999999997</v>
      </c>
      <c r="H191" s="583">
        <v>17.399999999999999</v>
      </c>
      <c r="I191" s="580">
        <v>96</v>
      </c>
      <c r="J191" s="580">
        <v>52</v>
      </c>
      <c r="K191" s="583">
        <v>3.7</v>
      </c>
      <c r="L191" s="580">
        <v>2.4300000000000002</v>
      </c>
      <c r="M191" s="580">
        <v>0.91</v>
      </c>
      <c r="N191" s="583">
        <v>0.62</v>
      </c>
      <c r="O191" s="581">
        <f t="shared" si="47"/>
        <v>0.76500000000000001</v>
      </c>
      <c r="P191" s="582">
        <v>0.2951388888888889</v>
      </c>
      <c r="Q191" s="583">
        <v>0</v>
      </c>
    </row>
    <row r="192" spans="1:17" x14ac:dyDescent="0.35">
      <c r="A192" s="571">
        <v>7</v>
      </c>
      <c r="B192" s="580">
        <v>30.68</v>
      </c>
      <c r="C192" s="580">
        <v>29.56</v>
      </c>
      <c r="D192" s="575">
        <v>0</v>
      </c>
      <c r="E192" s="575">
        <v>0</v>
      </c>
      <c r="F192" s="575">
        <v>0</v>
      </c>
      <c r="G192" s="583">
        <v>30.9</v>
      </c>
      <c r="H192" s="580">
        <v>20.399999999999999</v>
      </c>
      <c r="I192" s="580">
        <v>92</v>
      </c>
      <c r="J192" s="580">
        <v>62</v>
      </c>
      <c r="K192" s="583">
        <v>3.3</v>
      </c>
      <c r="L192" s="580">
        <v>3.19</v>
      </c>
      <c r="M192" s="580">
        <v>2.21</v>
      </c>
      <c r="N192" s="580">
        <v>0.56000000000000005</v>
      </c>
      <c r="O192" s="581">
        <f t="shared" si="47"/>
        <v>1.385</v>
      </c>
      <c r="P192" s="582">
        <v>0.16666666666666666</v>
      </c>
      <c r="Q192" s="583">
        <v>0</v>
      </c>
    </row>
    <row r="193" spans="1:17" x14ac:dyDescent="0.35">
      <c r="A193" s="571">
        <v>8</v>
      </c>
      <c r="B193" s="580">
        <v>30.18</v>
      </c>
      <c r="C193" s="580">
        <v>29.04</v>
      </c>
      <c r="D193" s="575">
        <v>0</v>
      </c>
      <c r="E193" s="575">
        <v>0</v>
      </c>
      <c r="F193" s="575">
        <v>0</v>
      </c>
      <c r="G193" s="583">
        <v>32.799999999999997</v>
      </c>
      <c r="H193" s="583">
        <v>18.2</v>
      </c>
      <c r="I193" s="580">
        <v>96</v>
      </c>
      <c r="J193" s="580">
        <v>51</v>
      </c>
      <c r="K193" s="583">
        <v>2.7</v>
      </c>
      <c r="L193" s="580">
        <v>2.7</v>
      </c>
      <c r="M193" s="581">
        <v>1.06</v>
      </c>
      <c r="N193" s="581">
        <v>0.7</v>
      </c>
      <c r="O193" s="581">
        <f t="shared" si="47"/>
        <v>0.88</v>
      </c>
      <c r="P193" s="582">
        <v>0.17361111111111113</v>
      </c>
      <c r="Q193" s="583">
        <v>1.7</v>
      </c>
    </row>
    <row r="194" spans="1:17" x14ac:dyDescent="0.35">
      <c r="A194" s="571">
        <v>9</v>
      </c>
      <c r="B194" s="580">
        <v>32.840000000000003</v>
      </c>
      <c r="C194" s="581">
        <v>30.12</v>
      </c>
      <c r="D194" s="575">
        <v>0</v>
      </c>
      <c r="E194" s="575">
        <v>0</v>
      </c>
      <c r="F194" s="575">
        <v>0</v>
      </c>
      <c r="G194" s="583">
        <v>33.6</v>
      </c>
      <c r="H194" s="583">
        <v>19.8</v>
      </c>
      <c r="I194" s="580">
        <v>92</v>
      </c>
      <c r="J194" s="580">
        <v>52</v>
      </c>
      <c r="K194" s="583">
        <v>3.7</v>
      </c>
      <c r="L194" s="580">
        <v>6.34</v>
      </c>
      <c r="M194" s="580">
        <v>1.28</v>
      </c>
      <c r="N194" s="581">
        <v>0.5</v>
      </c>
      <c r="O194" s="581">
        <f t="shared" si="47"/>
        <v>0.89</v>
      </c>
      <c r="P194" s="582">
        <v>0.39583333333333331</v>
      </c>
      <c r="Q194" s="583">
        <v>1.2</v>
      </c>
    </row>
    <row r="195" spans="1:17" ht="15" thickBot="1" x14ac:dyDescent="0.4">
      <c r="A195" s="585">
        <v>10</v>
      </c>
      <c r="B195" s="581">
        <v>32.840000000000003</v>
      </c>
      <c r="C195" s="583">
        <v>30.7</v>
      </c>
      <c r="D195" s="575">
        <v>0</v>
      </c>
      <c r="E195" s="575">
        <v>0</v>
      </c>
      <c r="F195" s="575">
        <v>0</v>
      </c>
      <c r="G195" s="583">
        <v>33.5</v>
      </c>
      <c r="H195" s="583">
        <v>19.399999999999999</v>
      </c>
      <c r="I195" s="580">
        <v>96</v>
      </c>
      <c r="J195" s="580">
        <v>56</v>
      </c>
      <c r="K195" s="580">
        <v>4.0999999999999996</v>
      </c>
      <c r="L195" s="580">
        <v>4.76</v>
      </c>
      <c r="M195" s="580">
        <v>1.19</v>
      </c>
      <c r="N195" s="580">
        <v>0.56999999999999995</v>
      </c>
      <c r="O195" s="581">
        <f t="shared" si="47"/>
        <v>0.87999999999999989</v>
      </c>
      <c r="P195" s="582">
        <v>0.375</v>
      </c>
      <c r="Q195" s="583">
        <v>0</v>
      </c>
    </row>
    <row r="196" spans="1:17" ht="15" thickBot="1" x14ac:dyDescent="0.4">
      <c r="A196" s="597" t="s">
        <v>16</v>
      </c>
      <c r="B196" s="598">
        <f>SUM(B186:B195)</f>
        <v>312.02</v>
      </c>
      <c r="C196" s="598">
        <f>SUM(C186:C195)</f>
        <v>296.35999999999996</v>
      </c>
      <c r="D196" s="575">
        <v>0</v>
      </c>
      <c r="E196" s="575">
        <v>0</v>
      </c>
      <c r="F196" s="599">
        <f t="shared" ref="F196:O196" si="48">SUM(F186:F195)</f>
        <v>0</v>
      </c>
      <c r="G196" s="598">
        <f t="shared" si="48"/>
        <v>324.59999999999997</v>
      </c>
      <c r="H196" s="598">
        <f t="shared" si="48"/>
        <v>192.4</v>
      </c>
      <c r="I196" s="598">
        <f t="shared" si="48"/>
        <v>948</v>
      </c>
      <c r="J196" s="598">
        <f t="shared" si="48"/>
        <v>539</v>
      </c>
      <c r="K196" s="598">
        <f t="shared" si="48"/>
        <v>34.199999999999996</v>
      </c>
      <c r="L196" s="598">
        <f t="shared" si="48"/>
        <v>30.909999999999997</v>
      </c>
      <c r="M196" s="598">
        <f t="shared" si="48"/>
        <v>12.94</v>
      </c>
      <c r="N196" s="598">
        <f t="shared" si="48"/>
        <v>6.45</v>
      </c>
      <c r="O196" s="598">
        <f t="shared" si="48"/>
        <v>9.6950000000000003</v>
      </c>
      <c r="P196" s="598"/>
      <c r="Q196" s="598"/>
    </row>
    <row r="197" spans="1:17" ht="15" thickBot="1" x14ac:dyDescent="0.4">
      <c r="A197" s="597" t="s">
        <v>18</v>
      </c>
      <c r="B197" s="602">
        <f>AVERAGE(B186:B195)</f>
        <v>31.201999999999998</v>
      </c>
      <c r="C197" s="602">
        <f>AVERAGE(C186:C195)</f>
        <v>29.635999999999996</v>
      </c>
      <c r="D197" s="575">
        <v>0</v>
      </c>
      <c r="E197" s="575">
        <v>0</v>
      </c>
      <c r="F197" s="601">
        <f t="shared" ref="F197:O197" si="49">AVERAGE(F186:F195)</f>
        <v>0</v>
      </c>
      <c r="G197" s="602">
        <f t="shared" si="49"/>
        <v>32.459999999999994</v>
      </c>
      <c r="H197" s="602">
        <f t="shared" si="49"/>
        <v>19.240000000000002</v>
      </c>
      <c r="I197" s="602">
        <f t="shared" si="49"/>
        <v>94.8</v>
      </c>
      <c r="J197" s="602">
        <f t="shared" si="49"/>
        <v>53.9</v>
      </c>
      <c r="K197" s="600">
        <f t="shared" si="49"/>
        <v>3.4199999999999995</v>
      </c>
      <c r="L197" s="602">
        <f t="shared" si="49"/>
        <v>3.0909999999999997</v>
      </c>
      <c r="M197" s="602">
        <f t="shared" si="49"/>
        <v>1.294</v>
      </c>
      <c r="N197" s="602">
        <f t="shared" si="49"/>
        <v>0.64500000000000002</v>
      </c>
      <c r="O197" s="602">
        <f t="shared" si="49"/>
        <v>0.96950000000000003</v>
      </c>
      <c r="P197" s="602"/>
      <c r="Q197" s="602"/>
    </row>
    <row r="198" spans="1:17" x14ac:dyDescent="0.35">
      <c r="A198" s="603">
        <v>11</v>
      </c>
      <c r="B198" s="619">
        <v>33.200000000000003</v>
      </c>
      <c r="C198" s="619">
        <v>30.84</v>
      </c>
      <c r="D198" s="575">
        <v>0</v>
      </c>
      <c r="E198" s="575">
        <v>0</v>
      </c>
      <c r="F198" s="575">
        <v>0</v>
      </c>
      <c r="G198" s="620">
        <v>35</v>
      </c>
      <c r="H198" s="619">
        <v>17.600000000000001</v>
      </c>
      <c r="I198" s="619">
        <v>96</v>
      </c>
      <c r="J198" s="619">
        <v>42</v>
      </c>
      <c r="K198" s="580">
        <v>4.5</v>
      </c>
      <c r="L198" s="619">
        <v>5.8</v>
      </c>
      <c r="M198" s="619">
        <v>0.97</v>
      </c>
      <c r="N198" s="619">
        <v>0.52</v>
      </c>
      <c r="O198" s="581">
        <f>AVERAGE(M198:N198)</f>
        <v>0.745</v>
      </c>
      <c r="P198" s="624">
        <v>0.41666666666666669</v>
      </c>
      <c r="Q198" s="620">
        <v>0</v>
      </c>
    </row>
    <row r="199" spans="1:17" x14ac:dyDescent="0.35">
      <c r="A199" s="571">
        <v>12</v>
      </c>
      <c r="B199" s="580">
        <v>33.32</v>
      </c>
      <c r="C199" s="580">
        <v>30.64</v>
      </c>
      <c r="D199" s="575">
        <v>0</v>
      </c>
      <c r="E199" s="575">
        <v>0</v>
      </c>
      <c r="F199" s="574">
        <v>0</v>
      </c>
      <c r="G199" s="580">
        <v>35.4</v>
      </c>
      <c r="H199" s="583">
        <v>18</v>
      </c>
      <c r="I199" s="580">
        <v>96</v>
      </c>
      <c r="J199" s="580">
        <v>41</v>
      </c>
      <c r="K199" s="583">
        <v>5.5</v>
      </c>
      <c r="L199" s="580">
        <v>4.37</v>
      </c>
      <c r="M199" s="580">
        <v>1.3</v>
      </c>
      <c r="N199" s="583">
        <v>0.8</v>
      </c>
      <c r="O199" s="581">
        <f t="shared" ref="O199:O207" si="50">AVERAGE(M199:N199)</f>
        <v>1.05</v>
      </c>
      <c r="P199" s="582">
        <v>0.34722222222222227</v>
      </c>
      <c r="Q199" s="583">
        <v>4.5999999999999996</v>
      </c>
    </row>
    <row r="200" spans="1:17" x14ac:dyDescent="0.35">
      <c r="A200" s="571">
        <v>13</v>
      </c>
      <c r="B200" s="580">
        <v>32.840000000000003</v>
      </c>
      <c r="C200" s="580">
        <v>31.28</v>
      </c>
      <c r="D200" s="575">
        <v>0</v>
      </c>
      <c r="E200" s="575">
        <v>0</v>
      </c>
      <c r="F200" s="574">
        <v>0</v>
      </c>
      <c r="G200" s="583">
        <v>33.799999999999997</v>
      </c>
      <c r="H200" s="583">
        <v>21</v>
      </c>
      <c r="I200" s="580">
        <v>96</v>
      </c>
      <c r="J200" s="580">
        <v>50</v>
      </c>
      <c r="K200" s="583">
        <v>3.8</v>
      </c>
      <c r="L200" s="580">
        <v>4.18</v>
      </c>
      <c r="M200" s="580">
        <v>0.96</v>
      </c>
      <c r="N200" s="583">
        <v>1.35</v>
      </c>
      <c r="O200" s="581">
        <f t="shared" si="50"/>
        <v>1.155</v>
      </c>
      <c r="P200" s="582">
        <v>0.29166666666666669</v>
      </c>
      <c r="Q200" s="583">
        <v>0.7</v>
      </c>
    </row>
    <row r="201" spans="1:17" x14ac:dyDescent="0.35">
      <c r="A201" s="571">
        <v>14</v>
      </c>
      <c r="B201" s="581">
        <v>32.200000000000003</v>
      </c>
      <c r="C201" s="581">
        <v>30.6</v>
      </c>
      <c r="D201" s="575">
        <v>0</v>
      </c>
      <c r="E201" s="575">
        <v>0</v>
      </c>
      <c r="F201" s="574">
        <v>0</v>
      </c>
      <c r="G201" s="583">
        <v>32.799999999999997</v>
      </c>
      <c r="H201" s="580">
        <v>19.600000000000001</v>
      </c>
      <c r="I201" s="580">
        <v>96</v>
      </c>
      <c r="J201" s="580">
        <v>53</v>
      </c>
      <c r="K201" s="583">
        <v>2.8</v>
      </c>
      <c r="L201" s="580">
        <v>4.92</v>
      </c>
      <c r="M201" s="580">
        <v>0.93</v>
      </c>
      <c r="N201" s="580">
        <v>0.4</v>
      </c>
      <c r="O201" s="581">
        <f t="shared" si="50"/>
        <v>0.66500000000000004</v>
      </c>
      <c r="P201" s="582">
        <v>0.2638888888888889</v>
      </c>
      <c r="Q201" s="583">
        <v>0</v>
      </c>
    </row>
    <row r="202" spans="1:17" x14ac:dyDescent="0.35">
      <c r="A202" s="571">
        <v>15</v>
      </c>
      <c r="B202" s="580">
        <v>30.92</v>
      </c>
      <c r="C202" s="580">
        <v>30.32</v>
      </c>
      <c r="D202" s="575">
        <v>0</v>
      </c>
      <c r="E202" s="575">
        <v>0</v>
      </c>
      <c r="F202" s="574">
        <v>0</v>
      </c>
      <c r="G202" s="583">
        <v>34.799999999999997</v>
      </c>
      <c r="H202" s="583">
        <v>18.2</v>
      </c>
      <c r="I202" s="580">
        <v>96</v>
      </c>
      <c r="J202" s="580">
        <v>56</v>
      </c>
      <c r="K202" s="583">
        <v>3</v>
      </c>
      <c r="L202" s="580">
        <v>3.1</v>
      </c>
      <c r="M202" s="581">
        <v>1.33</v>
      </c>
      <c r="N202" s="581">
        <v>0.41</v>
      </c>
      <c r="O202" s="581">
        <f t="shared" si="50"/>
        <v>0.87</v>
      </c>
      <c r="P202" s="582">
        <v>0.27083333333333331</v>
      </c>
      <c r="Q202" s="583">
        <v>0</v>
      </c>
    </row>
    <row r="203" spans="1:17" x14ac:dyDescent="0.35">
      <c r="A203" s="571">
        <v>16</v>
      </c>
      <c r="B203" s="581">
        <v>31</v>
      </c>
      <c r="C203" s="581">
        <v>30</v>
      </c>
      <c r="D203" s="575">
        <v>0</v>
      </c>
      <c r="E203" s="575">
        <v>0</v>
      </c>
      <c r="F203" s="574">
        <v>0</v>
      </c>
      <c r="G203" s="583" t="s">
        <v>279</v>
      </c>
      <c r="H203" s="583">
        <v>21</v>
      </c>
      <c r="I203" s="580">
        <v>92</v>
      </c>
      <c r="J203" s="580">
        <v>51</v>
      </c>
      <c r="K203" s="583">
        <v>4</v>
      </c>
      <c r="L203" s="580">
        <v>4.78</v>
      </c>
      <c r="M203" s="580">
        <v>1.6</v>
      </c>
      <c r="N203" s="581">
        <v>0.55000000000000004</v>
      </c>
      <c r="O203" s="581">
        <f t="shared" si="50"/>
        <v>1.0750000000000002</v>
      </c>
      <c r="P203" s="582">
        <v>0.14583333333333334</v>
      </c>
      <c r="Q203" s="583">
        <v>0</v>
      </c>
    </row>
    <row r="204" spans="1:17" x14ac:dyDescent="0.35">
      <c r="A204" s="571">
        <v>17</v>
      </c>
      <c r="B204" s="581">
        <v>32.799999999999997</v>
      </c>
      <c r="C204" s="580">
        <v>30.48</v>
      </c>
      <c r="D204" s="575">
        <v>0</v>
      </c>
      <c r="E204" s="575">
        <v>0</v>
      </c>
      <c r="F204" s="574">
        <v>0</v>
      </c>
      <c r="G204" s="583">
        <v>34.799999999999997</v>
      </c>
      <c r="H204" s="583">
        <v>18.8</v>
      </c>
      <c r="I204" s="580">
        <v>92</v>
      </c>
      <c r="J204" s="580">
        <v>52</v>
      </c>
      <c r="K204" s="580">
        <v>5.6</v>
      </c>
      <c r="L204" s="583">
        <v>6</v>
      </c>
      <c r="M204" s="580">
        <v>1.4</v>
      </c>
      <c r="N204" s="580">
        <v>0.18</v>
      </c>
      <c r="O204" s="581">
        <f t="shared" si="50"/>
        <v>0.78999999999999992</v>
      </c>
      <c r="P204" s="582">
        <v>0.41666666666666669</v>
      </c>
      <c r="Q204" s="583">
        <v>19.8</v>
      </c>
    </row>
    <row r="205" spans="1:17" x14ac:dyDescent="0.35">
      <c r="A205" s="571">
        <v>18</v>
      </c>
      <c r="B205" s="578">
        <v>30.64</v>
      </c>
      <c r="C205" s="586">
        <v>29.8</v>
      </c>
      <c r="D205" s="575">
        <v>0</v>
      </c>
      <c r="E205" s="575">
        <v>0</v>
      </c>
      <c r="F205" s="574">
        <v>0</v>
      </c>
      <c r="G205" s="583">
        <v>33.200000000000003</v>
      </c>
      <c r="H205" s="580">
        <v>18.2</v>
      </c>
      <c r="I205" s="578">
        <v>96</v>
      </c>
      <c r="J205" s="578">
        <v>54</v>
      </c>
      <c r="K205" s="580">
        <v>5.4</v>
      </c>
      <c r="L205" s="580">
        <v>5.87</v>
      </c>
      <c r="M205" s="578">
        <v>0.99</v>
      </c>
      <c r="N205" s="578">
        <v>0.51</v>
      </c>
      <c r="O205" s="581">
        <f t="shared" si="50"/>
        <v>0.75</v>
      </c>
      <c r="P205" s="582">
        <v>0.41250000000000003</v>
      </c>
      <c r="Q205" s="583">
        <v>0</v>
      </c>
    </row>
    <row r="206" spans="1:17" x14ac:dyDescent="0.35">
      <c r="A206" s="571">
        <v>19</v>
      </c>
      <c r="B206" s="580">
        <v>31.4</v>
      </c>
      <c r="C206" s="580">
        <v>28.68</v>
      </c>
      <c r="D206" s="575">
        <v>0</v>
      </c>
      <c r="E206" s="575">
        <v>0</v>
      </c>
      <c r="F206" s="574">
        <v>0</v>
      </c>
      <c r="G206" s="583">
        <v>35</v>
      </c>
      <c r="H206" s="583">
        <v>17.8</v>
      </c>
      <c r="I206" s="580">
        <v>96</v>
      </c>
      <c r="J206" s="580">
        <v>42</v>
      </c>
      <c r="K206" s="583">
        <v>5</v>
      </c>
      <c r="L206" s="583">
        <v>6.5</v>
      </c>
      <c r="M206" s="580">
        <v>1.29</v>
      </c>
      <c r="N206" s="583">
        <v>0.7</v>
      </c>
      <c r="O206" s="581">
        <f t="shared" si="50"/>
        <v>0.995</v>
      </c>
      <c r="P206" s="582">
        <v>0.4375</v>
      </c>
      <c r="Q206" s="583">
        <v>0</v>
      </c>
    </row>
    <row r="207" spans="1:17" ht="15" thickBot="1" x14ac:dyDescent="0.4">
      <c r="A207" s="585">
        <v>20</v>
      </c>
      <c r="B207" s="580">
        <v>32.33</v>
      </c>
      <c r="C207" s="581">
        <v>30.6</v>
      </c>
      <c r="D207" s="575">
        <v>0</v>
      </c>
      <c r="E207" s="575">
        <v>0</v>
      </c>
      <c r="F207" s="587">
        <v>0</v>
      </c>
      <c r="G207" s="583">
        <v>35.4</v>
      </c>
      <c r="H207" s="583">
        <v>19</v>
      </c>
      <c r="I207" s="580">
        <v>92</v>
      </c>
      <c r="J207" s="580">
        <v>39</v>
      </c>
      <c r="K207" s="583">
        <v>5</v>
      </c>
      <c r="L207" s="583">
        <v>7.55</v>
      </c>
      <c r="M207" s="580">
        <v>1.34</v>
      </c>
      <c r="N207" s="583">
        <v>0.7</v>
      </c>
      <c r="O207" s="581">
        <f t="shared" si="50"/>
        <v>1.02</v>
      </c>
      <c r="P207" s="582">
        <v>0.4375</v>
      </c>
      <c r="Q207" s="583">
        <v>0</v>
      </c>
    </row>
    <row r="208" spans="1:17" ht="15" thickBot="1" x14ac:dyDescent="0.4">
      <c r="A208" s="597" t="s">
        <v>16</v>
      </c>
      <c r="B208" s="598">
        <f>SUM(B198:B207)</f>
        <v>320.64999999999998</v>
      </c>
      <c r="C208" s="598">
        <f>SUM(C198:C207)</f>
        <v>303.24</v>
      </c>
      <c r="D208" s="575">
        <v>0</v>
      </c>
      <c r="E208" s="575">
        <v>0</v>
      </c>
      <c r="F208" s="574">
        <f t="shared" ref="F208:O208" si="51">SUM(F198:F207)</f>
        <v>0</v>
      </c>
      <c r="G208" s="581">
        <f t="shared" si="51"/>
        <v>310.2</v>
      </c>
      <c r="H208" s="581">
        <f t="shared" si="51"/>
        <v>189.20000000000002</v>
      </c>
      <c r="I208" s="581">
        <f t="shared" si="51"/>
        <v>948</v>
      </c>
      <c r="J208" s="581">
        <f t="shared" si="51"/>
        <v>480</v>
      </c>
      <c r="K208" s="581">
        <f t="shared" si="51"/>
        <v>44.6</v>
      </c>
      <c r="L208" s="581">
        <f t="shared" si="51"/>
        <v>53.07</v>
      </c>
      <c r="M208" s="581">
        <f t="shared" si="51"/>
        <v>12.11</v>
      </c>
      <c r="N208" s="581">
        <f t="shared" si="51"/>
        <v>6.12</v>
      </c>
      <c r="O208" s="581">
        <f t="shared" si="51"/>
        <v>9.1150000000000002</v>
      </c>
      <c r="P208" s="581"/>
      <c r="Q208" s="581"/>
    </row>
    <row r="209" spans="1:17" ht="15" thickBot="1" x14ac:dyDescent="0.4">
      <c r="A209" s="597" t="s">
        <v>18</v>
      </c>
      <c r="B209" s="600">
        <f>AVERAGE(B198:B207)</f>
        <v>32.064999999999998</v>
      </c>
      <c r="C209" s="600">
        <f>AVERAGE(C198:C207)</f>
        <v>30.324000000000002</v>
      </c>
      <c r="D209" s="575">
        <v>0</v>
      </c>
      <c r="E209" s="575">
        <v>0</v>
      </c>
      <c r="F209" s="574">
        <f t="shared" ref="F209:O209" si="52">AVERAGE(F198:F207)</f>
        <v>0</v>
      </c>
      <c r="G209" s="581">
        <f t="shared" si="52"/>
        <v>34.466666666666669</v>
      </c>
      <c r="H209" s="581">
        <f t="shared" si="52"/>
        <v>18.920000000000002</v>
      </c>
      <c r="I209" s="581">
        <f t="shared" si="52"/>
        <v>94.8</v>
      </c>
      <c r="J209" s="581">
        <f t="shared" si="52"/>
        <v>48</v>
      </c>
      <c r="K209" s="581">
        <f t="shared" si="52"/>
        <v>4.46</v>
      </c>
      <c r="L209" s="581">
        <f t="shared" si="52"/>
        <v>5.3070000000000004</v>
      </c>
      <c r="M209" s="581">
        <f t="shared" si="52"/>
        <v>1.2109999999999999</v>
      </c>
      <c r="N209" s="581">
        <f t="shared" si="52"/>
        <v>0.61199999999999999</v>
      </c>
      <c r="O209" s="581">
        <f t="shared" si="52"/>
        <v>0.91149999999999998</v>
      </c>
      <c r="P209" s="581"/>
      <c r="Q209" s="581"/>
    </row>
    <row r="210" spans="1:17" x14ac:dyDescent="0.35">
      <c r="A210" s="603">
        <v>21</v>
      </c>
      <c r="B210" s="580">
        <v>32.72</v>
      </c>
      <c r="C210" s="580">
        <v>31.56</v>
      </c>
      <c r="D210" s="575">
        <v>0</v>
      </c>
      <c r="E210" s="575">
        <v>0</v>
      </c>
      <c r="F210" s="575">
        <v>0</v>
      </c>
      <c r="G210" s="583">
        <v>36.4</v>
      </c>
      <c r="H210" s="580">
        <v>19.2</v>
      </c>
      <c r="I210" s="580">
        <v>96</v>
      </c>
      <c r="J210" s="580">
        <v>54</v>
      </c>
      <c r="K210" s="583">
        <v>5</v>
      </c>
      <c r="L210" s="583">
        <v>6.16</v>
      </c>
      <c r="M210" s="580">
        <v>1.07</v>
      </c>
      <c r="N210" s="580">
        <v>0.75</v>
      </c>
      <c r="O210" s="576">
        <f>AVERAGE(M210:N210)</f>
        <v>0.91</v>
      </c>
      <c r="P210" s="582">
        <v>0.35416666666666669</v>
      </c>
      <c r="Q210" s="583">
        <v>0</v>
      </c>
    </row>
    <row r="211" spans="1:17" x14ac:dyDescent="0.35">
      <c r="A211" s="571">
        <v>22</v>
      </c>
      <c r="B211" s="580">
        <v>32.04</v>
      </c>
      <c r="C211" s="580">
        <v>31.12</v>
      </c>
      <c r="D211" s="575">
        <v>0</v>
      </c>
      <c r="E211" s="575">
        <v>0</v>
      </c>
      <c r="F211" s="574">
        <v>0</v>
      </c>
      <c r="G211" s="583">
        <v>35.799999999999997</v>
      </c>
      <c r="H211" s="583">
        <v>19</v>
      </c>
      <c r="I211" s="580">
        <v>92</v>
      </c>
      <c r="J211" s="580">
        <v>39</v>
      </c>
      <c r="K211" s="604">
        <v>4.5</v>
      </c>
      <c r="L211" s="604">
        <v>4.5</v>
      </c>
      <c r="M211" s="581">
        <v>0.94</v>
      </c>
      <c r="N211" s="581">
        <v>0.61</v>
      </c>
      <c r="O211" s="576">
        <f t="shared" ref="O211:O219" si="53">AVERAGE(M211:N211)</f>
        <v>0.77499999999999991</v>
      </c>
      <c r="P211" s="582">
        <v>0.34722222222222227</v>
      </c>
      <c r="Q211" s="583">
        <v>0</v>
      </c>
    </row>
    <row r="212" spans="1:17" x14ac:dyDescent="0.35">
      <c r="A212" s="571">
        <v>23</v>
      </c>
      <c r="B212" s="581">
        <v>32.799999999999997</v>
      </c>
      <c r="C212" s="581">
        <v>31.16</v>
      </c>
      <c r="D212" s="575">
        <v>0</v>
      </c>
      <c r="E212" s="575">
        <v>0</v>
      </c>
      <c r="F212" s="574">
        <v>0</v>
      </c>
      <c r="G212" s="583">
        <v>36.200000000000003</v>
      </c>
      <c r="H212" s="583">
        <v>19.2</v>
      </c>
      <c r="I212" s="580">
        <v>92</v>
      </c>
      <c r="J212" s="580">
        <v>42</v>
      </c>
      <c r="K212" s="580">
        <v>4.8</v>
      </c>
      <c r="L212" s="580">
        <v>7.3</v>
      </c>
      <c r="M212" s="580">
        <v>1.18</v>
      </c>
      <c r="N212" s="583">
        <v>0.6</v>
      </c>
      <c r="O212" s="576">
        <f t="shared" si="53"/>
        <v>0.8899999999999999</v>
      </c>
      <c r="P212" s="582">
        <v>0.38194444444444442</v>
      </c>
      <c r="Q212" s="583">
        <v>0</v>
      </c>
    </row>
    <row r="213" spans="1:17" x14ac:dyDescent="0.35">
      <c r="A213" s="571">
        <v>24</v>
      </c>
      <c r="B213" s="581">
        <v>32.840000000000003</v>
      </c>
      <c r="C213" s="580">
        <v>31.16</v>
      </c>
      <c r="D213" s="575">
        <v>0</v>
      </c>
      <c r="E213" s="575">
        <v>0</v>
      </c>
      <c r="F213" s="574">
        <v>0</v>
      </c>
      <c r="G213" s="583">
        <v>36.200000000000003</v>
      </c>
      <c r="H213" s="583">
        <v>19.399999999999999</v>
      </c>
      <c r="I213" s="580">
        <v>96</v>
      </c>
      <c r="J213" s="580">
        <v>39</v>
      </c>
      <c r="K213" s="580">
        <v>6</v>
      </c>
      <c r="L213" s="580">
        <v>6.5</v>
      </c>
      <c r="M213" s="580">
        <v>1.03</v>
      </c>
      <c r="N213" s="580">
        <v>0.5</v>
      </c>
      <c r="O213" s="576">
        <f t="shared" si="53"/>
        <v>0.76500000000000001</v>
      </c>
      <c r="P213" s="582">
        <v>0.4375</v>
      </c>
      <c r="Q213" s="583">
        <v>0</v>
      </c>
    </row>
    <row r="214" spans="1:17" x14ac:dyDescent="0.35">
      <c r="A214" s="571">
        <v>25</v>
      </c>
      <c r="B214" s="578">
        <v>32.840000000000003</v>
      </c>
      <c r="C214" s="578">
        <v>31.24</v>
      </c>
      <c r="D214" s="575">
        <v>0</v>
      </c>
      <c r="E214" s="575">
        <v>0</v>
      </c>
      <c r="F214" s="574">
        <v>0</v>
      </c>
      <c r="G214" s="583">
        <v>36</v>
      </c>
      <c r="H214" s="580">
        <v>16.8</v>
      </c>
      <c r="I214" s="578">
        <v>92</v>
      </c>
      <c r="J214" s="578">
        <v>42</v>
      </c>
      <c r="K214" s="580">
        <v>5.7</v>
      </c>
      <c r="L214" s="580">
        <v>10.23</v>
      </c>
      <c r="M214" s="578">
        <v>1.1599999999999999</v>
      </c>
      <c r="N214" s="578">
        <v>0.64</v>
      </c>
      <c r="O214" s="576">
        <f t="shared" si="53"/>
        <v>0.89999999999999991</v>
      </c>
      <c r="P214" s="582">
        <v>0.4236111111111111</v>
      </c>
      <c r="Q214" s="583">
        <v>0</v>
      </c>
    </row>
    <row r="215" spans="1:17" x14ac:dyDescent="0.35">
      <c r="A215" s="571">
        <v>26</v>
      </c>
      <c r="B215" s="581">
        <v>33</v>
      </c>
      <c r="C215" s="580">
        <v>31.36</v>
      </c>
      <c r="D215" s="575">
        <v>0</v>
      </c>
      <c r="E215" s="575">
        <v>0</v>
      </c>
      <c r="F215" s="574">
        <v>0</v>
      </c>
      <c r="G215" s="583">
        <v>36</v>
      </c>
      <c r="H215" s="583">
        <v>18.8</v>
      </c>
      <c r="I215" s="580">
        <v>92</v>
      </c>
      <c r="J215" s="583">
        <v>37</v>
      </c>
      <c r="K215" s="581">
        <v>5.2</v>
      </c>
      <c r="L215" s="580">
        <v>6.08</v>
      </c>
      <c r="M215" s="580">
        <v>1.08</v>
      </c>
      <c r="N215" s="581">
        <v>0.5</v>
      </c>
      <c r="O215" s="576">
        <f t="shared" si="53"/>
        <v>0.79</v>
      </c>
      <c r="P215" s="582">
        <v>0.34027777777777773</v>
      </c>
      <c r="Q215" s="583">
        <v>0</v>
      </c>
    </row>
    <row r="216" spans="1:17" x14ac:dyDescent="0.35">
      <c r="A216" s="571">
        <v>27</v>
      </c>
      <c r="B216" s="580">
        <v>34.119999999999997</v>
      </c>
      <c r="C216" s="581">
        <v>31.6</v>
      </c>
      <c r="D216" s="575">
        <v>0</v>
      </c>
      <c r="E216" s="575">
        <v>0</v>
      </c>
      <c r="F216" s="574">
        <v>0</v>
      </c>
      <c r="G216" s="583">
        <v>36</v>
      </c>
      <c r="H216" s="583">
        <v>18.8</v>
      </c>
      <c r="I216" s="580">
        <v>92</v>
      </c>
      <c r="J216" s="583">
        <v>39</v>
      </c>
      <c r="K216" s="581">
        <v>4.5</v>
      </c>
      <c r="L216" s="580">
        <v>7.61</v>
      </c>
      <c r="M216" s="580">
        <v>1.19</v>
      </c>
      <c r="N216" s="581">
        <v>0.71</v>
      </c>
      <c r="O216" s="576">
        <f t="shared" si="53"/>
        <v>0.95</v>
      </c>
      <c r="P216" s="582">
        <v>0.44444444444444442</v>
      </c>
      <c r="Q216" s="583">
        <v>0</v>
      </c>
    </row>
    <row r="217" spans="1:17" x14ac:dyDescent="0.35">
      <c r="A217" s="571">
        <v>28</v>
      </c>
      <c r="B217" s="580">
        <v>28.76</v>
      </c>
      <c r="C217" s="580">
        <v>31.12</v>
      </c>
      <c r="D217" s="575">
        <v>0</v>
      </c>
      <c r="E217" s="575">
        <v>0</v>
      </c>
      <c r="F217" s="574">
        <v>0</v>
      </c>
      <c r="G217" s="583">
        <v>31.8</v>
      </c>
      <c r="H217" s="583">
        <v>21</v>
      </c>
      <c r="I217" s="580">
        <v>92</v>
      </c>
      <c r="J217" s="583">
        <v>55</v>
      </c>
      <c r="K217" s="581">
        <v>5.6</v>
      </c>
      <c r="L217" s="580">
        <v>6.29</v>
      </c>
      <c r="M217" s="580">
        <v>2.0499999999999998</v>
      </c>
      <c r="N217" s="580">
        <v>0.51</v>
      </c>
      <c r="O217" s="576">
        <f t="shared" si="53"/>
        <v>1.2799999999999998</v>
      </c>
      <c r="P217" s="582">
        <v>0.17361111111111113</v>
      </c>
      <c r="Q217" s="583">
        <v>32</v>
      </c>
    </row>
    <row r="218" spans="1:17" x14ac:dyDescent="0.35">
      <c r="A218" s="571">
        <v>29</v>
      </c>
      <c r="B218" s="580">
        <v>29.36</v>
      </c>
      <c r="C218" s="580">
        <v>28.88</v>
      </c>
      <c r="D218" s="575">
        <v>0</v>
      </c>
      <c r="E218" s="575">
        <v>0</v>
      </c>
      <c r="F218" s="574">
        <v>0</v>
      </c>
      <c r="G218" s="583">
        <v>34</v>
      </c>
      <c r="H218" s="583">
        <v>18</v>
      </c>
      <c r="I218" s="580">
        <v>92</v>
      </c>
      <c r="J218" s="583">
        <v>46</v>
      </c>
      <c r="K218" s="581">
        <v>2.5</v>
      </c>
      <c r="L218" s="580">
        <v>10.81</v>
      </c>
      <c r="M218" s="581">
        <v>1.18</v>
      </c>
      <c r="N218" s="581">
        <v>1</v>
      </c>
      <c r="O218" s="576">
        <f t="shared" si="53"/>
        <v>1.0899999999999999</v>
      </c>
      <c r="P218" s="582">
        <v>0.25694444444444448</v>
      </c>
      <c r="Q218" s="583">
        <v>29.8</v>
      </c>
    </row>
    <row r="219" spans="1:17" ht="15" thickBot="1" x14ac:dyDescent="0.4">
      <c r="A219" s="585">
        <v>30</v>
      </c>
      <c r="B219" s="580">
        <v>29.04</v>
      </c>
      <c r="C219" s="581">
        <v>28.6</v>
      </c>
      <c r="D219" s="575">
        <v>0</v>
      </c>
      <c r="E219" s="575">
        <v>0</v>
      </c>
      <c r="F219" s="574">
        <v>0</v>
      </c>
      <c r="G219" s="583">
        <v>33</v>
      </c>
      <c r="H219" s="583">
        <v>20.2</v>
      </c>
      <c r="I219" s="580">
        <v>96</v>
      </c>
      <c r="J219" s="583">
        <v>54</v>
      </c>
      <c r="K219" s="581">
        <v>4</v>
      </c>
      <c r="L219" s="580">
        <v>6.46</v>
      </c>
      <c r="M219" s="581">
        <v>1.1000000000000001</v>
      </c>
      <c r="N219" s="581">
        <v>1.23</v>
      </c>
      <c r="O219" s="576">
        <f t="shared" si="53"/>
        <v>1.165</v>
      </c>
      <c r="P219" s="582">
        <v>0.33333333333333331</v>
      </c>
      <c r="Q219" s="583">
        <v>0</v>
      </c>
    </row>
    <row r="220" spans="1:17" ht="15" thickBot="1" x14ac:dyDescent="0.4">
      <c r="A220" s="597" t="s">
        <v>16</v>
      </c>
      <c r="B220" s="598">
        <f>SUM(B210:B219)</f>
        <v>317.52000000000004</v>
      </c>
      <c r="C220" s="598">
        <f>SUM(C210:C219)</f>
        <v>307.80000000000007</v>
      </c>
      <c r="D220" s="575">
        <v>0</v>
      </c>
      <c r="E220" s="575">
        <v>0</v>
      </c>
      <c r="F220" s="599">
        <f t="shared" ref="F220:O220" si="54">SUM(F210:F219)</f>
        <v>0</v>
      </c>
      <c r="G220" s="598">
        <f t="shared" si="54"/>
        <v>351.4</v>
      </c>
      <c r="H220" s="598">
        <f t="shared" si="54"/>
        <v>190.4</v>
      </c>
      <c r="I220" s="598">
        <f t="shared" si="54"/>
        <v>932</v>
      </c>
      <c r="J220" s="598">
        <f t="shared" si="54"/>
        <v>447</v>
      </c>
      <c r="K220" s="598">
        <f t="shared" si="54"/>
        <v>47.800000000000004</v>
      </c>
      <c r="L220" s="598">
        <f t="shared" si="54"/>
        <v>71.939999999999984</v>
      </c>
      <c r="M220" s="598">
        <f t="shared" si="54"/>
        <v>11.979999999999999</v>
      </c>
      <c r="N220" s="598">
        <f t="shared" si="54"/>
        <v>7.0500000000000007</v>
      </c>
      <c r="O220" s="598">
        <f t="shared" si="54"/>
        <v>9.5150000000000006</v>
      </c>
      <c r="P220" s="598"/>
      <c r="Q220" s="598"/>
    </row>
    <row r="221" spans="1:17" ht="15" thickBot="1" x14ac:dyDescent="0.4">
      <c r="A221" s="597" t="s">
        <v>18</v>
      </c>
      <c r="B221" s="602">
        <f>AVERAGE(B210:B219)</f>
        <v>31.752000000000002</v>
      </c>
      <c r="C221" s="602">
        <f>AVERAGE(C210:C219)</f>
        <v>30.780000000000008</v>
      </c>
      <c r="D221" s="575">
        <v>0</v>
      </c>
      <c r="E221" s="575">
        <v>0</v>
      </c>
      <c r="F221" s="601">
        <f t="shared" ref="F221:O221" si="55">AVERAGE(F210:F219)</f>
        <v>0</v>
      </c>
      <c r="G221" s="602">
        <f t="shared" si="55"/>
        <v>35.14</v>
      </c>
      <c r="H221" s="602">
        <f t="shared" si="55"/>
        <v>19.04</v>
      </c>
      <c r="I221" s="602">
        <f t="shared" si="55"/>
        <v>93.2</v>
      </c>
      <c r="J221" s="602">
        <f t="shared" si="55"/>
        <v>44.7</v>
      </c>
      <c r="K221" s="602">
        <f t="shared" si="55"/>
        <v>4.78</v>
      </c>
      <c r="L221" s="602">
        <f t="shared" si="55"/>
        <v>7.1939999999999982</v>
      </c>
      <c r="M221" s="602">
        <f t="shared" si="55"/>
        <v>1.198</v>
      </c>
      <c r="N221" s="602">
        <f t="shared" si="55"/>
        <v>0.70500000000000007</v>
      </c>
      <c r="O221" s="602">
        <f t="shared" si="55"/>
        <v>0.95150000000000001</v>
      </c>
      <c r="P221" s="602"/>
      <c r="Q221" s="602"/>
    </row>
    <row r="222" spans="1:17" ht="15" thickBot="1" x14ac:dyDescent="0.4">
      <c r="A222" s="597" t="s">
        <v>20</v>
      </c>
      <c r="B222" s="602">
        <f>B220+B208+B196</f>
        <v>950.19</v>
      </c>
      <c r="C222" s="602">
        <f>C220+C208+C196</f>
        <v>907.40000000000009</v>
      </c>
      <c r="D222" s="575">
        <v>0</v>
      </c>
      <c r="E222" s="575">
        <v>0</v>
      </c>
      <c r="F222" s="601">
        <f t="shared" ref="F222:O222" si="56">F220+F208+F196</f>
        <v>0</v>
      </c>
      <c r="G222" s="602">
        <f t="shared" si="56"/>
        <v>986.19999999999982</v>
      </c>
      <c r="H222" s="602">
        <f t="shared" si="56"/>
        <v>572</v>
      </c>
      <c r="I222" s="602">
        <f t="shared" si="56"/>
        <v>2828</v>
      </c>
      <c r="J222" s="602">
        <f t="shared" si="56"/>
        <v>1466</v>
      </c>
      <c r="K222" s="602">
        <f t="shared" si="56"/>
        <v>126.6</v>
      </c>
      <c r="L222" s="602">
        <f t="shared" si="56"/>
        <v>155.91999999999999</v>
      </c>
      <c r="M222" s="602">
        <f t="shared" si="56"/>
        <v>37.029999999999994</v>
      </c>
      <c r="N222" s="602">
        <f t="shared" si="56"/>
        <v>19.62</v>
      </c>
      <c r="O222" s="602">
        <f t="shared" si="56"/>
        <v>28.325000000000003</v>
      </c>
      <c r="P222" s="602"/>
      <c r="Q222" s="602"/>
    </row>
    <row r="223" spans="1:17" ht="15" thickBot="1" x14ac:dyDescent="0.4">
      <c r="A223" s="597" t="s">
        <v>21</v>
      </c>
      <c r="B223" s="602">
        <f>B222/30</f>
        <v>31.673000000000002</v>
      </c>
      <c r="C223" s="602">
        <f>C222/30</f>
        <v>30.24666666666667</v>
      </c>
      <c r="D223" s="575">
        <v>0</v>
      </c>
      <c r="E223" s="575">
        <v>0</v>
      </c>
      <c r="F223" s="601">
        <f t="shared" ref="F223:O223" si="57">F222/30</f>
        <v>0</v>
      </c>
      <c r="G223" s="602">
        <f t="shared" si="57"/>
        <v>32.873333333333328</v>
      </c>
      <c r="H223" s="602">
        <f t="shared" si="57"/>
        <v>19.066666666666666</v>
      </c>
      <c r="I223" s="602">
        <f t="shared" si="57"/>
        <v>94.266666666666666</v>
      </c>
      <c r="J223" s="602">
        <f t="shared" si="57"/>
        <v>48.866666666666667</v>
      </c>
      <c r="K223" s="602">
        <f t="shared" si="57"/>
        <v>4.22</v>
      </c>
      <c r="L223" s="602">
        <f t="shared" si="57"/>
        <v>5.1973333333333329</v>
      </c>
      <c r="M223" s="602">
        <f t="shared" si="57"/>
        <v>1.2343333333333331</v>
      </c>
      <c r="N223" s="602">
        <f t="shared" si="57"/>
        <v>0.65400000000000003</v>
      </c>
      <c r="O223" s="602">
        <f t="shared" si="57"/>
        <v>0.94416666666666671</v>
      </c>
      <c r="P223" s="602"/>
      <c r="Q223" s="602"/>
    </row>
    <row r="224" spans="1:17" x14ac:dyDescent="0.35">
      <c r="A224" s="589"/>
      <c r="B224" s="625"/>
      <c r="C224" s="625"/>
      <c r="D224" s="625"/>
      <c r="E224" s="625"/>
      <c r="F224" s="625"/>
      <c r="G224" s="625"/>
      <c r="H224" s="625"/>
      <c r="I224" s="625"/>
      <c r="J224" s="625"/>
      <c r="K224" s="625"/>
      <c r="L224" s="625"/>
      <c r="M224" s="625"/>
      <c r="N224" s="625"/>
      <c r="O224" s="625"/>
      <c r="P224" s="625"/>
      <c r="Q224" s="625"/>
    </row>
    <row r="225" spans="1:17" ht="15" thickBot="1" x14ac:dyDescent="0.4">
      <c r="A225" s="1577" t="s">
        <v>280</v>
      </c>
      <c r="B225" s="1577"/>
      <c r="C225" s="1577"/>
      <c r="D225" s="1577"/>
      <c r="E225" s="1577"/>
      <c r="F225" s="1577"/>
      <c r="G225" s="1577"/>
      <c r="H225" s="1577"/>
      <c r="I225" s="1577"/>
      <c r="J225" s="1577"/>
      <c r="K225" s="1577"/>
      <c r="L225" s="1577"/>
      <c r="M225" s="1577"/>
      <c r="N225" s="1577"/>
      <c r="O225" s="1577"/>
      <c r="P225" s="1577"/>
      <c r="Q225" s="1577"/>
    </row>
    <row r="226" spans="1:17" ht="26.25" customHeight="1" x14ac:dyDescent="0.35">
      <c r="A226" s="1569" t="s">
        <v>1</v>
      </c>
      <c r="B226" s="1460" t="s">
        <v>23</v>
      </c>
      <c r="C226" s="1578"/>
      <c r="D226" s="1578"/>
      <c r="E226" s="1578"/>
      <c r="F226" s="1571"/>
      <c r="G226" s="1460" t="s">
        <v>24</v>
      </c>
      <c r="H226" s="1571"/>
      <c r="I226" s="1460" t="s">
        <v>35</v>
      </c>
      <c r="J226" s="1571"/>
      <c r="K226" s="1572" t="s">
        <v>5</v>
      </c>
      <c r="L226" s="1573"/>
      <c r="M226" s="1572" t="s">
        <v>6</v>
      </c>
      <c r="N226" s="1574"/>
      <c r="O226" s="1573"/>
      <c r="P226" s="1575" t="s">
        <v>36</v>
      </c>
      <c r="Q226" s="1575" t="s">
        <v>37</v>
      </c>
    </row>
    <row r="227" spans="1:17" ht="26.5" thickBot="1" x14ac:dyDescent="0.4">
      <c r="A227" s="1570"/>
      <c r="B227" s="568">
        <v>0.05</v>
      </c>
      <c r="C227" s="568">
        <v>0.1</v>
      </c>
      <c r="D227" s="568" t="s">
        <v>265</v>
      </c>
      <c r="E227" s="568" t="s">
        <v>228</v>
      </c>
      <c r="F227" s="567" t="s">
        <v>266</v>
      </c>
      <c r="G227" s="567" t="s">
        <v>9</v>
      </c>
      <c r="H227" s="567" t="s">
        <v>10</v>
      </c>
      <c r="I227" s="567" t="s">
        <v>9</v>
      </c>
      <c r="J227" s="567" t="s">
        <v>10</v>
      </c>
      <c r="K227" s="567" t="s">
        <v>11</v>
      </c>
      <c r="L227" s="567" t="s">
        <v>12</v>
      </c>
      <c r="M227" s="569" t="s">
        <v>13</v>
      </c>
      <c r="N227" s="569" t="s">
        <v>14</v>
      </c>
      <c r="O227" s="614" t="s">
        <v>15</v>
      </c>
      <c r="P227" s="1576"/>
      <c r="Q227" s="1576"/>
    </row>
    <row r="228" spans="1:17" x14ac:dyDescent="0.35">
      <c r="A228" s="571">
        <v>1</v>
      </c>
      <c r="B228" s="581">
        <v>30.2</v>
      </c>
      <c r="C228" s="580">
        <v>29.16</v>
      </c>
      <c r="D228" s="575">
        <v>0</v>
      </c>
      <c r="E228" s="575">
        <v>0</v>
      </c>
      <c r="F228" s="575">
        <v>0</v>
      </c>
      <c r="G228" s="583">
        <v>35.200000000000003</v>
      </c>
      <c r="H228" s="583">
        <v>20.2</v>
      </c>
      <c r="I228" s="580">
        <v>96</v>
      </c>
      <c r="J228" s="583">
        <v>44</v>
      </c>
      <c r="K228" s="581">
        <v>4.5</v>
      </c>
      <c r="L228" s="580">
        <v>5.58</v>
      </c>
      <c r="M228" s="581">
        <v>1</v>
      </c>
      <c r="N228" s="580">
        <v>0.59</v>
      </c>
      <c r="O228" s="581">
        <f>AVERAGE(M228:N228)</f>
        <v>0.79499999999999993</v>
      </c>
      <c r="P228" s="582">
        <v>0.39930555555555558</v>
      </c>
      <c r="Q228" s="583">
        <v>0</v>
      </c>
    </row>
    <row r="229" spans="1:17" x14ac:dyDescent="0.35">
      <c r="A229" s="571">
        <v>2</v>
      </c>
      <c r="B229" s="580">
        <v>31.68</v>
      </c>
      <c r="C229" s="581">
        <v>30</v>
      </c>
      <c r="D229" s="575">
        <v>0</v>
      </c>
      <c r="E229" s="575">
        <v>0</v>
      </c>
      <c r="F229" s="574">
        <v>0</v>
      </c>
      <c r="G229" s="583">
        <v>35.200000000000003</v>
      </c>
      <c r="H229" s="580">
        <v>18.600000000000001</v>
      </c>
      <c r="I229" s="580">
        <v>96</v>
      </c>
      <c r="J229" s="583">
        <v>48</v>
      </c>
      <c r="K229" s="581">
        <v>4.5</v>
      </c>
      <c r="L229" s="580">
        <v>5.01</v>
      </c>
      <c r="M229" s="580">
        <v>0.97</v>
      </c>
      <c r="N229" s="580">
        <v>0.65</v>
      </c>
      <c r="O229" s="581">
        <f t="shared" ref="O229:O265" si="58">AVERAGE(M229:N229)</f>
        <v>0.81</v>
      </c>
      <c r="P229" s="582">
        <v>0.46527777777777773</v>
      </c>
      <c r="Q229" s="583">
        <v>0</v>
      </c>
    </row>
    <row r="230" spans="1:17" x14ac:dyDescent="0.35">
      <c r="A230" s="571">
        <v>3</v>
      </c>
      <c r="B230" s="580">
        <v>31.68</v>
      </c>
      <c r="C230" s="580">
        <v>29.24</v>
      </c>
      <c r="D230" s="575">
        <v>0</v>
      </c>
      <c r="E230" s="575">
        <v>0</v>
      </c>
      <c r="F230" s="574">
        <v>0</v>
      </c>
      <c r="G230" s="580">
        <v>34.799999999999997</v>
      </c>
      <c r="H230" s="583">
        <v>20.2</v>
      </c>
      <c r="I230" s="580">
        <v>96</v>
      </c>
      <c r="J230" s="580">
        <v>50</v>
      </c>
      <c r="K230" s="583">
        <v>3.5</v>
      </c>
      <c r="L230" s="580">
        <v>4.7699999999999996</v>
      </c>
      <c r="M230" s="580">
        <v>0.78</v>
      </c>
      <c r="N230" s="581">
        <v>0.42</v>
      </c>
      <c r="O230" s="581">
        <f t="shared" si="58"/>
        <v>0.6</v>
      </c>
      <c r="P230" s="582">
        <v>0.28125</v>
      </c>
      <c r="Q230" s="583">
        <v>0</v>
      </c>
    </row>
    <row r="231" spans="1:17" x14ac:dyDescent="0.35">
      <c r="A231" s="571">
        <v>4</v>
      </c>
      <c r="B231" s="580">
        <v>29.48</v>
      </c>
      <c r="C231" s="580">
        <v>29.84</v>
      </c>
      <c r="D231" s="575">
        <v>0</v>
      </c>
      <c r="E231" s="575">
        <v>0</v>
      </c>
      <c r="F231" s="574">
        <v>0</v>
      </c>
      <c r="G231" s="583">
        <v>31.8</v>
      </c>
      <c r="H231" s="583">
        <v>19.600000000000001</v>
      </c>
      <c r="I231" s="580">
        <v>96</v>
      </c>
      <c r="J231" s="580">
        <v>61</v>
      </c>
      <c r="K231" s="604">
        <v>4</v>
      </c>
      <c r="L231" s="580">
        <v>4.8</v>
      </c>
      <c r="M231" s="580">
        <v>1.42</v>
      </c>
      <c r="N231" s="581">
        <v>0.61</v>
      </c>
      <c r="O231" s="581">
        <f t="shared" si="58"/>
        <v>1.0149999999999999</v>
      </c>
      <c r="P231" s="582">
        <v>4.8611111111111112E-2</v>
      </c>
      <c r="Q231" s="583">
        <v>0</v>
      </c>
    </row>
    <row r="232" spans="1:17" x14ac:dyDescent="0.35">
      <c r="A232" s="571">
        <v>5</v>
      </c>
      <c r="B232" s="580">
        <v>31.16</v>
      </c>
      <c r="C232" s="580">
        <v>30.2</v>
      </c>
      <c r="D232" s="575">
        <v>0</v>
      </c>
      <c r="E232" s="575">
        <v>0</v>
      </c>
      <c r="F232" s="574">
        <v>0</v>
      </c>
      <c r="G232" s="583">
        <v>35.4</v>
      </c>
      <c r="H232" s="580">
        <v>19.399999999999999</v>
      </c>
      <c r="I232" s="580">
        <v>96</v>
      </c>
      <c r="J232" s="580">
        <v>42</v>
      </c>
      <c r="K232" s="583">
        <v>4.3</v>
      </c>
      <c r="L232" s="580">
        <v>5.2</v>
      </c>
      <c r="M232" s="580">
        <v>0.98</v>
      </c>
      <c r="N232" s="580">
        <v>0.75</v>
      </c>
      <c r="O232" s="581">
        <f t="shared" si="58"/>
        <v>0.86499999999999999</v>
      </c>
      <c r="P232" s="582">
        <v>0.33333333333333331</v>
      </c>
      <c r="Q232" s="583">
        <v>0</v>
      </c>
    </row>
    <row r="233" spans="1:17" x14ac:dyDescent="0.35">
      <c r="A233" s="571">
        <v>6</v>
      </c>
      <c r="B233" s="580">
        <v>32.119999999999997</v>
      </c>
      <c r="C233" s="580">
        <v>30.64</v>
      </c>
      <c r="D233" s="575">
        <v>0</v>
      </c>
      <c r="E233" s="575">
        <v>0</v>
      </c>
      <c r="F233" s="574">
        <v>0</v>
      </c>
      <c r="G233" s="604">
        <v>36</v>
      </c>
      <c r="H233" s="604">
        <v>19</v>
      </c>
      <c r="I233" s="580">
        <v>92</v>
      </c>
      <c r="J233" s="580">
        <v>42</v>
      </c>
      <c r="K233" s="583">
        <v>4.7</v>
      </c>
      <c r="L233" s="580">
        <v>3.92</v>
      </c>
      <c r="M233" s="581">
        <v>1.08</v>
      </c>
      <c r="N233" s="581">
        <v>1.1399999999999999</v>
      </c>
      <c r="O233" s="581">
        <f t="shared" si="58"/>
        <v>1.1099999999999999</v>
      </c>
      <c r="P233" s="582">
        <v>0.34027777777777773</v>
      </c>
      <c r="Q233" s="583">
        <v>1.9</v>
      </c>
    </row>
    <row r="234" spans="1:17" x14ac:dyDescent="0.35">
      <c r="A234" s="571">
        <v>7</v>
      </c>
      <c r="B234" s="580">
        <v>32.4</v>
      </c>
      <c r="C234" s="581">
        <v>30.76</v>
      </c>
      <c r="D234" s="575">
        <v>0</v>
      </c>
      <c r="E234" s="575">
        <v>0</v>
      </c>
      <c r="F234" s="574">
        <v>0</v>
      </c>
      <c r="G234" s="583">
        <v>35.4</v>
      </c>
      <c r="H234" s="583">
        <v>19.399999999999999</v>
      </c>
      <c r="I234" s="580">
        <v>96</v>
      </c>
      <c r="J234" s="580">
        <v>51</v>
      </c>
      <c r="K234" s="580">
        <v>5.6</v>
      </c>
      <c r="L234" s="580">
        <v>7.92</v>
      </c>
      <c r="M234" s="580">
        <v>0.89</v>
      </c>
      <c r="N234" s="581">
        <v>0.47</v>
      </c>
      <c r="O234" s="581">
        <f t="shared" si="58"/>
        <v>0.67999999999999994</v>
      </c>
      <c r="P234" s="582">
        <v>0.4236111111111111</v>
      </c>
      <c r="Q234" s="583">
        <v>0</v>
      </c>
    </row>
    <row r="235" spans="1:17" x14ac:dyDescent="0.35">
      <c r="A235" s="571">
        <v>8</v>
      </c>
      <c r="B235" s="581">
        <v>33.119999999999997</v>
      </c>
      <c r="C235" s="580">
        <v>31.16</v>
      </c>
      <c r="D235" s="575">
        <v>0</v>
      </c>
      <c r="E235" s="575">
        <v>0</v>
      </c>
      <c r="F235" s="574">
        <v>0</v>
      </c>
      <c r="G235" s="604">
        <v>36</v>
      </c>
      <c r="H235" s="604">
        <v>19</v>
      </c>
      <c r="I235" s="580">
        <v>96</v>
      </c>
      <c r="J235" s="580">
        <v>42</v>
      </c>
      <c r="K235" s="580">
        <v>5.2</v>
      </c>
      <c r="L235" s="580">
        <v>8.14</v>
      </c>
      <c r="M235" s="580">
        <v>0.78</v>
      </c>
      <c r="N235" s="580">
        <v>0.52</v>
      </c>
      <c r="O235" s="581">
        <f t="shared" si="58"/>
        <v>0.65</v>
      </c>
      <c r="P235" s="582">
        <v>0.4375</v>
      </c>
      <c r="Q235" s="583">
        <v>0</v>
      </c>
    </row>
    <row r="236" spans="1:17" x14ac:dyDescent="0.35">
      <c r="A236" s="571">
        <v>9</v>
      </c>
      <c r="B236" s="580">
        <v>33.08</v>
      </c>
      <c r="C236" s="580">
        <v>30.96</v>
      </c>
      <c r="D236" s="575">
        <v>0</v>
      </c>
      <c r="E236" s="575">
        <v>0</v>
      </c>
      <c r="F236" s="574">
        <v>0</v>
      </c>
      <c r="G236" s="604">
        <v>36</v>
      </c>
      <c r="H236" s="580">
        <v>18.8</v>
      </c>
      <c r="I236" s="580">
        <v>96</v>
      </c>
      <c r="J236" s="580">
        <v>39</v>
      </c>
      <c r="K236" s="580">
        <v>5.2</v>
      </c>
      <c r="L236" s="580">
        <v>5.92</v>
      </c>
      <c r="M236" s="580">
        <v>0.82</v>
      </c>
      <c r="N236" s="580">
        <v>0.67</v>
      </c>
      <c r="O236" s="581">
        <f t="shared" si="58"/>
        <v>0.745</v>
      </c>
      <c r="P236" s="582">
        <v>0.34722222222222227</v>
      </c>
      <c r="Q236" s="583">
        <v>0</v>
      </c>
    </row>
    <row r="237" spans="1:17" ht="15" thickBot="1" x14ac:dyDescent="0.4">
      <c r="A237" s="585">
        <v>10</v>
      </c>
      <c r="B237" s="616">
        <v>33.04</v>
      </c>
      <c r="C237" s="616">
        <v>31.48</v>
      </c>
      <c r="D237" s="575">
        <v>0</v>
      </c>
      <c r="E237" s="575">
        <v>0</v>
      </c>
      <c r="F237" s="574">
        <v>0</v>
      </c>
      <c r="G237" s="583">
        <v>36</v>
      </c>
      <c r="H237" s="583">
        <v>17.399999999999999</v>
      </c>
      <c r="I237" s="580">
        <v>92</v>
      </c>
      <c r="J237" s="580">
        <v>37</v>
      </c>
      <c r="K237" s="583">
        <v>5.6</v>
      </c>
      <c r="L237" s="580">
        <v>6.14</v>
      </c>
      <c r="M237" s="580">
        <v>0.81</v>
      </c>
      <c r="N237" s="581">
        <v>0.79</v>
      </c>
      <c r="O237" s="581">
        <f t="shared" si="58"/>
        <v>0.8</v>
      </c>
      <c r="P237" s="582">
        <v>0.4375</v>
      </c>
      <c r="Q237" s="583">
        <v>0</v>
      </c>
    </row>
    <row r="238" spans="1:17" ht="15" thickBot="1" x14ac:dyDescent="0.4">
      <c r="A238" s="597" t="s">
        <v>16</v>
      </c>
      <c r="B238" s="602">
        <f>SUM(B228:B237)</f>
        <v>317.96000000000004</v>
      </c>
      <c r="C238" s="602">
        <f>SUM(C228:C237)</f>
        <v>303.44</v>
      </c>
      <c r="D238" s="575">
        <v>0</v>
      </c>
      <c r="E238" s="575">
        <v>0</v>
      </c>
      <c r="F238" s="602"/>
      <c r="G238" s="602">
        <f t="shared" ref="G238:N238" si="59">SUM(G228:G237)</f>
        <v>351.8</v>
      </c>
      <c r="H238" s="602">
        <f t="shared" si="59"/>
        <v>191.60000000000002</v>
      </c>
      <c r="I238" s="602">
        <f t="shared" si="59"/>
        <v>952</v>
      </c>
      <c r="J238" s="602">
        <f t="shared" si="59"/>
        <v>456</v>
      </c>
      <c r="K238" s="602">
        <f t="shared" si="59"/>
        <v>47.100000000000009</v>
      </c>
      <c r="L238" s="602">
        <f t="shared" si="59"/>
        <v>57.400000000000006</v>
      </c>
      <c r="M238" s="602">
        <f t="shared" si="59"/>
        <v>9.5300000000000011</v>
      </c>
      <c r="N238" s="602">
        <f t="shared" si="59"/>
        <v>6.61</v>
      </c>
      <c r="O238" s="581">
        <f t="shared" si="58"/>
        <v>8.07</v>
      </c>
      <c r="P238" s="582"/>
      <c r="Q238" s="583"/>
    </row>
    <row r="239" spans="1:17" ht="15" thickBot="1" x14ac:dyDescent="0.4">
      <c r="A239" s="597" t="s">
        <v>18</v>
      </c>
      <c r="B239" s="600">
        <f>AVERAGE(B228:B237)</f>
        <v>31.796000000000003</v>
      </c>
      <c r="C239" s="600">
        <f>AVERAGE(C228:C237)</f>
        <v>30.344000000000001</v>
      </c>
      <c r="D239" s="575">
        <v>0</v>
      </c>
      <c r="E239" s="575">
        <v>0</v>
      </c>
      <c r="F239" s="600"/>
      <c r="G239" s="600">
        <f t="shared" ref="G239:N239" si="60">AVERAGE(G228:G237)</f>
        <v>35.18</v>
      </c>
      <c r="H239" s="600">
        <f t="shared" si="60"/>
        <v>19.160000000000004</v>
      </c>
      <c r="I239" s="600">
        <f t="shared" si="60"/>
        <v>95.2</v>
      </c>
      <c r="J239" s="600">
        <f t="shared" si="60"/>
        <v>45.6</v>
      </c>
      <c r="K239" s="600">
        <f t="shared" si="60"/>
        <v>4.7100000000000009</v>
      </c>
      <c r="L239" s="600">
        <f t="shared" si="60"/>
        <v>5.74</v>
      </c>
      <c r="M239" s="600">
        <f t="shared" si="60"/>
        <v>0.95300000000000007</v>
      </c>
      <c r="N239" s="600">
        <f t="shared" si="60"/>
        <v>0.66100000000000003</v>
      </c>
      <c r="O239" s="581">
        <f t="shared" si="58"/>
        <v>0.80700000000000005</v>
      </c>
      <c r="P239" s="582"/>
      <c r="Q239" s="583"/>
    </row>
    <row r="240" spans="1:17" x14ac:dyDescent="0.35">
      <c r="A240" s="603">
        <v>11</v>
      </c>
      <c r="B240" s="580">
        <v>33.72</v>
      </c>
      <c r="C240" s="580">
        <v>31.12</v>
      </c>
      <c r="D240" s="575">
        <v>0</v>
      </c>
      <c r="E240" s="575">
        <v>0</v>
      </c>
      <c r="F240" s="575">
        <v>0</v>
      </c>
      <c r="G240" s="583">
        <v>36.200000000000003</v>
      </c>
      <c r="H240" s="583">
        <v>18</v>
      </c>
      <c r="I240" s="580">
        <v>92</v>
      </c>
      <c r="J240" s="580">
        <v>41</v>
      </c>
      <c r="K240" s="583">
        <v>5.4</v>
      </c>
      <c r="L240" s="580">
        <v>5.42</v>
      </c>
      <c r="M240" s="580">
        <v>0.75</v>
      </c>
      <c r="N240" s="581">
        <v>0.71</v>
      </c>
      <c r="O240" s="581">
        <f t="shared" si="58"/>
        <v>0.73</v>
      </c>
      <c r="P240" s="582">
        <v>0.43055555555555558</v>
      </c>
      <c r="Q240" s="583">
        <v>0</v>
      </c>
    </row>
    <row r="241" spans="1:17" x14ac:dyDescent="0.35">
      <c r="A241" s="571">
        <v>12</v>
      </c>
      <c r="B241" s="580">
        <v>33.68</v>
      </c>
      <c r="C241" s="580">
        <v>30.92</v>
      </c>
      <c r="D241" s="575">
        <v>0</v>
      </c>
      <c r="E241" s="575">
        <v>0</v>
      </c>
      <c r="F241" s="574">
        <v>0</v>
      </c>
      <c r="G241" s="583">
        <v>37</v>
      </c>
      <c r="H241" s="580">
        <v>18.2</v>
      </c>
      <c r="I241" s="580">
        <v>87</v>
      </c>
      <c r="J241" s="580">
        <v>40</v>
      </c>
      <c r="K241" s="583">
        <v>6.3</v>
      </c>
      <c r="L241" s="581">
        <v>6.5</v>
      </c>
      <c r="M241" s="580">
        <v>0.92</v>
      </c>
      <c r="N241" s="580">
        <v>0.85</v>
      </c>
      <c r="O241" s="581">
        <f t="shared" si="58"/>
        <v>0.88500000000000001</v>
      </c>
      <c r="P241" s="582">
        <v>0.43055555555555558</v>
      </c>
      <c r="Q241" s="583">
        <v>0</v>
      </c>
    </row>
    <row r="242" spans="1:17" x14ac:dyDescent="0.35">
      <c r="A242" s="571">
        <v>13</v>
      </c>
      <c r="B242" s="580">
        <v>33.24</v>
      </c>
      <c r="C242" s="580">
        <v>31.24</v>
      </c>
      <c r="D242" s="575">
        <v>0</v>
      </c>
      <c r="E242" s="575">
        <v>0</v>
      </c>
      <c r="F242" s="574">
        <v>0</v>
      </c>
      <c r="G242" s="583">
        <v>36.799999999999997</v>
      </c>
      <c r="H242" s="583">
        <v>17</v>
      </c>
      <c r="I242" s="580">
        <v>96</v>
      </c>
      <c r="J242" s="580">
        <v>32</v>
      </c>
      <c r="K242" s="583">
        <v>6.2</v>
      </c>
      <c r="L242" s="580">
        <v>7.58</v>
      </c>
      <c r="M242" s="581">
        <v>0.92</v>
      </c>
      <c r="N242" s="581">
        <v>0.73</v>
      </c>
      <c r="O242" s="581">
        <f t="shared" si="58"/>
        <v>0.82499999999999996</v>
      </c>
      <c r="P242" s="582">
        <v>0.4236111111111111</v>
      </c>
      <c r="Q242" s="583">
        <v>0</v>
      </c>
    </row>
    <row r="243" spans="1:17" x14ac:dyDescent="0.35">
      <c r="A243" s="571">
        <v>14</v>
      </c>
      <c r="B243" s="580">
        <v>34.24</v>
      </c>
      <c r="C243" s="581">
        <v>31.68</v>
      </c>
      <c r="D243" s="575">
        <v>0</v>
      </c>
      <c r="E243" s="575">
        <v>0</v>
      </c>
      <c r="F243" s="574">
        <v>0</v>
      </c>
      <c r="G243" s="583">
        <v>37</v>
      </c>
      <c r="H243" s="583">
        <v>19.399999999999999</v>
      </c>
      <c r="I243" s="580">
        <v>92</v>
      </c>
      <c r="J243" s="580">
        <v>34</v>
      </c>
      <c r="K243" s="583">
        <v>6</v>
      </c>
      <c r="L243" s="581">
        <v>6</v>
      </c>
      <c r="M243" s="580">
        <v>0.93</v>
      </c>
      <c r="N243" s="581">
        <v>0.72</v>
      </c>
      <c r="O243" s="581">
        <f t="shared" si="58"/>
        <v>0.82499999999999996</v>
      </c>
      <c r="P243" s="582">
        <v>0.41666666666666669</v>
      </c>
      <c r="Q243" s="583">
        <v>0.5</v>
      </c>
    </row>
    <row r="244" spans="1:17" x14ac:dyDescent="0.35">
      <c r="A244" s="571">
        <v>15</v>
      </c>
      <c r="B244" s="581">
        <v>33.68</v>
      </c>
      <c r="C244" s="580">
        <v>31.52</v>
      </c>
      <c r="D244" s="575">
        <v>0</v>
      </c>
      <c r="E244" s="575">
        <v>0</v>
      </c>
      <c r="F244" s="574">
        <v>0</v>
      </c>
      <c r="G244" s="583">
        <v>36.200000000000003</v>
      </c>
      <c r="H244" s="583">
        <v>19.600000000000001</v>
      </c>
      <c r="I244" s="580">
        <v>92</v>
      </c>
      <c r="J244" s="580">
        <v>37</v>
      </c>
      <c r="K244" s="580">
        <v>4.5</v>
      </c>
      <c r="L244" s="580">
        <v>5.24</v>
      </c>
      <c r="M244" s="580">
        <v>0.94</v>
      </c>
      <c r="N244" s="580">
        <v>0.63</v>
      </c>
      <c r="O244" s="581">
        <f t="shared" si="58"/>
        <v>0.78499999999999992</v>
      </c>
      <c r="P244" s="582">
        <v>0.375</v>
      </c>
      <c r="Q244" s="583">
        <v>0</v>
      </c>
    </row>
    <row r="245" spans="1:17" x14ac:dyDescent="0.35">
      <c r="A245" s="571">
        <v>16</v>
      </c>
      <c r="B245" s="580">
        <v>34.24</v>
      </c>
      <c r="C245" s="580">
        <v>31.6</v>
      </c>
      <c r="D245" s="575">
        <v>0</v>
      </c>
      <c r="E245" s="575">
        <v>0</v>
      </c>
      <c r="F245" s="574">
        <v>0</v>
      </c>
      <c r="G245" s="583">
        <v>36</v>
      </c>
      <c r="H245" s="580">
        <v>18.8</v>
      </c>
      <c r="I245" s="580">
        <v>96</v>
      </c>
      <c r="J245" s="580">
        <v>37</v>
      </c>
      <c r="K245" s="583">
        <v>6</v>
      </c>
      <c r="L245" s="581">
        <v>6</v>
      </c>
      <c r="M245" s="580">
        <v>0.95</v>
      </c>
      <c r="N245" s="580">
        <v>0.63</v>
      </c>
      <c r="O245" s="581">
        <f t="shared" si="58"/>
        <v>0.79</v>
      </c>
      <c r="P245" s="582">
        <v>0.31944444444444448</v>
      </c>
      <c r="Q245" s="583">
        <v>0.4</v>
      </c>
    </row>
    <row r="246" spans="1:17" x14ac:dyDescent="0.35">
      <c r="A246" s="571">
        <v>17</v>
      </c>
      <c r="B246" s="580">
        <v>33.520000000000003</v>
      </c>
      <c r="C246" s="580">
        <v>31.56</v>
      </c>
      <c r="D246" s="575">
        <v>0</v>
      </c>
      <c r="E246" s="575">
        <v>0</v>
      </c>
      <c r="F246" s="574">
        <v>0</v>
      </c>
      <c r="G246" s="583">
        <v>35</v>
      </c>
      <c r="H246" s="583">
        <v>20.399999999999999</v>
      </c>
      <c r="I246" s="580">
        <v>92</v>
      </c>
      <c r="J246" s="580">
        <v>42</v>
      </c>
      <c r="K246" s="583">
        <v>6</v>
      </c>
      <c r="L246" s="581">
        <v>6.6</v>
      </c>
      <c r="M246" s="580">
        <v>1.78</v>
      </c>
      <c r="N246" s="581">
        <v>1.25</v>
      </c>
      <c r="O246" s="581">
        <f t="shared" si="58"/>
        <v>1.5150000000000001</v>
      </c>
      <c r="P246" s="582">
        <v>0.41666666666666669</v>
      </c>
      <c r="Q246" s="583">
        <v>3.8</v>
      </c>
    </row>
    <row r="247" spans="1:17" x14ac:dyDescent="0.35">
      <c r="A247" s="571">
        <v>18</v>
      </c>
      <c r="B247" s="580">
        <v>32.32</v>
      </c>
      <c r="C247" s="580">
        <v>31.12</v>
      </c>
      <c r="D247" s="575">
        <v>0</v>
      </c>
      <c r="E247" s="575">
        <v>0</v>
      </c>
      <c r="F247" s="574">
        <v>0</v>
      </c>
      <c r="G247" s="583">
        <v>35.4</v>
      </c>
      <c r="H247" s="583">
        <v>20.399999999999999</v>
      </c>
      <c r="I247" s="580">
        <v>96</v>
      </c>
      <c r="J247" s="580">
        <v>42</v>
      </c>
      <c r="K247" s="583">
        <v>5</v>
      </c>
      <c r="L247" s="626">
        <v>7</v>
      </c>
      <c r="M247" s="580">
        <v>1.1499999999999999</v>
      </c>
      <c r="N247" s="581">
        <v>0.96</v>
      </c>
      <c r="O247" s="581">
        <f t="shared" si="58"/>
        <v>1.0549999999999999</v>
      </c>
      <c r="P247" s="582">
        <v>0.3125</v>
      </c>
      <c r="Q247" s="583">
        <v>8.1999999999999993</v>
      </c>
    </row>
    <row r="248" spans="1:17" x14ac:dyDescent="0.35">
      <c r="A248" s="571">
        <v>19</v>
      </c>
      <c r="B248" s="580">
        <v>31.56</v>
      </c>
      <c r="C248" s="580">
        <v>30.6</v>
      </c>
      <c r="D248" s="575">
        <v>0</v>
      </c>
      <c r="E248" s="575">
        <v>0</v>
      </c>
      <c r="F248" s="574">
        <v>0</v>
      </c>
      <c r="G248" s="583">
        <v>33.4</v>
      </c>
      <c r="H248" s="580">
        <v>20.2</v>
      </c>
      <c r="I248" s="580">
        <v>96</v>
      </c>
      <c r="J248" s="580">
        <v>49</v>
      </c>
      <c r="K248" s="583">
        <v>4.5</v>
      </c>
      <c r="L248" s="626">
        <v>5.9</v>
      </c>
      <c r="M248" s="580">
        <v>1.03</v>
      </c>
      <c r="N248" s="580">
        <v>0.55000000000000004</v>
      </c>
      <c r="O248" s="581">
        <f t="shared" si="58"/>
        <v>0.79</v>
      </c>
      <c r="P248" s="582">
        <v>0.39930555555555558</v>
      </c>
      <c r="Q248" s="583">
        <v>0</v>
      </c>
    </row>
    <row r="249" spans="1:17" ht="15" thickBot="1" x14ac:dyDescent="0.4">
      <c r="A249" s="585">
        <v>20</v>
      </c>
      <c r="B249" s="580">
        <v>31.96</v>
      </c>
      <c r="C249" s="580">
        <v>30.48</v>
      </c>
      <c r="D249" s="575">
        <v>0</v>
      </c>
      <c r="E249" s="575">
        <v>0</v>
      </c>
      <c r="F249" s="574">
        <v>0</v>
      </c>
      <c r="G249" s="583">
        <v>35.6</v>
      </c>
      <c r="H249" s="583">
        <v>17.600000000000001</v>
      </c>
      <c r="I249" s="580">
        <v>96</v>
      </c>
      <c r="J249" s="580">
        <v>34</v>
      </c>
      <c r="K249" s="583">
        <v>6.2</v>
      </c>
      <c r="L249" s="627">
        <v>6.58</v>
      </c>
      <c r="M249" s="581">
        <v>1.05</v>
      </c>
      <c r="N249" s="581">
        <v>0.53</v>
      </c>
      <c r="O249" s="581">
        <f t="shared" si="58"/>
        <v>0.79</v>
      </c>
      <c r="P249" s="582">
        <v>0.41666666666666669</v>
      </c>
      <c r="Q249" s="583">
        <v>0</v>
      </c>
    </row>
    <row r="250" spans="1:17" ht="15" thickBot="1" x14ac:dyDescent="0.4">
      <c r="A250" s="597" t="s">
        <v>16</v>
      </c>
      <c r="B250" s="598">
        <f>SUM(B240:B249)</f>
        <v>332.16</v>
      </c>
      <c r="C250" s="598">
        <f>SUM(C240:C249)</f>
        <v>311.84000000000003</v>
      </c>
      <c r="D250" s="575">
        <v>0</v>
      </c>
      <c r="E250" s="575">
        <v>0</v>
      </c>
      <c r="F250" s="598"/>
      <c r="G250" s="598">
        <f t="shared" ref="G250:N250" si="61">SUM(G240:G249)</f>
        <v>358.59999999999997</v>
      </c>
      <c r="H250" s="598">
        <f t="shared" si="61"/>
        <v>189.59999999999997</v>
      </c>
      <c r="I250" s="598">
        <f t="shared" si="61"/>
        <v>935</v>
      </c>
      <c r="J250" s="598">
        <f t="shared" si="61"/>
        <v>388</v>
      </c>
      <c r="K250" s="598">
        <f t="shared" si="61"/>
        <v>56.1</v>
      </c>
      <c r="L250" s="598">
        <f t="shared" si="61"/>
        <v>62.82</v>
      </c>
      <c r="M250" s="598">
        <f t="shared" si="61"/>
        <v>10.42</v>
      </c>
      <c r="N250" s="598">
        <f t="shared" si="61"/>
        <v>7.56</v>
      </c>
      <c r="O250" s="581">
        <f t="shared" si="58"/>
        <v>8.99</v>
      </c>
      <c r="P250" s="598"/>
      <c r="Q250" s="598"/>
    </row>
    <row r="251" spans="1:17" ht="15" thickBot="1" x14ac:dyDescent="0.4">
      <c r="A251" s="597" t="s">
        <v>18</v>
      </c>
      <c r="B251" s="600">
        <f>AVERAGE(B240:B249)</f>
        <v>33.216000000000001</v>
      </c>
      <c r="C251" s="600">
        <f>AVERAGE(C240:C249)</f>
        <v>31.184000000000005</v>
      </c>
      <c r="D251" s="575">
        <v>0</v>
      </c>
      <c r="E251" s="575">
        <v>0</v>
      </c>
      <c r="F251" s="600"/>
      <c r="G251" s="600">
        <f t="shared" ref="G251:N251" si="62">AVERAGE(G240:G249)</f>
        <v>35.86</v>
      </c>
      <c r="H251" s="600">
        <f t="shared" si="62"/>
        <v>18.959999999999997</v>
      </c>
      <c r="I251" s="600">
        <f t="shared" si="62"/>
        <v>93.5</v>
      </c>
      <c r="J251" s="600">
        <f t="shared" si="62"/>
        <v>38.799999999999997</v>
      </c>
      <c r="K251" s="600">
        <f t="shared" si="62"/>
        <v>5.61</v>
      </c>
      <c r="L251" s="600">
        <f t="shared" si="62"/>
        <v>6.282</v>
      </c>
      <c r="M251" s="600">
        <f t="shared" si="62"/>
        <v>1.042</v>
      </c>
      <c r="N251" s="600">
        <f t="shared" si="62"/>
        <v>0.75600000000000001</v>
      </c>
      <c r="O251" s="581">
        <f t="shared" si="58"/>
        <v>0.89900000000000002</v>
      </c>
      <c r="P251" s="600"/>
      <c r="Q251" s="600"/>
    </row>
    <row r="252" spans="1:17" x14ac:dyDescent="0.35">
      <c r="A252" s="603">
        <v>21</v>
      </c>
      <c r="B252" s="580">
        <v>31.56</v>
      </c>
      <c r="C252" s="581">
        <v>30.24</v>
      </c>
      <c r="D252" s="575">
        <v>0</v>
      </c>
      <c r="E252" s="575">
        <v>0</v>
      </c>
      <c r="F252" s="575">
        <v>0</v>
      </c>
      <c r="G252" s="583">
        <v>36</v>
      </c>
      <c r="H252" s="583">
        <v>16</v>
      </c>
      <c r="I252" s="580">
        <v>96</v>
      </c>
      <c r="J252" s="580">
        <v>32</v>
      </c>
      <c r="K252" s="580">
        <v>6.6</v>
      </c>
      <c r="L252" s="626">
        <v>7.42</v>
      </c>
      <c r="M252" s="580">
        <v>1.06</v>
      </c>
      <c r="N252" s="581">
        <v>0.69</v>
      </c>
      <c r="O252" s="581">
        <f t="shared" si="58"/>
        <v>0.875</v>
      </c>
      <c r="P252" s="582">
        <v>0.4375</v>
      </c>
      <c r="Q252" s="583">
        <v>1</v>
      </c>
    </row>
    <row r="253" spans="1:17" x14ac:dyDescent="0.35">
      <c r="A253" s="571">
        <v>22</v>
      </c>
      <c r="B253" s="581">
        <v>30.04</v>
      </c>
      <c r="C253" s="580">
        <v>29.96</v>
      </c>
      <c r="D253" s="575">
        <v>0</v>
      </c>
      <c r="E253" s="575">
        <v>0</v>
      </c>
      <c r="F253" s="574">
        <v>0</v>
      </c>
      <c r="G253" s="583">
        <v>34.200000000000003</v>
      </c>
      <c r="H253" s="583">
        <v>19</v>
      </c>
      <c r="I253" s="580">
        <v>96</v>
      </c>
      <c r="J253" s="580">
        <v>40</v>
      </c>
      <c r="K253" s="580">
        <v>5.2</v>
      </c>
      <c r="L253" s="580">
        <v>3.53</v>
      </c>
      <c r="M253" s="580">
        <v>1.97</v>
      </c>
      <c r="N253" s="580">
        <v>0.68</v>
      </c>
      <c r="O253" s="581">
        <f t="shared" si="58"/>
        <v>1.325</v>
      </c>
      <c r="P253" s="582">
        <v>0.27777777777777779</v>
      </c>
      <c r="Q253" s="583">
        <v>2.6</v>
      </c>
    </row>
    <row r="254" spans="1:17" x14ac:dyDescent="0.35">
      <c r="A254" s="571">
        <v>23</v>
      </c>
      <c r="B254" s="580">
        <v>31.44</v>
      </c>
      <c r="C254" s="580">
        <v>30.12</v>
      </c>
      <c r="D254" s="575">
        <v>0</v>
      </c>
      <c r="E254" s="575">
        <v>0</v>
      </c>
      <c r="F254" s="574">
        <v>0</v>
      </c>
      <c r="G254" s="583">
        <v>33.6</v>
      </c>
      <c r="H254" s="580">
        <v>20.2</v>
      </c>
      <c r="I254" s="580">
        <v>96</v>
      </c>
      <c r="J254" s="580">
        <v>47</v>
      </c>
      <c r="K254" s="580">
        <v>4.7</v>
      </c>
      <c r="L254" s="580">
        <v>4.18</v>
      </c>
      <c r="M254" s="580">
        <v>1.21</v>
      </c>
      <c r="N254" s="580">
        <v>0.86</v>
      </c>
      <c r="O254" s="581">
        <f t="shared" si="58"/>
        <v>1.0349999999999999</v>
      </c>
      <c r="P254" s="582">
        <v>0.38541666666666669</v>
      </c>
      <c r="Q254" s="583">
        <v>35</v>
      </c>
    </row>
    <row r="255" spans="1:17" x14ac:dyDescent="0.35">
      <c r="A255" s="571">
        <v>24</v>
      </c>
      <c r="B255" s="580">
        <v>29.36</v>
      </c>
      <c r="C255" s="580">
        <v>29.08</v>
      </c>
      <c r="D255" s="575">
        <v>0</v>
      </c>
      <c r="E255" s="575">
        <v>0</v>
      </c>
      <c r="F255" s="574">
        <v>0</v>
      </c>
      <c r="G255" s="580">
        <v>32.6</v>
      </c>
      <c r="H255" s="583">
        <v>18.399999999999999</v>
      </c>
      <c r="I255" s="580">
        <v>96</v>
      </c>
      <c r="J255" s="580">
        <v>44</v>
      </c>
      <c r="K255" s="583">
        <v>4.3</v>
      </c>
      <c r="L255" s="580">
        <v>3.42</v>
      </c>
      <c r="M255" s="580">
        <v>1.0900000000000001</v>
      </c>
      <c r="N255" s="581">
        <v>0.57999999999999996</v>
      </c>
      <c r="O255" s="581">
        <f t="shared" si="58"/>
        <v>0.83499999999999996</v>
      </c>
      <c r="P255" s="582">
        <v>0.3125</v>
      </c>
      <c r="Q255" s="583">
        <v>0</v>
      </c>
    </row>
    <row r="256" spans="1:17" x14ac:dyDescent="0.35">
      <c r="A256" s="571">
        <v>25</v>
      </c>
      <c r="B256" s="580">
        <v>30.48</v>
      </c>
      <c r="C256" s="580">
        <v>28.92</v>
      </c>
      <c r="D256" s="575">
        <v>0</v>
      </c>
      <c r="E256" s="575">
        <v>0</v>
      </c>
      <c r="F256" s="574">
        <v>0</v>
      </c>
      <c r="G256" s="583">
        <v>34.799999999999997</v>
      </c>
      <c r="H256" s="583">
        <v>18</v>
      </c>
      <c r="I256" s="580">
        <v>96</v>
      </c>
      <c r="J256" s="580">
        <v>47</v>
      </c>
      <c r="K256" s="583">
        <v>4.5</v>
      </c>
      <c r="L256" s="581">
        <v>4.9000000000000004</v>
      </c>
      <c r="M256" s="581">
        <v>1.1000000000000001</v>
      </c>
      <c r="N256" s="581">
        <v>0.51</v>
      </c>
      <c r="O256" s="581">
        <f t="shared" si="58"/>
        <v>0.80500000000000005</v>
      </c>
      <c r="P256" s="582">
        <v>0.41666666666666669</v>
      </c>
      <c r="Q256" s="583">
        <v>0</v>
      </c>
    </row>
    <row r="257" spans="1:17" x14ac:dyDescent="0.35">
      <c r="A257" s="571">
        <v>26</v>
      </c>
      <c r="B257" s="581">
        <v>29</v>
      </c>
      <c r="C257" s="580">
        <v>28.32</v>
      </c>
      <c r="D257" s="575">
        <v>0</v>
      </c>
      <c r="E257" s="575">
        <v>0</v>
      </c>
      <c r="F257" s="574">
        <v>0</v>
      </c>
      <c r="G257" s="583">
        <v>32.799999999999997</v>
      </c>
      <c r="H257" s="580">
        <v>18.2</v>
      </c>
      <c r="I257" s="580">
        <v>92</v>
      </c>
      <c r="J257" s="580">
        <v>63</v>
      </c>
      <c r="K257" s="583">
        <v>2.5</v>
      </c>
      <c r="L257" s="581">
        <v>2.5</v>
      </c>
      <c r="M257" s="580">
        <v>0.96</v>
      </c>
      <c r="N257" s="580">
        <v>0.78</v>
      </c>
      <c r="O257" s="581">
        <f t="shared" si="58"/>
        <v>0.87</v>
      </c>
      <c r="P257" s="582">
        <v>6.5972222222222224E-2</v>
      </c>
      <c r="Q257" s="583">
        <v>0</v>
      </c>
    </row>
    <row r="258" spans="1:17" x14ac:dyDescent="0.35">
      <c r="A258" s="571">
        <v>27</v>
      </c>
      <c r="B258" s="581">
        <v>29.8</v>
      </c>
      <c r="C258" s="580">
        <v>28.28</v>
      </c>
      <c r="D258" s="575">
        <v>0</v>
      </c>
      <c r="E258" s="575">
        <v>0</v>
      </c>
      <c r="F258" s="574">
        <v>0</v>
      </c>
      <c r="G258" s="583">
        <v>35.4</v>
      </c>
      <c r="H258" s="583">
        <v>17.399999999999999</v>
      </c>
      <c r="I258" s="580">
        <v>92</v>
      </c>
      <c r="J258" s="580">
        <v>42</v>
      </c>
      <c r="K258" s="583">
        <v>4.0999999999999996</v>
      </c>
      <c r="L258" s="581">
        <v>4.5</v>
      </c>
      <c r="M258" s="581">
        <v>1.04</v>
      </c>
      <c r="N258" s="581">
        <v>0.81</v>
      </c>
      <c r="O258" s="581">
        <f t="shared" si="58"/>
        <v>0.92500000000000004</v>
      </c>
      <c r="P258" s="582">
        <v>0.20833333333333334</v>
      </c>
      <c r="Q258" s="583">
        <v>0</v>
      </c>
    </row>
    <row r="259" spans="1:17" x14ac:dyDescent="0.35">
      <c r="A259" s="571">
        <v>28</v>
      </c>
      <c r="B259" s="580">
        <v>30.48</v>
      </c>
      <c r="C259" s="581">
        <v>29.12</v>
      </c>
      <c r="D259" s="575">
        <v>0</v>
      </c>
      <c r="E259" s="575">
        <v>0</v>
      </c>
      <c r="F259" s="574">
        <v>0</v>
      </c>
      <c r="G259" s="583">
        <v>34.200000000000003</v>
      </c>
      <c r="H259" s="583">
        <v>17.8</v>
      </c>
      <c r="I259" s="580">
        <v>92</v>
      </c>
      <c r="J259" s="580">
        <v>46</v>
      </c>
      <c r="K259" s="580">
        <v>6.2</v>
      </c>
      <c r="L259" s="580">
        <v>5.96</v>
      </c>
      <c r="M259" s="580">
        <v>1.62</v>
      </c>
      <c r="N259" s="581">
        <v>0.64</v>
      </c>
      <c r="O259" s="581">
        <f t="shared" si="58"/>
        <v>1.1300000000000001</v>
      </c>
      <c r="P259" s="582">
        <v>0.2986111111111111</v>
      </c>
      <c r="Q259" s="583">
        <v>0</v>
      </c>
    </row>
    <row r="260" spans="1:17" x14ac:dyDescent="0.35">
      <c r="A260" s="571">
        <v>29</v>
      </c>
      <c r="B260" s="581">
        <v>28.96</v>
      </c>
      <c r="C260" s="580">
        <v>28.56</v>
      </c>
      <c r="D260" s="575">
        <v>0</v>
      </c>
      <c r="E260" s="575">
        <v>0</v>
      </c>
      <c r="F260" s="574">
        <v>0</v>
      </c>
      <c r="G260" s="583">
        <v>32.799999999999997</v>
      </c>
      <c r="H260" s="583">
        <v>18.600000000000001</v>
      </c>
      <c r="I260" s="580">
        <v>96</v>
      </c>
      <c r="J260" s="580">
        <v>50</v>
      </c>
      <c r="K260" s="583">
        <v>3</v>
      </c>
      <c r="L260" s="580">
        <v>4.4400000000000004</v>
      </c>
      <c r="M260" s="580">
        <v>1.0900000000000001</v>
      </c>
      <c r="N260" s="580">
        <v>0.44</v>
      </c>
      <c r="O260" s="581">
        <f t="shared" si="58"/>
        <v>0.76500000000000001</v>
      </c>
      <c r="P260" s="582">
        <v>0.20833333333333334</v>
      </c>
      <c r="Q260" s="583">
        <v>10.199999999999999</v>
      </c>
    </row>
    <row r="261" spans="1:17" x14ac:dyDescent="0.35">
      <c r="A261" s="571">
        <v>30</v>
      </c>
      <c r="B261" s="580">
        <v>29.64</v>
      </c>
      <c r="C261" s="580">
        <v>28.6</v>
      </c>
      <c r="D261" s="575">
        <v>0</v>
      </c>
      <c r="E261" s="575">
        <v>0</v>
      </c>
      <c r="F261" s="574">
        <v>0</v>
      </c>
      <c r="G261" s="583">
        <v>33.799999999999997</v>
      </c>
      <c r="H261" s="580">
        <v>18.2</v>
      </c>
      <c r="I261" s="580">
        <v>96</v>
      </c>
      <c r="J261" s="580">
        <v>46</v>
      </c>
      <c r="K261" s="583">
        <v>4</v>
      </c>
      <c r="L261" s="581">
        <v>3</v>
      </c>
      <c r="M261" s="580">
        <v>1.32</v>
      </c>
      <c r="N261" s="580">
        <v>0.45</v>
      </c>
      <c r="O261" s="581">
        <f t="shared" si="58"/>
        <v>0.88500000000000001</v>
      </c>
      <c r="P261" s="582">
        <v>0.29166666666666669</v>
      </c>
      <c r="Q261" s="583">
        <v>0</v>
      </c>
    </row>
    <row r="262" spans="1:17" ht="15" thickBot="1" x14ac:dyDescent="0.4">
      <c r="A262" s="585">
        <v>31</v>
      </c>
      <c r="B262" s="616">
        <v>31.08</v>
      </c>
      <c r="C262" s="616">
        <v>28.84</v>
      </c>
      <c r="D262" s="575">
        <v>0</v>
      </c>
      <c r="E262" s="575">
        <v>0</v>
      </c>
      <c r="F262" s="574">
        <v>0</v>
      </c>
      <c r="G262" s="580">
        <v>35.4</v>
      </c>
      <c r="H262" s="583">
        <v>18.2</v>
      </c>
      <c r="I262" s="580">
        <v>96</v>
      </c>
      <c r="J262" s="580">
        <v>35</v>
      </c>
      <c r="K262" s="583">
        <v>5.6</v>
      </c>
      <c r="L262" s="580">
        <v>5.6</v>
      </c>
      <c r="M262" s="583">
        <v>1</v>
      </c>
      <c r="N262" s="583">
        <v>0.7</v>
      </c>
      <c r="O262" s="581">
        <f t="shared" si="58"/>
        <v>0.85</v>
      </c>
      <c r="P262" s="582" t="s">
        <v>281</v>
      </c>
      <c r="Q262" s="583">
        <v>0</v>
      </c>
    </row>
    <row r="263" spans="1:17" ht="15" thickBot="1" x14ac:dyDescent="0.4">
      <c r="A263" s="597" t="s">
        <v>16</v>
      </c>
      <c r="B263" s="602">
        <f>SUM(B252:B262)</f>
        <v>331.84</v>
      </c>
      <c r="C263" s="602">
        <f>SUM(C252:C262)</f>
        <v>320.03999999999996</v>
      </c>
      <c r="D263" s="575">
        <v>0</v>
      </c>
      <c r="E263" s="575">
        <v>0</v>
      </c>
      <c r="F263" s="602"/>
      <c r="G263" s="602">
        <f t="shared" ref="G263:N263" si="63">SUM(G252:G262)</f>
        <v>375.6</v>
      </c>
      <c r="H263" s="602">
        <f t="shared" si="63"/>
        <v>199.99999999999997</v>
      </c>
      <c r="I263" s="602">
        <f t="shared" si="63"/>
        <v>1044</v>
      </c>
      <c r="J263" s="602">
        <f t="shared" si="63"/>
        <v>492</v>
      </c>
      <c r="K263" s="602">
        <f t="shared" si="63"/>
        <v>50.7</v>
      </c>
      <c r="L263" s="602">
        <f t="shared" si="63"/>
        <v>49.449999999999996</v>
      </c>
      <c r="M263" s="602">
        <f t="shared" si="63"/>
        <v>13.46</v>
      </c>
      <c r="N263" s="602">
        <f t="shared" si="63"/>
        <v>7.1400000000000006</v>
      </c>
      <c r="O263" s="581">
        <f t="shared" si="58"/>
        <v>10.3</v>
      </c>
      <c r="P263" s="602"/>
      <c r="Q263" s="602"/>
    </row>
    <row r="264" spans="1:17" ht="15" thickBot="1" x14ac:dyDescent="0.4">
      <c r="A264" s="597" t="s">
        <v>18</v>
      </c>
      <c r="B264" s="602">
        <f>AVERAGE(B252:B262)</f>
        <v>30.167272727272724</v>
      </c>
      <c r="C264" s="602">
        <f>AVERAGE(C252:C262)</f>
        <v>29.09454545454545</v>
      </c>
      <c r="D264" s="575">
        <v>0</v>
      </c>
      <c r="E264" s="575">
        <v>0</v>
      </c>
      <c r="F264" s="602"/>
      <c r="G264" s="602">
        <f t="shared" ref="G264:N264" si="64">AVERAGE(G252:G262)</f>
        <v>34.145454545454548</v>
      </c>
      <c r="H264" s="602">
        <f t="shared" si="64"/>
        <v>18.18181818181818</v>
      </c>
      <c r="I264" s="602">
        <f t="shared" si="64"/>
        <v>94.909090909090907</v>
      </c>
      <c r="J264" s="602">
        <f t="shared" si="64"/>
        <v>44.727272727272727</v>
      </c>
      <c r="K264" s="602">
        <f t="shared" si="64"/>
        <v>4.6090909090909093</v>
      </c>
      <c r="L264" s="602">
        <f t="shared" si="64"/>
        <v>4.4954545454545451</v>
      </c>
      <c r="M264" s="602">
        <f t="shared" si="64"/>
        <v>1.2236363636363636</v>
      </c>
      <c r="N264" s="602">
        <f t="shared" si="64"/>
        <v>0.64909090909090916</v>
      </c>
      <c r="O264" s="581">
        <f t="shared" si="58"/>
        <v>0.9363636363636364</v>
      </c>
      <c r="P264" s="602"/>
      <c r="Q264" s="602"/>
    </row>
    <row r="265" spans="1:17" ht="15" thickBot="1" x14ac:dyDescent="0.4">
      <c r="A265" s="597" t="s">
        <v>20</v>
      </c>
      <c r="B265" s="602">
        <f>B263+B250+B238</f>
        <v>981.96</v>
      </c>
      <c r="C265" s="602">
        <f>C263+C250+C238</f>
        <v>935.31999999999994</v>
      </c>
      <c r="D265" s="575">
        <v>0</v>
      </c>
      <c r="E265" s="575">
        <v>0</v>
      </c>
      <c r="F265" s="602"/>
      <c r="G265" s="602">
        <f t="shared" ref="G265:N265" si="65">G263+G250+G238</f>
        <v>1086</v>
      </c>
      <c r="H265" s="602">
        <f t="shared" si="65"/>
        <v>581.19999999999993</v>
      </c>
      <c r="I265" s="602">
        <f t="shared" si="65"/>
        <v>2931</v>
      </c>
      <c r="J265" s="602">
        <f t="shared" si="65"/>
        <v>1336</v>
      </c>
      <c r="K265" s="602">
        <f t="shared" si="65"/>
        <v>153.90000000000003</v>
      </c>
      <c r="L265" s="602">
        <f t="shared" si="65"/>
        <v>169.67000000000002</v>
      </c>
      <c r="M265" s="602">
        <f t="shared" si="65"/>
        <v>33.410000000000004</v>
      </c>
      <c r="N265" s="602">
        <f t="shared" si="65"/>
        <v>21.31</v>
      </c>
      <c r="O265" s="581">
        <f t="shared" si="58"/>
        <v>27.36</v>
      </c>
      <c r="P265" s="602"/>
      <c r="Q265" s="602"/>
    </row>
    <row r="266" spans="1:17" ht="15" thickBot="1" x14ac:dyDescent="0.4">
      <c r="A266" s="597" t="s">
        <v>21</v>
      </c>
      <c r="B266" s="602">
        <f>B265/31</f>
        <v>31.676129032258064</v>
      </c>
      <c r="C266" s="602">
        <f>C265/31</f>
        <v>30.171612903225803</v>
      </c>
      <c r="D266" s="575">
        <v>0</v>
      </c>
      <c r="E266" s="575">
        <v>0</v>
      </c>
      <c r="F266" s="602"/>
      <c r="G266" s="602">
        <f t="shared" ref="G266:N266" si="66">G265/31</f>
        <v>35.032258064516128</v>
      </c>
      <c r="H266" s="602">
        <f t="shared" si="66"/>
        <v>18.748387096774191</v>
      </c>
      <c r="I266" s="602">
        <f t="shared" si="66"/>
        <v>94.548387096774192</v>
      </c>
      <c r="J266" s="602">
        <f t="shared" si="66"/>
        <v>43.096774193548384</v>
      </c>
      <c r="K266" s="602">
        <f t="shared" si="66"/>
        <v>4.9645161290322593</v>
      </c>
      <c r="L266" s="602">
        <f t="shared" si="66"/>
        <v>5.4732258064516133</v>
      </c>
      <c r="M266" s="602">
        <f t="shared" si="66"/>
        <v>1.0777419354838711</v>
      </c>
      <c r="N266" s="602">
        <f t="shared" si="66"/>
        <v>0.68741935483870964</v>
      </c>
      <c r="O266" s="581">
        <f>AVERAGE(M266:N266)</f>
        <v>0.88258064516129031</v>
      </c>
      <c r="P266" s="602"/>
      <c r="Q266" s="602"/>
    </row>
    <row r="267" spans="1:17" ht="15" thickBot="1" x14ac:dyDescent="0.4">
      <c r="A267" s="1568" t="s">
        <v>282</v>
      </c>
      <c r="B267" s="1568"/>
      <c r="C267" s="1568"/>
      <c r="D267" s="1568"/>
      <c r="E267" s="1568"/>
      <c r="F267" s="1568"/>
      <c r="G267" s="1568"/>
      <c r="H267" s="1568"/>
      <c r="I267" s="1568"/>
      <c r="J267" s="1568"/>
      <c r="K267" s="1568"/>
      <c r="L267" s="1568"/>
      <c r="M267" s="1568"/>
      <c r="N267" s="1568"/>
      <c r="O267" s="1568"/>
      <c r="P267" s="1568"/>
      <c r="Q267" s="1568"/>
    </row>
    <row r="268" spans="1:17" ht="32.25" customHeight="1" x14ac:dyDescent="0.35">
      <c r="A268" s="1569" t="s">
        <v>1</v>
      </c>
      <c r="B268" s="1460" t="s">
        <v>23</v>
      </c>
      <c r="C268" s="1578"/>
      <c r="D268" s="1578"/>
      <c r="E268" s="1578"/>
      <c r="F268" s="1571"/>
      <c r="G268" s="1460" t="s">
        <v>40</v>
      </c>
      <c r="H268" s="1571"/>
      <c r="I268" s="1460" t="s">
        <v>4</v>
      </c>
      <c r="J268" s="1571"/>
      <c r="K268" s="1572" t="s">
        <v>5</v>
      </c>
      <c r="L268" s="1573"/>
      <c r="M268" s="1572" t="s">
        <v>6</v>
      </c>
      <c r="N268" s="1574"/>
      <c r="O268" s="1573"/>
      <c r="P268" s="1575" t="s">
        <v>36</v>
      </c>
      <c r="Q268" s="1575" t="s">
        <v>37</v>
      </c>
    </row>
    <row r="269" spans="1:17" ht="26.5" thickBot="1" x14ac:dyDescent="0.4">
      <c r="A269" s="1570"/>
      <c r="B269" s="567">
        <v>0.05</v>
      </c>
      <c r="C269" s="567">
        <v>0.1</v>
      </c>
      <c r="D269" s="568" t="s">
        <v>265</v>
      </c>
      <c r="E269" s="568" t="s">
        <v>228</v>
      </c>
      <c r="F269" s="567" t="s">
        <v>266</v>
      </c>
      <c r="G269" s="567" t="s">
        <v>9</v>
      </c>
      <c r="H269" s="567" t="s">
        <v>10</v>
      </c>
      <c r="I269" s="567" t="s">
        <v>9</v>
      </c>
      <c r="J269" s="567" t="s">
        <v>10</v>
      </c>
      <c r="K269" s="567" t="s">
        <v>11</v>
      </c>
      <c r="L269" s="567" t="s">
        <v>12</v>
      </c>
      <c r="M269" s="569" t="s">
        <v>13</v>
      </c>
      <c r="N269" s="569" t="s">
        <v>14</v>
      </c>
      <c r="O269" s="614" t="s">
        <v>15</v>
      </c>
      <c r="P269" s="1576"/>
      <c r="Q269" s="1576"/>
    </row>
    <row r="270" spans="1:17" ht="15" thickBot="1" x14ac:dyDescent="0.4">
      <c r="A270" s="628">
        <v>1</v>
      </c>
      <c r="B270" s="580">
        <v>32.08</v>
      </c>
      <c r="C270" s="580">
        <v>29.84</v>
      </c>
      <c r="D270" s="575">
        <v>0</v>
      </c>
      <c r="E270" s="575">
        <v>0</v>
      </c>
      <c r="F270" s="574">
        <v>0</v>
      </c>
      <c r="G270" s="583">
        <v>36.4</v>
      </c>
      <c r="H270" s="583">
        <v>18.600000000000001</v>
      </c>
      <c r="I270" s="580">
        <v>92</v>
      </c>
      <c r="J270" s="580">
        <v>34</v>
      </c>
      <c r="K270" s="583">
        <v>6</v>
      </c>
      <c r="L270" s="583">
        <v>6.4</v>
      </c>
      <c r="M270" s="581">
        <v>0.92</v>
      </c>
      <c r="N270" s="583" t="s">
        <v>283</v>
      </c>
      <c r="O270" s="629">
        <f>AVERAGE(M270:N270)</f>
        <v>0.92</v>
      </c>
      <c r="P270" s="582" t="s">
        <v>132</v>
      </c>
      <c r="Q270" s="583">
        <v>0</v>
      </c>
    </row>
    <row r="271" spans="1:17" ht="15" thickBot="1" x14ac:dyDescent="0.4">
      <c r="A271" s="571">
        <v>2</v>
      </c>
      <c r="B271" s="581">
        <v>32.28</v>
      </c>
      <c r="C271" s="580">
        <v>30.2</v>
      </c>
      <c r="D271" s="575">
        <v>0</v>
      </c>
      <c r="E271" s="575">
        <v>0</v>
      </c>
      <c r="F271" s="574">
        <v>0</v>
      </c>
      <c r="G271" s="583">
        <v>37.4</v>
      </c>
      <c r="H271" s="580">
        <v>17.8</v>
      </c>
      <c r="I271" s="580">
        <v>66</v>
      </c>
      <c r="J271" s="580">
        <v>32</v>
      </c>
      <c r="K271" s="583">
        <v>6.8</v>
      </c>
      <c r="L271" s="583">
        <v>9.6</v>
      </c>
      <c r="M271" s="580">
        <v>1.05</v>
      </c>
      <c r="N271" s="580">
        <v>0.83</v>
      </c>
      <c r="O271" s="629">
        <f t="shared" ref="O271:O304" si="67">AVERAGE(M271:N271)</f>
        <v>0.94</v>
      </c>
      <c r="P271" s="582" t="s">
        <v>85</v>
      </c>
      <c r="Q271" s="583">
        <v>0</v>
      </c>
    </row>
    <row r="272" spans="1:17" ht="15" thickBot="1" x14ac:dyDescent="0.4">
      <c r="A272" s="571">
        <v>3</v>
      </c>
      <c r="B272" s="581">
        <v>31.16</v>
      </c>
      <c r="C272" s="580">
        <v>29.96</v>
      </c>
      <c r="D272" s="575">
        <v>0</v>
      </c>
      <c r="E272" s="575">
        <v>0</v>
      </c>
      <c r="F272" s="574">
        <v>0</v>
      </c>
      <c r="G272" s="583">
        <v>35.799999999999997</v>
      </c>
      <c r="H272" s="583">
        <v>17.2</v>
      </c>
      <c r="I272" s="580">
        <v>92</v>
      </c>
      <c r="J272" s="580">
        <v>34</v>
      </c>
      <c r="K272" s="583">
        <v>6.1</v>
      </c>
      <c r="L272" s="581">
        <v>4.4400000000000004</v>
      </c>
      <c r="M272" s="581">
        <v>0.85</v>
      </c>
      <c r="N272" s="581">
        <v>0.65</v>
      </c>
      <c r="O272" s="629">
        <f t="shared" si="67"/>
        <v>0.75</v>
      </c>
      <c r="P272" s="582" t="s">
        <v>138</v>
      </c>
      <c r="Q272" s="583">
        <v>0</v>
      </c>
    </row>
    <row r="273" spans="1:17" ht="15" thickBot="1" x14ac:dyDescent="0.4">
      <c r="A273" s="571">
        <v>4</v>
      </c>
      <c r="B273" s="580">
        <v>31.76</v>
      </c>
      <c r="C273" s="581">
        <v>29.64</v>
      </c>
      <c r="D273" s="575">
        <v>0</v>
      </c>
      <c r="E273" s="575">
        <v>0</v>
      </c>
      <c r="F273" s="574">
        <v>0</v>
      </c>
      <c r="G273" s="583">
        <v>37.6</v>
      </c>
      <c r="H273" s="583">
        <v>17</v>
      </c>
      <c r="I273" s="580">
        <v>86</v>
      </c>
      <c r="J273" s="580">
        <v>28</v>
      </c>
      <c r="K273" s="580">
        <v>7.7</v>
      </c>
      <c r="L273" s="580">
        <v>6.16</v>
      </c>
      <c r="M273" s="580">
        <v>1.05</v>
      </c>
      <c r="N273" s="581">
        <v>0.65</v>
      </c>
      <c r="O273" s="629">
        <f t="shared" si="67"/>
        <v>0.85000000000000009</v>
      </c>
      <c r="P273" s="582" t="s">
        <v>284</v>
      </c>
      <c r="Q273" s="583">
        <v>0</v>
      </c>
    </row>
    <row r="274" spans="1:17" ht="15" thickBot="1" x14ac:dyDescent="0.4">
      <c r="A274" s="571">
        <v>5</v>
      </c>
      <c r="B274" s="581">
        <v>32.28</v>
      </c>
      <c r="C274" s="580">
        <v>30.16</v>
      </c>
      <c r="D274" s="575">
        <v>0</v>
      </c>
      <c r="E274" s="575">
        <v>0</v>
      </c>
      <c r="F274" s="574">
        <v>0</v>
      </c>
      <c r="G274" s="583">
        <v>37</v>
      </c>
      <c r="H274" s="583">
        <v>15</v>
      </c>
      <c r="I274" s="580">
        <v>74</v>
      </c>
      <c r="J274" s="580">
        <v>25</v>
      </c>
      <c r="K274" s="583">
        <v>6.6</v>
      </c>
      <c r="L274" s="580">
        <v>5.9</v>
      </c>
      <c r="M274" s="580">
        <v>0.85</v>
      </c>
      <c r="N274" s="580">
        <v>0.77</v>
      </c>
      <c r="O274" s="629">
        <f t="shared" si="67"/>
        <v>0.81</v>
      </c>
      <c r="P274" s="582" t="s">
        <v>132</v>
      </c>
      <c r="Q274" s="583">
        <v>0</v>
      </c>
    </row>
    <row r="275" spans="1:17" ht="15" thickBot="1" x14ac:dyDescent="0.4">
      <c r="A275" s="571">
        <v>6</v>
      </c>
      <c r="B275" s="580">
        <v>32.56</v>
      </c>
      <c r="C275" s="580">
        <v>30.28</v>
      </c>
      <c r="D275" s="575">
        <v>0</v>
      </c>
      <c r="E275" s="575">
        <v>0</v>
      </c>
      <c r="F275" s="574">
        <v>0</v>
      </c>
      <c r="G275" s="583">
        <v>37.799999999999997</v>
      </c>
      <c r="H275" s="583">
        <v>15</v>
      </c>
      <c r="I275" s="580">
        <v>91</v>
      </c>
      <c r="J275" s="580">
        <v>29</v>
      </c>
      <c r="K275" s="583">
        <v>7.7</v>
      </c>
      <c r="L275" s="581">
        <v>6.56</v>
      </c>
      <c r="M275" s="580">
        <v>0.93</v>
      </c>
      <c r="N275" s="580">
        <v>0.76</v>
      </c>
      <c r="O275" s="629">
        <f t="shared" si="67"/>
        <v>0.84499999999999997</v>
      </c>
      <c r="P275" s="582" t="s">
        <v>91</v>
      </c>
      <c r="Q275" s="583">
        <v>0</v>
      </c>
    </row>
    <row r="276" spans="1:17" ht="15" thickBot="1" x14ac:dyDescent="0.4">
      <c r="A276" s="571">
        <v>7</v>
      </c>
      <c r="B276" s="580">
        <v>33.44</v>
      </c>
      <c r="C276" s="580">
        <v>30.52</v>
      </c>
      <c r="D276" s="575">
        <v>0</v>
      </c>
      <c r="E276" s="575">
        <v>0</v>
      </c>
      <c r="F276" s="574">
        <v>0</v>
      </c>
      <c r="G276" s="583">
        <v>37</v>
      </c>
      <c r="H276" s="583">
        <v>18.600000000000001</v>
      </c>
      <c r="I276" s="580">
        <v>75</v>
      </c>
      <c r="J276" s="580">
        <v>35</v>
      </c>
      <c r="K276" s="583">
        <v>3.2</v>
      </c>
      <c r="L276" s="581">
        <v>7.3</v>
      </c>
      <c r="M276" s="580">
        <v>1.1299999999999999</v>
      </c>
      <c r="N276" s="581">
        <v>0.64</v>
      </c>
      <c r="O276" s="629">
        <f t="shared" si="67"/>
        <v>0.88500000000000001</v>
      </c>
      <c r="P276" s="582" t="s">
        <v>91</v>
      </c>
      <c r="Q276" s="583">
        <v>0</v>
      </c>
    </row>
    <row r="277" spans="1:17" ht="15" thickBot="1" x14ac:dyDescent="0.4">
      <c r="A277" s="571">
        <v>8</v>
      </c>
      <c r="B277" s="580">
        <v>31.28</v>
      </c>
      <c r="C277" s="580">
        <v>30</v>
      </c>
      <c r="D277" s="575">
        <v>0</v>
      </c>
      <c r="E277" s="575">
        <v>0</v>
      </c>
      <c r="F277" s="574">
        <v>0</v>
      </c>
      <c r="G277" s="583">
        <v>34.4</v>
      </c>
      <c r="H277" s="583">
        <v>20</v>
      </c>
      <c r="I277" s="580">
        <v>88</v>
      </c>
      <c r="J277" s="580">
        <v>53</v>
      </c>
      <c r="K277" s="583">
        <v>3.3</v>
      </c>
      <c r="L277" s="580">
        <v>2.3199999999999998</v>
      </c>
      <c r="M277" s="580">
        <v>0.87</v>
      </c>
      <c r="N277" s="581">
        <v>1.45</v>
      </c>
      <c r="O277" s="629">
        <f t="shared" si="67"/>
        <v>1.1599999999999999</v>
      </c>
      <c r="P277" s="582" t="s">
        <v>81</v>
      </c>
      <c r="Q277" s="583">
        <v>4.2</v>
      </c>
    </row>
    <row r="278" spans="1:17" ht="15" thickBot="1" x14ac:dyDescent="0.4">
      <c r="A278" s="571">
        <v>9</v>
      </c>
      <c r="B278" s="580">
        <v>31.72</v>
      </c>
      <c r="C278" s="580">
        <v>30.16</v>
      </c>
      <c r="D278" s="575">
        <v>0</v>
      </c>
      <c r="E278" s="575">
        <v>0</v>
      </c>
      <c r="F278" s="574">
        <v>0</v>
      </c>
      <c r="G278" s="583">
        <v>36</v>
      </c>
      <c r="H278" s="580">
        <v>18.8</v>
      </c>
      <c r="I278" s="580">
        <v>96</v>
      </c>
      <c r="J278" s="580">
        <v>39</v>
      </c>
      <c r="K278" s="583">
        <v>6.2</v>
      </c>
      <c r="L278" s="580">
        <v>6.2</v>
      </c>
      <c r="M278" s="580">
        <v>1.21</v>
      </c>
      <c r="N278" s="580">
        <v>1.43</v>
      </c>
      <c r="O278" s="629">
        <f t="shared" si="67"/>
        <v>1.3199999999999998</v>
      </c>
      <c r="P278" s="582" t="s">
        <v>285</v>
      </c>
      <c r="Q278" s="583">
        <v>0</v>
      </c>
    </row>
    <row r="279" spans="1:17" ht="15" thickBot="1" x14ac:dyDescent="0.4">
      <c r="A279" s="585">
        <v>10</v>
      </c>
      <c r="B279" s="580">
        <v>32.479999999999997</v>
      </c>
      <c r="C279" s="580">
        <v>31.28</v>
      </c>
      <c r="D279" s="575">
        <v>0</v>
      </c>
      <c r="E279" s="575">
        <v>0</v>
      </c>
      <c r="F279" s="574">
        <v>0</v>
      </c>
      <c r="G279" s="583">
        <v>35.4</v>
      </c>
      <c r="H279" s="583">
        <v>21.2</v>
      </c>
      <c r="I279" s="580">
        <v>84</v>
      </c>
      <c r="J279" s="580">
        <v>45</v>
      </c>
      <c r="K279" s="583">
        <v>5.2</v>
      </c>
      <c r="L279" s="580">
        <v>5.42</v>
      </c>
      <c r="M279" s="581">
        <v>1.21</v>
      </c>
      <c r="N279" s="581">
        <v>0.94</v>
      </c>
      <c r="O279" s="629">
        <f t="shared" si="67"/>
        <v>1.075</v>
      </c>
      <c r="P279" s="582" t="s">
        <v>108</v>
      </c>
      <c r="Q279" s="583">
        <v>18.2</v>
      </c>
    </row>
    <row r="280" spans="1:17" ht="15" thickBot="1" x14ac:dyDescent="0.4">
      <c r="A280" s="597" t="s">
        <v>16</v>
      </c>
      <c r="B280" s="583">
        <f>SUM(B270:B279)</f>
        <v>321.04000000000008</v>
      </c>
      <c r="C280" s="583">
        <f>SUM(C270:C279)</f>
        <v>302.04000000000008</v>
      </c>
      <c r="D280" s="575">
        <v>0</v>
      </c>
      <c r="E280" s="575">
        <v>0</v>
      </c>
      <c r="F280" s="583"/>
      <c r="G280" s="583">
        <f t="shared" ref="G280:N280" si="68">SUM(G270:G279)</f>
        <v>364.79999999999995</v>
      </c>
      <c r="H280" s="583">
        <f t="shared" si="68"/>
        <v>179.20000000000002</v>
      </c>
      <c r="I280" s="583">
        <f t="shared" si="68"/>
        <v>844</v>
      </c>
      <c r="J280" s="583">
        <f t="shared" si="68"/>
        <v>354</v>
      </c>
      <c r="K280" s="583">
        <f t="shared" si="68"/>
        <v>58.800000000000004</v>
      </c>
      <c r="L280" s="583">
        <f t="shared" si="68"/>
        <v>60.300000000000004</v>
      </c>
      <c r="M280" s="583">
        <f t="shared" si="68"/>
        <v>10.07</v>
      </c>
      <c r="N280" s="583">
        <f t="shared" si="68"/>
        <v>8.1199999999999992</v>
      </c>
      <c r="O280" s="629">
        <f t="shared" si="67"/>
        <v>9.0949999999999989</v>
      </c>
      <c r="P280" s="583"/>
      <c r="Q280" s="583"/>
    </row>
    <row r="281" spans="1:17" ht="15" thickBot="1" x14ac:dyDescent="0.4">
      <c r="A281" s="597" t="s">
        <v>18</v>
      </c>
      <c r="B281" s="583">
        <f>AVERAGE(B270:B279)</f>
        <v>32.104000000000006</v>
      </c>
      <c r="C281" s="583">
        <f>AVERAGE(C270:C279)</f>
        <v>30.204000000000008</v>
      </c>
      <c r="D281" s="575">
        <v>0</v>
      </c>
      <c r="E281" s="575">
        <v>0</v>
      </c>
      <c r="F281" s="583"/>
      <c r="G281" s="583">
        <f t="shared" ref="G281:N281" si="69">AVERAGE(G270:G279)</f>
        <v>36.479999999999997</v>
      </c>
      <c r="H281" s="583">
        <f t="shared" si="69"/>
        <v>17.920000000000002</v>
      </c>
      <c r="I281" s="583">
        <f t="shared" si="69"/>
        <v>84.4</v>
      </c>
      <c r="J281" s="583">
        <f t="shared" si="69"/>
        <v>35.4</v>
      </c>
      <c r="K281" s="583">
        <f t="shared" si="69"/>
        <v>5.8800000000000008</v>
      </c>
      <c r="L281" s="583">
        <f t="shared" si="69"/>
        <v>6.03</v>
      </c>
      <c r="M281" s="583">
        <f t="shared" si="69"/>
        <v>1.0070000000000001</v>
      </c>
      <c r="N281" s="583">
        <f t="shared" si="69"/>
        <v>0.90222222222222215</v>
      </c>
      <c r="O281" s="629">
        <f t="shared" si="67"/>
        <v>0.95461111111111108</v>
      </c>
      <c r="P281" s="583"/>
      <c r="Q281" s="583"/>
    </row>
    <row r="282" spans="1:17" ht="15" thickBot="1" x14ac:dyDescent="0.4">
      <c r="A282" s="603">
        <v>11</v>
      </c>
      <c r="B282" s="580">
        <v>27.64</v>
      </c>
      <c r="C282" s="581">
        <v>29</v>
      </c>
      <c r="D282" s="575">
        <v>0</v>
      </c>
      <c r="E282" s="575">
        <v>0</v>
      </c>
      <c r="F282" s="574">
        <v>0</v>
      </c>
      <c r="G282" s="583">
        <v>31.4</v>
      </c>
      <c r="H282" s="583">
        <v>20.399999999999999</v>
      </c>
      <c r="I282" s="580">
        <v>84</v>
      </c>
      <c r="J282" s="580">
        <v>47</v>
      </c>
      <c r="K282" s="580">
        <v>2.6</v>
      </c>
      <c r="L282" s="580">
        <v>2.2200000000000002</v>
      </c>
      <c r="M282" s="580">
        <v>1.53</v>
      </c>
      <c r="N282" s="581">
        <v>0.68</v>
      </c>
      <c r="O282" s="629">
        <f t="shared" si="67"/>
        <v>1.105</v>
      </c>
      <c r="P282" s="582" t="s">
        <v>286</v>
      </c>
      <c r="Q282" s="583">
        <v>0</v>
      </c>
    </row>
    <row r="283" spans="1:17" ht="15" thickBot="1" x14ac:dyDescent="0.4">
      <c r="A283" s="571">
        <v>12</v>
      </c>
      <c r="B283" s="581">
        <v>31</v>
      </c>
      <c r="C283" s="581">
        <v>29.12</v>
      </c>
      <c r="D283" s="575">
        <v>0</v>
      </c>
      <c r="E283" s="575">
        <v>0</v>
      </c>
      <c r="F283" s="574">
        <v>0</v>
      </c>
      <c r="G283" s="583">
        <v>35</v>
      </c>
      <c r="H283" s="583">
        <v>20.2</v>
      </c>
      <c r="I283" s="580">
        <v>76</v>
      </c>
      <c r="J283" s="580">
        <v>46</v>
      </c>
      <c r="K283" s="580">
        <v>6.7</v>
      </c>
      <c r="L283" s="581">
        <v>4.8</v>
      </c>
      <c r="M283" s="580">
        <v>1.74</v>
      </c>
      <c r="N283" s="580">
        <v>1.39</v>
      </c>
      <c r="O283" s="629">
        <f t="shared" si="67"/>
        <v>1.5649999999999999</v>
      </c>
      <c r="P283" s="582" t="s">
        <v>287</v>
      </c>
      <c r="Q283" s="583">
        <v>12.5</v>
      </c>
    </row>
    <row r="284" spans="1:17" ht="15" thickBot="1" x14ac:dyDescent="0.4">
      <c r="A284" s="571">
        <v>13</v>
      </c>
      <c r="B284" s="581">
        <v>30</v>
      </c>
      <c r="C284" s="580">
        <v>28.92</v>
      </c>
      <c r="D284" s="575">
        <v>0</v>
      </c>
      <c r="E284" s="575">
        <v>0</v>
      </c>
      <c r="F284" s="574">
        <v>0</v>
      </c>
      <c r="G284" s="583">
        <v>35.200000000000003</v>
      </c>
      <c r="H284" s="580">
        <v>18.8</v>
      </c>
      <c r="I284" s="580">
        <v>96</v>
      </c>
      <c r="J284" s="580">
        <v>42</v>
      </c>
      <c r="K284" s="580">
        <v>4.7</v>
      </c>
      <c r="L284" s="581">
        <v>3.9</v>
      </c>
      <c r="M284" s="580">
        <v>0.87</v>
      </c>
      <c r="N284" s="580">
        <v>0.63</v>
      </c>
      <c r="O284" s="629">
        <f t="shared" si="67"/>
        <v>0.75</v>
      </c>
      <c r="P284" s="582" t="s">
        <v>118</v>
      </c>
      <c r="Q284" s="583">
        <v>4.3</v>
      </c>
    </row>
    <row r="285" spans="1:17" ht="15" thickBot="1" x14ac:dyDescent="0.4">
      <c r="A285" s="571">
        <v>14</v>
      </c>
      <c r="B285" s="580">
        <v>31.08</v>
      </c>
      <c r="C285" s="580">
        <v>29.36</v>
      </c>
      <c r="D285" s="575">
        <v>0</v>
      </c>
      <c r="E285" s="575">
        <v>0</v>
      </c>
      <c r="F285" s="574">
        <v>0</v>
      </c>
      <c r="G285" s="580">
        <v>36.200000000000003</v>
      </c>
      <c r="H285" s="583">
        <v>20</v>
      </c>
      <c r="I285" s="580">
        <v>96</v>
      </c>
      <c r="J285" s="580">
        <v>32</v>
      </c>
      <c r="K285" s="583">
        <v>5.7</v>
      </c>
      <c r="L285" s="581">
        <v>5.4</v>
      </c>
      <c r="M285" s="580">
        <v>0.78</v>
      </c>
      <c r="N285" s="581">
        <v>0.69</v>
      </c>
      <c r="O285" s="629">
        <f t="shared" si="67"/>
        <v>0.73499999999999999</v>
      </c>
      <c r="P285" s="582" t="s">
        <v>138</v>
      </c>
      <c r="Q285" s="583">
        <v>0</v>
      </c>
    </row>
    <row r="286" spans="1:17" ht="15" thickBot="1" x14ac:dyDescent="0.4">
      <c r="A286" s="571">
        <v>15</v>
      </c>
      <c r="B286" s="580">
        <v>31.44</v>
      </c>
      <c r="C286" s="581">
        <v>30</v>
      </c>
      <c r="D286" s="575">
        <v>0</v>
      </c>
      <c r="E286" s="575">
        <v>0</v>
      </c>
      <c r="F286" s="574">
        <v>0</v>
      </c>
      <c r="G286" s="583">
        <v>37</v>
      </c>
      <c r="H286" s="583">
        <v>19.2</v>
      </c>
      <c r="I286" s="580">
        <v>92</v>
      </c>
      <c r="J286" s="580">
        <v>34</v>
      </c>
      <c r="K286" s="583">
        <v>5.6</v>
      </c>
      <c r="L286" s="580">
        <v>6.56</v>
      </c>
      <c r="M286" s="580">
        <v>0.88</v>
      </c>
      <c r="N286" s="581">
        <v>0.68</v>
      </c>
      <c r="O286" s="629">
        <f t="shared" si="67"/>
        <v>0.78</v>
      </c>
      <c r="P286" s="582" t="s">
        <v>115</v>
      </c>
      <c r="Q286" s="583">
        <v>0</v>
      </c>
    </row>
    <row r="287" spans="1:17" ht="15" thickBot="1" x14ac:dyDescent="0.4">
      <c r="A287" s="571">
        <v>16</v>
      </c>
      <c r="B287" s="580">
        <v>32.6</v>
      </c>
      <c r="C287" s="580">
        <v>30.24</v>
      </c>
      <c r="D287" s="575">
        <v>0</v>
      </c>
      <c r="E287" s="575">
        <v>0</v>
      </c>
      <c r="F287" s="574">
        <v>0</v>
      </c>
      <c r="G287" s="583">
        <v>37.6</v>
      </c>
      <c r="H287" s="580">
        <v>20.2</v>
      </c>
      <c r="I287" s="580">
        <v>92</v>
      </c>
      <c r="J287" s="580">
        <v>36</v>
      </c>
      <c r="K287" s="583">
        <v>6.7</v>
      </c>
      <c r="L287" s="580">
        <v>7.04</v>
      </c>
      <c r="M287" s="580">
        <v>0.89</v>
      </c>
      <c r="N287" s="580">
        <v>0.68</v>
      </c>
      <c r="O287" s="629">
        <f t="shared" si="67"/>
        <v>0.78500000000000003</v>
      </c>
      <c r="P287" s="582" t="s">
        <v>132</v>
      </c>
      <c r="Q287" s="583">
        <v>0</v>
      </c>
    </row>
    <row r="288" spans="1:17" ht="15" thickBot="1" x14ac:dyDescent="0.4">
      <c r="A288" s="571">
        <v>17</v>
      </c>
      <c r="B288" s="580">
        <v>32.4</v>
      </c>
      <c r="C288" s="580">
        <v>30.72</v>
      </c>
      <c r="D288" s="575">
        <v>0</v>
      </c>
      <c r="E288" s="575">
        <v>0</v>
      </c>
      <c r="F288" s="574">
        <v>0</v>
      </c>
      <c r="G288" s="583">
        <v>37.799999999999997</v>
      </c>
      <c r="H288" s="583">
        <v>19.399999999999999</v>
      </c>
      <c r="I288" s="580">
        <v>87</v>
      </c>
      <c r="J288" s="580">
        <v>36</v>
      </c>
      <c r="K288" s="583">
        <v>6</v>
      </c>
      <c r="L288" s="580">
        <v>7.36</v>
      </c>
      <c r="M288" s="581">
        <v>0.98</v>
      </c>
      <c r="N288" s="581">
        <v>0.68</v>
      </c>
      <c r="O288" s="629">
        <f t="shared" si="67"/>
        <v>0.83000000000000007</v>
      </c>
      <c r="P288" s="582" t="s">
        <v>128</v>
      </c>
      <c r="Q288" s="583">
        <v>0</v>
      </c>
    </row>
    <row r="289" spans="1:17" ht="15" thickBot="1" x14ac:dyDescent="0.4">
      <c r="A289" s="571">
        <v>18</v>
      </c>
      <c r="B289" s="580">
        <v>32.76</v>
      </c>
      <c r="C289" s="581">
        <v>31</v>
      </c>
      <c r="D289" s="575">
        <v>0</v>
      </c>
      <c r="E289" s="575">
        <v>0</v>
      </c>
      <c r="F289" s="574">
        <v>0</v>
      </c>
      <c r="G289" s="583">
        <v>37.4</v>
      </c>
      <c r="H289" s="583">
        <v>19.8</v>
      </c>
      <c r="I289" s="580">
        <v>87</v>
      </c>
      <c r="J289" s="580">
        <v>32</v>
      </c>
      <c r="K289" s="580">
        <v>6.7</v>
      </c>
      <c r="L289" s="580">
        <v>6.72</v>
      </c>
      <c r="M289" s="580">
        <v>1.1299999999999999</v>
      </c>
      <c r="N289" s="581">
        <v>0.69</v>
      </c>
      <c r="O289" s="629">
        <f t="shared" si="67"/>
        <v>0.90999999999999992</v>
      </c>
      <c r="P289" s="582" t="s">
        <v>138</v>
      </c>
      <c r="Q289" s="583">
        <v>0</v>
      </c>
    </row>
    <row r="290" spans="1:17" ht="15" thickBot="1" x14ac:dyDescent="0.4">
      <c r="A290" s="571">
        <v>19</v>
      </c>
      <c r="B290" s="581">
        <v>32.799999999999997</v>
      </c>
      <c r="C290" s="580">
        <v>31.04</v>
      </c>
      <c r="D290" s="575">
        <v>0</v>
      </c>
      <c r="E290" s="575">
        <v>0</v>
      </c>
      <c r="F290" s="574">
        <v>0</v>
      </c>
      <c r="G290" s="583">
        <v>38</v>
      </c>
      <c r="H290" s="583">
        <v>17.8</v>
      </c>
      <c r="I290" s="580">
        <v>74</v>
      </c>
      <c r="J290" s="580">
        <v>31</v>
      </c>
      <c r="K290" s="580">
        <v>7.3</v>
      </c>
      <c r="L290" s="580">
        <v>7.78</v>
      </c>
      <c r="M290" s="580">
        <v>1.07</v>
      </c>
      <c r="N290" s="580">
        <v>0.79</v>
      </c>
      <c r="O290" s="629">
        <f t="shared" si="67"/>
        <v>0.93</v>
      </c>
      <c r="P290" s="582" t="s">
        <v>122</v>
      </c>
      <c r="Q290" s="583">
        <v>0</v>
      </c>
    </row>
    <row r="291" spans="1:17" ht="15" thickBot="1" x14ac:dyDescent="0.4">
      <c r="A291" s="585">
        <v>20</v>
      </c>
      <c r="B291" s="580">
        <v>32.6</v>
      </c>
      <c r="C291" s="580">
        <v>30.88</v>
      </c>
      <c r="D291" s="575">
        <v>0</v>
      </c>
      <c r="E291" s="575">
        <v>0</v>
      </c>
      <c r="F291" s="574"/>
      <c r="G291" s="583">
        <v>38.4</v>
      </c>
      <c r="H291" s="580">
        <v>16.600000000000001</v>
      </c>
      <c r="I291" s="580">
        <v>82</v>
      </c>
      <c r="J291" s="580">
        <v>30</v>
      </c>
      <c r="K291" s="580">
        <v>6.3</v>
      </c>
      <c r="L291" s="580">
        <v>6.94</v>
      </c>
      <c r="M291" s="580">
        <v>1.06</v>
      </c>
      <c r="N291" s="580">
        <v>0.66</v>
      </c>
      <c r="O291" s="629">
        <f t="shared" si="67"/>
        <v>0.8600000000000001</v>
      </c>
      <c r="P291" s="582" t="s">
        <v>123</v>
      </c>
      <c r="Q291" s="583">
        <v>0</v>
      </c>
    </row>
    <row r="292" spans="1:17" ht="15" thickBot="1" x14ac:dyDescent="0.4">
      <c r="A292" s="597" t="s">
        <v>16</v>
      </c>
      <c r="B292" s="580">
        <f>SUM(B282:B291)</f>
        <v>314.32</v>
      </c>
      <c r="C292" s="580">
        <f>SUM(C282:C291)</f>
        <v>300.28000000000003</v>
      </c>
      <c r="D292" s="575">
        <v>0</v>
      </c>
      <c r="E292" s="575">
        <v>0</v>
      </c>
      <c r="F292" s="580"/>
      <c r="G292" s="580">
        <f t="shared" ref="G292:N292" si="70">SUM(G282:G291)</f>
        <v>363.99999999999994</v>
      </c>
      <c r="H292" s="580">
        <f t="shared" si="70"/>
        <v>192.4</v>
      </c>
      <c r="I292" s="580">
        <f t="shared" si="70"/>
        <v>866</v>
      </c>
      <c r="J292" s="580">
        <f t="shared" si="70"/>
        <v>366</v>
      </c>
      <c r="K292" s="580">
        <f t="shared" si="70"/>
        <v>58.3</v>
      </c>
      <c r="L292" s="580">
        <f t="shared" si="70"/>
        <v>58.72</v>
      </c>
      <c r="M292" s="580">
        <f t="shared" si="70"/>
        <v>10.930000000000001</v>
      </c>
      <c r="N292" s="580">
        <f t="shared" si="70"/>
        <v>7.5699999999999994</v>
      </c>
      <c r="O292" s="629">
        <f t="shared" si="67"/>
        <v>9.25</v>
      </c>
      <c r="P292" s="580"/>
      <c r="Q292" s="580"/>
    </row>
    <row r="293" spans="1:17" ht="15" thickBot="1" x14ac:dyDescent="0.4">
      <c r="A293" s="597" t="s">
        <v>18</v>
      </c>
      <c r="B293" s="580">
        <f>AVERAGE(B282:B291)</f>
        <v>31.431999999999999</v>
      </c>
      <c r="C293" s="580">
        <f>AVERAGE(C282:C291)</f>
        <v>30.028000000000002</v>
      </c>
      <c r="D293" s="575">
        <v>0</v>
      </c>
      <c r="E293" s="575">
        <v>0</v>
      </c>
      <c r="F293" s="580"/>
      <c r="G293" s="580">
        <f t="shared" ref="G293:N293" si="71">AVERAGE(G282:G291)</f>
        <v>36.399999999999991</v>
      </c>
      <c r="H293" s="580">
        <f t="shared" si="71"/>
        <v>19.240000000000002</v>
      </c>
      <c r="I293" s="580">
        <f t="shared" si="71"/>
        <v>86.6</v>
      </c>
      <c r="J293" s="580">
        <f t="shared" si="71"/>
        <v>36.6</v>
      </c>
      <c r="K293" s="580">
        <f t="shared" si="71"/>
        <v>5.83</v>
      </c>
      <c r="L293" s="580">
        <f t="shared" si="71"/>
        <v>5.8719999999999999</v>
      </c>
      <c r="M293" s="580">
        <f t="shared" si="71"/>
        <v>1.0930000000000002</v>
      </c>
      <c r="N293" s="580">
        <f t="shared" si="71"/>
        <v>0.7569999999999999</v>
      </c>
      <c r="O293" s="629">
        <f t="shared" si="67"/>
        <v>0.92500000000000004</v>
      </c>
      <c r="P293" s="580"/>
      <c r="Q293" s="580"/>
    </row>
    <row r="294" spans="1:17" ht="15" thickBot="1" x14ac:dyDescent="0.4">
      <c r="A294" s="603">
        <v>21</v>
      </c>
      <c r="B294" s="580">
        <v>32.76</v>
      </c>
      <c r="C294" s="580">
        <v>30.72</v>
      </c>
      <c r="D294" s="575">
        <v>0</v>
      </c>
      <c r="E294" s="575">
        <v>0</v>
      </c>
      <c r="F294" s="574"/>
      <c r="G294" s="580">
        <v>38.4</v>
      </c>
      <c r="H294" s="583">
        <v>15.6</v>
      </c>
      <c r="I294" s="580">
        <v>95</v>
      </c>
      <c r="J294" s="580">
        <v>26</v>
      </c>
      <c r="K294" s="583">
        <v>7.8</v>
      </c>
      <c r="L294" s="580">
        <v>7.02</v>
      </c>
      <c r="M294" s="580">
        <v>0.98</v>
      </c>
      <c r="N294" s="581">
        <v>0.56999999999999995</v>
      </c>
      <c r="O294" s="629">
        <f t="shared" si="67"/>
        <v>0.77499999999999991</v>
      </c>
      <c r="P294" s="582" t="s">
        <v>132</v>
      </c>
      <c r="Q294" s="583">
        <v>0</v>
      </c>
    </row>
    <row r="295" spans="1:17" ht="15" thickBot="1" x14ac:dyDescent="0.4">
      <c r="A295" s="571">
        <v>22</v>
      </c>
      <c r="B295" s="580">
        <v>32.520000000000003</v>
      </c>
      <c r="C295" s="580">
        <v>30.64</v>
      </c>
      <c r="D295" s="575">
        <v>0</v>
      </c>
      <c r="E295" s="575">
        <v>0</v>
      </c>
      <c r="F295" s="574">
        <v>0</v>
      </c>
      <c r="G295" s="583">
        <v>38.4</v>
      </c>
      <c r="H295" s="583">
        <v>14.4</v>
      </c>
      <c r="I295" s="580">
        <v>86</v>
      </c>
      <c r="J295" s="580">
        <v>26</v>
      </c>
      <c r="K295" s="583">
        <v>8</v>
      </c>
      <c r="L295" s="581">
        <v>7</v>
      </c>
      <c r="M295" s="580">
        <v>0.95</v>
      </c>
      <c r="N295" s="581">
        <v>0.67</v>
      </c>
      <c r="O295" s="629">
        <f t="shared" si="67"/>
        <v>0.81</v>
      </c>
      <c r="P295" s="582" t="s">
        <v>132</v>
      </c>
      <c r="Q295" s="583">
        <v>0</v>
      </c>
    </row>
    <row r="296" spans="1:17" ht="15" thickBot="1" x14ac:dyDescent="0.4">
      <c r="A296" s="571">
        <v>23</v>
      </c>
      <c r="B296" s="581">
        <v>32.6</v>
      </c>
      <c r="C296" s="580">
        <v>30.64</v>
      </c>
      <c r="D296" s="575">
        <v>0</v>
      </c>
      <c r="E296" s="575">
        <v>0</v>
      </c>
      <c r="F296" s="574">
        <v>0</v>
      </c>
      <c r="G296" s="583">
        <v>38.799999999999997</v>
      </c>
      <c r="H296" s="583">
        <v>15</v>
      </c>
      <c r="I296" s="580">
        <v>86</v>
      </c>
      <c r="J296" s="580">
        <v>25</v>
      </c>
      <c r="K296" s="583">
        <v>8.6999999999999993</v>
      </c>
      <c r="L296" s="580">
        <v>7.16</v>
      </c>
      <c r="M296" s="580">
        <v>1.07</v>
      </c>
      <c r="N296" s="580">
        <v>0.81</v>
      </c>
      <c r="O296" s="629">
        <f t="shared" si="67"/>
        <v>0.94000000000000006</v>
      </c>
      <c r="P296" s="582" t="s">
        <v>128</v>
      </c>
      <c r="Q296" s="583">
        <v>0</v>
      </c>
    </row>
    <row r="297" spans="1:17" ht="15" thickBot="1" x14ac:dyDescent="0.4">
      <c r="A297" s="571">
        <v>24</v>
      </c>
      <c r="B297" s="580">
        <v>33.28</v>
      </c>
      <c r="C297" s="581">
        <v>30.8</v>
      </c>
      <c r="D297" s="575">
        <v>0</v>
      </c>
      <c r="E297" s="575">
        <v>0</v>
      </c>
      <c r="F297" s="574">
        <v>0</v>
      </c>
      <c r="G297" s="583">
        <v>38.4</v>
      </c>
      <c r="H297" s="583">
        <v>15</v>
      </c>
      <c r="I297" s="580">
        <v>82</v>
      </c>
      <c r="J297" s="580">
        <v>26</v>
      </c>
      <c r="K297" s="583">
        <v>9.5</v>
      </c>
      <c r="L297" s="580">
        <v>5.82</v>
      </c>
      <c r="M297" s="581">
        <v>1.03</v>
      </c>
      <c r="N297" s="581">
        <v>1.02</v>
      </c>
      <c r="O297" s="629">
        <f t="shared" si="67"/>
        <v>1.0249999999999999</v>
      </c>
      <c r="P297" s="582" t="s">
        <v>132</v>
      </c>
      <c r="Q297" s="583">
        <v>0</v>
      </c>
    </row>
    <row r="298" spans="1:17" ht="15" thickBot="1" x14ac:dyDescent="0.4">
      <c r="A298" s="571">
        <v>25</v>
      </c>
      <c r="B298" s="580">
        <v>33.32</v>
      </c>
      <c r="C298" s="581">
        <v>30.76</v>
      </c>
      <c r="D298" s="575">
        <v>0</v>
      </c>
      <c r="E298" s="575">
        <v>0</v>
      </c>
      <c r="F298" s="574">
        <v>0</v>
      </c>
      <c r="G298" s="583">
        <v>38</v>
      </c>
      <c r="H298" s="583">
        <v>16</v>
      </c>
      <c r="I298" s="580">
        <v>82</v>
      </c>
      <c r="J298" s="580">
        <v>26</v>
      </c>
      <c r="K298" s="580">
        <v>9.3000000000000007</v>
      </c>
      <c r="L298" s="580">
        <v>10.119999999999999</v>
      </c>
      <c r="M298" s="580">
        <v>1.21</v>
      </c>
      <c r="N298" s="581">
        <v>0.67</v>
      </c>
      <c r="O298" s="629">
        <f t="shared" si="67"/>
        <v>0.94</v>
      </c>
      <c r="P298" s="582" t="s">
        <v>138</v>
      </c>
      <c r="Q298" s="583">
        <v>0</v>
      </c>
    </row>
    <row r="299" spans="1:17" ht="15" thickBot="1" x14ac:dyDescent="0.4">
      <c r="A299" s="571">
        <v>26</v>
      </c>
      <c r="B299" s="581">
        <v>33.08</v>
      </c>
      <c r="C299" s="580">
        <v>30.68</v>
      </c>
      <c r="D299" s="575">
        <v>0</v>
      </c>
      <c r="E299" s="575">
        <v>0</v>
      </c>
      <c r="F299" s="574">
        <v>0</v>
      </c>
      <c r="G299" s="583">
        <v>39</v>
      </c>
      <c r="H299" s="583">
        <v>16.399999999999999</v>
      </c>
      <c r="I299" s="580">
        <v>91</v>
      </c>
      <c r="J299" s="580">
        <v>23</v>
      </c>
      <c r="K299" s="583">
        <v>8</v>
      </c>
      <c r="L299" s="580">
        <v>6.28</v>
      </c>
      <c r="M299" s="580">
        <v>1.28</v>
      </c>
      <c r="N299" s="580">
        <v>0.66</v>
      </c>
      <c r="O299" s="629">
        <f t="shared" si="67"/>
        <v>0.97</v>
      </c>
      <c r="P299" s="582" t="s">
        <v>128</v>
      </c>
      <c r="Q299" s="583">
        <v>0</v>
      </c>
    </row>
    <row r="300" spans="1:17" ht="15" thickBot="1" x14ac:dyDescent="0.4">
      <c r="A300" s="571">
        <v>27</v>
      </c>
      <c r="B300" s="580">
        <v>33.96</v>
      </c>
      <c r="C300" s="581">
        <v>30.8</v>
      </c>
      <c r="D300" s="575">
        <v>0</v>
      </c>
      <c r="E300" s="575">
        <v>0</v>
      </c>
      <c r="F300" s="574">
        <v>0</v>
      </c>
      <c r="G300" s="583">
        <v>39</v>
      </c>
      <c r="H300" s="583">
        <v>17</v>
      </c>
      <c r="I300" s="580">
        <v>87</v>
      </c>
      <c r="J300" s="580">
        <v>27</v>
      </c>
      <c r="K300" s="580">
        <v>9.5</v>
      </c>
      <c r="L300" s="580">
        <v>7.84</v>
      </c>
      <c r="M300" s="580">
        <v>1.1200000000000001</v>
      </c>
      <c r="N300" s="580">
        <v>0.71</v>
      </c>
      <c r="O300" s="629">
        <f t="shared" si="67"/>
        <v>0.91500000000000004</v>
      </c>
      <c r="P300" s="582" t="s">
        <v>115</v>
      </c>
      <c r="Q300" s="583">
        <v>0</v>
      </c>
    </row>
    <row r="301" spans="1:17" ht="15" thickBot="1" x14ac:dyDescent="0.4">
      <c r="A301" s="580">
        <v>28</v>
      </c>
      <c r="B301" s="580">
        <v>33.92</v>
      </c>
      <c r="C301" s="580">
        <v>30.96</v>
      </c>
      <c r="D301" s="575">
        <v>0</v>
      </c>
      <c r="E301" s="575">
        <v>0</v>
      </c>
      <c r="F301" s="574">
        <v>0</v>
      </c>
      <c r="G301" s="583">
        <v>39</v>
      </c>
      <c r="H301" s="583">
        <v>19</v>
      </c>
      <c r="I301" s="580">
        <v>82</v>
      </c>
      <c r="J301" s="580">
        <v>27</v>
      </c>
      <c r="K301" s="583">
        <v>9.5</v>
      </c>
      <c r="L301" s="580">
        <v>8.98</v>
      </c>
      <c r="M301" s="580">
        <v>1.21</v>
      </c>
      <c r="N301" s="581">
        <v>0.67</v>
      </c>
      <c r="O301" s="629">
        <f t="shared" si="67"/>
        <v>0.94</v>
      </c>
      <c r="P301" s="582">
        <v>0.38194444444444442</v>
      </c>
      <c r="Q301" s="583">
        <v>0</v>
      </c>
    </row>
    <row r="302" spans="1:17" ht="15" thickBot="1" x14ac:dyDescent="0.4">
      <c r="A302" s="580">
        <v>29</v>
      </c>
      <c r="B302" s="580">
        <v>34.08</v>
      </c>
      <c r="C302" s="580">
        <v>30.96</v>
      </c>
      <c r="D302" s="575">
        <v>0</v>
      </c>
      <c r="E302" s="575">
        <v>0</v>
      </c>
      <c r="F302" s="574">
        <v>0</v>
      </c>
      <c r="G302" s="583">
        <v>39.200000000000003</v>
      </c>
      <c r="H302" s="583">
        <v>18</v>
      </c>
      <c r="I302" s="580">
        <v>92</v>
      </c>
      <c r="J302" s="580">
        <v>27</v>
      </c>
      <c r="K302" s="583">
        <v>7.3</v>
      </c>
      <c r="L302" s="580">
        <v>7.84</v>
      </c>
      <c r="M302" s="580">
        <v>1.1200000000000001</v>
      </c>
      <c r="N302" s="581">
        <v>1.44</v>
      </c>
      <c r="O302" s="629">
        <f t="shared" si="67"/>
        <v>1.28</v>
      </c>
      <c r="P302" s="582">
        <v>0.3611111111111111</v>
      </c>
      <c r="Q302" s="583">
        <v>9.5</v>
      </c>
    </row>
    <row r="303" spans="1:17" ht="15" thickBot="1" x14ac:dyDescent="0.4">
      <c r="A303" s="580">
        <v>30</v>
      </c>
      <c r="B303" s="580">
        <v>29.48</v>
      </c>
      <c r="C303" s="580">
        <v>29.64</v>
      </c>
      <c r="D303" s="575">
        <v>0</v>
      </c>
      <c r="E303" s="575">
        <v>0</v>
      </c>
      <c r="F303" s="574">
        <v>0</v>
      </c>
      <c r="G303" s="583">
        <v>37.4</v>
      </c>
      <c r="H303" s="583">
        <v>20</v>
      </c>
      <c r="I303" s="580">
        <v>96</v>
      </c>
      <c r="J303" s="580">
        <v>55</v>
      </c>
      <c r="K303" s="583">
        <v>3.3</v>
      </c>
      <c r="L303" s="580">
        <v>4.78</v>
      </c>
      <c r="M303" s="581">
        <v>2.4</v>
      </c>
      <c r="N303" s="580">
        <v>0.76</v>
      </c>
      <c r="O303" s="629">
        <f t="shared" si="67"/>
        <v>1.58</v>
      </c>
      <c r="P303" s="582">
        <v>7.2916666666666671E-2</v>
      </c>
      <c r="Q303" s="583">
        <v>0</v>
      </c>
    </row>
    <row r="304" spans="1:17" ht="15" thickBot="1" x14ac:dyDescent="0.4">
      <c r="A304" s="585">
        <v>31</v>
      </c>
      <c r="B304" s="580">
        <v>28.72</v>
      </c>
      <c r="C304" s="581">
        <v>28.4</v>
      </c>
      <c r="D304" s="575">
        <v>0</v>
      </c>
      <c r="E304" s="575">
        <v>0</v>
      </c>
      <c r="F304" s="574">
        <v>0</v>
      </c>
      <c r="G304" s="583">
        <v>35.6</v>
      </c>
      <c r="H304" s="583">
        <v>18.399999999999999</v>
      </c>
      <c r="I304" s="580">
        <v>96</v>
      </c>
      <c r="J304" s="580">
        <v>32</v>
      </c>
      <c r="K304" s="583">
        <v>8.4</v>
      </c>
      <c r="L304" s="580">
        <v>6.04</v>
      </c>
      <c r="M304" s="581">
        <v>1.35</v>
      </c>
      <c r="N304" s="581">
        <v>0.93</v>
      </c>
      <c r="O304" s="629">
        <f t="shared" si="67"/>
        <v>1.1400000000000001</v>
      </c>
      <c r="P304" s="582">
        <v>0.14583333333333334</v>
      </c>
      <c r="Q304" s="583">
        <v>0</v>
      </c>
    </row>
    <row r="305" spans="1:17" ht="15" thickBot="1" x14ac:dyDescent="0.4">
      <c r="A305" s="597" t="s">
        <v>16</v>
      </c>
      <c r="B305" s="602">
        <f>SUM(B294:B304)</f>
        <v>357.72</v>
      </c>
      <c r="C305" s="602">
        <f>SUM(C294:C304)</f>
        <v>335</v>
      </c>
      <c r="D305" s="575">
        <v>0</v>
      </c>
      <c r="E305" s="575">
        <v>0</v>
      </c>
      <c r="F305" s="602"/>
      <c r="G305" s="602">
        <f t="shared" ref="G305:O305" si="72">SUM(G294:G304)</f>
        <v>421.2</v>
      </c>
      <c r="H305" s="602">
        <f t="shared" si="72"/>
        <v>184.8</v>
      </c>
      <c r="I305" s="602">
        <f t="shared" si="72"/>
        <v>975</v>
      </c>
      <c r="J305" s="602">
        <f t="shared" si="72"/>
        <v>320</v>
      </c>
      <c r="K305" s="602">
        <f t="shared" si="72"/>
        <v>89.3</v>
      </c>
      <c r="L305" s="602">
        <f t="shared" si="72"/>
        <v>78.88000000000001</v>
      </c>
      <c r="M305" s="602">
        <f t="shared" si="72"/>
        <v>13.720000000000002</v>
      </c>
      <c r="N305" s="602">
        <f t="shared" si="72"/>
        <v>8.9099999999999984</v>
      </c>
      <c r="O305" s="602">
        <f t="shared" si="72"/>
        <v>11.315</v>
      </c>
      <c r="P305" s="602"/>
      <c r="Q305" s="602"/>
    </row>
    <row r="306" spans="1:17" ht="15" thickBot="1" x14ac:dyDescent="0.4">
      <c r="A306" s="597" t="s">
        <v>18</v>
      </c>
      <c r="B306" s="602">
        <f>AVERAGE(B294:B304)</f>
        <v>32.520000000000003</v>
      </c>
      <c r="C306" s="602">
        <f>AVERAGE(C294:C304)</f>
        <v>30.454545454545453</v>
      </c>
      <c r="D306" s="575">
        <v>0</v>
      </c>
      <c r="E306" s="575">
        <v>0</v>
      </c>
      <c r="F306" s="602"/>
      <c r="G306" s="602">
        <f t="shared" ref="G306:O306" si="73">AVERAGE(G294:G304)</f>
        <v>38.290909090909089</v>
      </c>
      <c r="H306" s="602">
        <f t="shared" si="73"/>
        <v>16.8</v>
      </c>
      <c r="I306" s="602">
        <f t="shared" si="73"/>
        <v>88.63636363636364</v>
      </c>
      <c r="J306" s="602">
        <f t="shared" si="73"/>
        <v>29.09090909090909</v>
      </c>
      <c r="K306" s="602">
        <f t="shared" si="73"/>
        <v>8.1181818181818173</v>
      </c>
      <c r="L306" s="602">
        <f t="shared" si="73"/>
        <v>7.1709090909090918</v>
      </c>
      <c r="M306" s="602">
        <f t="shared" si="73"/>
        <v>1.2472727272727275</v>
      </c>
      <c r="N306" s="602">
        <f t="shared" si="73"/>
        <v>0.80999999999999983</v>
      </c>
      <c r="O306" s="602">
        <f t="shared" si="73"/>
        <v>1.0286363636363636</v>
      </c>
      <c r="P306" s="602"/>
      <c r="Q306" s="602"/>
    </row>
    <row r="307" spans="1:17" ht="15" thickBot="1" x14ac:dyDescent="0.4">
      <c r="A307" s="597" t="s">
        <v>20</v>
      </c>
      <c r="B307" s="602">
        <f>B305+B292+B280</f>
        <v>993.08</v>
      </c>
      <c r="C307" s="602">
        <f>C305+C292+C280</f>
        <v>937.32</v>
      </c>
      <c r="D307" s="575">
        <v>0</v>
      </c>
      <c r="E307" s="575">
        <v>0</v>
      </c>
      <c r="F307" s="602"/>
      <c r="G307" s="602">
        <f t="shared" ref="G307:O307" si="74">G305+G292+G280</f>
        <v>1150</v>
      </c>
      <c r="H307" s="602">
        <f t="shared" si="74"/>
        <v>556.40000000000009</v>
      </c>
      <c r="I307" s="602">
        <f t="shared" si="74"/>
        <v>2685</v>
      </c>
      <c r="J307" s="602">
        <f t="shared" si="74"/>
        <v>1040</v>
      </c>
      <c r="K307" s="602">
        <f t="shared" si="74"/>
        <v>206.4</v>
      </c>
      <c r="L307" s="602">
        <f t="shared" si="74"/>
        <v>197.90000000000003</v>
      </c>
      <c r="M307" s="602">
        <f t="shared" si="74"/>
        <v>34.720000000000006</v>
      </c>
      <c r="N307" s="602">
        <f t="shared" si="74"/>
        <v>24.599999999999994</v>
      </c>
      <c r="O307" s="602">
        <f t="shared" si="74"/>
        <v>29.659999999999997</v>
      </c>
      <c r="P307" s="602"/>
      <c r="Q307" s="602"/>
    </row>
    <row r="308" spans="1:17" ht="15" thickBot="1" x14ac:dyDescent="0.4">
      <c r="A308" s="597" t="s">
        <v>21</v>
      </c>
      <c r="B308" s="602">
        <f>B307/31</f>
        <v>32.034838709677423</v>
      </c>
      <c r="C308" s="602">
        <f>C307/31</f>
        <v>30.236129032258066</v>
      </c>
      <c r="D308" s="575">
        <v>0</v>
      </c>
      <c r="E308" s="575">
        <v>0</v>
      </c>
      <c r="F308" s="602"/>
      <c r="G308" s="602">
        <f t="shared" ref="G308:O308" si="75">G307/31</f>
        <v>37.096774193548384</v>
      </c>
      <c r="H308" s="602">
        <f t="shared" si="75"/>
        <v>17.948387096774198</v>
      </c>
      <c r="I308" s="602">
        <f t="shared" si="75"/>
        <v>86.612903225806448</v>
      </c>
      <c r="J308" s="602">
        <f t="shared" si="75"/>
        <v>33.548387096774192</v>
      </c>
      <c r="K308" s="602">
        <f t="shared" si="75"/>
        <v>6.6580645161290324</v>
      </c>
      <c r="L308" s="602">
        <f t="shared" si="75"/>
        <v>6.3838709677419363</v>
      </c>
      <c r="M308" s="602">
        <f t="shared" si="75"/>
        <v>1.1200000000000001</v>
      </c>
      <c r="N308" s="602">
        <f t="shared" si="75"/>
        <v>0.793548387096774</v>
      </c>
      <c r="O308" s="602">
        <f t="shared" si="75"/>
        <v>0.956774193548387</v>
      </c>
      <c r="P308" s="602"/>
      <c r="Q308" s="602"/>
    </row>
    <row r="309" spans="1:17" x14ac:dyDescent="0.35">
      <c r="A309" s="1595" t="s">
        <v>288</v>
      </c>
      <c r="B309" s="1595"/>
      <c r="C309" s="1595"/>
      <c r="D309" s="1595"/>
      <c r="E309" s="1595"/>
      <c r="F309" s="1595"/>
      <c r="G309" s="1595"/>
      <c r="H309" s="1595"/>
      <c r="I309" s="1595"/>
      <c r="J309" s="1595"/>
      <c r="K309" s="1595"/>
      <c r="L309" s="1595"/>
      <c r="M309" s="1595"/>
      <c r="N309" s="1595"/>
      <c r="O309" s="1595"/>
      <c r="P309" s="1595"/>
      <c r="Q309" s="1595"/>
    </row>
    <row r="310" spans="1:17" ht="21.75" customHeight="1" x14ac:dyDescent="0.35">
      <c r="A310" s="1596" t="s">
        <v>1</v>
      </c>
      <c r="B310" s="1598" t="s">
        <v>23</v>
      </c>
      <c r="C310" s="1599"/>
      <c r="D310" s="1599"/>
      <c r="E310" s="1599"/>
      <c r="F310" s="1600"/>
      <c r="G310" s="1598" t="s">
        <v>24</v>
      </c>
      <c r="H310" s="1600"/>
      <c r="I310" s="1598" t="s">
        <v>4</v>
      </c>
      <c r="J310" s="1600"/>
      <c r="K310" s="1590" t="s">
        <v>5</v>
      </c>
      <c r="L310" s="1592"/>
      <c r="M310" s="1590" t="s">
        <v>6</v>
      </c>
      <c r="N310" s="1591"/>
      <c r="O310" s="1592"/>
      <c r="P310" s="1593" t="s">
        <v>36</v>
      </c>
      <c r="Q310" s="1593" t="s">
        <v>37</v>
      </c>
    </row>
    <row r="311" spans="1:17" ht="26.5" thickBot="1" x14ac:dyDescent="0.4">
      <c r="A311" s="1597"/>
      <c r="B311" s="630">
        <v>0.05</v>
      </c>
      <c r="C311" s="630">
        <v>0.1</v>
      </c>
      <c r="D311" s="568" t="s">
        <v>265</v>
      </c>
      <c r="E311" s="568" t="s">
        <v>228</v>
      </c>
      <c r="F311" s="567" t="s">
        <v>266</v>
      </c>
      <c r="G311" s="630" t="s">
        <v>9</v>
      </c>
      <c r="H311" s="630" t="s">
        <v>10</v>
      </c>
      <c r="I311" s="630" t="s">
        <v>9</v>
      </c>
      <c r="J311" s="630" t="s">
        <v>10</v>
      </c>
      <c r="K311" s="630" t="s">
        <v>11</v>
      </c>
      <c r="L311" s="630" t="s">
        <v>12</v>
      </c>
      <c r="M311" s="396" t="s">
        <v>13</v>
      </c>
      <c r="N311" s="396" t="s">
        <v>14</v>
      </c>
      <c r="O311" s="614" t="s">
        <v>15</v>
      </c>
      <c r="P311" s="1576"/>
      <c r="Q311" s="1576"/>
    </row>
    <row r="312" spans="1:17" x14ac:dyDescent="0.35">
      <c r="A312" s="571">
        <v>1</v>
      </c>
      <c r="B312" s="581">
        <v>30.8</v>
      </c>
      <c r="C312" s="581">
        <v>29.2</v>
      </c>
      <c r="D312" s="574">
        <v>0</v>
      </c>
      <c r="E312" s="574">
        <v>0</v>
      </c>
      <c r="F312" s="574">
        <v>0</v>
      </c>
      <c r="G312" s="583">
        <v>36.799999999999997</v>
      </c>
      <c r="H312" s="583">
        <v>18</v>
      </c>
      <c r="I312" s="580">
        <v>73</v>
      </c>
      <c r="J312" s="604">
        <v>28</v>
      </c>
      <c r="K312" s="580">
        <v>9.8000000000000007</v>
      </c>
      <c r="L312" s="580">
        <v>5.27</v>
      </c>
      <c r="M312" s="580">
        <v>1.55</v>
      </c>
      <c r="N312" s="581">
        <v>0.7</v>
      </c>
      <c r="O312" s="581">
        <f>AVERAGE(M312:N312)</f>
        <v>1.125</v>
      </c>
      <c r="P312" s="574">
        <f>-R320</f>
        <v>0</v>
      </c>
      <c r="Q312" s="583">
        <v>0</v>
      </c>
    </row>
    <row r="313" spans="1:17" x14ac:dyDescent="0.35">
      <c r="A313" s="571">
        <v>2</v>
      </c>
      <c r="B313" s="580">
        <v>29.66</v>
      </c>
      <c r="C313" s="581">
        <v>28.8</v>
      </c>
      <c r="D313" s="574">
        <v>0</v>
      </c>
      <c r="E313" s="574">
        <v>0</v>
      </c>
      <c r="F313" s="574">
        <v>0</v>
      </c>
      <c r="G313" s="583">
        <v>36</v>
      </c>
      <c r="H313" s="583">
        <v>19</v>
      </c>
      <c r="I313" s="580">
        <v>71</v>
      </c>
      <c r="J313" s="580">
        <v>30</v>
      </c>
      <c r="K313" s="580">
        <v>4.4000000000000004</v>
      </c>
      <c r="L313" s="580">
        <v>9.81</v>
      </c>
      <c r="M313" s="580">
        <v>1.1200000000000001</v>
      </c>
      <c r="N313" s="580">
        <v>0.81</v>
      </c>
      <c r="O313" s="581">
        <f t="shared" ref="O313:O347" si="76">AVERAGE(M313:N313)</f>
        <v>0.96500000000000008</v>
      </c>
      <c r="P313" s="582">
        <v>8.3333333333333329E-2</v>
      </c>
      <c r="Q313" s="583">
        <v>0</v>
      </c>
    </row>
    <row r="314" spans="1:17" x14ac:dyDescent="0.35">
      <c r="A314" s="571">
        <v>3</v>
      </c>
      <c r="B314" s="580">
        <v>30.12</v>
      </c>
      <c r="C314" s="581">
        <v>29.2</v>
      </c>
      <c r="D314" s="574">
        <v>0</v>
      </c>
      <c r="E314" s="574">
        <v>0</v>
      </c>
      <c r="F314" s="574">
        <v>0</v>
      </c>
      <c r="G314" s="583">
        <v>36.799999999999997</v>
      </c>
      <c r="H314" s="580">
        <v>19.8</v>
      </c>
      <c r="I314" s="580">
        <v>83</v>
      </c>
      <c r="J314" s="580">
        <v>28</v>
      </c>
      <c r="K314" s="580">
        <v>7.5</v>
      </c>
      <c r="L314" s="581">
        <v>5.9</v>
      </c>
      <c r="M314" s="580">
        <v>0.87</v>
      </c>
      <c r="N314" s="581">
        <v>0.6</v>
      </c>
      <c r="O314" s="581">
        <f t="shared" si="76"/>
        <v>0.73499999999999999</v>
      </c>
      <c r="P314" s="582">
        <v>0.19097222222222221</v>
      </c>
      <c r="Q314" s="583">
        <v>0</v>
      </c>
    </row>
    <row r="315" spans="1:17" x14ac:dyDescent="0.35">
      <c r="A315" s="571">
        <v>4</v>
      </c>
      <c r="B315" s="580">
        <v>32.04</v>
      </c>
      <c r="C315" s="580">
        <v>29.72</v>
      </c>
      <c r="D315" s="574">
        <v>0</v>
      </c>
      <c r="E315" s="574">
        <v>0</v>
      </c>
      <c r="F315" s="574">
        <v>0</v>
      </c>
      <c r="G315" s="580">
        <v>38.6</v>
      </c>
      <c r="H315" s="583">
        <v>21.4</v>
      </c>
      <c r="I315" s="580">
        <v>76</v>
      </c>
      <c r="J315" s="580">
        <v>28</v>
      </c>
      <c r="K315" s="583">
        <v>9</v>
      </c>
      <c r="L315" s="581">
        <v>8.99</v>
      </c>
      <c r="M315" s="581">
        <v>1.1499999999999999</v>
      </c>
      <c r="N315" s="581">
        <v>0.6</v>
      </c>
      <c r="O315" s="581">
        <f t="shared" si="76"/>
        <v>0.875</v>
      </c>
      <c r="P315" s="582">
        <v>0.33680555555555558</v>
      </c>
      <c r="Q315" s="583">
        <v>0</v>
      </c>
    </row>
    <row r="316" spans="1:17" x14ac:dyDescent="0.35">
      <c r="A316" s="571">
        <v>5</v>
      </c>
      <c r="B316" s="580">
        <v>33.28</v>
      </c>
      <c r="C316" s="580">
        <v>30.28</v>
      </c>
      <c r="D316" s="574">
        <v>0</v>
      </c>
      <c r="E316" s="574">
        <v>0</v>
      </c>
      <c r="F316" s="574">
        <v>0</v>
      </c>
      <c r="G316" s="583">
        <v>39.6</v>
      </c>
      <c r="H316" s="583">
        <v>22.2</v>
      </c>
      <c r="I316" s="580">
        <v>76</v>
      </c>
      <c r="J316" s="580">
        <v>28</v>
      </c>
      <c r="K316" s="583">
        <v>9</v>
      </c>
      <c r="L316" s="581">
        <v>7.9</v>
      </c>
      <c r="M316" s="581">
        <v>1.38</v>
      </c>
      <c r="N316" s="581">
        <v>1.5</v>
      </c>
      <c r="O316" s="581">
        <f t="shared" si="76"/>
        <v>1.44</v>
      </c>
      <c r="P316" s="582">
        <v>0.4236111111111111</v>
      </c>
      <c r="Q316" s="583">
        <v>16.2</v>
      </c>
    </row>
    <row r="317" spans="1:17" x14ac:dyDescent="0.35">
      <c r="A317" s="571">
        <v>6</v>
      </c>
      <c r="B317" s="581">
        <v>29.4</v>
      </c>
      <c r="C317" s="580">
        <v>29.96</v>
      </c>
      <c r="D317" s="574">
        <v>0</v>
      </c>
      <c r="E317" s="574">
        <v>0</v>
      </c>
      <c r="F317" s="574">
        <v>0</v>
      </c>
      <c r="G317" s="583">
        <v>38.4</v>
      </c>
      <c r="H317" s="583">
        <v>20</v>
      </c>
      <c r="I317" s="580">
        <v>96</v>
      </c>
      <c r="J317" s="580">
        <v>36</v>
      </c>
      <c r="K317" s="580">
        <v>6.2</v>
      </c>
      <c r="L317" s="580">
        <v>7.58</v>
      </c>
      <c r="M317" s="581">
        <v>1.93</v>
      </c>
      <c r="N317" s="580">
        <v>0.52</v>
      </c>
      <c r="O317" s="581">
        <f t="shared" si="76"/>
        <v>1.2250000000000001</v>
      </c>
      <c r="P317" s="582">
        <v>0.29166666666666669</v>
      </c>
      <c r="Q317" s="583">
        <v>0</v>
      </c>
    </row>
    <row r="318" spans="1:17" x14ac:dyDescent="0.35">
      <c r="A318" s="571">
        <v>7</v>
      </c>
      <c r="B318" s="580">
        <v>30.88</v>
      </c>
      <c r="C318" s="580">
        <v>29.52</v>
      </c>
      <c r="D318" s="574">
        <v>0</v>
      </c>
      <c r="E318" s="574">
        <v>0</v>
      </c>
      <c r="F318" s="574">
        <v>0</v>
      </c>
      <c r="G318" s="583">
        <v>37.4</v>
      </c>
      <c r="H318" s="583">
        <v>20.6</v>
      </c>
      <c r="I318" s="580">
        <v>92</v>
      </c>
      <c r="J318" s="580">
        <v>33</v>
      </c>
      <c r="K318" s="583">
        <v>8</v>
      </c>
      <c r="L318" s="581">
        <v>7.8</v>
      </c>
      <c r="M318" s="581">
        <v>1.63</v>
      </c>
      <c r="N318" s="581">
        <v>0.59</v>
      </c>
      <c r="O318" s="581">
        <f t="shared" si="76"/>
        <v>1.1099999999999999</v>
      </c>
      <c r="P318" s="582">
        <v>0.375</v>
      </c>
      <c r="Q318" s="583">
        <v>0</v>
      </c>
    </row>
    <row r="319" spans="1:17" x14ac:dyDescent="0.35">
      <c r="A319" s="571">
        <v>8</v>
      </c>
      <c r="B319" s="581">
        <v>30.6</v>
      </c>
      <c r="C319" s="581">
        <v>29.8</v>
      </c>
      <c r="D319" s="574">
        <v>0</v>
      </c>
      <c r="E319" s="574">
        <v>0</v>
      </c>
      <c r="F319" s="574">
        <v>0</v>
      </c>
      <c r="G319" s="583">
        <v>37.6</v>
      </c>
      <c r="H319" s="583">
        <v>19</v>
      </c>
      <c r="I319" s="580">
        <v>92</v>
      </c>
      <c r="J319" s="580">
        <v>31</v>
      </c>
      <c r="K319" s="580">
        <v>6.8</v>
      </c>
      <c r="L319" s="580">
        <v>3.46</v>
      </c>
      <c r="M319" s="580">
        <v>0.84</v>
      </c>
      <c r="N319" s="580">
        <v>0.75</v>
      </c>
      <c r="O319" s="581">
        <f t="shared" si="76"/>
        <v>0.79499999999999993</v>
      </c>
      <c r="P319" s="582">
        <v>0.29166666666666669</v>
      </c>
      <c r="Q319" s="583">
        <v>0</v>
      </c>
    </row>
    <row r="320" spans="1:17" x14ac:dyDescent="0.35">
      <c r="A320" s="571">
        <v>9</v>
      </c>
      <c r="B320" s="581">
        <v>31.08</v>
      </c>
      <c r="C320" s="580">
        <v>30.04</v>
      </c>
      <c r="D320" s="574">
        <v>0</v>
      </c>
      <c r="E320" s="574">
        <v>0</v>
      </c>
      <c r="F320" s="574">
        <v>0</v>
      </c>
      <c r="G320" s="583">
        <v>35.6</v>
      </c>
      <c r="H320" s="583">
        <v>20</v>
      </c>
      <c r="I320" s="580">
        <v>75</v>
      </c>
      <c r="J320" s="580">
        <v>28</v>
      </c>
      <c r="K320" s="583">
        <v>7</v>
      </c>
      <c r="L320" s="581">
        <v>10</v>
      </c>
      <c r="M320" s="580">
        <v>1.34</v>
      </c>
      <c r="N320" s="580">
        <v>0.55000000000000004</v>
      </c>
      <c r="O320" s="581">
        <f t="shared" si="76"/>
        <v>0.94500000000000006</v>
      </c>
      <c r="P320" s="582">
        <v>0.39583333333333331</v>
      </c>
      <c r="Q320" s="583">
        <v>0</v>
      </c>
    </row>
    <row r="321" spans="1:17" ht="15" thickBot="1" x14ac:dyDescent="0.4">
      <c r="A321" s="585">
        <v>10</v>
      </c>
      <c r="B321" s="580">
        <v>31.56</v>
      </c>
      <c r="C321" s="580">
        <v>30.36</v>
      </c>
      <c r="D321" s="574">
        <v>0</v>
      </c>
      <c r="E321" s="574">
        <v>0</v>
      </c>
      <c r="F321" s="574">
        <v>0</v>
      </c>
      <c r="G321" s="583">
        <v>37.6</v>
      </c>
      <c r="H321" s="583">
        <v>18</v>
      </c>
      <c r="I321" s="580">
        <v>92</v>
      </c>
      <c r="J321" s="580">
        <v>23</v>
      </c>
      <c r="K321" s="580">
        <v>11.1</v>
      </c>
      <c r="L321" s="580">
        <v>8.17</v>
      </c>
      <c r="M321" s="580">
        <v>1.36</v>
      </c>
      <c r="N321" s="580">
        <v>0.82</v>
      </c>
      <c r="O321" s="581">
        <f t="shared" si="76"/>
        <v>1.0900000000000001</v>
      </c>
      <c r="P321" s="582">
        <v>0.41666666666666669</v>
      </c>
      <c r="Q321" s="583">
        <v>0</v>
      </c>
    </row>
    <row r="322" spans="1:17" ht="15" thickBot="1" x14ac:dyDescent="0.4">
      <c r="A322" s="597" t="s">
        <v>16</v>
      </c>
      <c r="B322" s="581">
        <f>SUM(B312:B321)</f>
        <v>309.42</v>
      </c>
      <c r="C322" s="581">
        <f>SUM(C312:C321)</f>
        <v>296.88000000000005</v>
      </c>
      <c r="D322" s="574">
        <v>0</v>
      </c>
      <c r="E322" s="574">
        <v>0</v>
      </c>
      <c r="F322" s="581"/>
      <c r="G322" s="581">
        <f t="shared" ref="G322:N322" si="77">SUM(G312:G321)</f>
        <v>374.40000000000003</v>
      </c>
      <c r="H322" s="581">
        <f t="shared" si="77"/>
        <v>198</v>
      </c>
      <c r="I322" s="581">
        <f t="shared" si="77"/>
        <v>826</v>
      </c>
      <c r="J322" s="581">
        <f t="shared" si="77"/>
        <v>293</v>
      </c>
      <c r="K322" s="581">
        <f t="shared" si="77"/>
        <v>78.8</v>
      </c>
      <c r="L322" s="581">
        <f t="shared" si="77"/>
        <v>74.88</v>
      </c>
      <c r="M322" s="581">
        <f t="shared" si="77"/>
        <v>13.169999999999998</v>
      </c>
      <c r="N322" s="581">
        <f t="shared" si="77"/>
        <v>7.44</v>
      </c>
      <c r="O322" s="581">
        <f t="shared" si="76"/>
        <v>10.305</v>
      </c>
      <c r="P322" s="581"/>
      <c r="Q322" s="581"/>
    </row>
    <row r="323" spans="1:17" ht="15" thickBot="1" x14ac:dyDescent="0.4">
      <c r="A323" s="597" t="s">
        <v>18</v>
      </c>
      <c r="B323" s="581">
        <f>AVERAGE(B312:B321)</f>
        <v>30.942</v>
      </c>
      <c r="C323" s="581">
        <f>AVERAGE(C312:C321)</f>
        <v>29.688000000000006</v>
      </c>
      <c r="D323" s="574">
        <v>0</v>
      </c>
      <c r="E323" s="574">
        <v>0</v>
      </c>
      <c r="F323" s="581"/>
      <c r="G323" s="581">
        <f t="shared" ref="G323:N323" si="78">AVERAGE(G312:G321)</f>
        <v>37.440000000000005</v>
      </c>
      <c r="H323" s="581">
        <f t="shared" si="78"/>
        <v>19.8</v>
      </c>
      <c r="I323" s="581">
        <f t="shared" si="78"/>
        <v>82.6</v>
      </c>
      <c r="J323" s="581">
        <f t="shared" si="78"/>
        <v>29.3</v>
      </c>
      <c r="K323" s="581">
        <f t="shared" si="78"/>
        <v>7.88</v>
      </c>
      <c r="L323" s="581">
        <f t="shared" si="78"/>
        <v>7.4879999999999995</v>
      </c>
      <c r="M323" s="581">
        <f t="shared" si="78"/>
        <v>1.3169999999999997</v>
      </c>
      <c r="N323" s="581">
        <f t="shared" si="78"/>
        <v>0.74399999999999999</v>
      </c>
      <c r="O323" s="581">
        <f t="shared" si="76"/>
        <v>1.0305</v>
      </c>
      <c r="P323" s="581"/>
      <c r="Q323" s="581"/>
    </row>
    <row r="324" spans="1:17" x14ac:dyDescent="0.35">
      <c r="A324" s="603">
        <v>11</v>
      </c>
      <c r="B324" s="580">
        <v>31.64</v>
      </c>
      <c r="C324" s="580">
        <v>30.32</v>
      </c>
      <c r="D324" s="574">
        <v>0</v>
      </c>
      <c r="E324" s="574">
        <v>0</v>
      </c>
      <c r="F324" s="574">
        <v>0</v>
      </c>
      <c r="G324" s="580">
        <v>38.799999999999997</v>
      </c>
      <c r="H324" s="583">
        <v>17.399999999999999</v>
      </c>
      <c r="I324" s="580">
        <v>71</v>
      </c>
      <c r="J324" s="580">
        <v>28</v>
      </c>
      <c r="K324" s="583">
        <v>9.1</v>
      </c>
      <c r="L324" s="580">
        <v>9.5500000000000007</v>
      </c>
      <c r="M324" s="580">
        <v>1.1499999999999999</v>
      </c>
      <c r="N324" s="581">
        <v>0.71</v>
      </c>
      <c r="O324" s="581">
        <f t="shared" si="76"/>
        <v>0.92999999999999994</v>
      </c>
      <c r="P324" s="582">
        <v>0.3125</v>
      </c>
      <c r="Q324" s="583">
        <v>0</v>
      </c>
    </row>
    <row r="325" spans="1:17" x14ac:dyDescent="0.35">
      <c r="A325" s="571">
        <v>12</v>
      </c>
      <c r="B325" s="580">
        <v>32.56</v>
      </c>
      <c r="C325" s="580">
        <v>30.72</v>
      </c>
      <c r="D325" s="574">
        <v>0</v>
      </c>
      <c r="E325" s="574">
        <v>0</v>
      </c>
      <c r="F325" s="574">
        <v>0</v>
      </c>
      <c r="G325" s="583">
        <v>38.799999999999997</v>
      </c>
      <c r="H325" s="583">
        <v>10.4</v>
      </c>
      <c r="I325" s="580">
        <v>75</v>
      </c>
      <c r="J325" s="580">
        <v>28</v>
      </c>
      <c r="K325" s="583">
        <v>5.8</v>
      </c>
      <c r="L325" s="580">
        <v>7.98</v>
      </c>
      <c r="M325" s="580">
        <v>1.03</v>
      </c>
      <c r="N325" s="581">
        <v>1.29</v>
      </c>
      <c r="O325" s="581">
        <f t="shared" si="76"/>
        <v>1.1600000000000001</v>
      </c>
      <c r="P325" s="582">
        <v>0.33333333333333331</v>
      </c>
      <c r="Q325" s="583">
        <v>0</v>
      </c>
    </row>
    <row r="326" spans="1:17" x14ac:dyDescent="0.35">
      <c r="A326" s="571">
        <v>13</v>
      </c>
      <c r="B326" s="580">
        <v>33.04</v>
      </c>
      <c r="C326" s="581">
        <v>31</v>
      </c>
      <c r="D326" s="574">
        <v>0</v>
      </c>
      <c r="E326" s="574">
        <v>0</v>
      </c>
      <c r="F326" s="574">
        <v>0</v>
      </c>
      <c r="G326" s="583">
        <v>38.200000000000003</v>
      </c>
      <c r="H326" s="580">
        <v>20.8</v>
      </c>
      <c r="I326" s="580">
        <v>84</v>
      </c>
      <c r="J326" s="580">
        <v>32</v>
      </c>
      <c r="K326" s="583">
        <v>8.5</v>
      </c>
      <c r="L326" s="580">
        <v>5.22</v>
      </c>
      <c r="M326" s="580">
        <v>1.22</v>
      </c>
      <c r="N326" s="580">
        <v>1.37</v>
      </c>
      <c r="O326" s="581">
        <f t="shared" si="76"/>
        <v>1.2949999999999999</v>
      </c>
      <c r="P326" s="582">
        <v>0.25694444444444448</v>
      </c>
      <c r="Q326" s="583">
        <v>13</v>
      </c>
    </row>
    <row r="327" spans="1:17" x14ac:dyDescent="0.35">
      <c r="A327" s="571">
        <v>14</v>
      </c>
      <c r="B327" s="581">
        <v>31</v>
      </c>
      <c r="C327" s="580">
        <v>30.52</v>
      </c>
      <c r="D327" s="574">
        <v>0</v>
      </c>
      <c r="E327" s="574">
        <v>0</v>
      </c>
      <c r="F327" s="574">
        <v>0</v>
      </c>
      <c r="G327" s="583">
        <v>37</v>
      </c>
      <c r="H327" s="583">
        <v>21.6</v>
      </c>
      <c r="I327" s="580">
        <v>96</v>
      </c>
      <c r="J327" s="580">
        <v>36</v>
      </c>
      <c r="K327" s="583">
        <v>8</v>
      </c>
      <c r="L327" s="580">
        <v>5.32</v>
      </c>
      <c r="M327" s="581">
        <v>1.02</v>
      </c>
      <c r="N327" s="581">
        <v>0.86</v>
      </c>
      <c r="O327" s="581">
        <f t="shared" si="76"/>
        <v>0.94</v>
      </c>
      <c r="P327" s="582">
        <v>0.36805555555555558</v>
      </c>
      <c r="Q327" s="583">
        <v>3.5</v>
      </c>
    </row>
    <row r="328" spans="1:17" x14ac:dyDescent="0.35">
      <c r="A328" s="571">
        <v>15</v>
      </c>
      <c r="B328" s="581">
        <v>31.8</v>
      </c>
      <c r="C328" s="581">
        <v>30.44</v>
      </c>
      <c r="D328" s="574">
        <v>0</v>
      </c>
      <c r="E328" s="574">
        <v>0</v>
      </c>
      <c r="F328" s="574">
        <v>0</v>
      </c>
      <c r="G328" s="583">
        <v>38</v>
      </c>
      <c r="H328" s="583">
        <v>20</v>
      </c>
      <c r="I328" s="580">
        <v>87</v>
      </c>
      <c r="J328" s="580">
        <v>24</v>
      </c>
      <c r="K328" s="583">
        <v>8</v>
      </c>
      <c r="L328" s="580">
        <v>6.94</v>
      </c>
      <c r="M328" s="580">
        <v>1.06</v>
      </c>
      <c r="N328" s="581">
        <v>0.63</v>
      </c>
      <c r="O328" s="581">
        <f t="shared" si="76"/>
        <v>0.84499999999999997</v>
      </c>
      <c r="P328" s="582">
        <v>0.38194444444444442</v>
      </c>
      <c r="Q328" s="583">
        <v>0</v>
      </c>
    </row>
    <row r="329" spans="1:17" x14ac:dyDescent="0.35">
      <c r="A329" s="571">
        <v>16</v>
      </c>
      <c r="B329" s="581">
        <v>32.520000000000003</v>
      </c>
      <c r="C329" s="580">
        <v>30.92</v>
      </c>
      <c r="D329" s="574">
        <v>0</v>
      </c>
      <c r="E329" s="574">
        <v>0</v>
      </c>
      <c r="F329" s="574">
        <v>0</v>
      </c>
      <c r="G329" s="583">
        <v>39.200000000000003</v>
      </c>
      <c r="H329" s="583">
        <v>20</v>
      </c>
      <c r="I329" s="580">
        <v>92</v>
      </c>
      <c r="J329" s="580">
        <v>28</v>
      </c>
      <c r="K329" s="583">
        <v>9</v>
      </c>
      <c r="L329" s="580">
        <v>10.58</v>
      </c>
      <c r="M329" s="581">
        <v>1.3</v>
      </c>
      <c r="N329" s="580">
        <v>0.63</v>
      </c>
      <c r="O329" s="581">
        <f t="shared" si="76"/>
        <v>0.96500000000000008</v>
      </c>
      <c r="P329" s="582">
        <v>0.39583333333333331</v>
      </c>
      <c r="Q329" s="583">
        <v>0</v>
      </c>
    </row>
    <row r="330" spans="1:17" x14ac:dyDescent="0.35">
      <c r="A330" s="571">
        <v>17</v>
      </c>
      <c r="B330" s="581">
        <v>33.200000000000003</v>
      </c>
      <c r="C330" s="580">
        <v>31.04</v>
      </c>
      <c r="D330" s="574">
        <v>0</v>
      </c>
      <c r="E330" s="574">
        <v>0</v>
      </c>
      <c r="F330" s="574">
        <v>0</v>
      </c>
      <c r="G330" s="583">
        <v>40.4</v>
      </c>
      <c r="H330" s="580">
        <v>20.399999999999999</v>
      </c>
      <c r="I330" s="580">
        <v>87</v>
      </c>
      <c r="J330" s="580">
        <v>24</v>
      </c>
      <c r="K330" s="580">
        <v>10.9</v>
      </c>
      <c r="L330" s="580">
        <v>8.94</v>
      </c>
      <c r="M330" s="580">
        <v>1.24</v>
      </c>
      <c r="N330" s="580">
        <v>0.74</v>
      </c>
      <c r="O330" s="581">
        <f t="shared" si="76"/>
        <v>0.99</v>
      </c>
      <c r="P330" s="582">
        <v>0.43055555555555558</v>
      </c>
      <c r="Q330" s="583">
        <v>0</v>
      </c>
    </row>
    <row r="331" spans="1:17" x14ac:dyDescent="0.35">
      <c r="A331" s="571">
        <v>18</v>
      </c>
      <c r="B331" s="580">
        <v>32.32</v>
      </c>
      <c r="C331" s="580">
        <v>31.12</v>
      </c>
      <c r="D331" s="574">
        <v>0</v>
      </c>
      <c r="E331" s="574">
        <v>0</v>
      </c>
      <c r="F331" s="574">
        <v>0</v>
      </c>
      <c r="G331" s="580">
        <v>39.6</v>
      </c>
      <c r="H331" s="583">
        <v>18.399999999999999</v>
      </c>
      <c r="I331" s="580">
        <v>67</v>
      </c>
      <c r="J331" s="580">
        <v>23</v>
      </c>
      <c r="K331" s="583">
        <v>7.1</v>
      </c>
      <c r="L331" s="580">
        <v>9.15</v>
      </c>
      <c r="M331" s="580">
        <v>1.35</v>
      </c>
      <c r="N331" s="581">
        <v>0.73</v>
      </c>
      <c r="O331" s="581">
        <f t="shared" si="76"/>
        <v>1.04</v>
      </c>
      <c r="P331" s="582" t="s">
        <v>132</v>
      </c>
      <c r="Q331" s="583">
        <v>0</v>
      </c>
    </row>
    <row r="332" spans="1:17" x14ac:dyDescent="0.35">
      <c r="A332" s="571">
        <v>19</v>
      </c>
      <c r="B332" s="580">
        <v>32.28</v>
      </c>
      <c r="C332" s="580">
        <v>31.08</v>
      </c>
      <c r="D332" s="574">
        <v>0</v>
      </c>
      <c r="E332" s="574">
        <v>0</v>
      </c>
      <c r="F332" s="574">
        <v>0</v>
      </c>
      <c r="G332" s="583">
        <v>39.6</v>
      </c>
      <c r="H332" s="583">
        <v>19.399999999999999</v>
      </c>
      <c r="I332" s="580">
        <v>88</v>
      </c>
      <c r="J332" s="580">
        <v>28</v>
      </c>
      <c r="K332" s="583">
        <v>10</v>
      </c>
      <c r="L332" s="580">
        <v>12.43</v>
      </c>
      <c r="M332" s="580">
        <v>1.36</v>
      </c>
      <c r="N332" s="581">
        <v>0.71</v>
      </c>
      <c r="O332" s="581">
        <f t="shared" si="76"/>
        <v>1.0350000000000001</v>
      </c>
      <c r="P332" s="582" t="s">
        <v>138</v>
      </c>
      <c r="Q332" s="583">
        <v>0</v>
      </c>
    </row>
    <row r="333" spans="1:17" ht="15" thickBot="1" x14ac:dyDescent="0.4">
      <c r="A333" s="585">
        <v>20</v>
      </c>
      <c r="B333" s="580">
        <v>33.64</v>
      </c>
      <c r="C333" s="580">
        <v>31.68</v>
      </c>
      <c r="D333" s="574">
        <v>0</v>
      </c>
      <c r="E333" s="574">
        <v>0</v>
      </c>
      <c r="F333" s="574">
        <v>0</v>
      </c>
      <c r="G333" s="583">
        <v>40.4</v>
      </c>
      <c r="H333" s="580">
        <v>20.2</v>
      </c>
      <c r="I333" s="580">
        <v>79</v>
      </c>
      <c r="J333" s="580">
        <v>23</v>
      </c>
      <c r="K333" s="583">
        <v>13.5</v>
      </c>
      <c r="L333" s="580">
        <v>12.44</v>
      </c>
      <c r="M333" s="580">
        <v>1.44</v>
      </c>
      <c r="N333" s="580">
        <v>1.1399999999999999</v>
      </c>
      <c r="O333" s="581">
        <f t="shared" si="76"/>
        <v>1.29</v>
      </c>
      <c r="P333" s="582" t="s">
        <v>132</v>
      </c>
      <c r="Q333" s="583">
        <v>0</v>
      </c>
    </row>
    <row r="334" spans="1:17" ht="15" thickBot="1" x14ac:dyDescent="0.4">
      <c r="A334" s="597" t="s">
        <v>16</v>
      </c>
      <c r="B334" s="627">
        <f>SUM(B324:B333)</f>
        <v>324</v>
      </c>
      <c r="C334" s="627">
        <f>SUM(C324:C333)</f>
        <v>308.84000000000003</v>
      </c>
      <c r="D334" s="574">
        <v>0</v>
      </c>
      <c r="E334" s="574">
        <v>0</v>
      </c>
      <c r="F334" s="627"/>
      <c r="G334" s="627">
        <f t="shared" ref="G334:N334" si="79">SUM(G324:G333)</f>
        <v>390</v>
      </c>
      <c r="H334" s="627">
        <f t="shared" si="79"/>
        <v>188.6</v>
      </c>
      <c r="I334" s="627">
        <f t="shared" si="79"/>
        <v>826</v>
      </c>
      <c r="J334" s="627">
        <f t="shared" si="79"/>
        <v>274</v>
      </c>
      <c r="K334" s="627">
        <f t="shared" si="79"/>
        <v>89.899999999999991</v>
      </c>
      <c r="L334" s="627">
        <f t="shared" si="79"/>
        <v>88.549999999999983</v>
      </c>
      <c r="M334" s="627">
        <f t="shared" si="79"/>
        <v>12.169999999999998</v>
      </c>
      <c r="N334" s="627">
        <f t="shared" si="79"/>
        <v>8.81</v>
      </c>
      <c r="O334" s="581">
        <f t="shared" si="76"/>
        <v>10.489999999999998</v>
      </c>
      <c r="P334" s="627"/>
      <c r="Q334" s="627"/>
    </row>
    <row r="335" spans="1:17" ht="15" thickBot="1" x14ac:dyDescent="0.4">
      <c r="A335" s="597" t="s">
        <v>18</v>
      </c>
      <c r="B335" s="627">
        <f>AVERAGE(B324:B333)</f>
        <v>32.4</v>
      </c>
      <c r="C335" s="627">
        <f>AVERAGE(C324:C333)</f>
        <v>30.884000000000004</v>
      </c>
      <c r="D335" s="574">
        <v>0</v>
      </c>
      <c r="E335" s="574">
        <v>0</v>
      </c>
      <c r="F335" s="627"/>
      <c r="G335" s="627">
        <f t="shared" ref="G335:N335" si="80">AVERAGE(G324:G333)</f>
        <v>39</v>
      </c>
      <c r="H335" s="627">
        <f t="shared" si="80"/>
        <v>18.86</v>
      </c>
      <c r="I335" s="627">
        <f t="shared" si="80"/>
        <v>82.6</v>
      </c>
      <c r="J335" s="627">
        <f t="shared" si="80"/>
        <v>27.4</v>
      </c>
      <c r="K335" s="627">
        <f t="shared" si="80"/>
        <v>8.9899999999999984</v>
      </c>
      <c r="L335" s="627">
        <f t="shared" si="80"/>
        <v>8.8549999999999986</v>
      </c>
      <c r="M335" s="627">
        <f t="shared" si="80"/>
        <v>1.2169999999999999</v>
      </c>
      <c r="N335" s="627">
        <f t="shared" si="80"/>
        <v>0.88100000000000001</v>
      </c>
      <c r="O335" s="581">
        <f t="shared" si="76"/>
        <v>1.0489999999999999</v>
      </c>
      <c r="P335" s="627"/>
      <c r="Q335" s="627"/>
    </row>
    <row r="336" spans="1:17" x14ac:dyDescent="0.35">
      <c r="A336" s="603">
        <v>21</v>
      </c>
      <c r="B336" s="581">
        <v>34</v>
      </c>
      <c r="C336" s="580">
        <v>31.64</v>
      </c>
      <c r="D336" s="574">
        <v>0</v>
      </c>
      <c r="E336" s="574">
        <v>0</v>
      </c>
      <c r="F336" s="574">
        <v>0</v>
      </c>
      <c r="G336" s="583">
        <v>38.799999999999997</v>
      </c>
      <c r="H336" s="583">
        <v>15.2</v>
      </c>
      <c r="I336" s="580">
        <v>77</v>
      </c>
      <c r="J336" s="580">
        <v>27</v>
      </c>
      <c r="K336" s="583">
        <v>5.5</v>
      </c>
      <c r="L336" s="580">
        <v>7.76</v>
      </c>
      <c r="M336" s="581">
        <v>1.62</v>
      </c>
      <c r="N336" s="581">
        <v>0.71</v>
      </c>
      <c r="O336" s="581">
        <f t="shared" si="76"/>
        <v>1.165</v>
      </c>
      <c r="P336" s="582" t="s">
        <v>271</v>
      </c>
      <c r="Q336" s="583">
        <v>1</v>
      </c>
    </row>
    <row r="337" spans="1:17" x14ac:dyDescent="0.35">
      <c r="A337" s="571">
        <v>22</v>
      </c>
      <c r="B337" s="580">
        <v>34.44</v>
      </c>
      <c r="C337" s="581">
        <v>32.200000000000003</v>
      </c>
      <c r="D337" s="574">
        <v>0</v>
      </c>
      <c r="E337" s="574">
        <v>0</v>
      </c>
      <c r="F337" s="574">
        <v>0</v>
      </c>
      <c r="G337" s="583">
        <v>39.6</v>
      </c>
      <c r="H337" s="583">
        <v>21</v>
      </c>
      <c r="I337" s="580">
        <v>88</v>
      </c>
      <c r="J337" s="580">
        <v>23</v>
      </c>
      <c r="K337" s="580">
        <v>7.1</v>
      </c>
      <c r="L337" s="580">
        <v>9.56</v>
      </c>
      <c r="M337" s="580">
        <v>1.25</v>
      </c>
      <c r="N337" s="581">
        <v>1.61</v>
      </c>
      <c r="O337" s="581">
        <f t="shared" si="76"/>
        <v>1.4300000000000002</v>
      </c>
      <c r="P337" s="582" t="s">
        <v>124</v>
      </c>
      <c r="Q337" s="583">
        <v>0</v>
      </c>
    </row>
    <row r="338" spans="1:17" x14ac:dyDescent="0.35">
      <c r="A338" s="571">
        <v>23</v>
      </c>
      <c r="B338" s="581">
        <v>35.96</v>
      </c>
      <c r="C338" s="580">
        <v>32.72</v>
      </c>
      <c r="D338" s="574">
        <v>0</v>
      </c>
      <c r="E338" s="574">
        <v>0</v>
      </c>
      <c r="F338" s="574">
        <v>0</v>
      </c>
      <c r="G338" s="583">
        <v>40</v>
      </c>
      <c r="H338" s="583">
        <v>17</v>
      </c>
      <c r="I338" s="580">
        <v>80</v>
      </c>
      <c r="J338" s="580">
        <v>33</v>
      </c>
      <c r="K338" s="580">
        <v>7.1</v>
      </c>
      <c r="L338" s="580">
        <v>9.34</v>
      </c>
      <c r="M338" s="580">
        <v>1.73</v>
      </c>
      <c r="N338" s="580">
        <v>0.74</v>
      </c>
      <c r="O338" s="581">
        <f t="shared" si="76"/>
        <v>1.2349999999999999</v>
      </c>
      <c r="P338" s="582" t="s">
        <v>289</v>
      </c>
      <c r="Q338" s="583">
        <v>0</v>
      </c>
    </row>
    <row r="339" spans="1:17" x14ac:dyDescent="0.35">
      <c r="A339" s="571">
        <v>24</v>
      </c>
      <c r="B339" s="580">
        <v>35.36</v>
      </c>
      <c r="C339" s="581">
        <v>32.5</v>
      </c>
      <c r="D339" s="574">
        <v>0</v>
      </c>
      <c r="E339" s="574">
        <v>0</v>
      </c>
      <c r="F339" s="574">
        <v>0</v>
      </c>
      <c r="G339" s="583">
        <v>41.4</v>
      </c>
      <c r="H339" s="580">
        <v>17.600000000000001</v>
      </c>
      <c r="I339" s="580">
        <v>67</v>
      </c>
      <c r="J339" s="580">
        <v>22</v>
      </c>
      <c r="K339" s="580">
        <v>10</v>
      </c>
      <c r="L339" s="580">
        <v>12.28</v>
      </c>
      <c r="M339" s="580">
        <v>1.43</v>
      </c>
      <c r="N339" s="580">
        <v>1.27</v>
      </c>
      <c r="O339" s="581">
        <f t="shared" si="76"/>
        <v>1.35</v>
      </c>
      <c r="P339" s="582" t="s">
        <v>272</v>
      </c>
      <c r="Q339" s="583">
        <v>0</v>
      </c>
    </row>
    <row r="340" spans="1:17" x14ac:dyDescent="0.35">
      <c r="A340" s="571">
        <v>25</v>
      </c>
      <c r="B340" s="580">
        <v>36.22</v>
      </c>
      <c r="C340" s="580">
        <v>32.42</v>
      </c>
      <c r="D340" s="574">
        <v>0</v>
      </c>
      <c r="E340" s="574">
        <v>0</v>
      </c>
      <c r="F340" s="574">
        <v>0</v>
      </c>
      <c r="G340" s="583">
        <v>41</v>
      </c>
      <c r="H340" s="583">
        <v>20.399999999999999</v>
      </c>
      <c r="I340" s="580">
        <v>47</v>
      </c>
      <c r="J340" s="580">
        <v>22</v>
      </c>
      <c r="K340" s="583">
        <v>8.6</v>
      </c>
      <c r="L340" s="580">
        <v>11.59</v>
      </c>
      <c r="M340" s="580">
        <v>1.53</v>
      </c>
      <c r="N340" s="581">
        <v>1.0900000000000001</v>
      </c>
      <c r="O340" s="581">
        <f t="shared" si="76"/>
        <v>1.31</v>
      </c>
      <c r="P340" s="582" t="s">
        <v>290</v>
      </c>
      <c r="Q340" s="583">
        <v>0</v>
      </c>
    </row>
    <row r="341" spans="1:17" x14ac:dyDescent="0.35">
      <c r="A341" s="571">
        <v>26</v>
      </c>
      <c r="B341" s="580">
        <v>39.6</v>
      </c>
      <c r="C341" s="581">
        <v>33</v>
      </c>
      <c r="D341" s="574">
        <v>0</v>
      </c>
      <c r="E341" s="574">
        <v>0</v>
      </c>
      <c r="F341" s="574">
        <v>0</v>
      </c>
      <c r="G341" s="583">
        <v>41</v>
      </c>
      <c r="H341" s="583">
        <v>20</v>
      </c>
      <c r="I341" s="580">
        <v>52</v>
      </c>
      <c r="J341" s="580">
        <v>21</v>
      </c>
      <c r="K341" s="583">
        <v>10.8</v>
      </c>
      <c r="L341" s="580">
        <v>13.86</v>
      </c>
      <c r="M341" s="580">
        <v>1.78</v>
      </c>
      <c r="N341" s="581">
        <v>1.4</v>
      </c>
      <c r="O341" s="581">
        <f t="shared" si="76"/>
        <v>1.5899999999999999</v>
      </c>
      <c r="P341" s="582" t="s">
        <v>272</v>
      </c>
      <c r="Q341" s="583">
        <v>0</v>
      </c>
    </row>
    <row r="342" spans="1:17" x14ac:dyDescent="0.35">
      <c r="A342" s="571">
        <v>27</v>
      </c>
      <c r="B342" s="580">
        <v>37.28</v>
      </c>
      <c r="C342" s="580">
        <v>33.32</v>
      </c>
      <c r="D342" s="574">
        <v>0</v>
      </c>
      <c r="E342" s="574">
        <v>0</v>
      </c>
      <c r="F342" s="574">
        <v>0</v>
      </c>
      <c r="G342" s="583">
        <v>40</v>
      </c>
      <c r="H342" s="580">
        <v>21.4</v>
      </c>
      <c r="I342" s="580">
        <v>62</v>
      </c>
      <c r="J342" s="580">
        <v>22</v>
      </c>
      <c r="K342" s="583">
        <v>7</v>
      </c>
      <c r="L342" s="580">
        <v>12.92</v>
      </c>
      <c r="M342" s="580">
        <v>1.71</v>
      </c>
      <c r="N342" s="580">
        <v>1.1499999999999999</v>
      </c>
      <c r="O342" s="581">
        <f t="shared" si="76"/>
        <v>1.43</v>
      </c>
      <c r="P342" s="582" t="s">
        <v>291</v>
      </c>
      <c r="Q342" s="583">
        <v>0</v>
      </c>
    </row>
    <row r="343" spans="1:17" ht="15" thickBot="1" x14ac:dyDescent="0.4">
      <c r="A343" s="571">
        <v>28</v>
      </c>
      <c r="B343" s="580">
        <v>36.799999999999997</v>
      </c>
      <c r="C343" s="580">
        <v>32.92</v>
      </c>
      <c r="D343" s="574">
        <v>0</v>
      </c>
      <c r="E343" s="574">
        <v>0</v>
      </c>
      <c r="F343" s="574">
        <v>0</v>
      </c>
      <c r="G343" s="583">
        <v>40.200000000000003</v>
      </c>
      <c r="H343" s="583">
        <v>21.4</v>
      </c>
      <c r="I343" s="580">
        <v>66</v>
      </c>
      <c r="J343" s="580">
        <v>22</v>
      </c>
      <c r="K343" s="604">
        <v>10</v>
      </c>
      <c r="L343" s="581">
        <v>9.3000000000000007</v>
      </c>
      <c r="M343" s="581">
        <v>2.08</v>
      </c>
      <c r="N343" s="581">
        <v>0.95</v>
      </c>
      <c r="O343" s="581">
        <f t="shared" si="76"/>
        <v>1.5150000000000001</v>
      </c>
      <c r="P343" s="582" t="s">
        <v>290</v>
      </c>
      <c r="Q343" s="583">
        <v>0</v>
      </c>
    </row>
    <row r="344" spans="1:17" ht="15" thickBot="1" x14ac:dyDescent="0.4">
      <c r="A344" s="597" t="s">
        <v>16</v>
      </c>
      <c r="B344" s="581">
        <f>SUM(B336:B343)</f>
        <v>289.65999999999997</v>
      </c>
      <c r="C344" s="581">
        <f>SUM(C336:C343)</f>
        <v>260.72000000000003</v>
      </c>
      <c r="D344" s="574">
        <v>0</v>
      </c>
      <c r="E344" s="574">
        <v>0</v>
      </c>
      <c r="F344" s="581"/>
      <c r="G344" s="581">
        <f t="shared" ref="G344:N344" si="81">SUM(G336:G343)</f>
        <v>322</v>
      </c>
      <c r="H344" s="581">
        <f t="shared" si="81"/>
        <v>154.00000000000003</v>
      </c>
      <c r="I344" s="581">
        <f t="shared" si="81"/>
        <v>539</v>
      </c>
      <c r="J344" s="581">
        <f t="shared" si="81"/>
        <v>192</v>
      </c>
      <c r="K344" s="581">
        <f t="shared" si="81"/>
        <v>66.099999999999994</v>
      </c>
      <c r="L344" s="581">
        <f t="shared" si="81"/>
        <v>86.61</v>
      </c>
      <c r="M344" s="581">
        <f t="shared" si="81"/>
        <v>13.13</v>
      </c>
      <c r="N344" s="581">
        <f t="shared" si="81"/>
        <v>8.92</v>
      </c>
      <c r="O344" s="581">
        <f t="shared" si="76"/>
        <v>11.025</v>
      </c>
      <c r="P344" s="581"/>
      <c r="Q344" s="581"/>
    </row>
    <row r="345" spans="1:17" ht="15" thickBot="1" x14ac:dyDescent="0.4">
      <c r="A345" s="597" t="s">
        <v>18</v>
      </c>
      <c r="B345" s="581">
        <f>AVERAGE(B336:B343)</f>
        <v>36.207499999999996</v>
      </c>
      <c r="C345" s="581">
        <f>AVERAGE(C336:C343)</f>
        <v>32.590000000000003</v>
      </c>
      <c r="D345" s="574">
        <v>0</v>
      </c>
      <c r="E345" s="574">
        <v>0</v>
      </c>
      <c r="F345" s="581"/>
      <c r="G345" s="581">
        <f t="shared" ref="G345:N345" si="82">AVERAGE(G336:G343)</f>
        <v>40.25</v>
      </c>
      <c r="H345" s="581">
        <f t="shared" si="82"/>
        <v>19.250000000000004</v>
      </c>
      <c r="I345" s="581">
        <f t="shared" si="82"/>
        <v>67.375</v>
      </c>
      <c r="J345" s="581">
        <f t="shared" si="82"/>
        <v>24</v>
      </c>
      <c r="K345" s="581">
        <f t="shared" si="82"/>
        <v>8.2624999999999993</v>
      </c>
      <c r="L345" s="581">
        <f t="shared" si="82"/>
        <v>10.82625</v>
      </c>
      <c r="M345" s="581">
        <f t="shared" si="82"/>
        <v>1.6412500000000001</v>
      </c>
      <c r="N345" s="581">
        <f t="shared" si="82"/>
        <v>1.115</v>
      </c>
      <c r="O345" s="581">
        <f t="shared" si="76"/>
        <v>1.378125</v>
      </c>
      <c r="P345" s="581"/>
      <c r="Q345" s="581"/>
    </row>
    <row r="346" spans="1:17" ht="15" thickBot="1" x14ac:dyDescent="0.4">
      <c r="A346" s="597" t="s">
        <v>20</v>
      </c>
      <c r="B346" s="631">
        <f>B344+B334+B322</f>
        <v>923.07999999999993</v>
      </c>
      <c r="C346" s="631">
        <f>C344+C334+C322</f>
        <v>866.44</v>
      </c>
      <c r="D346" s="574">
        <v>0</v>
      </c>
      <c r="E346" s="574">
        <v>0</v>
      </c>
      <c r="F346" s="631"/>
      <c r="G346" s="631">
        <f t="shared" ref="G346:N346" si="83">G344+G334+G322</f>
        <v>1086.4000000000001</v>
      </c>
      <c r="H346" s="631">
        <f t="shared" si="83"/>
        <v>540.6</v>
      </c>
      <c r="I346" s="631">
        <f t="shared" si="83"/>
        <v>2191</v>
      </c>
      <c r="J346" s="631">
        <f t="shared" si="83"/>
        <v>759</v>
      </c>
      <c r="K346" s="631">
        <f t="shared" si="83"/>
        <v>234.8</v>
      </c>
      <c r="L346" s="631">
        <f t="shared" si="83"/>
        <v>250.03999999999996</v>
      </c>
      <c r="M346" s="631">
        <f t="shared" si="83"/>
        <v>38.47</v>
      </c>
      <c r="N346" s="631">
        <f t="shared" si="83"/>
        <v>25.17</v>
      </c>
      <c r="O346" s="581">
        <f t="shared" si="76"/>
        <v>31.82</v>
      </c>
      <c r="P346" s="631"/>
      <c r="Q346" s="631"/>
    </row>
    <row r="347" spans="1:17" ht="15" thickBot="1" x14ac:dyDescent="0.4">
      <c r="A347" s="597" t="s">
        <v>30</v>
      </c>
      <c r="B347" s="602">
        <f>B346/28</f>
        <v>32.967142857142854</v>
      </c>
      <c r="C347" s="602">
        <f>C346/28</f>
        <v>30.944285714285716</v>
      </c>
      <c r="D347" s="574">
        <v>0</v>
      </c>
      <c r="E347" s="574">
        <v>0</v>
      </c>
      <c r="F347" s="602"/>
      <c r="G347" s="602">
        <f t="shared" ref="G347:N347" si="84">G346/28</f>
        <v>38.800000000000004</v>
      </c>
      <c r="H347" s="602">
        <f t="shared" si="84"/>
        <v>19.307142857142857</v>
      </c>
      <c r="I347" s="602">
        <f t="shared" si="84"/>
        <v>78.25</v>
      </c>
      <c r="J347" s="602">
        <f t="shared" si="84"/>
        <v>27.107142857142858</v>
      </c>
      <c r="K347" s="602">
        <f t="shared" si="84"/>
        <v>8.3857142857142861</v>
      </c>
      <c r="L347" s="602">
        <f t="shared" si="84"/>
        <v>8.9299999999999979</v>
      </c>
      <c r="M347" s="602">
        <f t="shared" si="84"/>
        <v>1.3739285714285714</v>
      </c>
      <c r="N347" s="602">
        <f t="shared" si="84"/>
        <v>0.89892857142857152</v>
      </c>
      <c r="O347" s="581">
        <f t="shared" si="76"/>
        <v>1.1364285714285716</v>
      </c>
      <c r="P347" s="602"/>
      <c r="Q347" s="602"/>
    </row>
    <row r="348" spans="1:17" x14ac:dyDescent="0.35">
      <c r="A348" s="632"/>
      <c r="B348" s="633"/>
      <c r="C348" s="633"/>
      <c r="D348" s="633"/>
      <c r="E348" s="633"/>
      <c r="F348" s="633"/>
      <c r="G348" s="633"/>
      <c r="H348" s="633"/>
      <c r="I348" s="633"/>
      <c r="J348" s="633"/>
      <c r="K348" s="633"/>
      <c r="L348" s="633"/>
      <c r="M348" s="633"/>
      <c r="N348" s="633"/>
      <c r="O348" s="633"/>
      <c r="P348" s="633"/>
      <c r="Q348" s="633"/>
    </row>
    <row r="349" spans="1:17" ht="15" thickBot="1" x14ac:dyDescent="0.4">
      <c r="A349" s="1577" t="s">
        <v>292</v>
      </c>
      <c r="B349" s="1577"/>
      <c r="C349" s="1577"/>
      <c r="D349" s="1577"/>
      <c r="E349" s="1577"/>
      <c r="F349" s="1577"/>
      <c r="G349" s="1577"/>
      <c r="H349" s="1577"/>
      <c r="I349" s="1577"/>
      <c r="J349" s="1577"/>
      <c r="K349" s="1577"/>
      <c r="L349" s="1577"/>
      <c r="M349" s="1577"/>
      <c r="N349" s="1577"/>
      <c r="O349" s="1577"/>
      <c r="P349" s="1577"/>
      <c r="Q349" s="1577"/>
    </row>
    <row r="350" spans="1:17" ht="24" customHeight="1" x14ac:dyDescent="0.35">
      <c r="A350" s="1569" t="s">
        <v>1</v>
      </c>
      <c r="B350" s="1460" t="s">
        <v>23</v>
      </c>
      <c r="C350" s="1578"/>
      <c r="D350" s="1578"/>
      <c r="E350" s="1578"/>
      <c r="F350" s="1571"/>
      <c r="G350" s="1460" t="s">
        <v>24</v>
      </c>
      <c r="H350" s="1571"/>
      <c r="I350" s="1460" t="s">
        <v>4</v>
      </c>
      <c r="J350" s="1571"/>
      <c r="K350" s="1572" t="s">
        <v>5</v>
      </c>
      <c r="L350" s="1573"/>
      <c r="M350" s="1572" t="s">
        <v>6</v>
      </c>
      <c r="N350" s="1574"/>
      <c r="O350" s="1573"/>
      <c r="P350" s="1575" t="s">
        <v>43</v>
      </c>
      <c r="Q350" s="1575" t="s">
        <v>44</v>
      </c>
    </row>
    <row r="351" spans="1:17" ht="26.5" thickBot="1" x14ac:dyDescent="0.4">
      <c r="A351" s="1570"/>
      <c r="B351" s="567">
        <v>0.05</v>
      </c>
      <c r="C351" s="567">
        <v>0.1</v>
      </c>
      <c r="D351" s="568" t="s">
        <v>265</v>
      </c>
      <c r="E351" s="568" t="s">
        <v>228</v>
      </c>
      <c r="F351" s="567" t="s">
        <v>266</v>
      </c>
      <c r="G351" s="567" t="s">
        <v>9</v>
      </c>
      <c r="H351" s="567" t="s">
        <v>10</v>
      </c>
      <c r="I351" s="567" t="s">
        <v>9</v>
      </c>
      <c r="J351" s="567" t="s">
        <v>10</v>
      </c>
      <c r="K351" s="567" t="s">
        <v>11</v>
      </c>
      <c r="L351" s="567" t="s">
        <v>12</v>
      </c>
      <c r="M351" s="569" t="s">
        <v>13</v>
      </c>
      <c r="N351" s="569" t="s">
        <v>14</v>
      </c>
      <c r="O351" s="614" t="s">
        <v>15</v>
      </c>
      <c r="P351" s="1576"/>
      <c r="Q351" s="1576"/>
    </row>
    <row r="352" spans="1:17" x14ac:dyDescent="0.35">
      <c r="A352" s="571">
        <v>1</v>
      </c>
      <c r="B352" s="580">
        <v>35.159999999999997</v>
      </c>
      <c r="C352" s="581">
        <v>32.880000000000003</v>
      </c>
      <c r="D352" s="574">
        <v>0</v>
      </c>
      <c r="E352" s="574">
        <v>0</v>
      </c>
      <c r="F352" s="574">
        <v>0</v>
      </c>
      <c r="G352" s="583">
        <v>40.4</v>
      </c>
      <c r="H352" s="583">
        <v>20</v>
      </c>
      <c r="I352" s="583">
        <v>60</v>
      </c>
      <c r="J352" s="580">
        <v>23</v>
      </c>
      <c r="K352" s="583">
        <v>9</v>
      </c>
      <c r="L352" s="581">
        <v>8.6</v>
      </c>
      <c r="M352" s="580">
        <v>1.26</v>
      </c>
      <c r="N352" s="581">
        <v>0.98</v>
      </c>
      <c r="O352" s="581">
        <f>AVERAGE(M352:N352)</f>
        <v>1.1200000000000001</v>
      </c>
      <c r="P352" s="582" t="s">
        <v>131</v>
      </c>
      <c r="Q352" s="583">
        <v>0</v>
      </c>
    </row>
    <row r="353" spans="1:17" x14ac:dyDescent="0.35">
      <c r="A353" s="571">
        <v>2</v>
      </c>
      <c r="B353" s="581">
        <v>37.72</v>
      </c>
      <c r="C353" s="580">
        <v>32.96</v>
      </c>
      <c r="D353" s="574">
        <v>0</v>
      </c>
      <c r="E353" s="574">
        <v>0</v>
      </c>
      <c r="F353" s="574">
        <v>0</v>
      </c>
      <c r="G353" s="583">
        <v>40.799999999999997</v>
      </c>
      <c r="H353" s="583">
        <v>23</v>
      </c>
      <c r="I353" s="580">
        <v>43</v>
      </c>
      <c r="J353" s="580">
        <v>23</v>
      </c>
      <c r="K353" s="580">
        <v>6.3</v>
      </c>
      <c r="L353" s="581">
        <v>9.6999999999999993</v>
      </c>
      <c r="M353" s="580">
        <v>1.57</v>
      </c>
      <c r="N353" s="580">
        <v>2.4700000000000002</v>
      </c>
      <c r="O353" s="581">
        <f t="shared" ref="O353:O389" si="85">AVERAGE(M353:N353)</f>
        <v>2.02</v>
      </c>
      <c r="P353" s="582" t="s">
        <v>131</v>
      </c>
      <c r="Q353" s="583">
        <v>0</v>
      </c>
    </row>
    <row r="354" spans="1:17" x14ac:dyDescent="0.35">
      <c r="A354" s="571">
        <v>3</v>
      </c>
      <c r="B354" s="580">
        <v>38.24</v>
      </c>
      <c r="C354" s="580">
        <v>33.64</v>
      </c>
      <c r="D354" s="574">
        <v>0</v>
      </c>
      <c r="E354" s="574">
        <v>0</v>
      </c>
      <c r="F354" s="574">
        <v>0</v>
      </c>
      <c r="G354" s="583">
        <v>40.799999999999997</v>
      </c>
      <c r="H354" s="583">
        <v>25.2</v>
      </c>
      <c r="I354" s="580">
        <v>56</v>
      </c>
      <c r="J354" s="580">
        <v>27</v>
      </c>
      <c r="K354" s="580">
        <v>8.5</v>
      </c>
      <c r="L354" s="581">
        <v>3.9</v>
      </c>
      <c r="M354" s="580">
        <v>1.64</v>
      </c>
      <c r="N354" s="580">
        <v>2.63</v>
      </c>
      <c r="O354" s="581">
        <f t="shared" si="85"/>
        <v>2.1349999999999998</v>
      </c>
      <c r="P354" s="582" t="s">
        <v>128</v>
      </c>
      <c r="Q354" s="583">
        <v>5.4</v>
      </c>
    </row>
    <row r="355" spans="1:17" x14ac:dyDescent="0.35">
      <c r="A355" s="571">
        <v>4</v>
      </c>
      <c r="B355" s="580">
        <v>32.92</v>
      </c>
      <c r="C355" s="581">
        <v>32.6</v>
      </c>
      <c r="D355" s="574">
        <v>0</v>
      </c>
      <c r="E355" s="574">
        <v>0</v>
      </c>
      <c r="F355" s="574">
        <v>0</v>
      </c>
      <c r="G355" s="580">
        <v>39.200000000000003</v>
      </c>
      <c r="H355" s="583">
        <v>20.8</v>
      </c>
      <c r="I355" s="580">
        <v>88</v>
      </c>
      <c r="J355" s="580">
        <v>29</v>
      </c>
      <c r="K355" s="583">
        <v>7.8</v>
      </c>
      <c r="L355" s="580">
        <v>7.64</v>
      </c>
      <c r="M355" s="580">
        <v>1.61</v>
      </c>
      <c r="N355" s="581">
        <v>2.12</v>
      </c>
      <c r="O355" s="581">
        <f t="shared" si="85"/>
        <v>1.8650000000000002</v>
      </c>
      <c r="P355" s="582" t="s">
        <v>290</v>
      </c>
      <c r="Q355" s="583">
        <v>0</v>
      </c>
    </row>
    <row r="356" spans="1:17" x14ac:dyDescent="0.35">
      <c r="A356" s="571">
        <v>5</v>
      </c>
      <c r="B356" s="581">
        <v>32.6</v>
      </c>
      <c r="C356" s="580">
        <v>31.88</v>
      </c>
      <c r="D356" s="574">
        <v>0</v>
      </c>
      <c r="E356" s="574">
        <v>0</v>
      </c>
      <c r="F356" s="574">
        <v>0</v>
      </c>
      <c r="G356" s="583">
        <v>38.6</v>
      </c>
      <c r="H356" s="583">
        <v>21</v>
      </c>
      <c r="I356" s="580">
        <v>88</v>
      </c>
      <c r="J356" s="580">
        <v>29</v>
      </c>
      <c r="K356" s="583">
        <v>7.7</v>
      </c>
      <c r="L356" s="580">
        <v>8.3800000000000008</v>
      </c>
      <c r="M356" s="580">
        <v>1.62</v>
      </c>
      <c r="N356" s="581">
        <v>0.67</v>
      </c>
      <c r="O356" s="581">
        <f t="shared" si="85"/>
        <v>1.145</v>
      </c>
      <c r="P356" s="582" t="s">
        <v>293</v>
      </c>
      <c r="Q356" s="583">
        <v>0</v>
      </c>
    </row>
    <row r="357" spans="1:17" x14ac:dyDescent="0.35">
      <c r="A357" s="571">
        <v>6</v>
      </c>
      <c r="B357" s="580">
        <v>32.44</v>
      </c>
      <c r="C357" s="580">
        <v>32.08</v>
      </c>
      <c r="D357" s="574">
        <v>0</v>
      </c>
      <c r="E357" s="574">
        <v>0</v>
      </c>
      <c r="F357" s="574">
        <v>0</v>
      </c>
      <c r="G357" s="583">
        <v>39</v>
      </c>
      <c r="H357" s="580">
        <v>21.8</v>
      </c>
      <c r="I357" s="580">
        <v>88</v>
      </c>
      <c r="J357" s="580">
        <v>31</v>
      </c>
      <c r="K357" s="583">
        <v>9.5</v>
      </c>
      <c r="L357" s="580">
        <v>9.36</v>
      </c>
      <c r="M357" s="580">
        <v>1.97</v>
      </c>
      <c r="N357" s="581">
        <v>1</v>
      </c>
      <c r="O357" s="581">
        <f t="shared" si="85"/>
        <v>1.4849999999999999</v>
      </c>
      <c r="P357" s="582" t="s">
        <v>98</v>
      </c>
      <c r="Q357" s="583">
        <v>0</v>
      </c>
    </row>
    <row r="358" spans="1:17" x14ac:dyDescent="0.35">
      <c r="A358" s="571">
        <v>7</v>
      </c>
      <c r="B358" s="580">
        <v>31.44</v>
      </c>
      <c r="C358" s="580">
        <v>31.64</v>
      </c>
      <c r="D358" s="574">
        <v>0</v>
      </c>
      <c r="E358" s="574">
        <v>0</v>
      </c>
      <c r="F358" s="574">
        <v>0</v>
      </c>
      <c r="G358" s="583">
        <v>38.4</v>
      </c>
      <c r="H358" s="583">
        <v>24</v>
      </c>
      <c r="I358" s="580">
        <v>84</v>
      </c>
      <c r="J358" s="580">
        <v>33</v>
      </c>
      <c r="K358" s="583">
        <v>8</v>
      </c>
      <c r="L358" s="580">
        <v>4.5199999999999996</v>
      </c>
      <c r="M358" s="581">
        <v>3.03</v>
      </c>
      <c r="N358" s="581">
        <v>0.9</v>
      </c>
      <c r="O358" s="581">
        <f t="shared" si="85"/>
        <v>1.9649999999999999</v>
      </c>
      <c r="P358" s="582" t="s">
        <v>65</v>
      </c>
      <c r="Q358" s="583">
        <v>0</v>
      </c>
    </row>
    <row r="359" spans="1:17" x14ac:dyDescent="0.35">
      <c r="A359" s="571">
        <v>8</v>
      </c>
      <c r="B359" s="580">
        <v>29.88</v>
      </c>
      <c r="C359" s="581">
        <v>30.56</v>
      </c>
      <c r="D359" s="574">
        <v>0</v>
      </c>
      <c r="E359" s="574">
        <v>0</v>
      </c>
      <c r="F359" s="574">
        <v>0</v>
      </c>
      <c r="G359" s="583">
        <v>35.6</v>
      </c>
      <c r="H359" s="583">
        <v>21.8</v>
      </c>
      <c r="I359" s="580">
        <v>96</v>
      </c>
      <c r="J359" s="580">
        <v>46</v>
      </c>
      <c r="K359" s="580">
        <v>4.5</v>
      </c>
      <c r="L359" s="580">
        <v>4.34</v>
      </c>
      <c r="M359" s="580">
        <v>1.48</v>
      </c>
      <c r="N359" s="581">
        <v>1.1599999999999999</v>
      </c>
      <c r="O359" s="581">
        <f t="shared" si="85"/>
        <v>1.3199999999999998</v>
      </c>
      <c r="P359" s="582" t="s">
        <v>97</v>
      </c>
      <c r="Q359" s="583">
        <v>0</v>
      </c>
    </row>
    <row r="360" spans="1:17" x14ac:dyDescent="0.35">
      <c r="A360" s="571">
        <v>9</v>
      </c>
      <c r="B360" s="581">
        <v>33</v>
      </c>
      <c r="C360" s="581">
        <v>31.2</v>
      </c>
      <c r="D360" s="574">
        <v>0</v>
      </c>
      <c r="E360" s="574">
        <v>0</v>
      </c>
      <c r="F360" s="574">
        <v>0</v>
      </c>
      <c r="G360" s="583">
        <v>38.799999999999997</v>
      </c>
      <c r="H360" s="583">
        <v>23</v>
      </c>
      <c r="I360" s="580">
        <v>70</v>
      </c>
      <c r="J360" s="580">
        <v>30</v>
      </c>
      <c r="K360" s="580">
        <v>7.5</v>
      </c>
      <c r="L360" s="580">
        <v>8.58</v>
      </c>
      <c r="M360" s="580">
        <v>1.89</v>
      </c>
      <c r="N360" s="580">
        <v>1.57</v>
      </c>
      <c r="O360" s="581">
        <f t="shared" si="85"/>
        <v>1.73</v>
      </c>
      <c r="P360" s="582" t="s">
        <v>115</v>
      </c>
      <c r="Q360" s="583">
        <v>10</v>
      </c>
    </row>
    <row r="361" spans="1:17" ht="15" thickBot="1" x14ac:dyDescent="0.4">
      <c r="A361" s="585">
        <v>10</v>
      </c>
      <c r="B361" s="580">
        <v>30.96</v>
      </c>
      <c r="C361" s="580">
        <v>30.84</v>
      </c>
      <c r="D361" s="574">
        <v>0</v>
      </c>
      <c r="E361" s="574">
        <v>0</v>
      </c>
      <c r="F361" s="574">
        <v>0</v>
      </c>
      <c r="G361" s="583">
        <v>38.799999999999997</v>
      </c>
      <c r="H361" s="580">
        <v>19.399999999999999</v>
      </c>
      <c r="I361" s="580">
        <v>96</v>
      </c>
      <c r="J361" s="580">
        <v>32</v>
      </c>
      <c r="K361" s="580">
        <v>6.5</v>
      </c>
      <c r="L361" s="580">
        <v>1.1200000000000001</v>
      </c>
      <c r="M361" s="580">
        <v>2.72</v>
      </c>
      <c r="N361" s="580">
        <v>1.17</v>
      </c>
      <c r="O361" s="581">
        <f t="shared" si="85"/>
        <v>1.9450000000000001</v>
      </c>
      <c r="P361" s="582" t="s">
        <v>100</v>
      </c>
      <c r="Q361" s="583">
        <v>2.5</v>
      </c>
    </row>
    <row r="362" spans="1:17" ht="15" thickBot="1" x14ac:dyDescent="0.4">
      <c r="A362" s="597" t="s">
        <v>16</v>
      </c>
      <c r="B362" s="580">
        <f>SUM(B352:B361)</f>
        <v>334.36</v>
      </c>
      <c r="C362" s="580">
        <f>SUM(C352:C361)</f>
        <v>320.27999999999997</v>
      </c>
      <c r="D362" s="574">
        <v>0</v>
      </c>
      <c r="E362" s="574">
        <v>0</v>
      </c>
      <c r="F362" s="574">
        <v>0</v>
      </c>
      <c r="G362" s="580">
        <f t="shared" ref="G362:N362" si="86">SUM(G352:G361)</f>
        <v>390.40000000000003</v>
      </c>
      <c r="H362" s="580">
        <f t="shared" si="86"/>
        <v>220.00000000000003</v>
      </c>
      <c r="I362" s="580">
        <f t="shared" si="86"/>
        <v>769</v>
      </c>
      <c r="J362" s="580">
        <f t="shared" si="86"/>
        <v>303</v>
      </c>
      <c r="K362" s="580">
        <f t="shared" si="86"/>
        <v>75.300000000000011</v>
      </c>
      <c r="L362" s="580">
        <f t="shared" si="86"/>
        <v>66.14</v>
      </c>
      <c r="M362" s="580">
        <f t="shared" si="86"/>
        <v>18.79</v>
      </c>
      <c r="N362" s="580">
        <f t="shared" si="86"/>
        <v>14.67</v>
      </c>
      <c r="O362" s="581">
        <f t="shared" si="85"/>
        <v>16.73</v>
      </c>
      <c r="P362" s="580"/>
      <c r="Q362" s="580"/>
    </row>
    <row r="363" spans="1:17" ht="15" thickBot="1" x14ac:dyDescent="0.4">
      <c r="A363" s="597" t="s">
        <v>18</v>
      </c>
      <c r="B363" s="580">
        <f>AVERAGE(B352:B361)</f>
        <v>33.436</v>
      </c>
      <c r="C363" s="580">
        <f>AVERAGE(C352:C361)</f>
        <v>32.027999999999999</v>
      </c>
      <c r="D363" s="574">
        <v>0</v>
      </c>
      <c r="E363" s="574">
        <v>0</v>
      </c>
      <c r="F363" s="574">
        <v>0</v>
      </c>
      <c r="G363" s="580">
        <f t="shared" ref="G363:N363" si="87">AVERAGE(G352:G361)</f>
        <v>39.040000000000006</v>
      </c>
      <c r="H363" s="580">
        <f t="shared" si="87"/>
        <v>22.000000000000004</v>
      </c>
      <c r="I363" s="580">
        <f t="shared" si="87"/>
        <v>76.900000000000006</v>
      </c>
      <c r="J363" s="580">
        <f t="shared" si="87"/>
        <v>30.3</v>
      </c>
      <c r="K363" s="580">
        <f t="shared" si="87"/>
        <v>7.5300000000000011</v>
      </c>
      <c r="L363" s="580">
        <f t="shared" si="87"/>
        <v>6.6139999999999999</v>
      </c>
      <c r="M363" s="580">
        <f t="shared" si="87"/>
        <v>1.879</v>
      </c>
      <c r="N363" s="580">
        <f t="shared" si="87"/>
        <v>1.4670000000000001</v>
      </c>
      <c r="O363" s="581">
        <f t="shared" si="85"/>
        <v>1.673</v>
      </c>
      <c r="P363" s="580"/>
      <c r="Q363" s="580"/>
    </row>
    <row r="364" spans="1:17" x14ac:dyDescent="0.35">
      <c r="A364" s="603">
        <v>11</v>
      </c>
      <c r="B364" s="580">
        <v>27.88</v>
      </c>
      <c r="C364" s="580">
        <v>29.52</v>
      </c>
      <c r="D364" s="574">
        <v>0</v>
      </c>
      <c r="E364" s="574">
        <v>0</v>
      </c>
      <c r="F364" s="574">
        <v>0</v>
      </c>
      <c r="G364" s="583">
        <v>38</v>
      </c>
      <c r="H364" s="583">
        <v>22</v>
      </c>
      <c r="I364" s="580">
        <v>80</v>
      </c>
      <c r="J364" s="580">
        <v>37</v>
      </c>
      <c r="K364" s="583">
        <v>6.1</v>
      </c>
      <c r="L364" s="580">
        <v>2.84</v>
      </c>
      <c r="M364" s="580">
        <v>3.62</v>
      </c>
      <c r="N364" s="581">
        <v>0.65</v>
      </c>
      <c r="O364" s="581">
        <f t="shared" si="85"/>
        <v>2.1350000000000002</v>
      </c>
      <c r="P364" s="582">
        <v>5.2083333333333336E-2</v>
      </c>
      <c r="Q364" s="583">
        <v>2.7</v>
      </c>
    </row>
    <row r="365" spans="1:17" x14ac:dyDescent="0.35">
      <c r="A365" s="571">
        <v>12</v>
      </c>
      <c r="B365" s="581">
        <v>31</v>
      </c>
      <c r="C365" s="581">
        <v>29.6</v>
      </c>
      <c r="D365" s="574">
        <v>0</v>
      </c>
      <c r="E365" s="574">
        <v>0</v>
      </c>
      <c r="F365" s="574">
        <v>0</v>
      </c>
      <c r="G365" s="583">
        <v>37.200000000000003</v>
      </c>
      <c r="H365" s="583">
        <v>21.8</v>
      </c>
      <c r="I365" s="580">
        <v>84</v>
      </c>
      <c r="J365" s="580">
        <v>31</v>
      </c>
      <c r="K365" s="583">
        <v>5.4</v>
      </c>
      <c r="L365" s="580">
        <v>4.5199999999999996</v>
      </c>
      <c r="M365" s="580">
        <v>3.13</v>
      </c>
      <c r="N365" s="581">
        <v>2.06</v>
      </c>
      <c r="O365" s="581">
        <f t="shared" si="85"/>
        <v>2.5949999999999998</v>
      </c>
      <c r="P365" s="582">
        <v>0.18055555555555555</v>
      </c>
      <c r="Q365" s="583">
        <v>15</v>
      </c>
    </row>
    <row r="366" spans="1:17" x14ac:dyDescent="0.35">
      <c r="A366" s="571">
        <v>13</v>
      </c>
      <c r="B366" s="580">
        <v>26.88</v>
      </c>
      <c r="C366" s="580">
        <v>28.16</v>
      </c>
      <c r="D366" s="574">
        <v>0</v>
      </c>
      <c r="E366" s="574">
        <v>0</v>
      </c>
      <c r="F366" s="574">
        <v>0</v>
      </c>
      <c r="G366" s="583">
        <v>35.200000000000003</v>
      </c>
      <c r="H366" s="583">
        <v>20</v>
      </c>
      <c r="I366" s="580">
        <v>88</v>
      </c>
      <c r="J366" s="580">
        <v>58</v>
      </c>
      <c r="K366" s="583">
        <v>2.9</v>
      </c>
      <c r="L366" s="580">
        <v>2.76</v>
      </c>
      <c r="M366" s="581">
        <v>1.4</v>
      </c>
      <c r="N366" s="580">
        <v>2.08</v>
      </c>
      <c r="O366" s="581">
        <f t="shared" si="85"/>
        <v>1.74</v>
      </c>
      <c r="P366" s="582">
        <v>1.0416666666666666E-2</v>
      </c>
      <c r="Q366" s="583">
        <v>2.4</v>
      </c>
    </row>
    <row r="367" spans="1:17" x14ac:dyDescent="0.35">
      <c r="A367" s="571">
        <v>14</v>
      </c>
      <c r="B367" s="581">
        <v>30.4</v>
      </c>
      <c r="C367" s="580">
        <v>28.64</v>
      </c>
      <c r="D367" s="574">
        <v>0</v>
      </c>
      <c r="E367" s="574">
        <v>0</v>
      </c>
      <c r="F367" s="574">
        <v>0</v>
      </c>
      <c r="G367" s="583">
        <v>38.4</v>
      </c>
      <c r="H367" s="583">
        <v>21</v>
      </c>
      <c r="I367" s="580">
        <v>96</v>
      </c>
      <c r="J367" s="580">
        <v>31</v>
      </c>
      <c r="K367" s="583">
        <v>5.0999999999999996</v>
      </c>
      <c r="L367" s="580">
        <v>1.96</v>
      </c>
      <c r="M367" s="581">
        <v>1.48</v>
      </c>
      <c r="N367" s="581">
        <v>1.57</v>
      </c>
      <c r="O367" s="581">
        <f t="shared" si="85"/>
        <v>1.5249999999999999</v>
      </c>
      <c r="P367" s="582">
        <v>0.29166666666666669</v>
      </c>
      <c r="Q367" s="583">
        <v>5.0999999999999996</v>
      </c>
    </row>
    <row r="368" spans="1:17" x14ac:dyDescent="0.35">
      <c r="A368" s="571">
        <v>15</v>
      </c>
      <c r="B368" s="581">
        <v>30.6</v>
      </c>
      <c r="C368" s="581">
        <v>29.44</v>
      </c>
      <c r="D368" s="574">
        <v>0</v>
      </c>
      <c r="E368" s="574">
        <v>0</v>
      </c>
      <c r="F368" s="574">
        <v>0</v>
      </c>
      <c r="G368" s="583">
        <v>37.4</v>
      </c>
      <c r="H368" s="583">
        <v>22.6</v>
      </c>
      <c r="I368" s="580">
        <v>77</v>
      </c>
      <c r="J368" s="580">
        <v>35</v>
      </c>
      <c r="K368" s="580">
        <v>6.7</v>
      </c>
      <c r="L368" s="580">
        <v>8.56</v>
      </c>
      <c r="M368" s="580">
        <v>1.72</v>
      </c>
      <c r="N368" s="581">
        <v>0.68</v>
      </c>
      <c r="O368" s="581">
        <f t="shared" si="85"/>
        <v>1.2</v>
      </c>
      <c r="P368" s="582">
        <v>0.29166666666666669</v>
      </c>
      <c r="Q368" s="583">
        <v>0</v>
      </c>
    </row>
    <row r="369" spans="1:17" x14ac:dyDescent="0.35">
      <c r="A369" s="571">
        <v>16</v>
      </c>
      <c r="B369" s="581">
        <v>32.24</v>
      </c>
      <c r="C369" s="580">
        <v>30.56</v>
      </c>
      <c r="D369" s="574">
        <v>0</v>
      </c>
      <c r="E369" s="574">
        <v>0</v>
      </c>
      <c r="F369" s="574">
        <v>0</v>
      </c>
      <c r="G369" s="583">
        <v>39</v>
      </c>
      <c r="H369" s="583">
        <v>21.8</v>
      </c>
      <c r="I369" s="580">
        <v>84</v>
      </c>
      <c r="J369" s="580">
        <v>31</v>
      </c>
      <c r="K369" s="580">
        <v>4.3</v>
      </c>
      <c r="L369" s="581">
        <v>9.6</v>
      </c>
      <c r="M369" s="581">
        <v>1.5</v>
      </c>
      <c r="N369" s="581">
        <v>1.5</v>
      </c>
      <c r="O369" s="581">
        <f t="shared" si="85"/>
        <v>1.5</v>
      </c>
      <c r="P369" s="582">
        <v>0.41666666666666669</v>
      </c>
      <c r="Q369" s="583">
        <v>0</v>
      </c>
    </row>
    <row r="370" spans="1:17" x14ac:dyDescent="0.35">
      <c r="A370" s="571">
        <v>17</v>
      </c>
      <c r="B370" s="581">
        <v>33</v>
      </c>
      <c r="C370" s="580">
        <v>31.32</v>
      </c>
      <c r="D370" s="574">
        <v>0</v>
      </c>
      <c r="E370" s="574">
        <v>0</v>
      </c>
      <c r="F370" s="574">
        <v>0</v>
      </c>
      <c r="G370" s="583">
        <v>39.200000000000003</v>
      </c>
      <c r="H370" s="580">
        <v>21.6</v>
      </c>
      <c r="I370" s="580">
        <v>76</v>
      </c>
      <c r="J370" s="580">
        <v>30</v>
      </c>
      <c r="K370" s="580">
        <v>7.7</v>
      </c>
      <c r="L370" s="580">
        <v>7.33</v>
      </c>
      <c r="M370" s="580">
        <v>1.35</v>
      </c>
      <c r="N370" s="580">
        <v>2.4500000000000002</v>
      </c>
      <c r="O370" s="581">
        <f t="shared" si="85"/>
        <v>1.9000000000000001</v>
      </c>
      <c r="P370" s="582">
        <v>0.33680555555555558</v>
      </c>
      <c r="Q370" s="583">
        <v>4.8</v>
      </c>
    </row>
    <row r="371" spans="1:17" x14ac:dyDescent="0.35">
      <c r="A371" s="571">
        <v>18</v>
      </c>
      <c r="B371" s="580">
        <v>30.48</v>
      </c>
      <c r="C371" s="580">
        <v>30.44</v>
      </c>
      <c r="D371" s="574">
        <v>0</v>
      </c>
      <c r="E371" s="574">
        <v>0</v>
      </c>
      <c r="F371" s="574">
        <v>0</v>
      </c>
      <c r="G371" s="583">
        <v>38</v>
      </c>
      <c r="H371" s="583">
        <v>20.399999999999999</v>
      </c>
      <c r="I371" s="580">
        <v>92</v>
      </c>
      <c r="J371" s="580">
        <v>37</v>
      </c>
      <c r="K371" s="583">
        <v>5.2</v>
      </c>
      <c r="L371" s="580">
        <v>4.7699999999999996</v>
      </c>
      <c r="M371" s="581">
        <v>1.4</v>
      </c>
      <c r="N371" s="581">
        <v>0.86</v>
      </c>
      <c r="O371" s="581">
        <f t="shared" si="85"/>
        <v>1.1299999999999999</v>
      </c>
      <c r="P371" s="582">
        <v>0.15972222222222224</v>
      </c>
      <c r="Q371" s="583">
        <v>0</v>
      </c>
    </row>
    <row r="372" spans="1:17" x14ac:dyDescent="0.35">
      <c r="A372" s="571">
        <v>19</v>
      </c>
      <c r="B372" s="580">
        <v>30.44</v>
      </c>
      <c r="C372" s="580">
        <v>30.44</v>
      </c>
      <c r="D372" s="574">
        <v>0</v>
      </c>
      <c r="E372" s="574">
        <v>0</v>
      </c>
      <c r="F372" s="574">
        <v>0</v>
      </c>
      <c r="G372" s="583">
        <v>36</v>
      </c>
      <c r="H372" s="583">
        <v>22.8</v>
      </c>
      <c r="I372" s="580">
        <v>80</v>
      </c>
      <c r="J372" s="580">
        <v>34</v>
      </c>
      <c r="K372" s="583">
        <v>6.4</v>
      </c>
      <c r="L372" s="581">
        <v>8.9</v>
      </c>
      <c r="M372" s="580">
        <v>2.66</v>
      </c>
      <c r="N372" s="581">
        <v>1.08</v>
      </c>
      <c r="O372" s="581">
        <f t="shared" si="85"/>
        <v>1.87</v>
      </c>
      <c r="P372" s="582">
        <v>0.22916666666666666</v>
      </c>
      <c r="Q372" s="583">
        <v>0</v>
      </c>
    </row>
    <row r="373" spans="1:17" ht="15" thickBot="1" x14ac:dyDescent="0.4">
      <c r="A373" s="585">
        <v>20</v>
      </c>
      <c r="B373" s="580">
        <v>31.44</v>
      </c>
      <c r="C373" s="580">
        <v>30.36</v>
      </c>
      <c r="D373" s="574">
        <v>0</v>
      </c>
      <c r="E373" s="574">
        <v>0</v>
      </c>
      <c r="F373" s="574">
        <v>0</v>
      </c>
      <c r="G373" s="583">
        <v>36.799999999999997</v>
      </c>
      <c r="H373" s="580">
        <v>20.8</v>
      </c>
      <c r="I373" s="580">
        <v>67</v>
      </c>
      <c r="J373" s="580">
        <v>32</v>
      </c>
      <c r="K373" s="583">
        <v>7.2</v>
      </c>
      <c r="L373" s="580">
        <v>10.8</v>
      </c>
      <c r="M373" s="580">
        <v>1.71</v>
      </c>
      <c r="N373" s="580">
        <v>1.37</v>
      </c>
      <c r="O373" s="581">
        <f t="shared" si="85"/>
        <v>1.54</v>
      </c>
      <c r="P373" s="582">
        <v>0.25</v>
      </c>
      <c r="Q373" s="583">
        <v>22</v>
      </c>
    </row>
    <row r="374" spans="1:17" ht="15" thickBot="1" x14ac:dyDescent="0.4">
      <c r="A374" s="597" t="s">
        <v>16</v>
      </c>
      <c r="B374" s="580">
        <f>SUM(B364:B373)</f>
        <v>304.36</v>
      </c>
      <c r="C374" s="580">
        <f>SUM(C364:C373)</f>
        <v>298.48</v>
      </c>
      <c r="D374" s="574">
        <v>0</v>
      </c>
      <c r="E374" s="574">
        <v>0</v>
      </c>
      <c r="F374" s="574">
        <v>0</v>
      </c>
      <c r="G374" s="580">
        <f t="shared" ref="G374:N374" si="88">SUM(G364:G373)</f>
        <v>375.20000000000005</v>
      </c>
      <c r="H374" s="580">
        <f t="shared" si="88"/>
        <v>214.80000000000004</v>
      </c>
      <c r="I374" s="580">
        <f t="shared" si="88"/>
        <v>824</v>
      </c>
      <c r="J374" s="580">
        <f t="shared" si="88"/>
        <v>356</v>
      </c>
      <c r="K374" s="580">
        <f t="shared" si="88"/>
        <v>57.000000000000007</v>
      </c>
      <c r="L374" s="580">
        <f t="shared" si="88"/>
        <v>62.040000000000006</v>
      </c>
      <c r="M374" s="580">
        <f t="shared" si="88"/>
        <v>19.970000000000002</v>
      </c>
      <c r="N374" s="580">
        <f t="shared" si="88"/>
        <v>14.299999999999997</v>
      </c>
      <c r="O374" s="581">
        <f t="shared" si="85"/>
        <v>17.134999999999998</v>
      </c>
      <c r="P374" s="580"/>
      <c r="Q374" s="580"/>
    </row>
    <row r="375" spans="1:17" ht="15" thickBot="1" x14ac:dyDescent="0.4">
      <c r="A375" s="597" t="s">
        <v>18</v>
      </c>
      <c r="B375" s="580">
        <f>AVERAGE(B364:B373)</f>
        <v>30.436</v>
      </c>
      <c r="C375" s="580">
        <f>AVERAGE(C364:C373)</f>
        <v>29.848000000000003</v>
      </c>
      <c r="D375" s="574">
        <v>0</v>
      </c>
      <c r="E375" s="574">
        <v>0</v>
      </c>
      <c r="F375" s="574">
        <v>0</v>
      </c>
      <c r="G375" s="580">
        <f t="shared" ref="G375:N375" si="89">AVERAGE(G364:G373)</f>
        <v>37.520000000000003</v>
      </c>
      <c r="H375" s="580">
        <f t="shared" si="89"/>
        <v>21.480000000000004</v>
      </c>
      <c r="I375" s="580">
        <f t="shared" si="89"/>
        <v>82.4</v>
      </c>
      <c r="J375" s="580">
        <f t="shared" si="89"/>
        <v>35.6</v>
      </c>
      <c r="K375" s="580">
        <f t="shared" si="89"/>
        <v>5.7000000000000011</v>
      </c>
      <c r="L375" s="580">
        <f t="shared" si="89"/>
        <v>6.2040000000000006</v>
      </c>
      <c r="M375" s="580">
        <f t="shared" si="89"/>
        <v>1.9970000000000003</v>
      </c>
      <c r="N375" s="580">
        <f t="shared" si="89"/>
        <v>1.4299999999999997</v>
      </c>
      <c r="O375" s="581">
        <f t="shared" si="85"/>
        <v>1.7135</v>
      </c>
      <c r="P375" s="580"/>
      <c r="Q375" s="580"/>
    </row>
    <row r="376" spans="1:17" x14ac:dyDescent="0.35">
      <c r="A376" s="603">
        <v>21</v>
      </c>
      <c r="B376" s="580">
        <v>29.36</v>
      </c>
      <c r="C376" s="580">
        <v>29.92</v>
      </c>
      <c r="D376" s="574">
        <v>0</v>
      </c>
      <c r="E376" s="574">
        <v>0</v>
      </c>
      <c r="F376" s="574">
        <v>0</v>
      </c>
      <c r="G376" s="583">
        <v>36.799999999999997</v>
      </c>
      <c r="H376" s="583">
        <v>22.8</v>
      </c>
      <c r="I376" s="580">
        <v>93</v>
      </c>
      <c r="J376" s="580">
        <v>55</v>
      </c>
      <c r="K376" s="583">
        <v>2.5</v>
      </c>
      <c r="L376" s="581">
        <v>5.5</v>
      </c>
      <c r="M376" s="581">
        <v>2.29</v>
      </c>
      <c r="N376" s="581">
        <v>0.97</v>
      </c>
      <c r="O376" s="581">
        <f t="shared" si="85"/>
        <v>1.63</v>
      </c>
      <c r="P376" s="582">
        <v>0.20833333333333334</v>
      </c>
      <c r="Q376" s="583">
        <v>4.5</v>
      </c>
    </row>
    <row r="377" spans="1:17" x14ac:dyDescent="0.35">
      <c r="A377" s="571">
        <v>22</v>
      </c>
      <c r="B377" s="580">
        <v>31.36</v>
      </c>
      <c r="C377" s="581">
        <v>29.88</v>
      </c>
      <c r="D377" s="574">
        <v>0</v>
      </c>
      <c r="E377" s="574">
        <v>0</v>
      </c>
      <c r="F377" s="574">
        <v>0</v>
      </c>
      <c r="G377" s="583">
        <v>35.799999999999997</v>
      </c>
      <c r="H377" s="583">
        <v>21.4</v>
      </c>
      <c r="I377" s="580">
        <v>84</v>
      </c>
      <c r="J377" s="580">
        <v>37</v>
      </c>
      <c r="K377" s="580">
        <v>4.8</v>
      </c>
      <c r="L377" s="580">
        <v>3.78</v>
      </c>
      <c r="M377" s="580">
        <v>1.46</v>
      </c>
      <c r="N377" s="581">
        <v>1.58</v>
      </c>
      <c r="O377" s="581">
        <f t="shared" si="85"/>
        <v>1.52</v>
      </c>
      <c r="P377" s="582">
        <v>0.2638888888888889</v>
      </c>
      <c r="Q377" s="583">
        <v>4.5999999999999996</v>
      </c>
    </row>
    <row r="378" spans="1:17" x14ac:dyDescent="0.35">
      <c r="A378" s="571">
        <v>23</v>
      </c>
      <c r="B378" s="581">
        <v>30.2</v>
      </c>
      <c r="C378" s="580">
        <v>29.92</v>
      </c>
      <c r="D378" s="574">
        <v>0</v>
      </c>
      <c r="E378" s="574">
        <v>0</v>
      </c>
      <c r="F378" s="574">
        <v>0</v>
      </c>
      <c r="G378" s="583">
        <v>36.799999999999997</v>
      </c>
      <c r="H378" s="583">
        <v>20.6</v>
      </c>
      <c r="I378" s="580">
        <v>96</v>
      </c>
      <c r="J378" s="580">
        <v>40</v>
      </c>
      <c r="K378" s="583">
        <v>3</v>
      </c>
      <c r="L378" s="580">
        <v>4.84</v>
      </c>
      <c r="M378" s="580">
        <v>1.17</v>
      </c>
      <c r="N378" s="580">
        <v>0.55000000000000004</v>
      </c>
      <c r="O378" s="581">
        <f t="shared" si="85"/>
        <v>0.86</v>
      </c>
      <c r="P378" s="582">
        <v>0.22222222222222221</v>
      </c>
      <c r="Q378" s="583">
        <v>0</v>
      </c>
    </row>
    <row r="379" spans="1:17" x14ac:dyDescent="0.35">
      <c r="A379" s="571">
        <v>24</v>
      </c>
      <c r="B379" s="580">
        <v>30.96</v>
      </c>
      <c r="C379" s="580">
        <v>30.44</v>
      </c>
      <c r="D379" s="574">
        <v>0</v>
      </c>
      <c r="E379" s="574">
        <v>0</v>
      </c>
      <c r="F379" s="574">
        <v>0</v>
      </c>
      <c r="G379" s="583">
        <v>35.799999999999997</v>
      </c>
      <c r="H379" s="583">
        <v>22</v>
      </c>
      <c r="I379" s="580">
        <v>92</v>
      </c>
      <c r="J379" s="580">
        <v>48</v>
      </c>
      <c r="K379" s="580">
        <v>3.7</v>
      </c>
      <c r="L379" s="580">
        <v>5.58</v>
      </c>
      <c r="M379" s="580">
        <v>1.21</v>
      </c>
      <c r="N379" s="580">
        <v>0.84</v>
      </c>
      <c r="O379" s="581">
        <f t="shared" si="85"/>
        <v>1.0249999999999999</v>
      </c>
      <c r="P379" s="582">
        <v>8.6805555555555566E-2</v>
      </c>
      <c r="Q379" s="583">
        <v>6.2</v>
      </c>
    </row>
    <row r="380" spans="1:17" x14ac:dyDescent="0.35">
      <c r="A380" s="571">
        <v>25</v>
      </c>
      <c r="B380" s="580">
        <v>26.96</v>
      </c>
      <c r="C380" s="580">
        <v>28.52</v>
      </c>
      <c r="D380" s="574">
        <v>0</v>
      </c>
      <c r="E380" s="574">
        <v>0</v>
      </c>
      <c r="F380" s="574">
        <v>0</v>
      </c>
      <c r="G380" s="580">
        <v>33.799999999999997</v>
      </c>
      <c r="H380" s="583">
        <v>22</v>
      </c>
      <c r="I380" s="580">
        <v>92</v>
      </c>
      <c r="J380" s="580">
        <v>68</v>
      </c>
      <c r="K380" s="583">
        <v>5.5</v>
      </c>
      <c r="L380" s="580">
        <v>11.1</v>
      </c>
      <c r="M380" s="580">
        <v>1.25</v>
      </c>
      <c r="N380" s="581">
        <v>0.59</v>
      </c>
      <c r="O380" s="581">
        <f t="shared" si="85"/>
        <v>0.91999999999999993</v>
      </c>
      <c r="P380" s="582">
        <v>1.0416666666666666E-2</v>
      </c>
      <c r="Q380" s="583">
        <v>5.2</v>
      </c>
    </row>
    <row r="381" spans="1:17" x14ac:dyDescent="0.35">
      <c r="A381" s="571">
        <v>26</v>
      </c>
      <c r="B381" s="580">
        <v>30.04</v>
      </c>
      <c r="C381" s="581">
        <v>28.6</v>
      </c>
      <c r="D381" s="574">
        <v>0</v>
      </c>
      <c r="E381" s="574">
        <v>0</v>
      </c>
      <c r="F381" s="574">
        <v>0</v>
      </c>
      <c r="G381" s="583">
        <v>35.4</v>
      </c>
      <c r="H381" s="583">
        <v>21.2</v>
      </c>
      <c r="I381" s="580">
        <v>96</v>
      </c>
      <c r="J381" s="580">
        <v>42</v>
      </c>
      <c r="K381" s="583">
        <v>3.8</v>
      </c>
      <c r="L381" s="580">
        <v>5.46</v>
      </c>
      <c r="M381" s="580">
        <v>1.26</v>
      </c>
      <c r="N381" s="581">
        <v>1.6</v>
      </c>
      <c r="O381" s="581">
        <f t="shared" si="85"/>
        <v>1.4300000000000002</v>
      </c>
      <c r="P381" s="582">
        <v>0.25694444444444448</v>
      </c>
      <c r="Q381" s="583">
        <v>3.2</v>
      </c>
    </row>
    <row r="382" spans="1:17" x14ac:dyDescent="0.35">
      <c r="A382" s="571">
        <v>27</v>
      </c>
      <c r="B382" s="580">
        <v>28.64</v>
      </c>
      <c r="C382" s="580">
        <v>28.48</v>
      </c>
      <c r="D382" s="574">
        <v>0</v>
      </c>
      <c r="E382" s="574">
        <v>0</v>
      </c>
      <c r="F382" s="574">
        <v>0</v>
      </c>
      <c r="G382" s="583">
        <v>33.4</v>
      </c>
      <c r="H382" s="580">
        <v>21.4</v>
      </c>
      <c r="I382" s="580">
        <v>96</v>
      </c>
      <c r="J382" s="580">
        <v>55</v>
      </c>
      <c r="K382" s="583">
        <v>2.7</v>
      </c>
      <c r="L382" s="580">
        <v>0.52</v>
      </c>
      <c r="M382" s="580">
        <v>1.18</v>
      </c>
      <c r="N382" s="580">
        <v>0.84</v>
      </c>
      <c r="O382" s="581">
        <f t="shared" si="85"/>
        <v>1.01</v>
      </c>
      <c r="P382" s="582">
        <v>0.18055555555555555</v>
      </c>
      <c r="Q382" s="583">
        <v>0</v>
      </c>
    </row>
    <row r="383" spans="1:17" x14ac:dyDescent="0.35">
      <c r="A383" s="571">
        <v>28</v>
      </c>
      <c r="B383" s="580">
        <v>30.29</v>
      </c>
      <c r="C383" s="580">
        <v>29.36</v>
      </c>
      <c r="D383" s="574">
        <v>0</v>
      </c>
      <c r="E383" s="574">
        <v>0</v>
      </c>
      <c r="F383" s="574">
        <v>0</v>
      </c>
      <c r="G383" s="583">
        <v>35</v>
      </c>
      <c r="H383" s="583">
        <v>21</v>
      </c>
      <c r="I383" s="580">
        <v>92</v>
      </c>
      <c r="J383" s="580">
        <v>51</v>
      </c>
      <c r="K383" s="583">
        <v>4</v>
      </c>
      <c r="L383" s="580">
        <v>7.92</v>
      </c>
      <c r="M383" s="581">
        <v>2.2400000000000002</v>
      </c>
      <c r="N383" s="581">
        <v>0.87</v>
      </c>
      <c r="O383" s="581">
        <f t="shared" si="85"/>
        <v>1.5550000000000002</v>
      </c>
      <c r="P383" s="582">
        <v>0.23263888888888887</v>
      </c>
      <c r="Q383" s="583">
        <v>0</v>
      </c>
    </row>
    <row r="384" spans="1:17" x14ac:dyDescent="0.35">
      <c r="A384" s="571">
        <v>29</v>
      </c>
      <c r="B384" s="580">
        <v>32.68</v>
      </c>
      <c r="C384" s="581">
        <v>30.16</v>
      </c>
      <c r="D384" s="574">
        <v>0</v>
      </c>
      <c r="E384" s="574">
        <v>0</v>
      </c>
      <c r="F384" s="574">
        <v>0</v>
      </c>
      <c r="G384" s="583">
        <v>33.799999999999997</v>
      </c>
      <c r="H384" s="583">
        <v>21</v>
      </c>
      <c r="I384" s="580">
        <v>92</v>
      </c>
      <c r="J384" s="580">
        <v>49</v>
      </c>
      <c r="K384" s="583">
        <v>4</v>
      </c>
      <c r="L384" s="580">
        <v>7.28</v>
      </c>
      <c r="M384" s="580">
        <v>1.38</v>
      </c>
      <c r="N384" s="581">
        <v>0.65</v>
      </c>
      <c r="O384" s="581">
        <f t="shared" si="85"/>
        <v>1.0149999999999999</v>
      </c>
      <c r="P384" s="582">
        <v>0.34027777777777773</v>
      </c>
      <c r="Q384" s="583">
        <v>0</v>
      </c>
    </row>
    <row r="385" spans="1:17" x14ac:dyDescent="0.35">
      <c r="A385" s="571">
        <v>30</v>
      </c>
      <c r="B385" s="581">
        <v>33.08</v>
      </c>
      <c r="C385" s="580">
        <v>31.32</v>
      </c>
      <c r="D385" s="574">
        <v>0</v>
      </c>
      <c r="E385" s="574">
        <v>0</v>
      </c>
      <c r="F385" s="574">
        <v>0</v>
      </c>
      <c r="G385" s="583">
        <v>37</v>
      </c>
      <c r="H385" s="583">
        <v>21</v>
      </c>
      <c r="I385" s="580">
        <v>96</v>
      </c>
      <c r="J385" s="580">
        <v>39</v>
      </c>
      <c r="K385" s="580">
        <v>5.3</v>
      </c>
      <c r="L385" s="580">
        <v>8.52</v>
      </c>
      <c r="M385" s="580">
        <v>1.56</v>
      </c>
      <c r="N385" s="580">
        <v>0.57999999999999996</v>
      </c>
      <c r="O385" s="581">
        <f t="shared" si="85"/>
        <v>1.07</v>
      </c>
      <c r="P385" s="582">
        <v>0.33680555555555558</v>
      </c>
      <c r="Q385" s="583">
        <v>0</v>
      </c>
    </row>
    <row r="386" spans="1:17" ht="15" thickBot="1" x14ac:dyDescent="0.4">
      <c r="A386" s="621">
        <v>31</v>
      </c>
      <c r="B386" s="580">
        <v>32.08</v>
      </c>
      <c r="C386" s="580">
        <v>31.36</v>
      </c>
      <c r="D386" s="574">
        <v>0</v>
      </c>
      <c r="E386" s="574">
        <v>0</v>
      </c>
      <c r="F386" s="574">
        <v>0</v>
      </c>
      <c r="G386" s="583">
        <v>35.4</v>
      </c>
      <c r="H386" s="583">
        <v>21</v>
      </c>
      <c r="I386" s="580">
        <v>84</v>
      </c>
      <c r="J386" s="580">
        <v>42</v>
      </c>
      <c r="K386" s="580">
        <v>5.2</v>
      </c>
      <c r="L386" s="581">
        <v>8.6999999999999993</v>
      </c>
      <c r="M386" s="580">
        <v>2.02</v>
      </c>
      <c r="N386" s="580">
        <v>1.24</v>
      </c>
      <c r="O386" s="581">
        <f t="shared" si="85"/>
        <v>1.63</v>
      </c>
      <c r="P386" s="582">
        <v>0.25694444444444448</v>
      </c>
      <c r="Q386" s="583">
        <v>0</v>
      </c>
    </row>
    <row r="387" spans="1:17" ht="15" thickBot="1" x14ac:dyDescent="0.4">
      <c r="A387" s="597" t="s">
        <v>16</v>
      </c>
      <c r="B387" s="602">
        <f>SUM(B376:B386)</f>
        <v>335.64999999999992</v>
      </c>
      <c r="C387" s="602">
        <f>SUM(C376:C386)</f>
        <v>327.96000000000004</v>
      </c>
      <c r="D387" s="574">
        <v>0</v>
      </c>
      <c r="E387" s="574">
        <v>0</v>
      </c>
      <c r="F387" s="574">
        <v>0</v>
      </c>
      <c r="G387" s="602">
        <f t="shared" ref="G387:N387" si="90">SUM(G376:G386)</f>
        <v>389</v>
      </c>
      <c r="H387" s="602">
        <f t="shared" si="90"/>
        <v>235.4</v>
      </c>
      <c r="I387" s="602">
        <f t="shared" si="90"/>
        <v>1013</v>
      </c>
      <c r="J387" s="602">
        <f t="shared" si="90"/>
        <v>526</v>
      </c>
      <c r="K387" s="602">
        <f t="shared" si="90"/>
        <v>44.5</v>
      </c>
      <c r="L387" s="602">
        <f t="shared" si="90"/>
        <v>69.2</v>
      </c>
      <c r="M387" s="602">
        <f t="shared" si="90"/>
        <v>17.020000000000003</v>
      </c>
      <c r="N387" s="602">
        <f t="shared" si="90"/>
        <v>10.309999999999999</v>
      </c>
      <c r="O387" s="581">
        <f t="shared" si="85"/>
        <v>13.665000000000001</v>
      </c>
      <c r="P387" s="602"/>
      <c r="Q387" s="602"/>
    </row>
    <row r="388" spans="1:17" ht="15" thickBot="1" x14ac:dyDescent="0.4">
      <c r="A388" s="597" t="s">
        <v>18</v>
      </c>
      <c r="B388" s="602">
        <f>AVERAGE(B376:B386)</f>
        <v>30.513636363636355</v>
      </c>
      <c r="C388" s="602">
        <f>AVERAGE(C376:C386)</f>
        <v>29.814545454545456</v>
      </c>
      <c r="D388" s="574">
        <v>0</v>
      </c>
      <c r="E388" s="574">
        <v>0</v>
      </c>
      <c r="F388" s="574">
        <v>0</v>
      </c>
      <c r="G388" s="602">
        <f t="shared" ref="G388:N388" si="91">AVERAGE(G376:G386)</f>
        <v>35.363636363636367</v>
      </c>
      <c r="H388" s="602">
        <f t="shared" si="91"/>
        <v>21.400000000000002</v>
      </c>
      <c r="I388" s="602">
        <f t="shared" si="91"/>
        <v>92.090909090909093</v>
      </c>
      <c r="J388" s="602">
        <f t="shared" si="91"/>
        <v>47.81818181818182</v>
      </c>
      <c r="K388" s="602">
        <f t="shared" si="91"/>
        <v>4.0454545454545459</v>
      </c>
      <c r="L388" s="602">
        <f t="shared" si="91"/>
        <v>6.290909090909091</v>
      </c>
      <c r="M388" s="602">
        <f t="shared" si="91"/>
        <v>1.5472727272727276</v>
      </c>
      <c r="N388" s="602">
        <f t="shared" si="91"/>
        <v>0.93727272727272715</v>
      </c>
      <c r="O388" s="581">
        <f t="shared" si="85"/>
        <v>1.2422727272727274</v>
      </c>
      <c r="P388" s="602"/>
      <c r="Q388" s="602"/>
    </row>
    <row r="389" spans="1:17" ht="15" thickBot="1" x14ac:dyDescent="0.4">
      <c r="A389" s="597" t="s">
        <v>20</v>
      </c>
      <c r="B389" s="602">
        <f>B387+B374+B362</f>
        <v>974.37</v>
      </c>
      <c r="C389" s="602">
        <f>C387+C374+C362</f>
        <v>946.72</v>
      </c>
      <c r="D389" s="574">
        <v>0</v>
      </c>
      <c r="E389" s="574">
        <v>0</v>
      </c>
      <c r="F389" s="574">
        <v>0</v>
      </c>
      <c r="G389" s="602">
        <f t="shared" ref="G389:N389" si="92">G387+G374+G362</f>
        <v>1154.6000000000001</v>
      </c>
      <c r="H389" s="602">
        <f t="shared" si="92"/>
        <v>670.2</v>
      </c>
      <c r="I389" s="602">
        <f t="shared" si="92"/>
        <v>2606</v>
      </c>
      <c r="J389" s="602">
        <f t="shared" si="92"/>
        <v>1185</v>
      </c>
      <c r="K389" s="602">
        <f t="shared" si="92"/>
        <v>176.8</v>
      </c>
      <c r="L389" s="602">
        <f t="shared" si="92"/>
        <v>197.38</v>
      </c>
      <c r="M389" s="602">
        <f t="shared" si="92"/>
        <v>55.780000000000008</v>
      </c>
      <c r="N389" s="602">
        <f t="shared" si="92"/>
        <v>39.279999999999994</v>
      </c>
      <c r="O389" s="581">
        <f t="shared" si="85"/>
        <v>47.53</v>
      </c>
      <c r="P389" s="602"/>
      <c r="Q389" s="602"/>
    </row>
    <row r="390" spans="1:17" ht="15" thickBot="1" x14ac:dyDescent="0.4">
      <c r="A390" s="597" t="s">
        <v>21</v>
      </c>
      <c r="B390" s="602">
        <f>B389/31</f>
        <v>31.431290322580644</v>
      </c>
      <c r="C390" s="602">
        <f>C389/31</f>
        <v>30.539354838709677</v>
      </c>
      <c r="D390" s="574">
        <v>0</v>
      </c>
      <c r="E390" s="574">
        <v>0</v>
      </c>
      <c r="F390" s="574">
        <v>0</v>
      </c>
      <c r="G390" s="602">
        <f t="shared" ref="G390:N390" si="93">G389/31</f>
        <v>37.245161290322585</v>
      </c>
      <c r="H390" s="602">
        <f t="shared" si="93"/>
        <v>21.619354838709679</v>
      </c>
      <c r="I390" s="602">
        <f t="shared" si="93"/>
        <v>84.064516129032256</v>
      </c>
      <c r="J390" s="602">
        <f t="shared" si="93"/>
        <v>38.225806451612904</v>
      </c>
      <c r="K390" s="602">
        <f t="shared" si="93"/>
        <v>5.7032258064516137</v>
      </c>
      <c r="L390" s="602">
        <f t="shared" si="93"/>
        <v>6.3670967741935485</v>
      </c>
      <c r="M390" s="602">
        <f t="shared" si="93"/>
        <v>1.7993548387096776</v>
      </c>
      <c r="N390" s="602">
        <f t="shared" si="93"/>
        <v>1.2670967741935482</v>
      </c>
      <c r="O390" s="581">
        <f>AVERAGE(M390:N390)</f>
        <v>1.5332258064516129</v>
      </c>
      <c r="P390" s="602"/>
      <c r="Q390" s="602"/>
    </row>
    <row r="391" spans="1:17" x14ac:dyDescent="0.35">
      <c r="A391" s="634"/>
      <c r="B391" s="634"/>
      <c r="C391" s="634"/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</row>
    <row r="392" spans="1:17" ht="15" thickBot="1" x14ac:dyDescent="0.4">
      <c r="A392" s="1577" t="s">
        <v>294</v>
      </c>
      <c r="B392" s="1577"/>
      <c r="C392" s="1577"/>
      <c r="D392" s="1577"/>
      <c r="E392" s="1577"/>
      <c r="F392" s="1577"/>
      <c r="G392" s="1577"/>
      <c r="H392" s="1577"/>
      <c r="I392" s="1577"/>
      <c r="J392" s="1577"/>
      <c r="K392" s="1577"/>
      <c r="L392" s="1577"/>
      <c r="M392" s="1577"/>
      <c r="N392" s="1577"/>
      <c r="O392" s="1577"/>
      <c r="P392" s="1577"/>
      <c r="Q392" s="1577"/>
    </row>
    <row r="393" spans="1:17" ht="23.25" customHeight="1" x14ac:dyDescent="0.35">
      <c r="A393" s="1569" t="s">
        <v>1</v>
      </c>
      <c r="B393" s="1460" t="s">
        <v>23</v>
      </c>
      <c r="C393" s="1578"/>
      <c r="D393" s="1578"/>
      <c r="E393" s="1578"/>
      <c r="F393" s="1571"/>
      <c r="G393" s="1460" t="s">
        <v>24</v>
      </c>
      <c r="H393" s="1571"/>
      <c r="I393" s="1460" t="s">
        <v>4</v>
      </c>
      <c r="J393" s="1571"/>
      <c r="K393" s="1572" t="s">
        <v>5</v>
      </c>
      <c r="L393" s="1573"/>
      <c r="M393" s="1572" t="s">
        <v>6</v>
      </c>
      <c r="N393" s="1574"/>
      <c r="O393" s="1573"/>
      <c r="P393" s="1575" t="s">
        <v>46</v>
      </c>
      <c r="Q393" s="1585" t="s">
        <v>47</v>
      </c>
    </row>
    <row r="394" spans="1:17" ht="26.5" thickBot="1" x14ac:dyDescent="0.4">
      <c r="A394" s="1570"/>
      <c r="B394" s="567">
        <v>0.05</v>
      </c>
      <c r="C394" s="567">
        <v>0.1</v>
      </c>
      <c r="D394" s="568" t="s">
        <v>265</v>
      </c>
      <c r="E394" s="568" t="s">
        <v>228</v>
      </c>
      <c r="F394" s="567" t="s">
        <v>266</v>
      </c>
      <c r="G394" s="567" t="s">
        <v>9</v>
      </c>
      <c r="H394" s="567" t="s">
        <v>10</v>
      </c>
      <c r="I394" s="567" t="s">
        <v>9</v>
      </c>
      <c r="J394" s="567" t="s">
        <v>10</v>
      </c>
      <c r="K394" s="567" t="s">
        <v>11</v>
      </c>
      <c r="L394" s="567" t="s">
        <v>12</v>
      </c>
      <c r="M394" s="569" t="s">
        <v>13</v>
      </c>
      <c r="N394" s="569" t="s">
        <v>14</v>
      </c>
      <c r="O394" s="635" t="s">
        <v>15</v>
      </c>
      <c r="P394" s="1576"/>
      <c r="Q394" s="1594"/>
    </row>
    <row r="395" spans="1:17" x14ac:dyDescent="0.35">
      <c r="A395" s="628">
        <v>1</v>
      </c>
      <c r="B395" s="581">
        <v>32.4</v>
      </c>
      <c r="C395" s="580">
        <v>31.28</v>
      </c>
      <c r="D395" s="574">
        <v>0</v>
      </c>
      <c r="E395" s="574">
        <v>0</v>
      </c>
      <c r="F395" s="574">
        <v>0</v>
      </c>
      <c r="G395" s="580">
        <v>37.200000000000003</v>
      </c>
      <c r="H395" s="583">
        <v>19.8</v>
      </c>
      <c r="I395" s="580">
        <v>87</v>
      </c>
      <c r="J395" s="580">
        <v>36</v>
      </c>
      <c r="K395" s="583">
        <v>5.5</v>
      </c>
      <c r="L395" s="581">
        <v>7.8</v>
      </c>
      <c r="M395" s="580">
        <v>1.47</v>
      </c>
      <c r="N395" s="581">
        <v>0.7</v>
      </c>
      <c r="O395" s="626">
        <f>AVERAGE(M395:N395)</f>
        <v>1.085</v>
      </c>
      <c r="P395" s="582">
        <v>0.33333333333333331</v>
      </c>
      <c r="Q395" s="583">
        <v>0</v>
      </c>
    </row>
    <row r="396" spans="1:17" x14ac:dyDescent="0.35">
      <c r="A396" s="571">
        <v>2</v>
      </c>
      <c r="B396" s="580">
        <v>33.08</v>
      </c>
      <c r="C396" s="581">
        <v>31.6</v>
      </c>
      <c r="D396" s="574">
        <v>0</v>
      </c>
      <c r="E396" s="574">
        <v>0</v>
      </c>
      <c r="F396" s="574">
        <v>0</v>
      </c>
      <c r="G396" s="583">
        <v>37.200000000000003</v>
      </c>
      <c r="H396" s="583">
        <v>20.2</v>
      </c>
      <c r="I396" s="580">
        <v>84</v>
      </c>
      <c r="J396" s="580">
        <v>36</v>
      </c>
      <c r="K396" s="583">
        <v>6.5</v>
      </c>
      <c r="L396" s="581">
        <v>8.3000000000000007</v>
      </c>
      <c r="M396" s="580">
        <v>1.83</v>
      </c>
      <c r="N396" s="581">
        <v>0.85</v>
      </c>
      <c r="O396" s="626">
        <f t="shared" ref="O396:O428" si="94">AVERAGE(M396:N396)</f>
        <v>1.34</v>
      </c>
      <c r="P396" s="582">
        <v>0.34375</v>
      </c>
      <c r="Q396" s="583">
        <v>0</v>
      </c>
    </row>
    <row r="397" spans="1:17" x14ac:dyDescent="0.35">
      <c r="A397" s="571">
        <v>3</v>
      </c>
      <c r="B397" s="581">
        <v>33</v>
      </c>
      <c r="C397" s="580">
        <v>32.08</v>
      </c>
      <c r="D397" s="574">
        <v>0</v>
      </c>
      <c r="E397" s="574">
        <v>0</v>
      </c>
      <c r="F397" s="574">
        <v>0</v>
      </c>
      <c r="G397" s="583">
        <v>36.799999999999997</v>
      </c>
      <c r="H397" s="580">
        <v>21.4</v>
      </c>
      <c r="I397" s="580">
        <v>80</v>
      </c>
      <c r="J397" s="580">
        <v>37</v>
      </c>
      <c r="K397" s="583">
        <v>6.3</v>
      </c>
      <c r="L397" s="580">
        <v>1.06</v>
      </c>
      <c r="M397" s="580">
        <v>2.14</v>
      </c>
      <c r="N397" s="580">
        <v>1.43</v>
      </c>
      <c r="O397" s="626">
        <f t="shared" si="94"/>
        <v>1.7850000000000001</v>
      </c>
      <c r="P397" s="582">
        <v>0.28125</v>
      </c>
      <c r="Q397" s="583">
        <v>13.5</v>
      </c>
    </row>
    <row r="398" spans="1:17" x14ac:dyDescent="0.35">
      <c r="A398" s="571">
        <v>4</v>
      </c>
      <c r="B398" s="580">
        <v>31.24</v>
      </c>
      <c r="C398" s="580">
        <v>31.32</v>
      </c>
      <c r="D398" s="574">
        <v>0</v>
      </c>
      <c r="E398" s="574">
        <v>0</v>
      </c>
      <c r="F398" s="574">
        <v>0</v>
      </c>
      <c r="G398" s="583">
        <v>35</v>
      </c>
      <c r="H398" s="583">
        <v>20.399999999999999</v>
      </c>
      <c r="I398" s="580">
        <v>96</v>
      </c>
      <c r="J398" s="580">
        <v>45</v>
      </c>
      <c r="K398" s="583">
        <v>3.6</v>
      </c>
      <c r="L398" s="581">
        <v>14.8</v>
      </c>
      <c r="M398" s="581">
        <v>1.29</v>
      </c>
      <c r="N398" s="581">
        <v>1.41</v>
      </c>
      <c r="O398" s="626">
        <f t="shared" si="94"/>
        <v>1.35</v>
      </c>
      <c r="P398" s="582">
        <v>0.27430555555555552</v>
      </c>
      <c r="Q398" s="583">
        <v>19.399999999999999</v>
      </c>
    </row>
    <row r="399" spans="1:17" x14ac:dyDescent="0.35">
      <c r="A399" s="571">
        <v>5</v>
      </c>
      <c r="B399" s="580">
        <v>29.92</v>
      </c>
      <c r="C399" s="581">
        <v>29.84</v>
      </c>
      <c r="D399" s="574">
        <v>0</v>
      </c>
      <c r="E399" s="574">
        <v>0</v>
      </c>
      <c r="F399" s="574">
        <v>0</v>
      </c>
      <c r="G399" s="583">
        <v>34.799999999999997</v>
      </c>
      <c r="H399" s="583">
        <v>20.2</v>
      </c>
      <c r="I399" s="580">
        <v>96</v>
      </c>
      <c r="J399" s="580">
        <v>50</v>
      </c>
      <c r="K399" s="580">
        <v>3.6</v>
      </c>
      <c r="L399" s="580">
        <v>7.62</v>
      </c>
      <c r="M399" s="580">
        <v>1.64</v>
      </c>
      <c r="N399" s="581">
        <v>1.85</v>
      </c>
      <c r="O399" s="626">
        <f t="shared" si="94"/>
        <v>1.7450000000000001</v>
      </c>
      <c r="P399" s="582">
        <v>0.25694444444444448</v>
      </c>
      <c r="Q399" s="583">
        <v>0</v>
      </c>
    </row>
    <row r="400" spans="1:17" x14ac:dyDescent="0.35">
      <c r="A400" s="571">
        <v>6</v>
      </c>
      <c r="B400" s="581">
        <v>29.56</v>
      </c>
      <c r="C400" s="580">
        <v>29.64</v>
      </c>
      <c r="D400" s="574">
        <v>0</v>
      </c>
      <c r="E400" s="574">
        <v>0</v>
      </c>
      <c r="F400" s="574">
        <v>0</v>
      </c>
      <c r="G400" s="583">
        <v>34.4</v>
      </c>
      <c r="H400" s="583">
        <v>21.6</v>
      </c>
      <c r="I400" s="580">
        <v>88</v>
      </c>
      <c r="J400" s="580">
        <v>58</v>
      </c>
      <c r="K400" s="580">
        <v>3.5</v>
      </c>
      <c r="L400" s="580">
        <v>5.66</v>
      </c>
      <c r="M400" s="580">
        <v>1.18</v>
      </c>
      <c r="N400" s="580">
        <v>1.49</v>
      </c>
      <c r="O400" s="626">
        <f t="shared" si="94"/>
        <v>1.335</v>
      </c>
      <c r="P400" s="582">
        <v>0.13541666666666666</v>
      </c>
      <c r="Q400" s="583">
        <v>0</v>
      </c>
    </row>
    <row r="401" spans="1:17" x14ac:dyDescent="0.35">
      <c r="A401" s="571">
        <v>7</v>
      </c>
      <c r="B401" s="581">
        <v>29.4</v>
      </c>
      <c r="C401" s="580">
        <v>29.52</v>
      </c>
      <c r="D401" s="574">
        <v>0</v>
      </c>
      <c r="E401" s="574">
        <v>0</v>
      </c>
      <c r="F401" s="574">
        <v>0</v>
      </c>
      <c r="G401" s="583">
        <v>33</v>
      </c>
      <c r="H401" s="580">
        <v>22.4</v>
      </c>
      <c r="I401" s="580">
        <v>96</v>
      </c>
      <c r="J401" s="580">
        <v>51</v>
      </c>
      <c r="K401" s="583">
        <v>3</v>
      </c>
      <c r="L401" s="581">
        <v>11.2</v>
      </c>
      <c r="M401" s="580">
        <v>1.54</v>
      </c>
      <c r="N401" s="580">
        <v>1.67</v>
      </c>
      <c r="O401" s="626">
        <f t="shared" si="94"/>
        <v>1.605</v>
      </c>
      <c r="P401" s="582">
        <v>0.1423611111111111</v>
      </c>
      <c r="Q401" s="583">
        <v>42</v>
      </c>
    </row>
    <row r="402" spans="1:17" x14ac:dyDescent="0.35">
      <c r="A402" s="571">
        <v>8</v>
      </c>
      <c r="B402" s="581">
        <v>27</v>
      </c>
      <c r="C402" s="581">
        <v>28.2</v>
      </c>
      <c r="D402" s="574">
        <v>0</v>
      </c>
      <c r="E402" s="574">
        <v>0</v>
      </c>
      <c r="F402" s="574">
        <v>0</v>
      </c>
      <c r="G402" s="583">
        <v>30.4</v>
      </c>
      <c r="H402" s="583">
        <v>19</v>
      </c>
      <c r="I402" s="580">
        <v>96</v>
      </c>
      <c r="J402" s="580">
        <v>71</v>
      </c>
      <c r="K402" s="583">
        <v>1.5</v>
      </c>
      <c r="L402" s="580">
        <v>2.88</v>
      </c>
      <c r="M402" s="580">
        <v>1.28</v>
      </c>
      <c r="N402" s="581">
        <v>0.14000000000000001</v>
      </c>
      <c r="O402" s="626">
        <f t="shared" si="94"/>
        <v>0.71</v>
      </c>
      <c r="P402" s="582">
        <v>7.2916666666666671E-2</v>
      </c>
      <c r="Q402" s="583">
        <v>0</v>
      </c>
    </row>
    <row r="403" spans="1:17" x14ac:dyDescent="0.35">
      <c r="A403" s="571">
        <v>9</v>
      </c>
      <c r="B403" s="581">
        <v>30.4</v>
      </c>
      <c r="C403" s="581">
        <v>29.4</v>
      </c>
      <c r="D403" s="574">
        <v>0</v>
      </c>
      <c r="E403" s="574">
        <v>0</v>
      </c>
      <c r="F403" s="574">
        <v>0</v>
      </c>
      <c r="G403" s="583">
        <v>32.799999999999997</v>
      </c>
      <c r="H403" s="583">
        <v>21.2</v>
      </c>
      <c r="I403" s="580">
        <v>96</v>
      </c>
      <c r="J403" s="580">
        <v>59</v>
      </c>
      <c r="K403" s="583">
        <v>3</v>
      </c>
      <c r="L403" s="581">
        <v>6.7</v>
      </c>
      <c r="M403" s="580">
        <v>1.46</v>
      </c>
      <c r="N403" s="581">
        <v>0.52</v>
      </c>
      <c r="O403" s="626">
        <f t="shared" si="94"/>
        <v>0.99</v>
      </c>
      <c r="P403" s="582">
        <v>0.32291666666666669</v>
      </c>
      <c r="Q403" s="583">
        <v>0</v>
      </c>
    </row>
    <row r="404" spans="1:17" ht="15" thickBot="1" x14ac:dyDescent="0.4">
      <c r="A404" s="636">
        <v>10</v>
      </c>
      <c r="B404" s="580">
        <v>28.88</v>
      </c>
      <c r="C404" s="580">
        <v>29.28</v>
      </c>
      <c r="D404" s="574">
        <v>0</v>
      </c>
      <c r="E404" s="574">
        <v>0</v>
      </c>
      <c r="F404" s="574">
        <v>0</v>
      </c>
      <c r="G404" s="583">
        <v>31.4</v>
      </c>
      <c r="H404" s="583">
        <v>22</v>
      </c>
      <c r="I404" s="580">
        <v>96</v>
      </c>
      <c r="J404" s="580">
        <v>68</v>
      </c>
      <c r="K404" s="583">
        <v>2.5</v>
      </c>
      <c r="L404" s="580">
        <v>5.86</v>
      </c>
      <c r="M404" s="580">
        <v>1.91</v>
      </c>
      <c r="N404" s="580">
        <v>0.56000000000000005</v>
      </c>
      <c r="O404" s="626">
        <f t="shared" si="94"/>
        <v>1.2349999999999999</v>
      </c>
      <c r="P404" s="582">
        <v>0.14583333333333334</v>
      </c>
      <c r="Q404" s="583">
        <v>0</v>
      </c>
    </row>
    <row r="405" spans="1:17" ht="15" thickBot="1" x14ac:dyDescent="0.4">
      <c r="A405" s="597" t="s">
        <v>16</v>
      </c>
      <c r="B405" s="581">
        <f>SUM(B395:B404)</f>
        <v>304.88</v>
      </c>
      <c r="C405" s="581">
        <f>SUM(C395:C404)</f>
        <v>302.15999999999997</v>
      </c>
      <c r="D405" s="574">
        <v>0</v>
      </c>
      <c r="E405" s="574">
        <v>0</v>
      </c>
      <c r="F405" s="574">
        <v>0</v>
      </c>
      <c r="G405" s="581">
        <f t="shared" ref="G405:N405" si="95">SUM(G395:G404)</f>
        <v>343</v>
      </c>
      <c r="H405" s="581">
        <f t="shared" si="95"/>
        <v>208.2</v>
      </c>
      <c r="I405" s="581">
        <f t="shared" si="95"/>
        <v>915</v>
      </c>
      <c r="J405" s="581">
        <f t="shared" si="95"/>
        <v>511</v>
      </c>
      <c r="K405" s="581">
        <f t="shared" si="95"/>
        <v>39</v>
      </c>
      <c r="L405" s="581">
        <f t="shared" si="95"/>
        <v>71.88</v>
      </c>
      <c r="M405" s="581">
        <f t="shared" si="95"/>
        <v>15.739999999999998</v>
      </c>
      <c r="N405" s="581">
        <f t="shared" si="95"/>
        <v>10.620000000000001</v>
      </c>
      <c r="O405" s="626">
        <f t="shared" si="94"/>
        <v>13.18</v>
      </c>
      <c r="P405" s="582"/>
      <c r="Q405" s="583"/>
    </row>
    <row r="406" spans="1:17" ht="15" thickBot="1" x14ac:dyDescent="0.4">
      <c r="A406" s="597" t="s">
        <v>18</v>
      </c>
      <c r="B406" s="581">
        <f>AVERAGE(B395:B404)</f>
        <v>30.488</v>
      </c>
      <c r="C406" s="581">
        <f>AVERAGE(C395:C404)</f>
        <v>30.215999999999998</v>
      </c>
      <c r="D406" s="574">
        <v>0</v>
      </c>
      <c r="E406" s="574">
        <v>0</v>
      </c>
      <c r="F406" s="574">
        <v>0</v>
      </c>
      <c r="G406" s="581">
        <f t="shared" ref="G406:N406" si="96">AVERAGE(G395:G404)</f>
        <v>34.299999999999997</v>
      </c>
      <c r="H406" s="581">
        <f t="shared" si="96"/>
        <v>20.82</v>
      </c>
      <c r="I406" s="581">
        <f t="shared" si="96"/>
        <v>91.5</v>
      </c>
      <c r="J406" s="581">
        <f t="shared" si="96"/>
        <v>51.1</v>
      </c>
      <c r="K406" s="581">
        <f t="shared" si="96"/>
        <v>3.9</v>
      </c>
      <c r="L406" s="581">
        <f t="shared" si="96"/>
        <v>7.1879999999999997</v>
      </c>
      <c r="M406" s="581">
        <f t="shared" si="96"/>
        <v>1.5739999999999998</v>
      </c>
      <c r="N406" s="581">
        <f t="shared" si="96"/>
        <v>1.0620000000000001</v>
      </c>
      <c r="O406" s="626">
        <f t="shared" si="94"/>
        <v>1.3180000000000001</v>
      </c>
      <c r="P406" s="582"/>
      <c r="Q406" s="583"/>
    </row>
    <row r="407" spans="1:17" x14ac:dyDescent="0.35">
      <c r="A407" s="628">
        <v>11</v>
      </c>
      <c r="B407" s="580">
        <v>30.52</v>
      </c>
      <c r="C407" s="580">
        <v>29.52</v>
      </c>
      <c r="D407" s="574">
        <v>0</v>
      </c>
      <c r="E407" s="574">
        <v>0</v>
      </c>
      <c r="F407" s="574">
        <v>0</v>
      </c>
      <c r="G407" s="583">
        <v>34.4</v>
      </c>
      <c r="H407" s="583">
        <v>18.600000000000001</v>
      </c>
      <c r="I407" s="580">
        <v>96</v>
      </c>
      <c r="J407" s="580">
        <v>51</v>
      </c>
      <c r="K407" s="583">
        <v>4</v>
      </c>
      <c r="L407" s="581">
        <v>6.1</v>
      </c>
      <c r="M407" s="581">
        <v>1.88</v>
      </c>
      <c r="N407" s="581">
        <v>0.67</v>
      </c>
      <c r="O407" s="626">
        <f t="shared" si="94"/>
        <v>1.2749999999999999</v>
      </c>
      <c r="P407" s="582">
        <v>0.38194444444444442</v>
      </c>
      <c r="Q407" s="583">
        <v>0</v>
      </c>
    </row>
    <row r="408" spans="1:17" x14ac:dyDescent="0.35">
      <c r="A408" s="571">
        <v>12</v>
      </c>
      <c r="B408" s="580">
        <v>28.64</v>
      </c>
      <c r="C408" s="581">
        <v>29.36</v>
      </c>
      <c r="D408" s="574">
        <v>0</v>
      </c>
      <c r="E408" s="574">
        <v>0</v>
      </c>
      <c r="F408" s="574">
        <v>0</v>
      </c>
      <c r="G408" s="583">
        <v>32.200000000000003</v>
      </c>
      <c r="H408" s="583">
        <v>21.8</v>
      </c>
      <c r="I408" s="580">
        <v>92</v>
      </c>
      <c r="J408" s="580">
        <v>68</v>
      </c>
      <c r="K408" s="583">
        <v>2</v>
      </c>
      <c r="L408" s="580">
        <v>3.14</v>
      </c>
      <c r="M408" s="580">
        <v>1.21</v>
      </c>
      <c r="N408" s="581">
        <v>0.37</v>
      </c>
      <c r="O408" s="626">
        <f t="shared" si="94"/>
        <v>0.79</v>
      </c>
      <c r="P408" s="582">
        <v>0</v>
      </c>
      <c r="Q408" s="583">
        <v>0</v>
      </c>
    </row>
    <row r="409" spans="1:17" x14ac:dyDescent="0.35">
      <c r="A409" s="571">
        <v>13</v>
      </c>
      <c r="B409" s="581">
        <v>32.1</v>
      </c>
      <c r="C409" s="580">
        <v>30.12</v>
      </c>
      <c r="D409" s="574">
        <v>0</v>
      </c>
      <c r="E409" s="574">
        <v>0</v>
      </c>
      <c r="F409" s="574">
        <v>0</v>
      </c>
      <c r="G409" s="583">
        <v>33.4</v>
      </c>
      <c r="H409" s="583">
        <v>20.6</v>
      </c>
      <c r="I409" s="580">
        <v>96</v>
      </c>
      <c r="J409" s="580">
        <v>53</v>
      </c>
      <c r="K409" s="580">
        <v>3.2</v>
      </c>
      <c r="L409" s="580">
        <v>1.78</v>
      </c>
      <c r="M409" s="580">
        <v>1.1200000000000001</v>
      </c>
      <c r="N409" s="580">
        <v>1.42</v>
      </c>
      <c r="O409" s="626">
        <f t="shared" si="94"/>
        <v>1.27</v>
      </c>
      <c r="P409" s="582">
        <v>0.41666666666666669</v>
      </c>
      <c r="Q409" s="583">
        <v>9</v>
      </c>
    </row>
    <row r="410" spans="1:17" x14ac:dyDescent="0.35">
      <c r="A410" s="571">
        <v>14</v>
      </c>
      <c r="B410" s="580">
        <v>30.36</v>
      </c>
      <c r="C410" s="581">
        <v>29.8</v>
      </c>
      <c r="D410" s="574">
        <v>0</v>
      </c>
      <c r="E410" s="574">
        <v>0</v>
      </c>
      <c r="F410" s="574">
        <v>0</v>
      </c>
      <c r="G410" s="583">
        <v>33.200000000000003</v>
      </c>
      <c r="H410" s="580">
        <v>20.2</v>
      </c>
      <c r="I410" s="580">
        <v>96</v>
      </c>
      <c r="J410" s="580">
        <v>71</v>
      </c>
      <c r="K410" s="580">
        <v>2.1</v>
      </c>
      <c r="L410" s="580">
        <v>1.78</v>
      </c>
      <c r="M410" s="580">
        <v>1.89</v>
      </c>
      <c r="N410" s="580">
        <v>0.28999999999999998</v>
      </c>
      <c r="O410" s="626">
        <f t="shared" si="94"/>
        <v>1.0899999999999999</v>
      </c>
      <c r="P410" s="582">
        <v>9.7222222222222224E-2</v>
      </c>
      <c r="Q410" s="583">
        <v>0</v>
      </c>
    </row>
    <row r="411" spans="1:17" x14ac:dyDescent="0.35">
      <c r="A411" s="571">
        <v>15</v>
      </c>
      <c r="B411" s="580">
        <v>32.159999999999997</v>
      </c>
      <c r="C411" s="580">
        <v>30.32</v>
      </c>
      <c r="D411" s="574">
        <v>0</v>
      </c>
      <c r="E411" s="574">
        <v>0</v>
      </c>
      <c r="F411" s="574">
        <v>0</v>
      </c>
      <c r="G411" s="580">
        <v>34.6</v>
      </c>
      <c r="H411" s="583">
        <v>21.2</v>
      </c>
      <c r="I411" s="580">
        <v>96</v>
      </c>
      <c r="J411" s="580">
        <v>50</v>
      </c>
      <c r="K411" s="583">
        <v>4</v>
      </c>
      <c r="L411" s="581">
        <v>1.2</v>
      </c>
      <c r="M411" s="580">
        <v>1.49</v>
      </c>
      <c r="N411" s="581">
        <v>1.1499999999999999</v>
      </c>
      <c r="O411" s="626">
        <f t="shared" si="94"/>
        <v>1.3199999999999998</v>
      </c>
      <c r="P411" s="582">
        <v>0.4513888888888889</v>
      </c>
      <c r="Q411" s="583">
        <v>7.5</v>
      </c>
    </row>
    <row r="412" spans="1:17" x14ac:dyDescent="0.35">
      <c r="A412" s="571">
        <v>16</v>
      </c>
      <c r="B412" s="580">
        <v>29.88</v>
      </c>
      <c r="C412" s="580">
        <v>29.76</v>
      </c>
      <c r="D412" s="574">
        <v>0</v>
      </c>
      <c r="E412" s="574">
        <v>0</v>
      </c>
      <c r="F412" s="574">
        <v>0</v>
      </c>
      <c r="G412" s="583">
        <v>34.799999999999997</v>
      </c>
      <c r="H412" s="583">
        <v>20</v>
      </c>
      <c r="I412" s="580">
        <v>92</v>
      </c>
      <c r="J412" s="580">
        <v>62</v>
      </c>
      <c r="K412" s="583">
        <v>2</v>
      </c>
      <c r="L412" s="581">
        <v>3.1</v>
      </c>
      <c r="M412" s="580">
        <v>0.96</v>
      </c>
      <c r="N412" s="581">
        <v>0.62</v>
      </c>
      <c r="O412" s="626">
        <f t="shared" si="94"/>
        <v>0.79</v>
      </c>
      <c r="P412" s="582">
        <v>0.1111111111111111</v>
      </c>
      <c r="Q412" s="583">
        <v>0</v>
      </c>
    </row>
    <row r="413" spans="1:17" x14ac:dyDescent="0.35">
      <c r="A413" s="571">
        <v>17</v>
      </c>
      <c r="B413" s="580">
        <v>31.92</v>
      </c>
      <c r="C413" s="580">
        <v>30.48</v>
      </c>
      <c r="D413" s="574">
        <v>0</v>
      </c>
      <c r="E413" s="574">
        <v>0</v>
      </c>
      <c r="F413" s="574">
        <v>0</v>
      </c>
      <c r="G413" s="583">
        <v>33</v>
      </c>
      <c r="H413" s="583">
        <v>23</v>
      </c>
      <c r="I413" s="580">
        <v>96</v>
      </c>
      <c r="J413" s="580">
        <v>59</v>
      </c>
      <c r="K413" s="583">
        <v>3.3</v>
      </c>
      <c r="L413" s="581">
        <v>6.9</v>
      </c>
      <c r="M413" s="580">
        <v>1.47</v>
      </c>
      <c r="N413" s="580">
        <v>2.5099999999999998</v>
      </c>
      <c r="O413" s="626">
        <f t="shared" si="94"/>
        <v>1.9899999999999998</v>
      </c>
      <c r="P413" s="582">
        <v>0.30555555555555552</v>
      </c>
      <c r="Q413" s="583">
        <v>13</v>
      </c>
    </row>
    <row r="414" spans="1:17" x14ac:dyDescent="0.35">
      <c r="A414" s="571">
        <v>18</v>
      </c>
      <c r="B414" s="580">
        <v>31.72</v>
      </c>
      <c r="C414" s="580">
        <v>30.04</v>
      </c>
      <c r="D414" s="574">
        <v>0</v>
      </c>
      <c r="E414" s="574">
        <v>0</v>
      </c>
      <c r="F414" s="574">
        <v>0</v>
      </c>
      <c r="G414" s="583">
        <v>33.200000000000003</v>
      </c>
      <c r="H414" s="583">
        <v>20.399999999999999</v>
      </c>
      <c r="I414" s="580">
        <v>92</v>
      </c>
      <c r="J414" s="580">
        <v>55</v>
      </c>
      <c r="K414" s="583">
        <v>2.4</v>
      </c>
      <c r="L414" s="581">
        <v>2.2000000000000002</v>
      </c>
      <c r="M414" s="581">
        <v>1.05</v>
      </c>
      <c r="N414" s="581">
        <v>1.18</v>
      </c>
      <c r="O414" s="626">
        <f t="shared" si="94"/>
        <v>1.115</v>
      </c>
      <c r="P414" s="582">
        <v>0.38194444444444442</v>
      </c>
      <c r="Q414" s="583">
        <v>9.4</v>
      </c>
    </row>
    <row r="415" spans="1:17" x14ac:dyDescent="0.35">
      <c r="A415" s="571">
        <v>19</v>
      </c>
      <c r="B415" s="580">
        <v>31.88</v>
      </c>
      <c r="C415" s="581">
        <v>30.24</v>
      </c>
      <c r="D415" s="574">
        <v>0</v>
      </c>
      <c r="E415" s="574">
        <v>0</v>
      </c>
      <c r="F415" s="574">
        <v>0</v>
      </c>
      <c r="G415" s="583">
        <v>32.4</v>
      </c>
      <c r="H415" s="583">
        <v>19.399999999999999</v>
      </c>
      <c r="I415" s="580">
        <v>97</v>
      </c>
      <c r="J415" s="580">
        <v>74</v>
      </c>
      <c r="K415" s="580">
        <v>2.1</v>
      </c>
      <c r="L415" s="581">
        <v>4.5999999999999996</v>
      </c>
      <c r="M415" s="580">
        <v>0.92</v>
      </c>
      <c r="N415" s="581">
        <v>1.19</v>
      </c>
      <c r="O415" s="626">
        <f t="shared" si="94"/>
        <v>1.0549999999999999</v>
      </c>
      <c r="P415" s="582">
        <v>0.375</v>
      </c>
      <c r="Q415" s="583">
        <v>29.2</v>
      </c>
    </row>
    <row r="416" spans="1:17" ht="15" thickBot="1" x14ac:dyDescent="0.4">
      <c r="A416" s="636">
        <v>20</v>
      </c>
      <c r="B416" s="581">
        <v>30.56</v>
      </c>
      <c r="C416" s="580">
        <v>29.72</v>
      </c>
      <c r="D416" s="574">
        <v>0</v>
      </c>
      <c r="E416" s="574">
        <v>0</v>
      </c>
      <c r="F416" s="574">
        <v>0</v>
      </c>
      <c r="G416" s="583">
        <v>32.799999999999997</v>
      </c>
      <c r="H416" s="583">
        <v>18.8</v>
      </c>
      <c r="I416" s="580">
        <v>96</v>
      </c>
      <c r="J416" s="580">
        <v>64</v>
      </c>
      <c r="K416" s="580">
        <v>1.5</v>
      </c>
      <c r="L416" s="581">
        <v>2.2000000000000002</v>
      </c>
      <c r="M416" s="580">
        <v>1.05</v>
      </c>
      <c r="N416" s="580">
        <v>0.47</v>
      </c>
      <c r="O416" s="626">
        <f t="shared" si="94"/>
        <v>0.76</v>
      </c>
      <c r="P416" s="582">
        <v>0.34375</v>
      </c>
      <c r="Q416" s="583">
        <v>0</v>
      </c>
    </row>
    <row r="417" spans="1:17" ht="15" thickBot="1" x14ac:dyDescent="0.4">
      <c r="A417" s="597" t="s">
        <v>16</v>
      </c>
      <c r="B417" s="581">
        <f>SUM(B407:B416)</f>
        <v>309.74</v>
      </c>
      <c r="C417" s="581">
        <f>SUM(C407:C416)</f>
        <v>299.36</v>
      </c>
      <c r="D417" s="574">
        <v>0</v>
      </c>
      <c r="E417" s="574">
        <v>0</v>
      </c>
      <c r="F417" s="574">
        <v>0</v>
      </c>
      <c r="G417" s="581">
        <f t="shared" ref="G417:N417" si="97">SUM(G407:G416)</f>
        <v>333.99999999999994</v>
      </c>
      <c r="H417" s="581">
        <f t="shared" si="97"/>
        <v>204.00000000000003</v>
      </c>
      <c r="I417" s="581">
        <f t="shared" si="97"/>
        <v>949</v>
      </c>
      <c r="J417" s="581">
        <f t="shared" si="97"/>
        <v>607</v>
      </c>
      <c r="K417" s="581">
        <f t="shared" si="97"/>
        <v>26.599999999999998</v>
      </c>
      <c r="L417" s="581">
        <f t="shared" si="97"/>
        <v>33</v>
      </c>
      <c r="M417" s="581">
        <f t="shared" si="97"/>
        <v>13.040000000000003</v>
      </c>
      <c r="N417" s="581">
        <f t="shared" si="97"/>
        <v>9.8699999999999992</v>
      </c>
      <c r="O417" s="626">
        <f t="shared" si="94"/>
        <v>11.455000000000002</v>
      </c>
      <c r="P417" s="582"/>
      <c r="Q417" s="583"/>
    </row>
    <row r="418" spans="1:17" ht="15" thickBot="1" x14ac:dyDescent="0.4">
      <c r="A418" s="597" t="s">
        <v>18</v>
      </c>
      <c r="B418" s="581">
        <f>AVERAGE(B407:B416)</f>
        <v>30.974</v>
      </c>
      <c r="C418" s="581">
        <f>AVERAGE(C407:C416)</f>
        <v>29.936</v>
      </c>
      <c r="D418" s="574">
        <v>0</v>
      </c>
      <c r="E418" s="574">
        <v>0</v>
      </c>
      <c r="F418" s="574">
        <v>0</v>
      </c>
      <c r="G418" s="581">
        <f t="shared" ref="G418:N418" si="98">AVERAGE(G407:G416)</f>
        <v>33.399999999999991</v>
      </c>
      <c r="H418" s="581">
        <f t="shared" si="98"/>
        <v>20.400000000000002</v>
      </c>
      <c r="I418" s="581">
        <f t="shared" si="98"/>
        <v>94.9</v>
      </c>
      <c r="J418" s="581">
        <f t="shared" si="98"/>
        <v>60.7</v>
      </c>
      <c r="K418" s="581">
        <f t="shared" si="98"/>
        <v>2.6599999999999997</v>
      </c>
      <c r="L418" s="581">
        <f t="shared" si="98"/>
        <v>3.3</v>
      </c>
      <c r="M418" s="581">
        <f t="shared" si="98"/>
        <v>1.3040000000000003</v>
      </c>
      <c r="N418" s="581">
        <f t="shared" si="98"/>
        <v>0.98699999999999988</v>
      </c>
      <c r="O418" s="626">
        <f t="shared" si="94"/>
        <v>1.1455000000000002</v>
      </c>
      <c r="P418" s="582"/>
      <c r="Q418" s="583"/>
    </row>
    <row r="419" spans="1:17" x14ac:dyDescent="0.35">
      <c r="A419" s="628">
        <v>21</v>
      </c>
      <c r="B419" s="580">
        <v>32.880000000000003</v>
      </c>
      <c r="C419" s="580">
        <v>31.04</v>
      </c>
      <c r="D419" s="574">
        <v>0</v>
      </c>
      <c r="E419" s="574">
        <v>0</v>
      </c>
      <c r="F419" s="574">
        <v>0</v>
      </c>
      <c r="G419" s="583">
        <v>33.200000000000003</v>
      </c>
      <c r="H419" s="583">
        <v>22</v>
      </c>
      <c r="I419" s="580">
        <v>96</v>
      </c>
      <c r="J419" s="580">
        <v>56</v>
      </c>
      <c r="K419" s="580">
        <v>2.6</v>
      </c>
      <c r="L419" s="581">
        <v>2</v>
      </c>
      <c r="M419" s="580">
        <v>1.57</v>
      </c>
      <c r="N419" s="580">
        <v>1.17</v>
      </c>
      <c r="O419" s="626">
        <f t="shared" si="94"/>
        <v>1.37</v>
      </c>
      <c r="P419" s="582">
        <v>0.41666666666666669</v>
      </c>
      <c r="Q419" s="583">
        <v>69.8</v>
      </c>
    </row>
    <row r="420" spans="1:17" x14ac:dyDescent="0.35">
      <c r="A420" s="571">
        <v>22</v>
      </c>
      <c r="B420" s="580">
        <v>28.84</v>
      </c>
      <c r="C420" s="580">
        <v>28.68</v>
      </c>
      <c r="D420" s="574">
        <v>0</v>
      </c>
      <c r="E420" s="574">
        <v>0</v>
      </c>
      <c r="F420" s="574">
        <v>0</v>
      </c>
      <c r="G420" s="583">
        <v>31</v>
      </c>
      <c r="H420" s="583">
        <v>19.399999999999999</v>
      </c>
      <c r="I420" s="580">
        <v>96</v>
      </c>
      <c r="J420" s="580">
        <v>66</v>
      </c>
      <c r="K420" s="583">
        <v>1.1000000000000001</v>
      </c>
      <c r="L420" s="581">
        <v>4.3</v>
      </c>
      <c r="M420" s="580">
        <v>1.39</v>
      </c>
      <c r="N420" s="581">
        <v>0.45</v>
      </c>
      <c r="O420" s="626">
        <f t="shared" si="94"/>
        <v>0.91999999999999993</v>
      </c>
      <c r="P420" s="582">
        <v>0.21527777777777779</v>
      </c>
      <c r="Q420" s="583">
        <v>0</v>
      </c>
    </row>
    <row r="421" spans="1:17" x14ac:dyDescent="0.35">
      <c r="A421" s="571">
        <v>23</v>
      </c>
      <c r="B421" s="580">
        <v>31.24</v>
      </c>
      <c r="C421" s="580">
        <v>29.36</v>
      </c>
      <c r="D421" s="574">
        <v>0</v>
      </c>
      <c r="E421" s="574">
        <v>0</v>
      </c>
      <c r="F421" s="574">
        <v>0</v>
      </c>
      <c r="G421" s="583">
        <v>33</v>
      </c>
      <c r="H421" s="583">
        <v>19.8</v>
      </c>
      <c r="I421" s="580">
        <v>96</v>
      </c>
      <c r="J421" s="580">
        <v>62</v>
      </c>
      <c r="K421" s="583">
        <v>2.5</v>
      </c>
      <c r="L421" s="581">
        <v>6.3</v>
      </c>
      <c r="M421" s="580">
        <v>1.44</v>
      </c>
      <c r="N421" s="581">
        <v>0.97</v>
      </c>
      <c r="O421" s="626">
        <f t="shared" si="94"/>
        <v>1.2050000000000001</v>
      </c>
      <c r="P421" s="582">
        <v>0.44097222222222227</v>
      </c>
      <c r="Q421" s="583">
        <v>9.3000000000000007</v>
      </c>
    </row>
    <row r="422" spans="1:17" x14ac:dyDescent="0.35">
      <c r="A422" s="571">
        <v>24</v>
      </c>
      <c r="B422" s="580">
        <v>32.119999999999997</v>
      </c>
      <c r="C422" s="581">
        <v>30</v>
      </c>
      <c r="D422" s="574">
        <v>0</v>
      </c>
      <c r="E422" s="574">
        <v>0</v>
      </c>
      <c r="F422" s="574">
        <v>0</v>
      </c>
      <c r="G422" s="583">
        <v>33</v>
      </c>
      <c r="H422" s="583">
        <v>21</v>
      </c>
      <c r="I422" s="580">
        <v>96</v>
      </c>
      <c r="J422" s="580">
        <v>56</v>
      </c>
      <c r="K422" s="583">
        <v>2.9</v>
      </c>
      <c r="L422" s="581">
        <v>6.3</v>
      </c>
      <c r="M422" s="580">
        <v>1.26</v>
      </c>
      <c r="N422" s="580">
        <v>0.52</v>
      </c>
      <c r="O422" s="626">
        <f t="shared" si="94"/>
        <v>0.89</v>
      </c>
      <c r="P422" s="582">
        <v>0.44791666666666669</v>
      </c>
      <c r="Q422" s="583">
        <v>0</v>
      </c>
    </row>
    <row r="423" spans="1:17" x14ac:dyDescent="0.35">
      <c r="A423" s="571">
        <v>25</v>
      </c>
      <c r="B423" s="580">
        <v>31.96</v>
      </c>
      <c r="C423" s="581">
        <v>30.8</v>
      </c>
      <c r="D423" s="574">
        <v>0</v>
      </c>
      <c r="E423" s="574">
        <v>0</v>
      </c>
      <c r="F423" s="574">
        <v>0</v>
      </c>
      <c r="G423" s="583">
        <v>33.4</v>
      </c>
      <c r="H423" s="583">
        <v>22</v>
      </c>
      <c r="I423" s="580">
        <v>92</v>
      </c>
      <c r="J423" s="580">
        <v>55</v>
      </c>
      <c r="K423" s="604">
        <v>2.8</v>
      </c>
      <c r="L423" s="581">
        <v>9.4</v>
      </c>
      <c r="M423" s="581">
        <v>1.5</v>
      </c>
      <c r="N423" s="581">
        <v>0.87</v>
      </c>
      <c r="O423" s="626">
        <f t="shared" si="94"/>
        <v>1.1850000000000001</v>
      </c>
      <c r="P423" s="582">
        <v>0.2638888888888889</v>
      </c>
      <c r="Q423" s="583">
        <v>3.3</v>
      </c>
    </row>
    <row r="424" spans="1:17" x14ac:dyDescent="0.35">
      <c r="A424" s="571">
        <v>26</v>
      </c>
      <c r="B424" s="580">
        <v>31.92</v>
      </c>
      <c r="C424" s="581">
        <v>30.48</v>
      </c>
      <c r="D424" s="574">
        <v>0</v>
      </c>
      <c r="E424" s="574">
        <v>0</v>
      </c>
      <c r="F424" s="574">
        <v>0</v>
      </c>
      <c r="G424" s="583">
        <v>32.799999999999997</v>
      </c>
      <c r="H424" s="583">
        <v>21.4</v>
      </c>
      <c r="I424" s="580">
        <v>96</v>
      </c>
      <c r="J424" s="580">
        <v>59</v>
      </c>
      <c r="K424" s="580">
        <v>2.5</v>
      </c>
      <c r="L424" s="581">
        <v>2.8</v>
      </c>
      <c r="M424" s="580">
        <v>1.23</v>
      </c>
      <c r="N424" s="581">
        <v>1.07</v>
      </c>
      <c r="O424" s="626">
        <f t="shared" si="94"/>
        <v>1.1499999999999999</v>
      </c>
      <c r="P424" s="582">
        <v>0.375</v>
      </c>
      <c r="Q424" s="583">
        <v>32</v>
      </c>
    </row>
    <row r="425" spans="1:17" x14ac:dyDescent="0.35">
      <c r="A425" s="571">
        <v>27</v>
      </c>
      <c r="B425" s="581">
        <v>27.12</v>
      </c>
      <c r="C425" s="580">
        <v>27.72</v>
      </c>
      <c r="D425" s="574">
        <v>0</v>
      </c>
      <c r="E425" s="574">
        <v>0</v>
      </c>
      <c r="F425" s="574">
        <v>0</v>
      </c>
      <c r="G425" s="583">
        <v>32.200000000000003</v>
      </c>
      <c r="H425" s="583">
        <v>20.6</v>
      </c>
      <c r="I425" s="580">
        <v>96</v>
      </c>
      <c r="J425" s="580">
        <v>74</v>
      </c>
      <c r="K425" s="580">
        <v>1.3</v>
      </c>
      <c r="L425" s="581">
        <v>2.8</v>
      </c>
      <c r="M425" s="580">
        <v>1.24</v>
      </c>
      <c r="N425" s="580">
        <v>0.45</v>
      </c>
      <c r="O425" s="626">
        <f t="shared" si="94"/>
        <v>0.84499999999999997</v>
      </c>
      <c r="P425" s="582">
        <v>2.4305555555555556E-2</v>
      </c>
      <c r="Q425" s="583">
        <v>1</v>
      </c>
    </row>
    <row r="426" spans="1:17" x14ac:dyDescent="0.35">
      <c r="A426" s="571">
        <v>28</v>
      </c>
      <c r="B426" s="580">
        <v>30</v>
      </c>
      <c r="C426" s="580">
        <v>28.36</v>
      </c>
      <c r="D426" s="574">
        <v>0</v>
      </c>
      <c r="E426" s="574">
        <v>0</v>
      </c>
      <c r="F426" s="574">
        <v>0</v>
      </c>
      <c r="G426" s="583">
        <v>31.2</v>
      </c>
      <c r="H426" s="580">
        <v>20.399999999999999</v>
      </c>
      <c r="I426" s="580">
        <v>96</v>
      </c>
      <c r="J426" s="580">
        <v>63</v>
      </c>
      <c r="K426" s="580">
        <v>1.4</v>
      </c>
      <c r="L426" s="581">
        <v>5.8</v>
      </c>
      <c r="M426" s="580">
        <v>1.51</v>
      </c>
      <c r="N426" s="580">
        <v>1.23</v>
      </c>
      <c r="O426" s="626">
        <f t="shared" si="94"/>
        <v>1.37</v>
      </c>
      <c r="P426" s="582">
        <v>0.41666666666666669</v>
      </c>
      <c r="Q426" s="583">
        <v>0</v>
      </c>
    </row>
    <row r="427" spans="1:17" x14ac:dyDescent="0.35">
      <c r="A427" s="571">
        <v>29</v>
      </c>
      <c r="B427" s="580">
        <v>31.36</v>
      </c>
      <c r="C427" s="580">
        <v>29.64</v>
      </c>
      <c r="D427" s="574">
        <v>0</v>
      </c>
      <c r="E427" s="574">
        <v>0</v>
      </c>
      <c r="F427" s="574">
        <v>0</v>
      </c>
      <c r="G427" s="583">
        <v>33</v>
      </c>
      <c r="H427" s="583">
        <v>21.2</v>
      </c>
      <c r="I427" s="580">
        <v>92</v>
      </c>
      <c r="J427" s="580">
        <v>58</v>
      </c>
      <c r="K427" s="583">
        <v>2.4</v>
      </c>
      <c r="L427" s="580">
        <v>4.5599999999999996</v>
      </c>
      <c r="M427" s="581">
        <v>1.2</v>
      </c>
      <c r="N427" s="581">
        <v>1.1299999999999999</v>
      </c>
      <c r="O427" s="626">
        <f t="shared" si="94"/>
        <v>1.165</v>
      </c>
      <c r="P427" s="582">
        <v>0.28472222222222221</v>
      </c>
      <c r="Q427" s="583">
        <v>5.4</v>
      </c>
    </row>
    <row r="428" spans="1:17" ht="15" thickBot="1" x14ac:dyDescent="0.4">
      <c r="A428" s="571">
        <v>30</v>
      </c>
      <c r="B428" s="581">
        <v>31.4</v>
      </c>
      <c r="C428" s="580">
        <v>30.04</v>
      </c>
      <c r="D428" s="574">
        <v>0</v>
      </c>
      <c r="E428" s="574">
        <v>0</v>
      </c>
      <c r="F428" s="574">
        <v>0</v>
      </c>
      <c r="G428" s="583">
        <v>32</v>
      </c>
      <c r="H428" s="583">
        <v>20.399999999999999</v>
      </c>
      <c r="I428" s="580">
        <v>96</v>
      </c>
      <c r="J428" s="580">
        <v>53</v>
      </c>
      <c r="K428" s="583">
        <v>1.9</v>
      </c>
      <c r="L428" s="580">
        <v>4.76</v>
      </c>
      <c r="M428" s="580">
        <v>1.07</v>
      </c>
      <c r="N428" s="581">
        <v>0.4</v>
      </c>
      <c r="O428" s="626">
        <f t="shared" si="94"/>
        <v>0.7350000000000001</v>
      </c>
      <c r="P428" s="582">
        <v>0.3125</v>
      </c>
      <c r="Q428" s="583">
        <v>0</v>
      </c>
    </row>
    <row r="429" spans="1:17" ht="15" thickBot="1" x14ac:dyDescent="0.4">
      <c r="A429" s="597" t="s">
        <v>16</v>
      </c>
      <c r="B429" s="602">
        <f>SUM(B419:B428)</f>
        <v>308.83999999999997</v>
      </c>
      <c r="C429" s="602">
        <f>SUM(C419:C428)</f>
        <v>296.12</v>
      </c>
      <c r="D429" s="574">
        <v>0</v>
      </c>
      <c r="E429" s="574">
        <v>0</v>
      </c>
      <c r="F429" s="574">
        <v>0</v>
      </c>
      <c r="G429" s="602">
        <f t="shared" ref="G429:O429" si="99">SUM(G419:G428)</f>
        <v>324.79999999999995</v>
      </c>
      <c r="H429" s="602">
        <f t="shared" si="99"/>
        <v>208.2</v>
      </c>
      <c r="I429" s="602">
        <f t="shared" si="99"/>
        <v>952</v>
      </c>
      <c r="J429" s="602">
        <f t="shared" si="99"/>
        <v>602</v>
      </c>
      <c r="K429" s="602">
        <f t="shared" si="99"/>
        <v>21.399999999999995</v>
      </c>
      <c r="L429" s="602">
        <f t="shared" si="99"/>
        <v>49.019999999999996</v>
      </c>
      <c r="M429" s="602">
        <f t="shared" si="99"/>
        <v>13.41</v>
      </c>
      <c r="N429" s="602">
        <f t="shared" si="99"/>
        <v>8.26</v>
      </c>
      <c r="O429" s="602">
        <f t="shared" si="99"/>
        <v>10.835000000000001</v>
      </c>
      <c r="P429" s="602"/>
      <c r="Q429" s="602"/>
    </row>
    <row r="430" spans="1:17" ht="15" thickBot="1" x14ac:dyDescent="0.4">
      <c r="A430" s="597" t="s">
        <v>18</v>
      </c>
      <c r="B430" s="602">
        <f>AVERAGE(B419:B428)</f>
        <v>30.883999999999997</v>
      </c>
      <c r="C430" s="602">
        <f>AVERAGE(C419:C428)</f>
        <v>29.612000000000002</v>
      </c>
      <c r="D430" s="574">
        <v>0</v>
      </c>
      <c r="E430" s="574">
        <v>0</v>
      </c>
      <c r="F430" s="574">
        <v>0</v>
      </c>
      <c r="G430" s="602">
        <f t="shared" ref="G430:O430" si="100">AVERAGE(G419:G428)</f>
        <v>32.479999999999997</v>
      </c>
      <c r="H430" s="602">
        <f t="shared" si="100"/>
        <v>20.82</v>
      </c>
      <c r="I430" s="602">
        <f t="shared" si="100"/>
        <v>95.2</v>
      </c>
      <c r="J430" s="602">
        <f t="shared" si="100"/>
        <v>60.2</v>
      </c>
      <c r="K430" s="602">
        <f t="shared" si="100"/>
        <v>2.1399999999999997</v>
      </c>
      <c r="L430" s="602">
        <f t="shared" si="100"/>
        <v>4.9019999999999992</v>
      </c>
      <c r="M430" s="602">
        <f t="shared" si="100"/>
        <v>1.341</v>
      </c>
      <c r="N430" s="602">
        <f t="shared" si="100"/>
        <v>0.82599999999999996</v>
      </c>
      <c r="O430" s="602">
        <f t="shared" si="100"/>
        <v>1.0835000000000001</v>
      </c>
      <c r="P430" s="637"/>
      <c r="Q430" s="638"/>
    </row>
    <row r="431" spans="1:17" ht="15" thickBot="1" x14ac:dyDescent="0.4">
      <c r="A431" s="597" t="s">
        <v>49</v>
      </c>
      <c r="B431" s="602">
        <f>B429+B417+B405</f>
        <v>923.45999999999992</v>
      </c>
      <c r="C431" s="602">
        <f>C429+C417+C405</f>
        <v>897.64</v>
      </c>
      <c r="D431" s="574">
        <v>0</v>
      </c>
      <c r="E431" s="574">
        <v>0</v>
      </c>
      <c r="F431" s="574">
        <v>0</v>
      </c>
      <c r="G431" s="602">
        <f t="shared" ref="G431:O431" si="101">G429+G417+G405</f>
        <v>1001.8</v>
      </c>
      <c r="H431" s="602">
        <f t="shared" si="101"/>
        <v>620.40000000000009</v>
      </c>
      <c r="I431" s="602">
        <f t="shared" si="101"/>
        <v>2816</v>
      </c>
      <c r="J431" s="602">
        <f t="shared" si="101"/>
        <v>1720</v>
      </c>
      <c r="K431" s="602">
        <f t="shared" si="101"/>
        <v>87</v>
      </c>
      <c r="L431" s="602">
        <f t="shared" si="101"/>
        <v>153.89999999999998</v>
      </c>
      <c r="M431" s="602">
        <f t="shared" si="101"/>
        <v>42.19</v>
      </c>
      <c r="N431" s="602">
        <f t="shared" si="101"/>
        <v>28.75</v>
      </c>
      <c r="O431" s="602">
        <f t="shared" si="101"/>
        <v>35.47</v>
      </c>
      <c r="P431" s="602"/>
      <c r="Q431" s="602"/>
    </row>
    <row r="432" spans="1:17" ht="15" thickBot="1" x14ac:dyDescent="0.4">
      <c r="A432" s="597" t="s">
        <v>21</v>
      </c>
      <c r="B432" s="602">
        <f>B431/30</f>
        <v>30.781999999999996</v>
      </c>
      <c r="C432" s="602">
        <f>C431/30</f>
        <v>29.921333333333333</v>
      </c>
      <c r="D432" s="574">
        <v>0</v>
      </c>
      <c r="E432" s="574">
        <v>0</v>
      </c>
      <c r="F432" s="574">
        <v>0</v>
      </c>
      <c r="G432" s="602">
        <f t="shared" ref="G432:O432" si="102">G431/30</f>
        <v>33.393333333333331</v>
      </c>
      <c r="H432" s="602">
        <f t="shared" si="102"/>
        <v>20.680000000000003</v>
      </c>
      <c r="I432" s="602">
        <f t="shared" si="102"/>
        <v>93.86666666666666</v>
      </c>
      <c r="J432" s="602">
        <f t="shared" si="102"/>
        <v>57.333333333333336</v>
      </c>
      <c r="K432" s="602">
        <f t="shared" si="102"/>
        <v>2.9</v>
      </c>
      <c r="L432" s="602">
        <f t="shared" si="102"/>
        <v>5.129999999999999</v>
      </c>
      <c r="M432" s="602">
        <f t="shared" si="102"/>
        <v>1.4063333333333332</v>
      </c>
      <c r="N432" s="602">
        <f t="shared" si="102"/>
        <v>0.95833333333333337</v>
      </c>
      <c r="O432" s="602">
        <f t="shared" si="102"/>
        <v>1.1823333333333332</v>
      </c>
      <c r="P432" s="602"/>
      <c r="Q432" s="602"/>
    </row>
    <row r="433" spans="1:17" ht="15" thickBot="1" x14ac:dyDescent="0.4">
      <c r="A433" s="1568" t="s">
        <v>295</v>
      </c>
      <c r="B433" s="1568"/>
      <c r="C433" s="1568"/>
      <c r="D433" s="1568"/>
      <c r="E433" s="1568"/>
      <c r="F433" s="1568"/>
      <c r="G433" s="1568"/>
      <c r="H433" s="1568"/>
      <c r="I433" s="1568"/>
      <c r="J433" s="1568"/>
      <c r="K433" s="1568"/>
      <c r="L433" s="1568"/>
      <c r="M433" s="1568"/>
      <c r="N433" s="1568"/>
      <c r="O433" s="1568"/>
      <c r="P433" s="1568"/>
      <c r="Q433" s="1568"/>
    </row>
    <row r="434" spans="1:17" ht="20.25" customHeight="1" x14ac:dyDescent="0.35">
      <c r="A434" s="1569" t="s">
        <v>1</v>
      </c>
      <c r="B434" s="1460" t="s">
        <v>23</v>
      </c>
      <c r="C434" s="1578"/>
      <c r="D434" s="1578"/>
      <c r="E434" s="1578"/>
      <c r="F434" s="1571"/>
      <c r="G434" s="1460" t="s">
        <v>24</v>
      </c>
      <c r="H434" s="1571"/>
      <c r="I434" s="1460" t="s">
        <v>4</v>
      </c>
      <c r="J434" s="1571"/>
      <c r="K434" s="1572" t="s">
        <v>5</v>
      </c>
      <c r="L434" s="1573"/>
      <c r="M434" s="1572" t="s">
        <v>6</v>
      </c>
      <c r="N434" s="1574"/>
      <c r="O434" s="1573"/>
      <c r="P434" s="1575" t="s">
        <v>46</v>
      </c>
      <c r="Q434" s="1585" t="s">
        <v>47</v>
      </c>
    </row>
    <row r="435" spans="1:17" ht="26.5" thickBot="1" x14ac:dyDescent="0.4">
      <c r="A435" s="1570"/>
      <c r="B435" s="567">
        <v>0.05</v>
      </c>
      <c r="C435" s="567">
        <v>0.1</v>
      </c>
      <c r="D435" s="568" t="s">
        <v>265</v>
      </c>
      <c r="E435" s="568" t="s">
        <v>228</v>
      </c>
      <c r="F435" s="567" t="s">
        <v>266</v>
      </c>
      <c r="G435" s="567" t="s">
        <v>9</v>
      </c>
      <c r="H435" s="567" t="s">
        <v>10</v>
      </c>
      <c r="I435" s="567" t="s">
        <v>9</v>
      </c>
      <c r="J435" s="567" t="s">
        <v>10</v>
      </c>
      <c r="K435" s="567" t="s">
        <v>11</v>
      </c>
      <c r="L435" s="567" t="s">
        <v>12</v>
      </c>
      <c r="M435" s="569" t="s">
        <v>13</v>
      </c>
      <c r="N435" s="569" t="s">
        <v>14</v>
      </c>
      <c r="O435" s="569" t="s">
        <v>48</v>
      </c>
      <c r="P435" s="1576"/>
      <c r="Q435" s="1594"/>
    </row>
    <row r="436" spans="1:17" ht="15" thickBot="1" x14ac:dyDescent="0.4">
      <c r="A436" s="628">
        <v>1</v>
      </c>
      <c r="B436" s="580">
        <v>27.88</v>
      </c>
      <c r="C436" s="580">
        <v>29.72</v>
      </c>
      <c r="D436" s="574">
        <v>0</v>
      </c>
      <c r="E436" s="574">
        <v>0</v>
      </c>
      <c r="F436" s="574">
        <v>0</v>
      </c>
      <c r="G436" s="583">
        <v>31</v>
      </c>
      <c r="H436" s="580">
        <v>21.2</v>
      </c>
      <c r="I436" s="580">
        <v>96</v>
      </c>
      <c r="J436" s="580">
        <v>81</v>
      </c>
      <c r="K436" s="583">
        <v>1.1000000000000001</v>
      </c>
      <c r="L436" s="580">
        <v>2.65</v>
      </c>
      <c r="M436" s="580">
        <v>1.1200000000000001</v>
      </c>
      <c r="N436" s="580">
        <v>0.37</v>
      </c>
      <c r="O436" s="629">
        <f>AVERAGE(M436:N436)</f>
        <v>0.74500000000000011</v>
      </c>
      <c r="P436" s="582">
        <v>3.125E-2</v>
      </c>
      <c r="Q436" s="583">
        <v>2.7</v>
      </c>
    </row>
    <row r="437" spans="1:17" ht="15" thickBot="1" x14ac:dyDescent="0.4">
      <c r="A437" s="571">
        <v>2</v>
      </c>
      <c r="B437" s="580">
        <v>32.68</v>
      </c>
      <c r="C437" s="580">
        <v>29.88</v>
      </c>
      <c r="D437" s="574">
        <v>0</v>
      </c>
      <c r="E437" s="574">
        <v>0</v>
      </c>
      <c r="F437" s="574">
        <v>0</v>
      </c>
      <c r="G437" s="583">
        <v>33</v>
      </c>
      <c r="H437" s="583">
        <v>21.2</v>
      </c>
      <c r="I437" s="580">
        <v>96</v>
      </c>
      <c r="J437" s="580">
        <v>57</v>
      </c>
      <c r="K437" s="583">
        <v>2.4</v>
      </c>
      <c r="L437" s="580">
        <v>6.18</v>
      </c>
      <c r="M437" s="581">
        <v>0.96</v>
      </c>
      <c r="N437" s="581">
        <v>0.82</v>
      </c>
      <c r="O437" s="629">
        <f t="shared" ref="O437:O470" si="103">AVERAGE(M437:N437)</f>
        <v>0.8899999999999999</v>
      </c>
      <c r="P437" s="582">
        <v>0.42708333333333331</v>
      </c>
      <c r="Q437" s="583">
        <v>9.6999999999999993</v>
      </c>
    </row>
    <row r="438" spans="1:17" ht="15" thickBot="1" x14ac:dyDescent="0.4">
      <c r="A438" s="571">
        <v>3</v>
      </c>
      <c r="B438" s="580">
        <v>28.12</v>
      </c>
      <c r="C438" s="581">
        <v>29.2</v>
      </c>
      <c r="D438" s="574">
        <v>0</v>
      </c>
      <c r="E438" s="574">
        <v>0</v>
      </c>
      <c r="F438" s="574">
        <v>0</v>
      </c>
      <c r="G438" s="583">
        <v>31</v>
      </c>
      <c r="H438" s="583">
        <v>21.2</v>
      </c>
      <c r="I438" s="580">
        <v>96</v>
      </c>
      <c r="J438" s="580">
        <v>68</v>
      </c>
      <c r="K438" s="580">
        <v>1.5</v>
      </c>
      <c r="L438" s="580">
        <v>2.98</v>
      </c>
      <c r="M438" s="580">
        <v>1.86</v>
      </c>
      <c r="N438" s="581">
        <v>0.43</v>
      </c>
      <c r="O438" s="629">
        <f t="shared" si="103"/>
        <v>1.145</v>
      </c>
      <c r="P438" s="582">
        <v>9.375E-2</v>
      </c>
      <c r="Q438" s="583">
        <v>0.6</v>
      </c>
    </row>
    <row r="439" spans="1:17" ht="15" thickBot="1" x14ac:dyDescent="0.4">
      <c r="A439" s="571">
        <v>4</v>
      </c>
      <c r="B439" s="581">
        <v>31.79</v>
      </c>
      <c r="C439" s="580">
        <v>29.48</v>
      </c>
      <c r="D439" s="574">
        <v>0</v>
      </c>
      <c r="E439" s="574">
        <v>0</v>
      </c>
      <c r="F439" s="574">
        <v>0</v>
      </c>
      <c r="G439" s="583">
        <v>32</v>
      </c>
      <c r="H439" s="583">
        <v>19.8</v>
      </c>
      <c r="I439" s="580">
        <v>96</v>
      </c>
      <c r="J439" s="580">
        <v>57</v>
      </c>
      <c r="K439" s="580">
        <v>2.9</v>
      </c>
      <c r="L439" s="581">
        <v>3.9</v>
      </c>
      <c r="M439" s="580">
        <v>1.23</v>
      </c>
      <c r="N439" s="580">
        <v>1.1399999999999999</v>
      </c>
      <c r="O439" s="629">
        <f t="shared" si="103"/>
        <v>1.1850000000000001</v>
      </c>
      <c r="P439" s="582">
        <v>0.3611111111111111</v>
      </c>
      <c r="Q439" s="583">
        <v>10</v>
      </c>
    </row>
    <row r="440" spans="1:17" ht="15" thickBot="1" x14ac:dyDescent="0.4">
      <c r="A440" s="571">
        <v>5</v>
      </c>
      <c r="B440" s="580">
        <v>30.04</v>
      </c>
      <c r="C440" s="580">
        <v>29.44</v>
      </c>
      <c r="D440" s="574">
        <v>0</v>
      </c>
      <c r="E440" s="574">
        <v>0</v>
      </c>
      <c r="F440" s="574">
        <v>0</v>
      </c>
      <c r="G440" s="583">
        <v>31.8</v>
      </c>
      <c r="H440" s="580">
        <v>19.2</v>
      </c>
      <c r="I440" s="580">
        <v>84</v>
      </c>
      <c r="J440" s="580">
        <v>62</v>
      </c>
      <c r="K440" s="583">
        <v>2</v>
      </c>
      <c r="L440" s="581">
        <v>3.5</v>
      </c>
      <c r="M440" s="580">
        <v>2.48</v>
      </c>
      <c r="N440" s="580">
        <v>0.43</v>
      </c>
      <c r="O440" s="629">
        <f t="shared" si="103"/>
        <v>1.4550000000000001</v>
      </c>
      <c r="P440" s="582">
        <v>0.23958333333333334</v>
      </c>
      <c r="Q440" s="583">
        <v>0</v>
      </c>
    </row>
    <row r="441" spans="1:17" ht="15" thickBot="1" x14ac:dyDescent="0.4">
      <c r="A441" s="571">
        <v>6</v>
      </c>
      <c r="B441" s="581">
        <v>30.1</v>
      </c>
      <c r="C441" s="580">
        <v>29.52</v>
      </c>
      <c r="D441" s="574">
        <v>0</v>
      </c>
      <c r="E441" s="574">
        <v>0</v>
      </c>
      <c r="F441" s="574">
        <v>0</v>
      </c>
      <c r="G441" s="583">
        <v>31</v>
      </c>
      <c r="H441" s="583">
        <v>21.2</v>
      </c>
      <c r="I441" s="580">
        <v>96</v>
      </c>
      <c r="J441" s="580">
        <v>58</v>
      </c>
      <c r="K441" s="583">
        <v>1.6</v>
      </c>
      <c r="L441" s="581">
        <v>3.9</v>
      </c>
      <c r="M441" s="580">
        <v>1.85</v>
      </c>
      <c r="N441" s="581">
        <v>0.43</v>
      </c>
      <c r="O441" s="629">
        <f t="shared" si="103"/>
        <v>1.1400000000000001</v>
      </c>
      <c r="P441" s="582">
        <v>0.12847222222222224</v>
      </c>
      <c r="Q441" s="583">
        <v>1.4</v>
      </c>
    </row>
    <row r="442" spans="1:17" ht="15" thickBot="1" x14ac:dyDescent="0.4">
      <c r="A442" s="571">
        <v>7</v>
      </c>
      <c r="B442" s="580">
        <v>29.84</v>
      </c>
      <c r="C442" s="580">
        <v>28.88</v>
      </c>
      <c r="D442" s="574">
        <v>0</v>
      </c>
      <c r="E442" s="574">
        <v>0</v>
      </c>
      <c r="F442" s="574">
        <v>0</v>
      </c>
      <c r="G442" s="583">
        <v>30.4</v>
      </c>
      <c r="H442" s="583">
        <v>21.2</v>
      </c>
      <c r="I442" s="580">
        <v>96</v>
      </c>
      <c r="J442" s="580">
        <v>68</v>
      </c>
      <c r="K442" s="583">
        <v>1.8</v>
      </c>
      <c r="L442" s="581">
        <v>3</v>
      </c>
      <c r="M442" s="580">
        <v>0.59</v>
      </c>
      <c r="N442" s="581">
        <v>0.59</v>
      </c>
      <c r="O442" s="629">
        <f t="shared" si="103"/>
        <v>0.59</v>
      </c>
      <c r="P442" s="582">
        <v>4.8611111111111112E-2</v>
      </c>
      <c r="Q442" s="583">
        <v>0</v>
      </c>
    </row>
    <row r="443" spans="1:17" ht="15" thickBot="1" x14ac:dyDescent="0.4">
      <c r="A443" s="571">
        <v>8</v>
      </c>
      <c r="B443" s="580">
        <v>32.520000000000003</v>
      </c>
      <c r="C443" s="581">
        <v>30.2</v>
      </c>
      <c r="D443" s="574">
        <v>0</v>
      </c>
      <c r="E443" s="574">
        <v>0</v>
      </c>
      <c r="F443" s="574">
        <v>0</v>
      </c>
      <c r="G443" s="583">
        <v>32</v>
      </c>
      <c r="H443" s="583">
        <v>21</v>
      </c>
      <c r="I443" s="580">
        <v>96</v>
      </c>
      <c r="J443" s="580">
        <v>58</v>
      </c>
      <c r="K443" s="583">
        <v>2.2999999999999998</v>
      </c>
      <c r="L443" s="581">
        <v>4.9000000000000004</v>
      </c>
      <c r="M443" s="580">
        <v>1.1299999999999999</v>
      </c>
      <c r="N443" s="580">
        <v>0.37</v>
      </c>
      <c r="O443" s="629">
        <f t="shared" si="103"/>
        <v>0.75</v>
      </c>
      <c r="P443" s="582">
        <v>0.30208333333333331</v>
      </c>
      <c r="Q443" s="583">
        <v>3.2</v>
      </c>
    </row>
    <row r="444" spans="1:17" ht="15" thickBot="1" x14ac:dyDescent="0.4">
      <c r="A444" s="571">
        <v>9</v>
      </c>
      <c r="B444" s="580">
        <v>28.88</v>
      </c>
      <c r="C444" s="580">
        <v>29.44</v>
      </c>
      <c r="D444" s="574">
        <v>0</v>
      </c>
      <c r="E444" s="574">
        <v>0</v>
      </c>
      <c r="F444" s="574">
        <v>0</v>
      </c>
      <c r="G444" s="583">
        <v>30.4</v>
      </c>
      <c r="H444" s="583">
        <v>21</v>
      </c>
      <c r="I444" s="580">
        <v>96</v>
      </c>
      <c r="J444" s="580">
        <v>71</v>
      </c>
      <c r="K444" s="583">
        <v>1.2</v>
      </c>
      <c r="L444" s="580">
        <v>5.64</v>
      </c>
      <c r="M444" s="581">
        <v>1.42</v>
      </c>
      <c r="N444" s="581">
        <v>0.38</v>
      </c>
      <c r="O444" s="629">
        <f t="shared" si="103"/>
        <v>0.89999999999999991</v>
      </c>
      <c r="P444" s="582">
        <v>8.6805555555555566E-2</v>
      </c>
      <c r="Q444" s="583">
        <v>6.4</v>
      </c>
    </row>
    <row r="445" spans="1:17" ht="15" thickBot="1" x14ac:dyDescent="0.4">
      <c r="A445" s="636">
        <v>10</v>
      </c>
      <c r="B445" s="580">
        <v>29.24</v>
      </c>
      <c r="C445" s="581">
        <v>28.92</v>
      </c>
      <c r="D445" s="574">
        <v>0</v>
      </c>
      <c r="E445" s="574">
        <v>0</v>
      </c>
      <c r="F445" s="574">
        <v>0</v>
      </c>
      <c r="G445" s="583">
        <v>30</v>
      </c>
      <c r="H445" s="583">
        <v>21.6</v>
      </c>
      <c r="I445" s="580">
        <v>96</v>
      </c>
      <c r="J445" s="580">
        <v>71</v>
      </c>
      <c r="K445" s="580">
        <v>1.6</v>
      </c>
      <c r="L445" s="581">
        <v>3.4</v>
      </c>
      <c r="M445" s="580">
        <v>1.37</v>
      </c>
      <c r="N445" s="581">
        <v>0.38</v>
      </c>
      <c r="O445" s="629">
        <f t="shared" si="103"/>
        <v>0.875</v>
      </c>
      <c r="P445" s="582">
        <v>0.16666666666666666</v>
      </c>
      <c r="Q445" s="583">
        <v>3</v>
      </c>
    </row>
    <row r="446" spans="1:17" ht="15" thickBot="1" x14ac:dyDescent="0.4">
      <c r="A446" s="597" t="s">
        <v>16</v>
      </c>
      <c r="B446" s="580">
        <f>SUM(B436:B445)</f>
        <v>301.09000000000003</v>
      </c>
      <c r="C446" s="580">
        <f>SUM(C436:C445)</f>
        <v>294.68</v>
      </c>
      <c r="D446" s="574">
        <v>0</v>
      </c>
      <c r="E446" s="574">
        <v>0</v>
      </c>
      <c r="F446" s="574">
        <v>0</v>
      </c>
      <c r="G446" s="580">
        <f t="shared" ref="G446:N446" si="104">SUM(G436:G445)</f>
        <v>312.60000000000002</v>
      </c>
      <c r="H446" s="580">
        <f t="shared" si="104"/>
        <v>208.6</v>
      </c>
      <c r="I446" s="580">
        <f t="shared" si="104"/>
        <v>948</v>
      </c>
      <c r="J446" s="580">
        <f t="shared" si="104"/>
        <v>651</v>
      </c>
      <c r="K446" s="580">
        <f t="shared" si="104"/>
        <v>18.400000000000002</v>
      </c>
      <c r="L446" s="580">
        <f t="shared" si="104"/>
        <v>40.049999999999997</v>
      </c>
      <c r="M446" s="580">
        <f t="shared" si="104"/>
        <v>14.009999999999998</v>
      </c>
      <c r="N446" s="580">
        <f t="shared" si="104"/>
        <v>5.34</v>
      </c>
      <c r="O446" s="629">
        <f t="shared" si="103"/>
        <v>9.6749999999999989</v>
      </c>
      <c r="P446" s="580"/>
      <c r="Q446" s="580"/>
    </row>
    <row r="447" spans="1:17" ht="15" thickBot="1" x14ac:dyDescent="0.4">
      <c r="A447" s="597" t="s">
        <v>18</v>
      </c>
      <c r="B447" s="580">
        <f>AVERAGE(B436:B445)</f>
        <v>30.109000000000002</v>
      </c>
      <c r="C447" s="580">
        <f>AVERAGE(C436:C445)</f>
        <v>29.468</v>
      </c>
      <c r="D447" s="574">
        <v>0</v>
      </c>
      <c r="E447" s="574">
        <v>0</v>
      </c>
      <c r="F447" s="574">
        <v>0</v>
      </c>
      <c r="G447" s="580">
        <f t="shared" ref="G447:N447" si="105">AVERAGE(G436:G445)</f>
        <v>31.26</v>
      </c>
      <c r="H447" s="580">
        <f t="shared" si="105"/>
        <v>20.86</v>
      </c>
      <c r="I447" s="580">
        <f t="shared" si="105"/>
        <v>94.8</v>
      </c>
      <c r="J447" s="580">
        <f t="shared" si="105"/>
        <v>65.099999999999994</v>
      </c>
      <c r="K447" s="580">
        <f t="shared" si="105"/>
        <v>1.8400000000000003</v>
      </c>
      <c r="L447" s="580">
        <f t="shared" si="105"/>
        <v>4.0049999999999999</v>
      </c>
      <c r="M447" s="580">
        <f t="shared" si="105"/>
        <v>1.4009999999999998</v>
      </c>
      <c r="N447" s="580">
        <f t="shared" si="105"/>
        <v>0.53400000000000003</v>
      </c>
      <c r="O447" s="629">
        <f t="shared" si="103"/>
        <v>0.96749999999999992</v>
      </c>
      <c r="P447" s="580"/>
      <c r="Q447" s="580"/>
    </row>
    <row r="448" spans="1:17" ht="15" thickBot="1" x14ac:dyDescent="0.4">
      <c r="A448" s="628">
        <v>11</v>
      </c>
      <c r="B448" s="581">
        <v>31.56</v>
      </c>
      <c r="C448" s="580">
        <v>29.68</v>
      </c>
      <c r="D448" s="574">
        <v>0</v>
      </c>
      <c r="E448" s="574">
        <v>0</v>
      </c>
      <c r="F448" s="574">
        <v>0</v>
      </c>
      <c r="G448" s="583">
        <v>32.4</v>
      </c>
      <c r="H448" s="583">
        <v>21</v>
      </c>
      <c r="I448" s="580">
        <v>96</v>
      </c>
      <c r="J448" s="580">
        <v>55</v>
      </c>
      <c r="K448" s="580">
        <v>2.6</v>
      </c>
      <c r="L448" s="581">
        <v>5</v>
      </c>
      <c r="M448" s="580">
        <v>1.0900000000000001</v>
      </c>
      <c r="N448" s="580">
        <v>0.87</v>
      </c>
      <c r="O448" s="629">
        <f t="shared" si="103"/>
        <v>0.98</v>
      </c>
      <c r="P448" s="582">
        <v>0.30555555555555552</v>
      </c>
      <c r="Q448" s="583">
        <v>0</v>
      </c>
    </row>
    <row r="449" spans="1:17" ht="15" thickBot="1" x14ac:dyDescent="0.4">
      <c r="A449" s="571">
        <v>12</v>
      </c>
      <c r="B449" s="580">
        <v>32.520000000000003</v>
      </c>
      <c r="C449" s="581">
        <v>30.8</v>
      </c>
      <c r="D449" s="574">
        <v>0</v>
      </c>
      <c r="E449" s="574">
        <v>0</v>
      </c>
      <c r="F449" s="574">
        <v>0</v>
      </c>
      <c r="G449" s="583">
        <v>33.200000000000003</v>
      </c>
      <c r="H449" s="583">
        <v>21</v>
      </c>
      <c r="I449" s="580">
        <v>92</v>
      </c>
      <c r="J449" s="580">
        <v>55</v>
      </c>
      <c r="K449" s="580">
        <v>2.5</v>
      </c>
      <c r="L449" s="580">
        <v>6.98</v>
      </c>
      <c r="M449" s="580">
        <v>1.18</v>
      </c>
      <c r="N449" s="580">
        <v>0.53</v>
      </c>
      <c r="O449" s="629">
        <f t="shared" si="103"/>
        <v>0.85499999999999998</v>
      </c>
      <c r="P449" s="582">
        <v>0.30208333333333331</v>
      </c>
      <c r="Q449" s="583">
        <v>0</v>
      </c>
    </row>
    <row r="450" spans="1:17" ht="15" thickBot="1" x14ac:dyDescent="0.4">
      <c r="A450" s="571">
        <v>13</v>
      </c>
      <c r="B450" s="580">
        <v>33.119999999999997</v>
      </c>
      <c r="C450" s="580">
        <v>30.88</v>
      </c>
      <c r="D450" s="574">
        <v>0</v>
      </c>
      <c r="E450" s="574">
        <v>0</v>
      </c>
      <c r="F450" s="574">
        <v>0</v>
      </c>
      <c r="G450" s="583">
        <v>33</v>
      </c>
      <c r="H450" s="583">
        <v>20.399999999999999</v>
      </c>
      <c r="I450" s="580">
        <v>96</v>
      </c>
      <c r="J450" s="580">
        <v>56</v>
      </c>
      <c r="K450" s="583">
        <v>2.7</v>
      </c>
      <c r="L450" s="580">
        <v>8.7200000000000006</v>
      </c>
      <c r="M450" s="580">
        <v>1.22</v>
      </c>
      <c r="N450" s="581">
        <v>0.43</v>
      </c>
      <c r="O450" s="629">
        <f t="shared" si="103"/>
        <v>0.82499999999999996</v>
      </c>
      <c r="P450" s="582">
        <v>0.4375</v>
      </c>
      <c r="Q450" s="583">
        <v>0</v>
      </c>
    </row>
    <row r="451" spans="1:17" ht="15" thickBot="1" x14ac:dyDescent="0.4">
      <c r="A451" s="571">
        <v>14</v>
      </c>
      <c r="B451" s="580">
        <v>33.479999999999997</v>
      </c>
      <c r="C451" s="580">
        <v>31.88</v>
      </c>
      <c r="D451" s="574">
        <v>0</v>
      </c>
      <c r="E451" s="574">
        <v>0</v>
      </c>
      <c r="F451" s="574">
        <v>0</v>
      </c>
      <c r="G451" s="583">
        <v>33.4</v>
      </c>
      <c r="H451" s="583">
        <v>23</v>
      </c>
      <c r="I451" s="580">
        <v>96</v>
      </c>
      <c r="J451" s="580">
        <v>58</v>
      </c>
      <c r="K451" s="583">
        <v>2.8</v>
      </c>
      <c r="L451" s="581">
        <v>6.9</v>
      </c>
      <c r="M451" s="580">
        <v>0.98</v>
      </c>
      <c r="N451" s="581">
        <v>0.44</v>
      </c>
      <c r="O451" s="629">
        <f t="shared" si="103"/>
        <v>0.71</v>
      </c>
      <c r="P451" s="582">
        <v>0.30555555555555552</v>
      </c>
      <c r="Q451" s="583">
        <v>0</v>
      </c>
    </row>
    <row r="452" spans="1:17" ht="15" thickBot="1" x14ac:dyDescent="0.4">
      <c r="A452" s="571">
        <v>15</v>
      </c>
      <c r="B452" s="580">
        <v>33.24</v>
      </c>
      <c r="C452" s="580">
        <v>31.92</v>
      </c>
      <c r="D452" s="574">
        <v>0</v>
      </c>
      <c r="E452" s="574">
        <v>0</v>
      </c>
      <c r="F452" s="574">
        <v>0</v>
      </c>
      <c r="G452" s="583">
        <v>32.799999999999997</v>
      </c>
      <c r="H452" s="580">
        <v>21.4</v>
      </c>
      <c r="I452" s="580">
        <v>96</v>
      </c>
      <c r="J452" s="580">
        <v>53</v>
      </c>
      <c r="K452" s="583">
        <v>3.3</v>
      </c>
      <c r="L452" s="580">
        <v>5.42</v>
      </c>
      <c r="M452" s="580">
        <v>1.44</v>
      </c>
      <c r="N452" s="580">
        <v>0.56999999999999995</v>
      </c>
      <c r="O452" s="629">
        <f t="shared" si="103"/>
        <v>1.0049999999999999</v>
      </c>
      <c r="P452" s="582">
        <v>0.41666666666666669</v>
      </c>
      <c r="Q452" s="583">
        <v>2</v>
      </c>
    </row>
    <row r="453" spans="1:17" ht="15" thickBot="1" x14ac:dyDescent="0.4">
      <c r="A453" s="571">
        <v>16</v>
      </c>
      <c r="B453" s="580">
        <v>32.72</v>
      </c>
      <c r="C453" s="581">
        <v>32</v>
      </c>
      <c r="D453" s="574">
        <v>0</v>
      </c>
      <c r="E453" s="574">
        <v>0</v>
      </c>
      <c r="F453" s="574">
        <v>0</v>
      </c>
      <c r="G453" s="583">
        <v>33</v>
      </c>
      <c r="H453" s="583">
        <v>21.8</v>
      </c>
      <c r="I453" s="580">
        <v>92</v>
      </c>
      <c r="J453" s="580">
        <v>59</v>
      </c>
      <c r="K453" s="583">
        <v>3.3</v>
      </c>
      <c r="L453" s="580">
        <v>5.68</v>
      </c>
      <c r="M453" s="581">
        <v>1.47</v>
      </c>
      <c r="N453" s="581">
        <v>0.54</v>
      </c>
      <c r="O453" s="629">
        <f t="shared" si="103"/>
        <v>1.0049999999999999</v>
      </c>
      <c r="P453" s="582">
        <v>0.41666666666666669</v>
      </c>
      <c r="Q453" s="583">
        <v>0</v>
      </c>
    </row>
    <row r="454" spans="1:17" ht="15" thickBot="1" x14ac:dyDescent="0.4">
      <c r="A454" s="571">
        <v>17</v>
      </c>
      <c r="B454" s="580">
        <v>32.880000000000003</v>
      </c>
      <c r="C454" s="581">
        <v>31.88</v>
      </c>
      <c r="D454" s="574">
        <v>0</v>
      </c>
      <c r="E454" s="574">
        <v>0</v>
      </c>
      <c r="F454" s="574">
        <v>0</v>
      </c>
      <c r="G454" s="583">
        <v>33.4</v>
      </c>
      <c r="H454" s="583">
        <v>21</v>
      </c>
      <c r="I454" s="580">
        <v>92</v>
      </c>
      <c r="J454" s="580">
        <v>51</v>
      </c>
      <c r="K454" s="580">
        <v>3.5</v>
      </c>
      <c r="L454" s="581">
        <v>7.1</v>
      </c>
      <c r="M454" s="580">
        <v>1.51</v>
      </c>
      <c r="N454" s="581">
        <v>0.54</v>
      </c>
      <c r="O454" s="629">
        <f t="shared" si="103"/>
        <v>1.0249999999999999</v>
      </c>
      <c r="P454" s="582">
        <v>0.43055555555555558</v>
      </c>
      <c r="Q454" s="583">
        <v>0</v>
      </c>
    </row>
    <row r="455" spans="1:17" ht="15" thickBot="1" x14ac:dyDescent="0.4">
      <c r="A455" s="571">
        <v>18</v>
      </c>
      <c r="B455" s="581">
        <v>33.32</v>
      </c>
      <c r="C455" s="580">
        <v>31.96</v>
      </c>
      <c r="D455" s="574">
        <v>0</v>
      </c>
      <c r="E455" s="574">
        <v>0</v>
      </c>
      <c r="F455" s="574">
        <v>0</v>
      </c>
      <c r="G455" s="583">
        <v>32.6</v>
      </c>
      <c r="H455" s="583">
        <v>20</v>
      </c>
      <c r="I455" s="580">
        <v>96</v>
      </c>
      <c r="J455" s="580">
        <v>53</v>
      </c>
      <c r="K455" s="580">
        <v>3.5</v>
      </c>
      <c r="L455" s="580">
        <v>7.98</v>
      </c>
      <c r="M455" s="580">
        <v>1.46</v>
      </c>
      <c r="N455" s="581">
        <v>0.5</v>
      </c>
      <c r="O455" s="629">
        <f t="shared" si="103"/>
        <v>0.98</v>
      </c>
      <c r="P455" s="582">
        <v>0.39583333333333331</v>
      </c>
      <c r="Q455" s="583">
        <v>0</v>
      </c>
    </row>
    <row r="456" spans="1:17" ht="15" thickBot="1" x14ac:dyDescent="0.4">
      <c r="A456" s="571">
        <v>19</v>
      </c>
      <c r="B456" s="580">
        <v>33.56</v>
      </c>
      <c r="C456" s="580">
        <v>32.159999999999997</v>
      </c>
      <c r="D456" s="574">
        <v>0</v>
      </c>
      <c r="E456" s="574">
        <v>0</v>
      </c>
      <c r="F456" s="574">
        <v>0</v>
      </c>
      <c r="G456" s="583">
        <v>32.200000000000003</v>
      </c>
      <c r="H456" s="583">
        <v>21</v>
      </c>
      <c r="I456" s="580">
        <v>92</v>
      </c>
      <c r="J456" s="580">
        <v>53</v>
      </c>
      <c r="K456" s="581">
        <v>3.2</v>
      </c>
      <c r="L456" s="580">
        <v>6.86</v>
      </c>
      <c r="M456" s="580">
        <v>1.45</v>
      </c>
      <c r="N456" s="580">
        <v>0.36</v>
      </c>
      <c r="O456" s="629">
        <f t="shared" si="103"/>
        <v>0.90500000000000003</v>
      </c>
      <c r="P456" s="582">
        <v>0.33333333333333331</v>
      </c>
      <c r="Q456" s="583">
        <v>0</v>
      </c>
    </row>
    <row r="457" spans="1:17" ht="15" thickBot="1" x14ac:dyDescent="0.4">
      <c r="A457" s="636">
        <v>20</v>
      </c>
      <c r="B457" s="580">
        <v>33.880000000000003</v>
      </c>
      <c r="C457" s="580">
        <v>32.159999999999997</v>
      </c>
      <c r="D457" s="574">
        <v>0</v>
      </c>
      <c r="E457" s="574">
        <v>0</v>
      </c>
      <c r="F457" s="574">
        <v>0</v>
      </c>
      <c r="G457" s="583">
        <v>33</v>
      </c>
      <c r="H457" s="583">
        <v>21</v>
      </c>
      <c r="I457" s="580">
        <v>96</v>
      </c>
      <c r="J457" s="580">
        <v>49</v>
      </c>
      <c r="K457" s="583">
        <v>3.3</v>
      </c>
      <c r="L457" s="581">
        <v>6.2</v>
      </c>
      <c r="M457" s="581">
        <v>1.1499999999999999</v>
      </c>
      <c r="N457" s="581">
        <v>0.48</v>
      </c>
      <c r="O457" s="629">
        <f t="shared" si="103"/>
        <v>0.81499999999999995</v>
      </c>
      <c r="P457" s="582">
        <v>0.20833333333333334</v>
      </c>
      <c r="Q457" s="583">
        <v>0</v>
      </c>
    </row>
    <row r="458" spans="1:17" ht="15" thickBot="1" x14ac:dyDescent="0.4">
      <c r="A458" s="605" t="s">
        <v>16</v>
      </c>
      <c r="B458" s="581">
        <f>SUM(B448:B457)</f>
        <v>330.28</v>
      </c>
      <c r="C458" s="581">
        <f>SUM(C448:C457)</f>
        <v>315.31999999999994</v>
      </c>
      <c r="D458" s="574">
        <v>0</v>
      </c>
      <c r="E458" s="574">
        <v>0</v>
      </c>
      <c r="F458" s="574">
        <v>0</v>
      </c>
      <c r="G458" s="581">
        <f t="shared" ref="G458:N458" si="106">SUM(G448:G457)</f>
        <v>329</v>
      </c>
      <c r="H458" s="581">
        <f t="shared" si="106"/>
        <v>211.60000000000002</v>
      </c>
      <c r="I458" s="581">
        <f t="shared" si="106"/>
        <v>944</v>
      </c>
      <c r="J458" s="581">
        <f t="shared" si="106"/>
        <v>542</v>
      </c>
      <c r="K458" s="581">
        <f t="shared" si="106"/>
        <v>30.7</v>
      </c>
      <c r="L458" s="581">
        <f t="shared" si="106"/>
        <v>66.84</v>
      </c>
      <c r="M458" s="581">
        <f t="shared" si="106"/>
        <v>12.950000000000001</v>
      </c>
      <c r="N458" s="581">
        <f t="shared" si="106"/>
        <v>5.26</v>
      </c>
      <c r="O458" s="629">
        <f t="shared" si="103"/>
        <v>9.1050000000000004</v>
      </c>
      <c r="P458" s="581"/>
      <c r="Q458" s="581"/>
    </row>
    <row r="459" spans="1:17" ht="15" thickBot="1" x14ac:dyDescent="0.4">
      <c r="A459" s="634" t="s">
        <v>51</v>
      </c>
      <c r="B459" s="581">
        <f>AVERAGE(B448:B457)</f>
        <v>33.027999999999999</v>
      </c>
      <c r="C459" s="581">
        <f>AVERAGE(C448:C457)</f>
        <v>31.531999999999993</v>
      </c>
      <c r="D459" s="574">
        <v>0</v>
      </c>
      <c r="E459" s="574">
        <v>0</v>
      </c>
      <c r="F459" s="574">
        <v>0</v>
      </c>
      <c r="G459" s="581">
        <f t="shared" ref="G459:N459" si="107">AVERAGE(G448:G457)</f>
        <v>32.9</v>
      </c>
      <c r="H459" s="581">
        <f t="shared" si="107"/>
        <v>21.160000000000004</v>
      </c>
      <c r="I459" s="581">
        <f t="shared" si="107"/>
        <v>94.4</v>
      </c>
      <c r="J459" s="581">
        <f t="shared" si="107"/>
        <v>54.2</v>
      </c>
      <c r="K459" s="581">
        <f t="shared" si="107"/>
        <v>3.07</v>
      </c>
      <c r="L459" s="581">
        <f t="shared" si="107"/>
        <v>6.6840000000000002</v>
      </c>
      <c r="M459" s="581">
        <f t="shared" si="107"/>
        <v>1.2950000000000002</v>
      </c>
      <c r="N459" s="581">
        <f t="shared" si="107"/>
        <v>0.52600000000000002</v>
      </c>
      <c r="O459" s="629">
        <f t="shared" si="103"/>
        <v>0.91050000000000009</v>
      </c>
      <c r="P459" s="581"/>
      <c r="Q459" s="581"/>
    </row>
    <row r="460" spans="1:17" ht="15" thickBot="1" x14ac:dyDescent="0.4">
      <c r="A460" s="628">
        <v>21</v>
      </c>
      <c r="B460" s="580">
        <v>34.68</v>
      </c>
      <c r="C460" s="580">
        <v>32.44</v>
      </c>
      <c r="D460" s="574">
        <v>0</v>
      </c>
      <c r="E460" s="574">
        <v>0</v>
      </c>
      <c r="F460" s="574">
        <v>0</v>
      </c>
      <c r="G460" s="583">
        <v>34.799999999999997</v>
      </c>
      <c r="H460" s="583">
        <v>21</v>
      </c>
      <c r="I460" s="580">
        <v>92</v>
      </c>
      <c r="J460" s="580">
        <v>47</v>
      </c>
      <c r="K460" s="583">
        <v>3.2</v>
      </c>
      <c r="L460" s="581">
        <v>5.5</v>
      </c>
      <c r="M460" s="580">
        <v>0.85</v>
      </c>
      <c r="N460" s="581">
        <v>0.54</v>
      </c>
      <c r="O460" s="629">
        <f t="shared" si="103"/>
        <v>0.69500000000000006</v>
      </c>
      <c r="P460" s="582">
        <v>0.3923611111111111</v>
      </c>
      <c r="Q460" s="583">
        <v>0</v>
      </c>
    </row>
    <row r="461" spans="1:17" ht="15" thickBot="1" x14ac:dyDescent="0.4">
      <c r="A461" s="571">
        <v>22</v>
      </c>
      <c r="B461" s="580">
        <v>34.479999999999997</v>
      </c>
      <c r="C461" s="580">
        <v>32.68</v>
      </c>
      <c r="D461" s="574">
        <v>0</v>
      </c>
      <c r="E461" s="574">
        <v>0</v>
      </c>
      <c r="F461" s="574">
        <v>0</v>
      </c>
      <c r="G461" s="583">
        <v>34.200000000000003</v>
      </c>
      <c r="H461" s="583">
        <v>21</v>
      </c>
      <c r="I461" s="580">
        <v>96</v>
      </c>
      <c r="J461" s="580">
        <v>51</v>
      </c>
      <c r="K461" s="583">
        <v>3.1</v>
      </c>
      <c r="L461" s="581">
        <v>6.6</v>
      </c>
      <c r="M461" s="580">
        <v>1.1599999999999999</v>
      </c>
      <c r="N461" s="581">
        <v>0.5</v>
      </c>
      <c r="O461" s="629">
        <f t="shared" si="103"/>
        <v>0.83</v>
      </c>
      <c r="P461" s="582">
        <v>0.3923611111111111</v>
      </c>
      <c r="Q461" s="583">
        <v>0</v>
      </c>
    </row>
    <row r="462" spans="1:17" ht="15" thickBot="1" x14ac:dyDescent="0.4">
      <c r="A462" s="571">
        <v>23</v>
      </c>
      <c r="B462" s="580">
        <v>34.479999999999997</v>
      </c>
      <c r="C462" s="580">
        <v>32.72</v>
      </c>
      <c r="D462" s="574">
        <v>0</v>
      </c>
      <c r="E462" s="574">
        <v>0</v>
      </c>
      <c r="F462" s="574">
        <v>0</v>
      </c>
      <c r="G462" s="583">
        <v>34</v>
      </c>
      <c r="H462" s="583">
        <v>20</v>
      </c>
      <c r="I462" s="580">
        <v>96</v>
      </c>
      <c r="J462" s="580">
        <v>47</v>
      </c>
      <c r="K462" s="583">
        <v>4.2</v>
      </c>
      <c r="L462" s="581">
        <v>6.8</v>
      </c>
      <c r="M462" s="581">
        <v>1.23</v>
      </c>
      <c r="N462" s="581">
        <v>0.55000000000000004</v>
      </c>
      <c r="O462" s="629">
        <f t="shared" si="103"/>
        <v>0.89</v>
      </c>
      <c r="P462" s="582">
        <v>0.40277777777777773</v>
      </c>
      <c r="Q462" s="583">
        <v>0</v>
      </c>
    </row>
    <row r="463" spans="1:17" ht="15" thickBot="1" x14ac:dyDescent="0.4">
      <c r="A463" s="571">
        <v>24</v>
      </c>
      <c r="B463" s="581">
        <v>35.200000000000003</v>
      </c>
      <c r="C463" s="581">
        <v>33.04</v>
      </c>
      <c r="D463" s="574">
        <v>0</v>
      </c>
      <c r="E463" s="574">
        <v>0</v>
      </c>
      <c r="F463" s="574">
        <v>0</v>
      </c>
      <c r="G463" s="583">
        <v>34.200000000000003</v>
      </c>
      <c r="H463" s="583">
        <v>21.4</v>
      </c>
      <c r="I463" s="580">
        <v>96</v>
      </c>
      <c r="J463" s="580">
        <v>51</v>
      </c>
      <c r="K463" s="580">
        <v>4.2</v>
      </c>
      <c r="L463" s="581">
        <v>8.1</v>
      </c>
      <c r="M463" s="580">
        <v>1.48</v>
      </c>
      <c r="N463" s="581">
        <v>1.1000000000000001</v>
      </c>
      <c r="O463" s="629">
        <f t="shared" si="103"/>
        <v>1.29</v>
      </c>
      <c r="P463" s="582">
        <v>0.38541666666666669</v>
      </c>
      <c r="Q463" s="583">
        <v>0</v>
      </c>
    </row>
    <row r="464" spans="1:17" ht="15" thickBot="1" x14ac:dyDescent="0.4">
      <c r="A464" s="571">
        <v>25</v>
      </c>
      <c r="B464" s="581">
        <v>32.64</v>
      </c>
      <c r="C464" s="580">
        <v>32.32</v>
      </c>
      <c r="D464" s="574">
        <v>0</v>
      </c>
      <c r="E464" s="574">
        <v>0</v>
      </c>
      <c r="F464" s="574">
        <v>0</v>
      </c>
      <c r="G464" s="583">
        <v>32</v>
      </c>
      <c r="H464" s="583">
        <v>22</v>
      </c>
      <c r="I464" s="580">
        <v>92</v>
      </c>
      <c r="J464" s="580">
        <v>58</v>
      </c>
      <c r="K464" s="580">
        <v>3.5</v>
      </c>
      <c r="L464" s="580">
        <v>3.92</v>
      </c>
      <c r="M464" s="581">
        <v>1.6</v>
      </c>
      <c r="N464" s="581">
        <v>1.5</v>
      </c>
      <c r="O464" s="629">
        <f t="shared" si="103"/>
        <v>1.55</v>
      </c>
      <c r="P464" s="582">
        <v>6.25E-2</v>
      </c>
      <c r="Q464" s="583">
        <v>0</v>
      </c>
    </row>
    <row r="465" spans="1:17" ht="15" thickBot="1" x14ac:dyDescent="0.4">
      <c r="A465" s="571">
        <v>26</v>
      </c>
      <c r="B465" s="580">
        <v>31.56</v>
      </c>
      <c r="C465" s="580">
        <v>30.68</v>
      </c>
      <c r="D465" s="574">
        <v>0</v>
      </c>
      <c r="E465" s="574">
        <v>0</v>
      </c>
      <c r="F465" s="574">
        <v>0</v>
      </c>
      <c r="G465" s="583">
        <v>31.6</v>
      </c>
      <c r="H465" s="583">
        <v>20</v>
      </c>
      <c r="I465" s="580">
        <v>96</v>
      </c>
      <c r="J465" s="580">
        <v>49</v>
      </c>
      <c r="K465" s="580">
        <v>2.8</v>
      </c>
      <c r="L465" s="581">
        <v>5.0999999999999996</v>
      </c>
      <c r="M465" s="580">
        <v>1.65</v>
      </c>
      <c r="N465" s="580">
        <v>0.59</v>
      </c>
      <c r="O465" s="629">
        <f t="shared" si="103"/>
        <v>1.1199999999999999</v>
      </c>
      <c r="P465" s="582">
        <v>0.10416666666666667</v>
      </c>
      <c r="Q465" s="583">
        <v>0</v>
      </c>
    </row>
    <row r="466" spans="1:17" ht="15" thickBot="1" x14ac:dyDescent="0.4">
      <c r="A466" s="571">
        <v>27</v>
      </c>
      <c r="B466" s="580">
        <v>34.08</v>
      </c>
      <c r="C466" s="580">
        <v>32.56</v>
      </c>
      <c r="D466" s="574">
        <v>0</v>
      </c>
      <c r="E466" s="574">
        <v>0</v>
      </c>
      <c r="F466" s="574">
        <v>0</v>
      </c>
      <c r="G466" s="580">
        <v>35.200000000000003</v>
      </c>
      <c r="H466" s="583">
        <v>18.399999999999999</v>
      </c>
      <c r="I466" s="580">
        <v>96</v>
      </c>
      <c r="J466" s="580">
        <v>42</v>
      </c>
      <c r="K466" s="583">
        <v>4.7</v>
      </c>
      <c r="L466" s="580">
        <v>8.18</v>
      </c>
      <c r="M466" s="580">
        <v>1.21</v>
      </c>
      <c r="N466" s="581">
        <v>1.07</v>
      </c>
      <c r="O466" s="629">
        <f t="shared" si="103"/>
        <v>1.1400000000000001</v>
      </c>
      <c r="P466" s="582">
        <v>0.45833333333333331</v>
      </c>
      <c r="Q466" s="583">
        <v>0</v>
      </c>
    </row>
    <row r="467" spans="1:17" ht="15" thickBot="1" x14ac:dyDescent="0.4">
      <c r="A467" s="571">
        <v>28</v>
      </c>
      <c r="B467" s="581">
        <v>36.4</v>
      </c>
      <c r="C467" s="580">
        <v>32.56</v>
      </c>
      <c r="D467" s="574">
        <v>0</v>
      </c>
      <c r="E467" s="574">
        <v>0</v>
      </c>
      <c r="F467" s="574">
        <v>0</v>
      </c>
      <c r="G467" s="583">
        <v>34.6</v>
      </c>
      <c r="H467" s="583">
        <v>20</v>
      </c>
      <c r="I467" s="580">
        <v>96</v>
      </c>
      <c r="J467" s="580">
        <v>48</v>
      </c>
      <c r="K467" s="583">
        <v>3.6</v>
      </c>
      <c r="L467" s="581">
        <v>7.4</v>
      </c>
      <c r="M467" s="580">
        <v>1.36</v>
      </c>
      <c r="N467" s="581">
        <v>0.71</v>
      </c>
      <c r="O467" s="629">
        <f t="shared" si="103"/>
        <v>1.0350000000000001</v>
      </c>
      <c r="P467" s="582">
        <v>0.39583333333333331</v>
      </c>
      <c r="Q467" s="583">
        <v>0</v>
      </c>
    </row>
    <row r="468" spans="1:17" ht="15" thickBot="1" x14ac:dyDescent="0.4">
      <c r="A468" s="571">
        <v>29</v>
      </c>
      <c r="B468" s="580">
        <v>35.28</v>
      </c>
      <c r="C468" s="580">
        <v>32.76</v>
      </c>
      <c r="D468" s="574">
        <v>0</v>
      </c>
      <c r="E468" s="574">
        <v>0</v>
      </c>
      <c r="F468" s="574">
        <v>0</v>
      </c>
      <c r="G468" s="583">
        <v>34.4</v>
      </c>
      <c r="H468" s="580">
        <v>21.4</v>
      </c>
      <c r="I468" s="580">
        <v>92</v>
      </c>
      <c r="J468" s="580">
        <v>47</v>
      </c>
      <c r="K468" s="583">
        <v>4.7</v>
      </c>
      <c r="L468" s="580">
        <v>8.26</v>
      </c>
      <c r="M468" s="580">
        <v>1.54</v>
      </c>
      <c r="N468" s="580">
        <v>0.69</v>
      </c>
      <c r="O468" s="629">
        <f t="shared" si="103"/>
        <v>1.115</v>
      </c>
      <c r="P468" s="582">
        <v>0.35416666666666669</v>
      </c>
      <c r="Q468" s="583">
        <v>0</v>
      </c>
    </row>
    <row r="469" spans="1:17" ht="15" thickBot="1" x14ac:dyDescent="0.4">
      <c r="A469" s="571">
        <v>30</v>
      </c>
      <c r="B469" s="581">
        <v>35.200000000000003</v>
      </c>
      <c r="C469" s="580">
        <v>32.68</v>
      </c>
      <c r="D469" s="574">
        <v>0</v>
      </c>
      <c r="E469" s="574">
        <v>0</v>
      </c>
      <c r="F469" s="574">
        <v>0</v>
      </c>
      <c r="G469" s="583">
        <v>34.4</v>
      </c>
      <c r="H469" s="583">
        <v>20</v>
      </c>
      <c r="I469" s="580">
        <v>93</v>
      </c>
      <c r="J469" s="580">
        <v>44</v>
      </c>
      <c r="K469" s="583">
        <v>4.3</v>
      </c>
      <c r="L469" s="580">
        <v>7.44</v>
      </c>
      <c r="M469" s="581">
        <v>1.46</v>
      </c>
      <c r="N469" s="581">
        <v>0.97</v>
      </c>
      <c r="O469" s="629">
        <f t="shared" si="103"/>
        <v>1.2149999999999999</v>
      </c>
      <c r="P469" s="582">
        <v>0.43402777777777773</v>
      </c>
      <c r="Q469" s="583">
        <v>0</v>
      </c>
    </row>
    <row r="470" spans="1:17" ht="15" thickBot="1" x14ac:dyDescent="0.4">
      <c r="A470" s="636">
        <v>31</v>
      </c>
      <c r="B470" s="580">
        <v>35.04</v>
      </c>
      <c r="C470" s="581">
        <v>36.72</v>
      </c>
      <c r="D470" s="574">
        <v>0</v>
      </c>
      <c r="E470" s="574">
        <v>0</v>
      </c>
      <c r="F470" s="574">
        <v>0</v>
      </c>
      <c r="G470" s="583">
        <v>33.4</v>
      </c>
      <c r="H470" s="583">
        <v>19</v>
      </c>
      <c r="I470" s="580">
        <v>92</v>
      </c>
      <c r="J470" s="580">
        <v>48</v>
      </c>
      <c r="K470" s="580">
        <v>3.2</v>
      </c>
      <c r="L470" s="581">
        <v>6</v>
      </c>
      <c r="M470" s="580">
        <v>1.33</v>
      </c>
      <c r="N470" s="581">
        <v>0.55000000000000004</v>
      </c>
      <c r="O470" s="629">
        <f t="shared" si="103"/>
        <v>0.94000000000000006</v>
      </c>
      <c r="P470" s="582">
        <v>0.34722222222222227</v>
      </c>
      <c r="Q470" s="583">
        <v>2.5</v>
      </c>
    </row>
    <row r="471" spans="1:17" ht="15" thickBot="1" x14ac:dyDescent="0.4">
      <c r="A471" s="605" t="s">
        <v>16</v>
      </c>
      <c r="B471" s="598">
        <f>SUM(B460:B470)</f>
        <v>379.03999999999996</v>
      </c>
      <c r="C471" s="598">
        <f>SUM(C460:C470)</f>
        <v>361.15999999999997</v>
      </c>
      <c r="D471" s="574">
        <v>0</v>
      </c>
      <c r="E471" s="574">
        <v>0</v>
      </c>
      <c r="F471" s="574">
        <v>0</v>
      </c>
      <c r="G471" s="598">
        <f t="shared" ref="G471:O471" si="108">SUM(G460:G470)</f>
        <v>372.79999999999995</v>
      </c>
      <c r="H471" s="598">
        <f t="shared" si="108"/>
        <v>224.20000000000002</v>
      </c>
      <c r="I471" s="598">
        <f t="shared" si="108"/>
        <v>1037</v>
      </c>
      <c r="J471" s="598">
        <f t="shared" si="108"/>
        <v>532</v>
      </c>
      <c r="K471" s="598">
        <f t="shared" si="108"/>
        <v>41.5</v>
      </c>
      <c r="L471" s="598">
        <f t="shared" si="108"/>
        <v>73.3</v>
      </c>
      <c r="M471" s="598">
        <f t="shared" si="108"/>
        <v>14.87</v>
      </c>
      <c r="N471" s="598">
        <f t="shared" si="108"/>
        <v>8.7700000000000014</v>
      </c>
      <c r="O471" s="598">
        <f t="shared" si="108"/>
        <v>11.82</v>
      </c>
      <c r="P471" s="598"/>
      <c r="Q471" s="598"/>
    </row>
    <row r="472" spans="1:17" ht="15" thickBot="1" x14ac:dyDescent="0.4">
      <c r="A472" s="634" t="s">
        <v>51</v>
      </c>
      <c r="B472" s="639">
        <f>AVERAGE(B461:B470)</f>
        <v>34.436</v>
      </c>
      <c r="C472" s="639">
        <f>AVERAGE(C461:C470)</f>
        <v>32.872</v>
      </c>
      <c r="D472" s="574">
        <v>0</v>
      </c>
      <c r="E472" s="574">
        <v>0</v>
      </c>
      <c r="F472" s="574">
        <v>0</v>
      </c>
      <c r="G472" s="639">
        <f t="shared" ref="G472:O472" si="109">AVERAGE(G461:G470)</f>
        <v>33.799999999999997</v>
      </c>
      <c r="H472" s="639">
        <f t="shared" si="109"/>
        <v>20.32</v>
      </c>
      <c r="I472" s="639">
        <f t="shared" si="109"/>
        <v>94.5</v>
      </c>
      <c r="J472" s="639">
        <f t="shared" si="109"/>
        <v>48.5</v>
      </c>
      <c r="K472" s="639">
        <f t="shared" si="109"/>
        <v>3.8300000000000005</v>
      </c>
      <c r="L472" s="639">
        <f t="shared" si="109"/>
        <v>6.7799999999999994</v>
      </c>
      <c r="M472" s="639">
        <f t="shared" si="109"/>
        <v>1.4019999999999997</v>
      </c>
      <c r="N472" s="639">
        <f t="shared" si="109"/>
        <v>0.82300000000000006</v>
      </c>
      <c r="O472" s="639">
        <f t="shared" si="109"/>
        <v>1.1125</v>
      </c>
      <c r="P472" s="639"/>
      <c r="Q472" s="639"/>
    </row>
    <row r="473" spans="1:17" ht="15" thickBot="1" x14ac:dyDescent="0.4">
      <c r="A473" s="597" t="s">
        <v>49</v>
      </c>
      <c r="B473" s="602">
        <f>B471+B458+B446</f>
        <v>1010.41</v>
      </c>
      <c r="C473" s="602">
        <f>C471+C458+C446</f>
        <v>971.15999999999985</v>
      </c>
      <c r="D473" s="574">
        <v>0</v>
      </c>
      <c r="E473" s="574">
        <v>0</v>
      </c>
      <c r="F473" s="574">
        <v>0</v>
      </c>
      <c r="G473" s="602">
        <f t="shared" ref="G473:O473" si="110">G471+G458+G446</f>
        <v>1014.4</v>
      </c>
      <c r="H473" s="602">
        <f t="shared" si="110"/>
        <v>644.40000000000009</v>
      </c>
      <c r="I473" s="602">
        <f t="shared" si="110"/>
        <v>2929</v>
      </c>
      <c r="J473" s="602">
        <f t="shared" si="110"/>
        <v>1725</v>
      </c>
      <c r="K473" s="602">
        <f t="shared" si="110"/>
        <v>90.600000000000009</v>
      </c>
      <c r="L473" s="602">
        <f t="shared" si="110"/>
        <v>180.19</v>
      </c>
      <c r="M473" s="602">
        <f t="shared" si="110"/>
        <v>41.83</v>
      </c>
      <c r="N473" s="602">
        <f t="shared" si="110"/>
        <v>19.37</v>
      </c>
      <c r="O473" s="602">
        <f t="shared" si="110"/>
        <v>30.6</v>
      </c>
      <c r="P473" s="602"/>
      <c r="Q473" s="602"/>
    </row>
    <row r="474" spans="1:17" ht="15" thickBot="1" x14ac:dyDescent="0.4">
      <c r="A474" s="640" t="s">
        <v>21</v>
      </c>
      <c r="B474" s="602">
        <f>B473/31</f>
        <v>32.593870967741935</v>
      </c>
      <c r="C474" s="602">
        <f>C473/31</f>
        <v>31.327741935483868</v>
      </c>
      <c r="D474" s="574">
        <v>0</v>
      </c>
      <c r="E474" s="574">
        <v>0</v>
      </c>
      <c r="F474" s="574">
        <v>0</v>
      </c>
      <c r="G474" s="602">
        <f t="shared" ref="G474:O474" si="111">G473/31</f>
        <v>32.722580645161287</v>
      </c>
      <c r="H474" s="602">
        <f t="shared" si="111"/>
        <v>20.78709677419355</v>
      </c>
      <c r="I474" s="602">
        <f t="shared" si="111"/>
        <v>94.483870967741936</v>
      </c>
      <c r="J474" s="602">
        <f t="shared" si="111"/>
        <v>55.645161290322584</v>
      </c>
      <c r="K474" s="602">
        <f t="shared" si="111"/>
        <v>2.9225806451612906</v>
      </c>
      <c r="L474" s="602">
        <f t="shared" si="111"/>
        <v>5.8125806451612902</v>
      </c>
      <c r="M474" s="602">
        <f t="shared" si="111"/>
        <v>1.3493548387096774</v>
      </c>
      <c r="N474" s="602">
        <f t="shared" si="111"/>
        <v>0.62483870967741939</v>
      </c>
      <c r="O474" s="602">
        <f t="shared" si="111"/>
        <v>0.98709677419354847</v>
      </c>
      <c r="P474" s="602"/>
      <c r="Q474" s="602"/>
    </row>
    <row r="475" spans="1:17" ht="15" thickBot="1" x14ac:dyDescent="0.4">
      <c r="A475" s="1568" t="s">
        <v>31</v>
      </c>
      <c r="B475" s="1568"/>
      <c r="C475" s="1568"/>
      <c r="D475" s="1568"/>
      <c r="E475" s="1568"/>
      <c r="F475" s="1568"/>
      <c r="G475" s="1568"/>
      <c r="H475" s="1568"/>
      <c r="I475" s="1568"/>
      <c r="J475" s="1568"/>
      <c r="K475" s="1568"/>
      <c r="L475" s="1568"/>
      <c r="M475" s="1568"/>
      <c r="N475" s="1568"/>
      <c r="O475" s="1568"/>
      <c r="P475" s="1568"/>
      <c r="Q475" s="1568"/>
    </row>
    <row r="476" spans="1:17" ht="21.75" customHeight="1" x14ac:dyDescent="0.35">
      <c r="A476" s="1569" t="s">
        <v>1</v>
      </c>
      <c r="B476" s="1460" t="s">
        <v>23</v>
      </c>
      <c r="C476" s="1578"/>
      <c r="D476" s="1578"/>
      <c r="E476" s="1578"/>
      <c r="F476" s="1571"/>
      <c r="G476" s="1460" t="s">
        <v>24</v>
      </c>
      <c r="H476" s="1571"/>
      <c r="I476" s="1460" t="s">
        <v>4</v>
      </c>
      <c r="J476" s="1571"/>
      <c r="K476" s="1572" t="s">
        <v>5</v>
      </c>
      <c r="L476" s="1573"/>
      <c r="M476" s="1572" t="s">
        <v>6</v>
      </c>
      <c r="N476" s="1574"/>
      <c r="O476" s="1573"/>
      <c r="P476" s="1575" t="s">
        <v>46</v>
      </c>
      <c r="Q476" s="1585" t="s">
        <v>47</v>
      </c>
    </row>
    <row r="477" spans="1:17" ht="26.5" thickBot="1" x14ac:dyDescent="0.4">
      <c r="A477" s="1570"/>
      <c r="B477" s="567">
        <v>0.05</v>
      </c>
      <c r="C477" s="567">
        <v>0.1</v>
      </c>
      <c r="D477" s="568" t="s">
        <v>265</v>
      </c>
      <c r="E477" s="568" t="s">
        <v>228</v>
      </c>
      <c r="F477" s="567" t="s">
        <v>266</v>
      </c>
      <c r="G477" s="567" t="s">
        <v>9</v>
      </c>
      <c r="H477" s="567" t="s">
        <v>10</v>
      </c>
      <c r="I477" s="567" t="s">
        <v>9</v>
      </c>
      <c r="J477" s="567" t="s">
        <v>10</v>
      </c>
      <c r="K477" s="567" t="s">
        <v>11</v>
      </c>
      <c r="L477" s="567" t="s">
        <v>12</v>
      </c>
      <c r="M477" s="569" t="s">
        <v>13</v>
      </c>
      <c r="N477" s="569" t="s">
        <v>14</v>
      </c>
      <c r="O477" s="569" t="s">
        <v>48</v>
      </c>
      <c r="P477" s="1576"/>
      <c r="Q477" s="1594"/>
    </row>
    <row r="478" spans="1:17" x14ac:dyDescent="0.35">
      <c r="A478" s="571">
        <v>1</v>
      </c>
      <c r="B478" s="581">
        <v>31.84</v>
      </c>
      <c r="C478" s="580">
        <v>31.76</v>
      </c>
      <c r="D478" s="574">
        <v>0</v>
      </c>
      <c r="E478" s="574">
        <v>0</v>
      </c>
      <c r="F478" s="574">
        <v>0</v>
      </c>
      <c r="G478" s="583">
        <v>31.4</v>
      </c>
      <c r="H478" s="583">
        <v>20.399999999999999</v>
      </c>
      <c r="I478" s="580">
        <v>96</v>
      </c>
      <c r="J478" s="580">
        <v>55</v>
      </c>
      <c r="K478" s="580">
        <v>2.1</v>
      </c>
      <c r="L478" s="581">
        <v>2.8</v>
      </c>
      <c r="M478" s="580">
        <v>0.98</v>
      </c>
      <c r="N478" s="580">
        <v>0.64</v>
      </c>
      <c r="O478" s="581">
        <f>AVERAGE(M478:N478)</f>
        <v>0.81</v>
      </c>
      <c r="P478" s="582">
        <v>0.17361111111111113</v>
      </c>
      <c r="Q478" s="583">
        <v>0</v>
      </c>
    </row>
    <row r="479" spans="1:17" x14ac:dyDescent="0.35">
      <c r="A479" s="571">
        <v>2</v>
      </c>
      <c r="B479" s="580">
        <v>33.24</v>
      </c>
      <c r="C479" s="580">
        <v>31.48</v>
      </c>
      <c r="D479" s="574">
        <v>0</v>
      </c>
      <c r="E479" s="574">
        <v>0</v>
      </c>
      <c r="F479" s="574">
        <v>0</v>
      </c>
      <c r="G479" s="583">
        <v>34</v>
      </c>
      <c r="H479" s="583">
        <v>20</v>
      </c>
      <c r="I479" s="580">
        <v>92</v>
      </c>
      <c r="J479" s="580">
        <v>47</v>
      </c>
      <c r="K479" s="580">
        <v>3.2</v>
      </c>
      <c r="L479" s="580">
        <v>5.22</v>
      </c>
      <c r="M479" s="581">
        <v>0.97</v>
      </c>
      <c r="N479" s="580">
        <v>0.62</v>
      </c>
      <c r="O479" s="581">
        <f t="shared" ref="O479:O511" si="112">AVERAGE(M479:N479)</f>
        <v>0.79499999999999993</v>
      </c>
      <c r="P479" s="582">
        <v>0.2638888888888889</v>
      </c>
      <c r="Q479" s="583">
        <v>0</v>
      </c>
    </row>
    <row r="480" spans="1:17" x14ac:dyDescent="0.35">
      <c r="A480" s="571">
        <v>3</v>
      </c>
      <c r="B480" s="580">
        <v>34.08</v>
      </c>
      <c r="C480" s="581">
        <v>31.8</v>
      </c>
      <c r="D480" s="574">
        <v>0</v>
      </c>
      <c r="E480" s="574">
        <v>0</v>
      </c>
      <c r="F480" s="574">
        <v>0</v>
      </c>
      <c r="G480" s="580">
        <v>34.200000000000003</v>
      </c>
      <c r="H480" s="583">
        <v>19</v>
      </c>
      <c r="I480" s="580">
        <v>92</v>
      </c>
      <c r="J480" s="580">
        <v>37</v>
      </c>
      <c r="K480" s="583">
        <v>3.7</v>
      </c>
      <c r="L480" s="580">
        <v>6.42</v>
      </c>
      <c r="M480" s="580">
        <v>1.07</v>
      </c>
      <c r="N480" s="581">
        <v>0.61</v>
      </c>
      <c r="O480" s="581">
        <f t="shared" si="112"/>
        <v>0.84000000000000008</v>
      </c>
      <c r="P480" s="582">
        <v>0.35416666666666669</v>
      </c>
      <c r="Q480" s="583">
        <v>0</v>
      </c>
    </row>
    <row r="481" spans="1:17" x14ac:dyDescent="0.35">
      <c r="A481" s="571">
        <v>4</v>
      </c>
      <c r="B481" s="580">
        <v>32.880000000000003</v>
      </c>
      <c r="C481" s="580">
        <v>31.36</v>
      </c>
      <c r="D481" s="574">
        <v>0</v>
      </c>
      <c r="E481" s="574">
        <v>0</v>
      </c>
      <c r="F481" s="574">
        <v>0</v>
      </c>
      <c r="G481" s="583">
        <v>32.6</v>
      </c>
      <c r="H481" s="583">
        <v>19</v>
      </c>
      <c r="I481" s="580">
        <v>92</v>
      </c>
      <c r="J481" s="580">
        <v>50</v>
      </c>
      <c r="K481" s="583">
        <v>2.8</v>
      </c>
      <c r="L481" s="580">
        <v>4.76</v>
      </c>
      <c r="M481" s="581">
        <v>0.8</v>
      </c>
      <c r="N481" s="581">
        <v>0.53</v>
      </c>
      <c r="O481" s="581">
        <f t="shared" si="112"/>
        <v>0.66500000000000004</v>
      </c>
      <c r="P481" s="582">
        <v>4.1666666666666664E-2</v>
      </c>
      <c r="Q481" s="583">
        <v>0</v>
      </c>
    </row>
    <row r="482" spans="1:17" x14ac:dyDescent="0.35">
      <c r="A482" s="571">
        <v>5</v>
      </c>
      <c r="B482" s="580">
        <v>33.24</v>
      </c>
      <c r="C482" s="580">
        <v>31.36</v>
      </c>
      <c r="D482" s="574">
        <v>0</v>
      </c>
      <c r="E482" s="574">
        <v>0</v>
      </c>
      <c r="F482" s="574">
        <v>0</v>
      </c>
      <c r="G482" s="583">
        <v>33.4</v>
      </c>
      <c r="H482" s="580">
        <v>19.2</v>
      </c>
      <c r="I482" s="580">
        <v>88</v>
      </c>
      <c r="J482" s="580">
        <v>44</v>
      </c>
      <c r="K482" s="583">
        <v>4.2</v>
      </c>
      <c r="L482" s="580">
        <v>6.48</v>
      </c>
      <c r="M482" s="580">
        <v>1.48</v>
      </c>
      <c r="N482" s="580">
        <v>1.06</v>
      </c>
      <c r="O482" s="581">
        <f t="shared" si="112"/>
        <v>1.27</v>
      </c>
      <c r="P482" s="582">
        <v>0.20833333333333334</v>
      </c>
      <c r="Q482" s="583">
        <v>26.8</v>
      </c>
    </row>
    <row r="483" spans="1:17" x14ac:dyDescent="0.35">
      <c r="A483" s="571">
        <v>6</v>
      </c>
      <c r="B483" s="580">
        <v>26.72</v>
      </c>
      <c r="C483" s="580">
        <v>29.56</v>
      </c>
      <c r="D483" s="574">
        <v>0</v>
      </c>
      <c r="E483" s="574">
        <v>0</v>
      </c>
      <c r="F483" s="574">
        <v>0</v>
      </c>
      <c r="G483" s="583">
        <v>32.6</v>
      </c>
      <c r="H483" s="583">
        <v>21</v>
      </c>
      <c r="I483" s="580">
        <v>96</v>
      </c>
      <c r="J483" s="580">
        <v>77</v>
      </c>
      <c r="K483" s="583">
        <v>1.3</v>
      </c>
      <c r="L483" s="581">
        <v>3.2</v>
      </c>
      <c r="M483" s="581">
        <v>2.1</v>
      </c>
      <c r="N483" s="581">
        <v>0.62</v>
      </c>
      <c r="O483" s="581">
        <f t="shared" si="112"/>
        <v>1.36</v>
      </c>
      <c r="P483" s="582">
        <v>0</v>
      </c>
      <c r="Q483" s="583">
        <v>0</v>
      </c>
    </row>
    <row r="484" spans="1:17" x14ac:dyDescent="0.35">
      <c r="A484" s="571">
        <v>7</v>
      </c>
      <c r="B484" s="580">
        <v>29.92</v>
      </c>
      <c r="C484" s="581">
        <v>28.56</v>
      </c>
      <c r="D484" s="574">
        <v>0</v>
      </c>
      <c r="E484" s="574">
        <v>0</v>
      </c>
      <c r="F484" s="574">
        <v>0</v>
      </c>
      <c r="G484" s="583">
        <v>33.6</v>
      </c>
      <c r="H484" s="583">
        <v>18.8</v>
      </c>
      <c r="I484" s="580">
        <v>96</v>
      </c>
      <c r="J484" s="580">
        <v>51</v>
      </c>
      <c r="K484" s="580">
        <v>2.7</v>
      </c>
      <c r="L484" s="581">
        <v>4.5999999999999996</v>
      </c>
      <c r="M484" s="580">
        <v>0.92</v>
      </c>
      <c r="N484" s="581">
        <v>0.64</v>
      </c>
      <c r="O484" s="581">
        <f t="shared" si="112"/>
        <v>0.78</v>
      </c>
      <c r="P484" s="582">
        <v>0.36458333333333331</v>
      </c>
      <c r="Q484" s="583">
        <v>0</v>
      </c>
    </row>
    <row r="485" spans="1:17" x14ac:dyDescent="0.35">
      <c r="A485" s="571">
        <v>8</v>
      </c>
      <c r="B485" s="581">
        <v>30.96</v>
      </c>
      <c r="C485" s="580">
        <v>29.92</v>
      </c>
      <c r="D485" s="574">
        <v>0</v>
      </c>
      <c r="E485" s="574">
        <v>0</v>
      </c>
      <c r="F485" s="574">
        <v>0</v>
      </c>
      <c r="G485" s="583">
        <v>34.200000000000003</v>
      </c>
      <c r="H485" s="583">
        <v>20</v>
      </c>
      <c r="I485" s="580">
        <v>92</v>
      </c>
      <c r="J485" s="580">
        <v>42</v>
      </c>
      <c r="K485" s="580">
        <v>3.5</v>
      </c>
      <c r="L485" s="581">
        <v>6.4</v>
      </c>
      <c r="M485" s="580">
        <v>1.49</v>
      </c>
      <c r="N485" s="580">
        <v>0.92</v>
      </c>
      <c r="O485" s="581">
        <f t="shared" si="112"/>
        <v>1.2050000000000001</v>
      </c>
      <c r="P485" s="582">
        <v>0.41666666666666669</v>
      </c>
      <c r="Q485" s="583">
        <v>0</v>
      </c>
    </row>
    <row r="486" spans="1:17" x14ac:dyDescent="0.35">
      <c r="A486" s="571">
        <v>9</v>
      </c>
      <c r="B486" s="580">
        <v>31.72</v>
      </c>
      <c r="C486" s="580">
        <v>30.32</v>
      </c>
      <c r="D486" s="574">
        <v>0</v>
      </c>
      <c r="E486" s="574">
        <v>0</v>
      </c>
      <c r="F486" s="574">
        <v>0</v>
      </c>
      <c r="G486" s="583">
        <v>34</v>
      </c>
      <c r="H486" s="580">
        <v>21.4</v>
      </c>
      <c r="I486" s="580">
        <v>79</v>
      </c>
      <c r="J486" s="580">
        <v>44</v>
      </c>
      <c r="K486" s="580">
        <v>4.5</v>
      </c>
      <c r="L486" s="580">
        <v>5.46</v>
      </c>
      <c r="M486" s="580">
        <v>1.1299999999999999</v>
      </c>
      <c r="N486" s="580">
        <v>0.69</v>
      </c>
      <c r="O486" s="581">
        <f t="shared" si="112"/>
        <v>0.90999999999999992</v>
      </c>
      <c r="P486" s="582">
        <v>0.20833333333333334</v>
      </c>
      <c r="Q486" s="583">
        <v>0</v>
      </c>
    </row>
    <row r="487" spans="1:17" ht="15" thickBot="1" x14ac:dyDescent="0.4">
      <c r="A487" s="585">
        <v>10</v>
      </c>
      <c r="B487" s="580">
        <v>32.28</v>
      </c>
      <c r="C487" s="580">
        <v>30.84</v>
      </c>
      <c r="D487" s="574">
        <v>0</v>
      </c>
      <c r="E487" s="574">
        <v>0</v>
      </c>
      <c r="F487" s="574">
        <v>0</v>
      </c>
      <c r="G487" s="580">
        <v>34.200000000000003</v>
      </c>
      <c r="H487" s="583">
        <v>20.2</v>
      </c>
      <c r="I487" s="580">
        <v>96</v>
      </c>
      <c r="J487" s="580">
        <v>42</v>
      </c>
      <c r="K487" s="583">
        <v>3.8</v>
      </c>
      <c r="L487" s="580">
        <v>7.34</v>
      </c>
      <c r="M487" s="580">
        <v>1.46</v>
      </c>
      <c r="N487" s="581">
        <v>0.68</v>
      </c>
      <c r="O487" s="581">
        <f t="shared" si="112"/>
        <v>1.07</v>
      </c>
      <c r="P487" s="582">
        <v>0.33333333333333331</v>
      </c>
      <c r="Q487" s="583">
        <v>0</v>
      </c>
    </row>
    <row r="488" spans="1:17" ht="15" thickBot="1" x14ac:dyDescent="0.4">
      <c r="A488" s="597" t="s">
        <v>16</v>
      </c>
      <c r="B488" s="581">
        <f>SUM(B478:B487)</f>
        <v>316.88</v>
      </c>
      <c r="C488" s="581">
        <f>SUM(C478:C487)</f>
        <v>306.95999999999998</v>
      </c>
      <c r="D488" s="574">
        <v>0</v>
      </c>
      <c r="E488" s="574">
        <v>0</v>
      </c>
      <c r="F488" s="574">
        <v>0</v>
      </c>
      <c r="G488" s="581">
        <f t="shared" ref="G488:N488" si="113">SUM(G478:G487)</f>
        <v>334.2</v>
      </c>
      <c r="H488" s="581">
        <f t="shared" si="113"/>
        <v>199</v>
      </c>
      <c r="I488" s="581">
        <f t="shared" si="113"/>
        <v>919</v>
      </c>
      <c r="J488" s="581">
        <f t="shared" si="113"/>
        <v>489</v>
      </c>
      <c r="K488" s="581">
        <f t="shared" si="113"/>
        <v>31.8</v>
      </c>
      <c r="L488" s="581">
        <f t="shared" si="113"/>
        <v>52.679999999999993</v>
      </c>
      <c r="M488" s="581">
        <f t="shared" si="113"/>
        <v>12.400000000000002</v>
      </c>
      <c r="N488" s="581">
        <f t="shared" si="113"/>
        <v>7.01</v>
      </c>
      <c r="O488" s="581">
        <f t="shared" si="112"/>
        <v>9.7050000000000018</v>
      </c>
      <c r="P488" s="581"/>
      <c r="Q488" s="581"/>
    </row>
    <row r="489" spans="1:17" ht="15" thickBot="1" x14ac:dyDescent="0.4">
      <c r="A489" s="597" t="s">
        <v>18</v>
      </c>
      <c r="B489" s="581">
        <f>AVERAGE(B478:B487)</f>
        <v>31.687999999999999</v>
      </c>
      <c r="C489" s="581">
        <f>AVERAGE(C478:C487)</f>
        <v>30.695999999999998</v>
      </c>
      <c r="D489" s="574">
        <v>0</v>
      </c>
      <c r="E489" s="574">
        <v>0</v>
      </c>
      <c r="F489" s="574">
        <v>0</v>
      </c>
      <c r="G489" s="581">
        <f t="shared" ref="G489:N489" si="114">AVERAGE(G478:G487)</f>
        <v>33.42</v>
      </c>
      <c r="H489" s="581">
        <f t="shared" si="114"/>
        <v>19.899999999999999</v>
      </c>
      <c r="I489" s="581">
        <f t="shared" si="114"/>
        <v>91.9</v>
      </c>
      <c r="J489" s="581">
        <f t="shared" si="114"/>
        <v>48.9</v>
      </c>
      <c r="K489" s="581">
        <f t="shared" si="114"/>
        <v>3.18</v>
      </c>
      <c r="L489" s="581">
        <f t="shared" si="114"/>
        <v>5.2679999999999989</v>
      </c>
      <c r="M489" s="581">
        <f t="shared" si="114"/>
        <v>1.2400000000000002</v>
      </c>
      <c r="N489" s="581">
        <f t="shared" si="114"/>
        <v>0.70099999999999996</v>
      </c>
      <c r="O489" s="581">
        <f t="shared" si="112"/>
        <v>0.97050000000000014</v>
      </c>
      <c r="P489" s="581"/>
      <c r="Q489" s="581"/>
    </row>
    <row r="490" spans="1:17" x14ac:dyDescent="0.35">
      <c r="A490" s="603">
        <v>11</v>
      </c>
      <c r="B490" s="580">
        <v>29.32</v>
      </c>
      <c r="C490" s="580">
        <v>30.04</v>
      </c>
      <c r="D490" s="574">
        <v>0</v>
      </c>
      <c r="E490" s="574">
        <v>0</v>
      </c>
      <c r="F490" s="574">
        <v>0</v>
      </c>
      <c r="G490" s="583">
        <v>33.4</v>
      </c>
      <c r="H490" s="583">
        <v>22.2</v>
      </c>
      <c r="I490" s="580">
        <v>96</v>
      </c>
      <c r="J490" s="580">
        <v>54</v>
      </c>
      <c r="K490" s="583">
        <v>2.4</v>
      </c>
      <c r="L490" s="580">
        <v>2.64</v>
      </c>
      <c r="M490" s="580">
        <v>2.4500000000000002</v>
      </c>
      <c r="N490" s="581">
        <v>0.45</v>
      </c>
      <c r="O490" s="581">
        <f t="shared" si="112"/>
        <v>1.4500000000000002</v>
      </c>
      <c r="P490" s="582">
        <v>0</v>
      </c>
      <c r="Q490" s="583">
        <v>0</v>
      </c>
    </row>
    <row r="491" spans="1:17" x14ac:dyDescent="0.35">
      <c r="A491" s="571">
        <v>12</v>
      </c>
      <c r="B491" s="580">
        <v>31.52</v>
      </c>
      <c r="C491" s="581">
        <v>30.2</v>
      </c>
      <c r="D491" s="574">
        <v>0</v>
      </c>
      <c r="E491" s="574">
        <v>0</v>
      </c>
      <c r="F491" s="574">
        <v>0</v>
      </c>
      <c r="G491" s="583">
        <v>35</v>
      </c>
      <c r="H491" s="580">
        <v>19.8</v>
      </c>
      <c r="I491" s="580">
        <v>96</v>
      </c>
      <c r="J491" s="580">
        <v>40</v>
      </c>
      <c r="K491" s="583">
        <v>4.5</v>
      </c>
      <c r="L491" s="581">
        <v>7</v>
      </c>
      <c r="M491" s="580">
        <v>1.18</v>
      </c>
      <c r="N491" s="580">
        <v>0.72</v>
      </c>
      <c r="O491" s="581">
        <f t="shared" si="112"/>
        <v>0.95</v>
      </c>
      <c r="P491" s="582">
        <v>0.375</v>
      </c>
      <c r="Q491" s="583">
        <v>0</v>
      </c>
    </row>
    <row r="492" spans="1:17" x14ac:dyDescent="0.35">
      <c r="A492" s="571">
        <v>13</v>
      </c>
      <c r="B492" s="580">
        <v>30.96</v>
      </c>
      <c r="C492" s="580">
        <v>30.36</v>
      </c>
      <c r="D492" s="574">
        <v>0</v>
      </c>
      <c r="E492" s="574">
        <v>0</v>
      </c>
      <c r="F492" s="574">
        <v>0</v>
      </c>
      <c r="G492" s="583">
        <v>33.200000000000003</v>
      </c>
      <c r="H492" s="583">
        <v>21.6</v>
      </c>
      <c r="I492" s="580">
        <v>96</v>
      </c>
      <c r="J492" s="580">
        <v>40</v>
      </c>
      <c r="K492" s="583">
        <v>3.7</v>
      </c>
      <c r="L492" s="580">
        <v>4.04</v>
      </c>
      <c r="M492" s="581">
        <v>0.95</v>
      </c>
      <c r="N492" s="581">
        <v>0.57999999999999996</v>
      </c>
      <c r="O492" s="581">
        <f t="shared" si="112"/>
        <v>0.7649999999999999</v>
      </c>
      <c r="P492" s="582">
        <v>8.3333333333333329E-2</v>
      </c>
      <c r="Q492" s="583">
        <v>0</v>
      </c>
    </row>
    <row r="493" spans="1:17" x14ac:dyDescent="0.35">
      <c r="A493" s="571">
        <v>14</v>
      </c>
      <c r="B493" s="580">
        <v>31.64</v>
      </c>
      <c r="C493" s="581">
        <v>30.4</v>
      </c>
      <c r="D493" s="574">
        <v>0</v>
      </c>
      <c r="E493" s="574">
        <v>0</v>
      </c>
      <c r="F493" s="574">
        <v>0</v>
      </c>
      <c r="G493" s="583">
        <v>33.6</v>
      </c>
      <c r="H493" s="583">
        <v>21</v>
      </c>
      <c r="I493" s="580">
        <v>92</v>
      </c>
      <c r="J493" s="580">
        <v>47</v>
      </c>
      <c r="K493" s="580">
        <v>3.7</v>
      </c>
      <c r="L493" s="581">
        <v>6.4</v>
      </c>
      <c r="M493" s="580">
        <v>1.1499999999999999</v>
      </c>
      <c r="N493" s="581">
        <v>1.03</v>
      </c>
      <c r="O493" s="581">
        <f t="shared" si="112"/>
        <v>1.0899999999999999</v>
      </c>
      <c r="P493" s="582">
        <v>6.25E-2</v>
      </c>
      <c r="Q493" s="583">
        <v>0</v>
      </c>
    </row>
    <row r="494" spans="1:17" x14ac:dyDescent="0.35">
      <c r="A494" s="571">
        <v>15</v>
      </c>
      <c r="B494" s="581">
        <v>32.119999999999997</v>
      </c>
      <c r="C494" s="580">
        <v>30.44</v>
      </c>
      <c r="D494" s="574">
        <v>0</v>
      </c>
      <c r="E494" s="574">
        <v>0</v>
      </c>
      <c r="F494" s="574">
        <v>0</v>
      </c>
      <c r="G494" s="583">
        <v>34</v>
      </c>
      <c r="H494" s="583">
        <v>21.4</v>
      </c>
      <c r="I494" s="580">
        <v>92</v>
      </c>
      <c r="J494" s="580">
        <v>45</v>
      </c>
      <c r="K494" s="580">
        <v>4.7</v>
      </c>
      <c r="L494" s="581">
        <v>6</v>
      </c>
      <c r="M494" s="580">
        <v>1.1599999999999999</v>
      </c>
      <c r="N494" s="580">
        <v>0.85</v>
      </c>
      <c r="O494" s="581">
        <f t="shared" si="112"/>
        <v>1.0049999999999999</v>
      </c>
      <c r="P494" s="582">
        <v>0.14583333333333334</v>
      </c>
      <c r="Q494" s="583">
        <v>2.4</v>
      </c>
    </row>
    <row r="495" spans="1:17" x14ac:dyDescent="0.35">
      <c r="A495" s="571">
        <v>16</v>
      </c>
      <c r="B495" s="580">
        <v>30.88</v>
      </c>
      <c r="C495" s="580">
        <v>30.56</v>
      </c>
      <c r="D495" s="574">
        <v>0</v>
      </c>
      <c r="E495" s="574">
        <v>0</v>
      </c>
      <c r="F495" s="574">
        <v>0</v>
      </c>
      <c r="G495" s="581">
        <v>32.4</v>
      </c>
      <c r="H495" s="580">
        <v>22.4</v>
      </c>
      <c r="I495" s="580">
        <v>88</v>
      </c>
      <c r="J495" s="580">
        <v>50</v>
      </c>
      <c r="K495" s="583">
        <v>3</v>
      </c>
      <c r="L495" s="581">
        <v>1.8</v>
      </c>
      <c r="M495" s="580">
        <v>1.41</v>
      </c>
      <c r="N495" s="580">
        <v>0.97</v>
      </c>
      <c r="O495" s="581">
        <f t="shared" si="112"/>
        <v>1.19</v>
      </c>
      <c r="P495" s="582">
        <v>0.15625</v>
      </c>
      <c r="Q495" s="583">
        <v>22.4</v>
      </c>
    </row>
    <row r="496" spans="1:17" x14ac:dyDescent="0.35">
      <c r="A496" s="571">
        <v>17</v>
      </c>
      <c r="B496" s="581">
        <v>28.6</v>
      </c>
      <c r="C496" s="580">
        <v>29.04</v>
      </c>
      <c r="D496" s="574">
        <v>0</v>
      </c>
      <c r="E496" s="574">
        <v>0</v>
      </c>
      <c r="F496" s="574">
        <v>0</v>
      </c>
      <c r="G496" s="580">
        <v>31.4</v>
      </c>
      <c r="H496" s="583">
        <v>20.6</v>
      </c>
      <c r="I496" s="580">
        <v>96</v>
      </c>
      <c r="J496" s="580">
        <v>64</v>
      </c>
      <c r="K496" s="583">
        <v>2.9</v>
      </c>
      <c r="L496" s="580">
        <v>3.66</v>
      </c>
      <c r="M496" s="580">
        <v>1.28</v>
      </c>
      <c r="N496" s="581">
        <v>0.43</v>
      </c>
      <c r="O496" s="581">
        <f t="shared" si="112"/>
        <v>0.85499999999999998</v>
      </c>
      <c r="P496" s="582">
        <v>0.1423611111111111</v>
      </c>
      <c r="Q496" s="583">
        <v>0.4</v>
      </c>
    </row>
    <row r="497" spans="1:17" x14ac:dyDescent="0.35">
      <c r="A497" s="571">
        <v>18</v>
      </c>
      <c r="B497" s="581">
        <v>29</v>
      </c>
      <c r="C497" s="580">
        <v>28.92</v>
      </c>
      <c r="D497" s="574">
        <v>0</v>
      </c>
      <c r="E497" s="574">
        <v>0</v>
      </c>
      <c r="F497" s="574">
        <v>0</v>
      </c>
      <c r="G497" s="583">
        <v>30.4</v>
      </c>
      <c r="H497" s="583">
        <v>22</v>
      </c>
      <c r="I497" s="580">
        <v>96</v>
      </c>
      <c r="J497" s="580">
        <v>55</v>
      </c>
      <c r="K497" s="583">
        <v>2.2000000000000002</v>
      </c>
      <c r="L497" s="581">
        <v>1.9</v>
      </c>
      <c r="M497" s="581">
        <v>1.6</v>
      </c>
      <c r="N497" s="581">
        <v>0.34</v>
      </c>
      <c r="O497" s="581">
        <f t="shared" si="112"/>
        <v>0.97000000000000008</v>
      </c>
      <c r="P497" s="582">
        <v>0.20833333333333334</v>
      </c>
      <c r="Q497" s="583">
        <v>5.7</v>
      </c>
    </row>
    <row r="498" spans="1:17" x14ac:dyDescent="0.35">
      <c r="A498" s="571">
        <v>19</v>
      </c>
      <c r="B498" s="580">
        <v>27.28</v>
      </c>
      <c r="C498" s="580">
        <v>28.24</v>
      </c>
      <c r="D498" s="574">
        <v>0</v>
      </c>
      <c r="E498" s="574">
        <v>0</v>
      </c>
      <c r="F498" s="574">
        <v>0</v>
      </c>
      <c r="G498" s="583">
        <v>29</v>
      </c>
      <c r="H498" s="580">
        <v>20.8</v>
      </c>
      <c r="I498" s="580">
        <v>96</v>
      </c>
      <c r="J498" s="580">
        <v>67</v>
      </c>
      <c r="K498" s="583">
        <v>2.9</v>
      </c>
      <c r="L498" s="580">
        <v>2.06</v>
      </c>
      <c r="M498" s="580">
        <v>1.1499999999999999</v>
      </c>
      <c r="N498" s="580">
        <v>0.34</v>
      </c>
      <c r="O498" s="581">
        <f t="shared" si="112"/>
        <v>0.745</v>
      </c>
      <c r="P498" s="582">
        <v>0</v>
      </c>
      <c r="Q498" s="583">
        <v>0</v>
      </c>
    </row>
    <row r="499" spans="1:17" ht="15" thickBot="1" x14ac:dyDescent="0.4">
      <c r="A499" s="585">
        <v>20</v>
      </c>
      <c r="B499" s="580">
        <v>29.92</v>
      </c>
      <c r="C499" s="580">
        <v>28.44</v>
      </c>
      <c r="D499" s="574">
        <v>0</v>
      </c>
      <c r="E499" s="574">
        <v>0</v>
      </c>
      <c r="F499" s="574">
        <v>0</v>
      </c>
      <c r="G499" s="583">
        <v>33</v>
      </c>
      <c r="H499" s="583">
        <v>20.2</v>
      </c>
      <c r="I499" s="580">
        <v>96</v>
      </c>
      <c r="J499" s="580">
        <v>48</v>
      </c>
      <c r="K499" s="583">
        <v>3.6</v>
      </c>
      <c r="L499" s="580">
        <v>7.18</v>
      </c>
      <c r="M499" s="581">
        <v>1</v>
      </c>
      <c r="N499" s="581">
        <v>0.67</v>
      </c>
      <c r="O499" s="581">
        <f t="shared" si="112"/>
        <v>0.83499999999999996</v>
      </c>
      <c r="P499" s="582">
        <v>0.22222222222222221</v>
      </c>
      <c r="Q499" s="583">
        <v>0</v>
      </c>
    </row>
    <row r="500" spans="1:17" ht="15" thickBot="1" x14ac:dyDescent="0.4">
      <c r="A500" s="597" t="s">
        <v>16</v>
      </c>
      <c r="B500" s="580">
        <f>SUM(B490:B499)</f>
        <v>301.24</v>
      </c>
      <c r="C500" s="580">
        <f>SUM(C490:C499)</f>
        <v>296.64</v>
      </c>
      <c r="D500" s="574">
        <v>0</v>
      </c>
      <c r="E500" s="574">
        <v>0</v>
      </c>
      <c r="F500" s="574">
        <v>0</v>
      </c>
      <c r="G500" s="580">
        <f t="shared" ref="G500:N500" si="115">SUM(G490:G499)</f>
        <v>325.40000000000003</v>
      </c>
      <c r="H500" s="580">
        <f t="shared" si="115"/>
        <v>212</v>
      </c>
      <c r="I500" s="580">
        <f t="shared" si="115"/>
        <v>944</v>
      </c>
      <c r="J500" s="580">
        <f t="shared" si="115"/>
        <v>510</v>
      </c>
      <c r="K500" s="580">
        <f t="shared" si="115"/>
        <v>33.599999999999994</v>
      </c>
      <c r="L500" s="580">
        <f t="shared" si="115"/>
        <v>42.68</v>
      </c>
      <c r="M500" s="580">
        <f t="shared" si="115"/>
        <v>13.33</v>
      </c>
      <c r="N500" s="580">
        <f t="shared" si="115"/>
        <v>6.38</v>
      </c>
      <c r="O500" s="581">
        <f t="shared" si="112"/>
        <v>9.8550000000000004</v>
      </c>
      <c r="P500" s="580"/>
      <c r="Q500" s="583"/>
    </row>
    <row r="501" spans="1:17" ht="15" thickBot="1" x14ac:dyDescent="0.4">
      <c r="A501" s="597" t="s">
        <v>18</v>
      </c>
      <c r="B501" s="580">
        <f>AVERAGE(B490:B499)</f>
        <v>30.124000000000002</v>
      </c>
      <c r="C501" s="580">
        <f>AVERAGE(C490:C499)</f>
        <v>29.663999999999998</v>
      </c>
      <c r="D501" s="574">
        <v>0</v>
      </c>
      <c r="E501" s="574">
        <v>0</v>
      </c>
      <c r="F501" s="574">
        <v>0</v>
      </c>
      <c r="G501" s="580">
        <f t="shared" ref="G501:N501" si="116">AVERAGE(G490:G499)</f>
        <v>32.540000000000006</v>
      </c>
      <c r="H501" s="580">
        <f t="shared" si="116"/>
        <v>21.2</v>
      </c>
      <c r="I501" s="580">
        <f t="shared" si="116"/>
        <v>94.4</v>
      </c>
      <c r="J501" s="580">
        <f t="shared" si="116"/>
        <v>51</v>
      </c>
      <c r="K501" s="580">
        <f t="shared" si="116"/>
        <v>3.3599999999999994</v>
      </c>
      <c r="L501" s="580">
        <f t="shared" si="116"/>
        <v>4.2679999999999998</v>
      </c>
      <c r="M501" s="580">
        <f t="shared" si="116"/>
        <v>1.333</v>
      </c>
      <c r="N501" s="580">
        <f t="shared" si="116"/>
        <v>0.63800000000000001</v>
      </c>
      <c r="O501" s="581">
        <f t="shared" si="112"/>
        <v>0.98550000000000004</v>
      </c>
      <c r="P501" s="580"/>
      <c r="Q501" s="583"/>
    </row>
    <row r="502" spans="1:17" x14ac:dyDescent="0.35">
      <c r="A502" s="603">
        <v>21</v>
      </c>
      <c r="B502" s="580">
        <v>30.36</v>
      </c>
      <c r="C502" s="581">
        <v>29.24</v>
      </c>
      <c r="D502" s="574">
        <v>0</v>
      </c>
      <c r="E502" s="574">
        <v>0</v>
      </c>
      <c r="F502" s="574">
        <v>0</v>
      </c>
      <c r="G502" s="583">
        <v>33.6</v>
      </c>
      <c r="H502" s="583">
        <v>21</v>
      </c>
      <c r="I502" s="580">
        <v>73</v>
      </c>
      <c r="J502" s="580">
        <v>48</v>
      </c>
      <c r="K502" s="580">
        <v>3.5</v>
      </c>
      <c r="L502" s="580">
        <v>4.68</v>
      </c>
      <c r="M502" s="580">
        <v>1.76</v>
      </c>
      <c r="N502" s="581">
        <v>0.5</v>
      </c>
      <c r="O502" s="581">
        <f t="shared" si="112"/>
        <v>1.1299999999999999</v>
      </c>
      <c r="P502" s="582">
        <v>0.1388888888888889</v>
      </c>
      <c r="Q502" s="583">
        <v>0</v>
      </c>
    </row>
    <row r="503" spans="1:17" x14ac:dyDescent="0.35">
      <c r="A503" s="571">
        <v>22</v>
      </c>
      <c r="B503" s="581">
        <v>30.08</v>
      </c>
      <c r="C503" s="580">
        <v>29.56</v>
      </c>
      <c r="D503" s="574">
        <v>0</v>
      </c>
      <c r="E503" s="574">
        <v>0</v>
      </c>
      <c r="F503" s="574">
        <v>0</v>
      </c>
      <c r="G503" s="583">
        <v>32.799999999999997</v>
      </c>
      <c r="H503" s="583">
        <v>20.8</v>
      </c>
      <c r="I503" s="580">
        <v>96</v>
      </c>
      <c r="J503" s="580">
        <v>43</v>
      </c>
      <c r="K503" s="580">
        <v>3.5</v>
      </c>
      <c r="L503" s="580">
        <v>6.46</v>
      </c>
      <c r="M503" s="580">
        <v>1.25</v>
      </c>
      <c r="N503" s="580">
        <v>0.61</v>
      </c>
      <c r="O503" s="581">
        <f t="shared" si="112"/>
        <v>0.92999999999999994</v>
      </c>
      <c r="P503" s="582">
        <v>0.10069444444444443</v>
      </c>
      <c r="Q503" s="583">
        <v>0</v>
      </c>
    </row>
    <row r="504" spans="1:17" x14ac:dyDescent="0.35">
      <c r="A504" s="571">
        <v>23</v>
      </c>
      <c r="B504" s="580">
        <v>29.84</v>
      </c>
      <c r="C504" s="580">
        <v>29.48</v>
      </c>
      <c r="D504" s="574">
        <v>0</v>
      </c>
      <c r="E504" s="574">
        <v>0</v>
      </c>
      <c r="F504" s="574">
        <v>0</v>
      </c>
      <c r="G504" s="583">
        <v>34.4</v>
      </c>
      <c r="H504" s="580">
        <v>18.8</v>
      </c>
      <c r="I504" s="580">
        <v>92</v>
      </c>
      <c r="J504" s="580">
        <v>40</v>
      </c>
      <c r="K504" s="580">
        <v>4.9000000000000004</v>
      </c>
      <c r="L504" s="580">
        <v>7.62</v>
      </c>
      <c r="M504" s="580">
        <v>1.42</v>
      </c>
      <c r="N504" s="581">
        <v>0.5</v>
      </c>
      <c r="O504" s="581">
        <f t="shared" si="112"/>
        <v>0.96</v>
      </c>
      <c r="P504" s="582">
        <v>0.3125</v>
      </c>
      <c r="Q504" s="583">
        <v>0</v>
      </c>
    </row>
    <row r="505" spans="1:17" x14ac:dyDescent="0.35">
      <c r="A505" s="571">
        <v>24</v>
      </c>
      <c r="B505" s="580">
        <v>31.76</v>
      </c>
      <c r="C505" s="581">
        <v>30</v>
      </c>
      <c r="D505" s="574">
        <v>0</v>
      </c>
      <c r="E505" s="574">
        <v>0</v>
      </c>
      <c r="F505" s="574">
        <v>0</v>
      </c>
      <c r="G505" s="580">
        <v>34.799999999999997</v>
      </c>
      <c r="H505" s="583">
        <v>20</v>
      </c>
      <c r="I505" s="580">
        <v>96</v>
      </c>
      <c r="J505" s="580">
        <v>40</v>
      </c>
      <c r="K505" s="583">
        <v>3.4</v>
      </c>
      <c r="L505" s="580">
        <v>4.58</v>
      </c>
      <c r="M505" s="580">
        <v>1.06</v>
      </c>
      <c r="N505" s="581">
        <v>0.87</v>
      </c>
      <c r="O505" s="581">
        <f t="shared" si="112"/>
        <v>0.96500000000000008</v>
      </c>
      <c r="P505" s="582">
        <v>0.23611111111111113</v>
      </c>
      <c r="Q505" s="583">
        <v>0</v>
      </c>
    </row>
    <row r="506" spans="1:17" x14ac:dyDescent="0.35">
      <c r="A506" s="571">
        <v>25</v>
      </c>
      <c r="B506" s="581">
        <v>30.8</v>
      </c>
      <c r="C506" s="580">
        <v>29.92</v>
      </c>
      <c r="D506" s="574">
        <v>0</v>
      </c>
      <c r="E506" s="574">
        <v>0</v>
      </c>
      <c r="F506" s="574">
        <v>0</v>
      </c>
      <c r="G506" s="583">
        <v>34.200000000000003</v>
      </c>
      <c r="H506" s="583">
        <v>19.8</v>
      </c>
      <c r="I506" s="580">
        <v>92</v>
      </c>
      <c r="J506" s="580">
        <v>46</v>
      </c>
      <c r="K506" s="583">
        <v>3.8</v>
      </c>
      <c r="L506" s="580">
        <v>5.96</v>
      </c>
      <c r="M506" s="580">
        <v>0.88</v>
      </c>
      <c r="N506" s="581">
        <v>0.69</v>
      </c>
      <c r="O506" s="581">
        <f t="shared" si="112"/>
        <v>0.78499999999999992</v>
      </c>
      <c r="P506" s="582">
        <v>0.16666666666666666</v>
      </c>
      <c r="Q506" s="583">
        <v>0</v>
      </c>
    </row>
    <row r="507" spans="1:17" x14ac:dyDescent="0.35">
      <c r="A507" s="571">
        <v>26</v>
      </c>
      <c r="B507" s="580">
        <v>24.96</v>
      </c>
      <c r="C507" s="580">
        <v>24.04</v>
      </c>
      <c r="D507" s="574">
        <v>0</v>
      </c>
      <c r="E507" s="574">
        <v>0</v>
      </c>
      <c r="F507" s="574">
        <v>0</v>
      </c>
      <c r="G507" s="583">
        <v>35</v>
      </c>
      <c r="H507" s="580">
        <v>21.6</v>
      </c>
      <c r="I507" s="580">
        <v>88</v>
      </c>
      <c r="J507" s="580">
        <v>42</v>
      </c>
      <c r="K507" s="583">
        <v>4.7</v>
      </c>
      <c r="L507" s="580">
        <v>6.04</v>
      </c>
      <c r="M507" s="580">
        <v>0.92</v>
      </c>
      <c r="N507" s="580">
        <v>0.69</v>
      </c>
      <c r="O507" s="581">
        <f t="shared" si="112"/>
        <v>0.80499999999999994</v>
      </c>
      <c r="P507" s="582">
        <v>0.17708333333333334</v>
      </c>
      <c r="Q507" s="583">
        <v>0</v>
      </c>
    </row>
    <row r="508" spans="1:17" x14ac:dyDescent="0.35">
      <c r="A508" s="571">
        <v>27</v>
      </c>
      <c r="B508" s="580">
        <v>32.42</v>
      </c>
      <c r="C508" s="581">
        <v>31.2</v>
      </c>
      <c r="D508" s="574">
        <v>0</v>
      </c>
      <c r="E508" s="574">
        <v>0</v>
      </c>
      <c r="F508" s="574">
        <v>0</v>
      </c>
      <c r="G508" s="583">
        <v>35</v>
      </c>
      <c r="H508" s="583">
        <v>22.4</v>
      </c>
      <c r="I508" s="580">
        <v>92</v>
      </c>
      <c r="J508" s="580">
        <v>42</v>
      </c>
      <c r="K508" s="583">
        <v>4.0999999999999996</v>
      </c>
      <c r="L508" s="580">
        <v>7.98</v>
      </c>
      <c r="M508" s="581">
        <v>1.31</v>
      </c>
      <c r="N508" s="581">
        <v>0.66</v>
      </c>
      <c r="O508" s="581">
        <f t="shared" si="112"/>
        <v>0.9850000000000001</v>
      </c>
      <c r="P508" s="582">
        <v>0.26041666666666669</v>
      </c>
      <c r="Q508" s="583">
        <v>0</v>
      </c>
    </row>
    <row r="509" spans="1:17" x14ac:dyDescent="0.35">
      <c r="A509" s="571">
        <v>28</v>
      </c>
      <c r="B509" s="580">
        <v>32.36</v>
      </c>
      <c r="C509" s="581">
        <v>31.04</v>
      </c>
      <c r="D509" s="574">
        <v>0</v>
      </c>
      <c r="E509" s="574">
        <v>0</v>
      </c>
      <c r="F509" s="574">
        <v>0</v>
      </c>
      <c r="G509" s="583">
        <v>35</v>
      </c>
      <c r="H509" s="583">
        <v>21.4</v>
      </c>
      <c r="I509" s="580">
        <v>92</v>
      </c>
      <c r="J509" s="580">
        <v>42</v>
      </c>
      <c r="K509" s="583">
        <v>4</v>
      </c>
      <c r="L509" s="580">
        <v>6.58</v>
      </c>
      <c r="M509" s="580">
        <v>1.04</v>
      </c>
      <c r="N509" s="581">
        <v>0.7</v>
      </c>
      <c r="O509" s="581">
        <f t="shared" si="112"/>
        <v>0.87</v>
      </c>
      <c r="P509" s="582">
        <v>0.1875</v>
      </c>
      <c r="Q509" s="583">
        <v>0</v>
      </c>
    </row>
    <row r="510" spans="1:17" x14ac:dyDescent="0.35">
      <c r="A510" s="571">
        <v>29</v>
      </c>
      <c r="B510" s="581">
        <v>29.92</v>
      </c>
      <c r="C510" s="580">
        <v>30.12</v>
      </c>
      <c r="D510" s="574">
        <v>0</v>
      </c>
      <c r="E510" s="574">
        <v>0</v>
      </c>
      <c r="F510" s="574">
        <v>0</v>
      </c>
      <c r="G510" s="583">
        <v>34.200000000000003</v>
      </c>
      <c r="H510" s="583">
        <v>20.399999999999999</v>
      </c>
      <c r="I510" s="580">
        <v>92</v>
      </c>
      <c r="J510" s="580">
        <v>52</v>
      </c>
      <c r="K510" s="580">
        <v>3.2</v>
      </c>
      <c r="L510" s="580">
        <v>1.56</v>
      </c>
      <c r="M510" s="580">
        <v>1.58</v>
      </c>
      <c r="N510" s="580">
        <v>1.23</v>
      </c>
      <c r="O510" s="581">
        <f t="shared" si="112"/>
        <v>1.405</v>
      </c>
      <c r="P510" s="582">
        <v>8.6805555555555566E-2</v>
      </c>
      <c r="Q510" s="583">
        <v>6</v>
      </c>
    </row>
    <row r="511" spans="1:17" ht="15" thickBot="1" x14ac:dyDescent="0.4">
      <c r="A511" s="571">
        <v>30</v>
      </c>
      <c r="B511" s="581">
        <v>28.4</v>
      </c>
      <c r="C511" s="580">
        <v>29.12</v>
      </c>
      <c r="D511" s="574">
        <v>0</v>
      </c>
      <c r="E511" s="574">
        <v>0</v>
      </c>
      <c r="F511" s="574">
        <v>0</v>
      </c>
      <c r="G511" s="583">
        <v>31.4</v>
      </c>
      <c r="H511" s="580">
        <v>20.2</v>
      </c>
      <c r="I511" s="580">
        <v>92</v>
      </c>
      <c r="J511" s="580">
        <v>52</v>
      </c>
      <c r="K511" s="580">
        <v>2.6</v>
      </c>
      <c r="L511" s="580">
        <v>4.12</v>
      </c>
      <c r="M511" s="580">
        <v>1.28</v>
      </c>
      <c r="N511" s="580">
        <v>0.56999999999999995</v>
      </c>
      <c r="O511" s="581">
        <f t="shared" si="112"/>
        <v>0.92500000000000004</v>
      </c>
      <c r="P511" s="582">
        <v>0.1388888888888889</v>
      </c>
      <c r="Q511" s="583">
        <v>0</v>
      </c>
    </row>
    <row r="512" spans="1:17" ht="15" thickBot="1" x14ac:dyDescent="0.4">
      <c r="A512" s="597" t="s">
        <v>16</v>
      </c>
      <c r="B512" s="602">
        <f>SUM(B502:B511)</f>
        <v>300.90000000000003</v>
      </c>
      <c r="C512" s="602">
        <f>SUM(C502:C511)</f>
        <v>293.71999999999997</v>
      </c>
      <c r="D512" s="574">
        <v>0</v>
      </c>
      <c r="E512" s="574">
        <v>0</v>
      </c>
      <c r="F512" s="574">
        <v>0</v>
      </c>
      <c r="G512" s="602">
        <f t="shared" ref="G512:O512" si="117">SUM(G502:G511)</f>
        <v>340.4</v>
      </c>
      <c r="H512" s="602">
        <f t="shared" si="117"/>
        <v>206.4</v>
      </c>
      <c r="I512" s="602">
        <f t="shared" si="117"/>
        <v>905</v>
      </c>
      <c r="J512" s="602">
        <f t="shared" si="117"/>
        <v>447</v>
      </c>
      <c r="K512" s="602">
        <f t="shared" si="117"/>
        <v>37.700000000000003</v>
      </c>
      <c r="L512" s="602">
        <f t="shared" si="117"/>
        <v>55.580000000000005</v>
      </c>
      <c r="M512" s="602">
        <f t="shared" si="117"/>
        <v>12.5</v>
      </c>
      <c r="N512" s="602">
        <f t="shared" si="117"/>
        <v>7.02</v>
      </c>
      <c r="O512" s="602">
        <f t="shared" si="117"/>
        <v>9.76</v>
      </c>
      <c r="P512" s="602"/>
      <c r="Q512" s="602"/>
    </row>
    <row r="513" spans="1:17" ht="15" thickBot="1" x14ac:dyDescent="0.4">
      <c r="A513" s="597" t="s">
        <v>18</v>
      </c>
      <c r="B513" s="602">
        <f>AVERAGE(B502:B511)</f>
        <v>30.090000000000003</v>
      </c>
      <c r="C513" s="602">
        <f>AVERAGE(C502:C511)</f>
        <v>29.371999999999996</v>
      </c>
      <c r="D513" s="574">
        <v>0</v>
      </c>
      <c r="E513" s="574">
        <v>0</v>
      </c>
      <c r="F513" s="574">
        <v>0</v>
      </c>
      <c r="G513" s="602">
        <f t="shared" ref="G513:O513" si="118">AVERAGE(G502:G511)</f>
        <v>34.04</v>
      </c>
      <c r="H513" s="602">
        <f t="shared" si="118"/>
        <v>20.64</v>
      </c>
      <c r="I513" s="602">
        <f t="shared" si="118"/>
        <v>90.5</v>
      </c>
      <c r="J513" s="602">
        <f t="shared" si="118"/>
        <v>44.7</v>
      </c>
      <c r="K513" s="602">
        <f t="shared" si="118"/>
        <v>3.7700000000000005</v>
      </c>
      <c r="L513" s="602">
        <f t="shared" si="118"/>
        <v>5.5580000000000007</v>
      </c>
      <c r="M513" s="602">
        <f t="shared" si="118"/>
        <v>1.25</v>
      </c>
      <c r="N513" s="602">
        <f t="shared" si="118"/>
        <v>0.70199999999999996</v>
      </c>
      <c r="O513" s="602">
        <f t="shared" si="118"/>
        <v>0.97599999999999998</v>
      </c>
      <c r="P513" s="602"/>
      <c r="Q513" s="602"/>
    </row>
    <row r="514" spans="1:17" ht="15" thickBot="1" x14ac:dyDescent="0.4">
      <c r="A514" s="597" t="s">
        <v>49</v>
      </c>
      <c r="B514" s="602">
        <f>B512+B500+B488</f>
        <v>919.0200000000001</v>
      </c>
      <c r="C514" s="602">
        <f>C512+C500+C488</f>
        <v>897.31999999999994</v>
      </c>
      <c r="D514" s="574">
        <v>0</v>
      </c>
      <c r="E514" s="574">
        <v>0</v>
      </c>
      <c r="F514" s="574">
        <v>0</v>
      </c>
      <c r="G514" s="602">
        <f t="shared" ref="G514:O514" si="119">G512+G500+G488</f>
        <v>1000</v>
      </c>
      <c r="H514" s="602">
        <f t="shared" si="119"/>
        <v>617.4</v>
      </c>
      <c r="I514" s="602">
        <f t="shared" si="119"/>
        <v>2768</v>
      </c>
      <c r="J514" s="602">
        <f t="shared" si="119"/>
        <v>1446</v>
      </c>
      <c r="K514" s="602">
        <f t="shared" si="119"/>
        <v>103.1</v>
      </c>
      <c r="L514" s="602">
        <f t="shared" si="119"/>
        <v>150.94</v>
      </c>
      <c r="M514" s="602">
        <f t="shared" si="119"/>
        <v>38.230000000000004</v>
      </c>
      <c r="N514" s="602">
        <f t="shared" si="119"/>
        <v>20.409999999999997</v>
      </c>
      <c r="O514" s="602">
        <f t="shared" si="119"/>
        <v>29.320000000000004</v>
      </c>
      <c r="P514" s="602"/>
      <c r="Q514" s="602"/>
    </row>
    <row r="515" spans="1:17" ht="15" thickBot="1" x14ac:dyDescent="0.4">
      <c r="A515" s="597" t="s">
        <v>21</v>
      </c>
      <c r="B515" s="602">
        <f>B514/30</f>
        <v>30.634000000000004</v>
      </c>
      <c r="C515" s="602">
        <f>C514/30</f>
        <v>29.910666666666664</v>
      </c>
      <c r="D515" s="574">
        <v>0</v>
      </c>
      <c r="E515" s="574">
        <v>0</v>
      </c>
      <c r="F515" s="574">
        <v>0</v>
      </c>
      <c r="G515" s="602">
        <f t="shared" ref="G515:O515" si="120">G514/30</f>
        <v>33.333333333333336</v>
      </c>
      <c r="H515" s="602">
        <f t="shared" si="120"/>
        <v>20.58</v>
      </c>
      <c r="I515" s="602">
        <f t="shared" si="120"/>
        <v>92.266666666666666</v>
      </c>
      <c r="J515" s="602">
        <f t="shared" si="120"/>
        <v>48.2</v>
      </c>
      <c r="K515" s="602">
        <f t="shared" si="120"/>
        <v>3.4366666666666665</v>
      </c>
      <c r="L515" s="602">
        <f t="shared" si="120"/>
        <v>5.0313333333333334</v>
      </c>
      <c r="M515" s="602">
        <f t="shared" si="120"/>
        <v>1.2743333333333335</v>
      </c>
      <c r="N515" s="602">
        <f t="shared" si="120"/>
        <v>0.68033333333333323</v>
      </c>
      <c r="O515" s="602">
        <f t="shared" si="120"/>
        <v>0.9773333333333335</v>
      </c>
      <c r="P515" s="602"/>
      <c r="Q515" s="602"/>
    </row>
    <row r="516" spans="1:17" x14ac:dyDescent="0.35">
      <c r="A516" s="641"/>
      <c r="B516" s="625"/>
      <c r="C516" s="625"/>
      <c r="D516" s="625"/>
      <c r="E516" s="625"/>
      <c r="F516" s="625"/>
      <c r="G516" s="625"/>
      <c r="H516" s="625"/>
      <c r="I516" s="625"/>
      <c r="J516" s="625"/>
      <c r="K516" s="625"/>
      <c r="L516" s="625"/>
      <c r="M516" s="625"/>
      <c r="N516" s="625"/>
      <c r="O516" s="625"/>
      <c r="P516" s="625"/>
      <c r="Q516" s="625"/>
    </row>
    <row r="517" spans="1:17" ht="15" thickBot="1" x14ac:dyDescent="0.4">
      <c r="A517" s="1577" t="s">
        <v>296</v>
      </c>
      <c r="B517" s="1577"/>
      <c r="C517" s="1577"/>
      <c r="D517" s="1577"/>
      <c r="E517" s="1577"/>
      <c r="F517" s="1577"/>
      <c r="G517" s="1577"/>
      <c r="H517" s="1577"/>
      <c r="I517" s="1577"/>
      <c r="J517" s="1577"/>
      <c r="K517" s="1577"/>
      <c r="L517" s="1577"/>
      <c r="M517" s="1577"/>
      <c r="N517" s="1577"/>
      <c r="O517" s="1577"/>
      <c r="P517" s="1577"/>
      <c r="Q517" s="1577"/>
    </row>
    <row r="518" spans="1:17" ht="15" customHeight="1" x14ac:dyDescent="0.35">
      <c r="A518" s="1569" t="s">
        <v>1</v>
      </c>
      <c r="B518" s="1460" t="s">
        <v>23</v>
      </c>
      <c r="C518" s="1578"/>
      <c r="D518" s="1578"/>
      <c r="E518" s="1578"/>
      <c r="F518" s="1571"/>
      <c r="G518" s="1460" t="s">
        <v>24</v>
      </c>
      <c r="H518" s="1571"/>
      <c r="I518" s="1460" t="s">
        <v>4</v>
      </c>
      <c r="J518" s="1571"/>
      <c r="K518" s="1572" t="s">
        <v>5</v>
      </c>
      <c r="L518" s="1573"/>
      <c r="M518" s="1572" t="s">
        <v>6</v>
      </c>
      <c r="N518" s="1574"/>
      <c r="O518" s="1573"/>
      <c r="P518" s="1575" t="s">
        <v>46</v>
      </c>
      <c r="Q518" s="1585" t="s">
        <v>47</v>
      </c>
    </row>
    <row r="519" spans="1:17" ht="26" x14ac:dyDescent="0.35">
      <c r="A519" s="1597"/>
      <c r="B519" s="568">
        <v>0.05</v>
      </c>
      <c r="C519" s="568">
        <v>0.1</v>
      </c>
      <c r="D519" s="568" t="s">
        <v>265</v>
      </c>
      <c r="E519" s="568" t="s">
        <v>228</v>
      </c>
      <c r="F519" s="568" t="s">
        <v>266</v>
      </c>
      <c r="G519" s="568" t="s">
        <v>9</v>
      </c>
      <c r="H519" s="568" t="s">
        <v>10</v>
      </c>
      <c r="I519" s="568" t="s">
        <v>9</v>
      </c>
      <c r="J519" s="568" t="s">
        <v>10</v>
      </c>
      <c r="K519" s="568" t="s">
        <v>11</v>
      </c>
      <c r="L519" s="568" t="s">
        <v>12</v>
      </c>
      <c r="M519" s="606" t="s">
        <v>13</v>
      </c>
      <c r="N519" s="606" t="s">
        <v>14</v>
      </c>
      <c r="O519" s="606" t="s">
        <v>48</v>
      </c>
      <c r="P519" s="1579"/>
      <c r="Q519" s="1586"/>
    </row>
    <row r="520" spans="1:17" x14ac:dyDescent="0.35">
      <c r="A520" s="580">
        <v>1</v>
      </c>
      <c r="B520" s="580">
        <v>30.88</v>
      </c>
      <c r="C520" s="580">
        <v>29.12</v>
      </c>
      <c r="D520" s="574">
        <v>0</v>
      </c>
      <c r="E520" s="574">
        <v>0</v>
      </c>
      <c r="F520" s="574">
        <v>0</v>
      </c>
      <c r="G520" s="604">
        <v>35.4</v>
      </c>
      <c r="H520" s="583">
        <v>18.399999999999999</v>
      </c>
      <c r="I520" s="580">
        <v>73</v>
      </c>
      <c r="J520" s="580">
        <v>42</v>
      </c>
      <c r="K520" s="583">
        <v>5.2</v>
      </c>
      <c r="L520" s="580">
        <v>7.06</v>
      </c>
      <c r="M520" s="580">
        <v>1.27</v>
      </c>
      <c r="N520" s="581">
        <v>0.85</v>
      </c>
      <c r="O520" s="581">
        <f>AVERAGE(M520:N520)</f>
        <v>1.06</v>
      </c>
      <c r="P520" s="642">
        <v>0.3888888888888889</v>
      </c>
      <c r="Q520" s="583">
        <v>0</v>
      </c>
    </row>
    <row r="521" spans="1:17" x14ac:dyDescent="0.35">
      <c r="A521" s="580">
        <v>2</v>
      </c>
      <c r="B521" s="580">
        <v>31.36</v>
      </c>
      <c r="C521" s="580">
        <v>29.68</v>
      </c>
      <c r="D521" s="574">
        <v>0</v>
      </c>
      <c r="E521" s="574">
        <v>0</v>
      </c>
      <c r="F521" s="574">
        <v>0</v>
      </c>
      <c r="G521" s="604">
        <v>35.200000000000003</v>
      </c>
      <c r="H521" s="583">
        <v>21</v>
      </c>
      <c r="I521" s="580">
        <v>96</v>
      </c>
      <c r="J521" s="580">
        <v>40</v>
      </c>
      <c r="K521" s="583">
        <v>5</v>
      </c>
      <c r="L521" s="580">
        <v>6.16</v>
      </c>
      <c r="M521" s="580">
        <v>1.44</v>
      </c>
      <c r="N521" s="581">
        <v>0.63</v>
      </c>
      <c r="O521" s="581">
        <f t="shared" ref="O521:O558" si="121">AVERAGE(M521:N521)</f>
        <v>1.0349999999999999</v>
      </c>
      <c r="P521" s="582">
        <v>0.30902777777777779</v>
      </c>
      <c r="Q521" s="583">
        <v>0</v>
      </c>
    </row>
    <row r="522" spans="1:17" x14ac:dyDescent="0.35">
      <c r="A522" s="580">
        <v>3</v>
      </c>
      <c r="B522" s="581">
        <v>30.6</v>
      </c>
      <c r="C522" s="580">
        <v>29.92</v>
      </c>
      <c r="D522" s="574">
        <v>0</v>
      </c>
      <c r="E522" s="574">
        <v>0</v>
      </c>
      <c r="F522" s="574">
        <v>0</v>
      </c>
      <c r="G522" s="604">
        <v>34.200000000000003</v>
      </c>
      <c r="H522" s="580">
        <v>20.8</v>
      </c>
      <c r="I522" s="580">
        <v>84</v>
      </c>
      <c r="J522" s="580">
        <v>43</v>
      </c>
      <c r="K522" s="583">
        <v>3.7</v>
      </c>
      <c r="L522" s="580">
        <v>5.82</v>
      </c>
      <c r="M522" s="581">
        <v>1.4</v>
      </c>
      <c r="N522" s="580">
        <v>0.68</v>
      </c>
      <c r="O522" s="581">
        <f t="shared" si="121"/>
        <v>1.04</v>
      </c>
      <c r="P522" s="582">
        <v>0.10069444444444443</v>
      </c>
      <c r="Q522" s="583">
        <v>0</v>
      </c>
    </row>
    <row r="523" spans="1:17" x14ac:dyDescent="0.35">
      <c r="A523" s="580">
        <v>4</v>
      </c>
      <c r="B523" s="580">
        <v>31.6</v>
      </c>
      <c r="C523" s="580">
        <v>29.84</v>
      </c>
      <c r="D523" s="574">
        <v>0</v>
      </c>
      <c r="E523" s="574">
        <v>0</v>
      </c>
      <c r="F523" s="574">
        <v>0</v>
      </c>
      <c r="G523" s="604">
        <v>35.799999999999997</v>
      </c>
      <c r="H523" s="583">
        <v>19.600000000000001</v>
      </c>
      <c r="I523" s="580">
        <v>96</v>
      </c>
      <c r="J523" s="580">
        <v>37</v>
      </c>
      <c r="K523" s="583">
        <v>6</v>
      </c>
      <c r="L523" s="580">
        <v>7.94</v>
      </c>
      <c r="M523" s="581">
        <v>1.41</v>
      </c>
      <c r="N523" s="581">
        <v>1.96</v>
      </c>
      <c r="O523" s="581">
        <f t="shared" si="121"/>
        <v>1.6850000000000001</v>
      </c>
      <c r="P523" s="582">
        <v>0.30902777777777779</v>
      </c>
      <c r="Q523" s="583">
        <v>0</v>
      </c>
    </row>
    <row r="524" spans="1:17" x14ac:dyDescent="0.35">
      <c r="A524" s="580">
        <v>5</v>
      </c>
      <c r="B524" s="580">
        <v>28.72</v>
      </c>
      <c r="C524" s="581">
        <v>29.72</v>
      </c>
      <c r="D524" s="574">
        <v>0</v>
      </c>
      <c r="E524" s="574">
        <v>0</v>
      </c>
      <c r="F524" s="574">
        <v>0</v>
      </c>
      <c r="G524" s="604">
        <v>34.200000000000003</v>
      </c>
      <c r="H524" s="583">
        <v>20.6</v>
      </c>
      <c r="I524" s="580">
        <v>92</v>
      </c>
      <c r="J524" s="580">
        <v>60</v>
      </c>
      <c r="K524" s="580">
        <v>3.3</v>
      </c>
      <c r="L524" s="580">
        <v>3.46</v>
      </c>
      <c r="M524" s="580">
        <v>2.33</v>
      </c>
      <c r="N524" s="581">
        <v>1.19</v>
      </c>
      <c r="O524" s="581">
        <f t="shared" si="121"/>
        <v>1.76</v>
      </c>
      <c r="P524" s="582">
        <v>0</v>
      </c>
      <c r="Q524" s="583">
        <v>0.9</v>
      </c>
    </row>
    <row r="525" spans="1:17" x14ac:dyDescent="0.35">
      <c r="A525" s="580">
        <v>6</v>
      </c>
      <c r="B525" s="581">
        <v>29.84</v>
      </c>
      <c r="C525" s="580">
        <v>29.24</v>
      </c>
      <c r="D525" s="574">
        <v>0</v>
      </c>
      <c r="E525" s="574">
        <v>0</v>
      </c>
      <c r="F525" s="574">
        <v>0</v>
      </c>
      <c r="G525" s="604">
        <v>33.4</v>
      </c>
      <c r="H525" s="583">
        <v>21.2</v>
      </c>
      <c r="I525" s="580">
        <v>96</v>
      </c>
      <c r="J525" s="580">
        <v>46</v>
      </c>
      <c r="K525" s="580">
        <v>4.3</v>
      </c>
      <c r="L525" s="581">
        <v>6.5</v>
      </c>
      <c r="M525" s="580">
        <v>1.55</v>
      </c>
      <c r="N525" s="580">
        <v>0.84</v>
      </c>
      <c r="O525" s="581">
        <f t="shared" si="121"/>
        <v>1.1950000000000001</v>
      </c>
      <c r="P525" s="582">
        <v>9.7222222222222224E-2</v>
      </c>
      <c r="Q525" s="583">
        <v>0</v>
      </c>
    </row>
    <row r="526" spans="1:17" x14ac:dyDescent="0.35">
      <c r="A526" s="580">
        <v>7</v>
      </c>
      <c r="B526" s="580">
        <v>32.96</v>
      </c>
      <c r="C526" s="581">
        <v>30</v>
      </c>
      <c r="D526" s="574">
        <v>0</v>
      </c>
      <c r="E526" s="574">
        <v>0</v>
      </c>
      <c r="F526" s="574">
        <v>0</v>
      </c>
      <c r="G526" s="604">
        <v>35.6</v>
      </c>
      <c r="H526" s="580">
        <v>20.8</v>
      </c>
      <c r="I526" s="580">
        <v>92</v>
      </c>
      <c r="J526" s="580">
        <v>38</v>
      </c>
      <c r="K526" s="580">
        <v>5.0999999999999996</v>
      </c>
      <c r="L526" s="580">
        <v>6.12</v>
      </c>
      <c r="M526" s="580">
        <v>1.02</v>
      </c>
      <c r="N526" s="580">
        <v>0.98</v>
      </c>
      <c r="O526" s="581">
        <f t="shared" si="121"/>
        <v>1</v>
      </c>
      <c r="P526" s="582">
        <v>0.24652777777777779</v>
      </c>
      <c r="Q526" s="583">
        <v>0</v>
      </c>
    </row>
    <row r="527" spans="1:17" x14ac:dyDescent="0.35">
      <c r="A527" s="580">
        <v>8</v>
      </c>
      <c r="B527" s="581">
        <v>32</v>
      </c>
      <c r="C527" s="580">
        <v>30.12</v>
      </c>
      <c r="D527" s="574">
        <v>0</v>
      </c>
      <c r="E527" s="574">
        <v>0</v>
      </c>
      <c r="F527" s="574">
        <v>0</v>
      </c>
      <c r="G527" s="604">
        <v>34</v>
      </c>
      <c r="H527" s="583">
        <v>20.8</v>
      </c>
      <c r="I527" s="580">
        <v>75</v>
      </c>
      <c r="J527" s="580">
        <v>42</v>
      </c>
      <c r="K527" s="583">
        <v>3.2</v>
      </c>
      <c r="L527" s="580">
        <v>5.54</v>
      </c>
      <c r="M527" s="581">
        <v>1.1000000000000001</v>
      </c>
      <c r="N527" s="581">
        <v>0.86</v>
      </c>
      <c r="O527" s="581">
        <f t="shared" si="121"/>
        <v>0.98</v>
      </c>
      <c r="P527" s="582">
        <v>0.1111111111111111</v>
      </c>
      <c r="Q527" s="583">
        <v>0</v>
      </c>
    </row>
    <row r="528" spans="1:17" x14ac:dyDescent="0.35">
      <c r="A528" s="580">
        <v>9</v>
      </c>
      <c r="B528" s="580">
        <v>31.08</v>
      </c>
      <c r="C528" s="580">
        <v>29.88</v>
      </c>
      <c r="D528" s="574">
        <v>0</v>
      </c>
      <c r="E528" s="574">
        <v>0</v>
      </c>
      <c r="F528" s="574">
        <v>0</v>
      </c>
      <c r="G528" s="604">
        <v>33.799999999999997</v>
      </c>
      <c r="H528" s="583">
        <v>22</v>
      </c>
      <c r="I528" s="580">
        <v>88</v>
      </c>
      <c r="J528" s="580">
        <v>43</v>
      </c>
      <c r="K528" s="583">
        <v>4.4000000000000004</v>
      </c>
      <c r="L528" s="580">
        <v>5.32</v>
      </c>
      <c r="M528" s="580">
        <v>1.78</v>
      </c>
      <c r="N528" s="581">
        <v>0.8</v>
      </c>
      <c r="O528" s="581">
        <f t="shared" si="121"/>
        <v>1.29</v>
      </c>
      <c r="P528" s="582">
        <v>0.1076388888888889</v>
      </c>
      <c r="Q528" s="583">
        <v>0</v>
      </c>
    </row>
    <row r="529" spans="1:17" x14ac:dyDescent="0.35">
      <c r="A529" s="580">
        <v>10</v>
      </c>
      <c r="B529" s="580">
        <v>30.28</v>
      </c>
      <c r="C529" s="580">
        <v>29.72</v>
      </c>
      <c r="D529" s="574">
        <v>0</v>
      </c>
      <c r="E529" s="574">
        <v>0</v>
      </c>
      <c r="F529" s="574">
        <v>0</v>
      </c>
      <c r="G529" s="604">
        <v>33.200000000000003</v>
      </c>
      <c r="H529" s="583">
        <v>21</v>
      </c>
      <c r="I529" s="580">
        <v>96</v>
      </c>
      <c r="J529" s="580">
        <v>45</v>
      </c>
      <c r="K529" s="583">
        <v>3.6</v>
      </c>
      <c r="L529" s="580">
        <v>3.88</v>
      </c>
      <c r="M529" s="580">
        <v>1.28</v>
      </c>
      <c r="N529" s="580">
        <v>0.68</v>
      </c>
      <c r="O529" s="581">
        <f t="shared" si="121"/>
        <v>0.98</v>
      </c>
      <c r="P529" s="582">
        <v>0.2638888888888889</v>
      </c>
      <c r="Q529" s="583">
        <v>2.8</v>
      </c>
    </row>
    <row r="530" spans="1:17" x14ac:dyDescent="0.35">
      <c r="A530" s="580" t="s">
        <v>16</v>
      </c>
      <c r="B530" s="580">
        <f>SUM(B520:B529)</f>
        <v>309.32000000000005</v>
      </c>
      <c r="C530" s="580">
        <f>SUM(C520:C529)</f>
        <v>297.24</v>
      </c>
      <c r="D530" s="574">
        <v>0</v>
      </c>
      <c r="E530" s="574">
        <v>0</v>
      </c>
      <c r="F530" s="574">
        <v>0</v>
      </c>
      <c r="G530" s="580">
        <f t="shared" ref="G530:N530" si="122">SUM(G520:G529)</f>
        <v>344.8</v>
      </c>
      <c r="H530" s="580">
        <f t="shared" si="122"/>
        <v>206.20000000000002</v>
      </c>
      <c r="I530" s="580">
        <f t="shared" si="122"/>
        <v>888</v>
      </c>
      <c r="J530" s="580">
        <f t="shared" si="122"/>
        <v>436</v>
      </c>
      <c r="K530" s="580">
        <f t="shared" si="122"/>
        <v>43.800000000000004</v>
      </c>
      <c r="L530" s="580">
        <f t="shared" si="122"/>
        <v>57.8</v>
      </c>
      <c r="M530" s="580">
        <f t="shared" si="122"/>
        <v>14.579999999999998</v>
      </c>
      <c r="N530" s="580">
        <f t="shared" si="122"/>
        <v>9.4700000000000006</v>
      </c>
      <c r="O530" s="581">
        <f t="shared" si="121"/>
        <v>12.024999999999999</v>
      </c>
      <c r="P530" s="580"/>
      <c r="Q530" s="580"/>
    </row>
    <row r="531" spans="1:17" x14ac:dyDescent="0.35">
      <c r="A531" s="627" t="s">
        <v>51</v>
      </c>
      <c r="B531" s="580">
        <f>AVERAGE(B520:B529)</f>
        <v>30.932000000000006</v>
      </c>
      <c r="C531" s="580">
        <f>AVERAGE(C520:C529)</f>
        <v>29.724</v>
      </c>
      <c r="D531" s="574">
        <v>0</v>
      </c>
      <c r="E531" s="574">
        <v>0</v>
      </c>
      <c r="F531" s="574">
        <v>0</v>
      </c>
      <c r="G531" s="580">
        <f t="shared" ref="G531:N531" si="123">AVERAGE(G520:G529)</f>
        <v>34.480000000000004</v>
      </c>
      <c r="H531" s="580">
        <f t="shared" si="123"/>
        <v>20.62</v>
      </c>
      <c r="I531" s="580">
        <f t="shared" si="123"/>
        <v>88.8</v>
      </c>
      <c r="J531" s="580">
        <f t="shared" si="123"/>
        <v>43.6</v>
      </c>
      <c r="K531" s="580">
        <f t="shared" si="123"/>
        <v>4.3800000000000008</v>
      </c>
      <c r="L531" s="580">
        <f t="shared" si="123"/>
        <v>5.7799999999999994</v>
      </c>
      <c r="M531" s="580">
        <f t="shared" si="123"/>
        <v>1.4579999999999997</v>
      </c>
      <c r="N531" s="580">
        <f t="shared" si="123"/>
        <v>0.94700000000000006</v>
      </c>
      <c r="O531" s="581">
        <f t="shared" si="121"/>
        <v>1.2024999999999999</v>
      </c>
      <c r="P531" s="580"/>
      <c r="Q531" s="580"/>
    </row>
    <row r="532" spans="1:17" x14ac:dyDescent="0.35">
      <c r="A532" s="580">
        <v>11</v>
      </c>
      <c r="B532" s="580">
        <v>26.76</v>
      </c>
      <c r="C532" s="580">
        <v>28.52</v>
      </c>
      <c r="D532" s="574">
        <v>0</v>
      </c>
      <c r="E532" s="574">
        <v>0</v>
      </c>
      <c r="F532" s="574">
        <v>0</v>
      </c>
      <c r="G532" s="604">
        <v>31.8</v>
      </c>
      <c r="H532" s="583">
        <v>21.4</v>
      </c>
      <c r="I532" s="580">
        <v>80</v>
      </c>
      <c r="J532" s="580">
        <v>67</v>
      </c>
      <c r="K532" s="583">
        <v>2.7</v>
      </c>
      <c r="L532" s="580">
        <v>2.34</v>
      </c>
      <c r="M532" s="581">
        <v>3.24</v>
      </c>
      <c r="N532" s="581">
        <v>0.56000000000000005</v>
      </c>
      <c r="O532" s="581">
        <f t="shared" si="121"/>
        <v>1.9000000000000001</v>
      </c>
      <c r="P532" s="582">
        <v>0</v>
      </c>
      <c r="Q532" s="583">
        <v>0</v>
      </c>
    </row>
    <row r="533" spans="1:17" x14ac:dyDescent="0.35">
      <c r="A533" s="580">
        <v>12</v>
      </c>
      <c r="B533" s="581">
        <v>31</v>
      </c>
      <c r="C533" s="581">
        <v>28.6</v>
      </c>
      <c r="D533" s="574">
        <v>0</v>
      </c>
      <c r="E533" s="574">
        <v>0</v>
      </c>
      <c r="F533" s="574">
        <v>0</v>
      </c>
      <c r="G533" s="604">
        <v>34.200000000000003</v>
      </c>
      <c r="H533" s="583">
        <v>16.8</v>
      </c>
      <c r="I533" s="580">
        <v>92</v>
      </c>
      <c r="J533" s="580">
        <v>40</v>
      </c>
      <c r="K533" s="580">
        <v>4.4000000000000004</v>
      </c>
      <c r="L533" s="580">
        <v>7.86</v>
      </c>
      <c r="M533" s="580">
        <v>1.25</v>
      </c>
      <c r="N533" s="581">
        <v>0.65</v>
      </c>
      <c r="O533" s="581">
        <f t="shared" si="121"/>
        <v>0.95</v>
      </c>
      <c r="P533" s="582">
        <v>0.27083333333333331</v>
      </c>
      <c r="Q533" s="583">
        <v>0</v>
      </c>
    </row>
    <row r="534" spans="1:17" x14ac:dyDescent="0.35">
      <c r="A534" s="580">
        <v>13</v>
      </c>
      <c r="B534" s="581">
        <v>31.72</v>
      </c>
      <c r="C534" s="580">
        <v>30.28</v>
      </c>
      <c r="D534" s="574">
        <v>0</v>
      </c>
      <c r="E534" s="574">
        <v>0</v>
      </c>
      <c r="F534" s="574">
        <v>0</v>
      </c>
      <c r="G534" s="604">
        <v>34</v>
      </c>
      <c r="H534" s="583">
        <v>21.8</v>
      </c>
      <c r="I534" s="580">
        <v>88</v>
      </c>
      <c r="J534" s="580">
        <v>30</v>
      </c>
      <c r="K534" s="580">
        <v>5.0999999999999996</v>
      </c>
      <c r="L534" s="580">
        <v>6.72</v>
      </c>
      <c r="M534" s="580">
        <v>1.66</v>
      </c>
      <c r="N534" s="580">
        <v>0.66</v>
      </c>
      <c r="O534" s="581">
        <f t="shared" si="121"/>
        <v>1.1599999999999999</v>
      </c>
      <c r="P534" s="582">
        <v>0.21875</v>
      </c>
      <c r="Q534" s="583">
        <v>0</v>
      </c>
    </row>
    <row r="535" spans="1:17" x14ac:dyDescent="0.35">
      <c r="A535" s="580">
        <v>14</v>
      </c>
      <c r="B535" s="580">
        <v>29.72</v>
      </c>
      <c r="C535" s="581">
        <v>30.6</v>
      </c>
      <c r="D535" s="574">
        <v>0</v>
      </c>
      <c r="E535" s="574">
        <v>0</v>
      </c>
      <c r="F535" s="574">
        <v>0</v>
      </c>
      <c r="G535" s="604">
        <v>32.6</v>
      </c>
      <c r="H535" s="580">
        <v>19.2</v>
      </c>
      <c r="I535" s="580">
        <v>92</v>
      </c>
      <c r="J535" s="580">
        <v>45</v>
      </c>
      <c r="K535" s="580">
        <v>5.2</v>
      </c>
      <c r="L535" s="580">
        <v>7.12</v>
      </c>
      <c r="M535" s="580">
        <v>1.53</v>
      </c>
      <c r="N535" s="580">
        <v>1.39</v>
      </c>
      <c r="O535" s="581">
        <f t="shared" si="121"/>
        <v>1.46</v>
      </c>
      <c r="P535" s="582">
        <v>6.25E-2</v>
      </c>
      <c r="Q535" s="583">
        <v>0</v>
      </c>
    </row>
    <row r="536" spans="1:17" x14ac:dyDescent="0.35">
      <c r="A536" s="580">
        <v>15</v>
      </c>
      <c r="B536" s="580">
        <v>32.520000000000003</v>
      </c>
      <c r="C536" s="580">
        <v>30.52</v>
      </c>
      <c r="D536" s="574">
        <v>0</v>
      </c>
      <c r="E536" s="574">
        <v>0</v>
      </c>
      <c r="F536" s="574">
        <v>0</v>
      </c>
      <c r="G536" s="604">
        <v>36.200000000000003</v>
      </c>
      <c r="H536" s="583">
        <v>21.4</v>
      </c>
      <c r="I536" s="580">
        <v>84</v>
      </c>
      <c r="J536" s="580">
        <v>36</v>
      </c>
      <c r="K536" s="583">
        <v>6.3</v>
      </c>
      <c r="L536" s="580">
        <v>6.78</v>
      </c>
      <c r="M536" s="580">
        <v>1.63</v>
      </c>
      <c r="N536" s="581">
        <v>0.81</v>
      </c>
      <c r="O536" s="581">
        <f t="shared" si="121"/>
        <v>1.22</v>
      </c>
      <c r="P536" s="582">
        <v>0.23611111111111113</v>
      </c>
      <c r="Q536" s="583">
        <v>0</v>
      </c>
    </row>
    <row r="537" spans="1:17" x14ac:dyDescent="0.35">
      <c r="A537" s="580">
        <v>16</v>
      </c>
      <c r="B537" s="580">
        <v>29.68</v>
      </c>
      <c r="C537" s="580">
        <v>29.56</v>
      </c>
      <c r="D537" s="574">
        <v>0</v>
      </c>
      <c r="E537" s="574">
        <v>0</v>
      </c>
      <c r="F537" s="574">
        <v>0</v>
      </c>
      <c r="G537" s="604">
        <v>33.200000000000003</v>
      </c>
      <c r="H537" s="583">
        <v>21.8</v>
      </c>
      <c r="I537" s="580">
        <v>92</v>
      </c>
      <c r="J537" s="580">
        <v>54</v>
      </c>
      <c r="K537" s="583">
        <v>4.2</v>
      </c>
      <c r="L537" s="580">
        <v>3.58</v>
      </c>
      <c r="M537" s="580">
        <v>1.62</v>
      </c>
      <c r="N537" s="581">
        <v>1</v>
      </c>
      <c r="O537" s="581">
        <f t="shared" si="121"/>
        <v>1.31</v>
      </c>
      <c r="P537" s="582">
        <v>6.9444444444444441E-3</v>
      </c>
      <c r="Q537" s="583">
        <v>0.8</v>
      </c>
    </row>
    <row r="538" spans="1:17" x14ac:dyDescent="0.35">
      <c r="A538" s="580">
        <v>17</v>
      </c>
      <c r="B538" s="580">
        <v>33.479999999999997</v>
      </c>
      <c r="C538" s="581">
        <v>29.6</v>
      </c>
      <c r="D538" s="574">
        <v>0</v>
      </c>
      <c r="E538" s="574">
        <v>0</v>
      </c>
      <c r="F538" s="574">
        <v>0</v>
      </c>
      <c r="G538" s="604">
        <v>35.4</v>
      </c>
      <c r="H538" s="580">
        <v>18.600000000000001</v>
      </c>
      <c r="I538" s="580">
        <v>96</v>
      </c>
      <c r="J538" s="580">
        <v>36</v>
      </c>
      <c r="K538" s="583">
        <v>5.8</v>
      </c>
      <c r="L538" s="580">
        <v>6.28</v>
      </c>
      <c r="M538" s="580">
        <v>1.29</v>
      </c>
      <c r="N538" s="580">
        <v>0.74</v>
      </c>
      <c r="O538" s="581">
        <f t="shared" si="121"/>
        <v>1.0150000000000001</v>
      </c>
      <c r="P538" s="582">
        <v>0.15625</v>
      </c>
      <c r="Q538" s="583">
        <v>0</v>
      </c>
    </row>
    <row r="539" spans="1:17" x14ac:dyDescent="0.35">
      <c r="A539" s="580">
        <v>18</v>
      </c>
      <c r="B539" s="581">
        <v>32.799999999999997</v>
      </c>
      <c r="C539" s="580">
        <v>10.36</v>
      </c>
      <c r="D539" s="574">
        <v>0</v>
      </c>
      <c r="E539" s="574">
        <v>0</v>
      </c>
      <c r="F539" s="574">
        <v>0</v>
      </c>
      <c r="G539" s="604">
        <v>35.200000000000003</v>
      </c>
      <c r="H539" s="583">
        <v>20.2</v>
      </c>
      <c r="I539" s="580">
        <v>96</v>
      </c>
      <c r="J539" s="580">
        <v>36</v>
      </c>
      <c r="K539" s="583">
        <v>7.3</v>
      </c>
      <c r="L539" s="580">
        <v>6.58</v>
      </c>
      <c r="M539" s="581">
        <v>1.22</v>
      </c>
      <c r="N539" s="581">
        <v>1.01</v>
      </c>
      <c r="O539" s="581">
        <f t="shared" si="121"/>
        <v>1.115</v>
      </c>
      <c r="P539" s="582">
        <v>0.20486111111111113</v>
      </c>
      <c r="Q539" s="583">
        <v>0</v>
      </c>
    </row>
    <row r="540" spans="1:17" x14ac:dyDescent="0.35">
      <c r="A540" s="580">
        <v>19</v>
      </c>
      <c r="B540" s="580">
        <v>33.64</v>
      </c>
      <c r="C540" s="581">
        <v>31</v>
      </c>
      <c r="D540" s="574">
        <v>0</v>
      </c>
      <c r="E540" s="574">
        <v>0</v>
      </c>
      <c r="F540" s="574">
        <v>0</v>
      </c>
      <c r="G540" s="604">
        <v>35.200000000000003</v>
      </c>
      <c r="H540" s="583">
        <v>19.8</v>
      </c>
      <c r="I540" s="580">
        <v>96</v>
      </c>
      <c r="J540" s="580">
        <v>37</v>
      </c>
      <c r="K540" s="580">
        <v>5.8</v>
      </c>
      <c r="L540" s="580">
        <v>8.48</v>
      </c>
      <c r="M540" s="580">
        <v>1.71</v>
      </c>
      <c r="N540" s="581">
        <v>1.06</v>
      </c>
      <c r="O540" s="581">
        <f t="shared" si="121"/>
        <v>1.385</v>
      </c>
      <c r="P540" s="582">
        <v>0.34722222222222227</v>
      </c>
      <c r="Q540" s="583">
        <v>0</v>
      </c>
    </row>
    <row r="541" spans="1:17" x14ac:dyDescent="0.35">
      <c r="A541" s="580">
        <v>20</v>
      </c>
      <c r="B541" s="581">
        <v>33.76</v>
      </c>
      <c r="C541" s="581">
        <v>31.6</v>
      </c>
      <c r="D541" s="574">
        <v>0</v>
      </c>
      <c r="E541" s="574">
        <v>0</v>
      </c>
      <c r="F541" s="574">
        <v>0</v>
      </c>
      <c r="G541" s="604">
        <v>36</v>
      </c>
      <c r="H541" s="583">
        <v>21.6</v>
      </c>
      <c r="I541" s="580">
        <v>92</v>
      </c>
      <c r="J541" s="580">
        <v>36</v>
      </c>
      <c r="K541" s="580">
        <v>5.8</v>
      </c>
      <c r="L541" s="580">
        <v>6.82</v>
      </c>
      <c r="M541" s="580">
        <v>1.26</v>
      </c>
      <c r="N541" s="580">
        <v>1.0900000000000001</v>
      </c>
      <c r="O541" s="581">
        <f t="shared" si="121"/>
        <v>1.175</v>
      </c>
      <c r="P541" s="582">
        <v>0.31944444444444448</v>
      </c>
      <c r="Q541" s="583">
        <v>1.4</v>
      </c>
    </row>
    <row r="542" spans="1:17" x14ac:dyDescent="0.35">
      <c r="A542" s="580" t="s">
        <v>16</v>
      </c>
      <c r="B542" s="581">
        <f>SUM(B532:B541)</f>
        <v>315.08</v>
      </c>
      <c r="C542" s="581">
        <f>SUM(C532:C541)</f>
        <v>280.64000000000004</v>
      </c>
      <c r="D542" s="574">
        <v>0</v>
      </c>
      <c r="E542" s="574">
        <v>0</v>
      </c>
      <c r="F542" s="574">
        <v>0</v>
      </c>
      <c r="G542" s="581">
        <f t="shared" ref="G542:N542" si="124">SUM(G532:G541)</f>
        <v>343.8</v>
      </c>
      <c r="H542" s="581">
        <f t="shared" si="124"/>
        <v>202.6</v>
      </c>
      <c r="I542" s="581">
        <f t="shared" si="124"/>
        <v>908</v>
      </c>
      <c r="J542" s="581">
        <f t="shared" si="124"/>
        <v>417</v>
      </c>
      <c r="K542" s="581">
        <f t="shared" si="124"/>
        <v>52.599999999999987</v>
      </c>
      <c r="L542" s="581">
        <f t="shared" si="124"/>
        <v>62.559999999999995</v>
      </c>
      <c r="M542" s="581">
        <f t="shared" si="124"/>
        <v>16.41</v>
      </c>
      <c r="N542" s="581">
        <f t="shared" si="124"/>
        <v>8.9700000000000006</v>
      </c>
      <c r="O542" s="581">
        <f t="shared" si="121"/>
        <v>12.690000000000001</v>
      </c>
      <c r="P542" s="581"/>
      <c r="Q542" s="581"/>
    </row>
    <row r="543" spans="1:17" x14ac:dyDescent="0.35">
      <c r="A543" s="627" t="s">
        <v>51</v>
      </c>
      <c r="B543" s="581">
        <f>AVERAGE(B532:B541)</f>
        <v>31.507999999999999</v>
      </c>
      <c r="C543" s="581">
        <f>AVERAGE(C532:C541)</f>
        <v>28.064000000000004</v>
      </c>
      <c r="D543" s="574">
        <v>0</v>
      </c>
      <c r="E543" s="574">
        <v>0</v>
      </c>
      <c r="F543" s="574">
        <v>0</v>
      </c>
      <c r="G543" s="581">
        <f t="shared" ref="G543:N543" si="125">AVERAGE(G532:G541)</f>
        <v>34.380000000000003</v>
      </c>
      <c r="H543" s="581">
        <f t="shared" si="125"/>
        <v>20.259999999999998</v>
      </c>
      <c r="I543" s="581">
        <f t="shared" si="125"/>
        <v>90.8</v>
      </c>
      <c r="J543" s="581">
        <f t="shared" si="125"/>
        <v>41.7</v>
      </c>
      <c r="K543" s="581">
        <f t="shared" si="125"/>
        <v>5.2599999999999989</v>
      </c>
      <c r="L543" s="581">
        <f t="shared" si="125"/>
        <v>6.2559999999999993</v>
      </c>
      <c r="M543" s="581">
        <f t="shared" si="125"/>
        <v>1.641</v>
      </c>
      <c r="N543" s="581">
        <f t="shared" si="125"/>
        <v>0.89700000000000002</v>
      </c>
      <c r="O543" s="581">
        <f t="shared" si="121"/>
        <v>1.2690000000000001</v>
      </c>
      <c r="P543" s="581"/>
      <c r="Q543" s="581"/>
    </row>
    <row r="544" spans="1:17" x14ac:dyDescent="0.35">
      <c r="A544" s="580">
        <v>21</v>
      </c>
      <c r="B544" s="580">
        <v>31.08</v>
      </c>
      <c r="C544" s="580">
        <v>30.48</v>
      </c>
      <c r="D544" s="574">
        <v>0</v>
      </c>
      <c r="E544" s="574">
        <v>0</v>
      </c>
      <c r="F544" s="574">
        <v>0</v>
      </c>
      <c r="G544" s="604">
        <v>34.200000000000003</v>
      </c>
      <c r="H544" s="580">
        <v>22.2</v>
      </c>
      <c r="I544" s="580">
        <v>84</v>
      </c>
      <c r="J544" s="580">
        <v>41</v>
      </c>
      <c r="K544" s="580">
        <v>4.9000000000000004</v>
      </c>
      <c r="L544" s="580">
        <v>5.94</v>
      </c>
      <c r="M544" s="580">
        <v>2.2799999999999998</v>
      </c>
      <c r="N544" s="580">
        <v>0.49</v>
      </c>
      <c r="O544" s="581">
        <f t="shared" si="121"/>
        <v>1.3849999999999998</v>
      </c>
      <c r="P544" s="582">
        <v>6.9444444444444441E-3</v>
      </c>
      <c r="Q544" s="583">
        <v>0</v>
      </c>
    </row>
    <row r="545" spans="1:17" x14ac:dyDescent="0.35">
      <c r="A545" s="580">
        <v>22</v>
      </c>
      <c r="B545" s="580">
        <v>28.24</v>
      </c>
      <c r="C545" s="580">
        <v>29.12</v>
      </c>
      <c r="D545" s="574">
        <v>0</v>
      </c>
      <c r="E545" s="574">
        <v>0</v>
      </c>
      <c r="F545" s="574">
        <v>0</v>
      </c>
      <c r="G545" s="604">
        <v>29.8</v>
      </c>
      <c r="H545" s="583">
        <v>21.4</v>
      </c>
      <c r="I545" s="580">
        <v>92</v>
      </c>
      <c r="J545" s="580">
        <v>64</v>
      </c>
      <c r="K545" s="583">
        <v>1.9</v>
      </c>
      <c r="L545" s="580">
        <v>2.14</v>
      </c>
      <c r="M545" s="580">
        <v>1.45</v>
      </c>
      <c r="N545" s="581">
        <v>0.68</v>
      </c>
      <c r="O545" s="581">
        <f t="shared" si="121"/>
        <v>1.0649999999999999</v>
      </c>
      <c r="P545" s="582">
        <v>0</v>
      </c>
      <c r="Q545" s="583">
        <v>0</v>
      </c>
    </row>
    <row r="546" spans="1:17" x14ac:dyDescent="0.35">
      <c r="A546" s="580">
        <v>23</v>
      </c>
      <c r="B546" s="581">
        <v>30.4</v>
      </c>
      <c r="C546" s="580">
        <v>30.88</v>
      </c>
      <c r="D546" s="574">
        <v>0</v>
      </c>
      <c r="E546" s="574">
        <v>0</v>
      </c>
      <c r="F546" s="574">
        <v>0</v>
      </c>
      <c r="G546" s="604">
        <v>33.4</v>
      </c>
      <c r="H546" s="583">
        <v>19.8</v>
      </c>
      <c r="I546" s="580">
        <v>84</v>
      </c>
      <c r="J546" s="580">
        <v>45</v>
      </c>
      <c r="K546" s="583">
        <v>3.4</v>
      </c>
      <c r="L546" s="580">
        <v>5.66</v>
      </c>
      <c r="M546" s="580">
        <v>1.38</v>
      </c>
      <c r="N546" s="581">
        <v>0.84</v>
      </c>
      <c r="O546" s="581">
        <f t="shared" si="121"/>
        <v>1.1099999999999999</v>
      </c>
      <c r="P546" s="582">
        <v>0.1076388888888889</v>
      </c>
      <c r="Q546" s="583">
        <v>0</v>
      </c>
    </row>
    <row r="547" spans="1:17" x14ac:dyDescent="0.35">
      <c r="A547" s="580">
        <v>24</v>
      </c>
      <c r="B547" s="580">
        <v>34.04</v>
      </c>
      <c r="C547" s="580">
        <v>30.36</v>
      </c>
      <c r="D547" s="574">
        <v>0</v>
      </c>
      <c r="E547" s="574">
        <v>0</v>
      </c>
      <c r="F547" s="574">
        <v>0</v>
      </c>
      <c r="G547" s="604">
        <v>36.4</v>
      </c>
      <c r="H547" s="580">
        <v>18.2</v>
      </c>
      <c r="I547" s="580">
        <v>92</v>
      </c>
      <c r="J547" s="580">
        <v>34</v>
      </c>
      <c r="K547" s="583">
        <v>3.6</v>
      </c>
      <c r="L547" s="580">
        <v>8.82</v>
      </c>
      <c r="M547" s="580">
        <v>1.31</v>
      </c>
      <c r="N547" s="580">
        <v>1.39</v>
      </c>
      <c r="O547" s="581">
        <f t="shared" si="121"/>
        <v>1.35</v>
      </c>
      <c r="P547" s="582">
        <v>0.40972222222222227</v>
      </c>
      <c r="Q547" s="583">
        <v>0</v>
      </c>
    </row>
    <row r="548" spans="1:17" x14ac:dyDescent="0.35">
      <c r="A548" s="580">
        <v>25</v>
      </c>
      <c r="B548" s="580">
        <v>31.08</v>
      </c>
      <c r="C548" s="580">
        <v>30.08</v>
      </c>
      <c r="D548" s="574">
        <v>0</v>
      </c>
      <c r="E548" s="574">
        <v>0</v>
      </c>
      <c r="F548" s="574">
        <v>0</v>
      </c>
      <c r="G548" s="604">
        <v>35.4</v>
      </c>
      <c r="H548" s="604">
        <v>23.8</v>
      </c>
      <c r="I548" s="580">
        <v>61</v>
      </c>
      <c r="J548" s="580">
        <v>42</v>
      </c>
      <c r="K548" s="583">
        <v>5.7</v>
      </c>
      <c r="L548" s="580">
        <v>3.94</v>
      </c>
      <c r="M548" s="581">
        <v>1.23</v>
      </c>
      <c r="N548" s="581">
        <v>0.54</v>
      </c>
      <c r="O548" s="581">
        <f t="shared" si="121"/>
        <v>0.88500000000000001</v>
      </c>
      <c r="P548" s="582">
        <v>1.7361111111111112E-2</v>
      </c>
      <c r="Q548" s="583">
        <v>0</v>
      </c>
    </row>
    <row r="549" spans="1:17" x14ac:dyDescent="0.35">
      <c r="A549" s="580">
        <v>26</v>
      </c>
      <c r="B549" s="580">
        <v>31.68</v>
      </c>
      <c r="C549" s="581">
        <v>29.96</v>
      </c>
      <c r="D549" s="574">
        <v>0</v>
      </c>
      <c r="E549" s="574">
        <v>0</v>
      </c>
      <c r="F549" s="574">
        <v>0</v>
      </c>
      <c r="G549" s="604">
        <v>34.200000000000003</v>
      </c>
      <c r="H549" s="583">
        <v>19.600000000000001</v>
      </c>
      <c r="I549" s="580">
        <v>87</v>
      </c>
      <c r="J549" s="580">
        <v>37</v>
      </c>
      <c r="K549" s="580">
        <v>6.2</v>
      </c>
      <c r="L549" s="580">
        <v>5.66</v>
      </c>
      <c r="M549" s="580">
        <v>1.02</v>
      </c>
      <c r="N549" s="581">
        <v>1.75</v>
      </c>
      <c r="O549" s="581">
        <f t="shared" si="121"/>
        <v>1.385</v>
      </c>
      <c r="P549" s="582">
        <v>7.9861111111111105E-2</v>
      </c>
      <c r="Q549" s="583">
        <v>0</v>
      </c>
    </row>
    <row r="550" spans="1:17" x14ac:dyDescent="0.35">
      <c r="A550" s="580">
        <v>27</v>
      </c>
      <c r="B550" s="581">
        <v>29.48</v>
      </c>
      <c r="C550" s="581">
        <v>29.4</v>
      </c>
      <c r="D550" s="574">
        <v>0</v>
      </c>
      <c r="E550" s="574">
        <v>0</v>
      </c>
      <c r="F550" s="574">
        <v>0</v>
      </c>
      <c r="G550" s="604">
        <v>22.6</v>
      </c>
      <c r="H550" s="583">
        <v>21.2</v>
      </c>
      <c r="I550" s="580">
        <v>92</v>
      </c>
      <c r="J550" s="580">
        <v>57</v>
      </c>
      <c r="K550" s="580">
        <v>2.2000000000000002</v>
      </c>
      <c r="L550" s="580">
        <v>1.52</v>
      </c>
      <c r="M550" s="580">
        <v>1.36</v>
      </c>
      <c r="N550" s="580">
        <v>0.37</v>
      </c>
      <c r="O550" s="581">
        <f t="shared" si="121"/>
        <v>0.86499999999999999</v>
      </c>
      <c r="P550" s="582">
        <v>1.7361111111111112E-2</v>
      </c>
      <c r="Q550" s="583">
        <v>0.2</v>
      </c>
    </row>
    <row r="551" spans="1:17" x14ac:dyDescent="0.35">
      <c r="A551" s="580">
        <v>28</v>
      </c>
      <c r="B551" s="580">
        <v>30.44</v>
      </c>
      <c r="C551" s="580">
        <v>29.36</v>
      </c>
      <c r="D551" s="574">
        <v>0</v>
      </c>
      <c r="E551" s="574">
        <v>0</v>
      </c>
      <c r="F551" s="574">
        <v>0</v>
      </c>
      <c r="G551" s="604">
        <v>35</v>
      </c>
      <c r="H551" s="580">
        <v>20.2</v>
      </c>
      <c r="I551" s="580">
        <v>96</v>
      </c>
      <c r="J551" s="580">
        <v>35</v>
      </c>
      <c r="K551" s="580">
        <v>3.6</v>
      </c>
      <c r="L551" s="580">
        <v>16.88</v>
      </c>
      <c r="M551" s="580">
        <v>1.64</v>
      </c>
      <c r="N551" s="580">
        <v>1.21</v>
      </c>
      <c r="O551" s="581">
        <f t="shared" si="121"/>
        <v>1.4249999999999998</v>
      </c>
      <c r="P551" s="582">
        <v>0.26041666666666669</v>
      </c>
      <c r="Q551" s="583">
        <v>2.8</v>
      </c>
    </row>
    <row r="552" spans="1:17" x14ac:dyDescent="0.35">
      <c r="A552" s="580">
        <v>29</v>
      </c>
      <c r="B552" s="580">
        <v>24.56</v>
      </c>
      <c r="C552" s="580">
        <v>25.28</v>
      </c>
      <c r="D552" s="574">
        <v>0</v>
      </c>
      <c r="E552" s="574">
        <v>0</v>
      </c>
      <c r="F552" s="574">
        <v>0</v>
      </c>
      <c r="G552" s="604">
        <v>26.2</v>
      </c>
      <c r="H552" s="583">
        <v>18.600000000000001</v>
      </c>
      <c r="I552" s="580">
        <v>96</v>
      </c>
      <c r="J552" s="580">
        <v>80</v>
      </c>
      <c r="K552" s="583">
        <v>1.7</v>
      </c>
      <c r="L552" s="581">
        <v>6</v>
      </c>
      <c r="M552" s="580">
        <v>1.95</v>
      </c>
      <c r="N552" s="581">
        <v>0.48</v>
      </c>
      <c r="O552" s="581">
        <f t="shared" si="121"/>
        <v>1.2149999999999999</v>
      </c>
      <c r="P552" s="582">
        <v>0</v>
      </c>
      <c r="Q552" s="583">
        <v>44.8</v>
      </c>
    </row>
    <row r="553" spans="1:17" x14ac:dyDescent="0.35">
      <c r="A553" s="580">
        <v>30</v>
      </c>
      <c r="B553" s="581">
        <v>28.6</v>
      </c>
      <c r="C553" s="580">
        <v>26.72</v>
      </c>
      <c r="D553" s="574">
        <v>0</v>
      </c>
      <c r="E553" s="574">
        <v>0</v>
      </c>
      <c r="F553" s="574">
        <v>0</v>
      </c>
      <c r="G553" s="604">
        <v>34.6</v>
      </c>
      <c r="H553" s="583">
        <v>18.399999999999999</v>
      </c>
      <c r="I553" s="580">
        <v>96</v>
      </c>
      <c r="J553" s="580">
        <v>40</v>
      </c>
      <c r="K553" s="583">
        <v>5.9</v>
      </c>
      <c r="L553" s="580">
        <v>7.52</v>
      </c>
      <c r="M553" s="580">
        <v>1.35</v>
      </c>
      <c r="N553" s="581">
        <v>1.56</v>
      </c>
      <c r="O553" s="581">
        <f t="shared" si="121"/>
        <v>1.4550000000000001</v>
      </c>
      <c r="P553" s="582">
        <v>0.34027777777777773</v>
      </c>
      <c r="Q553" s="583">
        <v>0</v>
      </c>
    </row>
    <row r="554" spans="1:17" x14ac:dyDescent="0.35">
      <c r="A554" s="580">
        <v>31</v>
      </c>
      <c r="B554" s="580">
        <v>25.44</v>
      </c>
      <c r="C554" s="580">
        <v>27.04</v>
      </c>
      <c r="D554" s="574">
        <v>0</v>
      </c>
      <c r="E554" s="574">
        <v>0</v>
      </c>
      <c r="F554" s="574">
        <v>0</v>
      </c>
      <c r="G554" s="604">
        <v>32.200000000000003</v>
      </c>
      <c r="H554" s="580">
        <v>21.8</v>
      </c>
      <c r="I554" s="580">
        <v>92</v>
      </c>
      <c r="J554" s="580">
        <v>63</v>
      </c>
      <c r="K554" s="583">
        <v>1.7</v>
      </c>
      <c r="L554" s="580">
        <v>1.74</v>
      </c>
      <c r="M554" s="580">
        <v>2.02</v>
      </c>
      <c r="N554" s="580">
        <v>0.43</v>
      </c>
      <c r="O554" s="581">
        <f t="shared" si="121"/>
        <v>1.2250000000000001</v>
      </c>
      <c r="P554" s="582">
        <v>0</v>
      </c>
      <c r="Q554" s="583">
        <v>0</v>
      </c>
    </row>
    <row r="555" spans="1:17" x14ac:dyDescent="0.35">
      <c r="A555" s="580" t="s">
        <v>16</v>
      </c>
      <c r="B555" s="581">
        <f>SUM(B544:B554)</f>
        <v>325.03999999999996</v>
      </c>
      <c r="C555" s="581">
        <f>SUM(C544:C554)</f>
        <v>318.68000000000012</v>
      </c>
      <c r="D555" s="574">
        <v>0</v>
      </c>
      <c r="E555" s="574">
        <v>0</v>
      </c>
      <c r="F555" s="574">
        <v>0</v>
      </c>
      <c r="G555" s="581">
        <f t="shared" ref="G555:N555" si="126">SUM(G544:G554)</f>
        <v>354</v>
      </c>
      <c r="H555" s="581">
        <f t="shared" si="126"/>
        <v>225.2</v>
      </c>
      <c r="I555" s="581">
        <f t="shared" si="126"/>
        <v>972</v>
      </c>
      <c r="J555" s="581">
        <f t="shared" si="126"/>
        <v>538</v>
      </c>
      <c r="K555" s="581">
        <f t="shared" si="126"/>
        <v>40.800000000000004</v>
      </c>
      <c r="L555" s="581">
        <f t="shared" si="126"/>
        <v>65.819999999999993</v>
      </c>
      <c r="M555" s="581">
        <f t="shared" si="126"/>
        <v>16.989999999999998</v>
      </c>
      <c r="N555" s="581">
        <f t="shared" si="126"/>
        <v>9.74</v>
      </c>
      <c r="O555" s="581">
        <f t="shared" si="121"/>
        <v>13.364999999999998</v>
      </c>
      <c r="P555" s="581"/>
      <c r="Q555" s="581"/>
    </row>
    <row r="556" spans="1:17" x14ac:dyDescent="0.35">
      <c r="A556" s="627" t="s">
        <v>51</v>
      </c>
      <c r="B556" s="581">
        <f>AVERAGE(B544:B554)</f>
        <v>29.549090909090907</v>
      </c>
      <c r="C556" s="581">
        <f>AVERAGE(C544:C554)</f>
        <v>28.970909090909103</v>
      </c>
      <c r="D556" s="574">
        <v>0</v>
      </c>
      <c r="E556" s="574">
        <v>0</v>
      </c>
      <c r="F556" s="574">
        <v>0</v>
      </c>
      <c r="G556" s="581">
        <f t="shared" ref="G556:N556" si="127">AVERAGE(G544:G554)</f>
        <v>32.18181818181818</v>
      </c>
      <c r="H556" s="581">
        <f t="shared" si="127"/>
        <v>20.472727272727273</v>
      </c>
      <c r="I556" s="581">
        <f t="shared" si="127"/>
        <v>88.36363636363636</v>
      </c>
      <c r="J556" s="581">
        <f t="shared" si="127"/>
        <v>48.909090909090907</v>
      </c>
      <c r="K556" s="581">
        <f t="shared" si="127"/>
        <v>3.7090909090909094</v>
      </c>
      <c r="L556" s="581">
        <f t="shared" si="127"/>
        <v>5.9836363636363634</v>
      </c>
      <c r="M556" s="581">
        <f t="shared" si="127"/>
        <v>1.5445454545454544</v>
      </c>
      <c r="N556" s="581">
        <f t="shared" si="127"/>
        <v>0.88545454545454549</v>
      </c>
      <c r="O556" s="581">
        <f t="shared" si="121"/>
        <v>1.2149999999999999</v>
      </c>
      <c r="P556" s="581"/>
      <c r="Q556" s="581"/>
    </row>
    <row r="557" spans="1:17" x14ac:dyDescent="0.35">
      <c r="A557" s="580" t="s">
        <v>49</v>
      </c>
      <c r="B557" s="581">
        <f>B555+B542+B530</f>
        <v>949.43999999999994</v>
      </c>
      <c r="C557" s="581">
        <f>C555+C542+C530</f>
        <v>896.56000000000017</v>
      </c>
      <c r="D557" s="574">
        <v>0</v>
      </c>
      <c r="E557" s="574">
        <v>0</v>
      </c>
      <c r="F557" s="574">
        <v>0</v>
      </c>
      <c r="G557" s="581">
        <f t="shared" ref="G557:N557" si="128">G555+G542+G530</f>
        <v>1042.5999999999999</v>
      </c>
      <c r="H557" s="581">
        <f t="shared" si="128"/>
        <v>634</v>
      </c>
      <c r="I557" s="581">
        <f t="shared" si="128"/>
        <v>2768</v>
      </c>
      <c r="J557" s="581">
        <f t="shared" si="128"/>
        <v>1391</v>
      </c>
      <c r="K557" s="581">
        <f t="shared" si="128"/>
        <v>137.19999999999999</v>
      </c>
      <c r="L557" s="581">
        <f t="shared" si="128"/>
        <v>186.18</v>
      </c>
      <c r="M557" s="581">
        <f t="shared" si="128"/>
        <v>47.98</v>
      </c>
      <c r="N557" s="581">
        <f t="shared" si="128"/>
        <v>28.18</v>
      </c>
      <c r="O557" s="581">
        <f t="shared" si="121"/>
        <v>38.08</v>
      </c>
      <c r="P557" s="581"/>
      <c r="Q557" s="581"/>
    </row>
    <row r="558" spans="1:17" x14ac:dyDescent="0.35">
      <c r="A558" s="627" t="s">
        <v>21</v>
      </c>
      <c r="B558" s="581">
        <f>B557/31</f>
        <v>30.627096774193546</v>
      </c>
      <c r="C558" s="581">
        <f>C557/31</f>
        <v>28.921290322580649</v>
      </c>
      <c r="D558" s="574">
        <v>0</v>
      </c>
      <c r="E558" s="574">
        <v>0</v>
      </c>
      <c r="F558" s="574">
        <v>0</v>
      </c>
      <c r="G558" s="581">
        <f t="shared" ref="G558:N558" si="129">G557/31</f>
        <v>33.63225806451613</v>
      </c>
      <c r="H558" s="581">
        <f t="shared" si="129"/>
        <v>20.451612903225808</v>
      </c>
      <c r="I558" s="581">
        <f t="shared" si="129"/>
        <v>89.290322580645167</v>
      </c>
      <c r="J558" s="581">
        <f t="shared" si="129"/>
        <v>44.87096774193548</v>
      </c>
      <c r="K558" s="581">
        <f t="shared" si="129"/>
        <v>4.4258064516129032</v>
      </c>
      <c r="L558" s="581">
        <f t="shared" si="129"/>
        <v>6.0058064516129033</v>
      </c>
      <c r="M558" s="581">
        <f t="shared" si="129"/>
        <v>1.5477419354838708</v>
      </c>
      <c r="N558" s="581">
        <f t="shared" si="129"/>
        <v>0.90903225806451615</v>
      </c>
      <c r="O558" s="581">
        <f t="shared" si="121"/>
        <v>1.2283870967741934</v>
      </c>
      <c r="P558" s="581"/>
      <c r="Q558" s="581"/>
    </row>
    <row r="559" spans="1:17" ht="15" thickBot="1" x14ac:dyDescent="0.4">
      <c r="A559" s="1601" t="s">
        <v>39</v>
      </c>
      <c r="B559" s="1601"/>
      <c r="C559" s="1601"/>
      <c r="D559" s="1601"/>
      <c r="E559" s="1601"/>
      <c r="F559" s="1601"/>
      <c r="G559" s="1601"/>
      <c r="H559" s="1601"/>
      <c r="I559" s="1601"/>
      <c r="J559" s="1601"/>
      <c r="K559" s="1601"/>
      <c r="L559" s="1601"/>
      <c r="M559" s="1601"/>
      <c r="N559" s="1601"/>
      <c r="O559" s="1601"/>
      <c r="P559" s="1601"/>
      <c r="Q559" s="1601"/>
    </row>
    <row r="560" spans="1:17" ht="15" customHeight="1" x14ac:dyDescent="0.35">
      <c r="A560" s="1569" t="s">
        <v>1</v>
      </c>
      <c r="B560" s="1460" t="s">
        <v>23</v>
      </c>
      <c r="C560" s="1578"/>
      <c r="D560" s="1578"/>
      <c r="E560" s="1578"/>
      <c r="F560" s="1571"/>
      <c r="G560" s="1460" t="s">
        <v>24</v>
      </c>
      <c r="H560" s="1571"/>
      <c r="I560" s="1460" t="s">
        <v>4</v>
      </c>
      <c r="J560" s="1571"/>
      <c r="K560" s="1572" t="s">
        <v>5</v>
      </c>
      <c r="L560" s="1573"/>
      <c r="M560" s="1572" t="s">
        <v>6</v>
      </c>
      <c r="N560" s="1574"/>
      <c r="O560" s="1573"/>
      <c r="P560" s="1575" t="s">
        <v>46</v>
      </c>
      <c r="Q560" s="1585" t="s">
        <v>47</v>
      </c>
    </row>
    <row r="561" spans="1:17" ht="26.5" thickBot="1" x14ac:dyDescent="0.4">
      <c r="A561" s="1570"/>
      <c r="B561" s="567">
        <v>0.05</v>
      </c>
      <c r="C561" s="567">
        <v>0.1</v>
      </c>
      <c r="D561" s="568" t="s">
        <v>265</v>
      </c>
      <c r="E561" s="568" t="s">
        <v>228</v>
      </c>
      <c r="F561" s="567" t="s">
        <v>266</v>
      </c>
      <c r="G561" s="567" t="s">
        <v>9</v>
      </c>
      <c r="H561" s="567" t="s">
        <v>10</v>
      </c>
      <c r="I561" s="567" t="s">
        <v>9</v>
      </c>
      <c r="J561" s="567" t="s">
        <v>10</v>
      </c>
      <c r="K561" s="567" t="s">
        <v>11</v>
      </c>
      <c r="L561" s="567" t="s">
        <v>12</v>
      </c>
      <c r="M561" s="569" t="s">
        <v>13</v>
      </c>
      <c r="N561" s="569" t="s">
        <v>14</v>
      </c>
      <c r="O561" s="569" t="s">
        <v>48</v>
      </c>
      <c r="P561" s="1576"/>
      <c r="Q561" s="1594"/>
    </row>
    <row r="562" spans="1:17" x14ac:dyDescent="0.35">
      <c r="A562" s="571">
        <v>1</v>
      </c>
      <c r="B562" s="580">
        <v>26.68</v>
      </c>
      <c r="C562" s="580">
        <v>26.36</v>
      </c>
      <c r="D562" s="574">
        <v>0</v>
      </c>
      <c r="E562" s="574">
        <v>0</v>
      </c>
      <c r="F562" s="574">
        <v>0</v>
      </c>
      <c r="G562" s="583">
        <v>30.8</v>
      </c>
      <c r="H562" s="583">
        <v>18.600000000000001</v>
      </c>
      <c r="I562" s="580">
        <v>96</v>
      </c>
      <c r="J562" s="580">
        <v>43</v>
      </c>
      <c r="K562" s="583">
        <v>3.3</v>
      </c>
      <c r="L562" s="580">
        <v>4.42</v>
      </c>
      <c r="M562" s="581">
        <v>1.04</v>
      </c>
      <c r="N562" s="581">
        <v>0.56000000000000005</v>
      </c>
      <c r="O562" s="581">
        <f>AVERAGE(M562:N562)</f>
        <v>0.8</v>
      </c>
      <c r="P562" s="582">
        <v>5.2083333333333336E-2</v>
      </c>
      <c r="Q562" s="583">
        <v>0</v>
      </c>
    </row>
    <row r="563" spans="1:17" x14ac:dyDescent="0.35">
      <c r="A563" s="571">
        <v>2</v>
      </c>
      <c r="B563" s="580">
        <v>27.92</v>
      </c>
      <c r="C563" s="581">
        <v>27.16</v>
      </c>
      <c r="D563" s="574">
        <v>0</v>
      </c>
      <c r="E563" s="574">
        <v>0</v>
      </c>
      <c r="F563" s="574">
        <v>0</v>
      </c>
      <c r="G563" s="583">
        <v>32.200000000000003</v>
      </c>
      <c r="H563" s="583">
        <v>20.8</v>
      </c>
      <c r="I563" s="580">
        <v>92</v>
      </c>
      <c r="J563" s="580">
        <v>44</v>
      </c>
      <c r="K563" s="580">
        <v>3.8</v>
      </c>
      <c r="L563" s="580">
        <v>3.46</v>
      </c>
      <c r="M563" s="580">
        <v>0.98</v>
      </c>
      <c r="N563" s="581">
        <v>0.48</v>
      </c>
      <c r="O563" s="581">
        <f t="shared" ref="O563:O596" si="130">AVERAGE(M563:N563)</f>
        <v>0.73</v>
      </c>
      <c r="P563" s="582">
        <v>5.2083333333333336E-2</v>
      </c>
      <c r="Q563" s="583">
        <v>0</v>
      </c>
    </row>
    <row r="564" spans="1:17" x14ac:dyDescent="0.35">
      <c r="A564" s="571">
        <v>3</v>
      </c>
      <c r="B564" s="581">
        <v>28.48</v>
      </c>
      <c r="C564" s="581">
        <v>27.76</v>
      </c>
      <c r="D564" s="574">
        <v>0</v>
      </c>
      <c r="E564" s="574">
        <v>0</v>
      </c>
      <c r="F564" s="574">
        <v>0</v>
      </c>
      <c r="G564" s="583">
        <v>32.4</v>
      </c>
      <c r="H564" s="583">
        <v>20</v>
      </c>
      <c r="I564" s="580">
        <v>92</v>
      </c>
      <c r="J564" s="580">
        <v>42</v>
      </c>
      <c r="K564" s="580">
        <v>4.5999999999999996</v>
      </c>
      <c r="L564" s="580">
        <v>6.46</v>
      </c>
      <c r="M564" s="580">
        <v>1.51</v>
      </c>
      <c r="N564" s="580">
        <v>0.88</v>
      </c>
      <c r="O564" s="581">
        <f t="shared" si="130"/>
        <v>1.1950000000000001</v>
      </c>
      <c r="P564" s="582">
        <v>6.9444444444444434E-2</v>
      </c>
      <c r="Q564" s="583">
        <v>0</v>
      </c>
    </row>
    <row r="565" spans="1:17" x14ac:dyDescent="0.35">
      <c r="A565" s="571">
        <v>4</v>
      </c>
      <c r="B565" s="580">
        <v>29.48</v>
      </c>
      <c r="C565" s="580">
        <v>28.24</v>
      </c>
      <c r="D565" s="574">
        <v>0</v>
      </c>
      <c r="E565" s="574">
        <v>0</v>
      </c>
      <c r="F565" s="574">
        <v>0</v>
      </c>
      <c r="G565" s="583">
        <v>32.799999999999997</v>
      </c>
      <c r="H565" s="580">
        <v>20.399999999999999</v>
      </c>
      <c r="I565" s="580">
        <v>96</v>
      </c>
      <c r="J565" s="580">
        <v>41</v>
      </c>
      <c r="K565" s="580">
        <v>5.2</v>
      </c>
      <c r="L565" s="580">
        <v>4.4400000000000004</v>
      </c>
      <c r="M565" s="580">
        <v>1.33</v>
      </c>
      <c r="N565" s="580">
        <v>1.1399999999999999</v>
      </c>
      <c r="O565" s="581">
        <f t="shared" si="130"/>
        <v>1.2349999999999999</v>
      </c>
      <c r="P565" s="582">
        <v>6.5972222222222224E-2</v>
      </c>
      <c r="Q565" s="583" t="s">
        <v>55</v>
      </c>
    </row>
    <row r="566" spans="1:17" x14ac:dyDescent="0.35">
      <c r="A566" s="571">
        <v>5</v>
      </c>
      <c r="B566" s="580">
        <v>29.68</v>
      </c>
      <c r="C566" s="580">
        <v>28.76</v>
      </c>
      <c r="D566" s="574">
        <v>0</v>
      </c>
      <c r="E566" s="574">
        <v>0</v>
      </c>
      <c r="F566" s="574">
        <v>0</v>
      </c>
      <c r="G566" s="580">
        <v>32.6</v>
      </c>
      <c r="H566" s="583">
        <v>21.6</v>
      </c>
      <c r="I566" s="580">
        <v>80</v>
      </c>
      <c r="J566" s="580">
        <v>42</v>
      </c>
      <c r="K566" s="583">
        <v>5.4</v>
      </c>
      <c r="L566" s="580">
        <v>7.22</v>
      </c>
      <c r="M566" s="580">
        <v>1.34</v>
      </c>
      <c r="N566" s="581">
        <v>0.63</v>
      </c>
      <c r="O566" s="581">
        <f t="shared" si="130"/>
        <v>0.9850000000000001</v>
      </c>
      <c r="P566" s="582">
        <v>4.8611111111111112E-2</v>
      </c>
      <c r="Q566" s="583">
        <v>0</v>
      </c>
    </row>
    <row r="567" spans="1:17" x14ac:dyDescent="0.35">
      <c r="A567" s="571">
        <v>6</v>
      </c>
      <c r="B567" s="581">
        <v>28.44</v>
      </c>
      <c r="C567" s="581">
        <v>28.8</v>
      </c>
      <c r="D567" s="574">
        <v>0</v>
      </c>
      <c r="E567" s="574">
        <v>0</v>
      </c>
      <c r="F567" s="574">
        <v>0</v>
      </c>
      <c r="G567" s="583">
        <v>32.200000000000003</v>
      </c>
      <c r="H567" s="583">
        <v>20.8</v>
      </c>
      <c r="I567" s="580">
        <v>76</v>
      </c>
      <c r="J567" s="580">
        <v>43</v>
      </c>
      <c r="K567" s="583">
        <v>3.9</v>
      </c>
      <c r="L567" s="580">
        <v>4.32</v>
      </c>
      <c r="M567" s="581">
        <v>1.3</v>
      </c>
      <c r="N567" s="581">
        <v>0.55000000000000004</v>
      </c>
      <c r="O567" s="581">
        <f t="shared" si="130"/>
        <v>0.92500000000000004</v>
      </c>
      <c r="P567" s="582">
        <v>3.4722222222222224E-2</v>
      </c>
      <c r="Q567" s="583">
        <v>0</v>
      </c>
    </row>
    <row r="568" spans="1:17" x14ac:dyDescent="0.35">
      <c r="A568" s="571">
        <v>7</v>
      </c>
      <c r="B568" s="580">
        <v>30.72</v>
      </c>
      <c r="C568" s="580">
        <v>28.96</v>
      </c>
      <c r="D568" s="574">
        <v>0</v>
      </c>
      <c r="E568" s="574">
        <v>0</v>
      </c>
      <c r="F568" s="574">
        <v>0</v>
      </c>
      <c r="G568" s="583">
        <v>34.4</v>
      </c>
      <c r="H568" s="583">
        <v>20</v>
      </c>
      <c r="I568" s="580">
        <v>92</v>
      </c>
      <c r="J568" s="580">
        <v>40</v>
      </c>
      <c r="K568" s="583">
        <v>6.1</v>
      </c>
      <c r="L568" s="580">
        <v>8.64</v>
      </c>
      <c r="M568" s="580">
        <v>1.35</v>
      </c>
      <c r="N568" s="581">
        <v>2.5</v>
      </c>
      <c r="O568" s="581">
        <f t="shared" si="130"/>
        <v>1.925</v>
      </c>
      <c r="P568" s="582">
        <v>0.22569444444444445</v>
      </c>
      <c r="Q568" s="583">
        <v>0.3</v>
      </c>
    </row>
    <row r="569" spans="1:17" x14ac:dyDescent="0.35">
      <c r="A569" s="571">
        <v>8</v>
      </c>
      <c r="B569" s="580">
        <v>31.12</v>
      </c>
      <c r="C569" s="580">
        <v>29.96</v>
      </c>
      <c r="D569" s="574">
        <v>0</v>
      </c>
      <c r="E569" s="574">
        <v>0</v>
      </c>
      <c r="F569" s="574">
        <v>0</v>
      </c>
      <c r="G569" s="583">
        <v>34.4</v>
      </c>
      <c r="H569" s="583">
        <v>20.399999999999999</v>
      </c>
      <c r="I569" s="580">
        <v>96</v>
      </c>
      <c r="J569" s="580">
        <v>33</v>
      </c>
      <c r="K569" s="583">
        <v>6.4</v>
      </c>
      <c r="L569" s="580">
        <v>8.3800000000000008</v>
      </c>
      <c r="M569" s="581">
        <v>1.85</v>
      </c>
      <c r="N569" s="581">
        <v>0.79</v>
      </c>
      <c r="O569" s="581">
        <f t="shared" si="130"/>
        <v>1.32</v>
      </c>
      <c r="P569" s="582">
        <v>0.30208333333333331</v>
      </c>
      <c r="Q569" s="583">
        <v>0</v>
      </c>
    </row>
    <row r="570" spans="1:17" x14ac:dyDescent="0.35">
      <c r="A570" s="571">
        <v>9</v>
      </c>
      <c r="B570" s="580">
        <v>31.76</v>
      </c>
      <c r="C570" s="581">
        <v>30.16</v>
      </c>
      <c r="D570" s="574">
        <v>0</v>
      </c>
      <c r="E570" s="574">
        <v>0</v>
      </c>
      <c r="F570" s="574">
        <v>0</v>
      </c>
      <c r="G570" s="583">
        <v>34.4</v>
      </c>
      <c r="H570" s="583">
        <v>22</v>
      </c>
      <c r="I570" s="580">
        <v>69</v>
      </c>
      <c r="J570" s="580">
        <v>34</v>
      </c>
      <c r="K570" s="580">
        <v>6.2</v>
      </c>
      <c r="L570" s="580">
        <v>7.54</v>
      </c>
      <c r="M570" s="581">
        <v>1.9</v>
      </c>
      <c r="N570" s="581">
        <v>0.68</v>
      </c>
      <c r="O570" s="581">
        <f t="shared" si="130"/>
        <v>1.29</v>
      </c>
      <c r="P570" s="582">
        <v>0.2638888888888889</v>
      </c>
      <c r="Q570" s="583">
        <v>0</v>
      </c>
    </row>
    <row r="571" spans="1:17" x14ac:dyDescent="0.35">
      <c r="A571" s="585">
        <v>10</v>
      </c>
      <c r="B571" s="581">
        <v>33.159999999999997</v>
      </c>
      <c r="C571" s="581">
        <v>30.6</v>
      </c>
      <c r="D571" s="574">
        <v>0</v>
      </c>
      <c r="E571" s="574">
        <v>0</v>
      </c>
      <c r="F571" s="574">
        <v>0</v>
      </c>
      <c r="G571" s="583">
        <v>36</v>
      </c>
      <c r="H571" s="583">
        <v>18.8</v>
      </c>
      <c r="I571" s="580">
        <v>92</v>
      </c>
      <c r="J571" s="580">
        <v>32</v>
      </c>
      <c r="K571" s="583">
        <v>6</v>
      </c>
      <c r="L571" s="580">
        <v>9.1199999999999992</v>
      </c>
      <c r="M571" s="580">
        <v>1.47</v>
      </c>
      <c r="N571" s="580">
        <v>0.97</v>
      </c>
      <c r="O571" s="581">
        <f t="shared" si="130"/>
        <v>1.22</v>
      </c>
      <c r="P571" s="582">
        <v>0.34722222222222227</v>
      </c>
      <c r="Q571" s="583">
        <v>0</v>
      </c>
    </row>
    <row r="572" spans="1:17" x14ac:dyDescent="0.35">
      <c r="A572" s="580" t="s">
        <v>16</v>
      </c>
      <c r="B572" s="581">
        <f>SUM(B562:B571)</f>
        <v>297.44000000000005</v>
      </c>
      <c r="C572" s="581">
        <f>SUM(C562:C571)</f>
        <v>286.76000000000005</v>
      </c>
      <c r="D572" s="574">
        <v>0</v>
      </c>
      <c r="E572" s="574">
        <v>0</v>
      </c>
      <c r="F572" s="574">
        <v>0</v>
      </c>
      <c r="G572" s="581">
        <f t="shared" ref="G572:N572" si="131">SUM(G562:G571)</f>
        <v>332.2</v>
      </c>
      <c r="H572" s="581">
        <f t="shared" si="131"/>
        <v>203.4</v>
      </c>
      <c r="I572" s="581">
        <f t="shared" si="131"/>
        <v>881</v>
      </c>
      <c r="J572" s="581">
        <f t="shared" si="131"/>
        <v>394</v>
      </c>
      <c r="K572" s="581">
        <f t="shared" si="131"/>
        <v>50.9</v>
      </c>
      <c r="L572" s="581">
        <f t="shared" si="131"/>
        <v>64</v>
      </c>
      <c r="M572" s="581">
        <f t="shared" si="131"/>
        <v>14.07</v>
      </c>
      <c r="N572" s="581">
        <f t="shared" si="131"/>
        <v>9.18</v>
      </c>
      <c r="O572" s="581">
        <f t="shared" si="130"/>
        <v>11.625</v>
      </c>
      <c r="P572" s="581"/>
      <c r="Q572" s="581"/>
    </row>
    <row r="573" spans="1:17" x14ac:dyDescent="0.35">
      <c r="A573" s="627" t="s">
        <v>51</v>
      </c>
      <c r="B573" s="581">
        <f>AVERAGE(B562:B571)</f>
        <v>29.744000000000007</v>
      </c>
      <c r="C573" s="581">
        <f>AVERAGE(C562:C571)</f>
        <v>28.676000000000005</v>
      </c>
      <c r="D573" s="574">
        <v>0</v>
      </c>
      <c r="E573" s="574">
        <v>0</v>
      </c>
      <c r="F573" s="574">
        <v>0</v>
      </c>
      <c r="G573" s="581">
        <f t="shared" ref="G573:N573" si="132">AVERAGE(G562:G571)</f>
        <v>33.22</v>
      </c>
      <c r="H573" s="581">
        <f t="shared" si="132"/>
        <v>20.34</v>
      </c>
      <c r="I573" s="581">
        <f t="shared" si="132"/>
        <v>88.1</v>
      </c>
      <c r="J573" s="581">
        <f t="shared" si="132"/>
        <v>39.4</v>
      </c>
      <c r="K573" s="581">
        <f t="shared" si="132"/>
        <v>5.09</v>
      </c>
      <c r="L573" s="581">
        <f t="shared" si="132"/>
        <v>6.4</v>
      </c>
      <c r="M573" s="581">
        <f t="shared" si="132"/>
        <v>1.407</v>
      </c>
      <c r="N573" s="581">
        <f t="shared" si="132"/>
        <v>0.91799999999999993</v>
      </c>
      <c r="O573" s="581">
        <f t="shared" si="130"/>
        <v>1.1625000000000001</v>
      </c>
      <c r="P573" s="581"/>
      <c r="Q573" s="581"/>
    </row>
    <row r="574" spans="1:17" x14ac:dyDescent="0.35">
      <c r="A574" s="603">
        <v>11</v>
      </c>
      <c r="B574" s="581">
        <v>32.200000000000003</v>
      </c>
      <c r="C574" s="580">
        <v>30.76</v>
      </c>
      <c r="D574" s="574">
        <v>0</v>
      </c>
      <c r="E574" s="574">
        <v>0</v>
      </c>
      <c r="F574" s="574">
        <v>0</v>
      </c>
      <c r="G574" s="583">
        <v>34.799999999999997</v>
      </c>
      <c r="H574" s="580">
        <v>18.8</v>
      </c>
      <c r="I574" s="580">
        <v>92</v>
      </c>
      <c r="J574" s="580">
        <v>35</v>
      </c>
      <c r="K574" s="580">
        <v>6.4</v>
      </c>
      <c r="L574" s="580">
        <v>6.36</v>
      </c>
      <c r="M574" s="580">
        <v>1.49</v>
      </c>
      <c r="N574" s="580">
        <v>0.99</v>
      </c>
      <c r="O574" s="581">
        <f t="shared" si="130"/>
        <v>1.24</v>
      </c>
      <c r="P574" s="582">
        <v>0.2673611111111111</v>
      </c>
      <c r="Q574" s="583">
        <v>0</v>
      </c>
    </row>
    <row r="575" spans="1:17" x14ac:dyDescent="0.35">
      <c r="A575" s="571">
        <v>12</v>
      </c>
      <c r="B575" s="581">
        <v>29.8</v>
      </c>
      <c r="C575" s="580">
        <v>30.08</v>
      </c>
      <c r="D575" s="574">
        <v>0</v>
      </c>
      <c r="E575" s="574">
        <v>0</v>
      </c>
      <c r="F575" s="574">
        <v>0</v>
      </c>
      <c r="G575" s="580">
        <v>33.799999999999997</v>
      </c>
      <c r="H575" s="583">
        <v>23.2</v>
      </c>
      <c r="I575" s="580">
        <v>73</v>
      </c>
      <c r="J575" s="580">
        <v>43</v>
      </c>
      <c r="K575" s="583">
        <v>4</v>
      </c>
      <c r="L575" s="580">
        <v>5.54</v>
      </c>
      <c r="M575" s="580">
        <v>1.91</v>
      </c>
      <c r="N575" s="581">
        <v>0.39</v>
      </c>
      <c r="O575" s="581">
        <f t="shared" si="130"/>
        <v>1.1499999999999999</v>
      </c>
      <c r="P575" s="582">
        <v>4.5138888888888888E-2</v>
      </c>
      <c r="Q575" s="583">
        <v>0</v>
      </c>
    </row>
    <row r="576" spans="1:17" x14ac:dyDescent="0.35">
      <c r="A576" s="571">
        <v>13</v>
      </c>
      <c r="B576" s="581">
        <v>31.08</v>
      </c>
      <c r="C576" s="580">
        <v>29.76</v>
      </c>
      <c r="D576" s="574">
        <v>0</v>
      </c>
      <c r="E576" s="574">
        <v>0</v>
      </c>
      <c r="F576" s="574">
        <v>0</v>
      </c>
      <c r="G576" s="583">
        <v>35</v>
      </c>
      <c r="H576" s="583">
        <v>21.4</v>
      </c>
      <c r="I576" s="580">
        <v>84</v>
      </c>
      <c r="J576" s="580">
        <v>34</v>
      </c>
      <c r="K576" s="583">
        <v>5.2</v>
      </c>
      <c r="L576" s="580">
        <v>7.14</v>
      </c>
      <c r="M576" s="580">
        <v>1.98</v>
      </c>
      <c r="N576" s="581">
        <v>0.87</v>
      </c>
      <c r="O576" s="581">
        <f t="shared" si="130"/>
        <v>1.425</v>
      </c>
      <c r="P576" s="582">
        <v>0.18402777777777779</v>
      </c>
      <c r="Q576" s="583">
        <v>0.4</v>
      </c>
    </row>
    <row r="577" spans="1:17" x14ac:dyDescent="0.35">
      <c r="A577" s="571">
        <v>14</v>
      </c>
      <c r="B577" s="580">
        <v>33.72</v>
      </c>
      <c r="C577" s="581">
        <v>30.6</v>
      </c>
      <c r="D577" s="574">
        <v>0</v>
      </c>
      <c r="E577" s="574">
        <v>0</v>
      </c>
      <c r="F577" s="574">
        <v>0</v>
      </c>
      <c r="G577" s="583">
        <v>35.4</v>
      </c>
      <c r="H577" s="580">
        <v>21.4</v>
      </c>
      <c r="I577" s="580">
        <v>96</v>
      </c>
      <c r="J577" s="580">
        <v>42</v>
      </c>
      <c r="K577" s="583">
        <v>4.4000000000000004</v>
      </c>
      <c r="L577" s="580">
        <v>6.36</v>
      </c>
      <c r="M577" s="580">
        <v>1.37</v>
      </c>
      <c r="N577" s="580">
        <v>0.88</v>
      </c>
      <c r="O577" s="581">
        <f t="shared" si="130"/>
        <v>1.125</v>
      </c>
      <c r="P577" s="582">
        <v>0.20833333333333334</v>
      </c>
      <c r="Q577" s="583">
        <v>0.3</v>
      </c>
    </row>
    <row r="578" spans="1:17" x14ac:dyDescent="0.35">
      <c r="A578" s="571">
        <v>15</v>
      </c>
      <c r="B578" s="580">
        <v>31.76</v>
      </c>
      <c r="C578" s="580">
        <v>30.24</v>
      </c>
      <c r="D578" s="574">
        <v>0</v>
      </c>
      <c r="E578" s="574">
        <v>0</v>
      </c>
      <c r="F578" s="574">
        <v>0</v>
      </c>
      <c r="G578" s="583">
        <v>32.4</v>
      </c>
      <c r="H578" s="583">
        <v>22.6</v>
      </c>
      <c r="I578" s="580">
        <v>84</v>
      </c>
      <c r="J578" s="580">
        <v>50</v>
      </c>
      <c r="K578" s="583">
        <v>2.8</v>
      </c>
      <c r="L578" s="580">
        <v>5.86</v>
      </c>
      <c r="M578" s="581">
        <v>1.65</v>
      </c>
      <c r="N578" s="581">
        <v>1.06</v>
      </c>
      <c r="O578" s="581">
        <f t="shared" si="130"/>
        <v>1.355</v>
      </c>
      <c r="P578" s="582">
        <v>0.12847222222222224</v>
      </c>
      <c r="Q578" s="583">
        <v>0</v>
      </c>
    </row>
    <row r="579" spans="1:17" x14ac:dyDescent="0.35">
      <c r="A579" s="571">
        <v>16</v>
      </c>
      <c r="B579" s="580">
        <v>33.159999999999997</v>
      </c>
      <c r="C579" s="581">
        <v>30.72</v>
      </c>
      <c r="D579" s="574">
        <v>0</v>
      </c>
      <c r="E579" s="574">
        <v>0</v>
      </c>
      <c r="F579" s="574">
        <v>0</v>
      </c>
      <c r="G579" s="583">
        <v>34.799999999999997</v>
      </c>
      <c r="H579" s="583">
        <v>22.4</v>
      </c>
      <c r="I579" s="580">
        <v>84</v>
      </c>
      <c r="J579" s="580">
        <v>36</v>
      </c>
      <c r="K579" s="580">
        <v>5.2</v>
      </c>
      <c r="L579" s="580">
        <v>6.86</v>
      </c>
      <c r="M579" s="580">
        <v>1.86</v>
      </c>
      <c r="N579" s="581">
        <v>0.82</v>
      </c>
      <c r="O579" s="581">
        <f t="shared" si="130"/>
        <v>1.34</v>
      </c>
      <c r="P579" s="582">
        <v>0.17013888888888887</v>
      </c>
      <c r="Q579" s="583">
        <v>0</v>
      </c>
    </row>
    <row r="580" spans="1:17" x14ac:dyDescent="0.35">
      <c r="A580" s="571">
        <v>17</v>
      </c>
      <c r="B580" s="581">
        <v>33.68</v>
      </c>
      <c r="C580" s="581">
        <v>31.04</v>
      </c>
      <c r="D580" s="574">
        <v>0</v>
      </c>
      <c r="E580" s="574">
        <v>0</v>
      </c>
      <c r="F580" s="574">
        <v>0</v>
      </c>
      <c r="G580" s="583">
        <v>36</v>
      </c>
      <c r="H580" s="583">
        <v>20.8</v>
      </c>
      <c r="I580" s="580">
        <v>96</v>
      </c>
      <c r="J580" s="580">
        <v>31</v>
      </c>
      <c r="K580" s="580">
        <v>6.3</v>
      </c>
      <c r="L580" s="580">
        <v>8.58</v>
      </c>
      <c r="M580" s="580">
        <v>1.92</v>
      </c>
      <c r="N580" s="581">
        <v>1</v>
      </c>
      <c r="O580" s="581">
        <f t="shared" si="130"/>
        <v>1.46</v>
      </c>
      <c r="P580" s="582">
        <v>0.34375</v>
      </c>
      <c r="Q580" s="583">
        <v>0</v>
      </c>
    </row>
    <row r="581" spans="1:17" x14ac:dyDescent="0.35">
      <c r="A581" s="571">
        <v>18</v>
      </c>
      <c r="B581" s="580">
        <v>30.64</v>
      </c>
      <c r="C581" s="580">
        <v>30.52</v>
      </c>
      <c r="D581" s="574">
        <v>0</v>
      </c>
      <c r="E581" s="574">
        <v>0</v>
      </c>
      <c r="F581" s="574">
        <v>0</v>
      </c>
      <c r="G581" s="583">
        <v>35</v>
      </c>
      <c r="H581" s="580">
        <v>21.8</v>
      </c>
      <c r="I581" s="580">
        <v>92</v>
      </c>
      <c r="J581" s="580">
        <v>45</v>
      </c>
      <c r="K581" s="580">
        <v>3.5</v>
      </c>
      <c r="L581" s="580">
        <v>0.82</v>
      </c>
      <c r="M581" s="580">
        <v>1.67</v>
      </c>
      <c r="N581" s="580">
        <v>1.1299999999999999</v>
      </c>
      <c r="O581" s="581">
        <f t="shared" si="130"/>
        <v>1.4</v>
      </c>
      <c r="P581" s="582">
        <v>0.1423611111111111</v>
      </c>
      <c r="Q581" s="583">
        <v>5.6</v>
      </c>
    </row>
    <row r="582" spans="1:17" x14ac:dyDescent="0.35">
      <c r="A582" s="571">
        <v>19</v>
      </c>
      <c r="B582" s="580">
        <v>29.8</v>
      </c>
      <c r="C582" s="580">
        <v>29.64</v>
      </c>
      <c r="D582" s="574">
        <v>0</v>
      </c>
      <c r="E582" s="574">
        <v>0</v>
      </c>
      <c r="F582" s="574">
        <v>0</v>
      </c>
      <c r="G582" s="580">
        <v>34.4</v>
      </c>
      <c r="H582" s="583">
        <v>19.8</v>
      </c>
      <c r="I582" s="580">
        <v>80</v>
      </c>
      <c r="J582" s="580">
        <v>35</v>
      </c>
      <c r="K582" s="583">
        <v>5.0999999999999996</v>
      </c>
      <c r="L582" s="580">
        <v>6.68</v>
      </c>
      <c r="M582" s="580">
        <v>2.84</v>
      </c>
      <c r="N582" s="581">
        <v>0.93</v>
      </c>
      <c r="O582" s="581">
        <f t="shared" si="130"/>
        <v>1.885</v>
      </c>
      <c r="P582" s="582">
        <v>0.16666666666666666</v>
      </c>
      <c r="Q582" s="583">
        <v>0</v>
      </c>
    </row>
    <row r="583" spans="1:17" x14ac:dyDescent="0.35">
      <c r="A583" s="585">
        <v>20</v>
      </c>
      <c r="B583" s="586">
        <v>30.16</v>
      </c>
      <c r="C583" s="580">
        <v>29.88</v>
      </c>
      <c r="D583" s="574">
        <v>0</v>
      </c>
      <c r="E583" s="574">
        <v>0</v>
      </c>
      <c r="F583" s="574">
        <v>0</v>
      </c>
      <c r="G583" s="583">
        <v>34.799999999999997</v>
      </c>
      <c r="H583" s="583">
        <v>22.8</v>
      </c>
      <c r="I583" s="580">
        <v>80</v>
      </c>
      <c r="J583" s="580">
        <v>37</v>
      </c>
      <c r="K583" s="583">
        <v>5.0999999999999996</v>
      </c>
      <c r="L583" s="580">
        <v>0.8</v>
      </c>
      <c r="M583" s="580">
        <v>2.06</v>
      </c>
      <c r="N583" s="581">
        <v>1.67</v>
      </c>
      <c r="O583" s="581">
        <f t="shared" si="130"/>
        <v>1.865</v>
      </c>
      <c r="P583" s="582">
        <v>0.1423611111111111</v>
      </c>
      <c r="Q583" s="583">
        <v>0</v>
      </c>
    </row>
    <row r="584" spans="1:17" x14ac:dyDescent="0.35">
      <c r="A584" s="580" t="s">
        <v>16</v>
      </c>
      <c r="B584" s="581">
        <f>SUM(B574:B583)</f>
        <v>316.00000000000006</v>
      </c>
      <c r="C584" s="581">
        <f>SUM(C574:C583)</f>
        <v>303.24</v>
      </c>
      <c r="D584" s="574">
        <v>0</v>
      </c>
      <c r="E584" s="574">
        <v>0</v>
      </c>
      <c r="F584" s="574">
        <v>0</v>
      </c>
      <c r="G584" s="581">
        <f t="shared" ref="G584:N584" si="133">SUM(G574:G583)</f>
        <v>346.4</v>
      </c>
      <c r="H584" s="581">
        <f t="shared" si="133"/>
        <v>215.00000000000006</v>
      </c>
      <c r="I584" s="581">
        <f t="shared" si="133"/>
        <v>861</v>
      </c>
      <c r="J584" s="581">
        <f t="shared" si="133"/>
        <v>388</v>
      </c>
      <c r="K584" s="581">
        <f t="shared" si="133"/>
        <v>48</v>
      </c>
      <c r="L584" s="581">
        <f t="shared" si="133"/>
        <v>54.999999999999993</v>
      </c>
      <c r="M584" s="581">
        <f t="shared" si="133"/>
        <v>18.749999999999996</v>
      </c>
      <c r="N584" s="581">
        <f t="shared" si="133"/>
        <v>9.74</v>
      </c>
      <c r="O584" s="581">
        <f t="shared" si="130"/>
        <v>14.244999999999997</v>
      </c>
      <c r="P584" s="581"/>
      <c r="Q584" s="581"/>
    </row>
    <row r="585" spans="1:17" x14ac:dyDescent="0.35">
      <c r="A585" s="627" t="s">
        <v>51</v>
      </c>
      <c r="B585" s="581">
        <f>AVERAGE(B574:B583)</f>
        <v>31.600000000000005</v>
      </c>
      <c r="C585" s="581">
        <f>AVERAGE(C574:C583)</f>
        <v>30.324000000000002</v>
      </c>
      <c r="D585" s="574">
        <v>0</v>
      </c>
      <c r="E585" s="574">
        <v>0</v>
      </c>
      <c r="F585" s="574">
        <v>0</v>
      </c>
      <c r="G585" s="581">
        <f t="shared" ref="G585:N585" si="134">AVERAGE(G574:G583)</f>
        <v>34.64</v>
      </c>
      <c r="H585" s="581">
        <f t="shared" si="134"/>
        <v>21.500000000000007</v>
      </c>
      <c r="I585" s="581">
        <f t="shared" si="134"/>
        <v>86.1</v>
      </c>
      <c r="J585" s="581">
        <f t="shared" si="134"/>
        <v>38.799999999999997</v>
      </c>
      <c r="K585" s="581">
        <f t="shared" si="134"/>
        <v>4.8</v>
      </c>
      <c r="L585" s="581">
        <f t="shared" si="134"/>
        <v>5.4999999999999991</v>
      </c>
      <c r="M585" s="581">
        <f t="shared" si="134"/>
        <v>1.8749999999999996</v>
      </c>
      <c r="N585" s="581">
        <f t="shared" si="134"/>
        <v>0.97399999999999998</v>
      </c>
      <c r="O585" s="581">
        <f t="shared" si="130"/>
        <v>1.4244999999999997</v>
      </c>
      <c r="P585" s="581"/>
      <c r="Q585" s="581"/>
    </row>
    <row r="586" spans="1:17" x14ac:dyDescent="0.35">
      <c r="A586" s="603">
        <v>21</v>
      </c>
      <c r="B586" s="573">
        <v>29.64</v>
      </c>
      <c r="C586" s="580">
        <v>29.04</v>
      </c>
      <c r="D586" s="574">
        <v>0</v>
      </c>
      <c r="E586" s="574">
        <v>0</v>
      </c>
      <c r="F586" s="574">
        <v>0</v>
      </c>
      <c r="G586" s="583">
        <v>33</v>
      </c>
      <c r="H586" s="580">
        <v>21.2</v>
      </c>
      <c r="I586" s="580">
        <v>96</v>
      </c>
      <c r="J586" s="580">
        <v>50</v>
      </c>
      <c r="K586" s="583">
        <v>2.4</v>
      </c>
      <c r="L586" s="580">
        <v>7.36</v>
      </c>
      <c r="M586" s="580">
        <v>1.33</v>
      </c>
      <c r="N586" s="580">
        <v>0.68</v>
      </c>
      <c r="O586" s="581">
        <f t="shared" si="130"/>
        <v>1.0050000000000001</v>
      </c>
      <c r="P586" s="582">
        <v>0.18055555555555555</v>
      </c>
      <c r="Q586" s="583">
        <v>18.2</v>
      </c>
    </row>
    <row r="587" spans="1:17" x14ac:dyDescent="0.35">
      <c r="A587" s="571">
        <v>22</v>
      </c>
      <c r="B587" s="580">
        <v>28.16</v>
      </c>
      <c r="C587" s="581">
        <v>28</v>
      </c>
      <c r="D587" s="574">
        <v>0</v>
      </c>
      <c r="E587" s="574">
        <v>0</v>
      </c>
      <c r="F587" s="574">
        <v>0</v>
      </c>
      <c r="G587" s="583">
        <v>30.2</v>
      </c>
      <c r="H587" s="583">
        <v>20.8</v>
      </c>
      <c r="I587" s="580">
        <v>96</v>
      </c>
      <c r="J587" s="580">
        <v>54</v>
      </c>
      <c r="K587" s="583">
        <v>2.2000000000000002</v>
      </c>
      <c r="L587" s="580">
        <v>3.38</v>
      </c>
      <c r="M587" s="581">
        <v>1.1200000000000001</v>
      </c>
      <c r="N587" s="581">
        <v>0.71</v>
      </c>
      <c r="O587" s="581">
        <f t="shared" si="130"/>
        <v>0.91500000000000004</v>
      </c>
      <c r="P587" s="582">
        <v>4.8611111111111112E-2</v>
      </c>
      <c r="Q587" s="583">
        <v>1</v>
      </c>
    </row>
    <row r="588" spans="1:17" x14ac:dyDescent="0.35">
      <c r="A588" s="571">
        <v>23</v>
      </c>
      <c r="B588" s="580">
        <v>30.92</v>
      </c>
      <c r="C588" s="581">
        <v>29.28</v>
      </c>
      <c r="D588" s="574">
        <v>0</v>
      </c>
      <c r="E588" s="574">
        <v>0</v>
      </c>
      <c r="F588" s="574">
        <v>0</v>
      </c>
      <c r="G588" s="583">
        <v>35.4</v>
      </c>
      <c r="H588" s="583">
        <v>19.8</v>
      </c>
      <c r="I588" s="580">
        <v>92</v>
      </c>
      <c r="J588" s="580">
        <v>36</v>
      </c>
      <c r="K588" s="580">
        <v>4.9000000000000004</v>
      </c>
      <c r="L588" s="581">
        <v>6.2</v>
      </c>
      <c r="M588" s="580">
        <v>1.18</v>
      </c>
      <c r="N588" s="581">
        <v>0.8</v>
      </c>
      <c r="O588" s="581">
        <f t="shared" si="130"/>
        <v>0.99</v>
      </c>
      <c r="P588" s="582">
        <v>0.375</v>
      </c>
      <c r="Q588" s="583">
        <v>0</v>
      </c>
    </row>
    <row r="589" spans="1:17" x14ac:dyDescent="0.35">
      <c r="A589" s="571">
        <v>24</v>
      </c>
      <c r="B589" s="581">
        <v>31.28</v>
      </c>
      <c r="C589" s="581">
        <v>29.96</v>
      </c>
      <c r="D589" s="574">
        <v>0</v>
      </c>
      <c r="E589" s="574">
        <v>0</v>
      </c>
      <c r="F589" s="574">
        <v>0</v>
      </c>
      <c r="G589" s="583">
        <v>35.4</v>
      </c>
      <c r="H589" s="583">
        <v>17.8</v>
      </c>
      <c r="I589" s="580">
        <v>92</v>
      </c>
      <c r="J589" s="580">
        <v>31</v>
      </c>
      <c r="K589" s="580">
        <v>5.3</v>
      </c>
      <c r="L589" s="580">
        <v>8.48</v>
      </c>
      <c r="M589" s="580">
        <v>1.45</v>
      </c>
      <c r="N589" s="580">
        <v>0.77</v>
      </c>
      <c r="O589" s="581">
        <f t="shared" si="130"/>
        <v>1.1099999999999999</v>
      </c>
      <c r="P589" s="582">
        <v>0.4375</v>
      </c>
      <c r="Q589" s="583">
        <v>0</v>
      </c>
    </row>
    <row r="590" spans="1:17" x14ac:dyDescent="0.35">
      <c r="A590" s="571">
        <v>25</v>
      </c>
      <c r="B590" s="580">
        <v>29.48</v>
      </c>
      <c r="C590" s="581">
        <v>29.6</v>
      </c>
      <c r="D590" s="574">
        <v>0</v>
      </c>
      <c r="E590" s="574">
        <v>0</v>
      </c>
      <c r="F590" s="574">
        <v>0</v>
      </c>
      <c r="G590" s="583">
        <v>34.799999999999997</v>
      </c>
      <c r="H590" s="580">
        <v>20.6</v>
      </c>
      <c r="I590" s="580">
        <v>69</v>
      </c>
      <c r="J590" s="580">
        <v>41</v>
      </c>
      <c r="K590" s="580">
        <v>4.7</v>
      </c>
      <c r="L590" s="581">
        <v>7.4</v>
      </c>
      <c r="M590" s="581">
        <v>1.3</v>
      </c>
      <c r="N590" s="580">
        <v>1.21</v>
      </c>
      <c r="O590" s="581">
        <f t="shared" si="130"/>
        <v>1.2549999999999999</v>
      </c>
      <c r="P590" s="582">
        <v>3.8194444444444441E-2</v>
      </c>
      <c r="Q590" s="583">
        <v>0</v>
      </c>
    </row>
    <row r="591" spans="1:17" x14ac:dyDescent="0.35">
      <c r="A591" s="571">
        <v>26</v>
      </c>
      <c r="B591" s="580">
        <v>30.56</v>
      </c>
      <c r="C591" s="580">
        <v>29.48</v>
      </c>
      <c r="D591" s="574">
        <v>0</v>
      </c>
      <c r="E591" s="574">
        <v>0</v>
      </c>
      <c r="F591" s="574">
        <v>0</v>
      </c>
      <c r="G591" s="580">
        <v>34.4</v>
      </c>
      <c r="H591" s="583">
        <v>20.6</v>
      </c>
      <c r="I591" s="580">
        <v>83</v>
      </c>
      <c r="J591" s="580">
        <v>35</v>
      </c>
      <c r="K591" s="583">
        <v>4.5999999999999996</v>
      </c>
      <c r="L591" s="580">
        <v>5.18</v>
      </c>
      <c r="M591" s="580">
        <v>1.56</v>
      </c>
      <c r="N591" s="581">
        <v>0.84</v>
      </c>
      <c r="O591" s="581">
        <f t="shared" si="130"/>
        <v>1.2</v>
      </c>
      <c r="P591" s="582">
        <v>0.12847222222222224</v>
      </c>
      <c r="Q591" s="583">
        <v>0</v>
      </c>
    </row>
    <row r="592" spans="1:17" x14ac:dyDescent="0.35">
      <c r="A592" s="571">
        <v>27</v>
      </c>
      <c r="B592" s="581">
        <v>31.24</v>
      </c>
      <c r="C592" s="580">
        <v>29.88</v>
      </c>
      <c r="D592" s="574">
        <v>0</v>
      </c>
      <c r="E592" s="574">
        <v>0</v>
      </c>
      <c r="F592" s="574">
        <v>0</v>
      </c>
      <c r="G592" s="583">
        <v>35.200000000000003</v>
      </c>
      <c r="H592" s="583">
        <v>20.399999999999999</v>
      </c>
      <c r="I592" s="580">
        <v>83</v>
      </c>
      <c r="J592" s="580">
        <v>34</v>
      </c>
      <c r="K592" s="583">
        <v>6.7</v>
      </c>
      <c r="L592" s="580">
        <v>8.26</v>
      </c>
      <c r="M592" s="581">
        <v>1.4</v>
      </c>
      <c r="N592" s="581">
        <v>0.79</v>
      </c>
      <c r="O592" s="581">
        <f t="shared" si="130"/>
        <v>1.095</v>
      </c>
      <c r="P592" s="582">
        <v>0.24305555555555555</v>
      </c>
      <c r="Q592" s="583">
        <v>0</v>
      </c>
    </row>
    <row r="593" spans="1:17" x14ac:dyDescent="0.35">
      <c r="A593" s="571">
        <v>28</v>
      </c>
      <c r="B593" s="580">
        <v>31.88</v>
      </c>
      <c r="C593" s="580">
        <v>30.56</v>
      </c>
      <c r="D593" s="574">
        <v>0</v>
      </c>
      <c r="E593" s="574">
        <v>0</v>
      </c>
      <c r="F593" s="574">
        <v>0</v>
      </c>
      <c r="G593" s="583">
        <v>36</v>
      </c>
      <c r="H593" s="580">
        <v>20.399999999999999</v>
      </c>
      <c r="I593" s="580">
        <v>83</v>
      </c>
      <c r="J593" s="580">
        <v>27</v>
      </c>
      <c r="K593" s="583">
        <v>8.5</v>
      </c>
      <c r="L593" s="580">
        <v>9.36</v>
      </c>
      <c r="M593" s="580">
        <v>1.71</v>
      </c>
      <c r="N593" s="580">
        <v>0.87</v>
      </c>
      <c r="O593" s="581">
        <f t="shared" si="130"/>
        <v>1.29</v>
      </c>
      <c r="P593" s="582">
        <v>0.32291666666666669</v>
      </c>
      <c r="Q593" s="583">
        <v>0</v>
      </c>
    </row>
    <row r="594" spans="1:17" x14ac:dyDescent="0.35">
      <c r="A594" s="571">
        <v>29</v>
      </c>
      <c r="B594" s="580">
        <v>32.119999999999997</v>
      </c>
      <c r="C594" s="580">
        <v>31.04</v>
      </c>
      <c r="D594" s="574">
        <v>0</v>
      </c>
      <c r="E594" s="574">
        <v>0</v>
      </c>
      <c r="F594" s="574">
        <v>0</v>
      </c>
      <c r="G594" s="583">
        <v>35.799999999999997</v>
      </c>
      <c r="H594" s="583">
        <v>20.399999999999999</v>
      </c>
      <c r="I594" s="580">
        <v>75</v>
      </c>
      <c r="J594" s="580">
        <v>32</v>
      </c>
      <c r="K594" s="583">
        <v>9.1999999999999993</v>
      </c>
      <c r="L594" s="580">
        <v>10.18</v>
      </c>
      <c r="M594" s="581">
        <v>1.63</v>
      </c>
      <c r="N594" s="581">
        <v>1.08</v>
      </c>
      <c r="O594" s="581">
        <f t="shared" si="130"/>
        <v>1.355</v>
      </c>
      <c r="P594" s="582">
        <v>0.34375</v>
      </c>
      <c r="Q594" s="583">
        <v>0</v>
      </c>
    </row>
    <row r="595" spans="1:17" x14ac:dyDescent="0.35">
      <c r="A595" s="571">
        <v>30</v>
      </c>
      <c r="B595" s="580">
        <v>33.119999999999997</v>
      </c>
      <c r="C595" s="581">
        <v>31.36</v>
      </c>
      <c r="D595" s="574">
        <v>0</v>
      </c>
      <c r="E595" s="574">
        <v>0</v>
      </c>
      <c r="F595" s="574">
        <v>0</v>
      </c>
      <c r="G595" s="583">
        <v>36.200000000000003</v>
      </c>
      <c r="H595" s="583">
        <v>23.8</v>
      </c>
      <c r="I595" s="580">
        <v>57</v>
      </c>
      <c r="J595" s="580">
        <v>30</v>
      </c>
      <c r="K595" s="580">
        <v>8</v>
      </c>
      <c r="L595" s="580">
        <v>9.1999999999999993</v>
      </c>
      <c r="M595" s="580">
        <v>2.12</v>
      </c>
      <c r="N595" s="581">
        <v>2.27</v>
      </c>
      <c r="O595" s="581">
        <f t="shared" si="130"/>
        <v>2.1950000000000003</v>
      </c>
      <c r="P595" s="582">
        <v>0.29166666666666669</v>
      </c>
      <c r="Q595" s="583">
        <v>0</v>
      </c>
    </row>
    <row r="596" spans="1:17" x14ac:dyDescent="0.35">
      <c r="A596" s="580">
        <v>31</v>
      </c>
      <c r="B596" s="581">
        <v>33.520000000000003</v>
      </c>
      <c r="C596" s="581">
        <v>31</v>
      </c>
      <c r="D596" s="574">
        <v>0</v>
      </c>
      <c r="E596" s="574">
        <v>0</v>
      </c>
      <c r="F596" s="574">
        <v>0</v>
      </c>
      <c r="G596" s="583">
        <v>35.4</v>
      </c>
      <c r="H596" s="583">
        <v>19.2</v>
      </c>
      <c r="I596" s="580">
        <v>96</v>
      </c>
      <c r="J596" s="580">
        <v>33</v>
      </c>
      <c r="K596" s="580">
        <v>8.1999999999999993</v>
      </c>
      <c r="L596" s="580">
        <v>9.6</v>
      </c>
      <c r="M596" s="581">
        <v>2</v>
      </c>
      <c r="N596" s="580">
        <v>2.71</v>
      </c>
      <c r="O596" s="581">
        <f t="shared" si="130"/>
        <v>2.355</v>
      </c>
      <c r="P596" s="582">
        <v>0.34375</v>
      </c>
      <c r="Q596" s="583">
        <v>6</v>
      </c>
    </row>
    <row r="597" spans="1:17" x14ac:dyDescent="0.35">
      <c r="A597" s="580" t="s">
        <v>16</v>
      </c>
      <c r="B597" s="581">
        <f>SUM(B586:B596)</f>
        <v>341.91999999999996</v>
      </c>
      <c r="C597" s="581">
        <f>SUM(C586:C596)</f>
        <v>329.2</v>
      </c>
      <c r="D597" s="574">
        <v>0</v>
      </c>
      <c r="E597" s="574">
        <v>0</v>
      </c>
      <c r="F597" s="574">
        <v>0</v>
      </c>
      <c r="G597" s="581">
        <f t="shared" ref="G597:O597" si="135">SUM(G586:G596)</f>
        <v>381.8</v>
      </c>
      <c r="H597" s="581">
        <f t="shared" si="135"/>
        <v>225</v>
      </c>
      <c r="I597" s="581">
        <f t="shared" si="135"/>
        <v>922</v>
      </c>
      <c r="J597" s="581">
        <f t="shared" si="135"/>
        <v>403</v>
      </c>
      <c r="K597" s="581">
        <f t="shared" si="135"/>
        <v>64.7</v>
      </c>
      <c r="L597" s="581">
        <f t="shared" si="135"/>
        <v>84.6</v>
      </c>
      <c r="M597" s="581">
        <f t="shared" si="135"/>
        <v>16.8</v>
      </c>
      <c r="N597" s="581">
        <f t="shared" si="135"/>
        <v>12.73</v>
      </c>
      <c r="O597" s="581">
        <f t="shared" si="135"/>
        <v>14.765000000000001</v>
      </c>
      <c r="P597" s="581"/>
      <c r="Q597" s="581"/>
    </row>
    <row r="598" spans="1:17" x14ac:dyDescent="0.35">
      <c r="A598" s="627" t="s">
        <v>51</v>
      </c>
      <c r="B598" s="626">
        <f>AVERAGE(B586:B596)</f>
        <v>31.083636363636359</v>
      </c>
      <c r="C598" s="626">
        <f>AVERAGE(C586:C596)</f>
        <v>29.927272727272726</v>
      </c>
      <c r="D598" s="574">
        <v>0</v>
      </c>
      <c r="E598" s="574">
        <v>0</v>
      </c>
      <c r="F598" s="574">
        <v>0</v>
      </c>
      <c r="G598" s="626">
        <f t="shared" ref="G598:O598" si="136">AVERAGE(G586:G596)</f>
        <v>34.709090909090911</v>
      </c>
      <c r="H598" s="626">
        <f t="shared" si="136"/>
        <v>20.454545454545453</v>
      </c>
      <c r="I598" s="626">
        <f t="shared" si="136"/>
        <v>83.818181818181813</v>
      </c>
      <c r="J598" s="626">
        <f t="shared" si="136"/>
        <v>36.636363636363633</v>
      </c>
      <c r="K598" s="626">
        <f t="shared" si="136"/>
        <v>5.8818181818181818</v>
      </c>
      <c r="L598" s="626">
        <f t="shared" si="136"/>
        <v>7.6909090909090905</v>
      </c>
      <c r="M598" s="626">
        <f t="shared" si="136"/>
        <v>1.5272727272727273</v>
      </c>
      <c r="N598" s="626">
        <f t="shared" si="136"/>
        <v>1.1572727272727272</v>
      </c>
      <c r="O598" s="626">
        <f t="shared" si="136"/>
        <v>1.3422727272727273</v>
      </c>
      <c r="P598" s="626"/>
      <c r="Q598" s="626"/>
    </row>
    <row r="599" spans="1:17" x14ac:dyDescent="0.35">
      <c r="A599" s="580" t="s">
        <v>49</v>
      </c>
      <c r="B599" s="581">
        <f>B597+B584+B572</f>
        <v>955.36000000000013</v>
      </c>
      <c r="C599" s="581">
        <f>C597+C584+C572</f>
        <v>919.2</v>
      </c>
      <c r="D599" s="574">
        <v>0</v>
      </c>
      <c r="E599" s="574">
        <v>0</v>
      </c>
      <c r="F599" s="574">
        <v>0</v>
      </c>
      <c r="G599" s="581">
        <f t="shared" ref="G599:O599" si="137">G597+G584+G572</f>
        <v>1060.4000000000001</v>
      </c>
      <c r="H599" s="581">
        <f t="shared" si="137"/>
        <v>643.40000000000009</v>
      </c>
      <c r="I599" s="581">
        <f t="shared" si="137"/>
        <v>2664</v>
      </c>
      <c r="J599" s="581">
        <f t="shared" si="137"/>
        <v>1185</v>
      </c>
      <c r="K599" s="581">
        <f t="shared" si="137"/>
        <v>163.6</v>
      </c>
      <c r="L599" s="581">
        <f t="shared" si="137"/>
        <v>203.6</v>
      </c>
      <c r="M599" s="581">
        <f t="shared" si="137"/>
        <v>49.62</v>
      </c>
      <c r="N599" s="581">
        <f t="shared" si="137"/>
        <v>31.65</v>
      </c>
      <c r="O599" s="581">
        <f t="shared" si="137"/>
        <v>40.634999999999998</v>
      </c>
      <c r="P599" s="581"/>
      <c r="Q599" s="581"/>
    </row>
    <row r="600" spans="1:17" x14ac:dyDescent="0.35">
      <c r="A600" s="627" t="s">
        <v>21</v>
      </c>
      <c r="B600" s="581">
        <f>B599/31</f>
        <v>30.818064516129038</v>
      </c>
      <c r="C600" s="581">
        <f>C599/31</f>
        <v>29.651612903225807</v>
      </c>
      <c r="D600" s="574">
        <v>0</v>
      </c>
      <c r="E600" s="574">
        <v>0</v>
      </c>
      <c r="F600" s="574">
        <v>0</v>
      </c>
      <c r="G600" s="581">
        <f t="shared" ref="G600:O600" si="138">G599/31</f>
        <v>34.20645161290323</v>
      </c>
      <c r="H600" s="581">
        <f t="shared" si="138"/>
        <v>20.754838709677422</v>
      </c>
      <c r="I600" s="581">
        <f t="shared" si="138"/>
        <v>85.935483870967744</v>
      </c>
      <c r="J600" s="581">
        <f t="shared" si="138"/>
        <v>38.225806451612904</v>
      </c>
      <c r="K600" s="581">
        <f t="shared" si="138"/>
        <v>5.2774193548387096</v>
      </c>
      <c r="L600" s="581">
        <f t="shared" si="138"/>
        <v>6.5677419354838706</v>
      </c>
      <c r="M600" s="581">
        <f t="shared" si="138"/>
        <v>1.6006451612903225</v>
      </c>
      <c r="N600" s="581">
        <f t="shared" si="138"/>
        <v>1.0209677419354839</v>
      </c>
      <c r="O600" s="581">
        <f t="shared" si="138"/>
        <v>1.3108064516129032</v>
      </c>
      <c r="P600" s="581"/>
      <c r="Q600" s="581"/>
    </row>
    <row r="601" spans="1:17" x14ac:dyDescent="0.35">
      <c r="A601" s="634"/>
      <c r="B601" s="634"/>
      <c r="C601" s="634"/>
      <c r="D601" s="634"/>
      <c r="E601" s="634"/>
      <c r="F601" s="634"/>
      <c r="G601" s="634"/>
      <c r="H601" s="634"/>
      <c r="I601" s="634"/>
      <c r="J601" s="634"/>
      <c r="K601" s="634"/>
      <c r="L601" s="634"/>
      <c r="M601" s="634"/>
      <c r="N601" s="634"/>
      <c r="O601" s="634"/>
      <c r="P601" s="634"/>
      <c r="Q601" s="634"/>
    </row>
    <row r="602" spans="1:17" ht="15" thickBot="1" x14ac:dyDescent="0.4">
      <c r="A602" s="1577" t="s">
        <v>297</v>
      </c>
      <c r="B602" s="1577"/>
      <c r="C602" s="1577"/>
      <c r="D602" s="1577"/>
      <c r="E602" s="1577"/>
      <c r="F602" s="1577"/>
      <c r="G602" s="1577"/>
      <c r="H602" s="1577"/>
      <c r="I602" s="1577"/>
      <c r="J602" s="1577"/>
      <c r="K602" s="1577"/>
      <c r="L602" s="1577"/>
      <c r="M602" s="1577"/>
      <c r="N602" s="1577"/>
      <c r="O602" s="1577"/>
      <c r="P602" s="1577"/>
      <c r="Q602" s="1577"/>
    </row>
    <row r="603" spans="1:17" ht="15" customHeight="1" x14ac:dyDescent="0.35">
      <c r="A603" s="1569" t="s">
        <v>1</v>
      </c>
      <c r="B603" s="1460" t="s">
        <v>23</v>
      </c>
      <c r="C603" s="1578"/>
      <c r="D603" s="1578"/>
      <c r="E603" s="1578"/>
      <c r="F603" s="1571"/>
      <c r="G603" s="1460" t="s">
        <v>24</v>
      </c>
      <c r="H603" s="1571"/>
      <c r="I603" s="1460" t="s">
        <v>4</v>
      </c>
      <c r="J603" s="1571"/>
      <c r="K603" s="1572" t="s">
        <v>5</v>
      </c>
      <c r="L603" s="1573"/>
      <c r="M603" s="1572" t="s">
        <v>6</v>
      </c>
      <c r="N603" s="1574"/>
      <c r="O603" s="1573"/>
      <c r="P603" s="1575" t="s">
        <v>46</v>
      </c>
      <c r="Q603" s="1585" t="s">
        <v>47</v>
      </c>
    </row>
    <row r="604" spans="1:17" ht="26.5" thickBot="1" x14ac:dyDescent="0.4">
      <c r="A604" s="1570"/>
      <c r="B604" s="567">
        <v>0.05</v>
      </c>
      <c r="C604" s="567">
        <v>0.1</v>
      </c>
      <c r="D604" s="568" t="s">
        <v>265</v>
      </c>
      <c r="E604" s="568" t="s">
        <v>228</v>
      </c>
      <c r="F604" s="567" t="s">
        <v>266</v>
      </c>
      <c r="G604" s="567" t="s">
        <v>9</v>
      </c>
      <c r="H604" s="567" t="s">
        <v>10</v>
      </c>
      <c r="I604" s="567" t="s">
        <v>9</v>
      </c>
      <c r="J604" s="567" t="s">
        <v>10</v>
      </c>
      <c r="K604" s="567" t="s">
        <v>11</v>
      </c>
      <c r="L604" s="567" t="s">
        <v>12</v>
      </c>
      <c r="M604" s="569" t="s">
        <v>13</v>
      </c>
      <c r="N604" s="569" t="s">
        <v>14</v>
      </c>
      <c r="O604" s="569" t="s">
        <v>48</v>
      </c>
      <c r="P604" s="1576"/>
      <c r="Q604" s="1594"/>
    </row>
    <row r="605" spans="1:17" x14ac:dyDescent="0.35">
      <c r="A605" s="571">
        <v>1</v>
      </c>
      <c r="B605" s="581">
        <v>31.6</v>
      </c>
      <c r="C605" s="580">
        <v>30.88</v>
      </c>
      <c r="D605" s="574">
        <v>0</v>
      </c>
      <c r="E605" s="574">
        <v>0</v>
      </c>
      <c r="F605" s="574">
        <v>0</v>
      </c>
      <c r="G605" s="583">
        <v>36.200000000000003</v>
      </c>
      <c r="H605" s="580">
        <v>20.6</v>
      </c>
      <c r="I605" s="580">
        <v>92</v>
      </c>
      <c r="J605" s="580">
        <v>33</v>
      </c>
      <c r="K605" s="580">
        <v>6.6</v>
      </c>
      <c r="L605" s="580">
        <v>8.7200000000000006</v>
      </c>
      <c r="M605" s="580">
        <v>2.11</v>
      </c>
      <c r="N605" s="580">
        <v>1.1200000000000001</v>
      </c>
      <c r="O605" s="581">
        <f>AVERAGE(M605:N605)</f>
        <v>1.615</v>
      </c>
      <c r="P605" s="582">
        <v>0.30208333333333331</v>
      </c>
      <c r="Q605" s="583">
        <v>1.6</v>
      </c>
    </row>
    <row r="606" spans="1:17" x14ac:dyDescent="0.35">
      <c r="A606" s="571">
        <v>2</v>
      </c>
      <c r="B606" s="580">
        <v>29.6</v>
      </c>
      <c r="C606" s="580">
        <v>30.32</v>
      </c>
      <c r="D606" s="574">
        <v>0</v>
      </c>
      <c r="E606" s="574">
        <v>0</v>
      </c>
      <c r="F606" s="574">
        <v>0</v>
      </c>
      <c r="G606" s="580">
        <v>33.4</v>
      </c>
      <c r="H606" s="583">
        <v>20.399999999999999</v>
      </c>
      <c r="I606" s="580">
        <v>87</v>
      </c>
      <c r="J606" s="580">
        <v>60</v>
      </c>
      <c r="K606" s="583">
        <v>3.4</v>
      </c>
      <c r="L606" s="580">
        <v>13.22</v>
      </c>
      <c r="M606" s="580">
        <v>1.64</v>
      </c>
      <c r="N606" s="581">
        <v>0.9</v>
      </c>
      <c r="O606" s="581">
        <f t="shared" ref="O606:O638" si="139">AVERAGE(M606:N606)</f>
        <v>1.27</v>
      </c>
      <c r="P606" s="582">
        <v>0.18055555555555555</v>
      </c>
      <c r="Q606" s="583">
        <v>8.6</v>
      </c>
    </row>
    <row r="607" spans="1:17" x14ac:dyDescent="0.35">
      <c r="A607" s="571">
        <v>3</v>
      </c>
      <c r="B607" s="581">
        <v>25.32</v>
      </c>
      <c r="C607" s="580">
        <v>27.56</v>
      </c>
      <c r="D607" s="574">
        <v>0</v>
      </c>
      <c r="E607" s="574">
        <v>0</v>
      </c>
      <c r="F607" s="574">
        <v>0</v>
      </c>
      <c r="G607" s="583">
        <v>28.2</v>
      </c>
      <c r="H607" s="583">
        <v>19.8</v>
      </c>
      <c r="I607" s="580">
        <v>96</v>
      </c>
      <c r="J607" s="580">
        <v>70</v>
      </c>
      <c r="K607" s="583">
        <v>1.2</v>
      </c>
      <c r="L607" s="581">
        <v>0.6</v>
      </c>
      <c r="M607" s="581">
        <v>2.2000000000000002</v>
      </c>
      <c r="N607" s="581">
        <v>0.41</v>
      </c>
      <c r="O607" s="581">
        <f t="shared" si="139"/>
        <v>1.3050000000000002</v>
      </c>
      <c r="P607" s="582">
        <v>4.1666666666666664E-2</v>
      </c>
      <c r="Q607" s="583">
        <v>73.3</v>
      </c>
    </row>
    <row r="608" spans="1:17" x14ac:dyDescent="0.35">
      <c r="A608" s="571">
        <v>4</v>
      </c>
      <c r="B608" s="580">
        <v>30.52</v>
      </c>
      <c r="C608" s="580">
        <v>28.12</v>
      </c>
      <c r="D608" s="574">
        <v>0</v>
      </c>
      <c r="E608" s="574">
        <v>0</v>
      </c>
      <c r="F608" s="574">
        <v>0</v>
      </c>
      <c r="G608" s="583">
        <v>34.799999999999997</v>
      </c>
      <c r="H608" s="583">
        <v>20</v>
      </c>
      <c r="I608" s="580">
        <v>92</v>
      </c>
      <c r="J608" s="580">
        <v>42</v>
      </c>
      <c r="K608" s="583">
        <v>5</v>
      </c>
      <c r="L608" s="580">
        <v>4.54</v>
      </c>
      <c r="M608" s="580">
        <v>1.43</v>
      </c>
      <c r="N608" s="580">
        <v>2.2599999999999998</v>
      </c>
      <c r="O608" s="581">
        <f t="shared" si="139"/>
        <v>1.8449999999999998</v>
      </c>
      <c r="P608" s="582">
        <v>0.46180555555555558</v>
      </c>
      <c r="Q608" s="583">
        <v>2.6</v>
      </c>
    </row>
    <row r="609" spans="1:17" x14ac:dyDescent="0.35">
      <c r="A609" s="571">
        <v>5</v>
      </c>
      <c r="B609" s="580">
        <v>28.28</v>
      </c>
      <c r="C609" s="580">
        <v>28.36</v>
      </c>
      <c r="D609" s="574">
        <v>0</v>
      </c>
      <c r="E609" s="574">
        <v>0</v>
      </c>
      <c r="F609" s="574">
        <v>0</v>
      </c>
      <c r="G609" s="583">
        <v>33</v>
      </c>
      <c r="H609" s="583">
        <v>20.8</v>
      </c>
      <c r="I609" s="580">
        <v>92</v>
      </c>
      <c r="J609" s="580">
        <v>49</v>
      </c>
      <c r="K609" s="583">
        <v>3.4</v>
      </c>
      <c r="L609" s="580">
        <v>4.24</v>
      </c>
      <c r="M609" s="581">
        <v>1.58</v>
      </c>
      <c r="N609" s="581">
        <v>0.84</v>
      </c>
      <c r="O609" s="581">
        <f t="shared" si="139"/>
        <v>1.21</v>
      </c>
      <c r="P609" s="582">
        <v>2.7777777777777776E-2</v>
      </c>
      <c r="Q609" s="583">
        <v>3.4</v>
      </c>
    </row>
    <row r="610" spans="1:17" x14ac:dyDescent="0.35">
      <c r="A610" s="571">
        <v>6</v>
      </c>
      <c r="B610" s="580">
        <v>31.28</v>
      </c>
      <c r="C610" s="581">
        <v>29.16</v>
      </c>
      <c r="D610" s="574">
        <v>0</v>
      </c>
      <c r="E610" s="574">
        <v>0</v>
      </c>
      <c r="F610" s="574">
        <v>0</v>
      </c>
      <c r="G610" s="583">
        <v>34.4</v>
      </c>
      <c r="H610" s="583">
        <v>21.2</v>
      </c>
      <c r="I610" s="580">
        <v>92</v>
      </c>
      <c r="J610" s="580">
        <v>42</v>
      </c>
      <c r="K610" s="580">
        <v>4.8</v>
      </c>
      <c r="L610" s="580">
        <v>11.62</v>
      </c>
      <c r="M610" s="580">
        <v>1.1100000000000001</v>
      </c>
      <c r="N610" s="581">
        <v>1.56</v>
      </c>
      <c r="O610" s="581">
        <f t="shared" si="139"/>
        <v>1.335</v>
      </c>
      <c r="P610" s="582">
        <v>0.23611111111111113</v>
      </c>
      <c r="Q610" s="583">
        <v>0</v>
      </c>
    </row>
    <row r="611" spans="1:17" x14ac:dyDescent="0.35">
      <c r="A611" s="571">
        <v>7</v>
      </c>
      <c r="B611" s="581">
        <v>30.04</v>
      </c>
      <c r="C611" s="581">
        <v>28.84</v>
      </c>
      <c r="D611" s="574">
        <v>0</v>
      </c>
      <c r="E611" s="574">
        <v>0</v>
      </c>
      <c r="F611" s="574">
        <v>0</v>
      </c>
      <c r="G611" s="583">
        <v>32.799999999999997</v>
      </c>
      <c r="H611" s="583">
        <v>20.8</v>
      </c>
      <c r="I611" s="580">
        <v>96</v>
      </c>
      <c r="J611" s="580">
        <v>45</v>
      </c>
      <c r="K611" s="580">
        <v>3.2</v>
      </c>
      <c r="L611" s="580">
        <v>4.18</v>
      </c>
      <c r="M611" s="580">
        <v>1.44</v>
      </c>
      <c r="N611" s="580">
        <v>0.94</v>
      </c>
      <c r="O611" s="581">
        <f t="shared" si="139"/>
        <v>1.19</v>
      </c>
      <c r="P611" s="582">
        <v>0.3263888888888889</v>
      </c>
      <c r="Q611" s="583">
        <v>20.8</v>
      </c>
    </row>
    <row r="612" spans="1:17" x14ac:dyDescent="0.35">
      <c r="A612" s="571">
        <v>8</v>
      </c>
      <c r="B612" s="580">
        <v>30.64</v>
      </c>
      <c r="C612" s="580">
        <v>29.08</v>
      </c>
      <c r="D612" s="574">
        <v>0</v>
      </c>
      <c r="E612" s="574">
        <v>0</v>
      </c>
      <c r="F612" s="574">
        <v>0</v>
      </c>
      <c r="G612" s="583">
        <v>33.799999999999997</v>
      </c>
      <c r="H612" s="580">
        <v>20.2</v>
      </c>
      <c r="I612" s="580">
        <v>96</v>
      </c>
      <c r="J612" s="580">
        <v>50</v>
      </c>
      <c r="K612" s="580">
        <v>2.9</v>
      </c>
      <c r="L612" s="580">
        <v>4.62</v>
      </c>
      <c r="M612" s="580">
        <v>1.64</v>
      </c>
      <c r="N612" s="580">
        <v>0.75</v>
      </c>
      <c r="O612" s="581">
        <f t="shared" si="139"/>
        <v>1.1949999999999998</v>
      </c>
      <c r="P612" s="582">
        <v>0.25</v>
      </c>
      <c r="Q612" s="583">
        <v>2.6</v>
      </c>
    </row>
    <row r="613" spans="1:17" x14ac:dyDescent="0.35">
      <c r="A613" s="571">
        <v>9</v>
      </c>
      <c r="B613" s="580">
        <v>33.44</v>
      </c>
      <c r="C613" s="580">
        <v>30.64</v>
      </c>
      <c r="D613" s="574">
        <v>0</v>
      </c>
      <c r="E613" s="574">
        <v>0</v>
      </c>
      <c r="F613" s="574">
        <v>0</v>
      </c>
      <c r="G613" s="580">
        <v>34.200000000000003</v>
      </c>
      <c r="H613" s="583">
        <v>21</v>
      </c>
      <c r="I613" s="580">
        <v>92</v>
      </c>
      <c r="J613" s="580">
        <v>42</v>
      </c>
      <c r="K613" s="583">
        <v>4.2</v>
      </c>
      <c r="L613" s="581">
        <v>6.9</v>
      </c>
      <c r="M613" s="580">
        <v>1.27</v>
      </c>
      <c r="N613" s="581">
        <v>0.73</v>
      </c>
      <c r="O613" s="581">
        <f t="shared" si="139"/>
        <v>1</v>
      </c>
      <c r="P613" s="582">
        <v>0.36805555555555558</v>
      </c>
      <c r="Q613" s="583">
        <v>0</v>
      </c>
    </row>
    <row r="614" spans="1:17" ht="15" thickBot="1" x14ac:dyDescent="0.4">
      <c r="A614" s="585">
        <v>10</v>
      </c>
      <c r="B614" s="581">
        <v>34</v>
      </c>
      <c r="C614" s="580">
        <v>31.44</v>
      </c>
      <c r="D614" s="574">
        <v>0</v>
      </c>
      <c r="E614" s="574">
        <v>0</v>
      </c>
      <c r="F614" s="574">
        <v>0</v>
      </c>
      <c r="G614" s="583">
        <v>35.799999999999997</v>
      </c>
      <c r="H614" s="583">
        <v>20.2</v>
      </c>
      <c r="I614" s="580">
        <v>92</v>
      </c>
      <c r="J614" s="580">
        <v>38</v>
      </c>
      <c r="K614" s="583">
        <v>4.0999999999999996</v>
      </c>
      <c r="L614" s="580">
        <v>7.56</v>
      </c>
      <c r="M614" s="580">
        <v>1.18</v>
      </c>
      <c r="N614" s="581">
        <v>0.67</v>
      </c>
      <c r="O614" s="581">
        <f t="shared" si="139"/>
        <v>0.92500000000000004</v>
      </c>
      <c r="P614" s="582">
        <v>0.41666666666666669</v>
      </c>
      <c r="Q614" s="583">
        <v>0</v>
      </c>
    </row>
    <row r="615" spans="1:17" ht="15" thickBot="1" x14ac:dyDescent="0.4">
      <c r="A615" s="597" t="s">
        <v>16</v>
      </c>
      <c r="B615" s="581">
        <f>SUM(B605:B614)</f>
        <v>304.71999999999997</v>
      </c>
      <c r="C615" s="581">
        <f>SUM(C605:C614)</f>
        <v>294.39999999999998</v>
      </c>
      <c r="D615" s="574">
        <v>0</v>
      </c>
      <c r="E615" s="574">
        <v>0</v>
      </c>
      <c r="F615" s="574">
        <v>0</v>
      </c>
      <c r="G615" s="581">
        <f t="shared" ref="G615:N615" si="140">SUM(G605:G614)</f>
        <v>336.6</v>
      </c>
      <c r="H615" s="581">
        <f t="shared" si="140"/>
        <v>204.99999999999997</v>
      </c>
      <c r="I615" s="581">
        <f t="shared" si="140"/>
        <v>927</v>
      </c>
      <c r="J615" s="581">
        <f t="shared" si="140"/>
        <v>471</v>
      </c>
      <c r="K615" s="581">
        <f t="shared" si="140"/>
        <v>38.799999999999997</v>
      </c>
      <c r="L615" s="581">
        <f t="shared" si="140"/>
        <v>66.199999999999989</v>
      </c>
      <c r="M615" s="581">
        <f t="shared" si="140"/>
        <v>15.6</v>
      </c>
      <c r="N615" s="581">
        <f t="shared" si="140"/>
        <v>10.18</v>
      </c>
      <c r="O615" s="581">
        <f t="shared" si="139"/>
        <v>12.89</v>
      </c>
      <c r="P615" s="582"/>
      <c r="Q615" s="583"/>
    </row>
    <row r="616" spans="1:17" ht="15" thickBot="1" x14ac:dyDescent="0.4">
      <c r="A616" s="597" t="s">
        <v>18</v>
      </c>
      <c r="B616" s="581">
        <f>AVERAGE(B605:B614)</f>
        <v>30.471999999999998</v>
      </c>
      <c r="C616" s="581">
        <f>AVERAGE(C605:C614)</f>
        <v>29.439999999999998</v>
      </c>
      <c r="D616" s="574">
        <v>0</v>
      </c>
      <c r="E616" s="574">
        <v>0</v>
      </c>
      <c r="F616" s="574">
        <v>0</v>
      </c>
      <c r="G616" s="581">
        <f t="shared" ref="G616:N616" si="141">AVERAGE(G605:G614)</f>
        <v>33.660000000000004</v>
      </c>
      <c r="H616" s="581">
        <f t="shared" si="141"/>
        <v>20.499999999999996</v>
      </c>
      <c r="I616" s="581">
        <f t="shared" si="141"/>
        <v>92.7</v>
      </c>
      <c r="J616" s="581">
        <f t="shared" si="141"/>
        <v>47.1</v>
      </c>
      <c r="K616" s="581">
        <f t="shared" si="141"/>
        <v>3.88</v>
      </c>
      <c r="L616" s="581">
        <f t="shared" si="141"/>
        <v>6.6199999999999992</v>
      </c>
      <c r="M616" s="581">
        <f t="shared" si="141"/>
        <v>1.56</v>
      </c>
      <c r="N616" s="581">
        <f t="shared" si="141"/>
        <v>1.018</v>
      </c>
      <c r="O616" s="581">
        <f t="shared" si="139"/>
        <v>1.2890000000000001</v>
      </c>
      <c r="P616" s="582"/>
      <c r="Q616" s="583"/>
    </row>
    <row r="617" spans="1:17" x14ac:dyDescent="0.35">
      <c r="A617" s="603">
        <v>11</v>
      </c>
      <c r="B617" s="580">
        <v>34.36</v>
      </c>
      <c r="C617" s="580">
        <v>32.08</v>
      </c>
      <c r="D617" s="574">
        <v>0</v>
      </c>
      <c r="E617" s="574">
        <v>0</v>
      </c>
      <c r="F617" s="574">
        <v>0</v>
      </c>
      <c r="G617" s="583">
        <v>36</v>
      </c>
      <c r="H617" s="583">
        <v>20</v>
      </c>
      <c r="I617" s="580">
        <v>92</v>
      </c>
      <c r="J617" s="580">
        <v>35</v>
      </c>
      <c r="K617" s="583">
        <v>5</v>
      </c>
      <c r="L617" s="580">
        <v>8.34</v>
      </c>
      <c r="M617" s="580">
        <v>1.27</v>
      </c>
      <c r="N617" s="580">
        <v>1.26</v>
      </c>
      <c r="O617" s="581">
        <f t="shared" si="139"/>
        <v>1.2650000000000001</v>
      </c>
      <c r="P617" s="582">
        <v>0.4201388888888889</v>
      </c>
      <c r="Q617" s="583">
        <v>0</v>
      </c>
    </row>
    <row r="618" spans="1:17" x14ac:dyDescent="0.35">
      <c r="A618" s="571">
        <v>12</v>
      </c>
      <c r="B618" s="580">
        <v>31.6</v>
      </c>
      <c r="C618" s="580">
        <v>31.88</v>
      </c>
      <c r="D618" s="574">
        <v>0</v>
      </c>
      <c r="E618" s="574">
        <v>0</v>
      </c>
      <c r="F618" s="574">
        <v>0</v>
      </c>
      <c r="G618" s="583">
        <v>34.799999999999997</v>
      </c>
      <c r="H618" s="583">
        <v>22</v>
      </c>
      <c r="I618" s="580">
        <v>88</v>
      </c>
      <c r="J618" s="580">
        <v>55</v>
      </c>
      <c r="K618" s="583">
        <v>2.1</v>
      </c>
      <c r="L618" s="581">
        <v>4.4000000000000004</v>
      </c>
      <c r="M618" s="581">
        <v>2.0499999999999998</v>
      </c>
      <c r="N618" s="581">
        <v>0.54</v>
      </c>
      <c r="O618" s="581">
        <f t="shared" si="139"/>
        <v>1.2949999999999999</v>
      </c>
      <c r="P618" s="582">
        <v>0.17013888888888887</v>
      </c>
      <c r="Q618" s="583">
        <v>0</v>
      </c>
    </row>
    <row r="619" spans="1:17" x14ac:dyDescent="0.35">
      <c r="A619" s="571">
        <v>13</v>
      </c>
      <c r="B619" s="580">
        <v>32.840000000000003</v>
      </c>
      <c r="C619" s="581">
        <v>30.88</v>
      </c>
      <c r="D619" s="574">
        <v>0</v>
      </c>
      <c r="E619" s="574">
        <v>0</v>
      </c>
      <c r="F619" s="574">
        <v>0</v>
      </c>
      <c r="G619" s="583">
        <v>34.200000000000003</v>
      </c>
      <c r="H619" s="583">
        <v>21.8</v>
      </c>
      <c r="I619" s="580">
        <v>96</v>
      </c>
      <c r="J619" s="580">
        <v>43</v>
      </c>
      <c r="K619" s="580">
        <v>3.1</v>
      </c>
      <c r="L619" s="581">
        <v>2.9</v>
      </c>
      <c r="M619" s="580">
        <v>1.06</v>
      </c>
      <c r="N619" s="581">
        <v>2.4</v>
      </c>
      <c r="O619" s="581">
        <f t="shared" si="139"/>
        <v>1.73</v>
      </c>
      <c r="P619" s="582">
        <v>0.26041666666666669</v>
      </c>
      <c r="Q619" s="583">
        <v>1.4</v>
      </c>
    </row>
    <row r="620" spans="1:17" x14ac:dyDescent="0.35">
      <c r="A620" s="571">
        <v>14</v>
      </c>
      <c r="B620" s="581">
        <v>32.68</v>
      </c>
      <c r="C620" s="581">
        <v>30.88</v>
      </c>
      <c r="D620" s="574">
        <v>0</v>
      </c>
      <c r="E620" s="574">
        <v>0</v>
      </c>
      <c r="F620" s="574">
        <v>0</v>
      </c>
      <c r="G620" s="583">
        <v>35.4</v>
      </c>
      <c r="H620" s="583">
        <v>20.399999999999999</v>
      </c>
      <c r="I620" s="580">
        <v>92</v>
      </c>
      <c r="J620" s="580">
        <v>37</v>
      </c>
      <c r="K620" s="583">
        <v>4</v>
      </c>
      <c r="L620" s="580">
        <v>5.34</v>
      </c>
      <c r="M620" s="580">
        <v>1.03</v>
      </c>
      <c r="N620" s="580">
        <v>0.96</v>
      </c>
      <c r="O620" s="581">
        <f t="shared" si="139"/>
        <v>0.995</v>
      </c>
      <c r="P620" s="582">
        <v>0.4236111111111111</v>
      </c>
      <c r="Q620" s="583">
        <v>11.6</v>
      </c>
    </row>
    <row r="621" spans="1:17" x14ac:dyDescent="0.35">
      <c r="A621" s="571">
        <v>15</v>
      </c>
      <c r="B621" s="580">
        <v>32.28</v>
      </c>
      <c r="C621" s="580">
        <v>31.08</v>
      </c>
      <c r="D621" s="574">
        <v>0</v>
      </c>
      <c r="E621" s="574">
        <v>0</v>
      </c>
      <c r="F621" s="574">
        <v>0</v>
      </c>
      <c r="G621" s="583">
        <v>35.200000000000003</v>
      </c>
      <c r="H621" s="580">
        <v>22.8</v>
      </c>
      <c r="I621" s="580">
        <v>76</v>
      </c>
      <c r="J621" s="580">
        <v>42</v>
      </c>
      <c r="K621" s="580">
        <v>4.4000000000000004</v>
      </c>
      <c r="L621" s="580">
        <v>7.72</v>
      </c>
      <c r="M621" s="580">
        <v>1.65</v>
      </c>
      <c r="N621" s="580">
        <v>0.88</v>
      </c>
      <c r="O621" s="581">
        <f t="shared" si="139"/>
        <v>1.2649999999999999</v>
      </c>
      <c r="P621" s="582">
        <v>2.6493055555555558</v>
      </c>
      <c r="Q621" s="583">
        <v>0</v>
      </c>
    </row>
    <row r="622" spans="1:17" x14ac:dyDescent="0.35">
      <c r="A622" s="571">
        <v>16</v>
      </c>
      <c r="B622" s="580">
        <v>31.16</v>
      </c>
      <c r="C622" s="580">
        <v>31.28</v>
      </c>
      <c r="D622" s="574">
        <v>0</v>
      </c>
      <c r="E622" s="574">
        <v>0</v>
      </c>
      <c r="F622" s="574">
        <v>0</v>
      </c>
      <c r="G622" s="580">
        <v>34.4</v>
      </c>
      <c r="H622" s="583">
        <v>21.8</v>
      </c>
      <c r="I622" s="580">
        <v>92</v>
      </c>
      <c r="J622" s="580">
        <v>50</v>
      </c>
      <c r="K622" s="583">
        <v>5.7</v>
      </c>
      <c r="L622" s="580">
        <v>8.64</v>
      </c>
      <c r="M622" s="580">
        <v>2.88</v>
      </c>
      <c r="N622" s="581">
        <v>1.85</v>
      </c>
      <c r="O622" s="581">
        <f t="shared" si="139"/>
        <v>2.3650000000000002</v>
      </c>
      <c r="P622" s="582">
        <v>0.28472222222222221</v>
      </c>
      <c r="Q622" s="583">
        <v>0</v>
      </c>
    </row>
    <row r="623" spans="1:17" x14ac:dyDescent="0.35">
      <c r="A623" s="571">
        <v>17</v>
      </c>
      <c r="B623" s="581">
        <v>32.520000000000003</v>
      </c>
      <c r="C623" s="580">
        <v>31.24</v>
      </c>
      <c r="D623" s="574">
        <v>0</v>
      </c>
      <c r="E623" s="574">
        <v>0</v>
      </c>
      <c r="F623" s="574">
        <v>0</v>
      </c>
      <c r="G623" s="583">
        <v>34.4</v>
      </c>
      <c r="H623" s="583">
        <v>23</v>
      </c>
      <c r="I623" s="580">
        <v>84</v>
      </c>
      <c r="J623" s="580">
        <v>42</v>
      </c>
      <c r="K623" s="583">
        <v>6.7</v>
      </c>
      <c r="L623" s="580">
        <v>10.039999999999999</v>
      </c>
      <c r="M623" s="580">
        <v>1.86</v>
      </c>
      <c r="N623" s="581">
        <v>3.28</v>
      </c>
      <c r="O623" s="581">
        <f t="shared" si="139"/>
        <v>2.57</v>
      </c>
      <c r="P623" s="582">
        <v>0.25</v>
      </c>
      <c r="Q623" s="583">
        <v>0</v>
      </c>
    </row>
    <row r="624" spans="1:17" x14ac:dyDescent="0.35">
      <c r="A624" s="571">
        <v>18</v>
      </c>
      <c r="B624" s="580">
        <v>30.8</v>
      </c>
      <c r="C624" s="580">
        <v>30.52</v>
      </c>
      <c r="D624" s="574">
        <v>0</v>
      </c>
      <c r="E624" s="574">
        <v>0</v>
      </c>
      <c r="F624" s="574">
        <v>0</v>
      </c>
      <c r="G624" s="583">
        <v>31</v>
      </c>
      <c r="H624" s="583">
        <v>22</v>
      </c>
      <c r="I624" s="580">
        <v>88</v>
      </c>
      <c r="J624" s="580">
        <v>55</v>
      </c>
      <c r="K624" s="583">
        <v>2.5</v>
      </c>
      <c r="L624" s="580">
        <v>5.0999999999999996</v>
      </c>
      <c r="M624" s="580">
        <v>1.27</v>
      </c>
      <c r="N624" s="580">
        <v>0.76</v>
      </c>
      <c r="O624" s="581">
        <f t="shared" si="139"/>
        <v>1.0150000000000001</v>
      </c>
      <c r="P624" s="582">
        <v>3.8194444444444441E-2</v>
      </c>
      <c r="Q624" s="583">
        <v>0</v>
      </c>
    </row>
    <row r="625" spans="1:17" x14ac:dyDescent="0.35">
      <c r="A625" s="571">
        <v>19</v>
      </c>
      <c r="B625" s="581">
        <v>33</v>
      </c>
      <c r="C625" s="580">
        <v>30.84</v>
      </c>
      <c r="D625" s="574">
        <v>0</v>
      </c>
      <c r="E625" s="574">
        <v>0</v>
      </c>
      <c r="F625" s="574">
        <v>0</v>
      </c>
      <c r="G625" s="583">
        <v>34.4</v>
      </c>
      <c r="H625" s="583">
        <v>21.4</v>
      </c>
      <c r="I625" s="580">
        <v>96</v>
      </c>
      <c r="J625" s="580">
        <v>42</v>
      </c>
      <c r="K625" s="583">
        <v>3.4</v>
      </c>
      <c r="L625" s="580">
        <v>3.38</v>
      </c>
      <c r="M625" s="581">
        <v>1.0900000000000001</v>
      </c>
      <c r="N625" s="581">
        <v>1.95</v>
      </c>
      <c r="O625" s="581">
        <f t="shared" si="139"/>
        <v>1.52</v>
      </c>
      <c r="P625" s="582">
        <v>0.23263888888888887</v>
      </c>
      <c r="Q625" s="583">
        <v>0</v>
      </c>
    </row>
    <row r="626" spans="1:17" ht="15" thickBot="1" x14ac:dyDescent="0.4">
      <c r="A626" s="585">
        <v>20</v>
      </c>
      <c r="B626" s="580">
        <v>28.64</v>
      </c>
      <c r="C626" s="581">
        <v>29.76</v>
      </c>
      <c r="D626" s="574">
        <v>0</v>
      </c>
      <c r="E626" s="574">
        <v>0</v>
      </c>
      <c r="F626" s="574">
        <v>0</v>
      </c>
      <c r="G626" s="583">
        <v>33.4</v>
      </c>
      <c r="H626" s="583">
        <v>20.2</v>
      </c>
      <c r="I626" s="580">
        <v>96</v>
      </c>
      <c r="J626" s="580">
        <v>66</v>
      </c>
      <c r="K626" s="580">
        <v>2.1</v>
      </c>
      <c r="L626" s="580">
        <v>4.18</v>
      </c>
      <c r="M626" s="581">
        <v>1.7</v>
      </c>
      <c r="N626" s="581">
        <v>0.73</v>
      </c>
      <c r="O626" s="581">
        <f t="shared" si="139"/>
        <v>1.2149999999999999</v>
      </c>
      <c r="P626" s="582">
        <v>0.1076388888888889</v>
      </c>
      <c r="Q626" s="583">
        <v>10.8</v>
      </c>
    </row>
    <row r="627" spans="1:17" ht="15" thickBot="1" x14ac:dyDescent="0.4">
      <c r="A627" s="597" t="s">
        <v>16</v>
      </c>
      <c r="B627" s="580">
        <f>SUM(B617:B626)</f>
        <v>319.88</v>
      </c>
      <c r="C627" s="580">
        <f>SUM(C617:C626)</f>
        <v>310.44</v>
      </c>
      <c r="D627" s="574">
        <v>0</v>
      </c>
      <c r="E627" s="574">
        <v>0</v>
      </c>
      <c r="F627" s="574">
        <v>0</v>
      </c>
      <c r="G627" s="580">
        <f t="shared" ref="G627:N627" si="142">SUM(G617:G626)</f>
        <v>343.2</v>
      </c>
      <c r="H627" s="580">
        <f t="shared" si="142"/>
        <v>215.39999999999998</v>
      </c>
      <c r="I627" s="580">
        <f t="shared" si="142"/>
        <v>900</v>
      </c>
      <c r="J627" s="580">
        <f t="shared" si="142"/>
        <v>467</v>
      </c>
      <c r="K627" s="580">
        <f t="shared" si="142"/>
        <v>39</v>
      </c>
      <c r="L627" s="580">
        <f t="shared" si="142"/>
        <v>60.040000000000006</v>
      </c>
      <c r="M627" s="580">
        <f t="shared" si="142"/>
        <v>15.86</v>
      </c>
      <c r="N627" s="580">
        <f t="shared" si="142"/>
        <v>14.61</v>
      </c>
      <c r="O627" s="581">
        <f t="shared" si="139"/>
        <v>15.234999999999999</v>
      </c>
      <c r="P627" s="582"/>
      <c r="Q627" s="583"/>
    </row>
    <row r="628" spans="1:17" ht="15" thickBot="1" x14ac:dyDescent="0.4">
      <c r="A628" s="597" t="s">
        <v>18</v>
      </c>
      <c r="B628" s="580">
        <f>AVERAGE(B617:B626)</f>
        <v>31.988</v>
      </c>
      <c r="C628" s="580">
        <f>AVERAGE(C617:C626)</f>
        <v>31.044</v>
      </c>
      <c r="D628" s="574">
        <v>0</v>
      </c>
      <c r="E628" s="574">
        <v>0</v>
      </c>
      <c r="F628" s="574">
        <v>0</v>
      </c>
      <c r="G628" s="580">
        <f t="shared" ref="G628:N628" si="143">AVERAGE(G617:G626)</f>
        <v>34.32</v>
      </c>
      <c r="H628" s="580">
        <f t="shared" si="143"/>
        <v>21.54</v>
      </c>
      <c r="I628" s="580">
        <f t="shared" si="143"/>
        <v>90</v>
      </c>
      <c r="J628" s="580">
        <f t="shared" si="143"/>
        <v>46.7</v>
      </c>
      <c r="K628" s="580">
        <f t="shared" si="143"/>
        <v>3.9</v>
      </c>
      <c r="L628" s="580">
        <f t="shared" si="143"/>
        <v>6.0040000000000004</v>
      </c>
      <c r="M628" s="580">
        <f t="shared" si="143"/>
        <v>1.5859999999999999</v>
      </c>
      <c r="N628" s="580">
        <f t="shared" si="143"/>
        <v>1.4609999999999999</v>
      </c>
      <c r="O628" s="581">
        <f t="shared" si="139"/>
        <v>1.5234999999999999</v>
      </c>
      <c r="P628" s="582"/>
      <c r="Q628" s="583"/>
    </row>
    <row r="629" spans="1:17" x14ac:dyDescent="0.35">
      <c r="A629" s="603">
        <v>21</v>
      </c>
      <c r="B629" s="581">
        <v>30.08</v>
      </c>
      <c r="C629" s="581">
        <v>29.28</v>
      </c>
      <c r="D629" s="574">
        <v>0</v>
      </c>
      <c r="E629" s="574">
        <v>0</v>
      </c>
      <c r="F629" s="574">
        <v>0</v>
      </c>
      <c r="G629" s="583">
        <v>32</v>
      </c>
      <c r="H629" s="583">
        <v>21.2</v>
      </c>
      <c r="I629" s="580">
        <v>92</v>
      </c>
      <c r="J629" s="580">
        <v>53</v>
      </c>
      <c r="K629" s="580">
        <v>3.2</v>
      </c>
      <c r="L629" s="580">
        <v>5.36</v>
      </c>
      <c r="M629" s="580">
        <v>2.19</v>
      </c>
      <c r="N629" s="580">
        <v>1.1599999999999999</v>
      </c>
      <c r="O629" s="581">
        <f t="shared" si="139"/>
        <v>1.6749999999999998</v>
      </c>
      <c r="P629" s="582">
        <v>0.1423611111111111</v>
      </c>
      <c r="Q629" s="583">
        <v>0</v>
      </c>
    </row>
    <row r="630" spans="1:17" x14ac:dyDescent="0.35">
      <c r="A630" s="571">
        <v>22</v>
      </c>
      <c r="B630" s="580">
        <v>32.08</v>
      </c>
      <c r="C630" s="580">
        <v>31.96</v>
      </c>
      <c r="D630" s="574">
        <v>0</v>
      </c>
      <c r="E630" s="574">
        <v>0</v>
      </c>
      <c r="F630" s="574">
        <v>0</v>
      </c>
      <c r="G630" s="583">
        <v>35.4</v>
      </c>
      <c r="H630" s="580">
        <v>21.4</v>
      </c>
      <c r="I630" s="580">
        <v>92</v>
      </c>
      <c r="J630" s="580">
        <v>47</v>
      </c>
      <c r="K630" s="580">
        <v>3.8</v>
      </c>
      <c r="L630" s="580">
        <v>1.64</v>
      </c>
      <c r="M630" s="580">
        <v>1.08</v>
      </c>
      <c r="N630" s="580">
        <v>1.32</v>
      </c>
      <c r="O630" s="581">
        <f t="shared" si="139"/>
        <v>1.2000000000000002</v>
      </c>
      <c r="P630" s="582">
        <v>0.375</v>
      </c>
      <c r="Q630" s="583">
        <v>0</v>
      </c>
    </row>
    <row r="631" spans="1:17" x14ac:dyDescent="0.35">
      <c r="A631" s="571">
        <v>23</v>
      </c>
      <c r="B631" s="581">
        <v>31.6</v>
      </c>
      <c r="C631" s="580">
        <v>30.68</v>
      </c>
      <c r="D631" s="574">
        <v>0</v>
      </c>
      <c r="E631" s="574">
        <v>0</v>
      </c>
      <c r="F631" s="574">
        <v>0</v>
      </c>
      <c r="G631" s="580">
        <v>32.799999999999997</v>
      </c>
      <c r="H631" s="583">
        <v>20.8</v>
      </c>
      <c r="I631" s="580">
        <v>96</v>
      </c>
      <c r="J631" s="580">
        <v>55</v>
      </c>
      <c r="K631" s="583">
        <v>3.7</v>
      </c>
      <c r="L631" s="580">
        <v>5.04</v>
      </c>
      <c r="M631" s="580">
        <v>1.19</v>
      </c>
      <c r="N631" s="581">
        <v>1.51</v>
      </c>
      <c r="O631" s="581">
        <f t="shared" si="139"/>
        <v>1.35</v>
      </c>
      <c r="P631" s="582">
        <v>0.19097222222222221</v>
      </c>
      <c r="Q631" s="583">
        <v>5.7</v>
      </c>
    </row>
    <row r="632" spans="1:17" x14ac:dyDescent="0.35">
      <c r="A632" s="571">
        <v>24</v>
      </c>
      <c r="B632" s="581">
        <v>30.76</v>
      </c>
      <c r="C632" s="580">
        <v>30.32</v>
      </c>
      <c r="D632" s="574">
        <v>0</v>
      </c>
      <c r="E632" s="574">
        <v>0</v>
      </c>
      <c r="F632" s="574">
        <v>0</v>
      </c>
      <c r="G632" s="583">
        <v>32.799999999999997</v>
      </c>
      <c r="H632" s="583">
        <v>21.4</v>
      </c>
      <c r="I632" s="580">
        <v>92</v>
      </c>
      <c r="J632" s="580">
        <v>50</v>
      </c>
      <c r="K632" s="583">
        <v>3.6</v>
      </c>
      <c r="L632" s="580">
        <v>7.22</v>
      </c>
      <c r="M632" s="580">
        <v>2.06</v>
      </c>
      <c r="N632" s="581">
        <v>0.89</v>
      </c>
      <c r="O632" s="581">
        <f t="shared" si="139"/>
        <v>1.4750000000000001</v>
      </c>
      <c r="P632" s="582">
        <v>0.15625</v>
      </c>
      <c r="Q632" s="583">
        <v>0</v>
      </c>
    </row>
    <row r="633" spans="1:17" x14ac:dyDescent="0.35">
      <c r="A633" s="571">
        <v>25</v>
      </c>
      <c r="B633" s="580">
        <v>32.68</v>
      </c>
      <c r="C633" s="580">
        <v>30.72</v>
      </c>
      <c r="D633" s="574">
        <v>0</v>
      </c>
      <c r="E633" s="574">
        <v>0</v>
      </c>
      <c r="F633" s="574">
        <v>0</v>
      </c>
      <c r="G633" s="583">
        <v>35.4</v>
      </c>
      <c r="H633" s="580">
        <v>21.4</v>
      </c>
      <c r="I633" s="580">
        <v>88</v>
      </c>
      <c r="J633" s="580">
        <v>42</v>
      </c>
      <c r="K633" s="583">
        <v>4.2</v>
      </c>
      <c r="L633" s="580">
        <v>6.96</v>
      </c>
      <c r="M633" s="580">
        <v>1.1000000000000001</v>
      </c>
      <c r="N633" s="580">
        <v>1.49</v>
      </c>
      <c r="O633" s="581">
        <f t="shared" si="139"/>
        <v>1.2949999999999999</v>
      </c>
      <c r="P633" s="582">
        <v>0.27777777777777779</v>
      </c>
      <c r="Q633" s="583">
        <v>0</v>
      </c>
    </row>
    <row r="634" spans="1:17" x14ac:dyDescent="0.35">
      <c r="A634" s="571">
        <v>26</v>
      </c>
      <c r="B634" s="581">
        <v>30</v>
      </c>
      <c r="C634" s="580">
        <v>29.88</v>
      </c>
      <c r="D634" s="574">
        <v>0</v>
      </c>
      <c r="E634" s="574">
        <v>0</v>
      </c>
      <c r="F634" s="574">
        <v>0</v>
      </c>
      <c r="G634" s="583">
        <v>34.4</v>
      </c>
      <c r="H634" s="583">
        <v>19.8</v>
      </c>
      <c r="I634" s="580">
        <v>92</v>
      </c>
      <c r="J634" s="580">
        <v>58</v>
      </c>
      <c r="K634" s="583">
        <v>2.8</v>
      </c>
      <c r="L634" s="580">
        <v>4.34</v>
      </c>
      <c r="M634" s="581">
        <v>1.87</v>
      </c>
      <c r="N634" s="581">
        <v>0.79</v>
      </c>
      <c r="O634" s="581">
        <f t="shared" si="139"/>
        <v>1.33</v>
      </c>
      <c r="P634" s="582">
        <v>0.17708333333333334</v>
      </c>
      <c r="Q634" s="583">
        <v>15.6</v>
      </c>
    </row>
    <row r="635" spans="1:17" x14ac:dyDescent="0.35">
      <c r="A635" s="571">
        <v>27</v>
      </c>
      <c r="B635" s="580">
        <v>32.32</v>
      </c>
      <c r="C635" s="581">
        <v>30.32</v>
      </c>
      <c r="D635" s="574">
        <v>0</v>
      </c>
      <c r="E635" s="574">
        <v>0</v>
      </c>
      <c r="F635" s="574">
        <v>0</v>
      </c>
      <c r="G635" s="583">
        <v>36.4</v>
      </c>
      <c r="H635" s="583">
        <v>20.399999999999999</v>
      </c>
      <c r="I635" s="580">
        <v>96</v>
      </c>
      <c r="J635" s="580">
        <v>42</v>
      </c>
      <c r="K635" s="580">
        <v>4.2</v>
      </c>
      <c r="L635" s="581">
        <v>8</v>
      </c>
      <c r="M635" s="580">
        <v>1.43</v>
      </c>
      <c r="N635" s="581">
        <v>1.31</v>
      </c>
      <c r="O635" s="581">
        <f t="shared" si="139"/>
        <v>1.37</v>
      </c>
      <c r="P635" s="582">
        <v>0.39583333333333331</v>
      </c>
      <c r="Q635" s="583">
        <v>0</v>
      </c>
    </row>
    <row r="636" spans="1:17" x14ac:dyDescent="0.35">
      <c r="A636" s="571">
        <v>28</v>
      </c>
      <c r="B636" s="581">
        <v>33.159999999999997</v>
      </c>
      <c r="C636" s="581">
        <v>31.2</v>
      </c>
      <c r="D636" s="574">
        <v>0</v>
      </c>
      <c r="E636" s="574">
        <v>0</v>
      </c>
      <c r="F636" s="574">
        <v>0</v>
      </c>
      <c r="G636" s="583">
        <v>36.4</v>
      </c>
      <c r="H636" s="583">
        <v>21.2</v>
      </c>
      <c r="I636" s="580">
        <v>87</v>
      </c>
      <c r="J636" s="580">
        <v>45</v>
      </c>
      <c r="K636" s="583">
        <v>5</v>
      </c>
      <c r="L636" s="580">
        <v>1.06</v>
      </c>
      <c r="M636" s="580">
        <v>1.4</v>
      </c>
      <c r="N636" s="580">
        <v>1.38</v>
      </c>
      <c r="O636" s="581">
        <f t="shared" si="139"/>
        <v>1.39</v>
      </c>
      <c r="P636" s="582">
        <v>0.40972222222222227</v>
      </c>
      <c r="Q636" s="583">
        <v>0</v>
      </c>
    </row>
    <row r="637" spans="1:17" x14ac:dyDescent="0.35">
      <c r="A637" s="571">
        <v>29</v>
      </c>
      <c r="B637" s="580">
        <v>31.64</v>
      </c>
      <c r="C637" s="580">
        <v>31.28</v>
      </c>
      <c r="D637" s="574">
        <v>0</v>
      </c>
      <c r="E637" s="574">
        <v>0</v>
      </c>
      <c r="F637" s="574">
        <v>0</v>
      </c>
      <c r="G637" s="583">
        <v>35</v>
      </c>
      <c r="H637" s="583">
        <v>20.8</v>
      </c>
      <c r="I637" s="580">
        <v>96</v>
      </c>
      <c r="J637" s="580">
        <v>49</v>
      </c>
      <c r="K637" s="580">
        <v>2.8</v>
      </c>
      <c r="L637" s="580">
        <v>3.16</v>
      </c>
      <c r="M637" s="580">
        <v>1.34</v>
      </c>
      <c r="N637" s="580">
        <v>1.76</v>
      </c>
      <c r="O637" s="581">
        <f t="shared" si="139"/>
        <v>1.55</v>
      </c>
      <c r="P637" s="582">
        <v>0.33333333333333331</v>
      </c>
      <c r="Q637" s="583">
        <v>8.3000000000000007</v>
      </c>
    </row>
    <row r="638" spans="1:17" ht="15" thickBot="1" x14ac:dyDescent="0.4">
      <c r="A638" s="585">
        <v>30</v>
      </c>
      <c r="B638" s="580">
        <v>29.92</v>
      </c>
      <c r="C638" s="580">
        <v>29.88</v>
      </c>
      <c r="D638" s="574">
        <v>0</v>
      </c>
      <c r="E638" s="574">
        <v>0</v>
      </c>
      <c r="F638" s="574">
        <v>0</v>
      </c>
      <c r="G638" s="580">
        <v>32.6</v>
      </c>
      <c r="H638" s="583">
        <v>20.399999999999999</v>
      </c>
      <c r="I638" s="580">
        <v>96</v>
      </c>
      <c r="J638" s="580">
        <v>54</v>
      </c>
      <c r="K638" s="583">
        <v>2.4</v>
      </c>
      <c r="L638" s="580">
        <v>6.14</v>
      </c>
      <c r="M638" s="580">
        <v>1.1399999999999999</v>
      </c>
      <c r="N638" s="581">
        <v>1.32</v>
      </c>
      <c r="O638" s="581">
        <f t="shared" si="139"/>
        <v>1.23</v>
      </c>
      <c r="P638" s="582">
        <v>0.20833333333333334</v>
      </c>
      <c r="Q638" s="583">
        <v>3.8</v>
      </c>
    </row>
    <row r="639" spans="1:17" ht="15" thickBot="1" x14ac:dyDescent="0.4">
      <c r="A639" s="597" t="s">
        <v>16</v>
      </c>
      <c r="B639" s="602">
        <f>SUM(B629:B638)</f>
        <v>314.24</v>
      </c>
      <c r="C639" s="602">
        <f>SUM(C629:C638)</f>
        <v>305.52</v>
      </c>
      <c r="D639" s="574">
        <v>0</v>
      </c>
      <c r="E639" s="574">
        <v>0</v>
      </c>
      <c r="F639" s="574">
        <v>0</v>
      </c>
      <c r="G639" s="602">
        <f t="shared" ref="G639:O639" si="144">SUM(G629:G638)</f>
        <v>343.20000000000005</v>
      </c>
      <c r="H639" s="602">
        <f t="shared" si="144"/>
        <v>208.79999999999998</v>
      </c>
      <c r="I639" s="602">
        <f t="shared" si="144"/>
        <v>927</v>
      </c>
      <c r="J639" s="602">
        <f t="shared" si="144"/>
        <v>495</v>
      </c>
      <c r="K639" s="602">
        <f t="shared" si="144"/>
        <v>35.699999999999996</v>
      </c>
      <c r="L639" s="602">
        <f t="shared" si="144"/>
        <v>48.92</v>
      </c>
      <c r="M639" s="602">
        <f t="shared" si="144"/>
        <v>14.799999999999999</v>
      </c>
      <c r="N639" s="602">
        <f t="shared" si="144"/>
        <v>12.930000000000001</v>
      </c>
      <c r="O639" s="602">
        <f t="shared" si="144"/>
        <v>13.865000000000002</v>
      </c>
      <c r="P639" s="602"/>
      <c r="Q639" s="602"/>
    </row>
    <row r="640" spans="1:17" ht="15" thickBot="1" x14ac:dyDescent="0.4">
      <c r="A640" s="597" t="s">
        <v>18</v>
      </c>
      <c r="B640" s="602">
        <f>AVERAGE(B629:B638)</f>
        <v>31.423999999999999</v>
      </c>
      <c r="C640" s="602">
        <f>AVERAGE(C629:C638)</f>
        <v>30.552</v>
      </c>
      <c r="D640" s="574">
        <v>0</v>
      </c>
      <c r="E640" s="574">
        <v>0</v>
      </c>
      <c r="F640" s="574">
        <v>0</v>
      </c>
      <c r="G640" s="602">
        <f t="shared" ref="G640:O640" si="145">AVERAGE(G629:G638)</f>
        <v>34.320000000000007</v>
      </c>
      <c r="H640" s="602">
        <f t="shared" si="145"/>
        <v>20.88</v>
      </c>
      <c r="I640" s="602">
        <f t="shared" si="145"/>
        <v>92.7</v>
      </c>
      <c r="J640" s="602">
        <f t="shared" si="145"/>
        <v>49.5</v>
      </c>
      <c r="K640" s="602">
        <f t="shared" si="145"/>
        <v>3.5699999999999994</v>
      </c>
      <c r="L640" s="602">
        <f t="shared" si="145"/>
        <v>4.8920000000000003</v>
      </c>
      <c r="M640" s="602">
        <f t="shared" si="145"/>
        <v>1.48</v>
      </c>
      <c r="N640" s="602">
        <f t="shared" si="145"/>
        <v>1.2930000000000001</v>
      </c>
      <c r="O640" s="602">
        <f t="shared" si="145"/>
        <v>1.3865000000000003</v>
      </c>
      <c r="P640" s="602"/>
      <c r="Q640" s="602"/>
    </row>
    <row r="641" spans="1:17" ht="15" thickBot="1" x14ac:dyDescent="0.4">
      <c r="A641" s="597" t="s">
        <v>49</v>
      </c>
      <c r="B641" s="602">
        <f>B639+B627+B615</f>
        <v>938.83999999999992</v>
      </c>
      <c r="C641" s="602">
        <f>C639+C627+C615</f>
        <v>910.36</v>
      </c>
      <c r="D641" s="574">
        <v>0</v>
      </c>
      <c r="E641" s="574">
        <v>0</v>
      </c>
      <c r="F641" s="574">
        <v>0</v>
      </c>
      <c r="G641" s="602">
        <f t="shared" ref="G641:O641" si="146">G639+G627+G615</f>
        <v>1023.0000000000001</v>
      </c>
      <c r="H641" s="602">
        <f t="shared" si="146"/>
        <v>629.19999999999993</v>
      </c>
      <c r="I641" s="602">
        <f t="shared" si="146"/>
        <v>2754</v>
      </c>
      <c r="J641" s="602">
        <f t="shared" si="146"/>
        <v>1433</v>
      </c>
      <c r="K641" s="602">
        <f t="shared" si="146"/>
        <v>113.49999999999999</v>
      </c>
      <c r="L641" s="602">
        <f t="shared" si="146"/>
        <v>175.16</v>
      </c>
      <c r="M641" s="602">
        <f t="shared" si="146"/>
        <v>46.26</v>
      </c>
      <c r="N641" s="602">
        <f t="shared" si="146"/>
        <v>37.72</v>
      </c>
      <c r="O641" s="602">
        <f t="shared" si="146"/>
        <v>41.99</v>
      </c>
      <c r="P641" s="602"/>
      <c r="Q641" s="602"/>
    </row>
    <row r="642" spans="1:17" ht="15" thickBot="1" x14ac:dyDescent="0.4">
      <c r="A642" s="597" t="s">
        <v>21</v>
      </c>
      <c r="B642" s="602">
        <f>B641/30</f>
        <v>31.294666666666664</v>
      </c>
      <c r="C642" s="602">
        <f>C641/30</f>
        <v>30.345333333333333</v>
      </c>
      <c r="D642" s="574">
        <v>0</v>
      </c>
      <c r="E642" s="574">
        <v>0</v>
      </c>
      <c r="F642" s="574">
        <v>0</v>
      </c>
      <c r="G642" s="602">
        <f t="shared" ref="G642:O642" si="147">G641/30</f>
        <v>34.1</v>
      </c>
      <c r="H642" s="602">
        <f t="shared" si="147"/>
        <v>20.973333333333333</v>
      </c>
      <c r="I642" s="602">
        <f t="shared" si="147"/>
        <v>91.8</v>
      </c>
      <c r="J642" s="602">
        <f t="shared" si="147"/>
        <v>47.766666666666666</v>
      </c>
      <c r="K642" s="602">
        <f t="shared" si="147"/>
        <v>3.7833333333333328</v>
      </c>
      <c r="L642" s="602">
        <f t="shared" si="147"/>
        <v>5.8386666666666667</v>
      </c>
      <c r="M642" s="602">
        <f t="shared" si="147"/>
        <v>1.542</v>
      </c>
      <c r="N642" s="602">
        <f t="shared" si="147"/>
        <v>1.2573333333333332</v>
      </c>
      <c r="O642" s="602">
        <f t="shared" si="147"/>
        <v>1.3996666666666668</v>
      </c>
      <c r="P642" s="602"/>
      <c r="Q642" s="602"/>
    </row>
    <row r="643" spans="1:17" ht="15" thickBot="1" x14ac:dyDescent="0.4">
      <c r="A643" s="1568" t="s">
        <v>298</v>
      </c>
      <c r="B643" s="1568"/>
      <c r="C643" s="1568"/>
      <c r="D643" s="1568"/>
      <c r="E643" s="1568"/>
      <c r="F643" s="1568"/>
      <c r="G643" s="1568"/>
      <c r="H643" s="1568"/>
      <c r="I643" s="1568"/>
      <c r="J643" s="1568"/>
      <c r="K643" s="1568"/>
      <c r="L643" s="1568"/>
      <c r="M643" s="1568"/>
      <c r="N643" s="1568"/>
      <c r="O643" s="1568"/>
      <c r="P643" s="1568"/>
      <c r="Q643" s="1568"/>
    </row>
    <row r="644" spans="1:17" ht="15" customHeight="1" x14ac:dyDescent="0.35">
      <c r="A644" s="1569" t="s">
        <v>1</v>
      </c>
      <c r="B644" s="1460" t="s">
        <v>23</v>
      </c>
      <c r="C644" s="1578"/>
      <c r="D644" s="1578"/>
      <c r="E644" s="1578"/>
      <c r="F644" s="1571"/>
      <c r="G644" s="1460" t="s">
        <v>24</v>
      </c>
      <c r="H644" s="1571"/>
      <c r="I644" s="1460" t="s">
        <v>4</v>
      </c>
      <c r="J644" s="1571"/>
      <c r="K644" s="1572" t="s">
        <v>5</v>
      </c>
      <c r="L644" s="1573"/>
      <c r="M644" s="1572" t="s">
        <v>6</v>
      </c>
      <c r="N644" s="1574"/>
      <c r="O644" s="1573"/>
      <c r="P644" s="1575" t="s">
        <v>46</v>
      </c>
      <c r="Q644" s="1585" t="s">
        <v>47</v>
      </c>
    </row>
    <row r="645" spans="1:17" ht="26.5" thickBot="1" x14ac:dyDescent="0.4">
      <c r="A645" s="1570"/>
      <c r="B645" s="567">
        <v>0.05</v>
      </c>
      <c r="C645" s="567">
        <v>0.1</v>
      </c>
      <c r="D645" s="568" t="s">
        <v>265</v>
      </c>
      <c r="E645" s="568" t="s">
        <v>228</v>
      </c>
      <c r="F645" s="567" t="s">
        <v>299</v>
      </c>
      <c r="G645" s="567" t="s">
        <v>9</v>
      </c>
      <c r="H645" s="567" t="s">
        <v>10</v>
      </c>
      <c r="I645" s="567" t="s">
        <v>9</v>
      </c>
      <c r="J645" s="567" t="s">
        <v>10</v>
      </c>
      <c r="K645" s="567" t="s">
        <v>11</v>
      </c>
      <c r="L645" s="567" t="s">
        <v>12</v>
      </c>
      <c r="M645" s="569" t="s">
        <v>13</v>
      </c>
      <c r="N645" s="569" t="s">
        <v>14</v>
      </c>
      <c r="O645" s="569" t="s">
        <v>48</v>
      </c>
      <c r="P645" s="1576"/>
      <c r="Q645" s="1594"/>
    </row>
    <row r="646" spans="1:17" x14ac:dyDescent="0.35">
      <c r="A646" s="571">
        <v>1</v>
      </c>
      <c r="B646" s="581">
        <v>29.52</v>
      </c>
      <c r="C646" s="580">
        <v>29.68</v>
      </c>
      <c r="D646" s="574">
        <v>0</v>
      </c>
      <c r="E646" s="574">
        <v>0</v>
      </c>
      <c r="F646" s="574">
        <v>0</v>
      </c>
      <c r="G646" s="583">
        <v>32.4</v>
      </c>
      <c r="H646" s="583">
        <v>21.4</v>
      </c>
      <c r="I646" s="580">
        <v>92</v>
      </c>
      <c r="J646" s="580">
        <v>61</v>
      </c>
      <c r="K646" s="583">
        <v>2.6</v>
      </c>
      <c r="L646" s="580">
        <v>3.74</v>
      </c>
      <c r="M646" s="580">
        <v>2.38</v>
      </c>
      <c r="N646" s="581">
        <v>0.59</v>
      </c>
      <c r="O646" s="581">
        <f>AVERAGE(M646:N646)</f>
        <v>1.4849999999999999</v>
      </c>
      <c r="P646" s="582">
        <v>0.11805555555555557</v>
      </c>
      <c r="Q646" s="583">
        <v>1.7</v>
      </c>
    </row>
    <row r="647" spans="1:17" x14ac:dyDescent="0.35">
      <c r="A647" s="571">
        <v>2</v>
      </c>
      <c r="B647" s="581">
        <v>31</v>
      </c>
      <c r="C647" s="580">
        <v>30.28</v>
      </c>
      <c r="D647" s="574">
        <v>0</v>
      </c>
      <c r="E647" s="574">
        <v>0</v>
      </c>
      <c r="F647" s="574">
        <v>0</v>
      </c>
      <c r="G647" s="583">
        <v>33.4</v>
      </c>
      <c r="H647" s="583">
        <v>22</v>
      </c>
      <c r="I647" s="580">
        <v>92</v>
      </c>
      <c r="J647" s="580">
        <v>53</v>
      </c>
      <c r="K647" s="583">
        <v>3.2</v>
      </c>
      <c r="L647" s="580">
        <v>2.2999999999999998</v>
      </c>
      <c r="M647" s="580">
        <v>1.55</v>
      </c>
      <c r="N647" s="580">
        <v>2.13</v>
      </c>
      <c r="O647" s="581">
        <f t="shared" ref="O647:O680" si="148">AVERAGE(M647:N647)</f>
        <v>1.8399999999999999</v>
      </c>
      <c r="P647" s="582">
        <v>0.25694444444444448</v>
      </c>
      <c r="Q647" s="583">
        <v>0</v>
      </c>
    </row>
    <row r="648" spans="1:17" x14ac:dyDescent="0.35">
      <c r="A648" s="571">
        <v>3</v>
      </c>
      <c r="B648" s="580">
        <v>28.64</v>
      </c>
      <c r="C648" s="580">
        <v>28.92</v>
      </c>
      <c r="D648" s="574">
        <v>0</v>
      </c>
      <c r="E648" s="574">
        <v>0</v>
      </c>
      <c r="F648" s="574">
        <v>0</v>
      </c>
      <c r="G648" s="583">
        <v>32.200000000000003</v>
      </c>
      <c r="H648" s="583">
        <v>21.8</v>
      </c>
      <c r="I648" s="580">
        <v>84</v>
      </c>
      <c r="J648" s="580">
        <v>54</v>
      </c>
      <c r="K648" s="583">
        <v>2.7</v>
      </c>
      <c r="L648" s="580">
        <v>4.96</v>
      </c>
      <c r="M648" s="581">
        <v>1.58</v>
      </c>
      <c r="N648" s="581">
        <v>0.97</v>
      </c>
      <c r="O648" s="581">
        <f t="shared" si="148"/>
        <v>1.2749999999999999</v>
      </c>
      <c r="P648" s="582">
        <v>0.1111111111111111</v>
      </c>
      <c r="Q648" s="583">
        <v>10.5</v>
      </c>
    </row>
    <row r="649" spans="1:17" x14ac:dyDescent="0.35">
      <c r="A649" s="571">
        <v>4</v>
      </c>
      <c r="B649" s="580">
        <v>30.44</v>
      </c>
      <c r="C649" s="581">
        <v>29.56</v>
      </c>
      <c r="D649" s="574">
        <v>0</v>
      </c>
      <c r="E649" s="574">
        <v>0</v>
      </c>
      <c r="F649" s="574">
        <v>0</v>
      </c>
      <c r="G649" s="583">
        <v>33</v>
      </c>
      <c r="H649" s="583">
        <v>22</v>
      </c>
      <c r="I649" s="580">
        <v>84</v>
      </c>
      <c r="J649" s="580">
        <v>53</v>
      </c>
      <c r="K649" s="583">
        <v>3</v>
      </c>
      <c r="L649" s="580">
        <v>5.18</v>
      </c>
      <c r="M649" s="580">
        <v>1.27</v>
      </c>
      <c r="N649" s="581">
        <v>0.9</v>
      </c>
      <c r="O649" s="581">
        <f t="shared" si="148"/>
        <v>1.085</v>
      </c>
      <c r="P649" s="582">
        <v>0.20486111111111113</v>
      </c>
      <c r="Q649" s="583">
        <v>0</v>
      </c>
    </row>
    <row r="650" spans="1:17" x14ac:dyDescent="0.35">
      <c r="A650" s="571">
        <v>5</v>
      </c>
      <c r="B650" s="581">
        <v>31.96</v>
      </c>
      <c r="C650" s="581">
        <v>30.76</v>
      </c>
      <c r="D650" s="574">
        <v>0</v>
      </c>
      <c r="E650" s="574">
        <v>0</v>
      </c>
      <c r="F650" s="574">
        <v>0</v>
      </c>
      <c r="G650" s="583">
        <v>35</v>
      </c>
      <c r="H650" s="583">
        <v>21.6</v>
      </c>
      <c r="I650" s="580">
        <v>96</v>
      </c>
      <c r="J650" s="580">
        <v>46</v>
      </c>
      <c r="K650" s="580">
        <v>3.3</v>
      </c>
      <c r="L650" s="580">
        <v>4.74</v>
      </c>
      <c r="M650" s="580">
        <v>1.08</v>
      </c>
      <c r="N650" s="580">
        <v>0.83</v>
      </c>
      <c r="O650" s="581">
        <f t="shared" si="148"/>
        <v>0.95500000000000007</v>
      </c>
      <c r="P650" s="582">
        <v>0.375</v>
      </c>
      <c r="Q650" s="583">
        <v>0</v>
      </c>
    </row>
    <row r="651" spans="1:17" x14ac:dyDescent="0.35">
      <c r="A651" s="571">
        <v>6</v>
      </c>
      <c r="B651" s="580">
        <v>31.84</v>
      </c>
      <c r="C651" s="580">
        <v>30.96</v>
      </c>
      <c r="D651" s="574">
        <v>0</v>
      </c>
      <c r="E651" s="574">
        <v>0</v>
      </c>
      <c r="F651" s="574">
        <v>0</v>
      </c>
      <c r="G651" s="583">
        <v>34.6</v>
      </c>
      <c r="H651" s="583">
        <v>21</v>
      </c>
      <c r="I651" s="580">
        <v>92</v>
      </c>
      <c r="J651" s="580">
        <v>45</v>
      </c>
      <c r="K651" s="580">
        <v>4.4000000000000004</v>
      </c>
      <c r="L651" s="580">
        <v>9.1199999999999992</v>
      </c>
      <c r="M651" s="580">
        <v>1.81</v>
      </c>
      <c r="N651" s="580">
        <v>0.82</v>
      </c>
      <c r="O651" s="581">
        <f t="shared" si="148"/>
        <v>1.3149999999999999</v>
      </c>
      <c r="P651" s="582">
        <v>0.37152777777777773</v>
      </c>
      <c r="Q651" s="583">
        <v>2.6</v>
      </c>
    </row>
    <row r="652" spans="1:17" x14ac:dyDescent="0.35">
      <c r="A652" s="571">
        <v>7</v>
      </c>
      <c r="B652" s="580">
        <v>30.84</v>
      </c>
      <c r="C652" s="580">
        <v>30.68</v>
      </c>
      <c r="D652" s="574">
        <v>0</v>
      </c>
      <c r="E652" s="574">
        <v>0</v>
      </c>
      <c r="F652" s="574">
        <v>0</v>
      </c>
      <c r="G652" s="580">
        <v>33.6</v>
      </c>
      <c r="H652" s="583">
        <v>21.6</v>
      </c>
      <c r="I652" s="580">
        <v>92</v>
      </c>
      <c r="J652" s="580">
        <v>46</v>
      </c>
      <c r="K652" s="583">
        <v>3.1</v>
      </c>
      <c r="L652" s="580">
        <v>5.88</v>
      </c>
      <c r="M652" s="580">
        <v>1.73</v>
      </c>
      <c r="N652" s="581">
        <v>0.97</v>
      </c>
      <c r="O652" s="581">
        <f t="shared" si="148"/>
        <v>1.35</v>
      </c>
      <c r="P652" s="582">
        <v>0.1875</v>
      </c>
      <c r="Q652" s="583">
        <v>0</v>
      </c>
    </row>
    <row r="653" spans="1:17" x14ac:dyDescent="0.35">
      <c r="A653" s="571">
        <v>8</v>
      </c>
      <c r="B653" s="581">
        <v>29.44</v>
      </c>
      <c r="C653" s="580">
        <v>30.28</v>
      </c>
      <c r="D653" s="574">
        <v>0</v>
      </c>
      <c r="E653" s="574">
        <v>0</v>
      </c>
      <c r="F653" s="574">
        <v>0</v>
      </c>
      <c r="G653" s="583">
        <v>31.4</v>
      </c>
      <c r="H653" s="583">
        <v>21.8</v>
      </c>
      <c r="I653" s="580">
        <v>92</v>
      </c>
      <c r="J653" s="580">
        <v>57</v>
      </c>
      <c r="K653" s="583">
        <v>2</v>
      </c>
      <c r="L653" s="580">
        <v>1.76</v>
      </c>
      <c r="M653" s="580">
        <v>1.52</v>
      </c>
      <c r="N653" s="581">
        <v>0.64</v>
      </c>
      <c r="O653" s="581">
        <f t="shared" si="148"/>
        <v>1.08</v>
      </c>
      <c r="P653" s="582">
        <v>2.0833333333333332E-2</v>
      </c>
      <c r="Q653" s="583">
        <v>0</v>
      </c>
    </row>
    <row r="654" spans="1:17" x14ac:dyDescent="0.35">
      <c r="A654" s="571">
        <v>9</v>
      </c>
      <c r="B654" s="580">
        <v>29.52</v>
      </c>
      <c r="C654" s="580">
        <v>29.24</v>
      </c>
      <c r="D654" s="574">
        <v>0</v>
      </c>
      <c r="E654" s="574">
        <v>0</v>
      </c>
      <c r="F654" s="574">
        <v>0</v>
      </c>
      <c r="G654" s="583">
        <v>31.2</v>
      </c>
      <c r="H654" s="580">
        <v>22.2</v>
      </c>
      <c r="I654" s="580">
        <v>92</v>
      </c>
      <c r="J654" s="580">
        <v>55</v>
      </c>
      <c r="K654" s="583">
        <v>3.8</v>
      </c>
      <c r="L654" s="580">
        <v>3.84</v>
      </c>
      <c r="M654" s="580">
        <v>1.42</v>
      </c>
      <c r="N654" s="581">
        <v>1.9</v>
      </c>
      <c r="O654" s="581">
        <f t="shared" si="148"/>
        <v>1.66</v>
      </c>
      <c r="P654" s="582">
        <v>0.16666666666666666</v>
      </c>
      <c r="Q654" s="583">
        <v>4.3</v>
      </c>
    </row>
    <row r="655" spans="1:17" ht="15" thickBot="1" x14ac:dyDescent="0.4">
      <c r="A655" s="585">
        <v>10</v>
      </c>
      <c r="B655" s="580">
        <v>29.36</v>
      </c>
      <c r="C655" s="580">
        <v>29.32</v>
      </c>
      <c r="D655" s="574">
        <v>0</v>
      </c>
      <c r="E655" s="574">
        <v>0</v>
      </c>
      <c r="F655" s="574">
        <v>0</v>
      </c>
      <c r="G655" s="583">
        <v>32.799999999999997</v>
      </c>
      <c r="H655" s="583">
        <v>21.8</v>
      </c>
      <c r="I655" s="580">
        <v>88</v>
      </c>
      <c r="J655" s="580">
        <v>52</v>
      </c>
      <c r="K655" s="583">
        <v>3.3</v>
      </c>
      <c r="L655" s="580">
        <v>5.94</v>
      </c>
      <c r="M655" s="581">
        <v>1.61</v>
      </c>
      <c r="N655" s="581">
        <v>1.86</v>
      </c>
      <c r="O655" s="581">
        <f t="shared" si="148"/>
        <v>1.7350000000000001</v>
      </c>
      <c r="P655" s="582">
        <v>9.375E-2</v>
      </c>
      <c r="Q655" s="583">
        <v>0</v>
      </c>
    </row>
    <row r="656" spans="1:17" ht="15" thickBot="1" x14ac:dyDescent="0.4">
      <c r="A656" s="597" t="s">
        <v>16</v>
      </c>
      <c r="B656" s="581">
        <f>SUM(B646:B655)</f>
        <v>302.56</v>
      </c>
      <c r="C656" s="581">
        <f>SUM(C646:C655)</f>
        <v>299.68</v>
      </c>
      <c r="D656" s="574">
        <v>0</v>
      </c>
      <c r="E656" s="574">
        <v>0</v>
      </c>
      <c r="F656" s="574">
        <v>0</v>
      </c>
      <c r="G656" s="581">
        <f t="shared" ref="G656:N656" si="149">SUM(G646:G655)</f>
        <v>329.59999999999997</v>
      </c>
      <c r="H656" s="581">
        <f t="shared" si="149"/>
        <v>217.20000000000002</v>
      </c>
      <c r="I656" s="581">
        <f t="shared" si="149"/>
        <v>904</v>
      </c>
      <c r="J656" s="581">
        <f t="shared" si="149"/>
        <v>522</v>
      </c>
      <c r="K656" s="581">
        <f t="shared" si="149"/>
        <v>31.400000000000006</v>
      </c>
      <c r="L656" s="581">
        <f t="shared" si="149"/>
        <v>47.459999999999994</v>
      </c>
      <c r="M656" s="581">
        <f t="shared" si="149"/>
        <v>15.95</v>
      </c>
      <c r="N656" s="581">
        <f t="shared" si="149"/>
        <v>11.61</v>
      </c>
      <c r="O656" s="581">
        <f t="shared" si="148"/>
        <v>13.78</v>
      </c>
      <c r="P656" s="582"/>
      <c r="Q656" s="583"/>
    </row>
    <row r="657" spans="1:17" ht="15" thickBot="1" x14ac:dyDescent="0.4">
      <c r="A657" s="597" t="s">
        <v>18</v>
      </c>
      <c r="B657" s="581">
        <f>AVERAGE(B646:B655)</f>
        <v>30.256</v>
      </c>
      <c r="C657" s="581">
        <f>AVERAGE(C646:C655)</f>
        <v>29.968</v>
      </c>
      <c r="D657" s="574">
        <v>0</v>
      </c>
      <c r="E657" s="574">
        <v>0</v>
      </c>
      <c r="F657" s="574">
        <v>0</v>
      </c>
      <c r="G657" s="581">
        <f t="shared" ref="G657:N657" si="150">AVERAGE(G646:G655)</f>
        <v>32.959999999999994</v>
      </c>
      <c r="H657" s="581">
        <f t="shared" si="150"/>
        <v>21.720000000000002</v>
      </c>
      <c r="I657" s="581">
        <f t="shared" si="150"/>
        <v>90.4</v>
      </c>
      <c r="J657" s="581">
        <f t="shared" si="150"/>
        <v>52.2</v>
      </c>
      <c r="K657" s="581">
        <f t="shared" si="150"/>
        <v>3.1400000000000006</v>
      </c>
      <c r="L657" s="581">
        <f t="shared" si="150"/>
        <v>4.7459999999999996</v>
      </c>
      <c r="M657" s="581">
        <f t="shared" si="150"/>
        <v>1.595</v>
      </c>
      <c r="N657" s="581">
        <f t="shared" si="150"/>
        <v>1.161</v>
      </c>
      <c r="O657" s="581">
        <f t="shared" si="148"/>
        <v>1.3780000000000001</v>
      </c>
      <c r="P657" s="582"/>
      <c r="Q657" s="583"/>
    </row>
    <row r="658" spans="1:17" x14ac:dyDescent="0.35">
      <c r="A658" s="603">
        <v>11</v>
      </c>
      <c r="B658" s="580">
        <v>31.56</v>
      </c>
      <c r="C658" s="581">
        <v>29.96</v>
      </c>
      <c r="D658" s="574">
        <v>0</v>
      </c>
      <c r="E658" s="574">
        <v>0</v>
      </c>
      <c r="F658" s="574">
        <v>0</v>
      </c>
      <c r="G658" s="583">
        <v>34.6</v>
      </c>
      <c r="H658" s="583">
        <v>20.2</v>
      </c>
      <c r="I658" s="580">
        <v>92</v>
      </c>
      <c r="J658" s="580">
        <v>47</v>
      </c>
      <c r="K658" s="580">
        <v>3.6</v>
      </c>
      <c r="L658" s="580">
        <v>4.34</v>
      </c>
      <c r="M658" s="580">
        <v>1.84</v>
      </c>
      <c r="N658" s="581">
        <v>1.6</v>
      </c>
      <c r="O658" s="581">
        <f t="shared" si="148"/>
        <v>1.7200000000000002</v>
      </c>
      <c r="P658" s="582">
        <v>0.3125</v>
      </c>
      <c r="Q658" s="583">
        <v>0</v>
      </c>
    </row>
    <row r="659" spans="1:17" x14ac:dyDescent="0.35">
      <c r="A659" s="571">
        <v>12</v>
      </c>
      <c r="B659" s="581">
        <v>30.36</v>
      </c>
      <c r="C659" s="581">
        <v>30</v>
      </c>
      <c r="D659" s="574">
        <v>0</v>
      </c>
      <c r="E659" s="574">
        <v>0</v>
      </c>
      <c r="F659" s="574">
        <v>0</v>
      </c>
      <c r="G659" s="583">
        <v>32.4</v>
      </c>
      <c r="H659" s="583">
        <v>19.8</v>
      </c>
      <c r="I659" s="580">
        <v>96</v>
      </c>
      <c r="J659" s="580">
        <v>48</v>
      </c>
      <c r="K659" s="583">
        <v>3</v>
      </c>
      <c r="L659" s="580">
        <v>1.52</v>
      </c>
      <c r="M659" s="580">
        <v>1.36</v>
      </c>
      <c r="N659" s="580">
        <v>1.69</v>
      </c>
      <c r="O659" s="581">
        <f t="shared" si="148"/>
        <v>1.5249999999999999</v>
      </c>
      <c r="P659" s="582">
        <v>0.24305555555555555</v>
      </c>
      <c r="Q659" s="583">
        <v>2.2999999999999998</v>
      </c>
    </row>
    <row r="660" spans="1:17" x14ac:dyDescent="0.35">
      <c r="A660" s="571">
        <v>13</v>
      </c>
      <c r="B660" s="580">
        <v>31.96</v>
      </c>
      <c r="C660" s="580">
        <v>29.96</v>
      </c>
      <c r="D660" s="574">
        <v>0</v>
      </c>
      <c r="E660" s="574">
        <v>0</v>
      </c>
      <c r="F660" s="574">
        <v>0</v>
      </c>
      <c r="G660" s="583">
        <v>34.4</v>
      </c>
      <c r="H660" s="580">
        <v>19.600000000000001</v>
      </c>
      <c r="I660" s="580">
        <v>76</v>
      </c>
      <c r="J660" s="580">
        <v>47</v>
      </c>
      <c r="K660" s="580">
        <v>3.9</v>
      </c>
      <c r="L660" s="580">
        <v>5.66</v>
      </c>
      <c r="M660" s="580">
        <v>1.39</v>
      </c>
      <c r="N660" s="580">
        <v>1.02</v>
      </c>
      <c r="O660" s="581">
        <f t="shared" si="148"/>
        <v>1.2050000000000001</v>
      </c>
      <c r="P660" s="582">
        <v>0.45833333333333331</v>
      </c>
      <c r="Q660" s="583">
        <v>8.1</v>
      </c>
    </row>
    <row r="661" spans="1:17" x14ac:dyDescent="0.35">
      <c r="A661" s="571">
        <v>14</v>
      </c>
      <c r="B661" s="581">
        <v>30.6</v>
      </c>
      <c r="C661" s="580">
        <v>30.08</v>
      </c>
      <c r="D661" s="574">
        <v>0</v>
      </c>
      <c r="E661" s="574">
        <v>0</v>
      </c>
      <c r="F661" s="574">
        <v>0</v>
      </c>
      <c r="G661" s="583">
        <v>35</v>
      </c>
      <c r="H661" s="583">
        <v>21.4</v>
      </c>
      <c r="I661" s="580">
        <v>83</v>
      </c>
      <c r="J661" s="580">
        <v>48</v>
      </c>
      <c r="K661" s="583">
        <v>5.2</v>
      </c>
      <c r="L661" s="580">
        <v>9.56</v>
      </c>
      <c r="M661" s="580">
        <v>2.94</v>
      </c>
      <c r="N661" s="581">
        <v>0.84</v>
      </c>
      <c r="O661" s="581">
        <f t="shared" si="148"/>
        <v>1.89</v>
      </c>
      <c r="P661" s="582">
        <v>0.32291666666666669</v>
      </c>
      <c r="Q661" s="583">
        <v>0</v>
      </c>
    </row>
    <row r="662" spans="1:17" x14ac:dyDescent="0.35">
      <c r="A662" s="571">
        <v>15</v>
      </c>
      <c r="B662" s="581">
        <v>32.76</v>
      </c>
      <c r="C662" s="580">
        <v>31.04</v>
      </c>
      <c r="D662" s="574">
        <v>0</v>
      </c>
      <c r="E662" s="574">
        <v>0</v>
      </c>
      <c r="F662" s="574">
        <v>0</v>
      </c>
      <c r="G662" s="583">
        <v>36.6</v>
      </c>
      <c r="H662" s="583">
        <v>20.2</v>
      </c>
      <c r="I662" s="580">
        <v>92</v>
      </c>
      <c r="J662" s="580">
        <v>42</v>
      </c>
      <c r="K662" s="583">
        <v>4.5999999999999996</v>
      </c>
      <c r="L662" s="580">
        <v>7.14</v>
      </c>
      <c r="M662" s="580">
        <v>1.38</v>
      </c>
      <c r="N662" s="581">
        <v>1.21</v>
      </c>
      <c r="O662" s="581">
        <f t="shared" si="148"/>
        <v>1.2949999999999999</v>
      </c>
      <c r="P662" s="582">
        <v>0.3923611111111111</v>
      </c>
      <c r="Q662" s="583">
        <v>0</v>
      </c>
    </row>
    <row r="663" spans="1:17" x14ac:dyDescent="0.35">
      <c r="A663" s="571">
        <v>16</v>
      </c>
      <c r="B663" s="581">
        <v>32</v>
      </c>
      <c r="C663" s="580">
        <v>31.4</v>
      </c>
      <c r="D663" s="574">
        <v>0</v>
      </c>
      <c r="E663" s="574">
        <v>0</v>
      </c>
      <c r="F663" s="574">
        <v>0</v>
      </c>
      <c r="G663" s="583">
        <v>34</v>
      </c>
      <c r="H663" s="583">
        <v>22.4</v>
      </c>
      <c r="I663" s="580">
        <v>92</v>
      </c>
      <c r="J663" s="580">
        <v>46</v>
      </c>
      <c r="K663" s="583">
        <v>4.4000000000000004</v>
      </c>
      <c r="L663" s="580">
        <v>8.2799999999999994</v>
      </c>
      <c r="M663" s="580">
        <v>1.78</v>
      </c>
      <c r="N663" s="580">
        <v>1.1200000000000001</v>
      </c>
      <c r="O663" s="581">
        <f t="shared" si="148"/>
        <v>1.4500000000000002</v>
      </c>
      <c r="P663" s="582">
        <v>0.25</v>
      </c>
      <c r="Q663" s="583">
        <v>0</v>
      </c>
    </row>
    <row r="664" spans="1:17" x14ac:dyDescent="0.35">
      <c r="A664" s="571">
        <v>17</v>
      </c>
      <c r="B664" s="580">
        <v>33.04</v>
      </c>
      <c r="C664" s="580">
        <v>31.6</v>
      </c>
      <c r="D664" s="574">
        <v>0</v>
      </c>
      <c r="E664" s="574">
        <v>0</v>
      </c>
      <c r="F664" s="574">
        <v>0</v>
      </c>
      <c r="G664" s="583">
        <v>36.6</v>
      </c>
      <c r="H664" s="583">
        <v>21.8</v>
      </c>
      <c r="I664" s="580">
        <v>92</v>
      </c>
      <c r="J664" s="580">
        <v>36</v>
      </c>
      <c r="K664" s="583">
        <v>6</v>
      </c>
      <c r="L664" s="580">
        <v>9.16</v>
      </c>
      <c r="M664" s="581">
        <v>1.76</v>
      </c>
      <c r="N664" s="581">
        <v>1.62</v>
      </c>
      <c r="O664" s="581">
        <f t="shared" si="148"/>
        <v>1.69</v>
      </c>
      <c r="P664" s="582">
        <v>0.3888888888888889</v>
      </c>
      <c r="Q664" s="583">
        <v>0</v>
      </c>
    </row>
    <row r="665" spans="1:17" x14ac:dyDescent="0.35">
      <c r="A665" s="571">
        <v>18</v>
      </c>
      <c r="B665" s="580">
        <v>32.520000000000003</v>
      </c>
      <c r="C665" s="581">
        <v>31.52</v>
      </c>
      <c r="D665" s="574">
        <v>0</v>
      </c>
      <c r="E665" s="574">
        <v>0</v>
      </c>
      <c r="F665" s="574">
        <v>0</v>
      </c>
      <c r="G665" s="583">
        <v>35.4</v>
      </c>
      <c r="H665" s="583">
        <v>19</v>
      </c>
      <c r="I665" s="580">
        <v>83</v>
      </c>
      <c r="J665" s="580">
        <v>43</v>
      </c>
      <c r="K665" s="580">
        <v>4.9000000000000004</v>
      </c>
      <c r="L665" s="580">
        <v>8.9</v>
      </c>
      <c r="M665" s="580">
        <v>1.78</v>
      </c>
      <c r="N665" s="581">
        <v>0.69</v>
      </c>
      <c r="O665" s="581">
        <f t="shared" si="148"/>
        <v>1.2349999999999999</v>
      </c>
      <c r="P665" s="582">
        <v>0.375</v>
      </c>
      <c r="Q665" s="583">
        <v>0</v>
      </c>
    </row>
    <row r="666" spans="1:17" x14ac:dyDescent="0.35">
      <c r="A666" s="571">
        <v>19</v>
      </c>
      <c r="B666" s="581">
        <v>31.72</v>
      </c>
      <c r="C666" s="581">
        <v>31.52</v>
      </c>
      <c r="D666" s="574">
        <v>0</v>
      </c>
      <c r="E666" s="574">
        <v>0</v>
      </c>
      <c r="F666" s="574">
        <v>0</v>
      </c>
      <c r="G666" s="583">
        <v>35.6</v>
      </c>
      <c r="H666" s="583">
        <v>19</v>
      </c>
      <c r="I666" s="580">
        <v>87</v>
      </c>
      <c r="J666" s="580">
        <v>46</v>
      </c>
      <c r="K666" s="583">
        <v>4</v>
      </c>
      <c r="L666" s="580">
        <v>8.6199999999999992</v>
      </c>
      <c r="M666" s="580">
        <v>1.41</v>
      </c>
      <c r="N666" s="580">
        <v>0.85</v>
      </c>
      <c r="O666" s="581">
        <f t="shared" si="148"/>
        <v>1.1299999999999999</v>
      </c>
      <c r="P666" s="582">
        <v>0.30555555555555552</v>
      </c>
      <c r="Q666" s="583">
        <v>0</v>
      </c>
    </row>
    <row r="667" spans="1:17" ht="15" thickBot="1" x14ac:dyDescent="0.4">
      <c r="A667" s="585">
        <v>20</v>
      </c>
      <c r="B667" s="580">
        <v>33.24</v>
      </c>
      <c r="C667" s="580">
        <v>31.36</v>
      </c>
      <c r="D667" s="574">
        <v>0</v>
      </c>
      <c r="E667" s="574">
        <v>0</v>
      </c>
      <c r="F667" s="574">
        <v>0</v>
      </c>
      <c r="G667" s="583">
        <v>36.200000000000003</v>
      </c>
      <c r="H667" s="580">
        <v>19.8</v>
      </c>
      <c r="I667" s="580">
        <v>92</v>
      </c>
      <c r="J667" s="580">
        <v>35</v>
      </c>
      <c r="K667" s="580">
        <v>4.8</v>
      </c>
      <c r="L667" s="580">
        <v>5.64</v>
      </c>
      <c r="M667" s="580">
        <v>1.37</v>
      </c>
      <c r="N667" s="580">
        <v>0.92</v>
      </c>
      <c r="O667" s="581">
        <f t="shared" si="148"/>
        <v>1.145</v>
      </c>
      <c r="P667" s="582">
        <v>0.43402777777777773</v>
      </c>
      <c r="Q667" s="583">
        <v>0</v>
      </c>
    </row>
    <row r="668" spans="1:17" ht="15" thickBot="1" x14ac:dyDescent="0.4">
      <c r="A668" s="597" t="s">
        <v>16</v>
      </c>
      <c r="B668" s="580">
        <f>SUM(B658:B667)</f>
        <v>319.76</v>
      </c>
      <c r="C668" s="580">
        <f>SUM(C658:C667)</f>
        <v>308.44</v>
      </c>
      <c r="D668" s="574">
        <v>0</v>
      </c>
      <c r="E668" s="574">
        <v>0</v>
      </c>
      <c r="F668" s="574">
        <v>0</v>
      </c>
      <c r="G668" s="580">
        <f t="shared" ref="G668:N668" si="151">SUM(G658:G667)</f>
        <v>350.8</v>
      </c>
      <c r="H668" s="580">
        <f t="shared" si="151"/>
        <v>203.20000000000002</v>
      </c>
      <c r="I668" s="580">
        <f t="shared" si="151"/>
        <v>885</v>
      </c>
      <c r="J668" s="580">
        <f t="shared" si="151"/>
        <v>438</v>
      </c>
      <c r="K668" s="580">
        <f t="shared" si="151"/>
        <v>44.399999999999991</v>
      </c>
      <c r="L668" s="580">
        <f t="shared" si="151"/>
        <v>68.819999999999993</v>
      </c>
      <c r="M668" s="580">
        <f t="shared" si="151"/>
        <v>17.009999999999998</v>
      </c>
      <c r="N668" s="580">
        <f t="shared" si="151"/>
        <v>11.56</v>
      </c>
      <c r="O668" s="581">
        <f t="shared" si="148"/>
        <v>14.285</v>
      </c>
      <c r="P668" s="582"/>
      <c r="Q668" s="583"/>
    </row>
    <row r="669" spans="1:17" ht="15" thickBot="1" x14ac:dyDescent="0.4">
      <c r="A669" s="597" t="s">
        <v>18</v>
      </c>
      <c r="B669" s="580">
        <f>AVERAGE(B658:B667)</f>
        <v>31.975999999999999</v>
      </c>
      <c r="C669" s="580">
        <f>AVERAGE(C658:C667)</f>
        <v>30.844000000000001</v>
      </c>
      <c r="D669" s="574">
        <v>0</v>
      </c>
      <c r="E669" s="574">
        <v>0</v>
      </c>
      <c r="F669" s="574">
        <v>0</v>
      </c>
      <c r="G669" s="580">
        <f t="shared" ref="G669:N669" si="152">AVERAGE(G658:G667)</f>
        <v>35.08</v>
      </c>
      <c r="H669" s="580">
        <f t="shared" si="152"/>
        <v>20.32</v>
      </c>
      <c r="I669" s="580">
        <f t="shared" si="152"/>
        <v>88.5</v>
      </c>
      <c r="J669" s="580">
        <f t="shared" si="152"/>
        <v>43.8</v>
      </c>
      <c r="K669" s="580">
        <f t="shared" si="152"/>
        <v>4.4399999999999995</v>
      </c>
      <c r="L669" s="580">
        <f t="shared" si="152"/>
        <v>6.8819999999999997</v>
      </c>
      <c r="M669" s="580">
        <f t="shared" si="152"/>
        <v>1.7009999999999998</v>
      </c>
      <c r="N669" s="580">
        <f t="shared" si="152"/>
        <v>1.1560000000000001</v>
      </c>
      <c r="O669" s="581">
        <f t="shared" si="148"/>
        <v>1.4285000000000001</v>
      </c>
      <c r="P669" s="582"/>
      <c r="Q669" s="583"/>
    </row>
    <row r="670" spans="1:17" x14ac:dyDescent="0.35">
      <c r="A670" s="603">
        <v>21</v>
      </c>
      <c r="B670" s="580">
        <v>27.32</v>
      </c>
      <c r="C670" s="581">
        <v>32</v>
      </c>
      <c r="D670" s="574">
        <v>0</v>
      </c>
      <c r="E670" s="574">
        <v>0</v>
      </c>
      <c r="F670" s="574">
        <v>0</v>
      </c>
      <c r="G670" s="580">
        <v>36.4</v>
      </c>
      <c r="H670" s="583">
        <v>20.8</v>
      </c>
      <c r="I670" s="580">
        <v>92</v>
      </c>
      <c r="J670" s="580">
        <v>35</v>
      </c>
      <c r="K670" s="583">
        <v>5.4</v>
      </c>
      <c r="L670" s="580">
        <v>8.58</v>
      </c>
      <c r="M670" s="580">
        <v>1.35</v>
      </c>
      <c r="N670" s="581">
        <v>0.93</v>
      </c>
      <c r="O670" s="581">
        <f t="shared" si="148"/>
        <v>1.1400000000000001</v>
      </c>
      <c r="P670" s="582" t="s">
        <v>124</v>
      </c>
      <c r="Q670" s="583">
        <v>2</v>
      </c>
    </row>
    <row r="671" spans="1:17" x14ac:dyDescent="0.35">
      <c r="A671" s="571">
        <v>22</v>
      </c>
      <c r="B671" s="581">
        <v>32.72</v>
      </c>
      <c r="C671" s="580">
        <v>31.36</v>
      </c>
      <c r="D671" s="574">
        <v>0</v>
      </c>
      <c r="E671" s="574">
        <v>0</v>
      </c>
      <c r="F671" s="574">
        <v>0</v>
      </c>
      <c r="G671" s="583">
        <v>36.200000000000003</v>
      </c>
      <c r="H671" s="583">
        <v>21.6</v>
      </c>
      <c r="I671" s="580">
        <v>63</v>
      </c>
      <c r="J671" s="580">
        <v>33</v>
      </c>
      <c r="K671" s="583">
        <v>5.7</v>
      </c>
      <c r="L671" s="580">
        <v>6.68</v>
      </c>
      <c r="M671" s="580">
        <v>2.5099999999999998</v>
      </c>
      <c r="N671" s="581">
        <v>1.23</v>
      </c>
      <c r="O671" s="581">
        <f t="shared" si="148"/>
        <v>1.8699999999999999</v>
      </c>
      <c r="P671" s="582" t="s">
        <v>285</v>
      </c>
      <c r="Q671" s="583">
        <v>0</v>
      </c>
    </row>
    <row r="672" spans="1:17" x14ac:dyDescent="0.35">
      <c r="A672" s="571">
        <v>23</v>
      </c>
      <c r="B672" s="580">
        <v>30.36</v>
      </c>
      <c r="C672" s="580">
        <v>31.84</v>
      </c>
      <c r="D672" s="574">
        <v>0</v>
      </c>
      <c r="E672" s="574">
        <v>0</v>
      </c>
      <c r="F672" s="574">
        <v>0</v>
      </c>
      <c r="G672" s="583">
        <v>32.6</v>
      </c>
      <c r="H672" s="583">
        <v>20</v>
      </c>
      <c r="I672" s="604">
        <v>96</v>
      </c>
      <c r="J672" s="580">
        <v>58</v>
      </c>
      <c r="K672" s="583">
        <v>3.9</v>
      </c>
      <c r="L672" s="580">
        <v>11.22</v>
      </c>
      <c r="M672" s="580">
        <v>2.04</v>
      </c>
      <c r="N672" s="581">
        <v>1.1000000000000001</v>
      </c>
      <c r="O672" s="581">
        <f t="shared" si="148"/>
        <v>1.57</v>
      </c>
      <c r="P672" s="582" t="s">
        <v>91</v>
      </c>
      <c r="Q672" s="583">
        <v>32.5</v>
      </c>
    </row>
    <row r="673" spans="1:17" x14ac:dyDescent="0.35">
      <c r="A673" s="571">
        <v>24</v>
      </c>
      <c r="B673" s="581">
        <v>29</v>
      </c>
      <c r="C673" s="580">
        <v>28.92</v>
      </c>
      <c r="D673" s="574">
        <v>0</v>
      </c>
      <c r="E673" s="574">
        <v>0</v>
      </c>
      <c r="F673" s="574">
        <v>0</v>
      </c>
      <c r="G673" s="583">
        <v>32.4</v>
      </c>
      <c r="H673" s="583">
        <v>21.2</v>
      </c>
      <c r="I673" s="580">
        <v>70</v>
      </c>
      <c r="J673" s="580">
        <v>45</v>
      </c>
      <c r="K673" s="583">
        <v>3.5</v>
      </c>
      <c r="L673" s="580">
        <v>5.36</v>
      </c>
      <c r="M673" s="581">
        <v>1.91</v>
      </c>
      <c r="N673" s="581">
        <v>0.78</v>
      </c>
      <c r="O673" s="581">
        <f t="shared" si="148"/>
        <v>1.345</v>
      </c>
      <c r="P673" s="582" t="s">
        <v>117</v>
      </c>
      <c r="Q673" s="583">
        <v>0</v>
      </c>
    </row>
    <row r="674" spans="1:17" x14ac:dyDescent="0.35">
      <c r="A674" s="571">
        <v>25</v>
      </c>
      <c r="B674" s="580">
        <v>30.76</v>
      </c>
      <c r="C674" s="583">
        <v>29.6</v>
      </c>
      <c r="D674" s="574">
        <v>0</v>
      </c>
      <c r="E674" s="574">
        <v>0</v>
      </c>
      <c r="F674" s="574">
        <v>0</v>
      </c>
      <c r="G674" s="583">
        <v>34.799999999999997</v>
      </c>
      <c r="H674" s="583">
        <v>20.6</v>
      </c>
      <c r="I674" s="580">
        <v>96</v>
      </c>
      <c r="J674" s="580">
        <v>36</v>
      </c>
      <c r="K674" s="580">
        <v>4.5999999999999996</v>
      </c>
      <c r="L674" s="580">
        <v>8.76</v>
      </c>
      <c r="M674" s="580">
        <v>1.47</v>
      </c>
      <c r="N674" s="581">
        <v>0.63</v>
      </c>
      <c r="O674" s="581">
        <f t="shared" si="148"/>
        <v>1.05</v>
      </c>
      <c r="P674" s="582" t="s">
        <v>300</v>
      </c>
      <c r="Q674" s="583">
        <v>0</v>
      </c>
    </row>
    <row r="675" spans="1:17" x14ac:dyDescent="0.35">
      <c r="A675" s="571">
        <v>26</v>
      </c>
      <c r="B675" s="581">
        <v>29.76</v>
      </c>
      <c r="C675" s="581">
        <v>29.64</v>
      </c>
      <c r="D675" s="574">
        <v>0</v>
      </c>
      <c r="E675" s="574">
        <v>0</v>
      </c>
      <c r="F675" s="574">
        <v>0</v>
      </c>
      <c r="G675" s="583">
        <v>33.4</v>
      </c>
      <c r="H675" s="583">
        <v>21.2</v>
      </c>
      <c r="I675" s="580">
        <v>92</v>
      </c>
      <c r="J675" s="580">
        <v>46</v>
      </c>
      <c r="K675" s="580">
        <v>3.3</v>
      </c>
      <c r="L675" s="580">
        <v>0.56000000000000005</v>
      </c>
      <c r="M675" s="580">
        <v>1.37</v>
      </c>
      <c r="N675" s="580">
        <v>0.68</v>
      </c>
      <c r="O675" s="581">
        <f t="shared" si="148"/>
        <v>1.0250000000000001</v>
      </c>
      <c r="P675" s="582" t="s">
        <v>70</v>
      </c>
      <c r="Q675" s="583">
        <v>4.7</v>
      </c>
    </row>
    <row r="676" spans="1:17" x14ac:dyDescent="0.35">
      <c r="A676" s="571">
        <v>27</v>
      </c>
      <c r="B676" s="580">
        <v>31.6</v>
      </c>
      <c r="C676" s="580">
        <v>30.16</v>
      </c>
      <c r="D676" s="574">
        <v>0</v>
      </c>
      <c r="E676" s="574">
        <v>0</v>
      </c>
      <c r="F676" s="574">
        <v>0</v>
      </c>
      <c r="G676" s="583">
        <v>35.799999999999997</v>
      </c>
      <c r="H676" s="580">
        <v>19.600000000000001</v>
      </c>
      <c r="I676" s="580">
        <v>96</v>
      </c>
      <c r="J676" s="580">
        <v>47</v>
      </c>
      <c r="K676" s="580">
        <v>4.4000000000000004</v>
      </c>
      <c r="L676" s="580">
        <v>8.66</v>
      </c>
      <c r="M676" s="580">
        <v>1.58</v>
      </c>
      <c r="N676" s="580">
        <v>0.86</v>
      </c>
      <c r="O676" s="581">
        <f t="shared" si="148"/>
        <v>1.22</v>
      </c>
      <c r="P676" s="582" t="s">
        <v>132</v>
      </c>
      <c r="Q676" s="583">
        <v>0</v>
      </c>
    </row>
    <row r="677" spans="1:17" x14ac:dyDescent="0.35">
      <c r="A677" s="571">
        <v>28</v>
      </c>
      <c r="B677" s="581">
        <v>32.799999999999997</v>
      </c>
      <c r="C677" s="580">
        <v>30.88</v>
      </c>
      <c r="D677" s="574">
        <v>0</v>
      </c>
      <c r="E677" s="574">
        <v>0</v>
      </c>
      <c r="F677" s="574">
        <v>0</v>
      </c>
      <c r="G677" s="580">
        <v>36.6</v>
      </c>
      <c r="H677" s="583">
        <v>19.600000000000001</v>
      </c>
      <c r="I677" s="580">
        <v>87</v>
      </c>
      <c r="J677" s="580">
        <v>36</v>
      </c>
      <c r="K677" s="583">
        <v>5.4</v>
      </c>
      <c r="L677" s="580">
        <v>8.26</v>
      </c>
      <c r="M677" s="580">
        <v>1.1299999999999999</v>
      </c>
      <c r="N677" s="581">
        <v>0.84</v>
      </c>
      <c r="O677" s="581">
        <f t="shared" si="148"/>
        <v>0.98499999999999988</v>
      </c>
      <c r="P677" s="582" t="s">
        <v>131</v>
      </c>
      <c r="Q677" s="583">
        <v>0</v>
      </c>
    </row>
    <row r="678" spans="1:17" x14ac:dyDescent="0.35">
      <c r="A678" s="571">
        <v>29</v>
      </c>
      <c r="B678" s="581">
        <v>32.36</v>
      </c>
      <c r="C678" s="580">
        <v>31.48</v>
      </c>
      <c r="D678" s="574">
        <v>0</v>
      </c>
      <c r="E678" s="574">
        <v>0</v>
      </c>
      <c r="F678" s="574">
        <v>0</v>
      </c>
      <c r="G678" s="583">
        <v>36.4</v>
      </c>
      <c r="H678" s="583">
        <v>20.399999999999999</v>
      </c>
      <c r="I678" s="580">
        <v>92</v>
      </c>
      <c r="J678" s="580">
        <v>35</v>
      </c>
      <c r="K678" s="583">
        <v>6.7</v>
      </c>
      <c r="L678" s="581">
        <v>7.9</v>
      </c>
      <c r="M678" s="580">
        <v>1.68</v>
      </c>
      <c r="N678" s="581">
        <v>0.83</v>
      </c>
      <c r="O678" s="581">
        <f t="shared" si="148"/>
        <v>1.2549999999999999</v>
      </c>
      <c r="P678" s="582" t="s">
        <v>128</v>
      </c>
      <c r="Q678" s="583">
        <v>0</v>
      </c>
    </row>
    <row r="679" spans="1:17" x14ac:dyDescent="0.35">
      <c r="A679" s="571">
        <v>30</v>
      </c>
      <c r="B679" s="580">
        <v>32.119999999999997</v>
      </c>
      <c r="C679" s="580">
        <v>31.24</v>
      </c>
      <c r="D679" s="574">
        <v>0</v>
      </c>
      <c r="E679" s="574">
        <v>0</v>
      </c>
      <c r="F679" s="574">
        <v>0</v>
      </c>
      <c r="G679" s="583">
        <v>36.200000000000003</v>
      </c>
      <c r="H679" s="580">
        <v>20.6</v>
      </c>
      <c r="I679" s="580">
        <v>96</v>
      </c>
      <c r="J679" s="580">
        <v>40</v>
      </c>
      <c r="K679" s="583">
        <v>4.9000000000000004</v>
      </c>
      <c r="L679" s="581">
        <v>7.2</v>
      </c>
      <c r="M679" s="580">
        <v>1.49</v>
      </c>
      <c r="N679" s="580">
        <v>2.4700000000000002</v>
      </c>
      <c r="O679" s="581">
        <f t="shared" si="148"/>
        <v>1.98</v>
      </c>
      <c r="P679" s="582" t="s">
        <v>90</v>
      </c>
      <c r="Q679" s="583">
        <v>0</v>
      </c>
    </row>
    <row r="680" spans="1:17" x14ac:dyDescent="0.35">
      <c r="A680" s="585">
        <v>31</v>
      </c>
      <c r="B680" s="578">
        <v>32.68</v>
      </c>
      <c r="C680" s="586">
        <v>31.4</v>
      </c>
      <c r="D680" s="587">
        <v>0</v>
      </c>
      <c r="E680" s="587">
        <v>0</v>
      </c>
      <c r="F680" s="587">
        <v>0</v>
      </c>
      <c r="G680" s="579">
        <v>36.4</v>
      </c>
      <c r="H680" s="579">
        <v>20.2</v>
      </c>
      <c r="I680" s="578">
        <v>92</v>
      </c>
      <c r="J680" s="578">
        <v>35</v>
      </c>
      <c r="K680" s="579">
        <v>5.7</v>
      </c>
      <c r="L680" s="578">
        <v>11.38</v>
      </c>
      <c r="M680" s="586">
        <v>1.51</v>
      </c>
      <c r="N680" s="586">
        <v>1.34</v>
      </c>
      <c r="O680" s="586">
        <f t="shared" si="148"/>
        <v>1.425</v>
      </c>
      <c r="P680" s="588" t="s">
        <v>128</v>
      </c>
      <c r="Q680" s="579">
        <v>0</v>
      </c>
    </row>
    <row r="681" spans="1:17" x14ac:dyDescent="0.35">
      <c r="A681" s="580" t="s">
        <v>16</v>
      </c>
      <c r="B681" s="581">
        <f>SUM(B670:B680)</f>
        <v>341.48</v>
      </c>
      <c r="C681" s="581">
        <f>SUM(C670:C680)</f>
        <v>338.52</v>
      </c>
      <c r="D681" s="574">
        <v>0</v>
      </c>
      <c r="E681" s="574">
        <v>0</v>
      </c>
      <c r="F681" s="574">
        <v>0</v>
      </c>
      <c r="G681" s="581">
        <f t="shared" ref="G681:O681" si="153">SUM(G670:G680)</f>
        <v>387.19999999999993</v>
      </c>
      <c r="H681" s="581">
        <f t="shared" si="153"/>
        <v>225.8</v>
      </c>
      <c r="I681" s="581">
        <f t="shared" si="153"/>
        <v>972</v>
      </c>
      <c r="J681" s="581">
        <f t="shared" si="153"/>
        <v>446</v>
      </c>
      <c r="K681" s="581">
        <f t="shared" si="153"/>
        <v>53.500000000000007</v>
      </c>
      <c r="L681" s="581">
        <f t="shared" si="153"/>
        <v>84.56</v>
      </c>
      <c r="M681" s="581">
        <f t="shared" si="153"/>
        <v>18.040000000000003</v>
      </c>
      <c r="N681" s="581">
        <f t="shared" si="153"/>
        <v>11.69</v>
      </c>
      <c r="O681" s="581">
        <f t="shared" si="153"/>
        <v>14.865000000000002</v>
      </c>
      <c r="P681" s="582"/>
      <c r="Q681" s="580"/>
    </row>
    <row r="682" spans="1:17" x14ac:dyDescent="0.35">
      <c r="A682" s="580" t="s">
        <v>18</v>
      </c>
      <c r="B682" s="581">
        <f>AVERAGE(B670:B680)</f>
        <v>31.043636363636367</v>
      </c>
      <c r="C682" s="581">
        <f>AVERAGE(C670:C680)</f>
        <v>30.774545454545454</v>
      </c>
      <c r="D682" s="574">
        <v>0</v>
      </c>
      <c r="E682" s="574">
        <v>0</v>
      </c>
      <c r="F682" s="574">
        <v>0</v>
      </c>
      <c r="G682" s="581">
        <f t="shared" ref="G682:O682" si="154">AVERAGE(G670:G680)</f>
        <v>35.199999999999996</v>
      </c>
      <c r="H682" s="581">
        <f t="shared" si="154"/>
        <v>20.527272727272727</v>
      </c>
      <c r="I682" s="581">
        <f t="shared" si="154"/>
        <v>88.36363636363636</v>
      </c>
      <c r="J682" s="581">
        <f t="shared" si="154"/>
        <v>40.545454545454547</v>
      </c>
      <c r="K682" s="581">
        <f t="shared" si="154"/>
        <v>4.8636363636363642</v>
      </c>
      <c r="L682" s="581">
        <f t="shared" si="154"/>
        <v>7.6872727272727275</v>
      </c>
      <c r="M682" s="581">
        <f t="shared" si="154"/>
        <v>1.6400000000000003</v>
      </c>
      <c r="N682" s="581">
        <f t="shared" si="154"/>
        <v>1.0627272727272727</v>
      </c>
      <c r="O682" s="581">
        <f t="shared" si="154"/>
        <v>1.3513636363636365</v>
      </c>
      <c r="P682" s="582"/>
      <c r="Q682" s="580"/>
    </row>
    <row r="683" spans="1:17" x14ac:dyDescent="0.35">
      <c r="A683" s="580" t="s">
        <v>49</v>
      </c>
      <c r="B683" s="581">
        <f>B681+B668+B656</f>
        <v>963.8</v>
      </c>
      <c r="C683" s="581">
        <f>C681+C668+C656</f>
        <v>946.6400000000001</v>
      </c>
      <c r="D683" s="574">
        <v>0</v>
      </c>
      <c r="E683" s="574">
        <v>0</v>
      </c>
      <c r="F683" s="574">
        <v>0</v>
      </c>
      <c r="G683" s="581">
        <f t="shared" ref="G683:O683" si="155">G681+G668+G656</f>
        <v>1067.5999999999999</v>
      </c>
      <c r="H683" s="581">
        <f t="shared" si="155"/>
        <v>646.20000000000005</v>
      </c>
      <c r="I683" s="581">
        <f t="shared" si="155"/>
        <v>2761</v>
      </c>
      <c r="J683" s="581">
        <f t="shared" si="155"/>
        <v>1406</v>
      </c>
      <c r="K683" s="581">
        <f t="shared" si="155"/>
        <v>129.30000000000001</v>
      </c>
      <c r="L683" s="581">
        <f t="shared" si="155"/>
        <v>200.83999999999997</v>
      </c>
      <c r="M683" s="581">
        <f t="shared" si="155"/>
        <v>51</v>
      </c>
      <c r="N683" s="581">
        <f t="shared" si="155"/>
        <v>34.86</v>
      </c>
      <c r="O683" s="581">
        <f t="shared" si="155"/>
        <v>42.93</v>
      </c>
      <c r="P683" s="581"/>
      <c r="Q683" s="581"/>
    </row>
    <row r="684" spans="1:17" x14ac:dyDescent="0.35">
      <c r="A684" s="580" t="s">
        <v>21</v>
      </c>
      <c r="B684" s="581">
        <f>B683/31</f>
        <v>31.090322580645161</v>
      </c>
      <c r="C684" s="581">
        <f>C683/31</f>
        <v>30.536774193548389</v>
      </c>
      <c r="D684" s="574">
        <v>0</v>
      </c>
      <c r="E684" s="574">
        <v>0</v>
      </c>
      <c r="F684" s="574">
        <v>0</v>
      </c>
      <c r="G684" s="581">
        <f t="shared" ref="G684:O684" si="156">G683/31</f>
        <v>34.438709677419354</v>
      </c>
      <c r="H684" s="581">
        <f t="shared" si="156"/>
        <v>20.845161290322583</v>
      </c>
      <c r="I684" s="581">
        <f t="shared" si="156"/>
        <v>89.064516129032256</v>
      </c>
      <c r="J684" s="581">
        <f t="shared" si="156"/>
        <v>45.354838709677416</v>
      </c>
      <c r="K684" s="581">
        <f t="shared" si="156"/>
        <v>4.1709677419354838</v>
      </c>
      <c r="L684" s="581">
        <f t="shared" si="156"/>
        <v>6.4787096774193538</v>
      </c>
      <c r="M684" s="581">
        <f t="shared" si="156"/>
        <v>1.6451612903225807</v>
      </c>
      <c r="N684" s="581">
        <f t="shared" si="156"/>
        <v>1.1245161290322581</v>
      </c>
      <c r="O684" s="581">
        <f t="shared" si="156"/>
        <v>1.3848387096774193</v>
      </c>
      <c r="P684" s="581"/>
      <c r="Q684" s="581"/>
    </row>
    <row r="685" spans="1:17" x14ac:dyDescent="0.35">
      <c r="A685" s="589"/>
      <c r="B685" s="625"/>
      <c r="C685" s="625"/>
      <c r="D685" s="625"/>
      <c r="E685" s="625"/>
      <c r="F685" s="625"/>
      <c r="G685" s="625"/>
      <c r="H685" s="625"/>
      <c r="I685" s="625"/>
      <c r="J685" s="625"/>
      <c r="K685" s="625"/>
      <c r="L685" s="625"/>
      <c r="M685" s="625"/>
      <c r="N685" s="625"/>
      <c r="O685" s="625"/>
      <c r="P685" s="625"/>
      <c r="Q685" s="625"/>
    </row>
    <row r="686" spans="1:17" x14ac:dyDescent="0.35">
      <c r="A686" s="589"/>
      <c r="B686" s="625"/>
      <c r="C686" s="625"/>
      <c r="D686" s="625"/>
      <c r="E686" s="625"/>
      <c r="F686" s="625"/>
      <c r="G686" s="625"/>
      <c r="H686" s="625"/>
      <c r="I686" s="625"/>
      <c r="J686" s="625"/>
      <c r="K686" s="625"/>
      <c r="L686" s="625"/>
      <c r="M686" s="625"/>
      <c r="N686" s="625"/>
      <c r="O686" s="625"/>
      <c r="P686" s="625"/>
      <c r="Q686" s="625"/>
    </row>
    <row r="687" spans="1:17" ht="15" thickBot="1" x14ac:dyDescent="0.4">
      <c r="A687" s="1577" t="s">
        <v>301</v>
      </c>
      <c r="B687" s="1577"/>
      <c r="C687" s="1577"/>
      <c r="D687" s="1577"/>
      <c r="E687" s="1577"/>
      <c r="F687" s="1577"/>
      <c r="G687" s="1577"/>
      <c r="H687" s="1577"/>
      <c r="I687" s="1577"/>
      <c r="J687" s="1577"/>
      <c r="K687" s="1577"/>
      <c r="L687" s="1577"/>
      <c r="M687" s="1577"/>
      <c r="N687" s="1577"/>
      <c r="O687" s="1577"/>
      <c r="P687" s="1577"/>
      <c r="Q687" s="1577"/>
    </row>
    <row r="688" spans="1:17" ht="15" customHeight="1" x14ac:dyDescent="0.35">
      <c r="A688" s="1569" t="s">
        <v>1</v>
      </c>
      <c r="B688" s="1460" t="s">
        <v>23</v>
      </c>
      <c r="C688" s="1578"/>
      <c r="D688" s="1578"/>
      <c r="E688" s="1578"/>
      <c r="F688" s="1571"/>
      <c r="G688" s="1460" t="s">
        <v>24</v>
      </c>
      <c r="H688" s="1571"/>
      <c r="I688" s="1460" t="s">
        <v>4</v>
      </c>
      <c r="J688" s="1571"/>
      <c r="K688" s="1572" t="s">
        <v>5</v>
      </c>
      <c r="L688" s="1573"/>
      <c r="M688" s="1572" t="s">
        <v>6</v>
      </c>
      <c r="N688" s="1574"/>
      <c r="O688" s="1573"/>
      <c r="P688" s="1575" t="s">
        <v>46</v>
      </c>
      <c r="Q688" s="1585" t="s">
        <v>47</v>
      </c>
    </row>
    <row r="689" spans="1:17" ht="26.5" thickBot="1" x14ac:dyDescent="0.4">
      <c r="A689" s="1570"/>
      <c r="B689" s="567">
        <v>0.05</v>
      </c>
      <c r="C689" s="567">
        <v>0.1</v>
      </c>
      <c r="D689" s="568" t="s">
        <v>265</v>
      </c>
      <c r="E689" s="568" t="s">
        <v>228</v>
      </c>
      <c r="F689" s="567" t="s">
        <v>299</v>
      </c>
      <c r="G689" s="567" t="s">
        <v>9</v>
      </c>
      <c r="H689" s="567" t="s">
        <v>10</v>
      </c>
      <c r="I689" s="567" t="s">
        <v>9</v>
      </c>
      <c r="J689" s="567" t="s">
        <v>10</v>
      </c>
      <c r="K689" s="567" t="s">
        <v>11</v>
      </c>
      <c r="L689" s="567" t="s">
        <v>12</v>
      </c>
      <c r="M689" s="569" t="s">
        <v>13</v>
      </c>
      <c r="N689" s="569" t="s">
        <v>14</v>
      </c>
      <c r="O689" s="569" t="s">
        <v>48</v>
      </c>
      <c r="P689" s="1576"/>
      <c r="Q689" s="1594"/>
    </row>
    <row r="690" spans="1:17" ht="15" thickBot="1" x14ac:dyDescent="0.4">
      <c r="A690" s="628">
        <v>1</v>
      </c>
      <c r="B690" s="580">
        <v>31.16</v>
      </c>
      <c r="C690" s="581">
        <v>30.52</v>
      </c>
      <c r="D690" s="574">
        <v>0</v>
      </c>
      <c r="E690" s="574">
        <v>0</v>
      </c>
      <c r="F690" s="574">
        <v>0</v>
      </c>
      <c r="G690" s="583">
        <v>33.4</v>
      </c>
      <c r="H690" s="583">
        <v>20.6</v>
      </c>
      <c r="I690" s="580">
        <v>92</v>
      </c>
      <c r="J690" s="580">
        <v>49</v>
      </c>
      <c r="K690" s="580">
        <v>3.4</v>
      </c>
      <c r="L690" s="581">
        <v>5.9</v>
      </c>
      <c r="M690" s="580">
        <v>1.1200000000000001</v>
      </c>
      <c r="N690" s="581">
        <v>1.23</v>
      </c>
      <c r="O690" s="629">
        <f>AVERAGE(M690:N690)</f>
        <v>1.175</v>
      </c>
      <c r="P690" s="582" t="s">
        <v>271</v>
      </c>
      <c r="Q690" s="583">
        <v>20.2</v>
      </c>
    </row>
    <row r="691" spans="1:17" ht="15" thickBot="1" x14ac:dyDescent="0.4">
      <c r="A691" s="571">
        <v>2</v>
      </c>
      <c r="B691" s="581">
        <v>32.6</v>
      </c>
      <c r="C691" s="581">
        <v>30.88</v>
      </c>
      <c r="D691" s="574">
        <v>0</v>
      </c>
      <c r="E691" s="574">
        <v>0</v>
      </c>
      <c r="F691" s="574">
        <v>0</v>
      </c>
      <c r="G691" s="583">
        <v>35.4</v>
      </c>
      <c r="H691" s="583">
        <v>21</v>
      </c>
      <c r="I691" s="580">
        <v>96</v>
      </c>
      <c r="J691" s="580">
        <v>45</v>
      </c>
      <c r="K691" s="580">
        <v>3.9</v>
      </c>
      <c r="L691" s="581">
        <v>7</v>
      </c>
      <c r="M691" s="580">
        <v>1.22</v>
      </c>
      <c r="N691" s="580">
        <v>1.04</v>
      </c>
      <c r="O691" s="629">
        <f t="shared" ref="O691:O723" si="157">AVERAGE(M691:N691)</f>
        <v>1.1299999999999999</v>
      </c>
      <c r="P691" s="582" t="s">
        <v>289</v>
      </c>
      <c r="Q691" s="583">
        <v>0.6</v>
      </c>
    </row>
    <row r="692" spans="1:17" ht="15" thickBot="1" x14ac:dyDescent="0.4">
      <c r="A692" s="571">
        <v>3</v>
      </c>
      <c r="B692" s="581">
        <v>32.4</v>
      </c>
      <c r="C692" s="580">
        <v>30.64</v>
      </c>
      <c r="D692" s="574">
        <v>0</v>
      </c>
      <c r="E692" s="574">
        <v>0</v>
      </c>
      <c r="F692" s="574">
        <v>0</v>
      </c>
      <c r="G692" s="583">
        <v>35</v>
      </c>
      <c r="H692" s="580">
        <v>18.8</v>
      </c>
      <c r="I692" s="580">
        <v>92</v>
      </c>
      <c r="J692" s="580">
        <v>40</v>
      </c>
      <c r="K692" s="580">
        <v>4.5999999999999996</v>
      </c>
      <c r="L692" s="580">
        <v>2.2400000000000002</v>
      </c>
      <c r="M692" s="580">
        <v>1.06</v>
      </c>
      <c r="N692" s="581">
        <v>0.8</v>
      </c>
      <c r="O692" s="629">
        <f t="shared" si="157"/>
        <v>0.93</v>
      </c>
      <c r="P692" s="582" t="s">
        <v>132</v>
      </c>
      <c r="Q692" s="583">
        <v>0.4</v>
      </c>
    </row>
    <row r="693" spans="1:17" ht="15" thickBot="1" x14ac:dyDescent="0.4">
      <c r="A693" s="571">
        <v>4</v>
      </c>
      <c r="B693" s="580">
        <v>30.92</v>
      </c>
      <c r="C693" s="580">
        <v>30.72</v>
      </c>
      <c r="D693" s="574">
        <v>0</v>
      </c>
      <c r="E693" s="574">
        <v>0</v>
      </c>
      <c r="F693" s="574">
        <v>0</v>
      </c>
      <c r="G693" s="580">
        <v>32.799999999999997</v>
      </c>
      <c r="H693" s="583">
        <v>20</v>
      </c>
      <c r="I693" s="580">
        <v>96</v>
      </c>
      <c r="J693" s="580">
        <v>58</v>
      </c>
      <c r="K693" s="583">
        <v>2.9</v>
      </c>
      <c r="L693" s="580">
        <v>0.98</v>
      </c>
      <c r="M693" s="580">
        <v>1.71</v>
      </c>
      <c r="N693" s="581">
        <v>0.86</v>
      </c>
      <c r="O693" s="629">
        <f t="shared" si="157"/>
        <v>1.2849999999999999</v>
      </c>
      <c r="P693" s="582" t="s">
        <v>82</v>
      </c>
      <c r="Q693" s="583">
        <v>2.8</v>
      </c>
    </row>
    <row r="694" spans="1:17" ht="15" thickBot="1" x14ac:dyDescent="0.4">
      <c r="A694" s="571">
        <v>5</v>
      </c>
      <c r="B694" s="581">
        <v>30.68</v>
      </c>
      <c r="C694" s="580">
        <v>30.08</v>
      </c>
      <c r="D694" s="574">
        <v>0</v>
      </c>
      <c r="E694" s="574">
        <v>0</v>
      </c>
      <c r="F694" s="574">
        <v>0</v>
      </c>
      <c r="G694" s="583">
        <v>33</v>
      </c>
      <c r="H694" s="583">
        <v>19.600000000000001</v>
      </c>
      <c r="I694" s="580">
        <v>92</v>
      </c>
      <c r="J694" s="580">
        <v>58</v>
      </c>
      <c r="K694" s="583">
        <v>2.2000000000000002</v>
      </c>
      <c r="L694" s="580">
        <v>6.48</v>
      </c>
      <c r="M694" s="580">
        <v>1.19</v>
      </c>
      <c r="N694" s="581">
        <v>0.77</v>
      </c>
      <c r="O694" s="629">
        <f t="shared" si="157"/>
        <v>0.98</v>
      </c>
      <c r="P694" s="582" t="s">
        <v>99</v>
      </c>
      <c r="Q694" s="583">
        <v>5.8</v>
      </c>
    </row>
    <row r="695" spans="1:17" ht="15" thickBot="1" x14ac:dyDescent="0.4">
      <c r="A695" s="571">
        <v>6</v>
      </c>
      <c r="B695" s="580">
        <v>30.36</v>
      </c>
      <c r="C695" s="580">
        <v>29.48</v>
      </c>
      <c r="D695" s="574">
        <v>0</v>
      </c>
      <c r="E695" s="574">
        <v>0</v>
      </c>
      <c r="F695" s="574">
        <v>0</v>
      </c>
      <c r="G695" s="583">
        <v>33.799999999999997</v>
      </c>
      <c r="H695" s="580">
        <v>18.8</v>
      </c>
      <c r="I695" s="580">
        <v>96</v>
      </c>
      <c r="J695" s="580">
        <v>49</v>
      </c>
      <c r="K695" s="583">
        <v>3.9</v>
      </c>
      <c r="L695" s="580">
        <v>8.2200000000000006</v>
      </c>
      <c r="M695" s="580">
        <v>0.92</v>
      </c>
      <c r="N695" s="580">
        <v>0.52</v>
      </c>
      <c r="O695" s="629">
        <f t="shared" si="157"/>
        <v>0.72</v>
      </c>
      <c r="P695" s="582" t="s">
        <v>302</v>
      </c>
      <c r="Q695" s="583">
        <v>13.2</v>
      </c>
    </row>
    <row r="696" spans="1:17" ht="15" thickBot="1" x14ac:dyDescent="0.4">
      <c r="A696" s="571">
        <v>7</v>
      </c>
      <c r="B696" s="580">
        <v>31.16</v>
      </c>
      <c r="C696" s="580">
        <v>30.04</v>
      </c>
      <c r="D696" s="574">
        <v>0</v>
      </c>
      <c r="E696" s="574">
        <v>0</v>
      </c>
      <c r="F696" s="574">
        <v>0</v>
      </c>
      <c r="G696" s="583">
        <v>34.200000000000003</v>
      </c>
      <c r="H696" s="583">
        <v>21</v>
      </c>
      <c r="I696" s="580">
        <v>96</v>
      </c>
      <c r="J696" s="580">
        <v>49</v>
      </c>
      <c r="K696" s="583">
        <v>2.9</v>
      </c>
      <c r="L696" s="581">
        <v>2.9</v>
      </c>
      <c r="M696" s="581">
        <v>1.55</v>
      </c>
      <c r="N696" s="581">
        <v>0.95</v>
      </c>
      <c r="O696" s="629">
        <f t="shared" si="157"/>
        <v>1.25</v>
      </c>
      <c r="P696" s="582" t="s">
        <v>120</v>
      </c>
      <c r="Q696" s="583">
        <v>4.5999999999999996</v>
      </c>
    </row>
    <row r="697" spans="1:17" ht="15" thickBot="1" x14ac:dyDescent="0.4">
      <c r="A697" s="571">
        <v>8</v>
      </c>
      <c r="B697" s="580">
        <v>30.88</v>
      </c>
      <c r="C697" s="581">
        <v>29.92</v>
      </c>
      <c r="D697" s="574">
        <v>0</v>
      </c>
      <c r="E697" s="574">
        <v>0</v>
      </c>
      <c r="F697" s="574">
        <v>0</v>
      </c>
      <c r="G697" s="583">
        <v>32.6</v>
      </c>
      <c r="H697" s="583">
        <v>21</v>
      </c>
      <c r="I697" s="580">
        <v>96</v>
      </c>
      <c r="J697" s="580">
        <v>53</v>
      </c>
      <c r="K697" s="580">
        <v>2.8</v>
      </c>
      <c r="L697" s="580">
        <v>4.34</v>
      </c>
      <c r="M697" s="580">
        <v>1.23</v>
      </c>
      <c r="N697" s="581">
        <v>0.23</v>
      </c>
      <c r="O697" s="629">
        <f t="shared" si="157"/>
        <v>0.73</v>
      </c>
      <c r="P697" s="582" t="s">
        <v>82</v>
      </c>
      <c r="Q697" s="583">
        <v>0</v>
      </c>
    </row>
    <row r="698" spans="1:17" ht="15" thickBot="1" x14ac:dyDescent="0.4">
      <c r="A698" s="571">
        <v>9</v>
      </c>
      <c r="B698" s="581">
        <v>31.64</v>
      </c>
      <c r="C698" s="581">
        <v>30.36</v>
      </c>
      <c r="D698" s="574">
        <v>0</v>
      </c>
      <c r="E698" s="574">
        <v>0</v>
      </c>
      <c r="F698" s="574">
        <v>0</v>
      </c>
      <c r="G698" s="583">
        <v>34.6</v>
      </c>
      <c r="H698" s="583">
        <v>20.8</v>
      </c>
      <c r="I698" s="580">
        <v>96</v>
      </c>
      <c r="J698" s="580">
        <v>47</v>
      </c>
      <c r="K698" s="580">
        <v>3.3</v>
      </c>
      <c r="L698" s="580">
        <v>6.79</v>
      </c>
      <c r="M698" s="580">
        <v>1.94</v>
      </c>
      <c r="N698" s="580">
        <v>0.59</v>
      </c>
      <c r="O698" s="629">
        <f t="shared" si="157"/>
        <v>1.2649999999999999</v>
      </c>
      <c r="P698" s="582" t="s">
        <v>85</v>
      </c>
      <c r="Q698" s="583">
        <v>0</v>
      </c>
    </row>
    <row r="699" spans="1:17" ht="15" thickBot="1" x14ac:dyDescent="0.4">
      <c r="A699" s="636">
        <v>10</v>
      </c>
      <c r="B699" s="580">
        <v>30.32</v>
      </c>
      <c r="C699" s="580">
        <v>30.16</v>
      </c>
      <c r="D699" s="574">
        <v>0</v>
      </c>
      <c r="E699" s="574">
        <v>0</v>
      </c>
      <c r="F699" s="574">
        <v>0</v>
      </c>
      <c r="G699" s="583">
        <v>32.4</v>
      </c>
      <c r="H699" s="583">
        <v>22</v>
      </c>
      <c r="I699" s="580">
        <v>92</v>
      </c>
      <c r="J699" s="580">
        <v>62</v>
      </c>
      <c r="K699" s="580">
        <v>2.9</v>
      </c>
      <c r="L699" s="580">
        <v>6.24</v>
      </c>
      <c r="M699" s="580">
        <v>2.25</v>
      </c>
      <c r="N699" s="580">
        <v>1.92</v>
      </c>
      <c r="O699" s="629">
        <f t="shared" si="157"/>
        <v>2.085</v>
      </c>
      <c r="P699" s="582" t="s">
        <v>65</v>
      </c>
      <c r="Q699" s="583">
        <v>3.5</v>
      </c>
    </row>
    <row r="700" spans="1:17" ht="15" thickBot="1" x14ac:dyDescent="0.4">
      <c r="A700" s="597" t="s">
        <v>16</v>
      </c>
      <c r="B700" s="580">
        <f>SUM(B690:B699)</f>
        <v>312.12</v>
      </c>
      <c r="C700" s="580">
        <f>SUM(C690:C699)</f>
        <v>302.8</v>
      </c>
      <c r="D700" s="574">
        <v>0</v>
      </c>
      <c r="E700" s="574">
        <v>0</v>
      </c>
      <c r="F700" s="574">
        <v>0</v>
      </c>
      <c r="G700" s="580">
        <f t="shared" ref="G700:N700" si="158">SUM(G690:G699)</f>
        <v>337.2</v>
      </c>
      <c r="H700" s="580">
        <f t="shared" si="158"/>
        <v>203.60000000000002</v>
      </c>
      <c r="I700" s="580">
        <f t="shared" si="158"/>
        <v>944</v>
      </c>
      <c r="J700" s="580">
        <f t="shared" si="158"/>
        <v>510</v>
      </c>
      <c r="K700" s="580">
        <f t="shared" si="158"/>
        <v>32.799999999999997</v>
      </c>
      <c r="L700" s="580">
        <f t="shared" si="158"/>
        <v>51.09</v>
      </c>
      <c r="M700" s="580">
        <f t="shared" si="158"/>
        <v>14.19</v>
      </c>
      <c r="N700" s="580">
        <f t="shared" si="158"/>
        <v>8.91</v>
      </c>
      <c r="O700" s="629">
        <f t="shared" si="157"/>
        <v>11.55</v>
      </c>
      <c r="P700" s="580"/>
      <c r="Q700" s="580">
        <v>0</v>
      </c>
    </row>
    <row r="701" spans="1:17" ht="15" thickBot="1" x14ac:dyDescent="0.4">
      <c r="A701" s="597" t="s">
        <v>18</v>
      </c>
      <c r="B701" s="580">
        <f>AVERAGE(B690:B699)</f>
        <v>31.212</v>
      </c>
      <c r="C701" s="580">
        <f>AVERAGE(C690:C699)</f>
        <v>30.28</v>
      </c>
      <c r="D701" s="574">
        <v>0</v>
      </c>
      <c r="E701" s="574">
        <v>0</v>
      </c>
      <c r="F701" s="574">
        <v>0</v>
      </c>
      <c r="G701" s="580">
        <f t="shared" ref="G701:N701" si="159">AVERAGE(G690:G699)</f>
        <v>33.72</v>
      </c>
      <c r="H701" s="580">
        <f t="shared" si="159"/>
        <v>20.360000000000003</v>
      </c>
      <c r="I701" s="580">
        <f t="shared" si="159"/>
        <v>94.4</v>
      </c>
      <c r="J701" s="580">
        <f t="shared" si="159"/>
        <v>51</v>
      </c>
      <c r="K701" s="580">
        <f t="shared" si="159"/>
        <v>3.28</v>
      </c>
      <c r="L701" s="580">
        <f t="shared" si="159"/>
        <v>5.109</v>
      </c>
      <c r="M701" s="580">
        <f t="shared" si="159"/>
        <v>1.419</v>
      </c>
      <c r="N701" s="580">
        <f t="shared" si="159"/>
        <v>0.89100000000000001</v>
      </c>
      <c r="O701" s="629">
        <f t="shared" si="157"/>
        <v>1.155</v>
      </c>
      <c r="P701" s="580"/>
      <c r="Q701" s="580">
        <v>0</v>
      </c>
    </row>
    <row r="702" spans="1:17" ht="15" thickBot="1" x14ac:dyDescent="0.4">
      <c r="A702" s="628">
        <v>11</v>
      </c>
      <c r="B702" s="580">
        <v>30.16</v>
      </c>
      <c r="C702" s="580">
        <v>29.72</v>
      </c>
      <c r="D702" s="574">
        <v>0</v>
      </c>
      <c r="E702" s="574">
        <v>0</v>
      </c>
      <c r="F702" s="574">
        <v>0</v>
      </c>
      <c r="G702" s="580">
        <v>32.4</v>
      </c>
      <c r="H702" s="583">
        <v>20.6</v>
      </c>
      <c r="I702" s="580">
        <v>96</v>
      </c>
      <c r="J702" s="580">
        <v>51</v>
      </c>
      <c r="K702" s="583">
        <v>2.6</v>
      </c>
      <c r="L702" s="580">
        <v>1.74</v>
      </c>
      <c r="M702" s="580">
        <v>1.25</v>
      </c>
      <c r="N702" s="581">
        <v>0.93</v>
      </c>
      <c r="O702" s="629">
        <f t="shared" si="157"/>
        <v>1.0900000000000001</v>
      </c>
      <c r="P702" s="582" t="s">
        <v>82</v>
      </c>
      <c r="Q702" s="583">
        <v>0</v>
      </c>
    </row>
    <row r="703" spans="1:17" ht="15" thickBot="1" x14ac:dyDescent="0.4">
      <c r="A703" s="571">
        <v>12</v>
      </c>
      <c r="B703" s="581">
        <v>30.28</v>
      </c>
      <c r="C703" s="580">
        <v>30.08</v>
      </c>
      <c r="D703" s="574">
        <v>0</v>
      </c>
      <c r="E703" s="574">
        <v>0</v>
      </c>
      <c r="F703" s="574">
        <v>0</v>
      </c>
      <c r="G703" s="583">
        <v>33.200000000000003</v>
      </c>
      <c r="H703" s="583">
        <v>20</v>
      </c>
      <c r="I703" s="580">
        <v>92</v>
      </c>
      <c r="J703" s="580">
        <v>66</v>
      </c>
      <c r="K703" s="583">
        <v>2.2999999999999998</v>
      </c>
      <c r="L703" s="580">
        <v>5.32</v>
      </c>
      <c r="M703" s="580">
        <v>1.69</v>
      </c>
      <c r="N703" s="581">
        <v>0.76</v>
      </c>
      <c r="O703" s="629">
        <f t="shared" si="157"/>
        <v>1.2250000000000001</v>
      </c>
      <c r="P703" s="582" t="s">
        <v>85</v>
      </c>
      <c r="Q703" s="583">
        <v>0</v>
      </c>
    </row>
    <row r="704" spans="1:17" ht="15" thickBot="1" x14ac:dyDescent="0.4">
      <c r="A704" s="571">
        <v>13</v>
      </c>
      <c r="B704" s="580">
        <v>30.44</v>
      </c>
      <c r="C704" s="580">
        <v>29.56</v>
      </c>
      <c r="D704" s="574">
        <v>0</v>
      </c>
      <c r="E704" s="574">
        <v>0</v>
      </c>
      <c r="F704" s="574">
        <v>0</v>
      </c>
      <c r="G704" s="583">
        <v>35.4</v>
      </c>
      <c r="H704" s="580">
        <v>20.8</v>
      </c>
      <c r="I704" s="580">
        <v>81</v>
      </c>
      <c r="J704" s="580">
        <v>38</v>
      </c>
      <c r="K704" s="583">
        <v>4.4000000000000004</v>
      </c>
      <c r="L704" s="581">
        <v>7.3</v>
      </c>
      <c r="M704" s="580">
        <v>2.76</v>
      </c>
      <c r="N704" s="580">
        <v>0.77</v>
      </c>
      <c r="O704" s="629">
        <f t="shared" si="157"/>
        <v>1.7649999999999999</v>
      </c>
      <c r="P704" s="582" t="s">
        <v>65</v>
      </c>
      <c r="Q704" s="583">
        <v>0</v>
      </c>
    </row>
    <row r="705" spans="1:17" ht="15" thickBot="1" x14ac:dyDescent="0.4">
      <c r="A705" s="571">
        <v>14</v>
      </c>
      <c r="B705" s="580">
        <v>30.16</v>
      </c>
      <c r="C705" s="581">
        <v>30</v>
      </c>
      <c r="D705" s="574">
        <v>0</v>
      </c>
      <c r="E705" s="574">
        <v>0</v>
      </c>
      <c r="F705" s="574">
        <v>0</v>
      </c>
      <c r="G705" s="583">
        <v>34.799999999999997</v>
      </c>
      <c r="H705" s="583">
        <v>21.4</v>
      </c>
      <c r="I705" s="580">
        <v>92</v>
      </c>
      <c r="J705" s="580">
        <v>51</v>
      </c>
      <c r="K705" s="583">
        <v>3.1</v>
      </c>
      <c r="L705" s="581">
        <v>5.0999999999999996</v>
      </c>
      <c r="M705" s="581">
        <v>1.75</v>
      </c>
      <c r="N705" s="581">
        <v>0.4</v>
      </c>
      <c r="O705" s="629">
        <f t="shared" si="157"/>
        <v>1.075</v>
      </c>
      <c r="P705" s="582" t="s">
        <v>80</v>
      </c>
      <c r="Q705" s="583">
        <v>5.5</v>
      </c>
    </row>
    <row r="706" spans="1:17" ht="15" thickBot="1" x14ac:dyDescent="0.4">
      <c r="A706" s="571">
        <v>15</v>
      </c>
      <c r="B706" s="581">
        <v>27.2</v>
      </c>
      <c r="C706" s="581">
        <v>28.52</v>
      </c>
      <c r="D706" s="574">
        <v>0</v>
      </c>
      <c r="E706" s="574">
        <v>0</v>
      </c>
      <c r="F706" s="574">
        <v>0</v>
      </c>
      <c r="G706" s="583">
        <v>29.8</v>
      </c>
      <c r="H706" s="583">
        <v>22.6</v>
      </c>
      <c r="I706" s="580">
        <v>96</v>
      </c>
      <c r="J706" s="580">
        <v>57</v>
      </c>
      <c r="K706" s="580">
        <v>1.2</v>
      </c>
      <c r="L706" s="581">
        <v>6.2</v>
      </c>
      <c r="M706" s="580">
        <v>1.26</v>
      </c>
      <c r="N706" s="581">
        <v>1.47</v>
      </c>
      <c r="O706" s="629">
        <f t="shared" si="157"/>
        <v>1.365</v>
      </c>
      <c r="P706" s="582" t="s">
        <v>97</v>
      </c>
      <c r="Q706" s="583">
        <v>15</v>
      </c>
    </row>
    <row r="707" spans="1:17" ht="15" thickBot="1" x14ac:dyDescent="0.4">
      <c r="A707" s="571">
        <v>16</v>
      </c>
      <c r="B707" s="581">
        <v>28.96</v>
      </c>
      <c r="C707" s="581">
        <v>28.68</v>
      </c>
      <c r="D707" s="574">
        <v>0</v>
      </c>
      <c r="E707" s="574">
        <v>0</v>
      </c>
      <c r="F707" s="574">
        <v>0</v>
      </c>
      <c r="G707" s="583">
        <v>33.200000000000003</v>
      </c>
      <c r="H707" s="583">
        <v>20.2</v>
      </c>
      <c r="I707" s="580">
        <v>92</v>
      </c>
      <c r="J707" s="580">
        <v>53</v>
      </c>
      <c r="K707" s="583">
        <v>3</v>
      </c>
      <c r="L707" s="580">
        <v>6.8</v>
      </c>
      <c r="M707" s="580">
        <v>1.1399999999999999</v>
      </c>
      <c r="N707" s="580">
        <v>1.51</v>
      </c>
      <c r="O707" s="629">
        <f t="shared" si="157"/>
        <v>1.325</v>
      </c>
      <c r="P707" s="582" t="s">
        <v>82</v>
      </c>
      <c r="Q707" s="583">
        <v>12.2</v>
      </c>
    </row>
    <row r="708" spans="1:17" ht="15" thickBot="1" x14ac:dyDescent="0.4">
      <c r="A708" s="571">
        <v>17</v>
      </c>
      <c r="B708" s="580">
        <v>28.56</v>
      </c>
      <c r="C708" s="580">
        <v>28.44</v>
      </c>
      <c r="D708" s="574">
        <v>0</v>
      </c>
      <c r="E708" s="574">
        <v>0</v>
      </c>
      <c r="F708" s="574">
        <v>0</v>
      </c>
      <c r="G708" s="583">
        <v>32.4</v>
      </c>
      <c r="H708" s="580">
        <v>19.8</v>
      </c>
      <c r="I708" s="580">
        <v>96</v>
      </c>
      <c r="J708" s="580">
        <v>50</v>
      </c>
      <c r="K708" s="580">
        <v>2.7</v>
      </c>
      <c r="L708" s="580">
        <v>1.82</v>
      </c>
      <c r="M708" s="580">
        <v>1.0900000000000001</v>
      </c>
      <c r="N708" s="580">
        <v>0.69</v>
      </c>
      <c r="O708" s="629">
        <f t="shared" si="157"/>
        <v>0.89</v>
      </c>
      <c r="P708" s="582" t="s">
        <v>303</v>
      </c>
      <c r="Q708" s="583">
        <v>0</v>
      </c>
    </row>
    <row r="709" spans="1:17" ht="15" thickBot="1" x14ac:dyDescent="0.4">
      <c r="A709" s="571">
        <v>18</v>
      </c>
      <c r="B709" s="580">
        <v>30.04</v>
      </c>
      <c r="C709" s="580">
        <v>28.64</v>
      </c>
      <c r="D709" s="574">
        <v>0</v>
      </c>
      <c r="E709" s="574">
        <v>0</v>
      </c>
      <c r="F709" s="574">
        <v>0</v>
      </c>
      <c r="G709" s="583">
        <v>35</v>
      </c>
      <c r="H709" s="583">
        <v>19</v>
      </c>
      <c r="I709" s="580">
        <v>96</v>
      </c>
      <c r="J709" s="580">
        <v>51</v>
      </c>
      <c r="K709" s="583">
        <v>3.2</v>
      </c>
      <c r="L709" s="580">
        <v>3.42</v>
      </c>
      <c r="M709" s="580">
        <v>1.57</v>
      </c>
      <c r="N709" s="581">
        <v>0.67</v>
      </c>
      <c r="O709" s="629">
        <f t="shared" si="157"/>
        <v>1.1200000000000001</v>
      </c>
      <c r="P709" s="582" t="s">
        <v>82</v>
      </c>
      <c r="Q709" s="583">
        <v>0</v>
      </c>
    </row>
    <row r="710" spans="1:17" ht="15" thickBot="1" x14ac:dyDescent="0.4">
      <c r="A710" s="571">
        <v>19</v>
      </c>
      <c r="B710" s="581">
        <v>28.88</v>
      </c>
      <c r="C710" s="580">
        <v>28.56</v>
      </c>
      <c r="D710" s="574">
        <v>0</v>
      </c>
      <c r="E710" s="574">
        <v>0</v>
      </c>
      <c r="F710" s="574">
        <v>0</v>
      </c>
      <c r="G710" s="583">
        <v>32.799999999999997</v>
      </c>
      <c r="H710" s="583">
        <v>20</v>
      </c>
      <c r="I710" s="580">
        <v>85</v>
      </c>
      <c r="J710" s="580">
        <v>58</v>
      </c>
      <c r="K710" s="583">
        <v>2</v>
      </c>
      <c r="L710" s="581">
        <v>1.2</v>
      </c>
      <c r="M710" s="580">
        <v>1.39</v>
      </c>
      <c r="N710" s="581">
        <v>0.73</v>
      </c>
      <c r="O710" s="629">
        <f t="shared" si="157"/>
        <v>1.06</v>
      </c>
      <c r="P710" s="582" t="s">
        <v>80</v>
      </c>
      <c r="Q710" s="583">
        <v>3.5</v>
      </c>
    </row>
    <row r="711" spans="1:17" ht="15" thickBot="1" x14ac:dyDescent="0.4">
      <c r="A711" s="585">
        <v>20</v>
      </c>
      <c r="B711" s="580">
        <v>28.88</v>
      </c>
      <c r="C711" s="580">
        <v>28.76</v>
      </c>
      <c r="D711" s="574">
        <v>0</v>
      </c>
      <c r="E711" s="574">
        <v>0</v>
      </c>
      <c r="F711" s="574">
        <v>0</v>
      </c>
      <c r="G711" s="583">
        <v>32.4</v>
      </c>
      <c r="H711" s="580">
        <v>21.4</v>
      </c>
      <c r="I711" s="580">
        <v>96</v>
      </c>
      <c r="J711" s="580">
        <v>53</v>
      </c>
      <c r="K711" s="583">
        <v>3.1</v>
      </c>
      <c r="L711" s="580">
        <v>4.84</v>
      </c>
      <c r="M711" s="580">
        <v>1.58</v>
      </c>
      <c r="N711" s="580">
        <v>0.83</v>
      </c>
      <c r="O711" s="629">
        <f t="shared" si="157"/>
        <v>1.2050000000000001</v>
      </c>
      <c r="P711" s="582" t="s">
        <v>106</v>
      </c>
      <c r="Q711" s="583" t="s">
        <v>55</v>
      </c>
    </row>
    <row r="712" spans="1:17" ht="15" thickBot="1" x14ac:dyDescent="0.4">
      <c r="A712" s="597" t="s">
        <v>16</v>
      </c>
      <c r="B712" s="580">
        <f>SUM(B702:B711)</f>
        <v>293.56</v>
      </c>
      <c r="C712" s="580">
        <f>SUM(C702:C711)</f>
        <v>290.95999999999998</v>
      </c>
      <c r="D712" s="574">
        <v>0</v>
      </c>
      <c r="E712" s="574">
        <v>0</v>
      </c>
      <c r="F712" s="574">
        <v>0</v>
      </c>
      <c r="G712" s="580">
        <f t="shared" ref="G712:N712" si="160">SUM(G702:G711)</f>
        <v>331.40000000000003</v>
      </c>
      <c r="H712" s="580">
        <f t="shared" si="160"/>
        <v>205.8</v>
      </c>
      <c r="I712" s="580">
        <f t="shared" si="160"/>
        <v>922</v>
      </c>
      <c r="J712" s="580">
        <f t="shared" si="160"/>
        <v>528</v>
      </c>
      <c r="K712" s="580">
        <f t="shared" si="160"/>
        <v>27.6</v>
      </c>
      <c r="L712" s="580">
        <f t="shared" si="160"/>
        <v>43.740000000000009</v>
      </c>
      <c r="M712" s="580">
        <f t="shared" si="160"/>
        <v>15.48</v>
      </c>
      <c r="N712" s="580">
        <f t="shared" si="160"/>
        <v>8.76</v>
      </c>
      <c r="O712" s="629">
        <f t="shared" si="157"/>
        <v>12.120000000000001</v>
      </c>
      <c r="P712" s="580"/>
      <c r="Q712" s="580">
        <v>0</v>
      </c>
    </row>
    <row r="713" spans="1:17" ht="15" thickBot="1" x14ac:dyDescent="0.4">
      <c r="A713" s="597" t="s">
        <v>18</v>
      </c>
      <c r="B713" s="580">
        <f>AVERAGE(B702:B711)</f>
        <v>29.356000000000002</v>
      </c>
      <c r="C713" s="580">
        <f>AVERAGE(C702:C711)</f>
        <v>29.095999999999997</v>
      </c>
      <c r="D713" s="574">
        <v>0</v>
      </c>
      <c r="E713" s="574">
        <v>0</v>
      </c>
      <c r="F713" s="574">
        <v>0</v>
      </c>
      <c r="G713" s="580">
        <f t="shared" ref="G713:N713" si="161">AVERAGE(G702:G711)</f>
        <v>33.14</v>
      </c>
      <c r="H713" s="580">
        <f t="shared" si="161"/>
        <v>20.580000000000002</v>
      </c>
      <c r="I713" s="580">
        <f t="shared" si="161"/>
        <v>92.2</v>
      </c>
      <c r="J713" s="580">
        <f t="shared" si="161"/>
        <v>52.8</v>
      </c>
      <c r="K713" s="580">
        <f t="shared" si="161"/>
        <v>2.7600000000000002</v>
      </c>
      <c r="L713" s="580">
        <f t="shared" si="161"/>
        <v>4.3740000000000006</v>
      </c>
      <c r="M713" s="580">
        <f t="shared" si="161"/>
        <v>1.548</v>
      </c>
      <c r="N713" s="580">
        <f t="shared" si="161"/>
        <v>0.876</v>
      </c>
      <c r="O713" s="629">
        <f t="shared" si="157"/>
        <v>1.212</v>
      </c>
      <c r="P713" s="580"/>
      <c r="Q713" s="580">
        <v>0</v>
      </c>
    </row>
    <row r="714" spans="1:17" ht="15" thickBot="1" x14ac:dyDescent="0.4">
      <c r="A714" s="603">
        <v>21</v>
      </c>
      <c r="B714" s="580">
        <v>31.24</v>
      </c>
      <c r="C714" s="580">
        <v>28.96</v>
      </c>
      <c r="D714" s="574">
        <v>0</v>
      </c>
      <c r="E714" s="574">
        <v>0</v>
      </c>
      <c r="F714" s="574">
        <v>0</v>
      </c>
      <c r="G714" s="583">
        <v>34.4</v>
      </c>
      <c r="H714" s="583">
        <v>21.2</v>
      </c>
      <c r="I714" s="580">
        <v>77</v>
      </c>
      <c r="J714" s="580">
        <v>45</v>
      </c>
      <c r="K714" s="583">
        <v>3</v>
      </c>
      <c r="L714" s="580">
        <v>5.26</v>
      </c>
      <c r="M714" s="581">
        <v>1.71</v>
      </c>
      <c r="N714" s="581">
        <v>0.64</v>
      </c>
      <c r="O714" s="629">
        <f t="shared" si="157"/>
        <v>1.175</v>
      </c>
      <c r="P714" s="582" t="s">
        <v>128</v>
      </c>
      <c r="Q714" s="583">
        <v>0</v>
      </c>
    </row>
    <row r="715" spans="1:17" ht="15" thickBot="1" x14ac:dyDescent="0.4">
      <c r="A715" s="571">
        <v>22</v>
      </c>
      <c r="B715" s="580">
        <v>30.44</v>
      </c>
      <c r="C715" s="581">
        <v>29.64</v>
      </c>
      <c r="D715" s="574">
        <v>0</v>
      </c>
      <c r="E715" s="574">
        <v>0</v>
      </c>
      <c r="F715" s="574">
        <v>0</v>
      </c>
      <c r="G715" s="583">
        <v>34.200000000000003</v>
      </c>
      <c r="H715" s="583">
        <v>19.8</v>
      </c>
      <c r="I715" s="580">
        <v>92</v>
      </c>
      <c r="J715" s="580">
        <v>51</v>
      </c>
      <c r="K715" s="580">
        <v>3.4</v>
      </c>
      <c r="L715" s="580">
        <v>4.82</v>
      </c>
      <c r="M715" s="580">
        <v>1.44</v>
      </c>
      <c r="N715" s="581">
        <v>0.96</v>
      </c>
      <c r="O715" s="629">
        <f t="shared" si="157"/>
        <v>1.2</v>
      </c>
      <c r="P715" s="582" t="s">
        <v>80</v>
      </c>
      <c r="Q715" s="583">
        <v>3.1</v>
      </c>
    </row>
    <row r="716" spans="1:17" ht="15" thickBot="1" x14ac:dyDescent="0.4">
      <c r="A716" s="571">
        <v>23</v>
      </c>
      <c r="B716" s="581">
        <v>31.8</v>
      </c>
      <c r="C716" s="581">
        <v>30.12</v>
      </c>
      <c r="D716" s="574">
        <v>0</v>
      </c>
      <c r="E716" s="574">
        <v>0</v>
      </c>
      <c r="F716" s="574">
        <v>0</v>
      </c>
      <c r="G716" s="583">
        <v>35.6</v>
      </c>
      <c r="H716" s="583">
        <v>22</v>
      </c>
      <c r="I716" s="580">
        <v>76</v>
      </c>
      <c r="J716" s="580">
        <v>46</v>
      </c>
      <c r="K716" s="580">
        <v>4.2</v>
      </c>
      <c r="L716" s="580">
        <v>4.1399999999999997</v>
      </c>
      <c r="M716" s="580">
        <v>1.46</v>
      </c>
      <c r="N716" s="580">
        <v>1.22</v>
      </c>
      <c r="O716" s="629">
        <f t="shared" si="157"/>
        <v>1.3399999999999999</v>
      </c>
      <c r="P716" s="582" t="s">
        <v>287</v>
      </c>
      <c r="Q716" s="583">
        <v>30.2</v>
      </c>
    </row>
    <row r="717" spans="1:17" ht="15" thickBot="1" x14ac:dyDescent="0.4">
      <c r="A717" s="571">
        <v>24</v>
      </c>
      <c r="B717" s="580">
        <v>29.88</v>
      </c>
      <c r="C717" s="580">
        <v>29.52</v>
      </c>
      <c r="D717" s="574">
        <v>0</v>
      </c>
      <c r="E717" s="574">
        <v>0</v>
      </c>
      <c r="F717" s="574">
        <v>0</v>
      </c>
      <c r="G717" s="583">
        <v>32.4</v>
      </c>
      <c r="H717" s="580">
        <v>19.8</v>
      </c>
      <c r="I717" s="580">
        <v>92</v>
      </c>
      <c r="J717" s="580">
        <v>51</v>
      </c>
      <c r="K717" s="580">
        <v>2.8</v>
      </c>
      <c r="L717" s="580">
        <v>22.34</v>
      </c>
      <c r="M717" s="581">
        <v>1.2</v>
      </c>
      <c r="N717" s="580">
        <v>1.25</v>
      </c>
      <c r="O717" s="629">
        <f t="shared" si="157"/>
        <v>1.2250000000000001</v>
      </c>
      <c r="P717" s="582" t="s">
        <v>304</v>
      </c>
      <c r="Q717" s="583">
        <v>0</v>
      </c>
    </row>
    <row r="718" spans="1:17" ht="15" thickBot="1" x14ac:dyDescent="0.4">
      <c r="A718" s="571">
        <v>25</v>
      </c>
      <c r="B718" s="580">
        <v>29.68</v>
      </c>
      <c r="C718" s="580">
        <v>28.52</v>
      </c>
      <c r="D718" s="574">
        <v>0</v>
      </c>
      <c r="E718" s="574">
        <v>0</v>
      </c>
      <c r="F718" s="574">
        <v>0</v>
      </c>
      <c r="G718" s="580">
        <v>32.6</v>
      </c>
      <c r="H718" s="583">
        <v>19.600000000000001</v>
      </c>
      <c r="I718" s="580">
        <v>92</v>
      </c>
      <c r="J718" s="580">
        <v>51</v>
      </c>
      <c r="K718" s="583">
        <v>2.4</v>
      </c>
      <c r="L718" s="580">
        <v>4.5199999999999996</v>
      </c>
      <c r="M718" s="581">
        <v>1.1000000000000001</v>
      </c>
      <c r="N718" s="581">
        <v>0.54</v>
      </c>
      <c r="O718" s="629">
        <f t="shared" si="157"/>
        <v>0.82000000000000006</v>
      </c>
      <c r="P718" s="582">
        <v>0.3576388888888889</v>
      </c>
      <c r="Q718" s="583">
        <v>0</v>
      </c>
    </row>
    <row r="719" spans="1:17" ht="15" thickBot="1" x14ac:dyDescent="0.4">
      <c r="A719" s="571">
        <v>26</v>
      </c>
      <c r="B719" s="581">
        <v>30.84</v>
      </c>
      <c r="C719" s="580">
        <v>29.56</v>
      </c>
      <c r="D719" s="574">
        <v>0</v>
      </c>
      <c r="E719" s="574">
        <v>0</v>
      </c>
      <c r="F719" s="574">
        <v>0</v>
      </c>
      <c r="G719" s="583">
        <v>34.200000000000003</v>
      </c>
      <c r="H719" s="583">
        <v>22</v>
      </c>
      <c r="I719" s="580">
        <v>96</v>
      </c>
      <c r="J719" s="580">
        <v>49</v>
      </c>
      <c r="K719" s="583">
        <v>3.3</v>
      </c>
      <c r="L719" s="580">
        <v>5.38</v>
      </c>
      <c r="M719" s="580">
        <v>1.22</v>
      </c>
      <c r="N719" s="581">
        <v>0.87</v>
      </c>
      <c r="O719" s="629">
        <f t="shared" si="157"/>
        <v>1.0449999999999999</v>
      </c>
      <c r="P719" s="582">
        <v>0.375</v>
      </c>
      <c r="Q719" s="583">
        <v>0</v>
      </c>
    </row>
    <row r="720" spans="1:17" ht="15" thickBot="1" x14ac:dyDescent="0.4">
      <c r="A720" s="571">
        <v>27</v>
      </c>
      <c r="B720" s="581">
        <v>32</v>
      </c>
      <c r="C720" s="580">
        <v>30.36</v>
      </c>
      <c r="D720" s="574">
        <v>0</v>
      </c>
      <c r="E720" s="574">
        <v>0</v>
      </c>
      <c r="F720" s="574">
        <v>0</v>
      </c>
      <c r="G720" s="583">
        <v>34.200000000000003</v>
      </c>
      <c r="H720" s="580">
        <v>20.2</v>
      </c>
      <c r="I720" s="580">
        <v>96</v>
      </c>
      <c r="J720" s="580">
        <v>47</v>
      </c>
      <c r="K720" s="583">
        <v>3.5</v>
      </c>
      <c r="L720" s="580">
        <v>6.16</v>
      </c>
      <c r="M720" s="580">
        <v>1.1299999999999999</v>
      </c>
      <c r="N720" s="580">
        <v>0.94</v>
      </c>
      <c r="O720" s="629">
        <f t="shared" si="157"/>
        <v>1.0349999999999999</v>
      </c>
      <c r="P720" s="582">
        <v>0.39583333333333331</v>
      </c>
      <c r="Q720" s="583">
        <v>0</v>
      </c>
    </row>
    <row r="721" spans="1:17" ht="15" thickBot="1" x14ac:dyDescent="0.4">
      <c r="A721" s="571">
        <v>28</v>
      </c>
      <c r="B721" s="580">
        <v>32.159999999999997</v>
      </c>
      <c r="C721" s="580">
        <v>30.68</v>
      </c>
      <c r="D721" s="574">
        <v>0</v>
      </c>
      <c r="E721" s="574">
        <v>0</v>
      </c>
      <c r="F721" s="574">
        <v>0</v>
      </c>
      <c r="G721" s="583">
        <v>34</v>
      </c>
      <c r="H721" s="583">
        <v>19.600000000000001</v>
      </c>
      <c r="I721" s="580">
        <v>96</v>
      </c>
      <c r="J721" s="580">
        <v>47</v>
      </c>
      <c r="K721" s="583">
        <v>3.3</v>
      </c>
      <c r="L721" s="580">
        <v>7.88</v>
      </c>
      <c r="M721" s="581">
        <v>1.36</v>
      </c>
      <c r="N721" s="581">
        <v>0.77</v>
      </c>
      <c r="O721" s="629">
        <f t="shared" si="157"/>
        <v>1.0649999999999999</v>
      </c>
      <c r="P721" s="582">
        <v>0.43055555555555558</v>
      </c>
      <c r="Q721" s="583">
        <v>0</v>
      </c>
    </row>
    <row r="722" spans="1:17" ht="15" thickBot="1" x14ac:dyDescent="0.4">
      <c r="A722" s="571">
        <v>29</v>
      </c>
      <c r="B722" s="580">
        <v>32.08</v>
      </c>
      <c r="C722" s="581">
        <v>30.6</v>
      </c>
      <c r="D722" s="574">
        <v>0</v>
      </c>
      <c r="E722" s="574">
        <v>0</v>
      </c>
      <c r="F722" s="574">
        <v>0</v>
      </c>
      <c r="G722" s="583">
        <v>34.6</v>
      </c>
      <c r="H722" s="583">
        <v>18.600000000000001</v>
      </c>
      <c r="I722" s="580">
        <v>96</v>
      </c>
      <c r="J722" s="580">
        <v>46</v>
      </c>
      <c r="K722" s="580">
        <v>3.5</v>
      </c>
      <c r="L722" s="580">
        <v>5.82</v>
      </c>
      <c r="M722" s="580">
        <v>1.08</v>
      </c>
      <c r="N722" s="581">
        <v>0.9</v>
      </c>
      <c r="O722" s="629">
        <f t="shared" si="157"/>
        <v>0.99</v>
      </c>
      <c r="P722" s="582">
        <v>0.4375</v>
      </c>
      <c r="Q722" s="583">
        <v>0</v>
      </c>
    </row>
    <row r="723" spans="1:17" ht="15" thickBot="1" x14ac:dyDescent="0.4">
      <c r="A723" s="636">
        <v>30</v>
      </c>
      <c r="B723" s="581">
        <v>32.36</v>
      </c>
      <c r="C723" s="581">
        <v>30.84</v>
      </c>
      <c r="D723" s="574">
        <v>0</v>
      </c>
      <c r="E723" s="574">
        <v>0</v>
      </c>
      <c r="F723" s="574">
        <v>0</v>
      </c>
      <c r="G723" s="583">
        <v>35.4</v>
      </c>
      <c r="H723" s="583">
        <v>18.600000000000001</v>
      </c>
      <c r="I723" s="580">
        <v>91</v>
      </c>
      <c r="J723" s="580">
        <v>42</v>
      </c>
      <c r="K723" s="580">
        <v>3.5</v>
      </c>
      <c r="L723" s="581">
        <v>7.3</v>
      </c>
      <c r="M723" s="580">
        <v>0.97</v>
      </c>
      <c r="N723" s="580">
        <v>0.83</v>
      </c>
      <c r="O723" s="629">
        <f t="shared" si="157"/>
        <v>0.89999999999999991</v>
      </c>
      <c r="P723" s="582">
        <v>0.4375</v>
      </c>
      <c r="Q723" s="583">
        <v>0</v>
      </c>
    </row>
    <row r="724" spans="1:17" ht="15" thickBot="1" x14ac:dyDescent="0.4">
      <c r="A724" s="597" t="s">
        <v>16</v>
      </c>
      <c r="B724" s="602">
        <f>SUM(B714:B723)</f>
        <v>312.48</v>
      </c>
      <c r="C724" s="602">
        <f>SUM(C714:C723)</f>
        <v>298.8</v>
      </c>
      <c r="D724" s="574">
        <v>0</v>
      </c>
      <c r="E724" s="574">
        <v>0</v>
      </c>
      <c r="F724" s="574">
        <v>0</v>
      </c>
      <c r="G724" s="602">
        <f t="shared" ref="G724:O724" si="162">SUM(G714:G723)</f>
        <v>341.59999999999997</v>
      </c>
      <c r="H724" s="602">
        <f t="shared" si="162"/>
        <v>201.39999999999998</v>
      </c>
      <c r="I724" s="602">
        <f t="shared" si="162"/>
        <v>904</v>
      </c>
      <c r="J724" s="602">
        <f t="shared" si="162"/>
        <v>475</v>
      </c>
      <c r="K724" s="602">
        <f t="shared" si="162"/>
        <v>32.900000000000006</v>
      </c>
      <c r="L724" s="602">
        <f t="shared" si="162"/>
        <v>73.62</v>
      </c>
      <c r="M724" s="602">
        <f t="shared" si="162"/>
        <v>12.670000000000002</v>
      </c>
      <c r="N724" s="602">
        <f t="shared" si="162"/>
        <v>8.92</v>
      </c>
      <c r="O724" s="602">
        <f t="shared" si="162"/>
        <v>10.795</v>
      </c>
      <c r="P724" s="602"/>
      <c r="Q724" s="602"/>
    </row>
    <row r="725" spans="1:17" ht="15" thickBot="1" x14ac:dyDescent="0.4">
      <c r="A725" s="597" t="s">
        <v>18</v>
      </c>
      <c r="B725" s="602">
        <f>AVERAGE(B714:B723)</f>
        <v>31.248000000000001</v>
      </c>
      <c r="C725" s="602">
        <f>AVERAGE(C714:C723)</f>
        <v>29.880000000000003</v>
      </c>
      <c r="D725" s="574">
        <v>0</v>
      </c>
      <c r="E725" s="574">
        <v>0</v>
      </c>
      <c r="F725" s="574">
        <v>0</v>
      </c>
      <c r="G725" s="602">
        <f t="shared" ref="G725:O725" si="163">AVERAGE(G714:G723)</f>
        <v>34.159999999999997</v>
      </c>
      <c r="H725" s="602">
        <f t="shared" si="163"/>
        <v>20.139999999999997</v>
      </c>
      <c r="I725" s="602">
        <f t="shared" si="163"/>
        <v>90.4</v>
      </c>
      <c r="J725" s="602">
        <f t="shared" si="163"/>
        <v>47.5</v>
      </c>
      <c r="K725" s="602">
        <f t="shared" si="163"/>
        <v>3.2900000000000005</v>
      </c>
      <c r="L725" s="602">
        <f t="shared" si="163"/>
        <v>7.3620000000000001</v>
      </c>
      <c r="M725" s="602">
        <f t="shared" si="163"/>
        <v>1.2670000000000001</v>
      </c>
      <c r="N725" s="602">
        <f t="shared" si="163"/>
        <v>0.89200000000000002</v>
      </c>
      <c r="O725" s="602">
        <f t="shared" si="163"/>
        <v>1.0794999999999999</v>
      </c>
      <c r="P725" s="602"/>
      <c r="Q725" s="602"/>
    </row>
    <row r="726" spans="1:17" ht="15" thickBot="1" x14ac:dyDescent="0.4">
      <c r="A726" s="597" t="s">
        <v>49</v>
      </c>
      <c r="B726" s="602">
        <f>B724+B712+B700</f>
        <v>918.16</v>
      </c>
      <c r="C726" s="602">
        <f>C724+C712+C700</f>
        <v>892.56</v>
      </c>
      <c r="D726" s="574">
        <v>0</v>
      </c>
      <c r="E726" s="574">
        <v>0</v>
      </c>
      <c r="F726" s="574">
        <v>0</v>
      </c>
      <c r="G726" s="602">
        <f t="shared" ref="G726:O726" si="164">G724+G712+G700</f>
        <v>1010.2</v>
      </c>
      <c r="H726" s="602">
        <f t="shared" si="164"/>
        <v>610.79999999999995</v>
      </c>
      <c r="I726" s="602">
        <f t="shared" si="164"/>
        <v>2770</v>
      </c>
      <c r="J726" s="602">
        <f t="shared" si="164"/>
        <v>1513</v>
      </c>
      <c r="K726" s="602">
        <f t="shared" si="164"/>
        <v>93.300000000000011</v>
      </c>
      <c r="L726" s="602">
        <f t="shared" si="164"/>
        <v>168.45000000000002</v>
      </c>
      <c r="M726" s="602">
        <f t="shared" si="164"/>
        <v>42.34</v>
      </c>
      <c r="N726" s="602">
        <f t="shared" si="164"/>
        <v>26.59</v>
      </c>
      <c r="O726" s="602">
        <f t="shared" si="164"/>
        <v>34.465000000000003</v>
      </c>
      <c r="P726" s="602"/>
      <c r="Q726" s="602"/>
    </row>
    <row r="727" spans="1:17" ht="15" thickBot="1" x14ac:dyDescent="0.4">
      <c r="A727" s="597" t="s">
        <v>21</v>
      </c>
      <c r="B727" s="602">
        <f>B726/31</f>
        <v>29.618064516129031</v>
      </c>
      <c r="C727" s="602">
        <f>C726/31</f>
        <v>28.792258064516126</v>
      </c>
      <c r="D727" s="574">
        <v>0</v>
      </c>
      <c r="E727" s="574">
        <v>0</v>
      </c>
      <c r="F727" s="574">
        <v>0</v>
      </c>
      <c r="G727" s="602">
        <f t="shared" ref="G727:O727" si="165">G726/31</f>
        <v>32.587096774193547</v>
      </c>
      <c r="H727" s="602">
        <f t="shared" si="165"/>
        <v>19.703225806451613</v>
      </c>
      <c r="I727" s="602">
        <f t="shared" si="165"/>
        <v>89.354838709677423</v>
      </c>
      <c r="J727" s="602">
        <f t="shared" si="165"/>
        <v>48.806451612903224</v>
      </c>
      <c r="K727" s="602">
        <f t="shared" si="165"/>
        <v>3.0096774193548392</v>
      </c>
      <c r="L727" s="602">
        <f t="shared" si="165"/>
        <v>5.4338709677419361</v>
      </c>
      <c r="M727" s="602">
        <f t="shared" si="165"/>
        <v>1.3658064516129034</v>
      </c>
      <c r="N727" s="602">
        <f t="shared" si="165"/>
        <v>0.85774193548387101</v>
      </c>
      <c r="O727" s="602">
        <f t="shared" si="165"/>
        <v>1.1117741935483871</v>
      </c>
      <c r="P727" s="602"/>
      <c r="Q727" s="602"/>
    </row>
    <row r="728" spans="1:17" x14ac:dyDescent="0.35">
      <c r="A728" s="634"/>
      <c r="B728" s="634"/>
      <c r="C728" s="634"/>
      <c r="D728" s="634"/>
      <c r="E728" s="634"/>
      <c r="F728" s="634"/>
      <c r="G728" s="634"/>
      <c r="H728" s="634"/>
      <c r="I728" s="634"/>
      <c r="J728" s="634"/>
      <c r="K728" s="634"/>
      <c r="L728" s="634"/>
      <c r="M728" s="634"/>
      <c r="N728" s="634"/>
      <c r="O728" s="634"/>
      <c r="P728" s="634"/>
      <c r="Q728" s="634"/>
    </row>
    <row r="729" spans="1:17" ht="15" thickBot="1" x14ac:dyDescent="0.4">
      <c r="A729" s="1577" t="s">
        <v>305</v>
      </c>
      <c r="B729" s="1577"/>
      <c r="C729" s="1577"/>
      <c r="D729" s="1577"/>
      <c r="E729" s="1577"/>
      <c r="F729" s="1577"/>
      <c r="G729" s="1577"/>
      <c r="H729" s="1577"/>
      <c r="I729" s="1577"/>
      <c r="J729" s="1577"/>
      <c r="K729" s="1577"/>
      <c r="L729" s="1577"/>
      <c r="M729" s="1577"/>
      <c r="N729" s="1577"/>
      <c r="O729" s="1577"/>
      <c r="P729" s="1577"/>
      <c r="Q729" s="1577"/>
    </row>
    <row r="730" spans="1:17" ht="15" customHeight="1" x14ac:dyDescent="0.35">
      <c r="A730" s="1569" t="s">
        <v>1</v>
      </c>
      <c r="B730" s="1460" t="s">
        <v>23</v>
      </c>
      <c r="C730" s="1578"/>
      <c r="D730" s="1578"/>
      <c r="E730" s="1578"/>
      <c r="F730" s="1571"/>
      <c r="G730" s="1460" t="s">
        <v>24</v>
      </c>
      <c r="H730" s="1571"/>
      <c r="I730" s="1460" t="s">
        <v>4</v>
      </c>
      <c r="J730" s="1571"/>
      <c r="K730" s="1572" t="s">
        <v>5</v>
      </c>
      <c r="L730" s="1573"/>
      <c r="M730" s="1572" t="s">
        <v>6</v>
      </c>
      <c r="N730" s="1574"/>
      <c r="O730" s="1573"/>
      <c r="P730" s="1575" t="s">
        <v>46</v>
      </c>
      <c r="Q730" s="1585" t="s">
        <v>47</v>
      </c>
    </row>
    <row r="731" spans="1:17" ht="26.5" thickBot="1" x14ac:dyDescent="0.4">
      <c r="A731" s="1570"/>
      <c r="B731" s="567">
        <v>0.05</v>
      </c>
      <c r="C731" s="567">
        <v>0.1</v>
      </c>
      <c r="D731" s="568" t="s">
        <v>265</v>
      </c>
      <c r="E731" s="568" t="s">
        <v>228</v>
      </c>
      <c r="F731" s="567" t="s">
        <v>299</v>
      </c>
      <c r="G731" s="567" t="s">
        <v>9</v>
      </c>
      <c r="H731" s="567" t="s">
        <v>10</v>
      </c>
      <c r="I731" s="567" t="s">
        <v>9</v>
      </c>
      <c r="J731" s="567" t="s">
        <v>10</v>
      </c>
      <c r="K731" s="567" t="s">
        <v>11</v>
      </c>
      <c r="L731" s="567" t="s">
        <v>12</v>
      </c>
      <c r="M731" s="569" t="s">
        <v>13</v>
      </c>
      <c r="N731" s="569" t="s">
        <v>14</v>
      </c>
      <c r="O731" s="569" t="s">
        <v>48</v>
      </c>
      <c r="P731" s="1576"/>
      <c r="Q731" s="1594"/>
    </row>
    <row r="732" spans="1:17" ht="15" thickBot="1" x14ac:dyDescent="0.4">
      <c r="A732" s="628">
        <v>1</v>
      </c>
      <c r="B732" s="580">
        <v>32.68</v>
      </c>
      <c r="C732" s="581">
        <v>31</v>
      </c>
      <c r="D732" s="574">
        <v>0</v>
      </c>
      <c r="E732" s="574">
        <v>0</v>
      </c>
      <c r="F732" s="574">
        <v>0</v>
      </c>
      <c r="G732" s="583">
        <v>35.4</v>
      </c>
      <c r="H732" s="583">
        <v>17.8</v>
      </c>
      <c r="I732" s="580">
        <v>96</v>
      </c>
      <c r="J732" s="580">
        <v>42</v>
      </c>
      <c r="K732" s="580">
        <v>3.7</v>
      </c>
      <c r="L732" s="580">
        <v>6.98</v>
      </c>
      <c r="M732" s="580">
        <v>1.0900000000000001</v>
      </c>
      <c r="N732" s="580">
        <v>0.89</v>
      </c>
      <c r="O732" s="629">
        <f>AVERAGE(M732:N732)</f>
        <v>0.99</v>
      </c>
      <c r="P732" s="582">
        <v>0.44097222222222227</v>
      </c>
      <c r="Q732" s="583">
        <v>0</v>
      </c>
    </row>
    <row r="733" spans="1:17" ht="15" thickBot="1" x14ac:dyDescent="0.4">
      <c r="A733" s="571">
        <v>2</v>
      </c>
      <c r="B733" s="580">
        <v>32.44</v>
      </c>
      <c r="C733" s="580">
        <v>31.04</v>
      </c>
      <c r="D733" s="574">
        <v>0</v>
      </c>
      <c r="E733" s="574">
        <v>0</v>
      </c>
      <c r="F733" s="574">
        <v>0</v>
      </c>
      <c r="G733" s="580">
        <v>35.200000000000003</v>
      </c>
      <c r="H733" s="583">
        <v>17.399999999999999</v>
      </c>
      <c r="I733" s="580">
        <v>92</v>
      </c>
      <c r="J733" s="580">
        <v>40</v>
      </c>
      <c r="K733" s="583">
        <v>4</v>
      </c>
      <c r="L733" s="580">
        <v>7.94</v>
      </c>
      <c r="M733" s="580">
        <v>1.19</v>
      </c>
      <c r="N733" s="581">
        <v>0.65</v>
      </c>
      <c r="O733" s="629">
        <f t="shared" ref="O733:O766" si="166">AVERAGE(M733:N733)</f>
        <v>0.91999999999999993</v>
      </c>
      <c r="P733" s="582">
        <v>0.4375</v>
      </c>
      <c r="Q733" s="583">
        <v>0</v>
      </c>
    </row>
    <row r="734" spans="1:17" ht="15" thickBot="1" x14ac:dyDescent="0.4">
      <c r="A734" s="571">
        <v>3</v>
      </c>
      <c r="B734" s="581">
        <v>32.44</v>
      </c>
      <c r="C734" s="581">
        <v>30.8</v>
      </c>
      <c r="D734" s="574">
        <v>0</v>
      </c>
      <c r="E734" s="574">
        <v>0</v>
      </c>
      <c r="F734" s="574">
        <v>0</v>
      </c>
      <c r="G734" s="583">
        <v>35</v>
      </c>
      <c r="H734" s="583">
        <v>16.2</v>
      </c>
      <c r="I734" s="580">
        <v>91</v>
      </c>
      <c r="J734" s="580">
        <v>38</v>
      </c>
      <c r="K734" s="583">
        <v>5.0999999999999996</v>
      </c>
      <c r="L734" s="580">
        <v>6.88</v>
      </c>
      <c r="M734" s="580">
        <v>1.17</v>
      </c>
      <c r="N734" s="581">
        <v>0.78</v>
      </c>
      <c r="O734" s="629">
        <f t="shared" si="166"/>
        <v>0.97499999999999998</v>
      </c>
      <c r="P734" s="582">
        <v>0.44097222222222227</v>
      </c>
      <c r="Q734" s="583">
        <v>0</v>
      </c>
    </row>
    <row r="735" spans="1:17" ht="15" thickBot="1" x14ac:dyDescent="0.4">
      <c r="A735" s="571">
        <v>4</v>
      </c>
      <c r="B735" s="580">
        <v>32.96</v>
      </c>
      <c r="C735" s="580">
        <v>30.88</v>
      </c>
      <c r="D735" s="574">
        <v>0</v>
      </c>
      <c r="E735" s="574">
        <v>0</v>
      </c>
      <c r="F735" s="574">
        <v>0</v>
      </c>
      <c r="G735" s="583">
        <v>36.6</v>
      </c>
      <c r="H735" s="583">
        <v>17</v>
      </c>
      <c r="I735" s="580">
        <v>91</v>
      </c>
      <c r="J735" s="580">
        <v>35</v>
      </c>
      <c r="K735" s="583">
        <v>4.3</v>
      </c>
      <c r="L735" s="581">
        <v>7</v>
      </c>
      <c r="M735" s="580">
        <v>1.17</v>
      </c>
      <c r="N735" s="580">
        <v>1.1499999999999999</v>
      </c>
      <c r="O735" s="629">
        <f t="shared" si="166"/>
        <v>1.1599999999999999</v>
      </c>
      <c r="P735" s="582">
        <v>0.41666666666666669</v>
      </c>
      <c r="Q735" s="583">
        <v>0</v>
      </c>
    </row>
    <row r="736" spans="1:17" ht="15" thickBot="1" x14ac:dyDescent="0.4">
      <c r="A736" s="571">
        <v>5</v>
      </c>
      <c r="B736" s="580">
        <v>33.479999999999997</v>
      </c>
      <c r="C736" s="580">
        <v>31.24</v>
      </c>
      <c r="D736" s="574">
        <v>0</v>
      </c>
      <c r="E736" s="574">
        <v>0</v>
      </c>
      <c r="F736" s="574">
        <v>0</v>
      </c>
      <c r="G736" s="583">
        <v>36.200000000000003</v>
      </c>
      <c r="H736" s="583">
        <v>18.399999999999999</v>
      </c>
      <c r="I736" s="580">
        <v>91</v>
      </c>
      <c r="J736" s="580">
        <v>42</v>
      </c>
      <c r="K736" s="583">
        <v>4.0999999999999996</v>
      </c>
      <c r="L736" s="581">
        <v>5.3</v>
      </c>
      <c r="M736" s="581">
        <v>1.18</v>
      </c>
      <c r="N736" s="581">
        <v>0.83</v>
      </c>
      <c r="O736" s="629">
        <f t="shared" si="166"/>
        <v>1.0049999999999999</v>
      </c>
      <c r="P736" s="582">
        <v>0.41666666666666669</v>
      </c>
      <c r="Q736" s="583">
        <v>0</v>
      </c>
    </row>
    <row r="737" spans="1:17" ht="15" thickBot="1" x14ac:dyDescent="0.4">
      <c r="A737" s="571">
        <v>6</v>
      </c>
      <c r="B737" s="580">
        <v>34.08</v>
      </c>
      <c r="C737" s="581">
        <v>31.4</v>
      </c>
      <c r="D737" s="574">
        <v>0</v>
      </c>
      <c r="E737" s="574">
        <v>0</v>
      </c>
      <c r="F737" s="574">
        <v>0</v>
      </c>
      <c r="G737" s="583">
        <v>36.200000000000003</v>
      </c>
      <c r="H737" s="583">
        <v>19.600000000000001</v>
      </c>
      <c r="I737" s="580">
        <v>92</v>
      </c>
      <c r="J737" s="580">
        <v>41</v>
      </c>
      <c r="K737" s="580">
        <v>4.5999999999999996</v>
      </c>
      <c r="L737" s="580">
        <v>7.86</v>
      </c>
      <c r="M737" s="580">
        <v>1.21</v>
      </c>
      <c r="N737" s="581">
        <v>0.97</v>
      </c>
      <c r="O737" s="629">
        <f t="shared" si="166"/>
        <v>1.0899999999999999</v>
      </c>
      <c r="P737" s="582">
        <v>0.40972222222222227</v>
      </c>
      <c r="Q737" s="583">
        <v>0</v>
      </c>
    </row>
    <row r="738" spans="1:17" ht="15" thickBot="1" x14ac:dyDescent="0.4">
      <c r="A738" s="571">
        <v>7</v>
      </c>
      <c r="B738" s="581">
        <v>33.32</v>
      </c>
      <c r="C738" s="581">
        <v>31.4</v>
      </c>
      <c r="D738" s="574">
        <v>0</v>
      </c>
      <c r="E738" s="574">
        <v>0</v>
      </c>
      <c r="F738" s="574">
        <v>0</v>
      </c>
      <c r="G738" s="583">
        <v>36.4</v>
      </c>
      <c r="H738" s="583">
        <v>18.600000000000001</v>
      </c>
      <c r="I738" s="580">
        <v>83</v>
      </c>
      <c r="J738" s="580">
        <v>34</v>
      </c>
      <c r="K738" s="580">
        <v>5.7</v>
      </c>
      <c r="L738" s="580">
        <v>8.02</v>
      </c>
      <c r="M738" s="580">
        <v>1.44</v>
      </c>
      <c r="N738" s="580">
        <v>0.99</v>
      </c>
      <c r="O738" s="629">
        <f t="shared" si="166"/>
        <v>1.2149999999999999</v>
      </c>
      <c r="P738" s="582">
        <v>0.3888888888888889</v>
      </c>
      <c r="Q738" s="583">
        <v>0</v>
      </c>
    </row>
    <row r="739" spans="1:17" ht="15" thickBot="1" x14ac:dyDescent="0.4">
      <c r="A739" s="571">
        <v>8</v>
      </c>
      <c r="B739" s="580">
        <v>32.72</v>
      </c>
      <c r="C739" s="580">
        <v>30.92</v>
      </c>
      <c r="D739" s="574">
        <v>0</v>
      </c>
      <c r="E739" s="574">
        <v>0</v>
      </c>
      <c r="F739" s="574">
        <v>0</v>
      </c>
      <c r="G739" s="580">
        <v>36.799999999999997</v>
      </c>
      <c r="H739" s="580">
        <v>16</v>
      </c>
      <c r="I739" s="580">
        <v>82</v>
      </c>
      <c r="J739" s="580">
        <v>32</v>
      </c>
      <c r="K739" s="580">
        <v>6.4</v>
      </c>
      <c r="L739" s="580">
        <v>8.34</v>
      </c>
      <c r="M739" s="580">
        <v>1.25</v>
      </c>
      <c r="N739" s="580">
        <v>1.03</v>
      </c>
      <c r="O739" s="629">
        <f t="shared" si="166"/>
        <v>1.1400000000000001</v>
      </c>
      <c r="P739" s="582">
        <v>0.4375</v>
      </c>
      <c r="Q739" s="583">
        <v>0</v>
      </c>
    </row>
    <row r="740" spans="1:17" ht="15" thickBot="1" x14ac:dyDescent="0.4">
      <c r="A740" s="571">
        <v>9</v>
      </c>
      <c r="B740" s="580">
        <v>33.08</v>
      </c>
      <c r="C740" s="580">
        <v>30.68</v>
      </c>
      <c r="D740" s="574">
        <v>0</v>
      </c>
      <c r="E740" s="574">
        <v>0</v>
      </c>
      <c r="F740" s="574">
        <v>0</v>
      </c>
      <c r="G740" s="580">
        <v>36.799999999999997</v>
      </c>
      <c r="H740" s="583">
        <v>15.8</v>
      </c>
      <c r="I740" s="580">
        <v>81</v>
      </c>
      <c r="J740" s="580">
        <v>33</v>
      </c>
      <c r="K740" s="583">
        <v>5.4</v>
      </c>
      <c r="L740" s="580">
        <v>7.46</v>
      </c>
      <c r="M740" s="580">
        <v>1.18</v>
      </c>
      <c r="N740" s="581">
        <v>1.33</v>
      </c>
      <c r="O740" s="629">
        <f t="shared" si="166"/>
        <v>1.2549999999999999</v>
      </c>
      <c r="P740" s="582">
        <v>0.43055555555555558</v>
      </c>
      <c r="Q740" s="583">
        <v>0</v>
      </c>
    </row>
    <row r="741" spans="1:17" ht="15" thickBot="1" x14ac:dyDescent="0.4">
      <c r="A741" s="636">
        <v>10</v>
      </c>
      <c r="B741" s="581">
        <v>33.44</v>
      </c>
      <c r="C741" s="580">
        <v>31.04</v>
      </c>
      <c r="D741" s="574">
        <v>0</v>
      </c>
      <c r="E741" s="574">
        <v>0</v>
      </c>
      <c r="F741" s="574">
        <v>0</v>
      </c>
      <c r="G741" s="583">
        <v>36.6</v>
      </c>
      <c r="H741" s="583">
        <v>16.600000000000001</v>
      </c>
      <c r="I741" s="580">
        <v>74</v>
      </c>
      <c r="J741" s="580">
        <v>31</v>
      </c>
      <c r="K741" s="583">
        <v>5.3</v>
      </c>
      <c r="L741" s="580">
        <v>8.42</v>
      </c>
      <c r="M741" s="580">
        <v>1.37</v>
      </c>
      <c r="N741" s="581">
        <v>0.88</v>
      </c>
      <c r="O741" s="629">
        <f t="shared" si="166"/>
        <v>1.125</v>
      </c>
      <c r="P741" s="582">
        <v>0.4201388888888889</v>
      </c>
      <c r="Q741" s="583">
        <v>0</v>
      </c>
    </row>
    <row r="742" spans="1:17" ht="15" thickBot="1" x14ac:dyDescent="0.4">
      <c r="A742" s="602" t="s">
        <v>16</v>
      </c>
      <c r="B742" s="581">
        <f>SUM(B732:B741)</f>
        <v>330.64</v>
      </c>
      <c r="C742" s="581">
        <f>SUM(C732:C741)</f>
        <v>310.40000000000003</v>
      </c>
      <c r="D742" s="574">
        <v>0</v>
      </c>
      <c r="E742" s="574">
        <v>0</v>
      </c>
      <c r="F742" s="574">
        <v>0</v>
      </c>
      <c r="G742" s="581">
        <f t="shared" ref="G742:N742" si="167">SUM(G732:G741)</f>
        <v>361.2</v>
      </c>
      <c r="H742" s="581">
        <f t="shared" si="167"/>
        <v>173.4</v>
      </c>
      <c r="I742" s="581">
        <f t="shared" si="167"/>
        <v>873</v>
      </c>
      <c r="J742" s="581">
        <f t="shared" si="167"/>
        <v>368</v>
      </c>
      <c r="K742" s="581">
        <f t="shared" si="167"/>
        <v>48.6</v>
      </c>
      <c r="L742" s="581">
        <f t="shared" si="167"/>
        <v>74.2</v>
      </c>
      <c r="M742" s="581">
        <f t="shared" si="167"/>
        <v>12.25</v>
      </c>
      <c r="N742" s="581">
        <f t="shared" si="167"/>
        <v>9.5000000000000018</v>
      </c>
      <c r="O742" s="629">
        <f t="shared" si="166"/>
        <v>10.875</v>
      </c>
      <c r="P742" s="581"/>
      <c r="Q742" s="581"/>
    </row>
    <row r="743" spans="1:17" ht="15" thickBot="1" x14ac:dyDescent="0.4">
      <c r="A743" s="597" t="s">
        <v>18</v>
      </c>
      <c r="B743" s="581">
        <f>AVERAGE(B732:B741)</f>
        <v>33.064</v>
      </c>
      <c r="C743" s="581">
        <f>AVERAGE(C732:C741)</f>
        <v>31.040000000000003</v>
      </c>
      <c r="D743" s="574">
        <v>0</v>
      </c>
      <c r="E743" s="574">
        <v>0</v>
      </c>
      <c r="F743" s="574">
        <v>0</v>
      </c>
      <c r="G743" s="581">
        <f t="shared" ref="G743:N743" si="168">AVERAGE(G732:G741)</f>
        <v>36.119999999999997</v>
      </c>
      <c r="H743" s="581">
        <f t="shared" si="168"/>
        <v>17.34</v>
      </c>
      <c r="I743" s="581">
        <f t="shared" si="168"/>
        <v>87.3</v>
      </c>
      <c r="J743" s="581">
        <f t="shared" si="168"/>
        <v>36.799999999999997</v>
      </c>
      <c r="K743" s="581">
        <f t="shared" si="168"/>
        <v>4.8600000000000003</v>
      </c>
      <c r="L743" s="581">
        <f t="shared" si="168"/>
        <v>7.42</v>
      </c>
      <c r="M743" s="581">
        <f t="shared" si="168"/>
        <v>1.2250000000000001</v>
      </c>
      <c r="N743" s="581">
        <f t="shared" si="168"/>
        <v>0.95000000000000018</v>
      </c>
      <c r="O743" s="629">
        <f t="shared" si="166"/>
        <v>1.0875000000000001</v>
      </c>
      <c r="P743" s="581"/>
      <c r="Q743" s="581"/>
    </row>
    <row r="744" spans="1:17" ht="15" thickBot="1" x14ac:dyDescent="0.4">
      <c r="A744" s="628">
        <v>11</v>
      </c>
      <c r="B744" s="580">
        <v>34.24</v>
      </c>
      <c r="C744" s="580">
        <v>31.24</v>
      </c>
      <c r="D744" s="574">
        <v>0</v>
      </c>
      <c r="E744" s="574">
        <v>0</v>
      </c>
      <c r="F744" s="574">
        <v>0</v>
      </c>
      <c r="G744" s="583">
        <v>36.6</v>
      </c>
      <c r="H744" s="583">
        <v>18</v>
      </c>
      <c r="I744" s="580">
        <v>74</v>
      </c>
      <c r="J744" s="580">
        <v>34</v>
      </c>
      <c r="K744" s="583">
        <v>5.2</v>
      </c>
      <c r="L744" s="580">
        <v>7.32</v>
      </c>
      <c r="M744" s="580">
        <v>1.18</v>
      </c>
      <c r="N744" s="580">
        <v>1.0900000000000001</v>
      </c>
      <c r="O744" s="629">
        <f t="shared" si="166"/>
        <v>1.135</v>
      </c>
      <c r="P744" s="582">
        <v>0.41666666666666669</v>
      </c>
      <c r="Q744" s="583">
        <v>0</v>
      </c>
    </row>
    <row r="745" spans="1:17" ht="15" thickBot="1" x14ac:dyDescent="0.4">
      <c r="A745" s="571">
        <v>12</v>
      </c>
      <c r="B745" s="580">
        <v>32.4</v>
      </c>
      <c r="C745" s="580">
        <v>30.92</v>
      </c>
      <c r="D745" s="574">
        <v>0</v>
      </c>
      <c r="E745" s="574">
        <v>0</v>
      </c>
      <c r="F745" s="574">
        <v>0</v>
      </c>
      <c r="G745" s="583">
        <v>35</v>
      </c>
      <c r="H745" s="583">
        <v>19.399999999999999</v>
      </c>
      <c r="I745" s="580">
        <v>83</v>
      </c>
      <c r="J745" s="580">
        <v>40</v>
      </c>
      <c r="K745" s="583">
        <v>4.7</v>
      </c>
      <c r="L745" s="580">
        <v>7.08</v>
      </c>
      <c r="M745" s="581">
        <v>1.81</v>
      </c>
      <c r="N745" s="581">
        <v>0.59</v>
      </c>
      <c r="O745" s="629">
        <f t="shared" si="166"/>
        <v>1.2</v>
      </c>
      <c r="P745" s="582">
        <v>0.17708333333333334</v>
      </c>
      <c r="Q745" s="583">
        <v>0</v>
      </c>
    </row>
    <row r="746" spans="1:17" ht="15" thickBot="1" x14ac:dyDescent="0.4">
      <c r="A746" s="571">
        <v>13</v>
      </c>
      <c r="B746" s="580">
        <v>32.76</v>
      </c>
      <c r="C746" s="581">
        <v>30.84</v>
      </c>
      <c r="D746" s="574">
        <v>0</v>
      </c>
      <c r="E746" s="574">
        <v>0</v>
      </c>
      <c r="F746" s="574">
        <v>0</v>
      </c>
      <c r="G746" s="583">
        <v>33.799999999999997</v>
      </c>
      <c r="H746" s="583">
        <v>21.4</v>
      </c>
      <c r="I746" s="580">
        <v>80</v>
      </c>
      <c r="J746" s="580">
        <v>44</v>
      </c>
      <c r="K746" s="580">
        <v>3.5</v>
      </c>
      <c r="L746" s="581">
        <v>7.3</v>
      </c>
      <c r="M746" s="580">
        <v>1.91</v>
      </c>
      <c r="N746" s="581">
        <v>1.02</v>
      </c>
      <c r="O746" s="629">
        <f t="shared" si="166"/>
        <v>1.4649999999999999</v>
      </c>
      <c r="P746" s="582">
        <v>0.1875</v>
      </c>
      <c r="Q746" s="583">
        <v>0</v>
      </c>
    </row>
    <row r="747" spans="1:17" ht="15" thickBot="1" x14ac:dyDescent="0.4">
      <c r="A747" s="571">
        <v>14</v>
      </c>
      <c r="B747" s="581">
        <v>32.36</v>
      </c>
      <c r="C747" s="581">
        <v>30.6</v>
      </c>
      <c r="D747" s="574">
        <v>0</v>
      </c>
      <c r="E747" s="574">
        <v>0</v>
      </c>
      <c r="F747" s="574">
        <v>0</v>
      </c>
      <c r="G747" s="583">
        <v>34.200000000000003</v>
      </c>
      <c r="H747" s="583">
        <v>19.2</v>
      </c>
      <c r="I747" s="580">
        <v>87</v>
      </c>
      <c r="J747" s="580">
        <v>41</v>
      </c>
      <c r="K747" s="580">
        <v>5</v>
      </c>
      <c r="L747" s="580">
        <v>7.46</v>
      </c>
      <c r="M747" s="581">
        <v>1.6</v>
      </c>
      <c r="N747" s="580">
        <v>0.83</v>
      </c>
      <c r="O747" s="629">
        <f t="shared" si="166"/>
        <v>1.2150000000000001</v>
      </c>
      <c r="P747" s="582">
        <v>0.27430555555555552</v>
      </c>
      <c r="Q747" s="583">
        <v>0</v>
      </c>
    </row>
    <row r="748" spans="1:17" ht="15" thickBot="1" x14ac:dyDescent="0.4">
      <c r="A748" s="571">
        <v>15</v>
      </c>
      <c r="B748" s="580">
        <v>32.04</v>
      </c>
      <c r="C748" s="580">
        <v>30.16</v>
      </c>
      <c r="D748" s="574">
        <v>0</v>
      </c>
      <c r="E748" s="574">
        <v>0</v>
      </c>
      <c r="F748" s="574">
        <v>0</v>
      </c>
      <c r="G748" s="583">
        <v>34</v>
      </c>
      <c r="H748" s="580">
        <v>19.8</v>
      </c>
      <c r="I748" s="580">
        <v>86</v>
      </c>
      <c r="J748" s="580">
        <v>33</v>
      </c>
      <c r="K748" s="580">
        <v>5.2</v>
      </c>
      <c r="L748" s="580">
        <v>6.98</v>
      </c>
      <c r="M748" s="580">
        <v>1.73</v>
      </c>
      <c r="N748" s="580">
        <v>0.68</v>
      </c>
      <c r="O748" s="629">
        <f t="shared" si="166"/>
        <v>1.2050000000000001</v>
      </c>
      <c r="P748" s="582">
        <v>0.34027777777777773</v>
      </c>
      <c r="Q748" s="583">
        <v>0</v>
      </c>
    </row>
    <row r="749" spans="1:17" ht="15" thickBot="1" x14ac:dyDescent="0.4">
      <c r="A749" s="571">
        <v>16</v>
      </c>
      <c r="B749" s="580">
        <v>29.88</v>
      </c>
      <c r="C749" s="580">
        <v>28.96</v>
      </c>
      <c r="D749" s="574">
        <v>0</v>
      </c>
      <c r="E749" s="574">
        <v>0</v>
      </c>
      <c r="F749" s="574">
        <v>0</v>
      </c>
      <c r="G749" s="580">
        <v>33.200000000000003</v>
      </c>
      <c r="H749" s="583">
        <v>17.2</v>
      </c>
      <c r="I749" s="580">
        <v>86</v>
      </c>
      <c r="J749" s="580">
        <v>46</v>
      </c>
      <c r="K749" s="583">
        <v>4</v>
      </c>
      <c r="L749" s="580">
        <v>3.12</v>
      </c>
      <c r="M749" s="583">
        <v>4</v>
      </c>
      <c r="N749" s="581">
        <v>0.82</v>
      </c>
      <c r="O749" s="629">
        <f t="shared" si="166"/>
        <v>2.41</v>
      </c>
      <c r="P749" s="582">
        <v>0.125</v>
      </c>
      <c r="Q749" s="583">
        <v>0</v>
      </c>
    </row>
    <row r="750" spans="1:17" ht="15" thickBot="1" x14ac:dyDescent="0.4">
      <c r="A750" s="571">
        <v>17</v>
      </c>
      <c r="B750" s="581">
        <v>32.119999999999997</v>
      </c>
      <c r="C750" s="580">
        <v>29.36</v>
      </c>
      <c r="D750" s="574">
        <v>0</v>
      </c>
      <c r="E750" s="574">
        <v>0</v>
      </c>
      <c r="F750" s="574">
        <v>0</v>
      </c>
      <c r="G750" s="583">
        <v>33.6</v>
      </c>
      <c r="H750" s="583">
        <v>16</v>
      </c>
      <c r="I750" s="580">
        <v>83</v>
      </c>
      <c r="J750" s="580">
        <v>36</v>
      </c>
      <c r="K750" s="583">
        <v>5.9</v>
      </c>
      <c r="L750" s="580">
        <v>7.04</v>
      </c>
      <c r="M750" s="580">
        <v>5.9</v>
      </c>
      <c r="N750" s="581">
        <v>0.82</v>
      </c>
      <c r="O750" s="629">
        <f t="shared" si="166"/>
        <v>3.3600000000000003</v>
      </c>
      <c r="P750" s="582">
        <v>0.18402777777777779</v>
      </c>
      <c r="Q750" s="583">
        <v>0</v>
      </c>
    </row>
    <row r="751" spans="1:17" ht="15" thickBot="1" x14ac:dyDescent="0.4">
      <c r="A751" s="571">
        <v>18</v>
      </c>
      <c r="B751" s="580">
        <v>33.4</v>
      </c>
      <c r="C751" s="581">
        <v>30</v>
      </c>
      <c r="D751" s="574">
        <v>0</v>
      </c>
      <c r="E751" s="574">
        <v>0</v>
      </c>
      <c r="F751" s="574">
        <v>0</v>
      </c>
      <c r="G751" s="583">
        <v>35.799999999999997</v>
      </c>
      <c r="H751" s="580">
        <v>19.8</v>
      </c>
      <c r="I751" s="580">
        <v>83</v>
      </c>
      <c r="J751" s="580">
        <v>34</v>
      </c>
      <c r="K751" s="583">
        <v>6.3</v>
      </c>
      <c r="L751" s="583">
        <v>8</v>
      </c>
      <c r="M751" s="580">
        <v>6.3</v>
      </c>
      <c r="N751" s="580">
        <v>0.9</v>
      </c>
      <c r="O751" s="629">
        <f t="shared" si="166"/>
        <v>3.6</v>
      </c>
      <c r="P751" s="582">
        <v>0.3611111111111111</v>
      </c>
      <c r="Q751" s="583">
        <v>0</v>
      </c>
    </row>
    <row r="752" spans="1:17" ht="15" thickBot="1" x14ac:dyDescent="0.4">
      <c r="A752" s="571">
        <v>19</v>
      </c>
      <c r="B752" s="580">
        <v>34.840000000000003</v>
      </c>
      <c r="C752" s="580">
        <v>30.48</v>
      </c>
      <c r="D752" s="574">
        <v>0</v>
      </c>
      <c r="E752" s="574">
        <v>0</v>
      </c>
      <c r="F752" s="574">
        <v>0</v>
      </c>
      <c r="G752" s="583">
        <v>36.799999999999997</v>
      </c>
      <c r="H752" s="583">
        <v>18</v>
      </c>
      <c r="I752" s="580">
        <v>86</v>
      </c>
      <c r="J752" s="580">
        <v>31</v>
      </c>
      <c r="K752" s="583">
        <v>6.7</v>
      </c>
      <c r="L752" s="581">
        <v>9.4</v>
      </c>
      <c r="M752" s="583">
        <v>6.7</v>
      </c>
      <c r="N752" s="581">
        <v>0.9</v>
      </c>
      <c r="O752" s="629">
        <f t="shared" si="166"/>
        <v>3.8000000000000003</v>
      </c>
      <c r="P752" s="582">
        <v>0.41666666666666669</v>
      </c>
      <c r="Q752" s="583">
        <v>0</v>
      </c>
    </row>
    <row r="753" spans="1:17" ht="15" thickBot="1" x14ac:dyDescent="0.4">
      <c r="A753" s="585">
        <v>20</v>
      </c>
      <c r="B753" s="580">
        <v>34.72</v>
      </c>
      <c r="C753" s="581">
        <v>30.08</v>
      </c>
      <c r="D753" s="574">
        <v>0</v>
      </c>
      <c r="E753" s="574">
        <v>0</v>
      </c>
      <c r="F753" s="574">
        <v>0</v>
      </c>
      <c r="G753" s="583">
        <v>36.799999999999997</v>
      </c>
      <c r="H753" s="583">
        <v>19.600000000000001</v>
      </c>
      <c r="I753" s="580">
        <v>78</v>
      </c>
      <c r="J753" s="580">
        <v>28</v>
      </c>
      <c r="K753" s="580">
        <v>7.3</v>
      </c>
      <c r="L753" s="581">
        <v>10.199999999999999</v>
      </c>
      <c r="M753" s="580">
        <v>7.3</v>
      </c>
      <c r="N753" s="581">
        <v>0.84</v>
      </c>
      <c r="O753" s="629">
        <f t="shared" si="166"/>
        <v>4.07</v>
      </c>
      <c r="P753" s="582">
        <v>0.375</v>
      </c>
      <c r="Q753" s="583">
        <v>0</v>
      </c>
    </row>
    <row r="754" spans="1:17" ht="15" thickBot="1" x14ac:dyDescent="0.4">
      <c r="A754" s="602" t="s">
        <v>16</v>
      </c>
      <c r="B754" s="580">
        <f>SUM(B744:B753)</f>
        <v>328.76</v>
      </c>
      <c r="C754" s="580">
        <f>SUM(C744:C753)</f>
        <v>302.64</v>
      </c>
      <c r="D754" s="574">
        <v>0</v>
      </c>
      <c r="E754" s="574">
        <v>0</v>
      </c>
      <c r="F754" s="574">
        <v>0</v>
      </c>
      <c r="G754" s="580">
        <f t="shared" ref="G754:N754" si="169">SUM(G744:G753)</f>
        <v>349.8</v>
      </c>
      <c r="H754" s="580">
        <f t="shared" si="169"/>
        <v>188.4</v>
      </c>
      <c r="I754" s="580">
        <f t="shared" si="169"/>
        <v>826</v>
      </c>
      <c r="J754" s="580">
        <f t="shared" si="169"/>
        <v>367</v>
      </c>
      <c r="K754" s="580">
        <f t="shared" si="169"/>
        <v>53.8</v>
      </c>
      <c r="L754" s="580">
        <f t="shared" si="169"/>
        <v>73.899999999999991</v>
      </c>
      <c r="M754" s="580">
        <f t="shared" si="169"/>
        <v>38.43</v>
      </c>
      <c r="N754" s="580">
        <f t="shared" si="169"/>
        <v>8.490000000000002</v>
      </c>
      <c r="O754" s="629">
        <f t="shared" si="166"/>
        <v>23.46</v>
      </c>
      <c r="P754" s="580"/>
      <c r="Q754" s="580"/>
    </row>
    <row r="755" spans="1:17" ht="15" thickBot="1" x14ac:dyDescent="0.4">
      <c r="A755" s="597" t="s">
        <v>18</v>
      </c>
      <c r="B755" s="580">
        <f>AVERAGE(B744:B753)</f>
        <v>32.875999999999998</v>
      </c>
      <c r="C755" s="580">
        <f>AVERAGE(C744:C753)</f>
        <v>30.263999999999999</v>
      </c>
      <c r="D755" s="574">
        <v>0</v>
      </c>
      <c r="E755" s="574">
        <v>0</v>
      </c>
      <c r="F755" s="574">
        <v>0</v>
      </c>
      <c r="G755" s="580">
        <f t="shared" ref="G755:N755" si="170">AVERAGE(G744:G753)</f>
        <v>34.980000000000004</v>
      </c>
      <c r="H755" s="580">
        <f t="shared" si="170"/>
        <v>18.84</v>
      </c>
      <c r="I755" s="580">
        <f t="shared" si="170"/>
        <v>82.6</v>
      </c>
      <c r="J755" s="580">
        <f t="shared" si="170"/>
        <v>36.700000000000003</v>
      </c>
      <c r="K755" s="580">
        <f t="shared" si="170"/>
        <v>5.38</v>
      </c>
      <c r="L755" s="580">
        <f t="shared" si="170"/>
        <v>7.3899999999999988</v>
      </c>
      <c r="M755" s="580">
        <f t="shared" si="170"/>
        <v>3.843</v>
      </c>
      <c r="N755" s="580">
        <f t="shared" si="170"/>
        <v>0.8490000000000002</v>
      </c>
      <c r="O755" s="629">
        <f t="shared" si="166"/>
        <v>2.3460000000000001</v>
      </c>
      <c r="P755" s="580"/>
      <c r="Q755" s="580"/>
    </row>
    <row r="756" spans="1:17" ht="15" thickBot="1" x14ac:dyDescent="0.4">
      <c r="A756" s="603">
        <v>21</v>
      </c>
      <c r="B756" s="581">
        <v>36.08</v>
      </c>
      <c r="C756" s="581">
        <v>31.56</v>
      </c>
      <c r="D756" s="574">
        <v>0</v>
      </c>
      <c r="E756" s="574">
        <v>0</v>
      </c>
      <c r="F756" s="574">
        <v>0</v>
      </c>
      <c r="G756" s="583">
        <v>37.200000000000003</v>
      </c>
      <c r="H756" s="583">
        <v>20</v>
      </c>
      <c r="I756" s="580">
        <v>63</v>
      </c>
      <c r="J756" s="580">
        <v>32</v>
      </c>
      <c r="K756" s="580">
        <v>8.1</v>
      </c>
      <c r="L756" s="580">
        <v>8.92</v>
      </c>
      <c r="M756" s="580">
        <v>8.1</v>
      </c>
      <c r="N756" s="580">
        <v>0.81</v>
      </c>
      <c r="O756" s="629">
        <f t="shared" si="166"/>
        <v>4.4550000000000001</v>
      </c>
      <c r="P756" s="582">
        <v>0.41666666666666669</v>
      </c>
      <c r="Q756" s="583">
        <v>0</v>
      </c>
    </row>
    <row r="757" spans="1:17" ht="15" thickBot="1" x14ac:dyDescent="0.4">
      <c r="A757" s="571">
        <v>22</v>
      </c>
      <c r="B757" s="580">
        <v>35.44</v>
      </c>
      <c r="C757" s="580">
        <v>31.28</v>
      </c>
      <c r="D757" s="574">
        <v>0</v>
      </c>
      <c r="E757" s="574">
        <v>0</v>
      </c>
      <c r="F757" s="574">
        <v>0</v>
      </c>
      <c r="G757" s="583">
        <v>36.6</v>
      </c>
      <c r="H757" s="580">
        <v>18.2</v>
      </c>
      <c r="I757" s="580">
        <v>69</v>
      </c>
      <c r="J757" s="580">
        <v>31</v>
      </c>
      <c r="K757" s="580">
        <v>6.9</v>
      </c>
      <c r="L757" s="581">
        <v>7.7</v>
      </c>
      <c r="M757" s="580">
        <v>6.9</v>
      </c>
      <c r="N757" s="580">
        <v>0.96</v>
      </c>
      <c r="O757" s="629">
        <f t="shared" si="166"/>
        <v>3.93</v>
      </c>
      <c r="P757" s="582">
        <v>0.375</v>
      </c>
      <c r="Q757" s="583">
        <v>0</v>
      </c>
    </row>
    <row r="758" spans="1:17" ht="15" thickBot="1" x14ac:dyDescent="0.4">
      <c r="A758" s="571">
        <v>23</v>
      </c>
      <c r="B758" s="581">
        <v>35.4</v>
      </c>
      <c r="C758" s="580">
        <v>31.08</v>
      </c>
      <c r="D758" s="574">
        <v>0</v>
      </c>
      <c r="E758" s="574">
        <v>0</v>
      </c>
      <c r="F758" s="574">
        <v>0</v>
      </c>
      <c r="G758" s="580">
        <v>37.4</v>
      </c>
      <c r="H758" s="583">
        <v>18.399999999999999</v>
      </c>
      <c r="I758" s="580">
        <v>76</v>
      </c>
      <c r="J758" s="580">
        <v>28</v>
      </c>
      <c r="K758" s="583">
        <v>7.3</v>
      </c>
      <c r="L758" s="581">
        <v>9</v>
      </c>
      <c r="M758" s="580">
        <v>1.33</v>
      </c>
      <c r="N758" s="581">
        <v>1.1100000000000001</v>
      </c>
      <c r="O758" s="629">
        <f t="shared" si="166"/>
        <v>1.2200000000000002</v>
      </c>
      <c r="P758" s="582">
        <v>0.40972222222222227</v>
      </c>
      <c r="Q758" s="583">
        <v>0</v>
      </c>
    </row>
    <row r="759" spans="1:17" ht="15" thickBot="1" x14ac:dyDescent="0.4">
      <c r="A759" s="571">
        <v>24</v>
      </c>
      <c r="B759" s="581">
        <v>35.6</v>
      </c>
      <c r="C759" s="580">
        <v>31.08</v>
      </c>
      <c r="D759" s="574">
        <v>0</v>
      </c>
      <c r="E759" s="574">
        <v>0</v>
      </c>
      <c r="F759" s="574">
        <v>0</v>
      </c>
      <c r="G759" s="583">
        <v>37.6</v>
      </c>
      <c r="H759" s="583">
        <v>18</v>
      </c>
      <c r="I759" s="580">
        <v>78</v>
      </c>
      <c r="J759" s="580">
        <v>26</v>
      </c>
      <c r="K759" s="583">
        <v>7.9</v>
      </c>
      <c r="L759" s="581">
        <v>8.1999999999999993</v>
      </c>
      <c r="M759" s="580">
        <v>1.41</v>
      </c>
      <c r="N759" s="581">
        <v>1.08</v>
      </c>
      <c r="O759" s="629">
        <f t="shared" si="166"/>
        <v>1.2450000000000001</v>
      </c>
      <c r="P759" s="582">
        <v>0.40277777777777773</v>
      </c>
      <c r="Q759" s="583">
        <v>0</v>
      </c>
    </row>
    <row r="760" spans="1:17" ht="15" thickBot="1" x14ac:dyDescent="0.4">
      <c r="A760" s="571">
        <v>25</v>
      </c>
      <c r="B760" s="580">
        <v>35.36</v>
      </c>
      <c r="C760" s="580">
        <v>30.96</v>
      </c>
      <c r="D760" s="574">
        <v>0</v>
      </c>
      <c r="E760" s="574">
        <v>0</v>
      </c>
      <c r="F760" s="574">
        <v>0</v>
      </c>
      <c r="G760" s="583">
        <v>37</v>
      </c>
      <c r="H760" s="580">
        <v>17.8</v>
      </c>
      <c r="I760" s="580">
        <v>82</v>
      </c>
      <c r="J760" s="580">
        <v>26</v>
      </c>
      <c r="K760" s="583">
        <v>7.3</v>
      </c>
      <c r="L760" s="580">
        <v>9.6199999999999992</v>
      </c>
      <c r="M760" s="580">
        <v>1.48</v>
      </c>
      <c r="N760" s="580">
        <v>0.93</v>
      </c>
      <c r="O760" s="629">
        <f t="shared" si="166"/>
        <v>1.2050000000000001</v>
      </c>
      <c r="P760" s="582">
        <v>0.39583333333333331</v>
      </c>
      <c r="Q760" s="583">
        <v>0</v>
      </c>
    </row>
    <row r="761" spans="1:17" ht="15" thickBot="1" x14ac:dyDescent="0.4">
      <c r="A761" s="571">
        <v>26</v>
      </c>
      <c r="B761" s="580">
        <v>35.479999999999997</v>
      </c>
      <c r="C761" s="580">
        <v>30.92</v>
      </c>
      <c r="D761" s="574">
        <v>0</v>
      </c>
      <c r="E761" s="574">
        <v>0</v>
      </c>
      <c r="F761" s="574">
        <v>0</v>
      </c>
      <c r="G761" s="583">
        <v>37.200000000000003</v>
      </c>
      <c r="H761" s="604">
        <v>17.600000000000001</v>
      </c>
      <c r="I761" s="580">
        <v>82</v>
      </c>
      <c r="J761" s="580">
        <v>26</v>
      </c>
      <c r="K761" s="583">
        <v>7.2</v>
      </c>
      <c r="L761" s="581">
        <v>8.4</v>
      </c>
      <c r="M761" s="581">
        <v>1.46</v>
      </c>
      <c r="N761" s="581">
        <v>0.83</v>
      </c>
      <c r="O761" s="629">
        <f t="shared" si="166"/>
        <v>1.145</v>
      </c>
      <c r="P761" s="582">
        <v>0.41666666666666669</v>
      </c>
      <c r="Q761" s="583">
        <v>0</v>
      </c>
    </row>
    <row r="762" spans="1:17" ht="15" thickBot="1" x14ac:dyDescent="0.4">
      <c r="A762" s="571">
        <v>27</v>
      </c>
      <c r="B762" s="580">
        <v>35.76</v>
      </c>
      <c r="C762" s="581">
        <v>30.84</v>
      </c>
      <c r="D762" s="574">
        <v>0</v>
      </c>
      <c r="E762" s="574">
        <v>0</v>
      </c>
      <c r="F762" s="574">
        <v>0</v>
      </c>
      <c r="G762" s="583">
        <v>37.200000000000003</v>
      </c>
      <c r="H762" s="583">
        <v>18</v>
      </c>
      <c r="I762" s="580">
        <v>82</v>
      </c>
      <c r="J762" s="580">
        <v>24</v>
      </c>
      <c r="K762" s="580">
        <v>7.2</v>
      </c>
      <c r="L762" s="580">
        <v>9.1199999999999992</v>
      </c>
      <c r="M762" s="580">
        <v>1.39</v>
      </c>
      <c r="N762" s="581">
        <v>0.78</v>
      </c>
      <c r="O762" s="629">
        <f t="shared" si="166"/>
        <v>1.085</v>
      </c>
      <c r="P762" s="582">
        <v>0.375</v>
      </c>
      <c r="Q762" s="583">
        <v>0</v>
      </c>
    </row>
    <row r="763" spans="1:17" ht="15" thickBot="1" x14ac:dyDescent="0.4">
      <c r="A763" s="571">
        <v>28</v>
      </c>
      <c r="B763" s="581">
        <v>35.6</v>
      </c>
      <c r="C763" s="581">
        <v>30.88</v>
      </c>
      <c r="D763" s="574">
        <v>0</v>
      </c>
      <c r="E763" s="574">
        <v>0</v>
      </c>
      <c r="F763" s="574">
        <v>0</v>
      </c>
      <c r="G763" s="583">
        <v>38</v>
      </c>
      <c r="H763" s="583">
        <v>18.2</v>
      </c>
      <c r="I763" s="580">
        <v>78</v>
      </c>
      <c r="J763" s="580">
        <v>29</v>
      </c>
      <c r="K763" s="580">
        <v>7.4</v>
      </c>
      <c r="L763" s="580">
        <v>7.88</v>
      </c>
      <c r="M763" s="580">
        <v>1.48</v>
      </c>
      <c r="N763" s="580">
        <v>0.77</v>
      </c>
      <c r="O763" s="629">
        <f t="shared" si="166"/>
        <v>1.125</v>
      </c>
      <c r="P763" s="582">
        <v>0.41666666666666669</v>
      </c>
      <c r="Q763" s="583">
        <v>0</v>
      </c>
    </row>
    <row r="764" spans="1:17" ht="15" thickBot="1" x14ac:dyDescent="0.4">
      <c r="A764" s="571">
        <v>29</v>
      </c>
      <c r="B764" s="580">
        <v>36.04</v>
      </c>
      <c r="C764" s="580">
        <v>30.92</v>
      </c>
      <c r="D764" s="574">
        <v>0</v>
      </c>
      <c r="E764" s="574">
        <v>0</v>
      </c>
      <c r="F764" s="574">
        <v>0</v>
      </c>
      <c r="G764" s="583">
        <v>38</v>
      </c>
      <c r="H764" s="580">
        <v>18.399999999999999</v>
      </c>
      <c r="I764" s="580">
        <v>74</v>
      </c>
      <c r="J764" s="580">
        <v>29</v>
      </c>
      <c r="K764" s="580">
        <v>7.6</v>
      </c>
      <c r="L764" s="581">
        <v>8.1999999999999993</v>
      </c>
      <c r="M764" s="580">
        <v>1.62</v>
      </c>
      <c r="N764" s="580">
        <v>0.72</v>
      </c>
      <c r="O764" s="629">
        <f t="shared" si="166"/>
        <v>1.17</v>
      </c>
      <c r="P764" s="582">
        <v>0.34375</v>
      </c>
      <c r="Q764" s="583">
        <v>0</v>
      </c>
    </row>
    <row r="765" spans="1:17" ht="15" thickBot="1" x14ac:dyDescent="0.4">
      <c r="A765" s="585">
        <v>30</v>
      </c>
      <c r="B765" s="580">
        <v>37.32</v>
      </c>
      <c r="C765" s="581">
        <v>31.6</v>
      </c>
      <c r="D765" s="574">
        <v>0</v>
      </c>
      <c r="E765" s="574">
        <v>0</v>
      </c>
      <c r="F765" s="574">
        <v>0</v>
      </c>
      <c r="G765" s="580">
        <v>37.799999999999997</v>
      </c>
      <c r="H765" s="583">
        <v>21</v>
      </c>
      <c r="I765" s="580">
        <v>72</v>
      </c>
      <c r="J765" s="580">
        <v>28</v>
      </c>
      <c r="K765" s="583">
        <v>7.7</v>
      </c>
      <c r="L765" s="626">
        <v>9.48</v>
      </c>
      <c r="M765" s="580">
        <v>1.49</v>
      </c>
      <c r="N765" s="581">
        <v>0.85</v>
      </c>
      <c r="O765" s="629">
        <f t="shared" si="166"/>
        <v>1.17</v>
      </c>
      <c r="P765" s="582">
        <v>0.41666666666666669</v>
      </c>
      <c r="Q765" s="583">
        <v>0</v>
      </c>
    </row>
    <row r="766" spans="1:17" ht="15" thickBot="1" x14ac:dyDescent="0.4">
      <c r="A766" s="636">
        <v>31</v>
      </c>
      <c r="B766" s="581">
        <v>36.04</v>
      </c>
      <c r="C766" s="580">
        <v>31.16</v>
      </c>
      <c r="D766" s="574">
        <v>0</v>
      </c>
      <c r="E766" s="574">
        <v>0</v>
      </c>
      <c r="F766" s="574">
        <v>0</v>
      </c>
      <c r="G766" s="583">
        <v>37.4</v>
      </c>
      <c r="H766" s="583">
        <v>19</v>
      </c>
      <c r="I766" s="580">
        <v>78</v>
      </c>
      <c r="J766" s="580">
        <v>28</v>
      </c>
      <c r="K766" s="583">
        <v>6.8</v>
      </c>
      <c r="L766" s="626">
        <v>9.5</v>
      </c>
      <c r="M766" s="580">
        <v>1.69</v>
      </c>
      <c r="N766" s="581">
        <v>0.82</v>
      </c>
      <c r="O766" s="629">
        <f t="shared" si="166"/>
        <v>1.2549999999999999</v>
      </c>
      <c r="P766" s="582">
        <v>0.38541666666666669</v>
      </c>
      <c r="Q766" s="583">
        <v>0</v>
      </c>
    </row>
    <row r="767" spans="1:17" ht="15" thickBot="1" x14ac:dyDescent="0.4">
      <c r="A767" s="602" t="s">
        <v>16</v>
      </c>
      <c r="B767" s="602">
        <f>SUM(B756:B766)</f>
        <v>394.12</v>
      </c>
      <c r="C767" s="602">
        <f>SUM(C756:C766)</f>
        <v>342.28000000000003</v>
      </c>
      <c r="D767" s="574">
        <v>0</v>
      </c>
      <c r="E767" s="574">
        <v>0</v>
      </c>
      <c r="F767" s="574">
        <v>0</v>
      </c>
      <c r="G767" s="602">
        <f t="shared" ref="G767:O767" si="171">SUM(G756:G766)</f>
        <v>411.4</v>
      </c>
      <c r="H767" s="602">
        <f t="shared" si="171"/>
        <v>204.6</v>
      </c>
      <c r="I767" s="602">
        <f t="shared" si="171"/>
        <v>834</v>
      </c>
      <c r="J767" s="602">
        <f t="shared" si="171"/>
        <v>307</v>
      </c>
      <c r="K767" s="602">
        <f t="shared" si="171"/>
        <v>81.400000000000006</v>
      </c>
      <c r="L767" s="602">
        <f t="shared" si="171"/>
        <v>96.02</v>
      </c>
      <c r="M767" s="602">
        <f t="shared" si="171"/>
        <v>28.35</v>
      </c>
      <c r="N767" s="602">
        <f t="shared" si="171"/>
        <v>9.66</v>
      </c>
      <c r="O767" s="602">
        <f t="shared" si="171"/>
        <v>19.004999999999999</v>
      </c>
      <c r="P767" s="602"/>
      <c r="Q767" s="602"/>
    </row>
    <row r="768" spans="1:17" ht="15" thickBot="1" x14ac:dyDescent="0.4">
      <c r="A768" s="597" t="s">
        <v>18</v>
      </c>
      <c r="B768" s="602">
        <f>AVERAGE(B756:B766)</f>
        <v>35.829090909090908</v>
      </c>
      <c r="C768" s="602">
        <f>AVERAGE(C756:C766)</f>
        <v>31.116363636363641</v>
      </c>
      <c r="D768" s="574">
        <v>0</v>
      </c>
      <c r="E768" s="574">
        <v>0</v>
      </c>
      <c r="F768" s="574">
        <v>0</v>
      </c>
      <c r="G768" s="602">
        <f t="shared" ref="G768:O768" si="172">AVERAGE(G756:G766)</f>
        <v>37.4</v>
      </c>
      <c r="H768" s="602">
        <f t="shared" si="172"/>
        <v>18.599999999999998</v>
      </c>
      <c r="I768" s="602">
        <f t="shared" si="172"/>
        <v>75.818181818181813</v>
      </c>
      <c r="J768" s="602">
        <f t="shared" si="172"/>
        <v>27.90909090909091</v>
      </c>
      <c r="K768" s="602">
        <f t="shared" si="172"/>
        <v>7.4</v>
      </c>
      <c r="L768" s="602">
        <f t="shared" si="172"/>
        <v>8.7290909090909086</v>
      </c>
      <c r="M768" s="602">
        <f t="shared" si="172"/>
        <v>2.5772727272727276</v>
      </c>
      <c r="N768" s="602">
        <f t="shared" si="172"/>
        <v>0.87818181818181817</v>
      </c>
      <c r="O768" s="602">
        <f t="shared" si="172"/>
        <v>1.7277272727272726</v>
      </c>
      <c r="P768" s="602"/>
      <c r="Q768" s="602"/>
    </row>
    <row r="769" spans="1:17" ht="15" thickBot="1" x14ac:dyDescent="0.4">
      <c r="A769" s="597" t="s">
        <v>49</v>
      </c>
      <c r="B769" s="602">
        <f>B767+B754+B742</f>
        <v>1053.52</v>
      </c>
      <c r="C769" s="602">
        <f>C767+C754+C742</f>
        <v>955.32000000000016</v>
      </c>
      <c r="D769" s="574">
        <v>0</v>
      </c>
      <c r="E769" s="574">
        <v>0</v>
      </c>
      <c r="F769" s="574">
        <v>0</v>
      </c>
      <c r="G769" s="602">
        <f t="shared" ref="G769:O769" si="173">G767+G754+G742</f>
        <v>1122.4000000000001</v>
      </c>
      <c r="H769" s="602">
        <f t="shared" si="173"/>
        <v>566.4</v>
      </c>
      <c r="I769" s="602">
        <f t="shared" si="173"/>
        <v>2533</v>
      </c>
      <c r="J769" s="602">
        <f t="shared" si="173"/>
        <v>1042</v>
      </c>
      <c r="K769" s="602">
        <f t="shared" si="173"/>
        <v>183.79999999999998</v>
      </c>
      <c r="L769" s="602">
        <f t="shared" si="173"/>
        <v>244.12</v>
      </c>
      <c r="M769" s="602">
        <f t="shared" si="173"/>
        <v>79.03</v>
      </c>
      <c r="N769" s="602">
        <f t="shared" si="173"/>
        <v>27.650000000000006</v>
      </c>
      <c r="O769" s="602">
        <f t="shared" si="173"/>
        <v>53.34</v>
      </c>
      <c r="P769" s="602">
        <v>2740.5</v>
      </c>
      <c r="Q769" s="602"/>
    </row>
    <row r="770" spans="1:17" ht="15" thickBot="1" x14ac:dyDescent="0.4">
      <c r="A770" s="597" t="s">
        <v>21</v>
      </c>
      <c r="B770" s="602">
        <f>B769/31</f>
        <v>33.984516129032258</v>
      </c>
      <c r="C770" s="602">
        <f>C769/31</f>
        <v>30.816774193548394</v>
      </c>
      <c r="D770" s="574">
        <v>0</v>
      </c>
      <c r="E770" s="574">
        <v>0</v>
      </c>
      <c r="F770" s="574">
        <v>0</v>
      </c>
      <c r="G770" s="602">
        <f t="shared" ref="G770:O770" si="174">G769/31</f>
        <v>36.20645161290323</v>
      </c>
      <c r="H770" s="602">
        <f t="shared" si="174"/>
        <v>18.270967741935483</v>
      </c>
      <c r="I770" s="602">
        <f t="shared" si="174"/>
        <v>81.709677419354833</v>
      </c>
      <c r="J770" s="602">
        <f t="shared" si="174"/>
        <v>33.612903225806448</v>
      </c>
      <c r="K770" s="602">
        <f t="shared" si="174"/>
        <v>5.9290322580645158</v>
      </c>
      <c r="L770" s="602">
        <f t="shared" si="174"/>
        <v>7.8748387096774195</v>
      </c>
      <c r="M770" s="602">
        <f t="shared" si="174"/>
        <v>2.5493548387096774</v>
      </c>
      <c r="N770" s="602">
        <f t="shared" si="174"/>
        <v>0.89193548387096788</v>
      </c>
      <c r="O770" s="602">
        <f t="shared" si="174"/>
        <v>1.7206451612903226</v>
      </c>
      <c r="P770" s="602">
        <v>8.52</v>
      </c>
      <c r="Q770" s="602"/>
    </row>
    <row r="771" spans="1:17" x14ac:dyDescent="0.35">
      <c r="A771" s="634"/>
      <c r="B771" s="634"/>
      <c r="C771" s="634"/>
      <c r="D771" s="634"/>
      <c r="E771" s="634"/>
      <c r="F771" s="634"/>
      <c r="G771" s="634"/>
      <c r="H771" s="634"/>
      <c r="I771" s="634"/>
      <c r="J771" s="634"/>
      <c r="K771" s="634"/>
      <c r="L771" s="634"/>
      <c r="M771" s="634"/>
      <c r="N771" s="634"/>
      <c r="O771" s="634"/>
      <c r="P771" s="634"/>
      <c r="Q771" s="634"/>
    </row>
    <row r="772" spans="1:17" x14ac:dyDescent="0.35">
      <c r="A772" s="634"/>
      <c r="B772" s="634"/>
      <c r="C772" s="634"/>
      <c r="D772" s="634"/>
      <c r="E772" s="634"/>
      <c r="F772" s="634"/>
      <c r="G772" s="634"/>
      <c r="H772" s="634"/>
      <c r="I772" s="634"/>
      <c r="J772" s="634"/>
      <c r="K772" s="634"/>
      <c r="L772" s="634"/>
      <c r="M772" s="634"/>
      <c r="N772" s="634"/>
      <c r="O772" s="634"/>
      <c r="P772" s="634"/>
      <c r="Q772" s="634"/>
    </row>
    <row r="773" spans="1:17" ht="15" thickBot="1" x14ac:dyDescent="0.4">
      <c r="A773" s="1577" t="s">
        <v>306</v>
      </c>
      <c r="B773" s="1577"/>
      <c r="C773" s="1577"/>
      <c r="D773" s="1577"/>
      <c r="E773" s="1577"/>
      <c r="F773" s="1577"/>
      <c r="G773" s="1577"/>
      <c r="H773" s="1577"/>
      <c r="I773" s="1577"/>
      <c r="J773" s="1577"/>
      <c r="K773" s="1577"/>
      <c r="L773" s="1577"/>
      <c r="M773" s="1577"/>
      <c r="N773" s="1577"/>
      <c r="O773" s="1577"/>
      <c r="P773" s="1577"/>
      <c r="Q773" s="1577"/>
    </row>
    <row r="774" spans="1:17" ht="15" customHeight="1" x14ac:dyDescent="0.35">
      <c r="A774" s="1569" t="s">
        <v>1</v>
      </c>
      <c r="B774" s="1460" t="s">
        <v>23</v>
      </c>
      <c r="C774" s="1578"/>
      <c r="D774" s="1578"/>
      <c r="E774" s="1578"/>
      <c r="F774" s="1571"/>
      <c r="G774" s="1460" t="s">
        <v>24</v>
      </c>
      <c r="H774" s="1571"/>
      <c r="I774" s="1460" t="s">
        <v>4</v>
      </c>
      <c r="J774" s="1571"/>
      <c r="K774" s="1572" t="s">
        <v>5</v>
      </c>
      <c r="L774" s="1573"/>
      <c r="M774" s="1572" t="s">
        <v>6</v>
      </c>
      <c r="N774" s="1574"/>
      <c r="O774" s="1573"/>
      <c r="P774" s="1575" t="s">
        <v>46</v>
      </c>
      <c r="Q774" s="1585" t="s">
        <v>47</v>
      </c>
    </row>
    <row r="775" spans="1:17" ht="26.5" thickBot="1" x14ac:dyDescent="0.4">
      <c r="A775" s="1570"/>
      <c r="B775" s="567">
        <v>0.05</v>
      </c>
      <c r="C775" s="567">
        <v>0.1</v>
      </c>
      <c r="D775" s="630" t="s">
        <v>265</v>
      </c>
      <c r="E775" s="630" t="s">
        <v>228</v>
      </c>
      <c r="F775" s="567" t="s">
        <v>299</v>
      </c>
      <c r="G775" s="567" t="s">
        <v>9</v>
      </c>
      <c r="H775" s="567" t="s">
        <v>10</v>
      </c>
      <c r="I775" s="567" t="s">
        <v>9</v>
      </c>
      <c r="J775" s="567" t="s">
        <v>10</v>
      </c>
      <c r="K775" s="567" t="s">
        <v>11</v>
      </c>
      <c r="L775" s="567" t="s">
        <v>12</v>
      </c>
      <c r="M775" s="569" t="s">
        <v>13</v>
      </c>
      <c r="N775" s="569" t="s">
        <v>14</v>
      </c>
      <c r="O775" s="569" t="s">
        <v>48</v>
      </c>
      <c r="P775" s="1576"/>
      <c r="Q775" s="1594"/>
    </row>
    <row r="776" spans="1:17" ht="15" thickBot="1" x14ac:dyDescent="0.4">
      <c r="A776" s="628">
        <v>1</v>
      </c>
      <c r="B776" s="580">
        <v>36.840000000000003</v>
      </c>
      <c r="C776" s="580">
        <v>31.56</v>
      </c>
      <c r="D776" s="574">
        <v>0</v>
      </c>
      <c r="E776" s="574">
        <v>0</v>
      </c>
      <c r="F776" s="574">
        <v>0</v>
      </c>
      <c r="G776" s="583">
        <v>37.4</v>
      </c>
      <c r="H776" s="580">
        <v>19.600000000000001</v>
      </c>
      <c r="I776" s="580">
        <v>66</v>
      </c>
      <c r="J776" s="580">
        <v>28</v>
      </c>
      <c r="K776" s="583">
        <v>8.1</v>
      </c>
      <c r="L776" s="626">
        <v>10.1</v>
      </c>
      <c r="M776" s="580">
        <v>1.89</v>
      </c>
      <c r="N776" s="580">
        <v>1.01</v>
      </c>
      <c r="O776" s="629">
        <f>AVERAGE(M776:N776)</f>
        <v>1.45</v>
      </c>
      <c r="P776" s="582">
        <v>0.2986111111111111</v>
      </c>
      <c r="Q776" s="583">
        <v>0</v>
      </c>
    </row>
    <row r="777" spans="1:17" ht="15" thickBot="1" x14ac:dyDescent="0.4">
      <c r="A777" s="571">
        <v>2</v>
      </c>
      <c r="B777" s="580">
        <v>29.6</v>
      </c>
      <c r="C777" s="580">
        <v>30.44</v>
      </c>
      <c r="D777" s="574">
        <v>0</v>
      </c>
      <c r="E777" s="574">
        <v>0</v>
      </c>
      <c r="F777" s="574">
        <v>0</v>
      </c>
      <c r="G777" s="583">
        <v>35.4</v>
      </c>
      <c r="H777" s="583">
        <v>17.3</v>
      </c>
      <c r="I777" s="580">
        <v>66</v>
      </c>
      <c r="J777" s="580">
        <v>44</v>
      </c>
      <c r="K777" s="583">
        <v>5.4</v>
      </c>
      <c r="L777" s="581">
        <v>5.52</v>
      </c>
      <c r="M777" s="581">
        <v>3</v>
      </c>
      <c r="N777" s="581">
        <v>0.89</v>
      </c>
      <c r="O777" s="629">
        <f t="shared" ref="O777:O810" si="175">AVERAGE(M777:N777)</f>
        <v>1.9450000000000001</v>
      </c>
      <c r="P777" s="582">
        <v>1.7361111111111112E-2</v>
      </c>
      <c r="Q777" s="583">
        <v>0</v>
      </c>
    </row>
    <row r="778" spans="1:17" ht="15" thickBot="1" x14ac:dyDescent="0.4">
      <c r="A778" s="571">
        <v>3</v>
      </c>
      <c r="B778" s="580">
        <v>35.200000000000003</v>
      </c>
      <c r="C778" s="581">
        <v>30.32</v>
      </c>
      <c r="D778" s="574">
        <v>0</v>
      </c>
      <c r="E778" s="574">
        <v>0</v>
      </c>
      <c r="F778" s="574">
        <v>0</v>
      </c>
      <c r="G778" s="583">
        <v>37.799999999999997</v>
      </c>
      <c r="H778" s="583">
        <v>19.8</v>
      </c>
      <c r="I778" s="580">
        <v>83</v>
      </c>
      <c r="J778" s="580">
        <v>31</v>
      </c>
      <c r="K778" s="580">
        <v>6.4</v>
      </c>
      <c r="L778" s="581">
        <v>10.08</v>
      </c>
      <c r="M778" s="580">
        <v>1.89</v>
      </c>
      <c r="N778" s="581">
        <v>0.8</v>
      </c>
      <c r="O778" s="629">
        <f t="shared" si="175"/>
        <v>1.345</v>
      </c>
      <c r="P778" s="582">
        <v>0.41666666666666669</v>
      </c>
      <c r="Q778" s="583">
        <v>0</v>
      </c>
    </row>
    <row r="779" spans="1:17" ht="15" thickBot="1" x14ac:dyDescent="0.4">
      <c r="A779" s="571">
        <v>4</v>
      </c>
      <c r="B779" s="581">
        <v>37.200000000000003</v>
      </c>
      <c r="C779" s="581">
        <v>31.08</v>
      </c>
      <c r="D779" s="574">
        <v>0</v>
      </c>
      <c r="E779" s="574">
        <v>0</v>
      </c>
      <c r="F779" s="574">
        <v>0</v>
      </c>
      <c r="G779" s="583">
        <v>38</v>
      </c>
      <c r="H779" s="583">
        <v>21.8</v>
      </c>
      <c r="I779" s="580">
        <v>69</v>
      </c>
      <c r="J779" s="580">
        <v>31</v>
      </c>
      <c r="K779" s="580">
        <v>6.9</v>
      </c>
      <c r="L779" s="581">
        <v>8.66</v>
      </c>
      <c r="M779" s="580">
        <v>1.66</v>
      </c>
      <c r="N779" s="580">
        <v>0.98</v>
      </c>
      <c r="O779" s="629">
        <f t="shared" si="175"/>
        <v>1.3199999999999998</v>
      </c>
      <c r="P779" s="582">
        <v>0.35416666666666669</v>
      </c>
      <c r="Q779" s="583">
        <v>0</v>
      </c>
    </row>
    <row r="780" spans="1:17" ht="15" thickBot="1" x14ac:dyDescent="0.4">
      <c r="A780" s="571">
        <v>5</v>
      </c>
      <c r="B780" s="580">
        <v>35.76</v>
      </c>
      <c r="C780" s="580">
        <v>30.72</v>
      </c>
      <c r="D780" s="574">
        <v>0</v>
      </c>
      <c r="E780" s="574">
        <v>0</v>
      </c>
      <c r="F780" s="574">
        <v>0</v>
      </c>
      <c r="G780" s="583">
        <v>39</v>
      </c>
      <c r="H780" s="583">
        <v>17</v>
      </c>
      <c r="I780" s="580">
        <v>78</v>
      </c>
      <c r="J780" s="580">
        <v>22</v>
      </c>
      <c r="K780" s="580">
        <v>7.3</v>
      </c>
      <c r="L780" s="581">
        <v>11.8</v>
      </c>
      <c r="M780" s="580">
        <v>1.34</v>
      </c>
      <c r="N780" s="580">
        <v>0.94</v>
      </c>
      <c r="O780" s="629">
        <f t="shared" si="175"/>
        <v>1.1400000000000001</v>
      </c>
      <c r="P780" s="582">
        <v>0.4375</v>
      </c>
      <c r="Q780" s="583">
        <v>0</v>
      </c>
    </row>
    <row r="781" spans="1:17" ht="15" thickBot="1" x14ac:dyDescent="0.4">
      <c r="A781" s="571">
        <v>6</v>
      </c>
      <c r="B781" s="580">
        <v>35.08</v>
      </c>
      <c r="C781" s="580">
        <v>30.36</v>
      </c>
      <c r="D781" s="574">
        <v>0</v>
      </c>
      <c r="E781" s="574">
        <v>0</v>
      </c>
      <c r="F781" s="574">
        <v>0</v>
      </c>
      <c r="G781" s="580">
        <v>39.200000000000003</v>
      </c>
      <c r="H781" s="583">
        <v>16.399999999999999</v>
      </c>
      <c r="I781" s="604">
        <v>73</v>
      </c>
      <c r="J781" s="580">
        <v>22</v>
      </c>
      <c r="K781" s="583">
        <v>8.5</v>
      </c>
      <c r="L781" s="580">
        <v>9.36</v>
      </c>
      <c r="M781" s="580">
        <v>1.48</v>
      </c>
      <c r="N781" s="581">
        <v>0.86</v>
      </c>
      <c r="O781" s="629">
        <f t="shared" si="175"/>
        <v>1.17</v>
      </c>
      <c r="P781" s="582">
        <v>0.4375</v>
      </c>
      <c r="Q781" s="583">
        <v>0</v>
      </c>
    </row>
    <row r="782" spans="1:17" ht="15" thickBot="1" x14ac:dyDescent="0.4">
      <c r="A782" s="571">
        <v>7</v>
      </c>
      <c r="B782" s="581">
        <v>35.64</v>
      </c>
      <c r="C782" s="580">
        <v>30.16</v>
      </c>
      <c r="D782" s="574">
        <v>0</v>
      </c>
      <c r="E782" s="574">
        <v>0</v>
      </c>
      <c r="F782" s="574">
        <v>0</v>
      </c>
      <c r="G782" s="583">
        <v>39</v>
      </c>
      <c r="H782" s="583">
        <v>16.8</v>
      </c>
      <c r="I782" s="604">
        <v>74</v>
      </c>
      <c r="J782" s="580">
        <v>22</v>
      </c>
      <c r="K782" s="583">
        <v>6.9</v>
      </c>
      <c r="L782" s="580">
        <v>7.72</v>
      </c>
      <c r="M782" s="580">
        <v>1.43</v>
      </c>
      <c r="N782" s="581">
        <v>0.83</v>
      </c>
      <c r="O782" s="629">
        <f t="shared" si="175"/>
        <v>1.1299999999999999</v>
      </c>
      <c r="P782" s="582">
        <v>0.35416666666666669</v>
      </c>
      <c r="Q782" s="583">
        <v>0</v>
      </c>
    </row>
    <row r="783" spans="1:17" ht="15" thickBot="1" x14ac:dyDescent="0.4">
      <c r="A783" s="571">
        <v>8</v>
      </c>
      <c r="B783" s="580">
        <v>38.159999999999997</v>
      </c>
      <c r="C783" s="580">
        <v>31.64</v>
      </c>
      <c r="D783" s="574">
        <v>0</v>
      </c>
      <c r="E783" s="574">
        <v>0</v>
      </c>
      <c r="F783" s="574">
        <v>0</v>
      </c>
      <c r="G783" s="583">
        <v>39.4</v>
      </c>
      <c r="H783" s="580">
        <v>22.6</v>
      </c>
      <c r="I783" s="580">
        <v>52</v>
      </c>
      <c r="J783" s="580">
        <v>25</v>
      </c>
      <c r="K783" s="583">
        <v>6.8</v>
      </c>
      <c r="L783" s="580">
        <v>11.62</v>
      </c>
      <c r="M783" s="580">
        <v>1.75</v>
      </c>
      <c r="N783" s="580">
        <v>0.85</v>
      </c>
      <c r="O783" s="629">
        <f t="shared" si="175"/>
        <v>1.3</v>
      </c>
      <c r="P783" s="582">
        <v>0.4236111111111111</v>
      </c>
      <c r="Q783" s="583">
        <v>0</v>
      </c>
    </row>
    <row r="784" spans="1:17" ht="15" thickBot="1" x14ac:dyDescent="0.4">
      <c r="A784" s="571">
        <v>9</v>
      </c>
      <c r="B784" s="580">
        <v>37.92</v>
      </c>
      <c r="C784" s="580">
        <v>31.56</v>
      </c>
      <c r="D784" s="574">
        <v>0</v>
      </c>
      <c r="E784" s="574">
        <v>0</v>
      </c>
      <c r="F784" s="574">
        <v>0</v>
      </c>
      <c r="G784" s="583">
        <v>38.799999999999997</v>
      </c>
      <c r="H784" s="583">
        <v>22</v>
      </c>
      <c r="I784" s="604">
        <v>76</v>
      </c>
      <c r="J784" s="580">
        <v>29</v>
      </c>
      <c r="K784" s="583">
        <v>7.2</v>
      </c>
      <c r="L784" s="580">
        <v>11.72</v>
      </c>
      <c r="M784" s="581">
        <v>1.68</v>
      </c>
      <c r="N784" s="581">
        <v>2.12</v>
      </c>
      <c r="O784" s="629">
        <f t="shared" si="175"/>
        <v>1.9</v>
      </c>
      <c r="P784" s="582">
        <v>0.34722222222222227</v>
      </c>
      <c r="Q784" s="583">
        <v>0</v>
      </c>
    </row>
    <row r="785" spans="1:17" ht="15" thickBot="1" x14ac:dyDescent="0.4">
      <c r="A785" s="636">
        <v>10</v>
      </c>
      <c r="B785" s="580">
        <v>36.56</v>
      </c>
      <c r="C785" s="581">
        <v>31.44</v>
      </c>
      <c r="D785" s="574">
        <v>0</v>
      </c>
      <c r="E785" s="574">
        <v>0</v>
      </c>
      <c r="F785" s="574">
        <v>0</v>
      </c>
      <c r="G785" s="583">
        <v>37.799999999999997</v>
      </c>
      <c r="H785" s="583">
        <v>22.2</v>
      </c>
      <c r="I785" s="604">
        <v>80</v>
      </c>
      <c r="J785" s="580">
        <v>32</v>
      </c>
      <c r="K785" s="580">
        <v>6.7</v>
      </c>
      <c r="L785" s="580">
        <v>8.24</v>
      </c>
      <c r="M785" s="580">
        <v>1.75</v>
      </c>
      <c r="N785" s="581">
        <v>0.78</v>
      </c>
      <c r="O785" s="629">
        <f t="shared" si="175"/>
        <v>1.2650000000000001</v>
      </c>
      <c r="P785" s="582">
        <v>0.42708333333333331</v>
      </c>
      <c r="Q785" s="583">
        <v>1</v>
      </c>
    </row>
    <row r="786" spans="1:17" ht="15" thickBot="1" x14ac:dyDescent="0.4">
      <c r="A786" s="643" t="s">
        <v>16</v>
      </c>
      <c r="B786" s="580">
        <f>SUM(B776:B785)</f>
        <v>357.96000000000004</v>
      </c>
      <c r="C786" s="580">
        <f>SUM(C776:C785)</f>
        <v>309.28000000000003</v>
      </c>
      <c r="D786" s="574">
        <v>0</v>
      </c>
      <c r="E786" s="574">
        <v>0</v>
      </c>
      <c r="F786" s="574">
        <v>0</v>
      </c>
      <c r="G786" s="580">
        <f t="shared" ref="G786:N786" si="176">SUM(G776:G785)</f>
        <v>381.8</v>
      </c>
      <c r="H786" s="580">
        <f t="shared" si="176"/>
        <v>195.5</v>
      </c>
      <c r="I786" s="580">
        <f t="shared" si="176"/>
        <v>717</v>
      </c>
      <c r="J786" s="580">
        <f t="shared" si="176"/>
        <v>286</v>
      </c>
      <c r="K786" s="580">
        <f t="shared" si="176"/>
        <v>70.199999999999989</v>
      </c>
      <c r="L786" s="580">
        <f t="shared" si="176"/>
        <v>94.82</v>
      </c>
      <c r="M786" s="580">
        <f t="shared" si="176"/>
        <v>17.87</v>
      </c>
      <c r="N786" s="580">
        <f t="shared" si="176"/>
        <v>10.06</v>
      </c>
      <c r="O786" s="629">
        <f t="shared" si="175"/>
        <v>13.965</v>
      </c>
      <c r="P786" s="582"/>
      <c r="Q786" s="583"/>
    </row>
    <row r="787" spans="1:17" ht="15" thickBot="1" x14ac:dyDescent="0.4">
      <c r="A787" s="597" t="s">
        <v>18</v>
      </c>
      <c r="B787" s="580">
        <f>AVERAGE(B776:B785)</f>
        <v>35.796000000000006</v>
      </c>
      <c r="C787" s="580">
        <f>AVERAGE(C776:C785)</f>
        <v>30.928000000000004</v>
      </c>
      <c r="D787" s="574">
        <v>0</v>
      </c>
      <c r="E787" s="574">
        <v>0</v>
      </c>
      <c r="F787" s="574">
        <v>0</v>
      </c>
      <c r="G787" s="580">
        <f t="shared" ref="G787:N787" si="177">AVERAGE(G776:G785)</f>
        <v>38.18</v>
      </c>
      <c r="H787" s="580">
        <f t="shared" si="177"/>
        <v>19.55</v>
      </c>
      <c r="I787" s="580">
        <f t="shared" si="177"/>
        <v>71.7</v>
      </c>
      <c r="J787" s="580">
        <f t="shared" si="177"/>
        <v>28.6</v>
      </c>
      <c r="K787" s="580">
        <f t="shared" si="177"/>
        <v>7.0199999999999987</v>
      </c>
      <c r="L787" s="580">
        <f t="shared" si="177"/>
        <v>9.4819999999999993</v>
      </c>
      <c r="M787" s="580">
        <f t="shared" si="177"/>
        <v>1.7870000000000001</v>
      </c>
      <c r="N787" s="580">
        <f t="shared" si="177"/>
        <v>1.006</v>
      </c>
      <c r="O787" s="629">
        <f t="shared" si="175"/>
        <v>1.3965000000000001</v>
      </c>
      <c r="P787" s="582"/>
      <c r="Q787" s="583"/>
    </row>
    <row r="788" spans="1:17" ht="15" thickBot="1" x14ac:dyDescent="0.4">
      <c r="A788" s="628">
        <v>11</v>
      </c>
      <c r="B788" s="581">
        <v>38.28</v>
      </c>
      <c r="C788" s="581">
        <v>31.72</v>
      </c>
      <c r="D788" s="574">
        <v>0</v>
      </c>
      <c r="E788" s="574">
        <v>0</v>
      </c>
      <c r="F788" s="574">
        <v>0</v>
      </c>
      <c r="G788" s="583">
        <v>38.4</v>
      </c>
      <c r="H788" s="583">
        <v>21</v>
      </c>
      <c r="I788" s="580">
        <v>75</v>
      </c>
      <c r="J788" s="580">
        <v>27</v>
      </c>
      <c r="K788" s="580">
        <v>8.4</v>
      </c>
      <c r="L788" s="581">
        <v>10</v>
      </c>
      <c r="M788" s="580">
        <v>1.68</v>
      </c>
      <c r="N788" s="580">
        <v>0.93</v>
      </c>
      <c r="O788" s="629">
        <f t="shared" si="175"/>
        <v>1.3049999999999999</v>
      </c>
      <c r="P788" s="582">
        <v>0.40277777777777773</v>
      </c>
      <c r="Q788" s="583">
        <v>0</v>
      </c>
    </row>
    <row r="789" spans="1:17" ht="15" thickBot="1" x14ac:dyDescent="0.4">
      <c r="A789" s="571">
        <v>12</v>
      </c>
      <c r="B789" s="580">
        <v>36.92</v>
      </c>
      <c r="C789" s="580">
        <v>31.56</v>
      </c>
      <c r="D789" s="574">
        <v>0</v>
      </c>
      <c r="E789" s="574">
        <v>0</v>
      </c>
      <c r="F789" s="574">
        <v>0</v>
      </c>
      <c r="G789" s="583">
        <v>38.200000000000003</v>
      </c>
      <c r="H789" s="580">
        <v>20.2</v>
      </c>
      <c r="I789" s="580">
        <v>71</v>
      </c>
      <c r="J789" s="580">
        <v>25</v>
      </c>
      <c r="K789" s="583">
        <v>9</v>
      </c>
      <c r="L789" s="580">
        <v>10.18</v>
      </c>
      <c r="M789" s="580">
        <v>1.64</v>
      </c>
      <c r="N789" s="580">
        <v>0.95</v>
      </c>
      <c r="O789" s="629">
        <f t="shared" si="175"/>
        <v>1.2949999999999999</v>
      </c>
      <c r="P789" s="582">
        <v>0.38541666666666669</v>
      </c>
      <c r="Q789" s="583">
        <v>0</v>
      </c>
    </row>
    <row r="790" spans="1:17" ht="15" thickBot="1" x14ac:dyDescent="0.4">
      <c r="A790" s="571">
        <v>13</v>
      </c>
      <c r="B790" s="580">
        <v>38.44</v>
      </c>
      <c r="C790" s="580">
        <v>31.64</v>
      </c>
      <c r="D790" s="574">
        <v>0</v>
      </c>
      <c r="E790" s="574">
        <v>0</v>
      </c>
      <c r="F790" s="574">
        <v>0</v>
      </c>
      <c r="G790" s="580">
        <v>38.4</v>
      </c>
      <c r="H790" s="583">
        <v>21</v>
      </c>
      <c r="I790" s="580">
        <v>68</v>
      </c>
      <c r="J790" s="580">
        <v>26</v>
      </c>
      <c r="K790" s="583">
        <v>6.7</v>
      </c>
      <c r="L790" s="580">
        <v>9.16</v>
      </c>
      <c r="M790" s="580">
        <v>1.48</v>
      </c>
      <c r="N790" s="581">
        <v>0.68</v>
      </c>
      <c r="O790" s="629">
        <f t="shared" si="175"/>
        <v>1.08</v>
      </c>
      <c r="P790" s="582">
        <v>0.40277777777777773</v>
      </c>
      <c r="Q790" s="583">
        <v>0</v>
      </c>
    </row>
    <row r="791" spans="1:17" ht="15" thickBot="1" x14ac:dyDescent="0.4">
      <c r="A791" s="571">
        <v>14</v>
      </c>
      <c r="B791" s="581">
        <v>38.96</v>
      </c>
      <c r="C791" s="580">
        <v>32.479999999999997</v>
      </c>
      <c r="D791" s="574">
        <v>0</v>
      </c>
      <c r="E791" s="574">
        <v>0</v>
      </c>
      <c r="F791" s="574">
        <v>0</v>
      </c>
      <c r="G791" s="583">
        <v>38.200000000000003</v>
      </c>
      <c r="H791" s="583">
        <v>22.4</v>
      </c>
      <c r="I791" s="580">
        <v>65</v>
      </c>
      <c r="J791" s="580">
        <v>26</v>
      </c>
      <c r="K791" s="583">
        <v>7.8</v>
      </c>
      <c r="L791" s="580">
        <v>8.7200000000000006</v>
      </c>
      <c r="M791" s="580">
        <v>1.97</v>
      </c>
      <c r="N791" s="581">
        <v>1.0900000000000001</v>
      </c>
      <c r="O791" s="629">
        <f t="shared" si="175"/>
        <v>1.53</v>
      </c>
      <c r="P791" s="582">
        <v>0.3298611111111111</v>
      </c>
      <c r="Q791" s="583">
        <v>0</v>
      </c>
    </row>
    <row r="792" spans="1:17" ht="15" thickBot="1" x14ac:dyDescent="0.4">
      <c r="A792" s="571">
        <v>15</v>
      </c>
      <c r="B792" s="580">
        <v>37.520000000000003</v>
      </c>
      <c r="C792" s="580">
        <v>31.76</v>
      </c>
      <c r="D792" s="574">
        <v>0</v>
      </c>
      <c r="E792" s="574">
        <v>0</v>
      </c>
      <c r="F792" s="574">
        <v>0</v>
      </c>
      <c r="G792" s="583">
        <v>38.4</v>
      </c>
      <c r="H792" s="580">
        <v>23.2</v>
      </c>
      <c r="I792" s="580">
        <v>53</v>
      </c>
      <c r="J792" s="580">
        <v>25</v>
      </c>
      <c r="K792" s="583">
        <v>7.2</v>
      </c>
      <c r="L792" s="581">
        <v>10.199999999999999</v>
      </c>
      <c r="M792" s="580">
        <v>1.5</v>
      </c>
      <c r="N792" s="580">
        <v>1.06</v>
      </c>
      <c r="O792" s="629">
        <f t="shared" si="175"/>
        <v>1.28</v>
      </c>
      <c r="P792" s="582">
        <v>0.2638888888888889</v>
      </c>
      <c r="Q792" s="583">
        <v>0</v>
      </c>
    </row>
    <row r="793" spans="1:17" ht="15" thickBot="1" x14ac:dyDescent="0.4">
      <c r="A793" s="571">
        <v>16</v>
      </c>
      <c r="B793" s="580">
        <v>38.64</v>
      </c>
      <c r="C793" s="580">
        <v>32.08</v>
      </c>
      <c r="D793" s="574">
        <v>0</v>
      </c>
      <c r="E793" s="574">
        <v>0</v>
      </c>
      <c r="F793" s="574">
        <v>0</v>
      </c>
      <c r="G793" s="583">
        <v>39.200000000000003</v>
      </c>
      <c r="H793" s="583">
        <v>22.8</v>
      </c>
      <c r="I793" s="580">
        <v>63</v>
      </c>
      <c r="J793" s="580">
        <v>26</v>
      </c>
      <c r="K793" s="583">
        <v>7.4</v>
      </c>
      <c r="L793" s="580">
        <v>8.18</v>
      </c>
      <c r="M793" s="581">
        <v>1.65</v>
      </c>
      <c r="N793" s="581">
        <v>0.79</v>
      </c>
      <c r="O793" s="629">
        <f t="shared" si="175"/>
        <v>1.22</v>
      </c>
      <c r="P793" s="582">
        <v>0.33333333333333331</v>
      </c>
      <c r="Q793" s="583">
        <v>0</v>
      </c>
    </row>
    <row r="794" spans="1:17" ht="15" thickBot="1" x14ac:dyDescent="0.4">
      <c r="A794" s="571">
        <v>17</v>
      </c>
      <c r="B794" s="580">
        <v>39.32</v>
      </c>
      <c r="C794" s="581">
        <v>32.44</v>
      </c>
      <c r="D794" s="574">
        <v>0</v>
      </c>
      <c r="E794" s="574">
        <v>0</v>
      </c>
      <c r="F794" s="574">
        <v>0</v>
      </c>
      <c r="G794" s="583">
        <v>39</v>
      </c>
      <c r="H794" s="583">
        <v>23.6</v>
      </c>
      <c r="I794" s="580">
        <v>58</v>
      </c>
      <c r="J794" s="580">
        <v>27</v>
      </c>
      <c r="K794" s="580">
        <v>7.2</v>
      </c>
      <c r="L794" s="580">
        <v>10.78</v>
      </c>
      <c r="M794" s="580">
        <v>1.67</v>
      </c>
      <c r="N794" s="581">
        <v>0.74</v>
      </c>
      <c r="O794" s="629">
        <f t="shared" si="175"/>
        <v>1.2050000000000001</v>
      </c>
      <c r="P794" s="582">
        <v>0.33333333333333331</v>
      </c>
      <c r="Q794" s="583">
        <v>0</v>
      </c>
    </row>
    <row r="795" spans="1:17" ht="15" thickBot="1" x14ac:dyDescent="0.4">
      <c r="A795" s="571">
        <v>18</v>
      </c>
      <c r="B795" s="581">
        <v>37.799999999999997</v>
      </c>
      <c r="C795" s="581">
        <v>32.159999999999997</v>
      </c>
      <c r="D795" s="574">
        <v>0</v>
      </c>
      <c r="E795" s="574">
        <v>0</v>
      </c>
      <c r="F795" s="574">
        <v>0</v>
      </c>
      <c r="G795" s="583">
        <v>37.6</v>
      </c>
      <c r="H795" s="583">
        <v>21.2</v>
      </c>
      <c r="I795" s="580">
        <v>71</v>
      </c>
      <c r="J795" s="580">
        <v>29</v>
      </c>
      <c r="K795" s="580">
        <v>7.1</v>
      </c>
      <c r="L795" s="581">
        <v>13.1</v>
      </c>
      <c r="M795" s="580">
        <v>1.4</v>
      </c>
      <c r="N795" s="580">
        <v>0.71</v>
      </c>
      <c r="O795" s="629">
        <f t="shared" si="175"/>
        <v>1.0549999999999999</v>
      </c>
      <c r="P795" s="582">
        <v>0.31944444444444448</v>
      </c>
      <c r="Q795" s="583">
        <v>0</v>
      </c>
    </row>
    <row r="796" spans="1:17" ht="15" thickBot="1" x14ac:dyDescent="0.4">
      <c r="A796" s="571">
        <v>19</v>
      </c>
      <c r="B796" s="580">
        <v>38.119999999999997</v>
      </c>
      <c r="C796" s="580">
        <v>32.24</v>
      </c>
      <c r="D796" s="574">
        <v>0</v>
      </c>
      <c r="E796" s="574">
        <v>0</v>
      </c>
      <c r="F796" s="574">
        <v>0</v>
      </c>
      <c r="G796" s="583">
        <v>39.200000000000003</v>
      </c>
      <c r="H796" s="580">
        <v>21.4</v>
      </c>
      <c r="I796" s="580">
        <v>66</v>
      </c>
      <c r="J796" s="580">
        <v>26</v>
      </c>
      <c r="K796" s="580">
        <v>7.5</v>
      </c>
      <c r="L796" s="580">
        <v>13.72</v>
      </c>
      <c r="M796" s="580">
        <v>1.63</v>
      </c>
      <c r="N796" s="580">
        <v>0.7</v>
      </c>
      <c r="O796" s="629">
        <f t="shared" si="175"/>
        <v>1.165</v>
      </c>
      <c r="P796" s="582">
        <v>0.375</v>
      </c>
      <c r="Q796" s="583">
        <v>0</v>
      </c>
    </row>
    <row r="797" spans="1:17" ht="15" thickBot="1" x14ac:dyDescent="0.4">
      <c r="A797" s="585">
        <v>20</v>
      </c>
      <c r="B797" s="580">
        <v>38.76</v>
      </c>
      <c r="C797" s="580">
        <v>32.24</v>
      </c>
      <c r="D797" s="574">
        <v>0</v>
      </c>
      <c r="E797" s="574">
        <v>0</v>
      </c>
      <c r="F797" s="574">
        <v>0</v>
      </c>
      <c r="G797" s="583">
        <v>39</v>
      </c>
      <c r="H797" s="583">
        <v>21</v>
      </c>
      <c r="I797" s="580">
        <v>64</v>
      </c>
      <c r="J797" s="580">
        <v>25</v>
      </c>
      <c r="K797" s="583">
        <v>7.6</v>
      </c>
      <c r="L797" s="580">
        <v>10.66</v>
      </c>
      <c r="M797" s="581">
        <v>1.7</v>
      </c>
      <c r="N797" s="581">
        <v>0.82</v>
      </c>
      <c r="O797" s="629">
        <f t="shared" si="175"/>
        <v>1.26</v>
      </c>
      <c r="P797" s="582">
        <v>0.39583333333333331</v>
      </c>
      <c r="Q797" s="583">
        <v>0</v>
      </c>
    </row>
    <row r="798" spans="1:17" ht="15" thickBot="1" x14ac:dyDescent="0.4">
      <c r="A798" s="643" t="s">
        <v>16</v>
      </c>
      <c r="B798" s="581">
        <f>SUM(B788:B797)</f>
        <v>382.76</v>
      </c>
      <c r="C798" s="581">
        <f>SUM(C788:C797)</f>
        <v>320.32</v>
      </c>
      <c r="D798" s="574">
        <v>0</v>
      </c>
      <c r="E798" s="574">
        <v>0</v>
      </c>
      <c r="F798" s="574">
        <v>0</v>
      </c>
      <c r="G798" s="581">
        <f t="shared" ref="G798:N798" si="178">SUM(G788:G797)</f>
        <v>385.6</v>
      </c>
      <c r="H798" s="581">
        <f t="shared" si="178"/>
        <v>217.79999999999998</v>
      </c>
      <c r="I798" s="581">
        <f t="shared" si="178"/>
        <v>654</v>
      </c>
      <c r="J798" s="581">
        <f t="shared" si="178"/>
        <v>262</v>
      </c>
      <c r="K798" s="581">
        <f t="shared" si="178"/>
        <v>75.900000000000006</v>
      </c>
      <c r="L798" s="581">
        <f t="shared" si="178"/>
        <v>104.69999999999999</v>
      </c>
      <c r="M798" s="581">
        <f t="shared" si="178"/>
        <v>16.32</v>
      </c>
      <c r="N798" s="581">
        <f t="shared" si="178"/>
        <v>8.4700000000000006</v>
      </c>
      <c r="O798" s="629">
        <f t="shared" si="175"/>
        <v>12.395</v>
      </c>
      <c r="P798" s="582"/>
      <c r="Q798" s="583"/>
    </row>
    <row r="799" spans="1:17" ht="15" thickBot="1" x14ac:dyDescent="0.4">
      <c r="A799" s="597" t="s">
        <v>18</v>
      </c>
      <c r="B799" s="581">
        <f>AVERAGE(B788:B797)</f>
        <v>38.275999999999996</v>
      </c>
      <c r="C799" s="581">
        <f>AVERAGE(C788:C797)</f>
        <v>32.031999999999996</v>
      </c>
      <c r="D799" s="574">
        <v>0</v>
      </c>
      <c r="E799" s="574">
        <v>0</v>
      </c>
      <c r="F799" s="574">
        <v>0</v>
      </c>
      <c r="G799" s="581">
        <f t="shared" ref="G799:N799" si="179">AVERAGE(G788:G797)</f>
        <v>38.56</v>
      </c>
      <c r="H799" s="581">
        <f t="shared" si="179"/>
        <v>21.779999999999998</v>
      </c>
      <c r="I799" s="581">
        <f t="shared" si="179"/>
        <v>65.400000000000006</v>
      </c>
      <c r="J799" s="581">
        <f t="shared" si="179"/>
        <v>26.2</v>
      </c>
      <c r="K799" s="581">
        <f t="shared" si="179"/>
        <v>7.5900000000000007</v>
      </c>
      <c r="L799" s="581">
        <f t="shared" si="179"/>
        <v>10.469999999999999</v>
      </c>
      <c r="M799" s="581">
        <f t="shared" si="179"/>
        <v>1.6320000000000001</v>
      </c>
      <c r="N799" s="581">
        <f t="shared" si="179"/>
        <v>0.84700000000000009</v>
      </c>
      <c r="O799" s="629">
        <f t="shared" si="175"/>
        <v>1.2395</v>
      </c>
      <c r="P799" s="582"/>
      <c r="Q799" s="583"/>
    </row>
    <row r="800" spans="1:17" ht="15" thickBot="1" x14ac:dyDescent="0.4">
      <c r="A800" s="603">
        <v>21</v>
      </c>
      <c r="B800" s="581">
        <v>39.44</v>
      </c>
      <c r="C800" s="580">
        <v>33.96</v>
      </c>
      <c r="D800" s="574">
        <v>0</v>
      </c>
      <c r="E800" s="574">
        <v>0</v>
      </c>
      <c r="F800" s="574">
        <v>0</v>
      </c>
      <c r="G800" s="583">
        <v>39.200000000000003</v>
      </c>
      <c r="H800" s="583">
        <v>22.4</v>
      </c>
      <c r="I800" s="580">
        <v>65</v>
      </c>
      <c r="J800" s="580">
        <v>26</v>
      </c>
      <c r="K800" s="583">
        <v>7.9</v>
      </c>
      <c r="L800" s="580">
        <v>11.72</v>
      </c>
      <c r="M800" s="580">
        <v>1.48</v>
      </c>
      <c r="N800" s="581">
        <v>0.98</v>
      </c>
      <c r="O800" s="629">
        <f t="shared" si="175"/>
        <v>1.23</v>
      </c>
      <c r="P800" s="582">
        <v>0.33333333333333331</v>
      </c>
      <c r="Q800" s="583">
        <v>0</v>
      </c>
    </row>
    <row r="801" spans="1:17" ht="15" thickBot="1" x14ac:dyDescent="0.4">
      <c r="A801" s="571">
        <v>22</v>
      </c>
      <c r="B801" s="580">
        <v>38.92</v>
      </c>
      <c r="C801" s="580">
        <v>32.92</v>
      </c>
      <c r="D801" s="574">
        <v>0</v>
      </c>
      <c r="E801" s="574">
        <v>0</v>
      </c>
      <c r="F801" s="574">
        <v>0</v>
      </c>
      <c r="G801" s="583">
        <v>39</v>
      </c>
      <c r="H801" s="580">
        <v>23.6</v>
      </c>
      <c r="I801" s="580">
        <v>70</v>
      </c>
      <c r="J801" s="580">
        <v>29</v>
      </c>
      <c r="K801" s="583">
        <v>5.3</v>
      </c>
      <c r="L801" s="580">
        <v>9.06</v>
      </c>
      <c r="M801" s="580">
        <v>1.53</v>
      </c>
      <c r="N801" s="580">
        <v>1.06</v>
      </c>
      <c r="O801" s="629">
        <f t="shared" si="175"/>
        <v>1.2949999999999999</v>
      </c>
      <c r="P801" s="582">
        <v>0.33680555555555558</v>
      </c>
      <c r="Q801" s="583">
        <v>0</v>
      </c>
    </row>
    <row r="802" spans="1:17" ht="15" thickBot="1" x14ac:dyDescent="0.4">
      <c r="A802" s="571">
        <v>23</v>
      </c>
      <c r="B802" s="581">
        <v>39</v>
      </c>
      <c r="C802" s="581">
        <v>33</v>
      </c>
      <c r="D802" s="574">
        <v>0</v>
      </c>
      <c r="E802" s="574">
        <v>0</v>
      </c>
      <c r="F802" s="574">
        <v>0</v>
      </c>
      <c r="G802" s="583">
        <v>39</v>
      </c>
      <c r="H802" s="583">
        <v>22.2</v>
      </c>
      <c r="I802" s="580">
        <v>79</v>
      </c>
      <c r="J802" s="580">
        <v>26</v>
      </c>
      <c r="K802" s="583">
        <v>6.9</v>
      </c>
      <c r="L802" s="581">
        <v>12.08</v>
      </c>
      <c r="M802" s="581">
        <v>1.49</v>
      </c>
      <c r="N802" s="581">
        <v>0.7</v>
      </c>
      <c r="O802" s="629">
        <f t="shared" si="175"/>
        <v>1.095</v>
      </c>
      <c r="P802" s="582">
        <v>0.40972222222222227</v>
      </c>
      <c r="Q802" s="583">
        <v>0</v>
      </c>
    </row>
    <row r="803" spans="1:17" ht="15" thickBot="1" x14ac:dyDescent="0.4">
      <c r="A803" s="571">
        <v>24</v>
      </c>
      <c r="B803" s="580">
        <v>37.76</v>
      </c>
      <c r="C803" s="581">
        <v>39.32</v>
      </c>
      <c r="D803" s="574">
        <v>0</v>
      </c>
      <c r="E803" s="574">
        <v>0</v>
      </c>
      <c r="F803" s="574">
        <v>0</v>
      </c>
      <c r="G803" s="583">
        <v>37.6</v>
      </c>
      <c r="H803" s="583">
        <v>21.8</v>
      </c>
      <c r="I803" s="580">
        <v>56</v>
      </c>
      <c r="J803" s="580">
        <v>26</v>
      </c>
      <c r="K803" s="580">
        <v>7.9</v>
      </c>
      <c r="L803" s="581">
        <v>8.6999999999999993</v>
      </c>
      <c r="M803" s="580">
        <v>1.95</v>
      </c>
      <c r="N803" s="581">
        <v>0.93</v>
      </c>
      <c r="O803" s="629">
        <f t="shared" si="175"/>
        <v>1.44</v>
      </c>
      <c r="P803" s="582">
        <v>0.375</v>
      </c>
      <c r="Q803" s="583">
        <v>0</v>
      </c>
    </row>
    <row r="804" spans="1:17" ht="15" thickBot="1" x14ac:dyDescent="0.4">
      <c r="A804" s="571">
        <v>25</v>
      </c>
      <c r="B804" s="581">
        <v>37.159999999999997</v>
      </c>
      <c r="C804" s="581">
        <v>31.08</v>
      </c>
      <c r="D804" s="574">
        <v>0</v>
      </c>
      <c r="E804" s="574">
        <v>0</v>
      </c>
      <c r="F804" s="574">
        <v>0</v>
      </c>
      <c r="G804" s="583">
        <v>38.799999999999997</v>
      </c>
      <c r="H804" s="583">
        <v>19</v>
      </c>
      <c r="I804" s="580">
        <v>53</v>
      </c>
      <c r="J804" s="580">
        <v>21</v>
      </c>
      <c r="K804" s="580">
        <v>7.9</v>
      </c>
      <c r="L804" s="580">
        <v>13.72</v>
      </c>
      <c r="M804" s="580">
        <v>1.82</v>
      </c>
      <c r="N804" s="581">
        <v>0.6</v>
      </c>
      <c r="O804" s="629">
        <f t="shared" si="175"/>
        <v>1.21</v>
      </c>
      <c r="P804" s="582">
        <v>0.40625</v>
      </c>
      <c r="Q804" s="583">
        <v>0</v>
      </c>
    </row>
    <row r="805" spans="1:17" ht="15" thickBot="1" x14ac:dyDescent="0.4">
      <c r="A805" s="571">
        <v>26</v>
      </c>
      <c r="B805" s="580">
        <v>37.56</v>
      </c>
      <c r="C805" s="580">
        <v>31.12</v>
      </c>
      <c r="D805" s="574">
        <v>0</v>
      </c>
      <c r="E805" s="574">
        <v>0</v>
      </c>
      <c r="F805" s="574">
        <v>0</v>
      </c>
      <c r="G805" s="583">
        <v>39.799999999999997</v>
      </c>
      <c r="H805" s="580">
        <v>16.8</v>
      </c>
      <c r="I805" s="580">
        <v>73</v>
      </c>
      <c r="J805" s="580">
        <v>22</v>
      </c>
      <c r="K805" s="580">
        <v>8.9</v>
      </c>
      <c r="L805" s="580">
        <v>9.42</v>
      </c>
      <c r="M805" s="580">
        <v>1.38</v>
      </c>
      <c r="N805" s="580">
        <v>0.75</v>
      </c>
      <c r="O805" s="629">
        <f t="shared" si="175"/>
        <v>1.0649999999999999</v>
      </c>
      <c r="P805" s="582">
        <v>0.41666666666666669</v>
      </c>
      <c r="Q805" s="583">
        <v>0</v>
      </c>
    </row>
    <row r="806" spans="1:17" ht="15" thickBot="1" x14ac:dyDescent="0.4">
      <c r="A806" s="571">
        <v>27</v>
      </c>
      <c r="B806" s="580">
        <v>37.64</v>
      </c>
      <c r="C806" s="580">
        <v>31.32</v>
      </c>
      <c r="D806" s="574">
        <v>0</v>
      </c>
      <c r="E806" s="574">
        <v>0</v>
      </c>
      <c r="F806" s="574">
        <v>0</v>
      </c>
      <c r="G806" s="580">
        <v>39.799999999999997</v>
      </c>
      <c r="H806" s="583">
        <v>18.600000000000001</v>
      </c>
      <c r="I806" s="580">
        <v>61</v>
      </c>
      <c r="J806" s="580">
        <v>22</v>
      </c>
      <c r="K806" s="583">
        <v>9</v>
      </c>
      <c r="L806" s="581">
        <v>10.199999999999999</v>
      </c>
      <c r="M806" s="580">
        <v>1.43</v>
      </c>
      <c r="N806" s="581">
        <v>0.62</v>
      </c>
      <c r="O806" s="629">
        <f t="shared" si="175"/>
        <v>1.0249999999999999</v>
      </c>
      <c r="P806" s="582">
        <v>0.41666666666666669</v>
      </c>
      <c r="Q806" s="583">
        <v>0</v>
      </c>
    </row>
    <row r="807" spans="1:17" ht="15" thickBot="1" x14ac:dyDescent="0.4">
      <c r="A807" s="571">
        <v>28</v>
      </c>
      <c r="B807" s="581">
        <v>38.68</v>
      </c>
      <c r="C807" s="581">
        <v>32</v>
      </c>
      <c r="D807" s="574">
        <v>0</v>
      </c>
      <c r="E807" s="574">
        <v>0</v>
      </c>
      <c r="F807" s="574">
        <v>0</v>
      </c>
      <c r="G807" s="583">
        <v>40.200000000000003</v>
      </c>
      <c r="H807" s="583">
        <v>20.2</v>
      </c>
      <c r="I807" s="580">
        <v>60</v>
      </c>
      <c r="J807" s="580">
        <v>26</v>
      </c>
      <c r="K807" s="583">
        <v>10</v>
      </c>
      <c r="L807" s="580">
        <v>10.66</v>
      </c>
      <c r="M807" s="580">
        <v>1.56</v>
      </c>
      <c r="N807" s="581">
        <v>0.93</v>
      </c>
      <c r="O807" s="629">
        <f t="shared" si="175"/>
        <v>1.2450000000000001</v>
      </c>
      <c r="P807" s="582">
        <v>0.41666666666666669</v>
      </c>
      <c r="Q807" s="583">
        <v>0</v>
      </c>
    </row>
    <row r="808" spans="1:17" ht="15" thickBot="1" x14ac:dyDescent="0.4">
      <c r="A808" s="571">
        <v>29</v>
      </c>
      <c r="B808" s="580">
        <v>39.6</v>
      </c>
      <c r="C808" s="580">
        <v>32.520000000000003</v>
      </c>
      <c r="D808" s="574">
        <v>0</v>
      </c>
      <c r="E808" s="574">
        <v>0</v>
      </c>
      <c r="F808" s="574">
        <v>0</v>
      </c>
      <c r="G808" s="583">
        <v>39.799999999999997</v>
      </c>
      <c r="H808" s="580">
        <v>21.8</v>
      </c>
      <c r="I808" s="580">
        <v>67</v>
      </c>
      <c r="J808" s="580">
        <v>26</v>
      </c>
      <c r="K808" s="583">
        <v>9.3000000000000007</v>
      </c>
      <c r="L808" s="581">
        <v>11</v>
      </c>
      <c r="M808" s="581">
        <v>1.7</v>
      </c>
      <c r="N808" s="580">
        <v>1.68</v>
      </c>
      <c r="O808" s="629">
        <f t="shared" si="175"/>
        <v>1.69</v>
      </c>
      <c r="P808" s="582">
        <v>0.40277777777777773</v>
      </c>
      <c r="Q808" s="583">
        <v>0</v>
      </c>
    </row>
    <row r="809" spans="1:17" ht="15" thickBot="1" x14ac:dyDescent="0.4">
      <c r="A809" s="585">
        <v>30</v>
      </c>
      <c r="B809" s="580">
        <v>38.28</v>
      </c>
      <c r="C809" s="580">
        <v>32.56</v>
      </c>
      <c r="D809" s="574">
        <v>0</v>
      </c>
      <c r="E809" s="574">
        <v>0</v>
      </c>
      <c r="F809" s="574">
        <v>0</v>
      </c>
      <c r="G809" s="583">
        <v>39.200000000000003</v>
      </c>
      <c r="H809" s="583">
        <v>24.6</v>
      </c>
      <c r="I809" s="580">
        <v>63</v>
      </c>
      <c r="J809" s="580">
        <v>26</v>
      </c>
      <c r="K809" s="583">
        <v>8</v>
      </c>
      <c r="L809" s="581">
        <v>11.5</v>
      </c>
      <c r="M809" s="581">
        <v>1.82</v>
      </c>
      <c r="N809" s="581">
        <v>1.1200000000000001</v>
      </c>
      <c r="O809" s="629">
        <f t="shared" si="175"/>
        <v>1.4700000000000002</v>
      </c>
      <c r="P809" s="582">
        <v>0.38194444444444442</v>
      </c>
      <c r="Q809" s="583" t="s">
        <v>307</v>
      </c>
    </row>
    <row r="810" spans="1:17" ht="15" thickBot="1" x14ac:dyDescent="0.4">
      <c r="A810" s="636">
        <v>31</v>
      </c>
      <c r="B810" s="581">
        <v>39.56</v>
      </c>
      <c r="C810" s="581">
        <v>32.68</v>
      </c>
      <c r="D810" s="574">
        <v>0</v>
      </c>
      <c r="E810" s="574">
        <v>0</v>
      </c>
      <c r="F810" s="574">
        <v>0</v>
      </c>
      <c r="G810" s="583">
        <v>39.4</v>
      </c>
      <c r="H810" s="583">
        <v>22.8</v>
      </c>
      <c r="I810" s="580">
        <v>61</v>
      </c>
      <c r="J810" s="580">
        <v>27</v>
      </c>
      <c r="K810" s="580">
        <v>8.6999999999999993</v>
      </c>
      <c r="L810" s="581">
        <v>9.6</v>
      </c>
      <c r="M810" s="581">
        <v>2</v>
      </c>
      <c r="N810" s="581">
        <v>0.84</v>
      </c>
      <c r="O810" s="629">
        <f t="shared" si="175"/>
        <v>1.42</v>
      </c>
      <c r="P810" s="582">
        <v>0.40625</v>
      </c>
      <c r="Q810" s="583">
        <v>0</v>
      </c>
    </row>
    <row r="811" spans="1:17" ht="15" thickBot="1" x14ac:dyDescent="0.4">
      <c r="A811" s="643" t="s">
        <v>16</v>
      </c>
      <c r="B811" s="602">
        <f>SUM(B800:B810)</f>
        <v>423.60000000000008</v>
      </c>
      <c r="C811" s="602">
        <f>SUM(C800:C810)</f>
        <v>362.47999999999996</v>
      </c>
      <c r="D811" s="574">
        <v>0</v>
      </c>
      <c r="E811" s="574">
        <v>0</v>
      </c>
      <c r="F811" s="574">
        <v>0</v>
      </c>
      <c r="G811" s="602">
        <f t="shared" ref="G811:O811" si="180">SUM(G800:G810)</f>
        <v>431.8</v>
      </c>
      <c r="H811" s="602">
        <f t="shared" si="180"/>
        <v>233.8</v>
      </c>
      <c r="I811" s="602">
        <f t="shared" si="180"/>
        <v>708</v>
      </c>
      <c r="J811" s="602">
        <f t="shared" si="180"/>
        <v>277</v>
      </c>
      <c r="K811" s="602">
        <f t="shared" si="180"/>
        <v>89.8</v>
      </c>
      <c r="L811" s="602">
        <f t="shared" si="180"/>
        <v>117.66</v>
      </c>
      <c r="M811" s="602">
        <f t="shared" si="180"/>
        <v>18.159999999999997</v>
      </c>
      <c r="N811" s="602">
        <f t="shared" si="180"/>
        <v>10.210000000000001</v>
      </c>
      <c r="O811" s="602">
        <f t="shared" si="180"/>
        <v>14.185</v>
      </c>
      <c r="P811" s="602"/>
      <c r="Q811" s="602"/>
    </row>
    <row r="812" spans="1:17" ht="15" thickBot="1" x14ac:dyDescent="0.4">
      <c r="A812" s="597" t="s">
        <v>18</v>
      </c>
      <c r="B812" s="602">
        <f>AVERAGE(B800:B810)</f>
        <v>38.509090909090915</v>
      </c>
      <c r="C812" s="602">
        <f>AVERAGE(C800:C810)</f>
        <v>32.952727272727266</v>
      </c>
      <c r="D812" s="574">
        <v>0</v>
      </c>
      <c r="E812" s="574">
        <v>0</v>
      </c>
      <c r="F812" s="574">
        <v>0</v>
      </c>
      <c r="G812" s="602">
        <f t="shared" ref="G812:O812" si="181">AVERAGE(G800:G810)</f>
        <v>39.254545454545458</v>
      </c>
      <c r="H812" s="602">
        <f t="shared" si="181"/>
        <v>21.254545454545454</v>
      </c>
      <c r="I812" s="602">
        <f t="shared" si="181"/>
        <v>64.36363636363636</v>
      </c>
      <c r="J812" s="602">
        <f t="shared" si="181"/>
        <v>25.181818181818183</v>
      </c>
      <c r="K812" s="602">
        <f t="shared" si="181"/>
        <v>8.163636363636364</v>
      </c>
      <c r="L812" s="602">
        <f t="shared" si="181"/>
        <v>10.696363636363635</v>
      </c>
      <c r="M812" s="602">
        <f t="shared" si="181"/>
        <v>1.6509090909090907</v>
      </c>
      <c r="N812" s="602">
        <f t="shared" si="181"/>
        <v>0.92818181818181822</v>
      </c>
      <c r="O812" s="602">
        <f t="shared" si="181"/>
        <v>1.2895454545454546</v>
      </c>
      <c r="P812" s="602"/>
      <c r="Q812" s="638"/>
    </row>
    <row r="813" spans="1:17" ht="15" thickBot="1" x14ac:dyDescent="0.4">
      <c r="A813" s="597" t="s">
        <v>49</v>
      </c>
      <c r="B813" s="602">
        <f>B811+B798+B786</f>
        <v>1164.3200000000002</v>
      </c>
      <c r="C813" s="602">
        <f>C811+C798+C786</f>
        <v>992.07999999999993</v>
      </c>
      <c r="D813" s="574">
        <v>0</v>
      </c>
      <c r="E813" s="574">
        <v>0</v>
      </c>
      <c r="F813" s="574">
        <v>0</v>
      </c>
      <c r="G813" s="602">
        <f t="shared" ref="G813:O813" si="182">G811+G798+G786</f>
        <v>1199.2</v>
      </c>
      <c r="H813" s="602">
        <f t="shared" si="182"/>
        <v>647.1</v>
      </c>
      <c r="I813" s="602">
        <f t="shared" si="182"/>
        <v>2079</v>
      </c>
      <c r="J813" s="602">
        <f t="shared" si="182"/>
        <v>825</v>
      </c>
      <c r="K813" s="602">
        <f t="shared" si="182"/>
        <v>235.89999999999998</v>
      </c>
      <c r="L813" s="602">
        <f t="shared" si="182"/>
        <v>317.17999999999995</v>
      </c>
      <c r="M813" s="602">
        <f t="shared" si="182"/>
        <v>52.349999999999994</v>
      </c>
      <c r="N813" s="602">
        <f t="shared" si="182"/>
        <v>28.740000000000002</v>
      </c>
      <c r="O813" s="602">
        <f t="shared" si="182"/>
        <v>40.545000000000002</v>
      </c>
      <c r="P813" s="602"/>
      <c r="Q813" s="602"/>
    </row>
    <row r="814" spans="1:17" ht="15" thickBot="1" x14ac:dyDescent="0.4">
      <c r="A814" s="597" t="s">
        <v>21</v>
      </c>
      <c r="B814" s="602">
        <f>B813/31</f>
        <v>37.558709677419358</v>
      </c>
      <c r="C814" s="602">
        <f>C813/31</f>
        <v>32.002580645161288</v>
      </c>
      <c r="D814" s="574">
        <v>0</v>
      </c>
      <c r="E814" s="574">
        <v>0</v>
      </c>
      <c r="F814" s="574">
        <v>0</v>
      </c>
      <c r="G814" s="602">
        <f t="shared" ref="G814:O814" si="183">G813/31</f>
        <v>38.683870967741939</v>
      </c>
      <c r="H814" s="602">
        <f t="shared" si="183"/>
        <v>20.874193548387098</v>
      </c>
      <c r="I814" s="602">
        <f t="shared" si="183"/>
        <v>67.064516129032256</v>
      </c>
      <c r="J814" s="602">
        <f t="shared" si="183"/>
        <v>26.612903225806452</v>
      </c>
      <c r="K814" s="602">
        <f t="shared" si="183"/>
        <v>7.6096774193548375</v>
      </c>
      <c r="L814" s="602">
        <f t="shared" si="183"/>
        <v>10.231612903225805</v>
      </c>
      <c r="M814" s="602">
        <f t="shared" si="183"/>
        <v>1.6887096774193546</v>
      </c>
      <c r="N814" s="602">
        <f t="shared" si="183"/>
        <v>0.92709677419354841</v>
      </c>
      <c r="O814" s="602">
        <f t="shared" si="183"/>
        <v>1.3079032258064516</v>
      </c>
      <c r="P814" s="602"/>
      <c r="Q814" s="602"/>
    </row>
    <row r="815" spans="1:17" x14ac:dyDescent="0.35">
      <c r="A815" s="634"/>
      <c r="B815" s="634"/>
      <c r="C815" s="634"/>
      <c r="D815" s="634"/>
      <c r="E815" s="634"/>
      <c r="F815" s="634"/>
      <c r="G815" s="634"/>
      <c r="H815" s="634"/>
      <c r="I815" s="634"/>
      <c r="J815" s="634"/>
      <c r="K815" s="634"/>
      <c r="L815" s="634"/>
      <c r="M815" s="634"/>
      <c r="N815" s="634"/>
      <c r="O815" s="634"/>
      <c r="P815" s="634"/>
      <c r="Q815" s="634"/>
    </row>
    <row r="816" spans="1:17" ht="15" thickBot="1" x14ac:dyDescent="0.4">
      <c r="A816" s="1577" t="s">
        <v>308</v>
      </c>
      <c r="B816" s="1577"/>
      <c r="C816" s="1577"/>
      <c r="D816" s="1577"/>
      <c r="E816" s="1577"/>
      <c r="F816" s="1577"/>
      <c r="G816" s="1577"/>
      <c r="H816" s="1577"/>
      <c r="I816" s="1577"/>
      <c r="J816" s="1577"/>
      <c r="K816" s="1577"/>
      <c r="L816" s="1577"/>
      <c r="M816" s="1577"/>
      <c r="N816" s="1577"/>
      <c r="O816" s="1577"/>
      <c r="P816" s="1577"/>
      <c r="Q816" s="1577"/>
    </row>
    <row r="817" spans="1:17" ht="15" customHeight="1" x14ac:dyDescent="0.35">
      <c r="A817" s="1569" t="s">
        <v>1</v>
      </c>
      <c r="B817" s="1460" t="s">
        <v>23</v>
      </c>
      <c r="C817" s="1578"/>
      <c r="D817" s="1578"/>
      <c r="E817" s="1578"/>
      <c r="F817" s="1571"/>
      <c r="G817" s="1460" t="s">
        <v>24</v>
      </c>
      <c r="H817" s="1571"/>
      <c r="I817" s="1460" t="s">
        <v>4</v>
      </c>
      <c r="J817" s="1571"/>
      <c r="K817" s="1572" t="s">
        <v>5</v>
      </c>
      <c r="L817" s="1573"/>
      <c r="M817" s="1572" t="s">
        <v>6</v>
      </c>
      <c r="N817" s="1574"/>
      <c r="O817" s="1573"/>
      <c r="P817" s="1575" t="s">
        <v>46</v>
      </c>
      <c r="Q817" s="1585" t="s">
        <v>47</v>
      </c>
    </row>
    <row r="818" spans="1:17" ht="26.5" thickBot="1" x14ac:dyDescent="0.4">
      <c r="A818" s="1570"/>
      <c r="B818" s="567">
        <v>0.05</v>
      </c>
      <c r="C818" s="567">
        <v>0.1</v>
      </c>
      <c r="D818" s="568" t="s">
        <v>265</v>
      </c>
      <c r="E818" s="568" t="s">
        <v>228</v>
      </c>
      <c r="F818" s="567" t="s">
        <v>299</v>
      </c>
      <c r="G818" s="567" t="s">
        <v>9</v>
      </c>
      <c r="H818" s="567" t="s">
        <v>10</v>
      </c>
      <c r="I818" s="567" t="s">
        <v>9</v>
      </c>
      <c r="J818" s="567" t="s">
        <v>10</v>
      </c>
      <c r="K818" s="567" t="s">
        <v>11</v>
      </c>
      <c r="L818" s="567" t="s">
        <v>12</v>
      </c>
      <c r="M818" s="606" t="s">
        <v>13</v>
      </c>
      <c r="N818" s="606" t="s">
        <v>14</v>
      </c>
      <c r="O818" s="569" t="s">
        <v>48</v>
      </c>
      <c r="P818" s="1576"/>
      <c r="Q818" s="1594"/>
    </row>
    <row r="819" spans="1:17" ht="15" thickBot="1" x14ac:dyDescent="0.4">
      <c r="A819" s="628">
        <v>1</v>
      </c>
      <c r="B819" s="581">
        <v>39.04</v>
      </c>
      <c r="C819" s="581">
        <v>32.200000000000003</v>
      </c>
      <c r="D819" s="574">
        <v>0</v>
      </c>
      <c r="E819" s="574">
        <v>0</v>
      </c>
      <c r="F819" s="574">
        <v>0</v>
      </c>
      <c r="G819" s="583">
        <v>38.799999999999997</v>
      </c>
      <c r="H819" s="583">
        <v>24</v>
      </c>
      <c r="I819" s="580">
        <v>60</v>
      </c>
      <c r="J819" s="580">
        <v>31</v>
      </c>
      <c r="K819" s="580">
        <v>8.4</v>
      </c>
      <c r="L819" s="580">
        <v>11.92</v>
      </c>
      <c r="M819" s="581">
        <v>2.0499999999999998</v>
      </c>
      <c r="N819" s="580">
        <v>1.37</v>
      </c>
      <c r="O819" s="644">
        <f>AVERAGE(M819:N819)</f>
        <v>1.71</v>
      </c>
      <c r="P819" s="582">
        <v>0.35069444444444442</v>
      </c>
      <c r="Q819" s="583">
        <v>0</v>
      </c>
    </row>
    <row r="820" spans="1:17" ht="15" thickBot="1" x14ac:dyDescent="0.4">
      <c r="A820" s="571">
        <v>2</v>
      </c>
      <c r="B820" s="580">
        <v>38.68</v>
      </c>
      <c r="C820" s="580">
        <v>31.88</v>
      </c>
      <c r="D820" s="574">
        <v>0</v>
      </c>
      <c r="E820" s="574">
        <v>0</v>
      </c>
      <c r="F820" s="574">
        <v>0</v>
      </c>
      <c r="G820" s="583">
        <v>39.6</v>
      </c>
      <c r="H820" s="583">
        <v>20</v>
      </c>
      <c r="I820" s="580">
        <v>77</v>
      </c>
      <c r="J820" s="580">
        <v>26</v>
      </c>
      <c r="K820" s="580">
        <v>8.6</v>
      </c>
      <c r="L820" s="580">
        <v>10.78</v>
      </c>
      <c r="M820" s="580">
        <v>1.33</v>
      </c>
      <c r="N820" s="580">
        <v>1.1599999999999999</v>
      </c>
      <c r="O820" s="644">
        <f t="shared" ref="O820:O850" si="184">AVERAGE(M820:N820)</f>
        <v>1.2450000000000001</v>
      </c>
      <c r="P820" s="582">
        <v>0.35416666666666669</v>
      </c>
      <c r="Q820" s="583">
        <v>0</v>
      </c>
    </row>
    <row r="821" spans="1:17" ht="15" thickBot="1" x14ac:dyDescent="0.4">
      <c r="A821" s="571">
        <v>3</v>
      </c>
      <c r="B821" s="581">
        <v>37.200000000000003</v>
      </c>
      <c r="C821" s="580">
        <v>32.24</v>
      </c>
      <c r="D821" s="574">
        <v>0</v>
      </c>
      <c r="E821" s="574">
        <v>0</v>
      </c>
      <c r="F821" s="574">
        <v>0</v>
      </c>
      <c r="G821" s="580">
        <v>39.200000000000003</v>
      </c>
      <c r="H821" s="583">
        <v>22.2</v>
      </c>
      <c r="I821" s="580">
        <v>65</v>
      </c>
      <c r="J821" s="580">
        <v>28</v>
      </c>
      <c r="K821" s="583">
        <v>9.6999999999999993</v>
      </c>
      <c r="L821" s="580">
        <v>10.86</v>
      </c>
      <c r="M821" s="580">
        <v>2.66</v>
      </c>
      <c r="N821" s="581">
        <v>1.04</v>
      </c>
      <c r="O821" s="644">
        <f t="shared" si="184"/>
        <v>1.85</v>
      </c>
      <c r="P821" s="582">
        <v>0.21527777777777779</v>
      </c>
      <c r="Q821" s="583">
        <v>0</v>
      </c>
    </row>
    <row r="822" spans="1:17" ht="15" thickBot="1" x14ac:dyDescent="0.4">
      <c r="A822" s="571">
        <v>4</v>
      </c>
      <c r="B822" s="581">
        <v>36.28</v>
      </c>
      <c r="C822" s="580">
        <v>31.28</v>
      </c>
      <c r="D822" s="574">
        <v>0</v>
      </c>
      <c r="E822" s="574">
        <v>0</v>
      </c>
      <c r="F822" s="574">
        <v>0</v>
      </c>
      <c r="G822" s="583">
        <v>37</v>
      </c>
      <c r="H822" s="583">
        <v>23.4</v>
      </c>
      <c r="I822" s="580">
        <v>92</v>
      </c>
      <c r="J822" s="580">
        <v>30</v>
      </c>
      <c r="K822" s="583">
        <v>7.1</v>
      </c>
      <c r="L822" s="580">
        <v>4.12</v>
      </c>
      <c r="M822" s="580">
        <v>1.77</v>
      </c>
      <c r="N822" s="581">
        <v>0.69</v>
      </c>
      <c r="O822" s="644">
        <f t="shared" si="184"/>
        <v>1.23</v>
      </c>
      <c r="P822" s="582">
        <v>0.23611111111111113</v>
      </c>
      <c r="Q822" s="583">
        <v>0</v>
      </c>
    </row>
    <row r="823" spans="1:17" ht="15" thickBot="1" x14ac:dyDescent="0.4">
      <c r="A823" s="571">
        <v>5</v>
      </c>
      <c r="B823" s="580">
        <v>30.24</v>
      </c>
      <c r="C823" s="580">
        <v>31.32</v>
      </c>
      <c r="D823" s="574">
        <v>0</v>
      </c>
      <c r="E823" s="574">
        <v>0</v>
      </c>
      <c r="F823" s="574">
        <v>0</v>
      </c>
      <c r="G823" s="583">
        <v>38.6</v>
      </c>
      <c r="H823" s="580">
        <v>22.4</v>
      </c>
      <c r="I823" s="580">
        <v>80</v>
      </c>
      <c r="J823" s="580">
        <v>25</v>
      </c>
      <c r="K823" s="583">
        <v>6.4</v>
      </c>
      <c r="L823" s="580">
        <v>10.46</v>
      </c>
      <c r="M823" s="580">
        <v>1.59</v>
      </c>
      <c r="N823" s="581">
        <v>1.1000000000000001</v>
      </c>
      <c r="O823" s="644">
        <f t="shared" si="184"/>
        <v>1.3450000000000002</v>
      </c>
      <c r="P823" s="582">
        <v>0.22569444444444445</v>
      </c>
      <c r="Q823" s="581">
        <v>4</v>
      </c>
    </row>
    <row r="824" spans="1:17" ht="15" thickBot="1" x14ac:dyDescent="0.4">
      <c r="A824" s="571">
        <v>6</v>
      </c>
      <c r="B824" s="580">
        <v>29.88</v>
      </c>
      <c r="C824" s="581">
        <v>30.4</v>
      </c>
      <c r="D824" s="574">
        <v>0</v>
      </c>
      <c r="E824" s="574">
        <v>0</v>
      </c>
      <c r="F824" s="574">
        <v>0</v>
      </c>
      <c r="G824" s="583">
        <v>37.6</v>
      </c>
      <c r="H824" s="583">
        <v>23</v>
      </c>
      <c r="I824" s="580">
        <v>62</v>
      </c>
      <c r="J824" s="580">
        <v>31</v>
      </c>
      <c r="K824" s="583">
        <v>6.9</v>
      </c>
      <c r="L824" s="580">
        <v>6.54</v>
      </c>
      <c r="M824" s="581">
        <v>1.21</v>
      </c>
      <c r="N824" s="581">
        <v>0.87</v>
      </c>
      <c r="O824" s="644">
        <f t="shared" si="184"/>
        <v>1.04</v>
      </c>
      <c r="P824" s="582">
        <v>6.5972222222222224E-2</v>
      </c>
      <c r="Q824" s="583">
        <v>0</v>
      </c>
    </row>
    <row r="825" spans="1:17" ht="15" thickBot="1" x14ac:dyDescent="0.4">
      <c r="A825" s="571">
        <v>7</v>
      </c>
      <c r="B825" s="580">
        <v>32.6</v>
      </c>
      <c r="C825" s="581">
        <v>31.68</v>
      </c>
      <c r="D825" s="574">
        <v>0</v>
      </c>
      <c r="E825" s="574">
        <v>0</v>
      </c>
      <c r="F825" s="574">
        <v>0</v>
      </c>
      <c r="G825" s="583">
        <v>36</v>
      </c>
      <c r="H825" s="583">
        <v>24.8</v>
      </c>
      <c r="I825" s="580">
        <v>63</v>
      </c>
      <c r="J825" s="580">
        <v>30</v>
      </c>
      <c r="K825" s="580">
        <v>6.1</v>
      </c>
      <c r="L825" s="580">
        <v>5.94</v>
      </c>
      <c r="M825" s="580">
        <v>1.64</v>
      </c>
      <c r="N825" s="581">
        <v>1.06</v>
      </c>
      <c r="O825" s="644">
        <f t="shared" si="184"/>
        <v>1.35</v>
      </c>
      <c r="P825" s="582">
        <v>4.8611111111111112E-2</v>
      </c>
      <c r="Q825" s="583">
        <v>0</v>
      </c>
    </row>
    <row r="826" spans="1:17" ht="15" thickBot="1" x14ac:dyDescent="0.4">
      <c r="A826" s="571">
        <v>8</v>
      </c>
      <c r="B826" s="581">
        <v>32.4</v>
      </c>
      <c r="C826" s="581">
        <v>29.68</v>
      </c>
      <c r="D826" s="574">
        <v>0</v>
      </c>
      <c r="E826" s="574">
        <v>0</v>
      </c>
      <c r="F826" s="574">
        <v>0</v>
      </c>
      <c r="G826" s="583">
        <v>36.4</v>
      </c>
      <c r="H826" s="583">
        <v>24.4</v>
      </c>
      <c r="I826" s="580">
        <v>60</v>
      </c>
      <c r="J826" s="580">
        <v>27</v>
      </c>
      <c r="K826" s="580">
        <v>8.6999999999999993</v>
      </c>
      <c r="L826" s="580">
        <v>9.76</v>
      </c>
      <c r="M826" s="580">
        <v>2.38</v>
      </c>
      <c r="N826" s="580">
        <v>0.56999999999999995</v>
      </c>
      <c r="O826" s="644">
        <f t="shared" si="184"/>
        <v>1.4749999999999999</v>
      </c>
      <c r="P826" s="582">
        <v>0.12152777777777778</v>
      </c>
      <c r="Q826" s="583">
        <v>0</v>
      </c>
    </row>
    <row r="827" spans="1:17" ht="15" thickBot="1" x14ac:dyDescent="0.4">
      <c r="A827" s="571">
        <v>9</v>
      </c>
      <c r="B827" s="580">
        <v>34.24</v>
      </c>
      <c r="C827" s="580">
        <v>29.44</v>
      </c>
      <c r="D827" s="574">
        <v>0</v>
      </c>
      <c r="E827" s="574">
        <v>0</v>
      </c>
      <c r="F827" s="574">
        <v>0</v>
      </c>
      <c r="G827" s="583">
        <v>38.200000000000003</v>
      </c>
      <c r="H827" s="580">
        <v>20.399999999999999</v>
      </c>
      <c r="I827" s="580">
        <v>63</v>
      </c>
      <c r="J827" s="580">
        <v>20</v>
      </c>
      <c r="K827" s="580">
        <v>8.4</v>
      </c>
      <c r="L827" s="580">
        <v>10.38</v>
      </c>
      <c r="M827" s="580">
        <v>2.37</v>
      </c>
      <c r="N827" s="580">
        <v>0.81</v>
      </c>
      <c r="O827" s="644">
        <f t="shared" si="184"/>
        <v>1.59</v>
      </c>
      <c r="P827" s="582">
        <v>0.28125</v>
      </c>
      <c r="Q827" s="583">
        <v>0</v>
      </c>
    </row>
    <row r="828" spans="1:17" ht="15" thickBot="1" x14ac:dyDescent="0.4">
      <c r="A828" s="585">
        <v>10</v>
      </c>
      <c r="B828" s="580">
        <v>36.479999999999997</v>
      </c>
      <c r="C828" s="580">
        <v>30.32</v>
      </c>
      <c r="D828" s="574">
        <v>0</v>
      </c>
      <c r="E828" s="574">
        <v>0</v>
      </c>
      <c r="F828" s="574">
        <v>0</v>
      </c>
      <c r="G828" s="580">
        <v>38.200000000000003</v>
      </c>
      <c r="H828" s="583">
        <v>20</v>
      </c>
      <c r="I828" s="580">
        <v>74</v>
      </c>
      <c r="J828" s="580">
        <v>21</v>
      </c>
      <c r="K828" s="583">
        <v>10.7</v>
      </c>
      <c r="L828" s="580">
        <v>10.32</v>
      </c>
      <c r="M828" s="580">
        <v>1.87</v>
      </c>
      <c r="N828" s="581">
        <v>1.1299999999999999</v>
      </c>
      <c r="O828" s="644">
        <f t="shared" si="184"/>
        <v>1.5</v>
      </c>
      <c r="P828" s="582">
        <v>0.30902777777777779</v>
      </c>
      <c r="Q828" s="583">
        <v>0</v>
      </c>
    </row>
    <row r="829" spans="1:17" ht="15" thickBot="1" x14ac:dyDescent="0.4">
      <c r="A829" s="597" t="s">
        <v>16</v>
      </c>
      <c r="B829" s="581">
        <f>SUM(B819:B828)</f>
        <v>347.04</v>
      </c>
      <c r="C829" s="581">
        <f>SUM(C819:C828)</f>
        <v>310.44</v>
      </c>
      <c r="D829" s="574">
        <v>0</v>
      </c>
      <c r="E829" s="574">
        <v>0</v>
      </c>
      <c r="F829" s="574">
        <v>0</v>
      </c>
      <c r="G829" s="581">
        <f t="shared" ref="G829:N829" si="185">SUM(G819:G828)</f>
        <v>379.59999999999997</v>
      </c>
      <c r="H829" s="581">
        <f t="shared" si="185"/>
        <v>224.60000000000002</v>
      </c>
      <c r="I829" s="581">
        <f t="shared" si="185"/>
        <v>696</v>
      </c>
      <c r="J829" s="581">
        <f t="shared" si="185"/>
        <v>269</v>
      </c>
      <c r="K829" s="581">
        <f t="shared" si="185"/>
        <v>81</v>
      </c>
      <c r="L829" s="581">
        <f t="shared" si="185"/>
        <v>91.079999999999984</v>
      </c>
      <c r="M829" s="581">
        <f t="shared" si="185"/>
        <v>18.87</v>
      </c>
      <c r="N829" s="581">
        <f t="shared" si="185"/>
        <v>9.8000000000000007</v>
      </c>
      <c r="O829" s="644">
        <f t="shared" si="184"/>
        <v>14.335000000000001</v>
      </c>
      <c r="P829" s="582"/>
      <c r="Q829" s="583"/>
    </row>
    <row r="830" spans="1:17" ht="15" thickBot="1" x14ac:dyDescent="0.4">
      <c r="A830" s="597" t="s">
        <v>18</v>
      </c>
      <c r="B830" s="581">
        <f>AVERAGE(B819:B828)</f>
        <v>34.704000000000001</v>
      </c>
      <c r="C830" s="581">
        <f>AVERAGE(C819:C828)</f>
        <v>31.044</v>
      </c>
      <c r="D830" s="574">
        <v>0</v>
      </c>
      <c r="E830" s="574">
        <v>0</v>
      </c>
      <c r="F830" s="574">
        <v>0</v>
      </c>
      <c r="G830" s="581">
        <f t="shared" ref="G830:N830" si="186">AVERAGE(G819:G828)</f>
        <v>37.959999999999994</v>
      </c>
      <c r="H830" s="581">
        <f t="shared" si="186"/>
        <v>22.46</v>
      </c>
      <c r="I830" s="581">
        <f t="shared" si="186"/>
        <v>69.599999999999994</v>
      </c>
      <c r="J830" s="581">
        <f t="shared" si="186"/>
        <v>26.9</v>
      </c>
      <c r="K830" s="581">
        <f t="shared" si="186"/>
        <v>8.1</v>
      </c>
      <c r="L830" s="581">
        <f t="shared" si="186"/>
        <v>9.1079999999999988</v>
      </c>
      <c r="M830" s="581">
        <f t="shared" si="186"/>
        <v>1.887</v>
      </c>
      <c r="N830" s="581">
        <f t="shared" si="186"/>
        <v>0.98000000000000009</v>
      </c>
      <c r="O830" s="644">
        <f t="shared" si="184"/>
        <v>1.4335</v>
      </c>
      <c r="P830" s="582"/>
      <c r="Q830" s="583"/>
    </row>
    <row r="831" spans="1:17" ht="15" thickBot="1" x14ac:dyDescent="0.4">
      <c r="A831" s="603">
        <v>11</v>
      </c>
      <c r="B831" s="581">
        <v>33.44</v>
      </c>
      <c r="C831" s="580">
        <v>30.36</v>
      </c>
      <c r="D831" s="574">
        <v>0</v>
      </c>
      <c r="E831" s="574">
        <v>0</v>
      </c>
      <c r="F831" s="574">
        <v>0</v>
      </c>
      <c r="G831" s="583">
        <v>37.200000000000003</v>
      </c>
      <c r="H831" s="583">
        <v>21.8</v>
      </c>
      <c r="I831" s="580">
        <v>49</v>
      </c>
      <c r="J831" s="580">
        <v>25</v>
      </c>
      <c r="K831" s="583">
        <v>6.8</v>
      </c>
      <c r="L831" s="580">
        <v>9.52</v>
      </c>
      <c r="M831" s="580">
        <v>1.98</v>
      </c>
      <c r="N831" s="581">
        <v>0.78</v>
      </c>
      <c r="O831" s="644">
        <f t="shared" si="184"/>
        <v>1.38</v>
      </c>
      <c r="P831" s="582">
        <v>9.375E-2</v>
      </c>
      <c r="Q831" s="583">
        <v>0</v>
      </c>
    </row>
    <row r="832" spans="1:17" ht="15" thickBot="1" x14ac:dyDescent="0.4">
      <c r="A832" s="571">
        <v>12</v>
      </c>
      <c r="B832" s="581">
        <v>34</v>
      </c>
      <c r="C832" s="580">
        <v>29.48</v>
      </c>
      <c r="D832" s="574">
        <v>0</v>
      </c>
      <c r="E832" s="574">
        <v>0</v>
      </c>
      <c r="F832" s="574">
        <v>0</v>
      </c>
      <c r="G832" s="583">
        <v>39.200000000000003</v>
      </c>
      <c r="H832" s="580">
        <v>15.6</v>
      </c>
      <c r="I832" s="580">
        <v>73</v>
      </c>
      <c r="J832" s="580">
        <v>19</v>
      </c>
      <c r="K832" s="583">
        <v>8.4</v>
      </c>
      <c r="L832" s="580">
        <v>10.14</v>
      </c>
      <c r="M832" s="580">
        <v>1.44</v>
      </c>
      <c r="N832" s="580">
        <v>1.04</v>
      </c>
      <c r="O832" s="644">
        <f t="shared" si="184"/>
        <v>1.24</v>
      </c>
      <c r="P832" s="582">
        <v>0.3576388888888889</v>
      </c>
      <c r="Q832" s="583">
        <v>0</v>
      </c>
    </row>
    <row r="833" spans="1:17" ht="15" thickBot="1" x14ac:dyDescent="0.4">
      <c r="A833" s="571">
        <v>13</v>
      </c>
      <c r="B833" s="580">
        <v>35.119999999999997</v>
      </c>
      <c r="C833" s="580">
        <v>29.2</v>
      </c>
      <c r="D833" s="574">
        <v>0</v>
      </c>
      <c r="E833" s="574">
        <v>0</v>
      </c>
      <c r="F833" s="574">
        <v>0</v>
      </c>
      <c r="G833" s="583">
        <v>39.200000000000003</v>
      </c>
      <c r="H833" s="583">
        <v>19</v>
      </c>
      <c r="I833" s="580">
        <v>46</v>
      </c>
      <c r="J833" s="580">
        <v>19</v>
      </c>
      <c r="K833" s="583">
        <v>10</v>
      </c>
      <c r="L833" s="580">
        <v>9.86</v>
      </c>
      <c r="M833" s="581">
        <v>1.52</v>
      </c>
      <c r="N833" s="581">
        <v>1.0900000000000001</v>
      </c>
      <c r="O833" s="644">
        <f t="shared" si="184"/>
        <v>1.3050000000000002</v>
      </c>
      <c r="P833" s="582">
        <v>0.28819444444444448</v>
      </c>
      <c r="Q833" s="583">
        <v>0</v>
      </c>
    </row>
    <row r="834" spans="1:17" ht="15" thickBot="1" x14ac:dyDescent="0.4">
      <c r="A834" s="571">
        <v>14</v>
      </c>
      <c r="B834" s="580">
        <v>34.92</v>
      </c>
      <c r="C834" s="581">
        <v>28.88</v>
      </c>
      <c r="D834" s="574">
        <v>0</v>
      </c>
      <c r="E834" s="574">
        <v>0</v>
      </c>
      <c r="F834" s="574">
        <v>0</v>
      </c>
      <c r="G834" s="583">
        <v>38.4</v>
      </c>
      <c r="H834" s="583">
        <v>17.600000000000001</v>
      </c>
      <c r="I834" s="580">
        <v>46</v>
      </c>
      <c r="J834" s="580">
        <v>24</v>
      </c>
      <c r="K834" s="580">
        <v>7.9</v>
      </c>
      <c r="L834" s="581">
        <v>8.8000000000000007</v>
      </c>
      <c r="M834" s="580">
        <v>1.48</v>
      </c>
      <c r="N834" s="581">
        <v>1.06</v>
      </c>
      <c r="O834" s="644">
        <f t="shared" si="184"/>
        <v>1.27</v>
      </c>
      <c r="P834" s="582">
        <v>0.34375</v>
      </c>
      <c r="Q834" s="583">
        <v>0</v>
      </c>
    </row>
    <row r="835" spans="1:17" ht="15" thickBot="1" x14ac:dyDescent="0.4">
      <c r="A835" s="571">
        <v>15</v>
      </c>
      <c r="B835" s="581">
        <v>35.76</v>
      </c>
      <c r="C835" s="581">
        <v>27.56</v>
      </c>
      <c r="D835" s="574">
        <v>0</v>
      </c>
      <c r="E835" s="574">
        <v>0</v>
      </c>
      <c r="F835" s="574">
        <v>0</v>
      </c>
      <c r="G835" s="583">
        <v>39.200000000000003</v>
      </c>
      <c r="H835" s="583">
        <v>17.600000000000001</v>
      </c>
      <c r="I835" s="580">
        <v>58</v>
      </c>
      <c r="J835" s="580">
        <v>21</v>
      </c>
      <c r="K835" s="580">
        <v>9.1</v>
      </c>
      <c r="L835" s="580">
        <v>11.84</v>
      </c>
      <c r="M835" s="580">
        <v>1.61</v>
      </c>
      <c r="N835" s="580">
        <v>1.45</v>
      </c>
      <c r="O835" s="644">
        <f t="shared" si="184"/>
        <v>1.53</v>
      </c>
      <c r="P835" s="582">
        <v>0.3125</v>
      </c>
      <c r="Q835" s="583">
        <v>0</v>
      </c>
    </row>
    <row r="836" spans="1:17" ht="15" thickBot="1" x14ac:dyDescent="0.4">
      <c r="A836" s="571">
        <v>16</v>
      </c>
      <c r="B836" s="580">
        <v>36.72</v>
      </c>
      <c r="C836" s="580">
        <v>29.36</v>
      </c>
      <c r="D836" s="574">
        <v>0</v>
      </c>
      <c r="E836" s="574">
        <v>0</v>
      </c>
      <c r="F836" s="574">
        <v>0</v>
      </c>
      <c r="G836" s="583">
        <v>38.6</v>
      </c>
      <c r="H836" s="580">
        <v>23.2</v>
      </c>
      <c r="I836" s="580">
        <v>36</v>
      </c>
      <c r="J836" s="580">
        <v>23</v>
      </c>
      <c r="K836" s="580">
        <v>10.4</v>
      </c>
      <c r="L836" s="580">
        <v>9.7799999999999994</v>
      </c>
      <c r="M836" s="580">
        <v>2.02</v>
      </c>
      <c r="N836" s="580">
        <v>0.81</v>
      </c>
      <c r="O836" s="644">
        <f t="shared" si="184"/>
        <v>1.415</v>
      </c>
      <c r="P836" s="582">
        <v>0.2986111111111111</v>
      </c>
      <c r="Q836" s="583">
        <v>0</v>
      </c>
    </row>
    <row r="837" spans="1:17" ht="15" thickBot="1" x14ac:dyDescent="0.4">
      <c r="A837" s="571">
        <v>17</v>
      </c>
      <c r="B837" s="581">
        <v>34.200000000000003</v>
      </c>
      <c r="C837" s="581">
        <v>29.4</v>
      </c>
      <c r="D837" s="574">
        <v>0</v>
      </c>
      <c r="E837" s="574">
        <v>0</v>
      </c>
      <c r="F837" s="574">
        <v>0</v>
      </c>
      <c r="G837" s="580">
        <v>36.6</v>
      </c>
      <c r="H837" s="583">
        <v>21.2</v>
      </c>
      <c r="I837" s="580">
        <v>54</v>
      </c>
      <c r="J837" s="580">
        <v>32</v>
      </c>
      <c r="K837" s="583">
        <v>6.4</v>
      </c>
      <c r="L837" s="581">
        <v>7.7</v>
      </c>
      <c r="M837" s="580">
        <v>2.3199999999999998</v>
      </c>
      <c r="N837" s="581">
        <v>0.61</v>
      </c>
      <c r="O837" s="644">
        <f t="shared" si="184"/>
        <v>1.4649999999999999</v>
      </c>
      <c r="P837" s="582">
        <v>6.5972222222222224E-2</v>
      </c>
      <c r="Q837" s="583">
        <v>0</v>
      </c>
    </row>
    <row r="838" spans="1:17" ht="15" thickBot="1" x14ac:dyDescent="0.4">
      <c r="A838" s="571">
        <v>18</v>
      </c>
      <c r="B838" s="581">
        <v>38.119999999999997</v>
      </c>
      <c r="C838" s="581">
        <v>31</v>
      </c>
      <c r="D838" s="574">
        <v>0</v>
      </c>
      <c r="E838" s="574">
        <v>0</v>
      </c>
      <c r="F838" s="574">
        <v>0</v>
      </c>
      <c r="G838" s="583">
        <v>38.4</v>
      </c>
      <c r="H838" s="583">
        <v>20</v>
      </c>
      <c r="I838" s="580">
        <v>74</v>
      </c>
      <c r="J838" s="580">
        <v>31</v>
      </c>
      <c r="K838" s="583">
        <v>6.5</v>
      </c>
      <c r="L838" s="580">
        <v>10.4</v>
      </c>
      <c r="M838" s="580">
        <v>1.77</v>
      </c>
      <c r="N838" s="581">
        <v>0.7</v>
      </c>
      <c r="O838" s="644">
        <f t="shared" si="184"/>
        <v>1.2349999999999999</v>
      </c>
      <c r="P838" s="582">
        <v>0.31597222222222221</v>
      </c>
      <c r="Q838" s="583">
        <v>0</v>
      </c>
    </row>
    <row r="839" spans="1:17" ht="15" thickBot="1" x14ac:dyDescent="0.4">
      <c r="A839" s="571">
        <v>19</v>
      </c>
      <c r="B839" s="580">
        <v>38.479999999999997</v>
      </c>
      <c r="C839" s="580">
        <v>31.8</v>
      </c>
      <c r="D839" s="574">
        <v>0</v>
      </c>
      <c r="E839" s="574">
        <v>0</v>
      </c>
      <c r="F839" s="574">
        <v>0</v>
      </c>
      <c r="G839" s="583">
        <v>38.799999999999997</v>
      </c>
      <c r="H839" s="583">
        <v>21</v>
      </c>
      <c r="I839" s="580">
        <v>69</v>
      </c>
      <c r="J839" s="580">
        <v>26</v>
      </c>
      <c r="K839" s="583">
        <v>7.4</v>
      </c>
      <c r="L839" s="581">
        <v>8.14</v>
      </c>
      <c r="M839" s="580">
        <v>1.53</v>
      </c>
      <c r="N839" s="580">
        <v>0.73</v>
      </c>
      <c r="O839" s="644">
        <f t="shared" si="184"/>
        <v>1.1299999999999999</v>
      </c>
      <c r="P839" s="582">
        <v>0.27430555555555552</v>
      </c>
      <c r="Q839" s="583">
        <v>0</v>
      </c>
    </row>
    <row r="840" spans="1:17" ht="15" thickBot="1" x14ac:dyDescent="0.4">
      <c r="A840" s="585">
        <v>20</v>
      </c>
      <c r="B840" s="580">
        <v>34.479999999999997</v>
      </c>
      <c r="C840" s="580">
        <v>31.24</v>
      </c>
      <c r="D840" s="574">
        <v>0</v>
      </c>
      <c r="E840" s="574">
        <v>0</v>
      </c>
      <c r="F840" s="574">
        <v>0</v>
      </c>
      <c r="G840" s="583">
        <v>38.6</v>
      </c>
      <c r="H840" s="583">
        <v>23</v>
      </c>
      <c r="I840" s="580">
        <v>57</v>
      </c>
      <c r="J840" s="580">
        <v>29</v>
      </c>
      <c r="K840" s="583">
        <v>7.6</v>
      </c>
      <c r="L840" s="581">
        <v>8.6999999999999993</v>
      </c>
      <c r="M840" s="581">
        <v>3.31</v>
      </c>
      <c r="N840" s="581">
        <v>1.75</v>
      </c>
      <c r="O840" s="644">
        <f t="shared" si="184"/>
        <v>2.5300000000000002</v>
      </c>
      <c r="P840" s="582">
        <v>0.1875</v>
      </c>
      <c r="Q840" s="583">
        <v>0</v>
      </c>
    </row>
    <row r="841" spans="1:17" ht="15" thickBot="1" x14ac:dyDescent="0.4">
      <c r="A841" s="597" t="s">
        <v>16</v>
      </c>
      <c r="B841" s="581">
        <f>SUM(B831:B840)</f>
        <v>355.24000000000007</v>
      </c>
      <c r="C841" s="581">
        <f>SUM(C831:C840)</f>
        <v>298.27999999999997</v>
      </c>
      <c r="D841" s="574">
        <v>0</v>
      </c>
      <c r="E841" s="574">
        <v>0</v>
      </c>
      <c r="F841" s="574">
        <v>0</v>
      </c>
      <c r="G841" s="581">
        <f t="shared" ref="G841:N841" si="187">SUM(G831:G840)</f>
        <v>384.2</v>
      </c>
      <c r="H841" s="581">
        <f t="shared" si="187"/>
        <v>200</v>
      </c>
      <c r="I841" s="581">
        <f t="shared" si="187"/>
        <v>562</v>
      </c>
      <c r="J841" s="581">
        <f t="shared" si="187"/>
        <v>249</v>
      </c>
      <c r="K841" s="581">
        <f t="shared" si="187"/>
        <v>80.5</v>
      </c>
      <c r="L841" s="581">
        <f t="shared" si="187"/>
        <v>94.88000000000001</v>
      </c>
      <c r="M841" s="581">
        <f t="shared" si="187"/>
        <v>18.979999999999997</v>
      </c>
      <c r="N841" s="581">
        <f t="shared" si="187"/>
        <v>10.020000000000001</v>
      </c>
      <c r="O841" s="644">
        <f t="shared" si="184"/>
        <v>14.5</v>
      </c>
      <c r="P841" s="582"/>
      <c r="Q841" s="583"/>
    </row>
    <row r="842" spans="1:17" ht="15" thickBot="1" x14ac:dyDescent="0.4">
      <c r="A842" s="597" t="s">
        <v>18</v>
      </c>
      <c r="B842" s="581">
        <f>AVERAGE(B831:B840)</f>
        <v>35.524000000000008</v>
      </c>
      <c r="C842" s="581">
        <f>AVERAGE(C831:C840)</f>
        <v>29.827999999999996</v>
      </c>
      <c r="D842" s="574">
        <v>0</v>
      </c>
      <c r="E842" s="574">
        <v>0</v>
      </c>
      <c r="F842" s="574">
        <v>0</v>
      </c>
      <c r="G842" s="581">
        <f t="shared" ref="G842:N842" si="188">AVERAGE(G831:G840)</f>
        <v>38.42</v>
      </c>
      <c r="H842" s="581">
        <f t="shared" si="188"/>
        <v>20</v>
      </c>
      <c r="I842" s="581">
        <f t="shared" si="188"/>
        <v>56.2</v>
      </c>
      <c r="J842" s="581">
        <f t="shared" si="188"/>
        <v>24.9</v>
      </c>
      <c r="K842" s="581">
        <f t="shared" si="188"/>
        <v>8.0500000000000007</v>
      </c>
      <c r="L842" s="581">
        <f t="shared" si="188"/>
        <v>9.4880000000000013</v>
      </c>
      <c r="M842" s="581">
        <f t="shared" si="188"/>
        <v>1.8979999999999997</v>
      </c>
      <c r="N842" s="581">
        <f t="shared" si="188"/>
        <v>1.0020000000000002</v>
      </c>
      <c r="O842" s="644">
        <f t="shared" si="184"/>
        <v>1.45</v>
      </c>
      <c r="P842" s="582"/>
      <c r="Q842" s="583"/>
    </row>
    <row r="843" spans="1:17" ht="15" thickBot="1" x14ac:dyDescent="0.4">
      <c r="A843" s="603">
        <v>21</v>
      </c>
      <c r="B843" s="580">
        <v>37.880000000000003</v>
      </c>
      <c r="C843" s="581">
        <v>31.96</v>
      </c>
      <c r="D843" s="574">
        <v>0</v>
      </c>
      <c r="E843" s="574">
        <v>0</v>
      </c>
      <c r="F843" s="574">
        <v>0</v>
      </c>
      <c r="G843" s="583">
        <v>37.200000000000003</v>
      </c>
      <c r="H843" s="583">
        <v>23.2</v>
      </c>
      <c r="I843" s="580">
        <v>59</v>
      </c>
      <c r="J843" s="580">
        <v>30</v>
      </c>
      <c r="K843" s="580">
        <v>6.3</v>
      </c>
      <c r="L843" s="580">
        <v>8.2200000000000006</v>
      </c>
      <c r="M843" s="580">
        <v>1.92</v>
      </c>
      <c r="N843" s="581">
        <v>0.83</v>
      </c>
      <c r="O843" s="644">
        <f t="shared" si="184"/>
        <v>1.375</v>
      </c>
      <c r="P843" s="582">
        <v>0.1875</v>
      </c>
      <c r="Q843" s="583">
        <v>0</v>
      </c>
    </row>
    <row r="844" spans="1:17" ht="15" thickBot="1" x14ac:dyDescent="0.4">
      <c r="A844" s="571">
        <v>22</v>
      </c>
      <c r="B844" s="581">
        <v>39.76</v>
      </c>
      <c r="C844" s="581">
        <v>31.8</v>
      </c>
      <c r="D844" s="574">
        <v>0</v>
      </c>
      <c r="E844" s="574">
        <v>0</v>
      </c>
      <c r="F844" s="574">
        <v>0</v>
      </c>
      <c r="G844" s="583">
        <v>39.799999999999997</v>
      </c>
      <c r="H844" s="583">
        <v>22.2</v>
      </c>
      <c r="I844" s="580">
        <v>64</v>
      </c>
      <c r="J844" s="580">
        <v>26</v>
      </c>
      <c r="K844" s="580">
        <v>8.6999999999999993</v>
      </c>
      <c r="L844" s="581">
        <v>12.66</v>
      </c>
      <c r="M844" s="580">
        <v>1.69</v>
      </c>
      <c r="N844" s="580">
        <v>2.38</v>
      </c>
      <c r="O844" s="644">
        <f t="shared" si="184"/>
        <v>2.0350000000000001</v>
      </c>
      <c r="P844" s="582">
        <v>0.40972222222222227</v>
      </c>
      <c r="Q844" s="583">
        <v>0</v>
      </c>
    </row>
    <row r="845" spans="1:17" ht="15" thickBot="1" x14ac:dyDescent="0.4">
      <c r="A845" s="571">
        <v>23</v>
      </c>
      <c r="B845" s="580">
        <v>39.479999999999997</v>
      </c>
      <c r="C845" s="580">
        <v>32.28</v>
      </c>
      <c r="D845" s="574">
        <v>0</v>
      </c>
      <c r="E845" s="574">
        <v>0</v>
      </c>
      <c r="F845" s="574">
        <v>0</v>
      </c>
      <c r="G845" s="583">
        <v>40</v>
      </c>
      <c r="H845" s="580">
        <v>24.2</v>
      </c>
      <c r="I845" s="580">
        <v>73</v>
      </c>
      <c r="J845" s="580">
        <v>26</v>
      </c>
      <c r="K845" s="580">
        <v>8.5</v>
      </c>
      <c r="L845" s="580">
        <v>9.42</v>
      </c>
      <c r="M845" s="580">
        <v>1.82</v>
      </c>
      <c r="N845" s="580">
        <v>2.29</v>
      </c>
      <c r="O845" s="644">
        <f t="shared" si="184"/>
        <v>2.0550000000000002</v>
      </c>
      <c r="P845" s="582">
        <v>0.35416666666666669</v>
      </c>
      <c r="Q845" s="583">
        <v>0</v>
      </c>
    </row>
    <row r="846" spans="1:17" ht="15" thickBot="1" x14ac:dyDescent="0.4">
      <c r="A846" s="571">
        <v>24</v>
      </c>
      <c r="B846" s="580">
        <v>31.04</v>
      </c>
      <c r="C846" s="580">
        <v>30.44</v>
      </c>
      <c r="D846" s="574">
        <v>0</v>
      </c>
      <c r="E846" s="574">
        <v>0</v>
      </c>
      <c r="F846" s="574">
        <v>0</v>
      </c>
      <c r="G846" s="580">
        <v>37.799999999999997</v>
      </c>
      <c r="H846" s="583">
        <v>23.2</v>
      </c>
      <c r="I846" s="580">
        <v>70</v>
      </c>
      <c r="J846" s="580">
        <v>42</v>
      </c>
      <c r="K846" s="583">
        <v>4.3</v>
      </c>
      <c r="L846" s="580">
        <v>6.58</v>
      </c>
      <c r="M846" s="580">
        <v>2.5099999999999998</v>
      </c>
      <c r="N846" s="581">
        <v>1.18</v>
      </c>
      <c r="O846" s="644">
        <f t="shared" si="184"/>
        <v>1.8449999999999998</v>
      </c>
      <c r="P846" s="582">
        <v>1.0416666666666666E-2</v>
      </c>
      <c r="Q846" s="583">
        <v>0</v>
      </c>
    </row>
    <row r="847" spans="1:17" ht="15" thickBot="1" x14ac:dyDescent="0.4">
      <c r="A847" s="571">
        <v>25</v>
      </c>
      <c r="B847" s="581">
        <v>39.4</v>
      </c>
      <c r="C847" s="580">
        <v>31.36</v>
      </c>
      <c r="D847" s="574">
        <v>0</v>
      </c>
      <c r="E847" s="574">
        <v>0</v>
      </c>
      <c r="F847" s="574">
        <v>0</v>
      </c>
      <c r="G847" s="583">
        <v>40</v>
      </c>
      <c r="H847" s="583">
        <v>22</v>
      </c>
      <c r="I847" s="580">
        <v>70</v>
      </c>
      <c r="J847" s="580">
        <v>27</v>
      </c>
      <c r="K847" s="583">
        <v>8</v>
      </c>
      <c r="L847" s="580">
        <v>10.54</v>
      </c>
      <c r="M847" s="580">
        <v>1.64</v>
      </c>
      <c r="N847" s="581">
        <v>0.9</v>
      </c>
      <c r="O847" s="644">
        <f t="shared" si="184"/>
        <v>1.27</v>
      </c>
      <c r="P847" s="582">
        <v>0.37847222222222227</v>
      </c>
      <c r="Q847" s="583">
        <v>0</v>
      </c>
    </row>
    <row r="848" spans="1:17" ht="15" thickBot="1" x14ac:dyDescent="0.4">
      <c r="A848" s="571">
        <v>26</v>
      </c>
      <c r="B848" s="580">
        <v>40.520000000000003</v>
      </c>
      <c r="C848" s="580">
        <v>32.96</v>
      </c>
      <c r="D848" s="574">
        <v>0</v>
      </c>
      <c r="E848" s="574">
        <v>0</v>
      </c>
      <c r="F848" s="574">
        <v>0</v>
      </c>
      <c r="G848" s="583">
        <v>39</v>
      </c>
      <c r="H848" s="580">
        <v>23.4</v>
      </c>
      <c r="I848" s="580">
        <v>51</v>
      </c>
      <c r="J848" s="580">
        <v>25</v>
      </c>
      <c r="K848" s="583">
        <v>8.3000000000000007</v>
      </c>
      <c r="L848" s="581">
        <v>13.56</v>
      </c>
      <c r="M848" s="581">
        <v>1.9</v>
      </c>
      <c r="N848" s="581">
        <v>2.4</v>
      </c>
      <c r="O848" s="644">
        <f t="shared" si="184"/>
        <v>2.15</v>
      </c>
      <c r="P848" s="582">
        <v>0.29166666666666669</v>
      </c>
      <c r="Q848" s="583">
        <v>0</v>
      </c>
    </row>
    <row r="849" spans="1:17" ht="15" thickBot="1" x14ac:dyDescent="0.4">
      <c r="A849" s="571">
        <v>27</v>
      </c>
      <c r="B849" s="580">
        <v>39.56</v>
      </c>
      <c r="C849" s="580">
        <v>32.76</v>
      </c>
      <c r="D849" s="574">
        <v>0</v>
      </c>
      <c r="E849" s="574">
        <v>0</v>
      </c>
      <c r="F849" s="574">
        <v>0</v>
      </c>
      <c r="G849" s="583">
        <v>40.6</v>
      </c>
      <c r="H849" s="583">
        <v>24.2</v>
      </c>
      <c r="I849" s="580">
        <v>60</v>
      </c>
      <c r="J849" s="580">
        <v>22</v>
      </c>
      <c r="K849" s="583">
        <v>7.7</v>
      </c>
      <c r="L849" s="580">
        <v>12.02</v>
      </c>
      <c r="M849" s="581">
        <v>2.34</v>
      </c>
      <c r="N849" s="581">
        <v>0.93</v>
      </c>
      <c r="O849" s="644">
        <f t="shared" si="184"/>
        <v>1.635</v>
      </c>
      <c r="P849" s="582">
        <v>0.39583333333333331</v>
      </c>
      <c r="Q849" s="583">
        <v>0</v>
      </c>
    </row>
    <row r="850" spans="1:17" ht="15" thickBot="1" x14ac:dyDescent="0.4">
      <c r="A850" s="571">
        <v>28</v>
      </c>
      <c r="B850" s="580">
        <v>39.96</v>
      </c>
      <c r="C850" s="581">
        <v>33</v>
      </c>
      <c r="D850" s="574">
        <v>0</v>
      </c>
      <c r="E850" s="574">
        <v>0</v>
      </c>
      <c r="F850" s="574">
        <v>0</v>
      </c>
      <c r="G850" s="583">
        <v>39</v>
      </c>
      <c r="H850" s="583">
        <v>21.2</v>
      </c>
      <c r="I850" s="580">
        <v>57</v>
      </c>
      <c r="J850" s="580">
        <v>26</v>
      </c>
      <c r="K850" s="580">
        <v>9.6</v>
      </c>
      <c r="L850" s="580">
        <v>11.66</v>
      </c>
      <c r="M850" s="580">
        <v>1.68</v>
      </c>
      <c r="N850" s="581">
        <v>0.82</v>
      </c>
      <c r="O850" s="644">
        <f t="shared" si="184"/>
        <v>1.25</v>
      </c>
      <c r="P850" s="582">
        <v>0.25</v>
      </c>
      <c r="Q850" s="583">
        <v>0</v>
      </c>
    </row>
    <row r="851" spans="1:17" ht="15" thickBot="1" x14ac:dyDescent="0.4">
      <c r="A851" s="597" t="s">
        <v>16</v>
      </c>
      <c r="B851" s="602">
        <f>SUM(B843:B850)</f>
        <v>307.59999999999997</v>
      </c>
      <c r="C851" s="602">
        <f>SUM(C843:C850)</f>
        <v>256.56</v>
      </c>
      <c r="D851" s="574">
        <v>0</v>
      </c>
      <c r="E851" s="574">
        <v>0</v>
      </c>
      <c r="F851" s="574">
        <v>0</v>
      </c>
      <c r="G851" s="602">
        <f t="shared" ref="G851:O851" si="189">SUM(G843:G850)</f>
        <v>313.40000000000003</v>
      </c>
      <c r="H851" s="602">
        <f t="shared" si="189"/>
        <v>183.59999999999997</v>
      </c>
      <c r="I851" s="602">
        <f t="shared" si="189"/>
        <v>504</v>
      </c>
      <c r="J851" s="602">
        <f t="shared" si="189"/>
        <v>224</v>
      </c>
      <c r="K851" s="602">
        <f t="shared" si="189"/>
        <v>61.4</v>
      </c>
      <c r="L851" s="602">
        <f t="shared" si="189"/>
        <v>84.66</v>
      </c>
      <c r="M851" s="602">
        <f t="shared" si="189"/>
        <v>15.5</v>
      </c>
      <c r="N851" s="602">
        <f t="shared" si="189"/>
        <v>11.73</v>
      </c>
      <c r="O851" s="602">
        <f t="shared" si="189"/>
        <v>13.615</v>
      </c>
      <c r="P851" s="602"/>
      <c r="Q851" s="602"/>
    </row>
    <row r="852" spans="1:17" ht="15" thickBot="1" x14ac:dyDescent="0.4">
      <c r="A852" s="597" t="s">
        <v>18</v>
      </c>
      <c r="B852" s="602">
        <f>AVERAGE(B843:B850)</f>
        <v>38.449999999999996</v>
      </c>
      <c r="C852" s="602">
        <f>AVERAGE(C843:C850)</f>
        <v>32.07</v>
      </c>
      <c r="D852" s="574">
        <v>0</v>
      </c>
      <c r="E852" s="574">
        <v>0</v>
      </c>
      <c r="F852" s="574">
        <v>0</v>
      </c>
      <c r="G852" s="602">
        <f t="shared" ref="G852:O852" si="190">AVERAGE(G843:G850)</f>
        <v>39.175000000000004</v>
      </c>
      <c r="H852" s="602">
        <f t="shared" si="190"/>
        <v>22.949999999999996</v>
      </c>
      <c r="I852" s="602">
        <f t="shared" si="190"/>
        <v>63</v>
      </c>
      <c r="J852" s="602">
        <f t="shared" si="190"/>
        <v>28</v>
      </c>
      <c r="K852" s="602">
        <f t="shared" si="190"/>
        <v>7.6749999999999998</v>
      </c>
      <c r="L852" s="602">
        <f t="shared" si="190"/>
        <v>10.5825</v>
      </c>
      <c r="M852" s="602">
        <f t="shared" si="190"/>
        <v>1.9375</v>
      </c>
      <c r="N852" s="602">
        <f t="shared" si="190"/>
        <v>1.4662500000000001</v>
      </c>
      <c r="O852" s="602">
        <f t="shared" si="190"/>
        <v>1.701875</v>
      </c>
      <c r="P852" s="602"/>
      <c r="Q852" s="638"/>
    </row>
    <row r="853" spans="1:17" ht="15" thickBot="1" x14ac:dyDescent="0.4">
      <c r="A853" s="597" t="s">
        <v>49</v>
      </c>
      <c r="B853" s="602">
        <f>B851+B841+B829</f>
        <v>1009.8800000000001</v>
      </c>
      <c r="C853" s="602">
        <f>C851+C841+C829</f>
        <v>865.28</v>
      </c>
      <c r="D853" s="574">
        <v>0</v>
      </c>
      <c r="E853" s="574">
        <v>0</v>
      </c>
      <c r="F853" s="574">
        <v>0</v>
      </c>
      <c r="G853" s="602">
        <f t="shared" ref="G853:O853" si="191">G851+G841+G829</f>
        <v>1077.2</v>
      </c>
      <c r="H853" s="602">
        <f t="shared" si="191"/>
        <v>608.20000000000005</v>
      </c>
      <c r="I853" s="602">
        <f t="shared" si="191"/>
        <v>1762</v>
      </c>
      <c r="J853" s="602">
        <f t="shared" si="191"/>
        <v>742</v>
      </c>
      <c r="K853" s="602">
        <f t="shared" si="191"/>
        <v>222.9</v>
      </c>
      <c r="L853" s="602">
        <f t="shared" si="191"/>
        <v>270.62</v>
      </c>
      <c r="M853" s="602">
        <f t="shared" si="191"/>
        <v>53.349999999999994</v>
      </c>
      <c r="N853" s="602">
        <f t="shared" si="191"/>
        <v>31.55</v>
      </c>
      <c r="O853" s="602">
        <f t="shared" si="191"/>
        <v>42.45</v>
      </c>
      <c r="P853" s="602"/>
      <c r="Q853" s="602"/>
    </row>
    <row r="854" spans="1:17" ht="15" thickBot="1" x14ac:dyDescent="0.4">
      <c r="A854" s="597" t="s">
        <v>21</v>
      </c>
      <c r="B854" s="602">
        <f>B853/28</f>
        <v>36.067142857142862</v>
      </c>
      <c r="C854" s="602">
        <f>C853/28</f>
        <v>30.90285714285714</v>
      </c>
      <c r="D854" s="574">
        <v>0</v>
      </c>
      <c r="E854" s="574">
        <v>0</v>
      </c>
      <c r="F854" s="574">
        <v>0</v>
      </c>
      <c r="G854" s="602">
        <f t="shared" ref="G854:O854" si="192">G853/28</f>
        <v>38.471428571428575</v>
      </c>
      <c r="H854" s="602">
        <f t="shared" si="192"/>
        <v>21.721428571428572</v>
      </c>
      <c r="I854" s="602">
        <f t="shared" si="192"/>
        <v>62.928571428571431</v>
      </c>
      <c r="J854" s="602">
        <f t="shared" si="192"/>
        <v>26.5</v>
      </c>
      <c r="K854" s="602">
        <f t="shared" si="192"/>
        <v>7.9607142857142863</v>
      </c>
      <c r="L854" s="602">
        <f t="shared" si="192"/>
        <v>9.6650000000000009</v>
      </c>
      <c r="M854" s="602">
        <f t="shared" si="192"/>
        <v>1.9053571428571427</v>
      </c>
      <c r="N854" s="602">
        <f t="shared" si="192"/>
        <v>1.1267857142857143</v>
      </c>
      <c r="O854" s="602">
        <f t="shared" si="192"/>
        <v>1.5160714285714287</v>
      </c>
      <c r="P854" s="602"/>
      <c r="Q854" s="602"/>
    </row>
    <row r="855" spans="1:17" x14ac:dyDescent="0.35">
      <c r="A855" s="634"/>
      <c r="B855" s="634"/>
      <c r="C855" s="634"/>
      <c r="D855" s="634"/>
      <c r="E855" s="634"/>
      <c r="F855" s="634"/>
      <c r="G855" s="634"/>
      <c r="H855" s="634"/>
      <c r="I855" s="634"/>
      <c r="J855" s="634"/>
      <c r="K855" s="634"/>
      <c r="L855" s="634"/>
      <c r="M855" s="634"/>
      <c r="N855" s="634"/>
      <c r="O855" s="634"/>
      <c r="P855" s="634"/>
      <c r="Q855" s="634"/>
    </row>
    <row r="856" spans="1:17" ht="15" thickBot="1" x14ac:dyDescent="0.4">
      <c r="A856" s="1577" t="s">
        <v>309</v>
      </c>
      <c r="B856" s="1577"/>
      <c r="C856" s="1577"/>
      <c r="D856" s="1577"/>
      <c r="E856" s="1577"/>
      <c r="F856" s="1577"/>
      <c r="G856" s="1577"/>
      <c r="H856" s="1577"/>
      <c r="I856" s="1577"/>
      <c r="J856" s="1577"/>
      <c r="K856" s="1577"/>
      <c r="L856" s="1577"/>
      <c r="M856" s="1577"/>
      <c r="N856" s="1577"/>
      <c r="O856" s="1577"/>
      <c r="P856" s="1577"/>
      <c r="Q856" s="1577"/>
    </row>
    <row r="857" spans="1:17" ht="15" customHeight="1" x14ac:dyDescent="0.35">
      <c r="A857" s="1569" t="s">
        <v>1</v>
      </c>
      <c r="B857" s="1460" t="s">
        <v>23</v>
      </c>
      <c r="C857" s="1578"/>
      <c r="D857" s="1578"/>
      <c r="E857" s="1578"/>
      <c r="F857" s="1571"/>
      <c r="G857" s="1460" t="s">
        <v>24</v>
      </c>
      <c r="H857" s="1571"/>
      <c r="I857" s="1460" t="s">
        <v>4</v>
      </c>
      <c r="J857" s="1571"/>
      <c r="K857" s="1572" t="s">
        <v>5</v>
      </c>
      <c r="L857" s="1573"/>
      <c r="M857" s="1572" t="s">
        <v>6</v>
      </c>
      <c r="N857" s="1574"/>
      <c r="O857" s="1573"/>
      <c r="P857" s="1575" t="s">
        <v>46</v>
      </c>
      <c r="Q857" s="1585" t="s">
        <v>47</v>
      </c>
    </row>
    <row r="858" spans="1:17" ht="26.5" thickBot="1" x14ac:dyDescent="0.4">
      <c r="A858" s="1570"/>
      <c r="B858" s="567">
        <v>0.05</v>
      </c>
      <c r="C858" s="567">
        <v>0.1</v>
      </c>
      <c r="D858" s="568" t="s">
        <v>265</v>
      </c>
      <c r="E858" s="568" t="s">
        <v>228</v>
      </c>
      <c r="F858" s="567" t="s">
        <v>299</v>
      </c>
      <c r="G858" s="567" t="s">
        <v>9</v>
      </c>
      <c r="H858" s="567" t="s">
        <v>10</v>
      </c>
      <c r="I858" s="567" t="s">
        <v>9</v>
      </c>
      <c r="J858" s="567" t="s">
        <v>10</v>
      </c>
      <c r="K858" s="567" t="s">
        <v>11</v>
      </c>
      <c r="L858" s="567" t="s">
        <v>12</v>
      </c>
      <c r="M858" s="569" t="s">
        <v>13</v>
      </c>
      <c r="N858" s="569" t="s">
        <v>14</v>
      </c>
      <c r="O858" s="569" t="s">
        <v>48</v>
      </c>
      <c r="P858" s="1576"/>
      <c r="Q858" s="1594"/>
    </row>
    <row r="859" spans="1:17" ht="15" thickBot="1" x14ac:dyDescent="0.4">
      <c r="A859" s="628">
        <v>1</v>
      </c>
      <c r="B859" s="581">
        <v>42.36</v>
      </c>
      <c r="C859" s="581">
        <v>33.68</v>
      </c>
      <c r="D859" s="574">
        <v>0</v>
      </c>
      <c r="E859" s="574">
        <v>0</v>
      </c>
      <c r="F859" s="574">
        <v>0</v>
      </c>
      <c r="G859" s="583">
        <v>41.8</v>
      </c>
      <c r="H859" s="583">
        <v>22.8</v>
      </c>
      <c r="I859" s="580">
        <v>49</v>
      </c>
      <c r="J859" s="580">
        <v>23</v>
      </c>
      <c r="K859" s="580">
        <v>10.7</v>
      </c>
      <c r="L859" s="581">
        <v>11.62</v>
      </c>
      <c r="M859" s="580">
        <v>1.97</v>
      </c>
      <c r="N859" s="580">
        <v>1.87</v>
      </c>
      <c r="O859" s="629">
        <f>AVERAGE(M859:N859)</f>
        <v>1.92</v>
      </c>
      <c r="P859" s="582">
        <v>0.41666666666666669</v>
      </c>
      <c r="Q859" s="583">
        <v>0</v>
      </c>
    </row>
    <row r="860" spans="1:17" ht="15" thickBot="1" x14ac:dyDescent="0.4">
      <c r="A860" s="571">
        <v>2</v>
      </c>
      <c r="B860" s="580">
        <v>41.76</v>
      </c>
      <c r="C860" s="581">
        <v>34.4</v>
      </c>
      <c r="D860" s="574">
        <v>0</v>
      </c>
      <c r="E860" s="574">
        <v>0</v>
      </c>
      <c r="F860" s="574">
        <v>0</v>
      </c>
      <c r="G860" s="583">
        <v>40.799999999999997</v>
      </c>
      <c r="H860" s="580">
        <v>24.6</v>
      </c>
      <c r="I860" s="580">
        <v>57</v>
      </c>
      <c r="J860" s="580">
        <v>23</v>
      </c>
      <c r="K860" s="580">
        <v>7.8</v>
      </c>
      <c r="L860" s="580">
        <v>15.12</v>
      </c>
      <c r="M860" s="580">
        <v>1.57</v>
      </c>
      <c r="N860" s="581">
        <v>2.6</v>
      </c>
      <c r="O860" s="629">
        <f t="shared" ref="O860:O893" si="193">AVERAGE(M860:N860)</f>
        <v>2.085</v>
      </c>
      <c r="P860" s="582">
        <v>0.41319444444444442</v>
      </c>
      <c r="Q860" s="583">
        <v>0</v>
      </c>
    </row>
    <row r="861" spans="1:17" ht="15" thickBot="1" x14ac:dyDescent="0.4">
      <c r="A861" s="571">
        <v>3</v>
      </c>
      <c r="B861" s="580">
        <v>42.64</v>
      </c>
      <c r="C861" s="580">
        <v>33.880000000000003</v>
      </c>
      <c r="D861" s="574">
        <v>0</v>
      </c>
      <c r="E861" s="574">
        <v>0</v>
      </c>
      <c r="F861" s="574">
        <v>0</v>
      </c>
      <c r="G861" s="580">
        <v>40.6</v>
      </c>
      <c r="H861" s="583">
        <v>23.8</v>
      </c>
      <c r="I861" s="580">
        <v>57</v>
      </c>
      <c r="J861" s="580">
        <v>23</v>
      </c>
      <c r="K861" s="583">
        <v>8.3000000000000007</v>
      </c>
      <c r="L861" s="580">
        <v>8.52</v>
      </c>
      <c r="M861" s="580">
        <v>2.02</v>
      </c>
      <c r="N861" s="581">
        <v>1.64</v>
      </c>
      <c r="O861" s="629">
        <f t="shared" si="193"/>
        <v>1.83</v>
      </c>
      <c r="P861" s="582">
        <v>0.42708333333333331</v>
      </c>
      <c r="Q861" s="583">
        <v>4.2</v>
      </c>
    </row>
    <row r="862" spans="1:17" ht="15" thickBot="1" x14ac:dyDescent="0.4">
      <c r="A862" s="571">
        <v>4</v>
      </c>
      <c r="B862" s="581">
        <v>33.68</v>
      </c>
      <c r="C862" s="581">
        <v>32.6</v>
      </c>
      <c r="D862" s="574">
        <v>0</v>
      </c>
      <c r="E862" s="574">
        <v>0</v>
      </c>
      <c r="F862" s="574">
        <v>0</v>
      </c>
      <c r="G862" s="583">
        <v>41.6</v>
      </c>
      <c r="H862" s="583">
        <v>20.2</v>
      </c>
      <c r="I862" s="580">
        <v>79</v>
      </c>
      <c r="J862" s="580">
        <v>22</v>
      </c>
      <c r="K862" s="583">
        <v>8.1999999999999993</v>
      </c>
      <c r="L862" s="580">
        <v>10.63</v>
      </c>
      <c r="M862" s="581">
        <v>1.4</v>
      </c>
      <c r="N862" s="581">
        <v>0.97</v>
      </c>
      <c r="O862" s="629">
        <f t="shared" si="193"/>
        <v>1.1850000000000001</v>
      </c>
      <c r="P862" s="582">
        <v>0.44097222222222227</v>
      </c>
      <c r="Q862" s="583">
        <v>0</v>
      </c>
    </row>
    <row r="863" spans="1:17" ht="15" thickBot="1" x14ac:dyDescent="0.4">
      <c r="A863" s="571">
        <v>5</v>
      </c>
      <c r="B863" s="580">
        <v>40.96</v>
      </c>
      <c r="C863" s="580">
        <v>33.479999999999997</v>
      </c>
      <c r="D863" s="574">
        <v>0</v>
      </c>
      <c r="E863" s="574">
        <v>0</v>
      </c>
      <c r="F863" s="574">
        <v>0</v>
      </c>
      <c r="G863" s="583">
        <v>42</v>
      </c>
      <c r="H863" s="580">
        <v>23.8</v>
      </c>
      <c r="I863" s="580">
        <v>47</v>
      </c>
      <c r="J863" s="580">
        <v>29</v>
      </c>
      <c r="K863" s="583">
        <v>7.8</v>
      </c>
      <c r="L863" s="581">
        <v>1.18</v>
      </c>
      <c r="M863" s="580">
        <v>2.0299999999999998</v>
      </c>
      <c r="N863" s="580">
        <v>3.09</v>
      </c>
      <c r="O863" s="629">
        <f t="shared" si="193"/>
        <v>2.5599999999999996</v>
      </c>
      <c r="P863" s="582">
        <v>0.37847222222222227</v>
      </c>
      <c r="Q863" s="583">
        <v>12.9</v>
      </c>
    </row>
    <row r="864" spans="1:17" ht="15" thickBot="1" x14ac:dyDescent="0.4">
      <c r="A864" s="571">
        <v>6</v>
      </c>
      <c r="B864" s="580">
        <v>31.84</v>
      </c>
      <c r="C864" s="580">
        <v>31.72</v>
      </c>
      <c r="D864" s="574">
        <v>0</v>
      </c>
      <c r="E864" s="574">
        <v>0</v>
      </c>
      <c r="F864" s="574">
        <v>0</v>
      </c>
      <c r="G864" s="583">
        <v>38.799999999999997</v>
      </c>
      <c r="H864" s="583">
        <v>22.8</v>
      </c>
      <c r="I864" s="580">
        <v>73</v>
      </c>
      <c r="J864" s="580">
        <v>32</v>
      </c>
      <c r="K864" s="583">
        <v>6.7</v>
      </c>
      <c r="L864" s="581">
        <v>12.9</v>
      </c>
      <c r="M864" s="581">
        <v>3.56</v>
      </c>
      <c r="N864" s="581">
        <v>3.52</v>
      </c>
      <c r="O864" s="629">
        <f t="shared" si="193"/>
        <v>3.54</v>
      </c>
      <c r="P864" s="582">
        <v>0.4375</v>
      </c>
      <c r="Q864" s="583">
        <v>0</v>
      </c>
    </row>
    <row r="865" spans="1:17" ht="15" thickBot="1" x14ac:dyDescent="0.4">
      <c r="A865" s="571">
        <v>7</v>
      </c>
      <c r="B865" s="580">
        <v>35.92</v>
      </c>
      <c r="C865" s="581">
        <v>31.76</v>
      </c>
      <c r="D865" s="574">
        <v>0</v>
      </c>
      <c r="E865" s="574">
        <v>0</v>
      </c>
      <c r="F865" s="574">
        <v>0</v>
      </c>
      <c r="G865" s="583">
        <v>40.4</v>
      </c>
      <c r="H865" s="583">
        <v>22.6</v>
      </c>
      <c r="I865" s="580">
        <v>73</v>
      </c>
      <c r="J865" s="580">
        <v>27</v>
      </c>
      <c r="K865" s="580">
        <v>7.3</v>
      </c>
      <c r="L865" s="580">
        <v>13.48</v>
      </c>
      <c r="M865" s="580">
        <v>2.12</v>
      </c>
      <c r="N865" s="581">
        <v>1.48</v>
      </c>
      <c r="O865" s="629">
        <f t="shared" si="193"/>
        <v>1.8</v>
      </c>
      <c r="P865" s="582">
        <v>0.42708333333333331</v>
      </c>
      <c r="Q865" s="583">
        <v>0</v>
      </c>
    </row>
    <row r="866" spans="1:17" ht="15" thickBot="1" x14ac:dyDescent="0.4">
      <c r="A866" s="571">
        <v>8</v>
      </c>
      <c r="B866" s="581">
        <v>38.56</v>
      </c>
      <c r="C866" s="581">
        <v>32.200000000000003</v>
      </c>
      <c r="D866" s="574">
        <v>0</v>
      </c>
      <c r="E866" s="574">
        <v>0</v>
      </c>
      <c r="F866" s="574">
        <v>0</v>
      </c>
      <c r="G866" s="583">
        <v>40.200000000000003</v>
      </c>
      <c r="H866" s="583">
        <v>23.6</v>
      </c>
      <c r="I866" s="580">
        <v>61</v>
      </c>
      <c r="J866" s="580">
        <v>25</v>
      </c>
      <c r="K866" s="580">
        <v>7.5</v>
      </c>
      <c r="L866" s="581">
        <v>10.5</v>
      </c>
      <c r="M866" s="580">
        <v>1.91</v>
      </c>
      <c r="N866" s="580">
        <v>1.03</v>
      </c>
      <c r="O866" s="629">
        <f t="shared" si="193"/>
        <v>1.47</v>
      </c>
      <c r="P866" s="582">
        <v>0.37847222222222227</v>
      </c>
      <c r="Q866" s="583">
        <v>0</v>
      </c>
    </row>
    <row r="867" spans="1:17" ht="15" thickBot="1" x14ac:dyDescent="0.4">
      <c r="A867" s="571">
        <v>9</v>
      </c>
      <c r="B867" s="580">
        <v>40.64</v>
      </c>
      <c r="C867" s="580">
        <v>33.32</v>
      </c>
      <c r="D867" s="574">
        <v>0</v>
      </c>
      <c r="E867" s="574">
        <v>0</v>
      </c>
      <c r="F867" s="574">
        <v>0</v>
      </c>
      <c r="G867" s="583">
        <v>42.2</v>
      </c>
      <c r="H867" s="580">
        <v>25.2</v>
      </c>
      <c r="I867" s="580">
        <v>52</v>
      </c>
      <c r="J867" s="580">
        <v>23</v>
      </c>
      <c r="K867" s="580">
        <v>6.5</v>
      </c>
      <c r="L867" s="580">
        <v>14.74</v>
      </c>
      <c r="M867" s="580">
        <v>1.92</v>
      </c>
      <c r="N867" s="580">
        <v>2.0299999999999998</v>
      </c>
      <c r="O867" s="629">
        <f t="shared" si="193"/>
        <v>1.9749999999999999</v>
      </c>
      <c r="P867" s="582">
        <v>0.41666666666666669</v>
      </c>
      <c r="Q867" s="583">
        <v>0</v>
      </c>
    </row>
    <row r="868" spans="1:17" ht="15" thickBot="1" x14ac:dyDescent="0.4">
      <c r="A868" s="636">
        <v>10</v>
      </c>
      <c r="B868" s="580">
        <v>41.56</v>
      </c>
      <c r="C868" s="580">
        <v>33.119999999999997</v>
      </c>
      <c r="D868" s="574">
        <v>0</v>
      </c>
      <c r="E868" s="574">
        <v>0</v>
      </c>
      <c r="F868" s="574">
        <v>0</v>
      </c>
      <c r="G868" s="580">
        <v>40.6</v>
      </c>
      <c r="H868" s="583">
        <v>24.2</v>
      </c>
      <c r="I868" s="580">
        <v>59</v>
      </c>
      <c r="J868" s="580">
        <v>23</v>
      </c>
      <c r="K868" s="583">
        <v>8.5</v>
      </c>
      <c r="L868" s="580">
        <v>11.98</v>
      </c>
      <c r="M868" s="580">
        <v>2.14</v>
      </c>
      <c r="N868" s="581">
        <v>1.7</v>
      </c>
      <c r="O868" s="629">
        <f t="shared" si="193"/>
        <v>1.92</v>
      </c>
      <c r="P868" s="582">
        <v>0.40277777777777773</v>
      </c>
      <c r="Q868" s="583">
        <v>0</v>
      </c>
    </row>
    <row r="869" spans="1:17" ht="15" thickBot="1" x14ac:dyDescent="0.4">
      <c r="A869" s="597" t="s">
        <v>16</v>
      </c>
      <c r="B869" s="581">
        <f>SUM(B859:B868)</f>
        <v>389.92</v>
      </c>
      <c r="C869" s="581">
        <f>SUM(C859:C868)</f>
        <v>330.15999999999997</v>
      </c>
      <c r="D869" s="574">
        <v>0</v>
      </c>
      <c r="E869" s="574">
        <v>0</v>
      </c>
      <c r="F869" s="574">
        <v>0</v>
      </c>
      <c r="G869" s="581">
        <f t="shared" ref="G869:N869" si="194">SUM(G859:G868)</f>
        <v>408.99999999999994</v>
      </c>
      <c r="H869" s="581">
        <f t="shared" si="194"/>
        <v>233.59999999999997</v>
      </c>
      <c r="I869" s="581">
        <f t="shared" si="194"/>
        <v>607</v>
      </c>
      <c r="J869" s="581">
        <f t="shared" si="194"/>
        <v>250</v>
      </c>
      <c r="K869" s="581">
        <f t="shared" si="194"/>
        <v>79.3</v>
      </c>
      <c r="L869" s="581">
        <f t="shared" si="194"/>
        <v>110.67</v>
      </c>
      <c r="M869" s="581">
        <f t="shared" si="194"/>
        <v>20.64</v>
      </c>
      <c r="N869" s="581">
        <f t="shared" si="194"/>
        <v>19.93</v>
      </c>
      <c r="O869" s="629">
        <f t="shared" si="193"/>
        <v>20.285</v>
      </c>
      <c r="P869" s="582"/>
      <c r="Q869" s="583"/>
    </row>
    <row r="870" spans="1:17" ht="15" thickBot="1" x14ac:dyDescent="0.4">
      <c r="A870" s="597" t="s">
        <v>18</v>
      </c>
      <c r="B870" s="581">
        <f>AVERAGE(B859:B868)</f>
        <v>38.992000000000004</v>
      </c>
      <c r="C870" s="581">
        <f>AVERAGE(C859:C868)</f>
        <v>33.015999999999998</v>
      </c>
      <c r="D870" s="574">
        <v>0</v>
      </c>
      <c r="E870" s="574">
        <v>0</v>
      </c>
      <c r="F870" s="574">
        <v>0</v>
      </c>
      <c r="G870" s="581">
        <f t="shared" ref="G870:N870" si="195">AVERAGE(G859:G868)</f>
        <v>40.899999999999991</v>
      </c>
      <c r="H870" s="581">
        <f t="shared" si="195"/>
        <v>23.359999999999996</v>
      </c>
      <c r="I870" s="581">
        <f t="shared" si="195"/>
        <v>60.7</v>
      </c>
      <c r="J870" s="581">
        <f t="shared" si="195"/>
        <v>25</v>
      </c>
      <c r="K870" s="581">
        <f t="shared" si="195"/>
        <v>7.93</v>
      </c>
      <c r="L870" s="581">
        <f t="shared" si="195"/>
        <v>11.067</v>
      </c>
      <c r="M870" s="581">
        <f t="shared" si="195"/>
        <v>2.0640000000000001</v>
      </c>
      <c r="N870" s="581">
        <f t="shared" si="195"/>
        <v>1.9929999999999999</v>
      </c>
      <c r="O870" s="629">
        <f t="shared" si="193"/>
        <v>2.0285000000000002</v>
      </c>
      <c r="P870" s="582"/>
      <c r="Q870" s="583"/>
    </row>
    <row r="871" spans="1:17" ht="15" thickBot="1" x14ac:dyDescent="0.4">
      <c r="A871" s="628">
        <v>11</v>
      </c>
      <c r="B871" s="581">
        <v>36.44</v>
      </c>
      <c r="C871" s="580">
        <v>33.520000000000003</v>
      </c>
      <c r="D871" s="574">
        <v>0</v>
      </c>
      <c r="E871" s="574">
        <v>0</v>
      </c>
      <c r="F871" s="574">
        <v>0</v>
      </c>
      <c r="G871" s="583">
        <v>39.6</v>
      </c>
      <c r="H871" s="583">
        <v>23.4</v>
      </c>
      <c r="I871" s="580">
        <v>66</v>
      </c>
      <c r="J871" s="580">
        <v>26</v>
      </c>
      <c r="K871" s="583">
        <v>8</v>
      </c>
      <c r="L871" s="580">
        <v>11.18</v>
      </c>
      <c r="M871" s="580">
        <v>2.73</v>
      </c>
      <c r="N871" s="581">
        <v>1.23</v>
      </c>
      <c r="O871" s="629">
        <f t="shared" si="193"/>
        <v>1.98</v>
      </c>
      <c r="P871" s="582">
        <v>0.375</v>
      </c>
      <c r="Q871" s="583">
        <v>0</v>
      </c>
    </row>
    <row r="872" spans="1:17" ht="15" thickBot="1" x14ac:dyDescent="0.4">
      <c r="A872" s="571">
        <v>12</v>
      </c>
      <c r="B872" s="580">
        <v>39.119999999999997</v>
      </c>
      <c r="C872" s="581">
        <v>33.4</v>
      </c>
      <c r="D872" s="574">
        <v>0</v>
      </c>
      <c r="E872" s="574">
        <v>0</v>
      </c>
      <c r="F872" s="574">
        <v>0</v>
      </c>
      <c r="G872" s="583">
        <v>39.799999999999997</v>
      </c>
      <c r="H872" s="580">
        <v>22.2</v>
      </c>
      <c r="I872" s="580">
        <v>63</v>
      </c>
      <c r="J872" s="580">
        <v>27</v>
      </c>
      <c r="K872" s="583">
        <v>7.5</v>
      </c>
      <c r="L872" s="581">
        <v>3.98</v>
      </c>
      <c r="M872" s="581">
        <v>1.7</v>
      </c>
      <c r="N872" s="580">
        <v>2.25</v>
      </c>
      <c r="O872" s="629">
        <f t="shared" si="193"/>
        <v>1.9750000000000001</v>
      </c>
      <c r="P872" s="582">
        <v>0.33333333333333331</v>
      </c>
      <c r="Q872" s="583">
        <v>0</v>
      </c>
    </row>
    <row r="873" spans="1:17" ht="15" thickBot="1" x14ac:dyDescent="0.4">
      <c r="A873" s="571">
        <v>13</v>
      </c>
      <c r="B873" s="580">
        <v>28.92</v>
      </c>
      <c r="C873" s="580">
        <v>32.36</v>
      </c>
      <c r="D873" s="574">
        <v>0</v>
      </c>
      <c r="E873" s="574">
        <v>0</v>
      </c>
      <c r="F873" s="574">
        <v>0</v>
      </c>
      <c r="G873" s="583">
        <v>38</v>
      </c>
      <c r="H873" s="583">
        <v>21.4</v>
      </c>
      <c r="I873" s="580">
        <v>92</v>
      </c>
      <c r="J873" s="580">
        <v>45</v>
      </c>
      <c r="K873" s="583">
        <v>2.4</v>
      </c>
      <c r="L873" s="580">
        <v>5.66</v>
      </c>
      <c r="M873" s="581">
        <v>1.68</v>
      </c>
      <c r="N873" s="581">
        <v>1.26</v>
      </c>
      <c r="O873" s="629">
        <f t="shared" si="193"/>
        <v>1.47</v>
      </c>
      <c r="P873" s="582">
        <v>0.22222222222222221</v>
      </c>
      <c r="Q873" s="583">
        <v>8.6</v>
      </c>
    </row>
    <row r="874" spans="1:17" ht="15" thickBot="1" x14ac:dyDescent="0.4">
      <c r="A874" s="571">
        <v>14</v>
      </c>
      <c r="B874" s="581">
        <v>28</v>
      </c>
      <c r="C874" s="581">
        <v>30.16</v>
      </c>
      <c r="D874" s="574">
        <v>0</v>
      </c>
      <c r="E874" s="574">
        <v>0</v>
      </c>
      <c r="F874" s="574">
        <v>0</v>
      </c>
      <c r="G874" s="583">
        <v>35.6</v>
      </c>
      <c r="H874" s="583">
        <v>21.2</v>
      </c>
      <c r="I874" s="580">
        <v>96</v>
      </c>
      <c r="J874" s="580">
        <v>63</v>
      </c>
      <c r="K874" s="580">
        <v>3.2</v>
      </c>
      <c r="L874" s="580">
        <v>4.67</v>
      </c>
      <c r="M874" s="580">
        <v>2.17</v>
      </c>
      <c r="N874" s="581">
        <v>1.41</v>
      </c>
      <c r="O874" s="629">
        <f t="shared" si="193"/>
        <v>1.79</v>
      </c>
      <c r="P874" s="582">
        <v>0.16666666666666666</v>
      </c>
      <c r="Q874" s="583">
        <v>3.8</v>
      </c>
    </row>
    <row r="875" spans="1:17" ht="15" thickBot="1" x14ac:dyDescent="0.4">
      <c r="A875" s="571">
        <v>15</v>
      </c>
      <c r="B875" s="581">
        <v>31.4</v>
      </c>
      <c r="C875" s="581">
        <v>30.92</v>
      </c>
      <c r="D875" s="574">
        <v>0</v>
      </c>
      <c r="E875" s="574">
        <v>0</v>
      </c>
      <c r="F875" s="574">
        <v>0</v>
      </c>
      <c r="G875" s="583">
        <v>36.799999999999997</v>
      </c>
      <c r="H875" s="583">
        <v>21.2</v>
      </c>
      <c r="I875" s="580">
        <v>92</v>
      </c>
      <c r="J875" s="580">
        <v>33</v>
      </c>
      <c r="K875" s="583">
        <v>5</v>
      </c>
      <c r="L875" s="581">
        <v>1.1200000000000001</v>
      </c>
      <c r="M875" s="580">
        <v>1.56</v>
      </c>
      <c r="N875" s="580">
        <v>1.22</v>
      </c>
      <c r="O875" s="629">
        <f t="shared" si="193"/>
        <v>1.3900000000000001</v>
      </c>
      <c r="P875" s="582">
        <v>0.17708333333333334</v>
      </c>
      <c r="Q875" s="583">
        <v>0</v>
      </c>
    </row>
    <row r="876" spans="1:17" ht="15" thickBot="1" x14ac:dyDescent="0.4">
      <c r="A876" s="571">
        <v>16</v>
      </c>
      <c r="B876" s="580">
        <v>32.64</v>
      </c>
      <c r="C876" s="581">
        <v>32</v>
      </c>
      <c r="D876" s="574">
        <v>0</v>
      </c>
      <c r="E876" s="574">
        <v>0</v>
      </c>
      <c r="F876" s="574">
        <v>0</v>
      </c>
      <c r="G876" s="583">
        <v>35.6</v>
      </c>
      <c r="H876" s="580">
        <v>22.8</v>
      </c>
      <c r="I876" s="580">
        <v>80</v>
      </c>
      <c r="J876" s="580">
        <v>41</v>
      </c>
      <c r="K876" s="583">
        <v>4</v>
      </c>
      <c r="L876" s="581">
        <v>8.9</v>
      </c>
      <c r="M876" s="580">
        <v>2.67</v>
      </c>
      <c r="N876" s="580">
        <v>1.51</v>
      </c>
      <c r="O876" s="629">
        <f t="shared" si="193"/>
        <v>2.09</v>
      </c>
      <c r="P876" s="582">
        <v>0.35416666666666669</v>
      </c>
      <c r="Q876" s="583">
        <v>0</v>
      </c>
    </row>
    <row r="877" spans="1:17" ht="15" thickBot="1" x14ac:dyDescent="0.4">
      <c r="A877" s="571">
        <v>17</v>
      </c>
      <c r="B877" s="581">
        <v>33.5</v>
      </c>
      <c r="C877" s="581">
        <v>31.5</v>
      </c>
      <c r="D877" s="574">
        <v>0</v>
      </c>
      <c r="E877" s="574">
        <v>0</v>
      </c>
      <c r="F877" s="574">
        <v>0</v>
      </c>
      <c r="G877" s="580">
        <v>36.4</v>
      </c>
      <c r="H877" s="583">
        <v>21.8</v>
      </c>
      <c r="I877" s="580">
        <v>92</v>
      </c>
      <c r="J877" s="580">
        <v>37</v>
      </c>
      <c r="K877" s="583">
        <v>4.5999999999999996</v>
      </c>
      <c r="L877" s="581">
        <v>7.1</v>
      </c>
      <c r="M877" s="581">
        <v>1.5</v>
      </c>
      <c r="N877" s="581">
        <v>0.8</v>
      </c>
      <c r="O877" s="629">
        <f t="shared" si="193"/>
        <v>1.1499999999999999</v>
      </c>
      <c r="P877" s="582">
        <v>0.27083333333333331</v>
      </c>
      <c r="Q877" s="583">
        <v>0</v>
      </c>
    </row>
    <row r="878" spans="1:17" ht="15" thickBot="1" x14ac:dyDescent="0.4">
      <c r="A878" s="571">
        <v>18</v>
      </c>
      <c r="B878" s="581">
        <v>38</v>
      </c>
      <c r="C878" s="581">
        <v>31.7</v>
      </c>
      <c r="D878" s="574">
        <v>0</v>
      </c>
      <c r="E878" s="574">
        <v>0</v>
      </c>
      <c r="F878" s="574">
        <v>0</v>
      </c>
      <c r="G878" s="583">
        <v>38.799999999999997</v>
      </c>
      <c r="H878" s="583">
        <v>22.8</v>
      </c>
      <c r="I878" s="580">
        <v>76</v>
      </c>
      <c r="J878" s="580">
        <v>27</v>
      </c>
      <c r="K878" s="583">
        <v>5.9</v>
      </c>
      <c r="L878" s="581">
        <v>7.2</v>
      </c>
      <c r="M878" s="581">
        <v>1.7</v>
      </c>
      <c r="N878" s="581">
        <v>1.7</v>
      </c>
      <c r="O878" s="629">
        <f t="shared" si="193"/>
        <v>1.7</v>
      </c>
      <c r="P878" s="582">
        <v>0.4236111111111111</v>
      </c>
      <c r="Q878" s="583">
        <v>0</v>
      </c>
    </row>
    <row r="879" spans="1:17" ht="15" thickBot="1" x14ac:dyDescent="0.4">
      <c r="A879" s="571">
        <v>19</v>
      </c>
      <c r="B879" s="580">
        <v>36.28</v>
      </c>
      <c r="C879" s="580">
        <v>32.840000000000003</v>
      </c>
      <c r="D879" s="574">
        <v>0</v>
      </c>
      <c r="E879" s="574">
        <v>0</v>
      </c>
      <c r="F879" s="574">
        <v>0</v>
      </c>
      <c r="G879" s="583">
        <v>39.4</v>
      </c>
      <c r="H879" s="580">
        <v>20.2</v>
      </c>
      <c r="I879" s="580">
        <v>92</v>
      </c>
      <c r="J879" s="580">
        <v>23</v>
      </c>
      <c r="K879" s="583">
        <v>7.3</v>
      </c>
      <c r="L879" s="581">
        <v>12.8</v>
      </c>
      <c r="M879" s="580">
        <v>1.57</v>
      </c>
      <c r="N879" s="580">
        <v>1.37</v>
      </c>
      <c r="O879" s="629">
        <f t="shared" si="193"/>
        <v>1.4700000000000002</v>
      </c>
      <c r="P879" s="582">
        <v>0.4513888888888889</v>
      </c>
      <c r="Q879" s="583">
        <v>2.5</v>
      </c>
    </row>
    <row r="880" spans="1:17" ht="15" thickBot="1" x14ac:dyDescent="0.4">
      <c r="A880" s="585">
        <v>20</v>
      </c>
      <c r="B880" s="580">
        <v>38.96</v>
      </c>
      <c r="C880" s="580">
        <v>32.64</v>
      </c>
      <c r="D880" s="574">
        <v>0</v>
      </c>
      <c r="E880" s="574">
        <v>0</v>
      </c>
      <c r="F880" s="574">
        <v>0</v>
      </c>
      <c r="G880" s="583">
        <v>39.6</v>
      </c>
      <c r="H880" s="583">
        <v>21.2</v>
      </c>
      <c r="I880" s="580">
        <v>83</v>
      </c>
      <c r="J880" s="580">
        <v>27</v>
      </c>
      <c r="K880" s="583">
        <v>8.4</v>
      </c>
      <c r="L880" s="580">
        <v>12.72</v>
      </c>
      <c r="M880" s="581">
        <v>2.19</v>
      </c>
      <c r="N880" s="581">
        <v>1.31</v>
      </c>
      <c r="O880" s="629">
        <f t="shared" si="193"/>
        <v>1.75</v>
      </c>
      <c r="P880" s="582">
        <v>0.42708333333333331</v>
      </c>
      <c r="Q880" s="583">
        <v>0</v>
      </c>
    </row>
    <row r="881" spans="1:17" ht="15" thickBot="1" x14ac:dyDescent="0.4">
      <c r="A881" s="597" t="s">
        <v>16</v>
      </c>
      <c r="B881" s="581">
        <f>SUM(B871:B880)</f>
        <v>343.26000000000005</v>
      </c>
      <c r="C881" s="581">
        <f>SUM(C871:C880)</f>
        <v>321.03999999999996</v>
      </c>
      <c r="D881" s="574">
        <v>0</v>
      </c>
      <c r="E881" s="574">
        <v>0</v>
      </c>
      <c r="F881" s="574">
        <v>0</v>
      </c>
      <c r="G881" s="581">
        <f t="shared" ref="G881:N881" si="196">SUM(G871:G880)</f>
        <v>379.6</v>
      </c>
      <c r="H881" s="581">
        <f t="shared" si="196"/>
        <v>218.20000000000002</v>
      </c>
      <c r="I881" s="581">
        <f t="shared" si="196"/>
        <v>832</v>
      </c>
      <c r="J881" s="581">
        <f t="shared" si="196"/>
        <v>349</v>
      </c>
      <c r="K881" s="581">
        <f t="shared" si="196"/>
        <v>56.29999999999999</v>
      </c>
      <c r="L881" s="581">
        <f t="shared" si="196"/>
        <v>75.330000000000013</v>
      </c>
      <c r="M881" s="581">
        <f t="shared" si="196"/>
        <v>19.47</v>
      </c>
      <c r="N881" s="581">
        <f t="shared" si="196"/>
        <v>14.06</v>
      </c>
      <c r="O881" s="629">
        <f t="shared" si="193"/>
        <v>16.765000000000001</v>
      </c>
      <c r="P881" s="582"/>
      <c r="Q881" s="583"/>
    </row>
    <row r="882" spans="1:17" ht="15" thickBot="1" x14ac:dyDescent="0.4">
      <c r="A882" s="597" t="s">
        <v>18</v>
      </c>
      <c r="B882" s="581">
        <f>AVERAGE(B871:B880)</f>
        <v>34.326000000000008</v>
      </c>
      <c r="C882" s="581">
        <f>AVERAGE(C871:C880)</f>
        <v>32.103999999999999</v>
      </c>
      <c r="D882" s="574">
        <v>0</v>
      </c>
      <c r="E882" s="574">
        <v>0</v>
      </c>
      <c r="F882" s="574">
        <v>0</v>
      </c>
      <c r="G882" s="581">
        <f t="shared" ref="G882:N882" si="197">AVERAGE(G871:G880)</f>
        <v>37.96</v>
      </c>
      <c r="H882" s="581">
        <f t="shared" si="197"/>
        <v>21.82</v>
      </c>
      <c r="I882" s="581">
        <f t="shared" si="197"/>
        <v>83.2</v>
      </c>
      <c r="J882" s="581">
        <f t="shared" si="197"/>
        <v>34.9</v>
      </c>
      <c r="K882" s="581">
        <f t="shared" si="197"/>
        <v>5.629999999999999</v>
      </c>
      <c r="L882" s="581">
        <f t="shared" si="197"/>
        <v>7.5330000000000013</v>
      </c>
      <c r="M882" s="581">
        <f t="shared" si="197"/>
        <v>1.9469999999999998</v>
      </c>
      <c r="N882" s="581">
        <f t="shared" si="197"/>
        <v>1.4060000000000001</v>
      </c>
      <c r="O882" s="629">
        <f t="shared" si="193"/>
        <v>1.6764999999999999</v>
      </c>
      <c r="P882" s="582"/>
      <c r="Q882" s="583"/>
    </row>
    <row r="883" spans="1:17" ht="15" thickBot="1" x14ac:dyDescent="0.4">
      <c r="A883" s="603">
        <v>21</v>
      </c>
      <c r="B883" s="580">
        <v>41.04</v>
      </c>
      <c r="C883" s="581">
        <v>33</v>
      </c>
      <c r="D883" s="574">
        <v>0</v>
      </c>
      <c r="E883" s="574">
        <v>0</v>
      </c>
      <c r="F883" s="574">
        <v>0</v>
      </c>
      <c r="G883" s="583">
        <v>40.6</v>
      </c>
      <c r="H883" s="583">
        <v>22.2</v>
      </c>
      <c r="I883" s="580">
        <v>41</v>
      </c>
      <c r="J883" s="580">
        <v>23</v>
      </c>
      <c r="K883" s="580">
        <v>9.1999999999999993</v>
      </c>
      <c r="L883" s="580">
        <v>12.64</v>
      </c>
      <c r="M883" s="580">
        <v>2.11</v>
      </c>
      <c r="N883" s="581">
        <v>1.46</v>
      </c>
      <c r="O883" s="629">
        <f t="shared" si="193"/>
        <v>1.7849999999999999</v>
      </c>
      <c r="P883" s="582">
        <v>0.41666666666666669</v>
      </c>
      <c r="Q883" s="583">
        <v>0</v>
      </c>
    </row>
    <row r="884" spans="1:17" ht="15" thickBot="1" x14ac:dyDescent="0.4">
      <c r="A884" s="571">
        <v>22</v>
      </c>
      <c r="B884" s="581">
        <v>43.48</v>
      </c>
      <c r="C884" s="581">
        <v>34.200000000000003</v>
      </c>
      <c r="D884" s="574">
        <v>0</v>
      </c>
      <c r="E884" s="574">
        <v>0</v>
      </c>
      <c r="F884" s="574">
        <v>0</v>
      </c>
      <c r="G884" s="583">
        <v>40.200000000000003</v>
      </c>
      <c r="H884" s="583">
        <v>25.4</v>
      </c>
      <c r="I884" s="580">
        <v>47</v>
      </c>
      <c r="J884" s="580">
        <v>26</v>
      </c>
      <c r="K884" s="580">
        <v>7.7</v>
      </c>
      <c r="L884" s="581">
        <v>3.22</v>
      </c>
      <c r="M884" s="580">
        <v>1.85</v>
      </c>
      <c r="N884" s="580">
        <v>2.0099999999999998</v>
      </c>
      <c r="O884" s="629">
        <f t="shared" si="193"/>
        <v>1.93</v>
      </c>
      <c r="P884" s="582">
        <v>0.42708333333333331</v>
      </c>
      <c r="Q884" s="583">
        <v>0</v>
      </c>
    </row>
    <row r="885" spans="1:17" ht="15" thickBot="1" x14ac:dyDescent="0.4">
      <c r="A885" s="571">
        <v>23</v>
      </c>
      <c r="B885" s="580">
        <v>29.92</v>
      </c>
      <c r="C885" s="581">
        <v>32.4</v>
      </c>
      <c r="D885" s="574">
        <v>0</v>
      </c>
      <c r="E885" s="574">
        <v>0</v>
      </c>
      <c r="F885" s="574">
        <v>0</v>
      </c>
      <c r="G885" s="583">
        <v>39.200000000000003</v>
      </c>
      <c r="H885" s="580">
        <v>20.8</v>
      </c>
      <c r="I885" s="580">
        <v>96</v>
      </c>
      <c r="J885" s="580">
        <v>44</v>
      </c>
      <c r="K885" s="580">
        <v>2.8</v>
      </c>
      <c r="L885" s="580">
        <v>3.04</v>
      </c>
      <c r="M885" s="580">
        <v>1.2</v>
      </c>
      <c r="N885" s="581">
        <v>1.5</v>
      </c>
      <c r="O885" s="629">
        <f t="shared" si="193"/>
        <v>1.35</v>
      </c>
      <c r="P885" s="582">
        <v>0.26041666666666669</v>
      </c>
      <c r="Q885" s="583">
        <v>16.5</v>
      </c>
    </row>
    <row r="886" spans="1:17" ht="15" thickBot="1" x14ac:dyDescent="0.4">
      <c r="A886" s="571">
        <v>24</v>
      </c>
      <c r="B886" s="580">
        <v>29.12</v>
      </c>
      <c r="C886" s="580">
        <v>30.52</v>
      </c>
      <c r="D886" s="574">
        <v>0</v>
      </c>
      <c r="E886" s="574">
        <v>0</v>
      </c>
      <c r="F886" s="574">
        <v>0</v>
      </c>
      <c r="G886" s="583">
        <v>35</v>
      </c>
      <c r="H886" s="583">
        <v>20</v>
      </c>
      <c r="I886" s="580">
        <v>96</v>
      </c>
      <c r="J886" s="580">
        <v>47</v>
      </c>
      <c r="K886" s="583">
        <v>2.8</v>
      </c>
      <c r="L886" s="580">
        <v>14.58</v>
      </c>
      <c r="M886" s="580">
        <v>1.32</v>
      </c>
      <c r="N886" s="581">
        <v>1.87</v>
      </c>
      <c r="O886" s="629">
        <f t="shared" si="193"/>
        <v>1.5950000000000002</v>
      </c>
      <c r="P886" s="582">
        <v>0.18055555555555555</v>
      </c>
      <c r="Q886" s="583">
        <v>9.6999999999999993</v>
      </c>
    </row>
    <row r="887" spans="1:17" ht="15" thickBot="1" x14ac:dyDescent="0.4">
      <c r="A887" s="571">
        <v>25</v>
      </c>
      <c r="B887" s="581">
        <v>29.52</v>
      </c>
      <c r="C887" s="581">
        <v>30</v>
      </c>
      <c r="D887" s="574">
        <v>0</v>
      </c>
      <c r="E887" s="574">
        <v>0</v>
      </c>
      <c r="F887" s="574">
        <v>0</v>
      </c>
      <c r="G887" s="583">
        <v>34.200000000000003</v>
      </c>
      <c r="H887" s="583">
        <v>19.8</v>
      </c>
      <c r="I887" s="580">
        <v>96</v>
      </c>
      <c r="J887" s="580">
        <v>43</v>
      </c>
      <c r="K887" s="583">
        <v>3.3</v>
      </c>
      <c r="L887" s="580">
        <v>8.9600000000000009</v>
      </c>
      <c r="M887" s="580">
        <v>1.79</v>
      </c>
      <c r="N887" s="581">
        <v>1.5</v>
      </c>
      <c r="O887" s="629">
        <f t="shared" si="193"/>
        <v>1.645</v>
      </c>
      <c r="P887" s="582">
        <v>0.2986111111111111</v>
      </c>
      <c r="Q887" s="583">
        <v>21</v>
      </c>
    </row>
    <row r="888" spans="1:17" ht="15" thickBot="1" x14ac:dyDescent="0.4">
      <c r="A888" s="571">
        <v>26</v>
      </c>
      <c r="B888" s="580">
        <v>31.04</v>
      </c>
      <c r="C888" s="580">
        <v>31.16</v>
      </c>
      <c r="D888" s="574">
        <v>0</v>
      </c>
      <c r="E888" s="574">
        <v>0</v>
      </c>
      <c r="F888" s="574">
        <v>0</v>
      </c>
      <c r="G888" s="583">
        <v>38</v>
      </c>
      <c r="H888" s="580">
        <v>21.2</v>
      </c>
      <c r="I888" s="580">
        <v>96</v>
      </c>
      <c r="J888" s="580">
        <v>31</v>
      </c>
      <c r="K888" s="583">
        <v>6.9</v>
      </c>
      <c r="L888" s="581">
        <v>5.9</v>
      </c>
      <c r="M888" s="580">
        <v>1.82</v>
      </c>
      <c r="N888" s="580">
        <v>2.1800000000000002</v>
      </c>
      <c r="O888" s="629">
        <f t="shared" si="193"/>
        <v>2</v>
      </c>
      <c r="P888" s="582">
        <v>0.3298611111111111</v>
      </c>
      <c r="Q888" s="583">
        <v>22.4</v>
      </c>
    </row>
    <row r="889" spans="1:17" ht="15" thickBot="1" x14ac:dyDescent="0.4">
      <c r="A889" s="571">
        <v>27</v>
      </c>
      <c r="B889" s="580">
        <v>31.04</v>
      </c>
      <c r="C889" s="580">
        <v>31.16</v>
      </c>
      <c r="D889" s="574">
        <v>0</v>
      </c>
      <c r="E889" s="574">
        <v>0</v>
      </c>
      <c r="F889" s="574">
        <v>0</v>
      </c>
      <c r="G889" s="583">
        <v>37.200000000000003</v>
      </c>
      <c r="H889" s="583">
        <v>20.6</v>
      </c>
      <c r="I889" s="580">
        <v>88</v>
      </c>
      <c r="J889" s="580">
        <v>37</v>
      </c>
      <c r="K889" s="583">
        <v>3.8</v>
      </c>
      <c r="L889" s="581">
        <v>12.7</v>
      </c>
      <c r="M889" s="581">
        <v>1.46</v>
      </c>
      <c r="N889" s="581">
        <v>1.72</v>
      </c>
      <c r="O889" s="629">
        <f t="shared" si="193"/>
        <v>1.5899999999999999</v>
      </c>
      <c r="P889" s="582">
        <v>0.37847222222222227</v>
      </c>
      <c r="Q889" s="583">
        <v>4</v>
      </c>
    </row>
    <row r="890" spans="1:17" ht="15" thickBot="1" x14ac:dyDescent="0.4">
      <c r="A890" s="571">
        <v>28</v>
      </c>
      <c r="B890" s="580">
        <v>30.04</v>
      </c>
      <c r="C890" s="581">
        <v>30.2</v>
      </c>
      <c r="D890" s="574">
        <v>0</v>
      </c>
      <c r="E890" s="574">
        <v>0</v>
      </c>
      <c r="F890" s="574">
        <v>0</v>
      </c>
      <c r="G890" s="583">
        <v>25.8</v>
      </c>
      <c r="H890" s="583">
        <v>19.600000000000001</v>
      </c>
      <c r="I890" s="580">
        <v>96</v>
      </c>
      <c r="J890" s="580">
        <v>51</v>
      </c>
      <c r="K890" s="580">
        <v>3.4</v>
      </c>
      <c r="L890" s="580">
        <v>4.92</v>
      </c>
      <c r="M890" s="580">
        <v>1.48</v>
      </c>
      <c r="N890" s="581">
        <v>1.92</v>
      </c>
      <c r="O890" s="629">
        <f t="shared" si="193"/>
        <v>1.7</v>
      </c>
      <c r="P890" s="582">
        <v>0.27083333333333331</v>
      </c>
      <c r="Q890" s="583">
        <v>22.5</v>
      </c>
    </row>
    <row r="891" spans="1:17" ht="15" thickBot="1" x14ac:dyDescent="0.4">
      <c r="A891" s="571">
        <v>29</v>
      </c>
      <c r="B891" s="581">
        <v>30.72</v>
      </c>
      <c r="C891" s="581">
        <v>30.2</v>
      </c>
      <c r="D891" s="574">
        <v>0</v>
      </c>
      <c r="E891" s="574">
        <v>0</v>
      </c>
      <c r="F891" s="574">
        <v>0</v>
      </c>
      <c r="G891" s="583">
        <v>33.6</v>
      </c>
      <c r="H891" s="583">
        <v>20.6</v>
      </c>
      <c r="I891" s="580">
        <v>84</v>
      </c>
      <c r="J891" s="580">
        <v>51</v>
      </c>
      <c r="K891" s="580">
        <v>2.9</v>
      </c>
      <c r="L891" s="581">
        <v>6.06</v>
      </c>
      <c r="M891" s="581">
        <v>1.6</v>
      </c>
      <c r="N891" s="580">
        <v>0.56000000000000005</v>
      </c>
      <c r="O891" s="629">
        <f t="shared" si="193"/>
        <v>1.08</v>
      </c>
      <c r="P891" s="582">
        <v>0.33333333333333331</v>
      </c>
      <c r="Q891" s="583">
        <v>3.2</v>
      </c>
    </row>
    <row r="892" spans="1:17" ht="15" thickBot="1" x14ac:dyDescent="0.4">
      <c r="A892" s="585">
        <v>30</v>
      </c>
      <c r="B892" s="580">
        <v>31.04</v>
      </c>
      <c r="C892" s="580">
        <v>31.28</v>
      </c>
      <c r="D892" s="574">
        <v>0</v>
      </c>
      <c r="E892" s="574">
        <v>0</v>
      </c>
      <c r="F892" s="574">
        <v>0</v>
      </c>
      <c r="G892" s="583">
        <v>36.6</v>
      </c>
      <c r="H892" s="580">
        <v>22.4</v>
      </c>
      <c r="I892" s="580">
        <v>96</v>
      </c>
      <c r="J892" s="580">
        <v>37</v>
      </c>
      <c r="K892" s="580">
        <v>4.0999999999999996</v>
      </c>
      <c r="L892" s="580">
        <v>7.74</v>
      </c>
      <c r="M892" s="580">
        <v>1.65</v>
      </c>
      <c r="N892" s="580">
        <v>1.54</v>
      </c>
      <c r="O892" s="629">
        <f t="shared" si="193"/>
        <v>1.595</v>
      </c>
      <c r="P892" s="582">
        <v>0.30208333333333331</v>
      </c>
      <c r="Q892" s="583">
        <v>0</v>
      </c>
    </row>
    <row r="893" spans="1:17" ht="15" thickBot="1" x14ac:dyDescent="0.4">
      <c r="A893" s="636">
        <v>31</v>
      </c>
      <c r="B893" s="580">
        <v>29.12</v>
      </c>
      <c r="C893" s="580">
        <v>29.92</v>
      </c>
      <c r="D893" s="574">
        <v>0</v>
      </c>
      <c r="E893" s="574">
        <v>0</v>
      </c>
      <c r="F893" s="574">
        <v>0</v>
      </c>
      <c r="G893" s="583">
        <v>34</v>
      </c>
      <c r="H893" s="583">
        <v>21.2</v>
      </c>
      <c r="I893" s="580">
        <v>88</v>
      </c>
      <c r="J893" s="580">
        <v>50</v>
      </c>
      <c r="K893" s="583">
        <v>2.9</v>
      </c>
      <c r="L893" s="580">
        <v>3.62</v>
      </c>
      <c r="M893" s="580">
        <v>1.53</v>
      </c>
      <c r="N893" s="581">
        <v>0.96</v>
      </c>
      <c r="O893" s="629">
        <f t="shared" si="193"/>
        <v>1.2450000000000001</v>
      </c>
      <c r="P893" s="582">
        <v>0.21875</v>
      </c>
      <c r="Q893" s="583">
        <v>0</v>
      </c>
    </row>
    <row r="894" spans="1:17" ht="15" thickBot="1" x14ac:dyDescent="0.4">
      <c r="A894" s="597" t="s">
        <v>16</v>
      </c>
      <c r="B894" s="602">
        <f>SUM(B883:B893)</f>
        <v>356.08</v>
      </c>
      <c r="C894" s="602">
        <f>SUM(C883:C893)</f>
        <v>344.04</v>
      </c>
      <c r="D894" s="574">
        <v>0</v>
      </c>
      <c r="E894" s="574">
        <v>0</v>
      </c>
      <c r="F894" s="574">
        <v>0</v>
      </c>
      <c r="G894" s="602">
        <f t="shared" ref="G894:O894" si="198">SUM(G883:G893)</f>
        <v>394.40000000000003</v>
      </c>
      <c r="H894" s="602">
        <f t="shared" si="198"/>
        <v>233.79999999999995</v>
      </c>
      <c r="I894" s="602">
        <f t="shared" si="198"/>
        <v>924</v>
      </c>
      <c r="J894" s="602">
        <f t="shared" si="198"/>
        <v>440</v>
      </c>
      <c r="K894" s="602">
        <f t="shared" si="198"/>
        <v>49.8</v>
      </c>
      <c r="L894" s="602">
        <f t="shared" si="198"/>
        <v>83.38000000000001</v>
      </c>
      <c r="M894" s="602">
        <f t="shared" si="198"/>
        <v>17.810000000000002</v>
      </c>
      <c r="N894" s="602">
        <f t="shared" si="198"/>
        <v>17.220000000000002</v>
      </c>
      <c r="O894" s="602">
        <f t="shared" si="198"/>
        <v>17.515000000000001</v>
      </c>
      <c r="P894" s="602"/>
      <c r="Q894" s="602"/>
    </row>
    <row r="895" spans="1:17" ht="15" thickBot="1" x14ac:dyDescent="0.4">
      <c r="A895" s="597" t="s">
        <v>18</v>
      </c>
      <c r="B895" s="602">
        <f>AVERAGE(B883:B893)</f>
        <v>32.370909090909088</v>
      </c>
      <c r="C895" s="602">
        <f>AVERAGE(C883:C893)</f>
        <v>31.276363636363637</v>
      </c>
      <c r="D895" s="574">
        <v>0</v>
      </c>
      <c r="E895" s="574">
        <v>0</v>
      </c>
      <c r="F895" s="574">
        <v>0</v>
      </c>
      <c r="G895" s="602">
        <f t="shared" ref="G895:O895" si="199">AVERAGE(G883:G893)</f>
        <v>35.854545454545459</v>
      </c>
      <c r="H895" s="602">
        <f t="shared" si="199"/>
        <v>21.25454545454545</v>
      </c>
      <c r="I895" s="602">
        <f t="shared" si="199"/>
        <v>84</v>
      </c>
      <c r="J895" s="602">
        <f t="shared" si="199"/>
        <v>40</v>
      </c>
      <c r="K895" s="602">
        <f t="shared" si="199"/>
        <v>4.5272727272727273</v>
      </c>
      <c r="L895" s="602">
        <f t="shared" si="199"/>
        <v>7.580000000000001</v>
      </c>
      <c r="M895" s="602">
        <f t="shared" si="199"/>
        <v>1.6190909090909094</v>
      </c>
      <c r="N895" s="602">
        <f t="shared" si="199"/>
        <v>1.5654545454545457</v>
      </c>
      <c r="O895" s="602">
        <f t="shared" si="199"/>
        <v>1.5922727272727273</v>
      </c>
      <c r="P895" s="602"/>
      <c r="Q895" s="638"/>
    </row>
    <row r="896" spans="1:17" ht="15" thickBot="1" x14ac:dyDescent="0.4">
      <c r="A896" s="597" t="s">
        <v>49</v>
      </c>
      <c r="B896" s="602">
        <f>B894+B881+B869</f>
        <v>1089.26</v>
      </c>
      <c r="C896" s="602">
        <f>C894+C881+C869</f>
        <v>995.2399999999999</v>
      </c>
      <c r="D896" s="574">
        <v>0</v>
      </c>
      <c r="E896" s="574">
        <v>0</v>
      </c>
      <c r="F896" s="574">
        <v>0</v>
      </c>
      <c r="G896" s="602">
        <f t="shared" ref="G896:O896" si="200">G894+G881+G869</f>
        <v>1183</v>
      </c>
      <c r="H896" s="602">
        <f t="shared" si="200"/>
        <v>685.59999999999991</v>
      </c>
      <c r="I896" s="602">
        <f t="shared" si="200"/>
        <v>2363</v>
      </c>
      <c r="J896" s="602">
        <f t="shared" si="200"/>
        <v>1039</v>
      </c>
      <c r="K896" s="602">
        <f t="shared" si="200"/>
        <v>185.39999999999998</v>
      </c>
      <c r="L896" s="602">
        <f t="shared" si="200"/>
        <v>269.38000000000005</v>
      </c>
      <c r="M896" s="602">
        <f t="shared" si="200"/>
        <v>57.92</v>
      </c>
      <c r="N896" s="602">
        <f t="shared" si="200"/>
        <v>51.21</v>
      </c>
      <c r="O896" s="602">
        <f t="shared" si="200"/>
        <v>54.564999999999998</v>
      </c>
      <c r="P896" s="602"/>
      <c r="Q896" s="602"/>
    </row>
    <row r="897" spans="1:17" ht="15" thickBot="1" x14ac:dyDescent="0.4">
      <c r="A897" s="597" t="s">
        <v>21</v>
      </c>
      <c r="B897" s="602">
        <f>B896/31</f>
        <v>35.137419354838713</v>
      </c>
      <c r="C897" s="602">
        <f>C896/31</f>
        <v>32.104516129032255</v>
      </c>
      <c r="D897" s="574">
        <v>0</v>
      </c>
      <c r="E897" s="574">
        <v>0</v>
      </c>
      <c r="F897" s="574">
        <v>0</v>
      </c>
      <c r="G897" s="602">
        <f t="shared" ref="G897:O897" si="201">G896/31</f>
        <v>38.161290322580648</v>
      </c>
      <c r="H897" s="602">
        <f t="shared" si="201"/>
        <v>22.116129032258062</v>
      </c>
      <c r="I897" s="602">
        <f t="shared" si="201"/>
        <v>76.225806451612897</v>
      </c>
      <c r="J897" s="602">
        <f t="shared" si="201"/>
        <v>33.516129032258064</v>
      </c>
      <c r="K897" s="602">
        <f t="shared" si="201"/>
        <v>5.9806451612903215</v>
      </c>
      <c r="L897" s="602">
        <f t="shared" si="201"/>
        <v>8.6896774193548403</v>
      </c>
      <c r="M897" s="602">
        <f t="shared" si="201"/>
        <v>1.8683870967741936</v>
      </c>
      <c r="N897" s="602">
        <f t="shared" si="201"/>
        <v>1.6519354838709677</v>
      </c>
      <c r="O897" s="602">
        <f t="shared" si="201"/>
        <v>1.7601612903225805</v>
      </c>
      <c r="P897" s="602"/>
      <c r="Q897" s="602"/>
    </row>
    <row r="898" spans="1:17" x14ac:dyDescent="0.35">
      <c r="A898" s="634"/>
      <c r="B898" s="634"/>
      <c r="C898" s="634"/>
      <c r="D898" s="634"/>
      <c r="E898" s="634"/>
      <c r="F898" s="634"/>
      <c r="G898" s="634"/>
      <c r="H898" s="634"/>
      <c r="I898" s="634"/>
      <c r="J898" s="634"/>
      <c r="K898" s="634"/>
      <c r="L898" s="634"/>
      <c r="M898" s="634"/>
      <c r="N898" s="634"/>
      <c r="O898" s="634"/>
      <c r="P898" s="634"/>
      <c r="Q898" s="634"/>
    </row>
    <row r="899" spans="1:17" ht="15" thickBot="1" x14ac:dyDescent="0.4">
      <c r="A899" s="1577" t="s">
        <v>310</v>
      </c>
      <c r="B899" s="1577"/>
      <c r="C899" s="1577"/>
      <c r="D899" s="1577"/>
      <c r="E899" s="1577"/>
      <c r="F899" s="1577"/>
      <c r="G899" s="1577"/>
      <c r="H899" s="1577"/>
      <c r="I899" s="1577"/>
      <c r="J899" s="1577"/>
      <c r="K899" s="1577"/>
      <c r="L899" s="1577"/>
      <c r="M899" s="1577"/>
      <c r="N899" s="1577"/>
      <c r="O899" s="1577"/>
      <c r="P899" s="1577"/>
      <c r="Q899" s="1577"/>
    </row>
    <row r="900" spans="1:17" ht="15" customHeight="1" x14ac:dyDescent="0.35">
      <c r="A900" s="1569" t="s">
        <v>1</v>
      </c>
      <c r="B900" s="1460" t="s">
        <v>23</v>
      </c>
      <c r="C900" s="1578"/>
      <c r="D900" s="1578"/>
      <c r="E900" s="1578"/>
      <c r="F900" s="1571"/>
      <c r="G900" s="1460" t="s">
        <v>24</v>
      </c>
      <c r="H900" s="1571"/>
      <c r="I900" s="1460" t="s">
        <v>4</v>
      </c>
      <c r="J900" s="1571"/>
      <c r="K900" s="1572" t="s">
        <v>5</v>
      </c>
      <c r="L900" s="1573"/>
      <c r="M900" s="1572" t="s">
        <v>6</v>
      </c>
      <c r="N900" s="1574"/>
      <c r="O900" s="1573"/>
      <c r="P900" s="1575" t="s">
        <v>46</v>
      </c>
      <c r="Q900" s="1585" t="s">
        <v>47</v>
      </c>
    </row>
    <row r="901" spans="1:17" ht="26.5" thickBot="1" x14ac:dyDescent="0.4">
      <c r="A901" s="1570"/>
      <c r="B901" s="567">
        <v>0.05</v>
      </c>
      <c r="C901" s="567">
        <v>0.1</v>
      </c>
      <c r="D901" s="568" t="s">
        <v>265</v>
      </c>
      <c r="E901" s="568" t="s">
        <v>228</v>
      </c>
      <c r="F901" s="567" t="s">
        <v>299</v>
      </c>
      <c r="G901" s="567" t="s">
        <v>9</v>
      </c>
      <c r="H901" s="567" t="s">
        <v>10</v>
      </c>
      <c r="I901" s="567" t="s">
        <v>9</v>
      </c>
      <c r="J901" s="567" t="s">
        <v>10</v>
      </c>
      <c r="K901" s="567" t="s">
        <v>11</v>
      </c>
      <c r="L901" s="567" t="s">
        <v>12</v>
      </c>
      <c r="M901" s="606" t="s">
        <v>13</v>
      </c>
      <c r="N901" s="606" t="s">
        <v>14</v>
      </c>
      <c r="O901" s="606" t="s">
        <v>48</v>
      </c>
      <c r="P901" s="1576"/>
      <c r="Q901" s="1594"/>
    </row>
    <row r="902" spans="1:17" x14ac:dyDescent="0.35">
      <c r="A902" s="628">
        <v>1</v>
      </c>
      <c r="B902" s="581">
        <v>31.84</v>
      </c>
      <c r="C902" s="580">
        <v>31.4</v>
      </c>
      <c r="D902" s="574">
        <v>0</v>
      </c>
      <c r="E902" s="574">
        <v>0</v>
      </c>
      <c r="F902" s="574">
        <v>0</v>
      </c>
      <c r="G902" s="583">
        <v>36.200000000000003</v>
      </c>
      <c r="H902" s="583">
        <v>22.8</v>
      </c>
      <c r="I902" s="580">
        <v>96</v>
      </c>
      <c r="J902" s="580">
        <v>42</v>
      </c>
      <c r="K902" s="580">
        <v>2.0299999999999998</v>
      </c>
      <c r="L902" s="580">
        <v>2.42</v>
      </c>
      <c r="M902" s="580">
        <v>2.0299999999999998</v>
      </c>
      <c r="N902" s="581">
        <v>1.96</v>
      </c>
      <c r="O902" s="581">
        <f>AVERAGE(M902:N902)</f>
        <v>1.9949999999999999</v>
      </c>
      <c r="P902" s="582">
        <v>0.375</v>
      </c>
      <c r="Q902" s="583">
        <v>0</v>
      </c>
    </row>
    <row r="903" spans="1:17" x14ac:dyDescent="0.35">
      <c r="A903" s="571">
        <v>2</v>
      </c>
      <c r="B903" s="580">
        <v>31.64</v>
      </c>
      <c r="C903" s="580">
        <v>29.6</v>
      </c>
      <c r="D903" s="574">
        <v>0</v>
      </c>
      <c r="E903" s="574">
        <v>0</v>
      </c>
      <c r="F903" s="574">
        <v>0</v>
      </c>
      <c r="G903" s="583">
        <v>35</v>
      </c>
      <c r="H903" s="580">
        <v>20.8</v>
      </c>
      <c r="I903" s="580">
        <v>96</v>
      </c>
      <c r="J903" s="580">
        <v>42</v>
      </c>
      <c r="K903" s="580">
        <v>1.02</v>
      </c>
      <c r="L903" s="581">
        <v>5.35</v>
      </c>
      <c r="M903" s="580">
        <v>1.02</v>
      </c>
      <c r="N903" s="580">
        <v>1.29</v>
      </c>
      <c r="O903" s="581">
        <f>AVERAGE(M903:N903)</f>
        <v>1.155</v>
      </c>
      <c r="P903" s="582">
        <v>0.30555555555555552</v>
      </c>
      <c r="Q903" s="583">
        <v>12.3</v>
      </c>
    </row>
    <row r="904" spans="1:17" x14ac:dyDescent="0.35">
      <c r="A904" s="571">
        <v>3</v>
      </c>
      <c r="B904" s="583">
        <v>32</v>
      </c>
      <c r="C904" s="580">
        <v>30.96</v>
      </c>
      <c r="D904" s="574">
        <v>0</v>
      </c>
      <c r="E904" s="574">
        <v>0</v>
      </c>
      <c r="F904" s="574">
        <v>0</v>
      </c>
      <c r="G904" s="583">
        <v>37.799999999999997</v>
      </c>
      <c r="H904" s="583">
        <v>21.8</v>
      </c>
      <c r="I904" s="580">
        <v>84</v>
      </c>
      <c r="J904" s="580">
        <v>36</v>
      </c>
      <c r="K904" s="581">
        <v>1.93</v>
      </c>
      <c r="L904" s="580">
        <v>10.6</v>
      </c>
      <c r="M904" s="581">
        <v>1.93</v>
      </c>
      <c r="N904" s="581">
        <v>1.87</v>
      </c>
      <c r="O904" s="581">
        <f t="shared" ref="O904:O935" si="202">AVERAGE(M904:N904)</f>
        <v>1.9</v>
      </c>
      <c r="P904" s="582">
        <v>0.35416666666666669</v>
      </c>
      <c r="Q904" s="583">
        <v>0</v>
      </c>
    </row>
    <row r="905" spans="1:17" x14ac:dyDescent="0.35">
      <c r="A905" s="571">
        <v>4</v>
      </c>
      <c r="B905" s="580">
        <v>28.36</v>
      </c>
      <c r="C905" s="581">
        <v>29.12</v>
      </c>
      <c r="D905" s="574">
        <v>0</v>
      </c>
      <c r="E905" s="574">
        <v>0</v>
      </c>
      <c r="F905" s="574">
        <v>0</v>
      </c>
      <c r="G905" s="583">
        <v>33.6</v>
      </c>
      <c r="H905" s="583">
        <v>21.2</v>
      </c>
      <c r="I905" s="580">
        <v>96</v>
      </c>
      <c r="J905" s="580">
        <v>42</v>
      </c>
      <c r="K905" s="580">
        <v>1.63</v>
      </c>
      <c r="L905" s="580">
        <v>5.84</v>
      </c>
      <c r="M905" s="580">
        <v>1.63</v>
      </c>
      <c r="N905" s="581">
        <v>1.44</v>
      </c>
      <c r="O905" s="581">
        <f t="shared" si="202"/>
        <v>1.5349999999999999</v>
      </c>
      <c r="P905" s="582">
        <v>0.23958333333333334</v>
      </c>
      <c r="Q905" s="583">
        <v>22</v>
      </c>
    </row>
    <row r="906" spans="1:17" x14ac:dyDescent="0.35">
      <c r="A906" s="571">
        <v>5</v>
      </c>
      <c r="B906" s="581">
        <v>30.76</v>
      </c>
      <c r="C906" s="581">
        <v>29.24</v>
      </c>
      <c r="D906" s="574">
        <v>0</v>
      </c>
      <c r="E906" s="574">
        <v>0</v>
      </c>
      <c r="F906" s="574">
        <v>0</v>
      </c>
      <c r="G906" s="583">
        <v>34</v>
      </c>
      <c r="H906" s="583">
        <v>20.6</v>
      </c>
      <c r="I906" s="580">
        <v>92</v>
      </c>
      <c r="J906" s="580">
        <v>48</v>
      </c>
      <c r="K906" s="580">
        <v>1.79</v>
      </c>
      <c r="L906" s="581">
        <v>5.46</v>
      </c>
      <c r="M906" s="580">
        <v>1.79</v>
      </c>
      <c r="N906" s="580">
        <v>0.65</v>
      </c>
      <c r="O906" s="581">
        <f t="shared" si="202"/>
        <v>1.22</v>
      </c>
      <c r="P906" s="582">
        <v>0.10416666666666667</v>
      </c>
      <c r="Q906" s="583">
        <v>1</v>
      </c>
    </row>
    <row r="907" spans="1:17" x14ac:dyDescent="0.35">
      <c r="A907" s="571">
        <v>6</v>
      </c>
      <c r="B907" s="580">
        <v>28.92</v>
      </c>
      <c r="C907" s="580">
        <v>29.36</v>
      </c>
      <c r="D907" s="574">
        <v>0</v>
      </c>
      <c r="E907" s="574">
        <v>0</v>
      </c>
      <c r="F907" s="574">
        <v>0</v>
      </c>
      <c r="G907" s="583">
        <v>33</v>
      </c>
      <c r="H907" s="580">
        <v>23.2</v>
      </c>
      <c r="I907" s="580">
        <v>92</v>
      </c>
      <c r="J907" s="580">
        <v>46</v>
      </c>
      <c r="K907" s="580">
        <v>2.68</v>
      </c>
      <c r="L907" s="580">
        <v>0.94</v>
      </c>
      <c r="M907" s="580">
        <v>2.68</v>
      </c>
      <c r="N907" s="580">
        <v>1.75</v>
      </c>
      <c r="O907" s="581">
        <f t="shared" si="202"/>
        <v>2.2149999999999999</v>
      </c>
      <c r="P907" s="582">
        <v>0.10069444444444443</v>
      </c>
      <c r="Q907" s="583">
        <v>0</v>
      </c>
    </row>
    <row r="908" spans="1:17" x14ac:dyDescent="0.35">
      <c r="A908" s="571">
        <v>7</v>
      </c>
      <c r="B908" s="580">
        <v>29.44</v>
      </c>
      <c r="C908" s="581">
        <v>29.2</v>
      </c>
      <c r="D908" s="574">
        <v>0</v>
      </c>
      <c r="E908" s="574">
        <v>0</v>
      </c>
      <c r="F908" s="574">
        <v>0</v>
      </c>
      <c r="G908" s="583">
        <v>32</v>
      </c>
      <c r="H908" s="583">
        <v>20.6</v>
      </c>
      <c r="I908" s="580">
        <v>96</v>
      </c>
      <c r="J908" s="580">
        <v>66</v>
      </c>
      <c r="K908" s="580">
        <v>1.18</v>
      </c>
      <c r="L908" s="580">
        <v>0.22</v>
      </c>
      <c r="M908" s="580">
        <v>1.18</v>
      </c>
      <c r="N908" s="581">
        <v>1.6</v>
      </c>
      <c r="O908" s="581">
        <f t="shared" si="202"/>
        <v>1.3900000000000001</v>
      </c>
      <c r="P908" s="582">
        <v>0.14930555555555555</v>
      </c>
      <c r="Q908" s="583">
        <v>15</v>
      </c>
    </row>
    <row r="909" spans="1:17" x14ac:dyDescent="0.35">
      <c r="A909" s="571">
        <v>8</v>
      </c>
      <c r="B909" s="581">
        <v>31.08</v>
      </c>
      <c r="C909" s="580">
        <v>28.44</v>
      </c>
      <c r="D909" s="574">
        <v>0</v>
      </c>
      <c r="E909" s="574">
        <v>0</v>
      </c>
      <c r="F909" s="574">
        <v>0</v>
      </c>
      <c r="G909" s="583">
        <v>35</v>
      </c>
      <c r="H909" s="583">
        <v>20.8</v>
      </c>
      <c r="I909" s="580">
        <v>96</v>
      </c>
      <c r="J909" s="580">
        <v>54</v>
      </c>
      <c r="K909" s="580">
        <v>1.1599999999999999</v>
      </c>
      <c r="L909" s="580">
        <v>4.82</v>
      </c>
      <c r="M909" s="580">
        <v>1.1599999999999999</v>
      </c>
      <c r="N909" s="581">
        <v>1.64</v>
      </c>
      <c r="O909" s="581">
        <f t="shared" si="202"/>
        <v>1.4</v>
      </c>
      <c r="P909" s="582">
        <v>0.35416666666666669</v>
      </c>
      <c r="Q909" s="583">
        <v>5.3</v>
      </c>
    </row>
    <row r="910" spans="1:17" x14ac:dyDescent="0.35">
      <c r="A910" s="571">
        <v>9</v>
      </c>
      <c r="B910" s="580">
        <v>32.159999999999997</v>
      </c>
      <c r="C910" s="580">
        <v>30.44</v>
      </c>
      <c r="D910" s="574">
        <v>0</v>
      </c>
      <c r="E910" s="574">
        <v>0</v>
      </c>
      <c r="F910" s="574">
        <v>0</v>
      </c>
      <c r="G910" s="583">
        <v>34.4</v>
      </c>
      <c r="H910" s="583">
        <v>20</v>
      </c>
      <c r="I910" s="580">
        <v>92</v>
      </c>
      <c r="J910" s="580">
        <v>51</v>
      </c>
      <c r="K910" s="580">
        <v>1.03</v>
      </c>
      <c r="L910" s="581">
        <v>6.6</v>
      </c>
      <c r="M910" s="580">
        <v>1.03</v>
      </c>
      <c r="N910" s="580">
        <v>1.22</v>
      </c>
      <c r="O910" s="581">
        <f t="shared" si="202"/>
        <v>1.125</v>
      </c>
      <c r="P910" s="582">
        <v>0.35416666666666669</v>
      </c>
      <c r="Q910" s="583">
        <v>2.7</v>
      </c>
    </row>
    <row r="911" spans="1:17" ht="15" thickBot="1" x14ac:dyDescent="0.4">
      <c r="A911" s="636">
        <v>10</v>
      </c>
      <c r="B911" s="580">
        <v>33</v>
      </c>
      <c r="C911" s="580">
        <v>31.44</v>
      </c>
      <c r="D911" s="574">
        <v>0</v>
      </c>
      <c r="E911" s="574">
        <v>0</v>
      </c>
      <c r="F911" s="574">
        <v>0</v>
      </c>
      <c r="G911" s="583">
        <v>34.799999999999997</v>
      </c>
      <c r="H911" s="583">
        <v>20.2</v>
      </c>
      <c r="I911" s="580">
        <v>87</v>
      </c>
      <c r="J911" s="580">
        <v>45</v>
      </c>
      <c r="K911" s="581">
        <v>0.9</v>
      </c>
      <c r="L911" s="580">
        <v>7.04</v>
      </c>
      <c r="M911" s="581">
        <v>0.9</v>
      </c>
      <c r="N911" s="581">
        <v>0.63</v>
      </c>
      <c r="O911" s="581">
        <f t="shared" si="202"/>
        <v>0.76500000000000001</v>
      </c>
      <c r="P911" s="582">
        <v>0.4375</v>
      </c>
      <c r="Q911" s="583">
        <v>0</v>
      </c>
    </row>
    <row r="912" spans="1:17" ht="15" thickBot="1" x14ac:dyDescent="0.4">
      <c r="A912" s="597" t="s">
        <v>16</v>
      </c>
      <c r="B912" s="581">
        <f>SUM(B902:B911)</f>
        <v>309.19999999999993</v>
      </c>
      <c r="C912" s="581">
        <f>SUM(C902:C911)</f>
        <v>299.2</v>
      </c>
      <c r="D912" s="574">
        <v>0</v>
      </c>
      <c r="E912" s="574">
        <v>0</v>
      </c>
      <c r="F912" s="574">
        <v>0</v>
      </c>
      <c r="G912" s="581">
        <f t="shared" ref="G912:N912" si="203">SUM(G902:G911)</f>
        <v>345.8</v>
      </c>
      <c r="H912" s="581">
        <f t="shared" si="203"/>
        <v>212</v>
      </c>
      <c r="I912" s="581">
        <f t="shared" si="203"/>
        <v>927</v>
      </c>
      <c r="J912" s="581">
        <f t="shared" si="203"/>
        <v>472</v>
      </c>
      <c r="K912" s="581">
        <f t="shared" si="203"/>
        <v>15.349999999999998</v>
      </c>
      <c r="L912" s="581">
        <f t="shared" si="203"/>
        <v>49.29</v>
      </c>
      <c r="M912" s="581">
        <f t="shared" si="203"/>
        <v>15.349999999999998</v>
      </c>
      <c r="N912" s="581">
        <f t="shared" si="203"/>
        <v>14.050000000000002</v>
      </c>
      <c r="O912" s="581">
        <f t="shared" si="202"/>
        <v>14.7</v>
      </c>
      <c r="P912" s="582"/>
      <c r="Q912" s="583"/>
    </row>
    <row r="913" spans="1:17" ht="15" thickBot="1" x14ac:dyDescent="0.4">
      <c r="A913" s="597" t="s">
        <v>18</v>
      </c>
      <c r="B913" s="581">
        <f>AVERAGE(B902:B911)</f>
        <v>30.919999999999995</v>
      </c>
      <c r="C913" s="581">
        <f>AVERAGE(C902:C911)</f>
        <v>29.919999999999998</v>
      </c>
      <c r="D913" s="574">
        <v>0</v>
      </c>
      <c r="E913" s="574">
        <v>0</v>
      </c>
      <c r="F913" s="574">
        <v>0</v>
      </c>
      <c r="G913" s="581">
        <f t="shared" ref="G913:N913" si="204">AVERAGE(G902:G911)</f>
        <v>34.58</v>
      </c>
      <c r="H913" s="581">
        <f t="shared" si="204"/>
        <v>21.2</v>
      </c>
      <c r="I913" s="581">
        <f t="shared" si="204"/>
        <v>92.7</v>
      </c>
      <c r="J913" s="581">
        <f t="shared" si="204"/>
        <v>47.2</v>
      </c>
      <c r="K913" s="581">
        <f t="shared" si="204"/>
        <v>1.5349999999999997</v>
      </c>
      <c r="L913" s="581">
        <f t="shared" si="204"/>
        <v>4.9290000000000003</v>
      </c>
      <c r="M913" s="581">
        <f t="shared" si="204"/>
        <v>1.5349999999999997</v>
      </c>
      <c r="N913" s="581">
        <f t="shared" si="204"/>
        <v>1.4050000000000002</v>
      </c>
      <c r="O913" s="581">
        <f t="shared" si="202"/>
        <v>1.47</v>
      </c>
      <c r="P913" s="582"/>
      <c r="Q913" s="583"/>
    </row>
    <row r="914" spans="1:17" x14ac:dyDescent="0.35">
      <c r="A914" s="628">
        <v>11</v>
      </c>
      <c r="B914" s="580">
        <v>33.479999999999997</v>
      </c>
      <c r="C914" s="581">
        <v>31.68</v>
      </c>
      <c r="D914" s="574">
        <v>0</v>
      </c>
      <c r="E914" s="574">
        <v>0</v>
      </c>
      <c r="F914" s="574">
        <v>0</v>
      </c>
      <c r="G914" s="583">
        <v>35</v>
      </c>
      <c r="H914" s="583">
        <v>21.2</v>
      </c>
      <c r="I914" s="580">
        <v>88</v>
      </c>
      <c r="J914" s="580">
        <v>46</v>
      </c>
      <c r="K914" s="580">
        <v>1.37</v>
      </c>
      <c r="L914" s="580">
        <v>8.84</v>
      </c>
      <c r="M914" s="580">
        <v>1.37</v>
      </c>
      <c r="N914" s="581">
        <v>0.94</v>
      </c>
      <c r="O914" s="581">
        <f t="shared" si="202"/>
        <v>1.155</v>
      </c>
      <c r="P914" s="582">
        <v>0.42708333333333331</v>
      </c>
      <c r="Q914" s="583">
        <v>0</v>
      </c>
    </row>
    <row r="915" spans="1:17" x14ac:dyDescent="0.35">
      <c r="A915" s="571">
        <v>12</v>
      </c>
      <c r="B915" s="581">
        <v>32.4</v>
      </c>
      <c r="C915" s="581">
        <v>32.04</v>
      </c>
      <c r="D915" s="574">
        <v>0</v>
      </c>
      <c r="E915" s="574">
        <v>0</v>
      </c>
      <c r="F915" s="574">
        <v>0</v>
      </c>
      <c r="G915" s="583">
        <v>35.200000000000003</v>
      </c>
      <c r="H915" s="583">
        <v>22.2</v>
      </c>
      <c r="I915" s="580">
        <v>92</v>
      </c>
      <c r="J915" s="580">
        <v>47</v>
      </c>
      <c r="K915" s="580">
        <v>2.29</v>
      </c>
      <c r="L915" s="581">
        <v>6.84</v>
      </c>
      <c r="M915" s="580">
        <v>2.29</v>
      </c>
      <c r="N915" s="580">
        <v>1.95</v>
      </c>
      <c r="O915" s="581">
        <f t="shared" si="202"/>
        <v>2.12</v>
      </c>
      <c r="P915" s="582">
        <v>0.28819444444444448</v>
      </c>
      <c r="Q915" s="583">
        <v>0</v>
      </c>
    </row>
    <row r="916" spans="1:17" x14ac:dyDescent="0.35">
      <c r="A916" s="571">
        <v>13</v>
      </c>
      <c r="B916" s="580">
        <v>32.200000000000003</v>
      </c>
      <c r="C916" s="581">
        <v>31</v>
      </c>
      <c r="D916" s="574">
        <v>0</v>
      </c>
      <c r="E916" s="574">
        <v>0</v>
      </c>
      <c r="F916" s="574">
        <v>0</v>
      </c>
      <c r="G916" s="583">
        <v>33.200000000000003</v>
      </c>
      <c r="H916" s="580">
        <v>19.8</v>
      </c>
      <c r="I916" s="580">
        <v>96</v>
      </c>
      <c r="J916" s="580">
        <v>55</v>
      </c>
      <c r="K916" s="580">
        <v>0.95</v>
      </c>
      <c r="L916" s="580">
        <v>7.64</v>
      </c>
      <c r="M916" s="580">
        <v>0.95</v>
      </c>
      <c r="N916" s="580">
        <v>1.81</v>
      </c>
      <c r="O916" s="581">
        <f t="shared" si="202"/>
        <v>1.38</v>
      </c>
      <c r="P916" s="582">
        <v>0.4201388888888889</v>
      </c>
      <c r="Q916" s="583">
        <v>16.399999999999999</v>
      </c>
    </row>
    <row r="917" spans="1:17" x14ac:dyDescent="0.35">
      <c r="A917" s="571">
        <v>14</v>
      </c>
      <c r="B917" s="580">
        <v>29.52</v>
      </c>
      <c r="C917" s="580">
        <v>29.52</v>
      </c>
      <c r="D917" s="574">
        <v>0</v>
      </c>
      <c r="E917" s="574">
        <v>0</v>
      </c>
      <c r="F917" s="574">
        <v>0</v>
      </c>
      <c r="G917" s="580">
        <v>33.200000000000003</v>
      </c>
      <c r="H917" s="583">
        <v>20.2</v>
      </c>
      <c r="I917" s="580">
        <v>96</v>
      </c>
      <c r="J917" s="580">
        <v>58</v>
      </c>
      <c r="K917" s="581">
        <v>1.8</v>
      </c>
      <c r="L917" s="581">
        <v>7.7</v>
      </c>
      <c r="M917" s="581">
        <v>1.8</v>
      </c>
      <c r="N917" s="581">
        <v>0.5</v>
      </c>
      <c r="O917" s="581">
        <f t="shared" si="202"/>
        <v>1.1499999999999999</v>
      </c>
      <c r="P917" s="582">
        <v>0.3125</v>
      </c>
      <c r="Q917" s="583">
        <v>17</v>
      </c>
    </row>
    <row r="918" spans="1:17" x14ac:dyDescent="0.35">
      <c r="A918" s="571">
        <v>15</v>
      </c>
      <c r="B918" s="581">
        <v>33.36</v>
      </c>
      <c r="C918" s="581">
        <v>31</v>
      </c>
      <c r="D918" s="574">
        <v>0</v>
      </c>
      <c r="E918" s="574">
        <v>0</v>
      </c>
      <c r="F918" s="574">
        <v>0</v>
      </c>
      <c r="G918" s="583">
        <v>34</v>
      </c>
      <c r="H918" s="583">
        <v>22.2</v>
      </c>
      <c r="I918" s="580">
        <v>88</v>
      </c>
      <c r="J918" s="580">
        <v>51</v>
      </c>
      <c r="K918" s="581">
        <v>0.7</v>
      </c>
      <c r="L918" s="581">
        <v>8</v>
      </c>
      <c r="M918" s="581">
        <v>0.7</v>
      </c>
      <c r="N918" s="581">
        <v>1.1000000000000001</v>
      </c>
      <c r="O918" s="581">
        <f t="shared" si="202"/>
        <v>0.9</v>
      </c>
      <c r="P918" s="582">
        <v>0.41319444444444442</v>
      </c>
      <c r="Q918" s="583">
        <v>0</v>
      </c>
    </row>
    <row r="919" spans="1:17" x14ac:dyDescent="0.35">
      <c r="A919" s="571">
        <v>16</v>
      </c>
      <c r="B919" s="580">
        <v>32.799999999999997</v>
      </c>
      <c r="C919" s="580">
        <v>30.24</v>
      </c>
      <c r="D919" s="574">
        <v>0</v>
      </c>
      <c r="E919" s="574">
        <v>0</v>
      </c>
      <c r="F919" s="574">
        <v>0</v>
      </c>
      <c r="G919" s="583">
        <v>34</v>
      </c>
      <c r="H919" s="583">
        <v>20</v>
      </c>
      <c r="I919" s="580">
        <v>96</v>
      </c>
      <c r="J919" s="580">
        <v>55</v>
      </c>
      <c r="K919" s="581">
        <v>0.8</v>
      </c>
      <c r="L919" s="581">
        <v>7.7</v>
      </c>
      <c r="M919" s="581">
        <v>0.8</v>
      </c>
      <c r="N919" s="581">
        <v>0.9</v>
      </c>
      <c r="O919" s="581">
        <f t="shared" si="202"/>
        <v>0.85000000000000009</v>
      </c>
      <c r="P919" s="582">
        <v>0.30208333333333331</v>
      </c>
      <c r="Q919" s="583">
        <v>0</v>
      </c>
    </row>
    <row r="920" spans="1:17" x14ac:dyDescent="0.35">
      <c r="A920" s="571">
        <v>17</v>
      </c>
      <c r="B920" s="580">
        <v>32.68</v>
      </c>
      <c r="C920" s="580">
        <v>31.96</v>
      </c>
      <c r="D920" s="574">
        <v>0</v>
      </c>
      <c r="E920" s="574">
        <v>0</v>
      </c>
      <c r="F920" s="574">
        <v>0</v>
      </c>
      <c r="G920" s="583">
        <v>34.4</v>
      </c>
      <c r="H920" s="583">
        <v>24.4</v>
      </c>
      <c r="I920" s="580">
        <v>96</v>
      </c>
      <c r="J920" s="580">
        <v>44</v>
      </c>
      <c r="K920" s="581">
        <v>1.2</v>
      </c>
      <c r="L920" s="581">
        <v>8.6999999999999993</v>
      </c>
      <c r="M920" s="581">
        <v>1.2</v>
      </c>
      <c r="N920" s="581">
        <v>0.6</v>
      </c>
      <c r="O920" s="581">
        <f t="shared" si="202"/>
        <v>0.89999999999999991</v>
      </c>
      <c r="P920" s="582">
        <v>0.45833333333333331</v>
      </c>
      <c r="Q920" s="583">
        <v>0</v>
      </c>
    </row>
    <row r="921" spans="1:17" x14ac:dyDescent="0.35">
      <c r="A921" s="571">
        <v>18</v>
      </c>
      <c r="B921" s="580">
        <v>34.24</v>
      </c>
      <c r="C921" s="581">
        <v>32.72</v>
      </c>
      <c r="D921" s="574">
        <v>0</v>
      </c>
      <c r="E921" s="574">
        <v>0</v>
      </c>
      <c r="F921" s="574">
        <v>0</v>
      </c>
      <c r="G921" s="583">
        <v>35.6</v>
      </c>
      <c r="H921" s="583">
        <v>22.2</v>
      </c>
      <c r="I921" s="580">
        <v>96</v>
      </c>
      <c r="J921" s="580">
        <v>48</v>
      </c>
      <c r="K921" s="581">
        <v>1.3</v>
      </c>
      <c r="L921" s="581">
        <v>0.2</v>
      </c>
      <c r="M921" s="581">
        <v>1.3</v>
      </c>
      <c r="N921" s="581">
        <v>1.2</v>
      </c>
      <c r="O921" s="581">
        <f t="shared" si="202"/>
        <v>1.25</v>
      </c>
      <c r="P921" s="582">
        <v>0.3576388888888889</v>
      </c>
      <c r="Q921" s="583">
        <v>0</v>
      </c>
    </row>
    <row r="922" spans="1:17" x14ac:dyDescent="0.35">
      <c r="A922" s="571">
        <v>19</v>
      </c>
      <c r="B922" s="581">
        <v>32.76</v>
      </c>
      <c r="C922" s="581">
        <v>32.28</v>
      </c>
      <c r="D922" s="574">
        <v>0</v>
      </c>
      <c r="E922" s="574">
        <v>0</v>
      </c>
      <c r="F922" s="574">
        <v>0</v>
      </c>
      <c r="G922" s="583">
        <v>34.200000000000003</v>
      </c>
      <c r="H922" s="583">
        <v>20.8</v>
      </c>
      <c r="I922" s="580">
        <v>92</v>
      </c>
      <c r="J922" s="580">
        <v>51</v>
      </c>
      <c r="K922" s="581">
        <v>1.1000000000000001</v>
      </c>
      <c r="L922" s="581">
        <v>7.8</v>
      </c>
      <c r="M922" s="581">
        <v>1.1000000000000001</v>
      </c>
      <c r="N922" s="581">
        <v>1.4</v>
      </c>
      <c r="O922" s="581">
        <f t="shared" si="202"/>
        <v>1.25</v>
      </c>
      <c r="P922" s="582">
        <v>0.3125</v>
      </c>
      <c r="Q922" s="583">
        <v>5.5</v>
      </c>
    </row>
    <row r="923" spans="1:17" ht="15" thickBot="1" x14ac:dyDescent="0.4">
      <c r="A923" s="585">
        <v>20</v>
      </c>
      <c r="B923" s="580">
        <v>31.88</v>
      </c>
      <c r="C923" s="580">
        <v>31.84</v>
      </c>
      <c r="D923" s="574">
        <v>0</v>
      </c>
      <c r="E923" s="574">
        <v>0</v>
      </c>
      <c r="F923" s="574">
        <v>0</v>
      </c>
      <c r="G923" s="583">
        <v>34.200000000000003</v>
      </c>
      <c r="H923" s="580">
        <v>20.2</v>
      </c>
      <c r="I923" s="580">
        <v>92</v>
      </c>
      <c r="J923" s="580">
        <v>51</v>
      </c>
      <c r="K923" s="581">
        <v>1.4</v>
      </c>
      <c r="L923" s="580" t="s">
        <v>311</v>
      </c>
      <c r="M923" s="581">
        <v>1.4</v>
      </c>
      <c r="N923" s="580" t="s">
        <v>311</v>
      </c>
      <c r="O923" s="581">
        <f t="shared" si="202"/>
        <v>1.4</v>
      </c>
      <c r="P923" s="582">
        <v>0.4201388888888889</v>
      </c>
      <c r="Q923" s="583">
        <v>0</v>
      </c>
    </row>
    <row r="924" spans="1:17" ht="15" thickBot="1" x14ac:dyDescent="0.4">
      <c r="A924" s="597" t="s">
        <v>16</v>
      </c>
      <c r="B924" s="580">
        <f>SUM(B914:B923)</f>
        <v>325.32</v>
      </c>
      <c r="C924" s="580">
        <f>SUM(C914:C923)</f>
        <v>314.28000000000003</v>
      </c>
      <c r="D924" s="574">
        <v>0</v>
      </c>
      <c r="E924" s="574">
        <v>0</v>
      </c>
      <c r="F924" s="574">
        <v>0</v>
      </c>
      <c r="G924" s="580">
        <f t="shared" ref="G924:N924" si="205">SUM(G914:G923)</f>
        <v>343</v>
      </c>
      <c r="H924" s="580">
        <f t="shared" si="205"/>
        <v>213.2</v>
      </c>
      <c r="I924" s="580">
        <f t="shared" si="205"/>
        <v>932</v>
      </c>
      <c r="J924" s="580">
        <f t="shared" si="205"/>
        <v>506</v>
      </c>
      <c r="K924" s="580">
        <f t="shared" si="205"/>
        <v>12.91</v>
      </c>
      <c r="L924" s="580">
        <f t="shared" si="205"/>
        <v>63.42</v>
      </c>
      <c r="M924" s="580">
        <f t="shared" si="205"/>
        <v>12.91</v>
      </c>
      <c r="N924" s="580">
        <f t="shared" si="205"/>
        <v>10.399999999999999</v>
      </c>
      <c r="O924" s="581">
        <f t="shared" si="202"/>
        <v>11.654999999999999</v>
      </c>
      <c r="P924" s="582"/>
      <c r="Q924" s="583"/>
    </row>
    <row r="925" spans="1:17" ht="15" thickBot="1" x14ac:dyDescent="0.4">
      <c r="A925" s="597" t="s">
        <v>18</v>
      </c>
      <c r="B925" s="580">
        <f>AVERAGE(B914:B923)</f>
        <v>32.531999999999996</v>
      </c>
      <c r="C925" s="580">
        <f>AVERAGE(C914:C923)</f>
        <v>31.428000000000004</v>
      </c>
      <c r="D925" s="574">
        <v>0</v>
      </c>
      <c r="E925" s="574">
        <v>0</v>
      </c>
      <c r="F925" s="574">
        <v>0</v>
      </c>
      <c r="G925" s="580">
        <f t="shared" ref="G925:N925" si="206">AVERAGE(G914:G923)</f>
        <v>34.299999999999997</v>
      </c>
      <c r="H925" s="580">
        <f t="shared" si="206"/>
        <v>21.32</v>
      </c>
      <c r="I925" s="580">
        <f t="shared" si="206"/>
        <v>93.2</v>
      </c>
      <c r="J925" s="580">
        <f t="shared" si="206"/>
        <v>50.6</v>
      </c>
      <c r="K925" s="580">
        <f t="shared" si="206"/>
        <v>1.2909999999999999</v>
      </c>
      <c r="L925" s="583">
        <f t="shared" si="206"/>
        <v>7.0466666666666669</v>
      </c>
      <c r="M925" s="583">
        <f t="shared" si="206"/>
        <v>1.2909999999999999</v>
      </c>
      <c r="N925" s="583">
        <f t="shared" si="206"/>
        <v>1.1555555555555554</v>
      </c>
      <c r="O925" s="581">
        <f t="shared" si="202"/>
        <v>1.2232777777777777</v>
      </c>
      <c r="P925" s="582"/>
      <c r="Q925" s="583"/>
    </row>
    <row r="926" spans="1:17" x14ac:dyDescent="0.35">
      <c r="A926" s="603">
        <v>21</v>
      </c>
      <c r="B926" s="580"/>
      <c r="C926" s="580"/>
      <c r="D926" s="574">
        <v>0</v>
      </c>
      <c r="E926" s="574">
        <v>0</v>
      </c>
      <c r="F926" s="574">
        <v>0</v>
      </c>
      <c r="G926" s="574">
        <v>0</v>
      </c>
      <c r="H926" s="574">
        <v>0</v>
      </c>
      <c r="I926" s="574">
        <v>0</v>
      </c>
      <c r="J926" s="574">
        <v>0</v>
      </c>
      <c r="K926" s="574">
        <v>0</v>
      </c>
      <c r="L926" s="574">
        <v>0</v>
      </c>
      <c r="M926" s="574">
        <v>0</v>
      </c>
      <c r="N926" s="574">
        <v>0</v>
      </c>
      <c r="O926" s="574">
        <v>0</v>
      </c>
      <c r="P926" s="574">
        <v>0</v>
      </c>
      <c r="Q926" s="574">
        <v>0</v>
      </c>
    </row>
    <row r="927" spans="1:17" x14ac:dyDescent="0.35">
      <c r="A927" s="571">
        <v>22</v>
      </c>
      <c r="B927" s="581"/>
      <c r="C927" s="580"/>
      <c r="D927" s="574">
        <v>0</v>
      </c>
      <c r="E927" s="574">
        <v>0</v>
      </c>
      <c r="F927" s="574">
        <v>0</v>
      </c>
      <c r="G927" s="574">
        <v>0</v>
      </c>
      <c r="H927" s="574">
        <v>0</v>
      </c>
      <c r="I927" s="574">
        <v>0</v>
      </c>
      <c r="J927" s="574">
        <v>0</v>
      </c>
      <c r="K927" s="574">
        <v>0</v>
      </c>
      <c r="L927" s="574">
        <v>0</v>
      </c>
      <c r="M927" s="574">
        <v>0</v>
      </c>
      <c r="N927" s="574">
        <v>0</v>
      </c>
      <c r="O927" s="574">
        <v>0</v>
      </c>
      <c r="P927" s="574">
        <v>0</v>
      </c>
      <c r="Q927" s="574">
        <v>0</v>
      </c>
    </row>
    <row r="928" spans="1:17" x14ac:dyDescent="0.35">
      <c r="A928" s="571">
        <v>23</v>
      </c>
      <c r="B928" s="580"/>
      <c r="C928" s="580"/>
      <c r="D928" s="574">
        <v>0</v>
      </c>
      <c r="E928" s="574">
        <v>0</v>
      </c>
      <c r="F928" s="574">
        <v>0</v>
      </c>
      <c r="G928" s="574">
        <v>0</v>
      </c>
      <c r="H928" s="574">
        <v>0</v>
      </c>
      <c r="I928" s="574">
        <v>0</v>
      </c>
      <c r="J928" s="574">
        <v>0</v>
      </c>
      <c r="K928" s="574">
        <v>0</v>
      </c>
      <c r="L928" s="574">
        <v>0</v>
      </c>
      <c r="M928" s="574">
        <v>0</v>
      </c>
      <c r="N928" s="574">
        <v>0</v>
      </c>
      <c r="O928" s="574">
        <v>0</v>
      </c>
      <c r="P928" s="574">
        <v>0</v>
      </c>
      <c r="Q928" s="574">
        <v>0</v>
      </c>
    </row>
    <row r="929" spans="1:17" x14ac:dyDescent="0.35">
      <c r="A929" s="571">
        <v>24</v>
      </c>
      <c r="B929" s="580"/>
      <c r="C929" s="580"/>
      <c r="D929" s="574">
        <v>0</v>
      </c>
      <c r="E929" s="574">
        <v>0</v>
      </c>
      <c r="F929" s="574">
        <v>0</v>
      </c>
      <c r="G929" s="574">
        <v>0</v>
      </c>
      <c r="H929" s="574">
        <v>0</v>
      </c>
      <c r="I929" s="574">
        <v>0</v>
      </c>
      <c r="J929" s="574">
        <v>0</v>
      </c>
      <c r="K929" s="574">
        <v>0</v>
      </c>
      <c r="L929" s="574">
        <v>0</v>
      </c>
      <c r="M929" s="574">
        <v>0</v>
      </c>
      <c r="N929" s="574">
        <v>0</v>
      </c>
      <c r="O929" s="574">
        <v>0</v>
      </c>
      <c r="P929" s="574">
        <v>0</v>
      </c>
      <c r="Q929" s="574">
        <v>0</v>
      </c>
    </row>
    <row r="930" spans="1:17" x14ac:dyDescent="0.35">
      <c r="A930" s="571">
        <v>25</v>
      </c>
      <c r="B930" s="580"/>
      <c r="C930" s="581"/>
      <c r="D930" s="574">
        <v>0</v>
      </c>
      <c r="E930" s="574">
        <v>0</v>
      </c>
      <c r="F930" s="574">
        <v>0</v>
      </c>
      <c r="G930" s="574">
        <v>0</v>
      </c>
      <c r="H930" s="574">
        <v>0</v>
      </c>
      <c r="I930" s="574">
        <v>0</v>
      </c>
      <c r="J930" s="574">
        <v>0</v>
      </c>
      <c r="K930" s="574">
        <v>0</v>
      </c>
      <c r="L930" s="574">
        <v>0</v>
      </c>
      <c r="M930" s="574">
        <v>0</v>
      </c>
      <c r="N930" s="574">
        <v>0</v>
      </c>
      <c r="O930" s="574">
        <v>0</v>
      </c>
      <c r="P930" s="574">
        <v>0</v>
      </c>
      <c r="Q930" s="574">
        <v>0</v>
      </c>
    </row>
    <row r="931" spans="1:17" x14ac:dyDescent="0.35">
      <c r="A931" s="571">
        <v>26</v>
      </c>
      <c r="B931" s="581">
        <v>24.11</v>
      </c>
      <c r="C931" s="581">
        <v>23.17</v>
      </c>
      <c r="D931" s="574">
        <v>0</v>
      </c>
      <c r="E931" s="574">
        <v>0</v>
      </c>
      <c r="F931" s="574">
        <v>0</v>
      </c>
      <c r="G931" s="583">
        <v>36.6</v>
      </c>
      <c r="H931" s="583">
        <v>21.4</v>
      </c>
      <c r="I931" s="580">
        <v>96</v>
      </c>
      <c r="J931" s="580">
        <v>39</v>
      </c>
      <c r="K931" s="580">
        <v>1.27</v>
      </c>
      <c r="L931" s="581">
        <v>8.86</v>
      </c>
      <c r="M931" s="580">
        <v>1.27</v>
      </c>
      <c r="N931" s="580">
        <v>0.64</v>
      </c>
      <c r="O931" s="581">
        <f t="shared" si="202"/>
        <v>0.95500000000000007</v>
      </c>
      <c r="P931" s="582">
        <v>0.41666666666666669</v>
      </c>
      <c r="Q931" s="583">
        <v>0</v>
      </c>
    </row>
    <row r="932" spans="1:17" x14ac:dyDescent="0.35">
      <c r="A932" s="571">
        <v>27</v>
      </c>
      <c r="B932" s="580">
        <v>33.24</v>
      </c>
      <c r="C932" s="580">
        <v>32.04</v>
      </c>
      <c r="D932" s="574">
        <v>0</v>
      </c>
      <c r="E932" s="574">
        <v>0</v>
      </c>
      <c r="F932" s="574">
        <v>0</v>
      </c>
      <c r="G932" s="583">
        <v>34.799999999999997</v>
      </c>
      <c r="H932" s="580">
        <v>21.4</v>
      </c>
      <c r="I932" s="580">
        <v>92</v>
      </c>
      <c r="J932" s="580">
        <v>45</v>
      </c>
      <c r="K932" s="580">
        <v>2.82</v>
      </c>
      <c r="L932" s="580">
        <v>7.98</v>
      </c>
      <c r="M932" s="580">
        <v>2.82</v>
      </c>
      <c r="N932" s="580">
        <v>1.1200000000000001</v>
      </c>
      <c r="O932" s="581">
        <f t="shared" si="202"/>
        <v>1.97</v>
      </c>
      <c r="P932" s="582">
        <v>0.23958333333333334</v>
      </c>
      <c r="Q932" s="583">
        <v>0</v>
      </c>
    </row>
    <row r="933" spans="1:17" x14ac:dyDescent="0.35">
      <c r="A933" s="571">
        <v>28</v>
      </c>
      <c r="B933" s="580">
        <v>34.32</v>
      </c>
      <c r="C933" s="580">
        <v>32.28</v>
      </c>
      <c r="D933" s="574">
        <v>0</v>
      </c>
      <c r="E933" s="574">
        <v>0</v>
      </c>
      <c r="F933" s="574">
        <v>0</v>
      </c>
      <c r="G933" s="580">
        <v>36.4</v>
      </c>
      <c r="H933" s="583">
        <v>23</v>
      </c>
      <c r="I933" s="580">
        <v>70</v>
      </c>
      <c r="J933" s="580">
        <v>39</v>
      </c>
      <c r="K933" s="580">
        <v>1.69</v>
      </c>
      <c r="L933" s="580">
        <v>2.08</v>
      </c>
      <c r="M933" s="580">
        <v>1.69</v>
      </c>
      <c r="N933" s="581">
        <v>2.41</v>
      </c>
      <c r="O933" s="581">
        <f t="shared" si="202"/>
        <v>2.0499999999999998</v>
      </c>
      <c r="P933" s="582">
        <v>0.38541666666666669</v>
      </c>
      <c r="Q933" s="583">
        <v>0</v>
      </c>
    </row>
    <row r="934" spans="1:17" x14ac:dyDescent="0.35">
      <c r="A934" s="571">
        <v>29</v>
      </c>
      <c r="B934" s="581">
        <v>32.479999999999997</v>
      </c>
      <c r="C934" s="580">
        <v>31.84</v>
      </c>
      <c r="D934" s="574">
        <v>0</v>
      </c>
      <c r="E934" s="574">
        <v>0</v>
      </c>
      <c r="F934" s="574">
        <v>0</v>
      </c>
      <c r="G934" s="583">
        <v>35.6</v>
      </c>
      <c r="H934" s="583">
        <v>21.2</v>
      </c>
      <c r="I934" s="580">
        <v>92</v>
      </c>
      <c r="J934" s="580">
        <v>42</v>
      </c>
      <c r="K934" s="580">
        <v>1.87</v>
      </c>
      <c r="L934" s="580">
        <v>22.34</v>
      </c>
      <c r="M934" s="580">
        <v>1.87</v>
      </c>
      <c r="N934" s="581">
        <v>1.71</v>
      </c>
      <c r="O934" s="581">
        <f t="shared" si="202"/>
        <v>1.79</v>
      </c>
      <c r="P934" s="582">
        <v>0.47569444444444442</v>
      </c>
      <c r="Q934" s="583">
        <v>8.4</v>
      </c>
    </row>
    <row r="935" spans="1:17" ht="15" thickBot="1" x14ac:dyDescent="0.4">
      <c r="A935" s="585">
        <v>30</v>
      </c>
      <c r="B935" s="580">
        <v>31.36</v>
      </c>
      <c r="C935" s="580">
        <v>31.16</v>
      </c>
      <c r="D935" s="574">
        <v>0</v>
      </c>
      <c r="E935" s="574">
        <v>0</v>
      </c>
      <c r="F935" s="574">
        <v>0</v>
      </c>
      <c r="G935" s="583">
        <v>35.799999999999997</v>
      </c>
      <c r="H935" s="580">
        <v>20.399999999999999</v>
      </c>
      <c r="I935" s="580">
        <v>96</v>
      </c>
      <c r="J935" s="580">
        <v>59</v>
      </c>
      <c r="K935" s="581">
        <v>1.3</v>
      </c>
      <c r="L935" s="581">
        <v>9.6</v>
      </c>
      <c r="M935" s="581">
        <v>1.3</v>
      </c>
      <c r="N935" s="580">
        <v>1.17</v>
      </c>
      <c r="O935" s="581">
        <f t="shared" si="202"/>
        <v>1.2349999999999999</v>
      </c>
      <c r="P935" s="582">
        <v>0.27083333333333331</v>
      </c>
      <c r="Q935" s="583">
        <v>31.8</v>
      </c>
    </row>
    <row r="936" spans="1:17" ht="15" thickBot="1" x14ac:dyDescent="0.4">
      <c r="A936" s="597" t="s">
        <v>16</v>
      </c>
      <c r="B936" s="602">
        <f>SUM(B931:B935)</f>
        <v>155.51</v>
      </c>
      <c r="C936" s="602">
        <f>SUM(C931:C935)</f>
        <v>150.49</v>
      </c>
      <c r="D936" s="574">
        <v>0</v>
      </c>
      <c r="E936" s="574">
        <v>0</v>
      </c>
      <c r="F936" s="574">
        <v>0</v>
      </c>
      <c r="G936" s="602">
        <f t="shared" ref="G936:O936" si="207">SUM(G931:G935)</f>
        <v>179.2</v>
      </c>
      <c r="H936" s="602">
        <f t="shared" si="207"/>
        <v>107.4</v>
      </c>
      <c r="I936" s="602">
        <f t="shared" si="207"/>
        <v>446</v>
      </c>
      <c r="J936" s="602">
        <f t="shared" si="207"/>
        <v>224</v>
      </c>
      <c r="K936" s="602">
        <f t="shared" si="207"/>
        <v>8.9499999999999993</v>
      </c>
      <c r="L936" s="602">
        <f t="shared" si="207"/>
        <v>50.860000000000007</v>
      </c>
      <c r="M936" s="602">
        <f t="shared" si="207"/>
        <v>8.9499999999999993</v>
      </c>
      <c r="N936" s="602">
        <f t="shared" si="207"/>
        <v>7.05</v>
      </c>
      <c r="O936" s="602">
        <f t="shared" si="207"/>
        <v>8</v>
      </c>
      <c r="P936" s="602"/>
      <c r="Q936" s="602"/>
    </row>
    <row r="937" spans="1:17" ht="15" thickBot="1" x14ac:dyDescent="0.4">
      <c r="A937" s="597" t="s">
        <v>18</v>
      </c>
      <c r="B937" s="602">
        <f>AVERAGE(B931:B935)</f>
        <v>31.101999999999997</v>
      </c>
      <c r="C937" s="602">
        <f>AVERAGE(C931:C935)</f>
        <v>30.098000000000003</v>
      </c>
      <c r="D937" s="574">
        <v>0</v>
      </c>
      <c r="E937" s="574">
        <v>0</v>
      </c>
      <c r="F937" s="574">
        <v>0</v>
      </c>
      <c r="G937" s="602">
        <f t="shared" ref="G937:O937" si="208">AVERAGE(G931:G935)</f>
        <v>35.839999999999996</v>
      </c>
      <c r="H937" s="602">
        <f t="shared" si="208"/>
        <v>21.48</v>
      </c>
      <c r="I937" s="602">
        <f t="shared" si="208"/>
        <v>89.2</v>
      </c>
      <c r="J937" s="602">
        <f t="shared" si="208"/>
        <v>44.8</v>
      </c>
      <c r="K937" s="602">
        <f t="shared" si="208"/>
        <v>1.7899999999999998</v>
      </c>
      <c r="L937" s="602">
        <f t="shared" si="208"/>
        <v>10.172000000000001</v>
      </c>
      <c r="M937" s="602">
        <f t="shared" si="208"/>
        <v>1.7899999999999998</v>
      </c>
      <c r="N937" s="602">
        <f t="shared" si="208"/>
        <v>1.41</v>
      </c>
      <c r="O937" s="602">
        <f t="shared" si="208"/>
        <v>1.6</v>
      </c>
      <c r="P937" s="602"/>
      <c r="Q937" s="638"/>
    </row>
    <row r="938" spans="1:17" ht="15" thickBot="1" x14ac:dyDescent="0.4">
      <c r="A938" s="597" t="s">
        <v>49</v>
      </c>
      <c r="B938" s="602">
        <f>B936+B924+B912</f>
        <v>790.03</v>
      </c>
      <c r="C938" s="602">
        <f>C936+C924+C912</f>
        <v>763.97</v>
      </c>
      <c r="D938" s="574">
        <v>0</v>
      </c>
      <c r="E938" s="574">
        <v>0</v>
      </c>
      <c r="F938" s="574">
        <v>0</v>
      </c>
      <c r="G938" s="602">
        <f t="shared" ref="G938:O938" si="209">G936+G924+G912</f>
        <v>868</v>
      </c>
      <c r="H938" s="602">
        <f t="shared" si="209"/>
        <v>532.6</v>
      </c>
      <c r="I938" s="602">
        <f t="shared" si="209"/>
        <v>2305</v>
      </c>
      <c r="J938" s="602">
        <f t="shared" si="209"/>
        <v>1202</v>
      </c>
      <c r="K938" s="602">
        <f t="shared" si="209"/>
        <v>37.209999999999994</v>
      </c>
      <c r="L938" s="602">
        <f t="shared" si="209"/>
        <v>163.57</v>
      </c>
      <c r="M938" s="602">
        <f t="shared" si="209"/>
        <v>37.209999999999994</v>
      </c>
      <c r="N938" s="602">
        <f t="shared" si="209"/>
        <v>31.5</v>
      </c>
      <c r="O938" s="602">
        <f t="shared" si="209"/>
        <v>34.355000000000004</v>
      </c>
      <c r="P938" s="602"/>
      <c r="Q938" s="602"/>
    </row>
    <row r="939" spans="1:17" ht="15" thickBot="1" x14ac:dyDescent="0.4">
      <c r="A939" s="597" t="s">
        <v>21</v>
      </c>
      <c r="B939" s="602">
        <f>B938/25</f>
        <v>31.601199999999999</v>
      </c>
      <c r="C939" s="602">
        <f>C938/25</f>
        <v>30.558800000000002</v>
      </c>
      <c r="D939" s="574">
        <v>0</v>
      </c>
      <c r="E939" s="574">
        <v>0</v>
      </c>
      <c r="F939" s="574">
        <v>0</v>
      </c>
      <c r="G939" s="602">
        <f t="shared" ref="G939:O939" si="210">G938/25</f>
        <v>34.72</v>
      </c>
      <c r="H939" s="602">
        <f t="shared" si="210"/>
        <v>21.304000000000002</v>
      </c>
      <c r="I939" s="602">
        <f t="shared" si="210"/>
        <v>92.2</v>
      </c>
      <c r="J939" s="602">
        <f t="shared" si="210"/>
        <v>48.08</v>
      </c>
      <c r="K939" s="602">
        <f t="shared" si="210"/>
        <v>1.4883999999999997</v>
      </c>
      <c r="L939" s="602">
        <f t="shared" si="210"/>
        <v>6.5427999999999997</v>
      </c>
      <c r="M939" s="602">
        <f t="shared" si="210"/>
        <v>1.4883999999999997</v>
      </c>
      <c r="N939" s="602">
        <f t="shared" si="210"/>
        <v>1.26</v>
      </c>
      <c r="O939" s="602">
        <f t="shared" si="210"/>
        <v>1.3742000000000001</v>
      </c>
      <c r="P939" s="602"/>
      <c r="Q939" s="602"/>
    </row>
    <row r="940" spans="1:17" x14ac:dyDescent="0.35">
      <c r="A940" s="634"/>
      <c r="B940" s="634"/>
      <c r="C940" s="634"/>
      <c r="D940" s="634"/>
      <c r="E940" s="634"/>
      <c r="F940" s="634"/>
      <c r="G940" s="634"/>
      <c r="H940" s="634"/>
      <c r="I940" s="634"/>
      <c r="J940" s="634"/>
      <c r="K940" s="634"/>
      <c r="L940" s="634"/>
      <c r="M940" s="634"/>
      <c r="N940" s="634"/>
      <c r="O940" s="634"/>
      <c r="P940" s="634"/>
      <c r="Q940" s="634"/>
    </row>
    <row r="941" spans="1:17" ht="15" thickBot="1" x14ac:dyDescent="0.4">
      <c r="A941" s="1577" t="s">
        <v>312</v>
      </c>
      <c r="B941" s="1577"/>
      <c r="C941" s="1577"/>
      <c r="D941" s="1577"/>
      <c r="E941" s="1577"/>
      <c r="F941" s="1577"/>
      <c r="G941" s="1577"/>
      <c r="H941" s="1577"/>
      <c r="I941" s="1577"/>
      <c r="J941" s="1577"/>
      <c r="K941" s="1577"/>
      <c r="L941" s="1577"/>
      <c r="M941" s="1577"/>
      <c r="N941" s="1577"/>
      <c r="O941" s="1577"/>
      <c r="P941" s="1577"/>
      <c r="Q941" s="1577"/>
    </row>
    <row r="942" spans="1:17" ht="15" customHeight="1" x14ac:dyDescent="0.35">
      <c r="A942" s="1569" t="s">
        <v>1</v>
      </c>
      <c r="B942" s="1460" t="s">
        <v>23</v>
      </c>
      <c r="C942" s="1578"/>
      <c r="D942" s="1578"/>
      <c r="E942" s="1578"/>
      <c r="F942" s="1571"/>
      <c r="G942" s="1460" t="s">
        <v>24</v>
      </c>
      <c r="H942" s="1571"/>
      <c r="I942" s="1460" t="s">
        <v>4</v>
      </c>
      <c r="J942" s="1571"/>
      <c r="K942" s="1572" t="s">
        <v>5</v>
      </c>
      <c r="L942" s="1573"/>
      <c r="M942" s="1572" t="s">
        <v>6</v>
      </c>
      <c r="N942" s="1574"/>
      <c r="O942" s="1573"/>
      <c r="P942" s="1575" t="s">
        <v>46</v>
      </c>
      <c r="Q942" s="1585" t="s">
        <v>47</v>
      </c>
    </row>
    <row r="943" spans="1:17" ht="26.5" thickBot="1" x14ac:dyDescent="0.4">
      <c r="A943" s="1570"/>
      <c r="B943" s="567">
        <v>0.05</v>
      </c>
      <c r="C943" s="567">
        <v>0.1</v>
      </c>
      <c r="D943" s="568" t="s">
        <v>265</v>
      </c>
      <c r="E943" s="568" t="s">
        <v>228</v>
      </c>
      <c r="F943" s="567" t="s">
        <v>299</v>
      </c>
      <c r="G943" s="567" t="s">
        <v>9</v>
      </c>
      <c r="H943" s="567" t="s">
        <v>10</v>
      </c>
      <c r="I943" s="567" t="s">
        <v>9</v>
      </c>
      <c r="J943" s="567" t="s">
        <v>10</v>
      </c>
      <c r="K943" s="567" t="s">
        <v>11</v>
      </c>
      <c r="L943" s="567" t="s">
        <v>12</v>
      </c>
      <c r="M943" s="569" t="s">
        <v>13</v>
      </c>
      <c r="N943" s="569" t="s">
        <v>14</v>
      </c>
      <c r="O943" s="569" t="s">
        <v>48</v>
      </c>
      <c r="P943" s="1576"/>
      <c r="Q943" s="1594"/>
    </row>
    <row r="944" spans="1:17" ht="15" thickBot="1" x14ac:dyDescent="0.4">
      <c r="A944" s="628">
        <v>1</v>
      </c>
      <c r="B944" s="580">
        <v>33.04</v>
      </c>
      <c r="C944" s="580">
        <v>31.72</v>
      </c>
      <c r="D944" s="574">
        <v>0</v>
      </c>
      <c r="E944" s="574">
        <v>0</v>
      </c>
      <c r="F944" s="574">
        <v>0</v>
      </c>
      <c r="G944" s="583">
        <v>34.799999999999997</v>
      </c>
      <c r="H944" s="583">
        <v>21.8</v>
      </c>
      <c r="I944" s="580">
        <v>96</v>
      </c>
      <c r="J944" s="580">
        <v>47</v>
      </c>
      <c r="K944" s="583">
        <v>2.9</v>
      </c>
      <c r="L944" s="581">
        <v>7.9</v>
      </c>
      <c r="M944" s="581">
        <v>1</v>
      </c>
      <c r="N944" s="581">
        <v>0.66</v>
      </c>
      <c r="O944" s="629">
        <f>AVERAGE(M944:N944)</f>
        <v>0.83000000000000007</v>
      </c>
      <c r="P944" s="582">
        <v>0.44097222222222227</v>
      </c>
      <c r="Q944" s="583">
        <v>0</v>
      </c>
    </row>
    <row r="945" spans="1:17" ht="15" thickBot="1" x14ac:dyDescent="0.4">
      <c r="A945" s="571">
        <v>2</v>
      </c>
      <c r="B945" s="580">
        <v>31.64</v>
      </c>
      <c r="C945" s="581">
        <v>31.16</v>
      </c>
      <c r="D945" s="574">
        <v>0</v>
      </c>
      <c r="E945" s="574">
        <v>0</v>
      </c>
      <c r="F945" s="574">
        <v>0</v>
      </c>
      <c r="G945" s="583">
        <v>34.4</v>
      </c>
      <c r="H945" s="583">
        <v>22.2</v>
      </c>
      <c r="I945" s="580">
        <v>96</v>
      </c>
      <c r="J945" s="580">
        <v>42</v>
      </c>
      <c r="K945" s="580">
        <v>4.0999999999999996</v>
      </c>
      <c r="L945" s="580">
        <v>7.92</v>
      </c>
      <c r="M945" s="580">
        <v>3.16</v>
      </c>
      <c r="N945" s="581">
        <v>0.78</v>
      </c>
      <c r="O945" s="629">
        <f t="shared" ref="O945:O978" si="211">AVERAGE(M945:N945)</f>
        <v>1.9700000000000002</v>
      </c>
      <c r="P945" s="582">
        <v>0.3263888888888889</v>
      </c>
      <c r="Q945" s="583">
        <v>0</v>
      </c>
    </row>
    <row r="946" spans="1:17" ht="15" thickBot="1" x14ac:dyDescent="0.4">
      <c r="A946" s="571">
        <v>3</v>
      </c>
      <c r="B946" s="581">
        <v>34.36</v>
      </c>
      <c r="C946" s="581">
        <v>31.88</v>
      </c>
      <c r="D946" s="574">
        <v>0</v>
      </c>
      <c r="E946" s="574">
        <v>0</v>
      </c>
      <c r="F946" s="574">
        <v>0</v>
      </c>
      <c r="G946" s="583">
        <v>36.200000000000003</v>
      </c>
      <c r="H946" s="583">
        <v>21.2</v>
      </c>
      <c r="I946" s="580">
        <v>96</v>
      </c>
      <c r="J946" s="580">
        <v>41</v>
      </c>
      <c r="K946" s="580">
        <v>3.8</v>
      </c>
      <c r="L946" s="581">
        <v>12.78</v>
      </c>
      <c r="M946" s="580">
        <v>1.18</v>
      </c>
      <c r="N946" s="580">
        <v>1.97</v>
      </c>
      <c r="O946" s="629">
        <f t="shared" si="211"/>
        <v>1.575</v>
      </c>
      <c r="P946" s="582">
        <v>0.36805555555555558</v>
      </c>
      <c r="Q946" s="583">
        <v>0</v>
      </c>
    </row>
    <row r="947" spans="1:17" ht="15" thickBot="1" x14ac:dyDescent="0.4">
      <c r="A947" s="571">
        <v>4</v>
      </c>
      <c r="B947" s="580">
        <v>32.479999999999997</v>
      </c>
      <c r="C947" s="581">
        <v>32</v>
      </c>
      <c r="D947" s="574">
        <v>0</v>
      </c>
      <c r="E947" s="574">
        <v>0</v>
      </c>
      <c r="F947" s="574">
        <v>0</v>
      </c>
      <c r="G947" s="583">
        <v>35</v>
      </c>
      <c r="H947" s="580">
        <v>20.6</v>
      </c>
      <c r="I947" s="580">
        <v>96</v>
      </c>
      <c r="J947" s="580">
        <v>37</v>
      </c>
      <c r="K947" s="583">
        <v>3</v>
      </c>
      <c r="L947" s="580">
        <v>2.52</v>
      </c>
      <c r="M947" s="580">
        <v>1.03</v>
      </c>
      <c r="N947" s="580">
        <v>2.0699999999999998</v>
      </c>
      <c r="O947" s="629">
        <f t="shared" si="211"/>
        <v>1.5499999999999998</v>
      </c>
      <c r="P947" s="582">
        <v>0.41666666666666669</v>
      </c>
      <c r="Q947" s="583">
        <v>28.2</v>
      </c>
    </row>
    <row r="948" spans="1:17" ht="15" thickBot="1" x14ac:dyDescent="0.4">
      <c r="A948" s="571">
        <v>5</v>
      </c>
      <c r="B948" s="580">
        <v>29.76</v>
      </c>
      <c r="C948" s="580">
        <v>29.6</v>
      </c>
      <c r="D948" s="574">
        <v>0</v>
      </c>
      <c r="E948" s="574">
        <v>0</v>
      </c>
      <c r="F948" s="574">
        <v>0</v>
      </c>
      <c r="G948" s="580">
        <v>34.4</v>
      </c>
      <c r="H948" s="583">
        <v>20.8</v>
      </c>
      <c r="I948" s="580">
        <v>96</v>
      </c>
      <c r="J948" s="580">
        <v>58</v>
      </c>
      <c r="K948" s="583">
        <v>1.8</v>
      </c>
      <c r="L948" s="581">
        <v>5.3</v>
      </c>
      <c r="M948" s="581">
        <v>1.1000000000000001</v>
      </c>
      <c r="N948" s="581">
        <v>0.4</v>
      </c>
      <c r="O948" s="629">
        <f t="shared" si="211"/>
        <v>0.75</v>
      </c>
      <c r="P948" s="582">
        <v>0.3125</v>
      </c>
      <c r="Q948" s="583">
        <v>0</v>
      </c>
    </row>
    <row r="949" spans="1:17" ht="15" thickBot="1" x14ac:dyDescent="0.4">
      <c r="A949" s="571">
        <v>6</v>
      </c>
      <c r="B949" s="581">
        <v>32.880000000000003</v>
      </c>
      <c r="C949" s="580">
        <v>31.4</v>
      </c>
      <c r="D949" s="574">
        <v>0</v>
      </c>
      <c r="E949" s="574">
        <v>0</v>
      </c>
      <c r="F949" s="574">
        <v>0</v>
      </c>
      <c r="G949" s="583">
        <v>34.200000000000003</v>
      </c>
      <c r="H949" s="583">
        <v>22</v>
      </c>
      <c r="I949" s="580">
        <v>96</v>
      </c>
      <c r="J949" s="580">
        <v>60</v>
      </c>
      <c r="K949" s="583">
        <v>3.2</v>
      </c>
      <c r="L949" s="581">
        <v>4.7</v>
      </c>
      <c r="M949" s="580">
        <v>0.9</v>
      </c>
      <c r="N949" s="581">
        <v>2.2000000000000002</v>
      </c>
      <c r="O949" s="629">
        <f t="shared" si="211"/>
        <v>1.55</v>
      </c>
      <c r="P949" s="582">
        <v>0.35416666666666669</v>
      </c>
      <c r="Q949" s="583">
        <v>20.7</v>
      </c>
    </row>
    <row r="950" spans="1:17" ht="15" thickBot="1" x14ac:dyDescent="0.4">
      <c r="A950" s="571">
        <v>7</v>
      </c>
      <c r="B950" s="580">
        <v>31.08</v>
      </c>
      <c r="C950" s="580">
        <v>30.32</v>
      </c>
      <c r="D950" s="574">
        <v>0</v>
      </c>
      <c r="E950" s="574">
        <v>0</v>
      </c>
      <c r="F950" s="574">
        <v>0</v>
      </c>
      <c r="G950" s="583">
        <v>33</v>
      </c>
      <c r="H950" s="580">
        <v>21.6</v>
      </c>
      <c r="I950" s="580">
        <v>96</v>
      </c>
      <c r="J950" s="580">
        <v>63</v>
      </c>
      <c r="K950" s="583">
        <v>1.9</v>
      </c>
      <c r="L950" s="581">
        <v>5.5</v>
      </c>
      <c r="M950" s="581">
        <v>1</v>
      </c>
      <c r="N950" s="581">
        <v>0.2</v>
      </c>
      <c r="O950" s="629">
        <f t="shared" si="211"/>
        <v>0.6</v>
      </c>
      <c r="P950" s="582">
        <v>0.28125</v>
      </c>
      <c r="Q950" s="583">
        <v>0</v>
      </c>
    </row>
    <row r="951" spans="1:17" ht="15" thickBot="1" x14ac:dyDescent="0.4">
      <c r="A951" s="571">
        <v>8</v>
      </c>
      <c r="B951" s="580">
        <v>32.68</v>
      </c>
      <c r="C951" s="580">
        <v>31.48</v>
      </c>
      <c r="D951" s="574">
        <v>0</v>
      </c>
      <c r="E951" s="574">
        <v>0</v>
      </c>
      <c r="F951" s="574">
        <v>0</v>
      </c>
      <c r="G951" s="583">
        <v>34.200000000000003</v>
      </c>
      <c r="H951" s="583">
        <v>23</v>
      </c>
      <c r="I951" s="580">
        <v>78</v>
      </c>
      <c r="J951" s="580">
        <v>49</v>
      </c>
      <c r="K951" s="583">
        <v>2.4</v>
      </c>
      <c r="L951" s="581">
        <v>5.5</v>
      </c>
      <c r="M951" s="581">
        <v>1.2</v>
      </c>
      <c r="N951" s="581">
        <v>1</v>
      </c>
      <c r="O951" s="629">
        <f t="shared" si="211"/>
        <v>1.1000000000000001</v>
      </c>
      <c r="P951" s="582">
        <v>0.30208333333333331</v>
      </c>
      <c r="Q951" s="583">
        <v>49.3</v>
      </c>
    </row>
    <row r="952" spans="1:17" ht="15" thickBot="1" x14ac:dyDescent="0.4">
      <c r="A952" s="571">
        <v>9</v>
      </c>
      <c r="B952" s="580">
        <v>28.36</v>
      </c>
      <c r="C952" s="581">
        <v>28.96</v>
      </c>
      <c r="D952" s="574">
        <v>0</v>
      </c>
      <c r="E952" s="574">
        <v>0</v>
      </c>
      <c r="F952" s="574">
        <v>0</v>
      </c>
      <c r="G952" s="583">
        <v>31</v>
      </c>
      <c r="H952" s="583">
        <v>20.2</v>
      </c>
      <c r="I952" s="580">
        <v>96</v>
      </c>
      <c r="J952" s="580">
        <v>71</v>
      </c>
      <c r="K952" s="580">
        <v>1.7</v>
      </c>
      <c r="L952" s="581">
        <v>3</v>
      </c>
      <c r="M952" s="581">
        <v>1.5</v>
      </c>
      <c r="N952" s="581">
        <v>0.6</v>
      </c>
      <c r="O952" s="629">
        <f t="shared" si="211"/>
        <v>1.05</v>
      </c>
      <c r="P952" s="582">
        <v>0.20833333333333334</v>
      </c>
      <c r="Q952" s="583">
        <v>4.5999999999999996</v>
      </c>
    </row>
    <row r="953" spans="1:17" ht="15" thickBot="1" x14ac:dyDescent="0.4">
      <c r="A953" s="636">
        <v>10</v>
      </c>
      <c r="B953" s="581">
        <v>26.04</v>
      </c>
      <c r="C953" s="581">
        <v>27.44</v>
      </c>
      <c r="D953" s="574">
        <v>0</v>
      </c>
      <c r="E953" s="574">
        <v>0</v>
      </c>
      <c r="F953" s="574">
        <v>0</v>
      </c>
      <c r="G953" s="583">
        <v>28.8</v>
      </c>
      <c r="H953" s="583">
        <v>22.2</v>
      </c>
      <c r="I953" s="580">
        <v>96</v>
      </c>
      <c r="J953" s="580">
        <v>84</v>
      </c>
      <c r="K953" s="580">
        <v>0.6</v>
      </c>
      <c r="L953" s="581">
        <v>1.3</v>
      </c>
      <c r="M953" s="581">
        <v>1</v>
      </c>
      <c r="N953" s="581">
        <v>0.4</v>
      </c>
      <c r="O953" s="629">
        <f t="shared" si="211"/>
        <v>0.7</v>
      </c>
      <c r="P953" s="582" t="s">
        <v>313</v>
      </c>
      <c r="Q953" s="583">
        <v>11.9</v>
      </c>
    </row>
    <row r="954" spans="1:17" ht="15" thickBot="1" x14ac:dyDescent="0.4">
      <c r="A954" s="597" t="s">
        <v>16</v>
      </c>
      <c r="B954" s="581">
        <f>SUM(B944:B953)</f>
        <v>312.32000000000005</v>
      </c>
      <c r="C954" s="581">
        <f>SUM(C944:C953)</f>
        <v>305.95999999999998</v>
      </c>
      <c r="D954" s="574">
        <v>0</v>
      </c>
      <c r="E954" s="574">
        <v>0</v>
      </c>
      <c r="F954" s="574">
        <v>0</v>
      </c>
      <c r="G954" s="581">
        <f t="shared" ref="G954:N954" si="212">SUM(G944:G953)</f>
        <v>336</v>
      </c>
      <c r="H954" s="581">
        <f t="shared" si="212"/>
        <v>215.6</v>
      </c>
      <c r="I954" s="581">
        <f t="shared" si="212"/>
        <v>942</v>
      </c>
      <c r="J954" s="581">
        <f t="shared" si="212"/>
        <v>552</v>
      </c>
      <c r="K954" s="581">
        <f t="shared" si="212"/>
        <v>25.4</v>
      </c>
      <c r="L954" s="581">
        <f t="shared" si="212"/>
        <v>56.42</v>
      </c>
      <c r="M954" s="581">
        <f t="shared" si="212"/>
        <v>13.07</v>
      </c>
      <c r="N954" s="581">
        <f t="shared" si="212"/>
        <v>10.280000000000001</v>
      </c>
      <c r="O954" s="629">
        <f t="shared" si="211"/>
        <v>11.675000000000001</v>
      </c>
      <c r="P954" s="582"/>
      <c r="Q954" s="583"/>
    </row>
    <row r="955" spans="1:17" ht="15" thickBot="1" x14ac:dyDescent="0.4">
      <c r="A955" s="597" t="s">
        <v>18</v>
      </c>
      <c r="B955" s="581">
        <f>AVERAGE(B944:B953)</f>
        <v>31.232000000000006</v>
      </c>
      <c r="C955" s="581">
        <f>AVERAGE(C944:C953)</f>
        <v>30.595999999999997</v>
      </c>
      <c r="D955" s="574">
        <v>0</v>
      </c>
      <c r="E955" s="574">
        <v>0</v>
      </c>
      <c r="F955" s="574">
        <v>0</v>
      </c>
      <c r="G955" s="581">
        <f t="shared" ref="G955:N955" si="213">AVERAGE(G944:G953)</f>
        <v>33.6</v>
      </c>
      <c r="H955" s="581">
        <f t="shared" si="213"/>
        <v>21.56</v>
      </c>
      <c r="I955" s="581">
        <f t="shared" si="213"/>
        <v>94.2</v>
      </c>
      <c r="J955" s="581">
        <f t="shared" si="213"/>
        <v>55.2</v>
      </c>
      <c r="K955" s="581">
        <f t="shared" si="213"/>
        <v>2.54</v>
      </c>
      <c r="L955" s="581">
        <f t="shared" si="213"/>
        <v>5.6420000000000003</v>
      </c>
      <c r="M955" s="581">
        <f t="shared" si="213"/>
        <v>1.3069999999999999</v>
      </c>
      <c r="N955" s="581">
        <f t="shared" si="213"/>
        <v>1.028</v>
      </c>
      <c r="O955" s="629">
        <f t="shared" si="211"/>
        <v>1.1675</v>
      </c>
      <c r="P955" s="582"/>
      <c r="Q955" s="583"/>
    </row>
    <row r="956" spans="1:17" ht="15" thickBot="1" x14ac:dyDescent="0.4">
      <c r="A956" s="628">
        <v>11</v>
      </c>
      <c r="B956" s="581">
        <v>31.2</v>
      </c>
      <c r="C956" s="580">
        <v>28.88</v>
      </c>
      <c r="D956" s="574">
        <v>0</v>
      </c>
      <c r="E956" s="574">
        <v>0</v>
      </c>
      <c r="F956" s="574">
        <v>0</v>
      </c>
      <c r="G956" s="583">
        <v>33.200000000000003</v>
      </c>
      <c r="H956" s="580">
        <v>20.2</v>
      </c>
      <c r="I956" s="580">
        <v>96</v>
      </c>
      <c r="J956" s="580">
        <v>56</v>
      </c>
      <c r="K956" s="580">
        <v>2.4</v>
      </c>
      <c r="L956" s="581">
        <v>5.6</v>
      </c>
      <c r="M956" s="581">
        <v>0.9</v>
      </c>
      <c r="N956" s="581">
        <v>1</v>
      </c>
      <c r="O956" s="629">
        <f t="shared" si="211"/>
        <v>0.95</v>
      </c>
      <c r="P956" s="582">
        <v>0.4375</v>
      </c>
      <c r="Q956" s="583">
        <v>0</v>
      </c>
    </row>
    <row r="957" spans="1:17" ht="15" thickBot="1" x14ac:dyDescent="0.4">
      <c r="A957" s="571">
        <v>12</v>
      </c>
      <c r="B957" s="580">
        <v>31.92</v>
      </c>
      <c r="C957" s="580">
        <v>30.84</v>
      </c>
      <c r="D957" s="574">
        <v>0</v>
      </c>
      <c r="E957" s="574">
        <v>0</v>
      </c>
      <c r="F957" s="574">
        <v>0</v>
      </c>
      <c r="G957" s="580">
        <v>33.200000000000003</v>
      </c>
      <c r="H957" s="583">
        <v>21.4</v>
      </c>
      <c r="I957" s="580">
        <v>96</v>
      </c>
      <c r="J957" s="580">
        <v>63</v>
      </c>
      <c r="K957" s="583">
        <v>2.5</v>
      </c>
      <c r="L957" s="580">
        <v>5.81</v>
      </c>
      <c r="M957" s="580">
        <v>0.97</v>
      </c>
      <c r="N957" s="581">
        <v>1.88</v>
      </c>
      <c r="O957" s="629">
        <f t="shared" si="211"/>
        <v>1.4249999999999998</v>
      </c>
      <c r="P957" s="582">
        <v>0.33333333333333331</v>
      </c>
      <c r="Q957" s="583">
        <v>0</v>
      </c>
    </row>
    <row r="958" spans="1:17" ht="15" thickBot="1" x14ac:dyDescent="0.4">
      <c r="A958" s="571">
        <v>13</v>
      </c>
      <c r="B958" s="581">
        <v>32.56</v>
      </c>
      <c r="C958" s="580">
        <v>31.52</v>
      </c>
      <c r="D958" s="574">
        <v>0</v>
      </c>
      <c r="E958" s="574">
        <v>0</v>
      </c>
      <c r="F958" s="574">
        <v>0</v>
      </c>
      <c r="G958" s="583">
        <v>34</v>
      </c>
      <c r="H958" s="583">
        <v>21.4</v>
      </c>
      <c r="I958" s="580">
        <v>96</v>
      </c>
      <c r="J958" s="580">
        <v>55</v>
      </c>
      <c r="K958" s="583">
        <v>2.9</v>
      </c>
      <c r="L958" s="580">
        <v>6.5</v>
      </c>
      <c r="M958" s="580">
        <v>1.63</v>
      </c>
      <c r="N958" s="581">
        <v>0.66</v>
      </c>
      <c r="O958" s="629">
        <f t="shared" si="211"/>
        <v>1.145</v>
      </c>
      <c r="P958" s="582">
        <v>0.3298611111111111</v>
      </c>
      <c r="Q958" s="583">
        <v>0</v>
      </c>
    </row>
    <row r="959" spans="1:17" ht="15" thickBot="1" x14ac:dyDescent="0.4">
      <c r="A959" s="571">
        <v>14</v>
      </c>
      <c r="B959" s="580">
        <v>34.159999999999997</v>
      </c>
      <c r="C959" s="580">
        <v>32.4</v>
      </c>
      <c r="D959" s="574">
        <v>0</v>
      </c>
      <c r="E959" s="574">
        <v>0</v>
      </c>
      <c r="F959" s="574">
        <v>0</v>
      </c>
      <c r="G959" s="583">
        <v>35</v>
      </c>
      <c r="H959" s="580">
        <v>21.4</v>
      </c>
      <c r="I959" s="580">
        <v>96</v>
      </c>
      <c r="J959" s="580">
        <v>45</v>
      </c>
      <c r="K959" s="583">
        <v>2.5</v>
      </c>
      <c r="L959" s="581">
        <v>8.24</v>
      </c>
      <c r="M959" s="580">
        <v>1.03</v>
      </c>
      <c r="N959" s="580">
        <v>0.86</v>
      </c>
      <c r="O959" s="629">
        <f t="shared" si="211"/>
        <v>0.94500000000000006</v>
      </c>
      <c r="P959" s="582">
        <v>0.4375</v>
      </c>
      <c r="Q959" s="583">
        <v>0</v>
      </c>
    </row>
    <row r="960" spans="1:17" ht="15" thickBot="1" x14ac:dyDescent="0.4">
      <c r="A960" s="571">
        <v>15</v>
      </c>
      <c r="B960" s="580">
        <v>33.68</v>
      </c>
      <c r="C960" s="580">
        <v>32.479999999999997</v>
      </c>
      <c r="D960" s="574">
        <v>0</v>
      </c>
      <c r="E960" s="574">
        <v>0</v>
      </c>
      <c r="F960" s="574">
        <v>0</v>
      </c>
      <c r="G960" s="583">
        <v>34</v>
      </c>
      <c r="H960" s="583">
        <v>22.2</v>
      </c>
      <c r="I960" s="580">
        <v>96</v>
      </c>
      <c r="J960" s="580">
        <v>59</v>
      </c>
      <c r="K960" s="583">
        <v>2.6</v>
      </c>
      <c r="L960" s="580">
        <v>10</v>
      </c>
      <c r="M960" s="581">
        <v>1.32</v>
      </c>
      <c r="N960" s="581">
        <v>1.1499999999999999</v>
      </c>
      <c r="O960" s="629">
        <f t="shared" si="211"/>
        <v>1.2349999999999999</v>
      </c>
      <c r="P960" s="582">
        <v>0.39583333333333331</v>
      </c>
      <c r="Q960" s="583">
        <v>0</v>
      </c>
    </row>
    <row r="961" spans="1:17" ht="15" thickBot="1" x14ac:dyDescent="0.4">
      <c r="A961" s="571">
        <v>16</v>
      </c>
      <c r="B961" s="580">
        <v>31.32</v>
      </c>
      <c r="C961" s="581">
        <v>31.12</v>
      </c>
      <c r="D961" s="574">
        <v>0</v>
      </c>
      <c r="E961" s="574">
        <v>0</v>
      </c>
      <c r="F961" s="574">
        <v>0</v>
      </c>
      <c r="G961" s="583">
        <v>34.799999999999997</v>
      </c>
      <c r="H961" s="583">
        <v>20.8</v>
      </c>
      <c r="I961" s="580">
        <v>96</v>
      </c>
      <c r="J961" s="580">
        <v>58</v>
      </c>
      <c r="K961" s="580">
        <v>2.4</v>
      </c>
      <c r="L961" s="580">
        <v>9.8000000000000007</v>
      </c>
      <c r="M961" s="580">
        <v>0.96</v>
      </c>
      <c r="N961" s="581">
        <v>1.19</v>
      </c>
      <c r="O961" s="629">
        <f t="shared" si="211"/>
        <v>1.075</v>
      </c>
      <c r="P961" s="582">
        <v>0.35416666666666669</v>
      </c>
      <c r="Q961" s="583">
        <v>18</v>
      </c>
    </row>
    <row r="962" spans="1:17" ht="15" thickBot="1" x14ac:dyDescent="0.4">
      <c r="A962" s="571">
        <v>17</v>
      </c>
      <c r="B962" s="581">
        <v>32.72</v>
      </c>
      <c r="C962" s="581">
        <v>31.44</v>
      </c>
      <c r="D962" s="574">
        <v>0</v>
      </c>
      <c r="E962" s="574">
        <v>0</v>
      </c>
      <c r="F962" s="574">
        <v>0</v>
      </c>
      <c r="G962" s="583">
        <v>32.4</v>
      </c>
      <c r="H962" s="583">
        <v>21.4</v>
      </c>
      <c r="I962" s="580">
        <v>92</v>
      </c>
      <c r="J962" s="580">
        <v>55</v>
      </c>
      <c r="K962" s="580">
        <v>3.3</v>
      </c>
      <c r="L962" s="581">
        <v>7.3</v>
      </c>
      <c r="M962" s="580">
        <v>1.37</v>
      </c>
      <c r="N962" s="580">
        <v>1.43</v>
      </c>
      <c r="O962" s="629">
        <f t="shared" si="211"/>
        <v>1.4</v>
      </c>
      <c r="P962" s="582">
        <v>0.41319444444444442</v>
      </c>
      <c r="Q962" s="583">
        <v>2.4</v>
      </c>
    </row>
    <row r="963" spans="1:17" ht="15" thickBot="1" x14ac:dyDescent="0.4">
      <c r="A963" s="571">
        <v>18</v>
      </c>
      <c r="B963" s="580">
        <v>34.520000000000003</v>
      </c>
      <c r="C963" s="580">
        <v>31.36</v>
      </c>
      <c r="D963" s="574">
        <v>0</v>
      </c>
      <c r="E963" s="574">
        <v>0</v>
      </c>
      <c r="F963" s="574">
        <v>0</v>
      </c>
      <c r="G963" s="583">
        <v>33.4</v>
      </c>
      <c r="H963" s="580">
        <v>21</v>
      </c>
      <c r="I963" s="580">
        <v>92</v>
      </c>
      <c r="J963" s="580">
        <v>49</v>
      </c>
      <c r="K963" s="580">
        <v>3.3</v>
      </c>
      <c r="L963" s="580">
        <v>6.76</v>
      </c>
      <c r="M963" s="580">
        <v>1.81</v>
      </c>
      <c r="N963" s="580">
        <v>0.46</v>
      </c>
      <c r="O963" s="629">
        <f t="shared" si="211"/>
        <v>1.135</v>
      </c>
      <c r="P963" s="582">
        <v>0.39583333333333331</v>
      </c>
      <c r="Q963" s="583">
        <v>0</v>
      </c>
    </row>
    <row r="964" spans="1:17" ht="15" thickBot="1" x14ac:dyDescent="0.4">
      <c r="A964" s="571">
        <v>19</v>
      </c>
      <c r="B964" s="580">
        <v>34.72</v>
      </c>
      <c r="C964" s="580">
        <v>32.68</v>
      </c>
      <c r="D964" s="574">
        <v>0</v>
      </c>
      <c r="E964" s="574">
        <v>0</v>
      </c>
      <c r="F964" s="574">
        <v>0</v>
      </c>
      <c r="G964" s="583">
        <v>35</v>
      </c>
      <c r="H964" s="583">
        <v>22</v>
      </c>
      <c r="I964" s="580">
        <v>92</v>
      </c>
      <c r="J964" s="580">
        <v>52</v>
      </c>
      <c r="K964" s="581">
        <v>2.6</v>
      </c>
      <c r="L964" s="580">
        <v>1.42</v>
      </c>
      <c r="M964" s="580">
        <v>0.81</v>
      </c>
      <c r="N964" s="581">
        <v>1.1399999999999999</v>
      </c>
      <c r="O964" s="629">
        <f t="shared" si="211"/>
        <v>0.97499999999999998</v>
      </c>
      <c r="P964" s="582">
        <v>0.43055555555555558</v>
      </c>
      <c r="Q964" s="583">
        <v>8.1</v>
      </c>
    </row>
    <row r="965" spans="1:17" ht="15" thickBot="1" x14ac:dyDescent="0.4">
      <c r="A965" s="585">
        <v>20</v>
      </c>
      <c r="B965" s="581">
        <v>33.24</v>
      </c>
      <c r="C965" s="581">
        <v>31.8</v>
      </c>
      <c r="D965" s="574">
        <v>0</v>
      </c>
      <c r="E965" s="574">
        <v>0</v>
      </c>
      <c r="F965" s="574">
        <v>0</v>
      </c>
      <c r="G965" s="583">
        <v>34.200000000000003</v>
      </c>
      <c r="H965" s="583">
        <v>20</v>
      </c>
      <c r="I965" s="580">
        <v>96</v>
      </c>
      <c r="J965" s="580">
        <v>47</v>
      </c>
      <c r="K965" s="581">
        <v>2.1</v>
      </c>
      <c r="L965" s="580">
        <v>5.24</v>
      </c>
      <c r="M965" s="580">
        <v>0.82</v>
      </c>
      <c r="N965" s="581">
        <v>1.43</v>
      </c>
      <c r="O965" s="629">
        <f t="shared" si="211"/>
        <v>1.125</v>
      </c>
      <c r="P965" s="582">
        <v>0.45833333333333331</v>
      </c>
      <c r="Q965" s="583">
        <v>15.8</v>
      </c>
    </row>
    <row r="966" spans="1:17" ht="15" thickBot="1" x14ac:dyDescent="0.4">
      <c r="A966" s="597" t="s">
        <v>16</v>
      </c>
      <c r="B966" s="581">
        <f>SUM(B956:B965)</f>
        <v>330.03999999999996</v>
      </c>
      <c r="C966" s="581">
        <f>SUM(C956:C965)</f>
        <v>314.52</v>
      </c>
      <c r="D966" s="574">
        <v>0</v>
      </c>
      <c r="E966" s="574">
        <v>0</v>
      </c>
      <c r="F966" s="574">
        <v>0</v>
      </c>
      <c r="G966" s="581">
        <f t="shared" ref="G966:N966" si="214">SUM(G956:G965)</f>
        <v>339.2</v>
      </c>
      <c r="H966" s="581">
        <f t="shared" si="214"/>
        <v>211.79999999999998</v>
      </c>
      <c r="I966" s="581">
        <f t="shared" si="214"/>
        <v>948</v>
      </c>
      <c r="J966" s="581">
        <f t="shared" si="214"/>
        <v>539</v>
      </c>
      <c r="K966" s="581">
        <f t="shared" si="214"/>
        <v>26.600000000000005</v>
      </c>
      <c r="L966" s="581">
        <f t="shared" si="214"/>
        <v>66.67</v>
      </c>
      <c r="M966" s="581">
        <f t="shared" si="214"/>
        <v>11.620000000000001</v>
      </c>
      <c r="N966" s="581">
        <f t="shared" si="214"/>
        <v>11.200000000000001</v>
      </c>
      <c r="O966" s="629">
        <f t="shared" si="211"/>
        <v>11.41</v>
      </c>
      <c r="P966" s="582"/>
      <c r="Q966" s="583"/>
    </row>
    <row r="967" spans="1:17" ht="15" thickBot="1" x14ac:dyDescent="0.4">
      <c r="A967" s="597" t="s">
        <v>18</v>
      </c>
      <c r="B967" s="581">
        <f>AVERAGE(B956:B965)</f>
        <v>33.003999999999998</v>
      </c>
      <c r="C967" s="581">
        <f>AVERAGE(C956:C965)</f>
        <v>31.451999999999998</v>
      </c>
      <c r="D967" s="574">
        <v>0</v>
      </c>
      <c r="E967" s="574">
        <v>0</v>
      </c>
      <c r="F967" s="574">
        <v>0</v>
      </c>
      <c r="G967" s="581">
        <f t="shared" ref="G967:N967" si="215">AVERAGE(G956:G965)</f>
        <v>33.92</v>
      </c>
      <c r="H967" s="581">
        <f t="shared" si="215"/>
        <v>21.18</v>
      </c>
      <c r="I967" s="581">
        <f t="shared" si="215"/>
        <v>94.8</v>
      </c>
      <c r="J967" s="581">
        <f t="shared" si="215"/>
        <v>53.9</v>
      </c>
      <c r="K967" s="581">
        <f t="shared" si="215"/>
        <v>2.6600000000000006</v>
      </c>
      <c r="L967" s="581">
        <f t="shared" si="215"/>
        <v>6.6669999999999998</v>
      </c>
      <c r="M967" s="581">
        <f t="shared" si="215"/>
        <v>1.1620000000000001</v>
      </c>
      <c r="N967" s="581">
        <f t="shared" si="215"/>
        <v>1.1200000000000001</v>
      </c>
      <c r="O967" s="629">
        <f t="shared" si="211"/>
        <v>1.141</v>
      </c>
      <c r="P967" s="582"/>
      <c r="Q967" s="583"/>
    </row>
    <row r="968" spans="1:17" ht="15" thickBot="1" x14ac:dyDescent="0.4">
      <c r="A968" s="603">
        <v>21</v>
      </c>
      <c r="B968" s="580">
        <v>32.04</v>
      </c>
      <c r="C968" s="580">
        <v>30.96</v>
      </c>
      <c r="D968" s="574">
        <v>0</v>
      </c>
      <c r="E968" s="574">
        <v>0</v>
      </c>
      <c r="F968" s="574">
        <v>0</v>
      </c>
      <c r="G968" s="583">
        <v>33</v>
      </c>
      <c r="H968" s="580">
        <v>20.2</v>
      </c>
      <c r="I968" s="580">
        <v>96</v>
      </c>
      <c r="J968" s="580">
        <v>58</v>
      </c>
      <c r="K968" s="583">
        <v>2</v>
      </c>
      <c r="L968" s="581">
        <v>6.4</v>
      </c>
      <c r="M968" s="580">
        <v>0.95</v>
      </c>
      <c r="N968" s="580">
        <v>0.54</v>
      </c>
      <c r="O968" s="629">
        <f t="shared" si="211"/>
        <v>0.745</v>
      </c>
      <c r="P968" s="582">
        <v>0.3611111111111111</v>
      </c>
      <c r="Q968" s="583">
        <v>0</v>
      </c>
    </row>
    <row r="969" spans="1:17" ht="15" thickBot="1" x14ac:dyDescent="0.4">
      <c r="A969" s="571">
        <v>22</v>
      </c>
      <c r="B969" s="580">
        <v>27.52</v>
      </c>
      <c r="C969" s="580">
        <v>28.96</v>
      </c>
      <c r="D969" s="574">
        <v>0</v>
      </c>
      <c r="E969" s="574">
        <v>0</v>
      </c>
      <c r="F969" s="574">
        <v>0</v>
      </c>
      <c r="G969" s="583">
        <v>30</v>
      </c>
      <c r="H969" s="583">
        <v>20.2</v>
      </c>
      <c r="I969" s="580">
        <v>96</v>
      </c>
      <c r="J969" s="580">
        <v>70</v>
      </c>
      <c r="K969" s="583">
        <v>1</v>
      </c>
      <c r="L969" s="580">
        <v>0.66</v>
      </c>
      <c r="M969" s="581">
        <v>2.9</v>
      </c>
      <c r="N969" s="581">
        <v>0.45</v>
      </c>
      <c r="O969" s="629">
        <f t="shared" si="211"/>
        <v>1.675</v>
      </c>
      <c r="P969" s="582">
        <v>0.17013888888888887</v>
      </c>
      <c r="Q969" s="583">
        <v>11.5</v>
      </c>
    </row>
    <row r="970" spans="1:17" ht="15" thickBot="1" x14ac:dyDescent="0.4">
      <c r="A970" s="571">
        <v>23</v>
      </c>
      <c r="B970" s="580">
        <v>31.76</v>
      </c>
      <c r="C970" s="581">
        <v>30.4</v>
      </c>
      <c r="D970" s="574">
        <v>0</v>
      </c>
      <c r="E970" s="574">
        <v>0</v>
      </c>
      <c r="F970" s="574">
        <v>0</v>
      </c>
      <c r="G970" s="583">
        <v>33.4</v>
      </c>
      <c r="H970" s="583">
        <v>20.8</v>
      </c>
      <c r="I970" s="580">
        <v>96</v>
      </c>
      <c r="J970" s="580">
        <v>56</v>
      </c>
      <c r="K970" s="581">
        <v>1.5</v>
      </c>
      <c r="L970" s="580">
        <v>5.84</v>
      </c>
      <c r="M970" s="580">
        <v>1.23</v>
      </c>
      <c r="N970" s="581">
        <v>0.43</v>
      </c>
      <c r="O970" s="629">
        <f t="shared" si="211"/>
        <v>0.83</v>
      </c>
      <c r="P970" s="582">
        <v>0.2986111111111111</v>
      </c>
      <c r="Q970" s="583">
        <v>0</v>
      </c>
    </row>
    <row r="971" spans="1:17" ht="15" thickBot="1" x14ac:dyDescent="0.4">
      <c r="A971" s="571">
        <v>24</v>
      </c>
      <c r="B971" s="581">
        <v>32.880000000000003</v>
      </c>
      <c r="C971" s="581">
        <v>31.68</v>
      </c>
      <c r="D971" s="574">
        <v>0</v>
      </c>
      <c r="E971" s="574">
        <v>0</v>
      </c>
      <c r="F971" s="574">
        <v>0</v>
      </c>
      <c r="G971" s="583">
        <v>34</v>
      </c>
      <c r="H971" s="583">
        <v>21.8</v>
      </c>
      <c r="I971" s="580">
        <v>96</v>
      </c>
      <c r="J971" s="580">
        <v>49</v>
      </c>
      <c r="K971" s="581">
        <v>2.4</v>
      </c>
      <c r="L971" s="581">
        <v>5.36</v>
      </c>
      <c r="M971" s="580">
        <v>1.1299999999999999</v>
      </c>
      <c r="N971" s="580">
        <v>0.71</v>
      </c>
      <c r="O971" s="629">
        <f t="shared" si="211"/>
        <v>0.91999999999999993</v>
      </c>
      <c r="P971" s="582">
        <v>0.35416666666666669</v>
      </c>
      <c r="Q971" s="583">
        <v>0</v>
      </c>
    </row>
    <row r="972" spans="1:17" ht="15" thickBot="1" x14ac:dyDescent="0.4">
      <c r="A972" s="571">
        <v>25</v>
      </c>
      <c r="B972" s="580">
        <v>34.24</v>
      </c>
      <c r="C972" s="581">
        <v>32.200000000000003</v>
      </c>
      <c r="D972" s="574">
        <v>0</v>
      </c>
      <c r="E972" s="574">
        <v>0</v>
      </c>
      <c r="F972" s="574">
        <v>0</v>
      </c>
      <c r="G972" s="583">
        <v>35</v>
      </c>
      <c r="H972" s="583">
        <v>20</v>
      </c>
      <c r="I972" s="580">
        <v>96</v>
      </c>
      <c r="J972" s="580">
        <v>47</v>
      </c>
      <c r="K972" s="583">
        <v>3</v>
      </c>
      <c r="L972" s="580">
        <v>7.16</v>
      </c>
      <c r="M972" s="580">
        <v>0.84</v>
      </c>
      <c r="N972" s="580">
        <v>0.63</v>
      </c>
      <c r="O972" s="629">
        <f t="shared" si="211"/>
        <v>0.73499999999999999</v>
      </c>
      <c r="P972" s="582">
        <v>0.45833333333333331</v>
      </c>
      <c r="Q972" s="583">
        <v>0</v>
      </c>
    </row>
    <row r="973" spans="1:17" ht="15" thickBot="1" x14ac:dyDescent="0.4">
      <c r="A973" s="571">
        <v>26</v>
      </c>
      <c r="B973" s="580">
        <v>33.96</v>
      </c>
      <c r="C973" s="580">
        <v>32.36</v>
      </c>
      <c r="D973" s="574">
        <v>0</v>
      </c>
      <c r="E973" s="574">
        <v>0</v>
      </c>
      <c r="F973" s="574">
        <v>0</v>
      </c>
      <c r="G973" s="583">
        <v>35</v>
      </c>
      <c r="H973" s="583">
        <v>22.2</v>
      </c>
      <c r="I973" s="580">
        <v>92</v>
      </c>
      <c r="J973" s="580">
        <v>45</v>
      </c>
      <c r="K973" s="583">
        <v>2.4</v>
      </c>
      <c r="L973" s="581">
        <v>3.3</v>
      </c>
      <c r="M973" s="581">
        <v>1.46</v>
      </c>
      <c r="N973" s="581">
        <v>0.88</v>
      </c>
      <c r="O973" s="629">
        <f t="shared" si="211"/>
        <v>1.17</v>
      </c>
      <c r="P973" s="582">
        <v>0.2638888888888889</v>
      </c>
      <c r="Q973" s="583">
        <v>2.5</v>
      </c>
    </row>
    <row r="974" spans="1:17" ht="15" thickBot="1" x14ac:dyDescent="0.4">
      <c r="A974" s="571">
        <v>27</v>
      </c>
      <c r="B974" s="581">
        <v>33.200000000000003</v>
      </c>
      <c r="C974" s="580">
        <v>32.24</v>
      </c>
      <c r="D974" s="574">
        <v>0</v>
      </c>
      <c r="E974" s="574">
        <v>0</v>
      </c>
      <c r="F974" s="574">
        <v>0</v>
      </c>
      <c r="G974" s="583">
        <v>33.6</v>
      </c>
      <c r="H974" s="583">
        <v>22</v>
      </c>
      <c r="I974" s="580">
        <v>96</v>
      </c>
      <c r="J974" s="580">
        <v>51</v>
      </c>
      <c r="K974" s="583">
        <v>2.5</v>
      </c>
      <c r="L974" s="580">
        <v>9.66</v>
      </c>
      <c r="M974" s="581">
        <v>1.04</v>
      </c>
      <c r="N974" s="581">
        <v>0.45</v>
      </c>
      <c r="O974" s="629">
        <f t="shared" si="211"/>
        <v>0.745</v>
      </c>
      <c r="P974" s="582">
        <v>0.33333333333333331</v>
      </c>
      <c r="Q974" s="583">
        <v>0</v>
      </c>
    </row>
    <row r="975" spans="1:17" ht="15" thickBot="1" x14ac:dyDescent="0.4">
      <c r="A975" s="571">
        <v>28</v>
      </c>
      <c r="B975" s="580">
        <v>34.24</v>
      </c>
      <c r="C975" s="580">
        <v>32.520000000000003</v>
      </c>
      <c r="D975" s="574">
        <v>0</v>
      </c>
      <c r="E975" s="574">
        <v>0</v>
      </c>
      <c r="F975" s="574">
        <v>0</v>
      </c>
      <c r="G975" s="583">
        <v>34.799999999999997</v>
      </c>
      <c r="H975" s="580">
        <v>21.2</v>
      </c>
      <c r="I975" s="580">
        <v>88</v>
      </c>
      <c r="J975" s="580">
        <v>47</v>
      </c>
      <c r="K975" s="583">
        <v>3</v>
      </c>
      <c r="L975" s="581">
        <v>7.78</v>
      </c>
      <c r="M975" s="580">
        <v>1.1100000000000001</v>
      </c>
      <c r="N975" s="580">
        <v>1.35</v>
      </c>
      <c r="O975" s="629">
        <f t="shared" si="211"/>
        <v>1.23</v>
      </c>
      <c r="P975" s="582">
        <v>0.40625</v>
      </c>
      <c r="Q975" s="583">
        <v>0</v>
      </c>
    </row>
    <row r="976" spans="1:17" ht="15" thickBot="1" x14ac:dyDescent="0.4">
      <c r="A976" s="571">
        <v>29</v>
      </c>
      <c r="B976" s="580">
        <v>34.72</v>
      </c>
      <c r="C976" s="580">
        <v>32.68</v>
      </c>
      <c r="D976" s="574">
        <v>0</v>
      </c>
      <c r="E976" s="574">
        <v>0</v>
      </c>
      <c r="F976" s="574">
        <v>0</v>
      </c>
      <c r="G976" s="583">
        <v>33.6</v>
      </c>
      <c r="H976" s="583">
        <v>23.8</v>
      </c>
      <c r="I976" s="580">
        <v>92</v>
      </c>
      <c r="J976" s="580">
        <v>53</v>
      </c>
      <c r="K976" s="583">
        <v>2.2999999999999998</v>
      </c>
      <c r="L976" s="580">
        <v>10.02</v>
      </c>
      <c r="M976" s="581">
        <v>1.3</v>
      </c>
      <c r="N976" s="581">
        <v>0.5</v>
      </c>
      <c r="O976" s="629">
        <f t="shared" si="211"/>
        <v>0.9</v>
      </c>
      <c r="P976" s="582">
        <v>0.3298611111111111</v>
      </c>
      <c r="Q976" s="583">
        <v>0</v>
      </c>
    </row>
    <row r="977" spans="1:17" ht="15" thickBot="1" x14ac:dyDescent="0.4">
      <c r="A977" s="585">
        <v>30</v>
      </c>
      <c r="B977" s="580">
        <v>34.36</v>
      </c>
      <c r="C977" s="581">
        <v>32.72</v>
      </c>
      <c r="D977" s="574">
        <v>0</v>
      </c>
      <c r="E977" s="574">
        <v>0</v>
      </c>
      <c r="F977" s="574">
        <v>0</v>
      </c>
      <c r="G977" s="583">
        <v>33.4</v>
      </c>
      <c r="H977" s="583">
        <v>23</v>
      </c>
      <c r="I977" s="580">
        <v>92</v>
      </c>
      <c r="J977" s="580">
        <v>55</v>
      </c>
      <c r="K977" s="580">
        <v>2.2000000000000002</v>
      </c>
      <c r="L977" s="580">
        <v>6.38</v>
      </c>
      <c r="M977" s="581">
        <v>0.86</v>
      </c>
      <c r="N977" s="581">
        <v>0.36</v>
      </c>
      <c r="O977" s="629">
        <f t="shared" si="211"/>
        <v>0.61</v>
      </c>
      <c r="P977" s="582">
        <v>0.3263888888888889</v>
      </c>
      <c r="Q977" s="583">
        <v>0</v>
      </c>
    </row>
    <row r="978" spans="1:17" ht="15" thickBot="1" x14ac:dyDescent="0.4">
      <c r="A978" s="636">
        <v>31</v>
      </c>
      <c r="B978" s="581">
        <v>34.6</v>
      </c>
      <c r="C978" s="581">
        <v>32.6</v>
      </c>
      <c r="D978" s="574">
        <v>0</v>
      </c>
      <c r="E978" s="574">
        <v>0</v>
      </c>
      <c r="F978" s="574">
        <v>0</v>
      </c>
      <c r="G978" s="583">
        <v>34.200000000000003</v>
      </c>
      <c r="H978" s="583">
        <v>21.8</v>
      </c>
      <c r="I978" s="580">
        <v>96</v>
      </c>
      <c r="J978" s="580">
        <v>47</v>
      </c>
      <c r="K978" s="580">
        <v>2.8</v>
      </c>
      <c r="L978" s="581">
        <v>5.9</v>
      </c>
      <c r="M978" s="580">
        <v>0.95</v>
      </c>
      <c r="N978" s="580">
        <v>0.66</v>
      </c>
      <c r="O978" s="629">
        <f t="shared" si="211"/>
        <v>0.80499999999999994</v>
      </c>
      <c r="P978" s="582">
        <v>0.35416666666666669</v>
      </c>
      <c r="Q978" s="583">
        <v>0</v>
      </c>
    </row>
    <row r="979" spans="1:17" ht="15" thickBot="1" x14ac:dyDescent="0.4">
      <c r="A979" s="597" t="s">
        <v>16</v>
      </c>
      <c r="B979" s="602">
        <f>SUM(B968:B978)</f>
        <v>363.5200000000001</v>
      </c>
      <c r="C979" s="602">
        <f>SUM(C968:C978)</f>
        <v>349.32000000000005</v>
      </c>
      <c r="D979" s="574">
        <v>0</v>
      </c>
      <c r="E979" s="574">
        <v>0</v>
      </c>
      <c r="F979" s="574">
        <v>0</v>
      </c>
      <c r="G979" s="602">
        <f t="shared" ref="G979:O979" si="216">SUM(G968:G978)</f>
        <v>370</v>
      </c>
      <c r="H979" s="602">
        <f t="shared" si="216"/>
        <v>237</v>
      </c>
      <c r="I979" s="602">
        <f t="shared" si="216"/>
        <v>1036</v>
      </c>
      <c r="J979" s="602">
        <f t="shared" si="216"/>
        <v>578</v>
      </c>
      <c r="K979" s="602">
        <f t="shared" si="216"/>
        <v>25.1</v>
      </c>
      <c r="L979" s="602">
        <f t="shared" si="216"/>
        <v>68.460000000000008</v>
      </c>
      <c r="M979" s="602">
        <f t="shared" si="216"/>
        <v>13.77</v>
      </c>
      <c r="N979" s="602">
        <f t="shared" si="216"/>
        <v>6.96</v>
      </c>
      <c r="O979" s="602">
        <f t="shared" si="216"/>
        <v>10.365</v>
      </c>
      <c r="P979" s="602"/>
      <c r="Q979" s="602"/>
    </row>
    <row r="980" spans="1:17" ht="15" thickBot="1" x14ac:dyDescent="0.4">
      <c r="A980" s="597" t="s">
        <v>18</v>
      </c>
      <c r="B980" s="602">
        <f>AVERAGE(B968:B978)</f>
        <v>33.047272727272734</v>
      </c>
      <c r="C980" s="602">
        <f>AVERAGE(C968:C978)</f>
        <v>31.756363636363641</v>
      </c>
      <c r="D980" s="574">
        <v>0</v>
      </c>
      <c r="E980" s="574">
        <v>0</v>
      </c>
      <c r="F980" s="574">
        <v>0</v>
      </c>
      <c r="G980" s="602">
        <f t="shared" ref="G980:O980" si="217">AVERAGE(G968:G978)</f>
        <v>33.636363636363633</v>
      </c>
      <c r="H980" s="602">
        <f t="shared" si="217"/>
        <v>21.545454545454547</v>
      </c>
      <c r="I980" s="602">
        <f t="shared" si="217"/>
        <v>94.181818181818187</v>
      </c>
      <c r="J980" s="602">
        <f t="shared" si="217"/>
        <v>52.545454545454547</v>
      </c>
      <c r="K980" s="602">
        <f t="shared" si="217"/>
        <v>2.2818181818181817</v>
      </c>
      <c r="L980" s="602">
        <f t="shared" si="217"/>
        <v>6.2236363636363645</v>
      </c>
      <c r="M980" s="602">
        <f t="shared" si="217"/>
        <v>1.2518181818181817</v>
      </c>
      <c r="N980" s="602">
        <f t="shared" si="217"/>
        <v>0.63272727272727269</v>
      </c>
      <c r="O980" s="602">
        <f t="shared" si="217"/>
        <v>0.94227272727272726</v>
      </c>
      <c r="P980" s="602"/>
      <c r="Q980" s="638"/>
    </row>
    <row r="981" spans="1:17" ht="15" thickBot="1" x14ac:dyDescent="0.4">
      <c r="A981" s="597" t="s">
        <v>49</v>
      </c>
      <c r="B981" s="602">
        <f>B979+B966+B954</f>
        <v>1005.8800000000001</v>
      </c>
      <c r="C981" s="602">
        <f>C979+C966+C954</f>
        <v>969.8</v>
      </c>
      <c r="D981" s="574">
        <v>0</v>
      </c>
      <c r="E981" s="574">
        <v>0</v>
      </c>
      <c r="F981" s="574">
        <v>0</v>
      </c>
      <c r="G981" s="602">
        <f t="shared" ref="G981:O981" si="218">G979+G966+G954</f>
        <v>1045.2</v>
      </c>
      <c r="H981" s="602">
        <f t="shared" si="218"/>
        <v>664.4</v>
      </c>
      <c r="I981" s="602">
        <f t="shared" si="218"/>
        <v>2926</v>
      </c>
      <c r="J981" s="602">
        <f t="shared" si="218"/>
        <v>1669</v>
      </c>
      <c r="K981" s="602">
        <f t="shared" si="218"/>
        <v>77.099999999999994</v>
      </c>
      <c r="L981" s="602">
        <f t="shared" si="218"/>
        <v>191.55</v>
      </c>
      <c r="M981" s="602">
        <f t="shared" si="218"/>
        <v>38.46</v>
      </c>
      <c r="N981" s="602">
        <f t="shared" si="218"/>
        <v>28.44</v>
      </c>
      <c r="O981" s="602">
        <f t="shared" si="218"/>
        <v>33.450000000000003</v>
      </c>
      <c r="P981" s="602"/>
      <c r="Q981" s="602"/>
    </row>
    <row r="982" spans="1:17" x14ac:dyDescent="0.35">
      <c r="A982" s="645" t="s">
        <v>21</v>
      </c>
      <c r="B982" s="600">
        <f>B981/31</f>
        <v>32.447741935483876</v>
      </c>
      <c r="C982" s="600">
        <f>C981/31</f>
        <v>31.283870967741933</v>
      </c>
      <c r="D982" s="574">
        <v>0</v>
      </c>
      <c r="E982" s="574">
        <v>0</v>
      </c>
      <c r="F982" s="574">
        <v>0</v>
      </c>
      <c r="G982" s="600">
        <f t="shared" ref="G982:O982" si="219">G981/31</f>
        <v>33.716129032258067</v>
      </c>
      <c r="H982" s="600">
        <f t="shared" si="219"/>
        <v>21.432258064516127</v>
      </c>
      <c r="I982" s="600">
        <f t="shared" si="219"/>
        <v>94.387096774193552</v>
      </c>
      <c r="J982" s="600">
        <f t="shared" si="219"/>
        <v>53.838709677419352</v>
      </c>
      <c r="K982" s="600">
        <f t="shared" si="219"/>
        <v>2.4870967741935481</v>
      </c>
      <c r="L982" s="600">
        <f t="shared" si="219"/>
        <v>6.1790322580645167</v>
      </c>
      <c r="M982" s="600">
        <f t="shared" si="219"/>
        <v>1.2406451612903227</v>
      </c>
      <c r="N982" s="600">
        <f t="shared" si="219"/>
        <v>0.91741935483870973</v>
      </c>
      <c r="O982" s="600">
        <f t="shared" si="219"/>
        <v>1.0790322580645162</v>
      </c>
      <c r="P982" s="600"/>
      <c r="Q982" s="600"/>
    </row>
    <row r="983" spans="1:17" x14ac:dyDescent="0.35">
      <c r="A983" s="634"/>
      <c r="B983" s="634"/>
      <c r="C983" s="634"/>
      <c r="D983" s="634"/>
      <c r="E983" s="634"/>
      <c r="F983" s="634"/>
      <c r="G983" s="634"/>
      <c r="H983" s="634"/>
      <c r="I983" s="634"/>
      <c r="J983" s="634"/>
      <c r="K983" s="634"/>
      <c r="L983" s="634"/>
      <c r="M983" s="634"/>
      <c r="N983" s="634"/>
      <c r="O983" s="634"/>
      <c r="P983" s="634"/>
      <c r="Q983" s="634"/>
    </row>
    <row r="984" spans="1:17" x14ac:dyDescent="0.35">
      <c r="A984" s="1589" t="s">
        <v>314</v>
      </c>
      <c r="B984" s="1589"/>
      <c r="C984" s="1589"/>
      <c r="D984" s="1589"/>
      <c r="E984" s="1589"/>
      <c r="F984" s="1589"/>
      <c r="G984" s="1589"/>
      <c r="H984" s="1589"/>
      <c r="I984" s="1589"/>
      <c r="J984" s="1589"/>
      <c r="K984" s="1589"/>
      <c r="L984" s="1589"/>
      <c r="M984" s="1589"/>
      <c r="N984" s="1589"/>
      <c r="O984" s="1589"/>
      <c r="P984" s="1589"/>
      <c r="Q984" s="1589"/>
    </row>
    <row r="985" spans="1:17" ht="15" thickBot="1" x14ac:dyDescent="0.4">
      <c r="A985" s="634"/>
      <c r="B985" s="634"/>
      <c r="C985" s="634"/>
      <c r="D985" s="634"/>
      <c r="E985" s="634"/>
      <c r="F985" s="634"/>
      <c r="G985" s="634"/>
      <c r="H985" s="634"/>
      <c r="I985" s="634"/>
      <c r="J985" s="634"/>
      <c r="K985" s="634"/>
      <c r="L985" s="634"/>
      <c r="M985" s="634"/>
      <c r="N985" s="634"/>
      <c r="O985" s="634"/>
      <c r="P985" s="634"/>
      <c r="Q985" s="634"/>
    </row>
    <row r="986" spans="1:17" ht="15" customHeight="1" x14ac:dyDescent="0.35">
      <c r="A986" s="1602" t="s">
        <v>1</v>
      </c>
      <c r="B986" s="1460" t="s">
        <v>23</v>
      </c>
      <c r="C986" s="1578"/>
      <c r="D986" s="1578"/>
      <c r="E986" s="1578"/>
      <c r="F986" s="1571"/>
      <c r="G986" s="1460" t="s">
        <v>24</v>
      </c>
      <c r="H986" s="1571"/>
      <c r="I986" s="1460" t="s">
        <v>4</v>
      </c>
      <c r="J986" s="1571"/>
      <c r="K986" s="1572" t="s">
        <v>5</v>
      </c>
      <c r="L986" s="1573"/>
      <c r="M986" s="1572" t="s">
        <v>6</v>
      </c>
      <c r="N986" s="1574"/>
      <c r="O986" s="1573"/>
      <c r="P986" s="1575" t="s">
        <v>46</v>
      </c>
      <c r="Q986" s="1585" t="s">
        <v>47</v>
      </c>
    </row>
    <row r="987" spans="1:17" ht="26.5" thickBot="1" x14ac:dyDescent="0.4">
      <c r="A987" s="1603"/>
      <c r="B987" s="567">
        <v>0.05</v>
      </c>
      <c r="C987" s="567">
        <v>0.1</v>
      </c>
      <c r="D987" s="568" t="s">
        <v>265</v>
      </c>
      <c r="E987" s="568" t="s">
        <v>228</v>
      </c>
      <c r="F987" s="567" t="s">
        <v>299</v>
      </c>
      <c r="G987" s="567" t="s">
        <v>9</v>
      </c>
      <c r="H987" s="567" t="s">
        <v>10</v>
      </c>
      <c r="I987" s="567" t="s">
        <v>9</v>
      </c>
      <c r="J987" s="567" t="s">
        <v>10</v>
      </c>
      <c r="K987" s="567" t="s">
        <v>11</v>
      </c>
      <c r="L987" s="567" t="s">
        <v>12</v>
      </c>
      <c r="M987" s="606" t="s">
        <v>13</v>
      </c>
      <c r="N987" s="606" t="s">
        <v>14</v>
      </c>
      <c r="O987" s="569" t="s">
        <v>15</v>
      </c>
      <c r="P987" s="1576"/>
      <c r="Q987" s="1594"/>
    </row>
    <row r="988" spans="1:17" x14ac:dyDescent="0.35">
      <c r="A988" s="630">
        <v>1</v>
      </c>
      <c r="B988" s="580">
        <v>35.840000000000003</v>
      </c>
      <c r="C988" s="580">
        <v>33.08</v>
      </c>
      <c r="D988" s="574">
        <v>0</v>
      </c>
      <c r="E988" s="574">
        <v>0</v>
      </c>
      <c r="F988" s="574">
        <v>0</v>
      </c>
      <c r="G988" s="583">
        <v>34.799999999999997</v>
      </c>
      <c r="H988" s="580">
        <v>23.4</v>
      </c>
      <c r="I988" s="580">
        <v>92</v>
      </c>
      <c r="J988" s="580">
        <v>47</v>
      </c>
      <c r="K988" s="580">
        <v>2.5</v>
      </c>
      <c r="L988" s="580">
        <v>5.77</v>
      </c>
      <c r="M988" s="580">
        <v>0.79</v>
      </c>
      <c r="N988" s="581">
        <v>0.6</v>
      </c>
      <c r="O988" s="646">
        <f>AVERAGE(M988:N988)</f>
        <v>0.69500000000000006</v>
      </c>
      <c r="P988" s="582">
        <v>0.375</v>
      </c>
      <c r="Q988" s="583">
        <v>0</v>
      </c>
    </row>
    <row r="989" spans="1:17" x14ac:dyDescent="0.35">
      <c r="A989" s="580">
        <v>2</v>
      </c>
      <c r="B989" s="581">
        <v>36.799999999999997</v>
      </c>
      <c r="C989" s="580">
        <v>33.08</v>
      </c>
      <c r="D989" s="574">
        <v>0</v>
      </c>
      <c r="E989" s="574">
        <v>0</v>
      </c>
      <c r="F989" s="574">
        <v>0</v>
      </c>
      <c r="G989" s="580">
        <v>35.4</v>
      </c>
      <c r="H989" s="583">
        <v>21.4</v>
      </c>
      <c r="I989" s="580">
        <v>96</v>
      </c>
      <c r="J989" s="580">
        <v>42</v>
      </c>
      <c r="K989" s="583">
        <v>3</v>
      </c>
      <c r="L989" s="580">
        <v>6.36</v>
      </c>
      <c r="M989" s="580">
        <v>1.03</v>
      </c>
      <c r="N989" s="581">
        <v>0.45</v>
      </c>
      <c r="O989" s="646">
        <f t="shared" ref="O989:O1021" si="220">AVERAGE(M989:N989)</f>
        <v>0.74</v>
      </c>
      <c r="P989" s="582">
        <v>0.4236111111111111</v>
      </c>
      <c r="Q989" s="583">
        <v>0</v>
      </c>
    </row>
    <row r="990" spans="1:17" x14ac:dyDescent="0.35">
      <c r="A990" s="580">
        <v>3</v>
      </c>
      <c r="B990" s="581">
        <v>36.799999999999997</v>
      </c>
      <c r="C990" s="580">
        <v>33.92</v>
      </c>
      <c r="D990" s="574">
        <v>0</v>
      </c>
      <c r="E990" s="574">
        <v>0</v>
      </c>
      <c r="F990" s="574">
        <v>0</v>
      </c>
      <c r="G990" s="583">
        <v>35.4</v>
      </c>
      <c r="H990" s="583">
        <v>23</v>
      </c>
      <c r="I990" s="580">
        <v>96</v>
      </c>
      <c r="J990" s="580">
        <v>48</v>
      </c>
      <c r="K990" s="583">
        <v>3.1</v>
      </c>
      <c r="L990" s="580">
        <v>10.039999999999999</v>
      </c>
      <c r="M990" s="580">
        <v>0.91</v>
      </c>
      <c r="N990" s="581">
        <v>0.55000000000000004</v>
      </c>
      <c r="O990" s="646">
        <f t="shared" si="220"/>
        <v>0.73</v>
      </c>
      <c r="P990" s="582">
        <v>0.44097222222222227</v>
      </c>
      <c r="Q990" s="583">
        <v>0</v>
      </c>
    </row>
    <row r="991" spans="1:17" x14ac:dyDescent="0.35">
      <c r="A991" s="580">
        <v>4</v>
      </c>
      <c r="B991" s="580">
        <v>36.24</v>
      </c>
      <c r="C991" s="580">
        <v>33.72</v>
      </c>
      <c r="D991" s="574">
        <v>0</v>
      </c>
      <c r="E991" s="574">
        <v>0</v>
      </c>
      <c r="F991" s="574">
        <v>0</v>
      </c>
      <c r="G991" s="583">
        <v>34.6</v>
      </c>
      <c r="H991" s="580">
        <v>23.8</v>
      </c>
      <c r="I991" s="580">
        <v>96</v>
      </c>
      <c r="J991" s="580">
        <v>51</v>
      </c>
      <c r="K991" s="583">
        <v>3.5</v>
      </c>
      <c r="L991" s="581">
        <v>6.44</v>
      </c>
      <c r="M991" s="580">
        <v>1.18</v>
      </c>
      <c r="N991" s="580">
        <v>1.34</v>
      </c>
      <c r="O991" s="646">
        <f t="shared" si="220"/>
        <v>1.26</v>
      </c>
      <c r="P991" s="582">
        <v>0.35416666666666669</v>
      </c>
      <c r="Q991" s="583">
        <v>0</v>
      </c>
    </row>
    <row r="992" spans="1:17" x14ac:dyDescent="0.35">
      <c r="A992" s="580">
        <v>5</v>
      </c>
      <c r="B992" s="580">
        <v>33.72</v>
      </c>
      <c r="C992" s="580">
        <v>32.72</v>
      </c>
      <c r="D992" s="574">
        <v>0</v>
      </c>
      <c r="E992" s="574">
        <v>0</v>
      </c>
      <c r="F992" s="574">
        <v>0</v>
      </c>
      <c r="G992" s="583">
        <v>34.200000000000003</v>
      </c>
      <c r="H992" s="583">
        <v>24</v>
      </c>
      <c r="I992" s="580">
        <v>96</v>
      </c>
      <c r="J992" s="580">
        <v>54</v>
      </c>
      <c r="K992" s="583">
        <v>2.5</v>
      </c>
      <c r="L992" s="581">
        <v>5.2</v>
      </c>
      <c r="M992" s="581">
        <v>1.1599999999999999</v>
      </c>
      <c r="N992" s="581">
        <v>0.56999999999999995</v>
      </c>
      <c r="O992" s="646">
        <f t="shared" si="220"/>
        <v>0.86499999999999999</v>
      </c>
      <c r="P992" s="582">
        <v>0.21527777777777779</v>
      </c>
      <c r="Q992" s="583">
        <v>0</v>
      </c>
    </row>
    <row r="993" spans="1:17" x14ac:dyDescent="0.35">
      <c r="A993" s="580">
        <v>6</v>
      </c>
      <c r="B993" s="580">
        <v>33.880000000000003</v>
      </c>
      <c r="C993" s="581">
        <v>33.96</v>
      </c>
      <c r="D993" s="574">
        <v>0</v>
      </c>
      <c r="E993" s="574">
        <v>0</v>
      </c>
      <c r="F993" s="574">
        <v>0</v>
      </c>
      <c r="G993" s="583">
        <v>34.6</v>
      </c>
      <c r="H993" s="583">
        <v>26.8</v>
      </c>
      <c r="I993" s="580">
        <v>92</v>
      </c>
      <c r="J993" s="580">
        <v>49</v>
      </c>
      <c r="K993" s="580">
        <v>2.2999999999999998</v>
      </c>
      <c r="L993" s="580">
        <v>5.38</v>
      </c>
      <c r="M993" s="580">
        <v>1.25</v>
      </c>
      <c r="N993" s="581">
        <v>0.61</v>
      </c>
      <c r="O993" s="646">
        <f t="shared" si="220"/>
        <v>0.92999999999999994</v>
      </c>
      <c r="P993" s="582">
        <v>0.23263888888888887</v>
      </c>
      <c r="Q993" s="583">
        <v>0</v>
      </c>
    </row>
    <row r="994" spans="1:17" x14ac:dyDescent="0.35">
      <c r="A994" s="580">
        <v>7</v>
      </c>
      <c r="B994" s="581">
        <v>36.520000000000003</v>
      </c>
      <c r="C994" s="581">
        <v>33.28</v>
      </c>
      <c r="D994" s="574">
        <v>0</v>
      </c>
      <c r="E994" s="574">
        <v>0</v>
      </c>
      <c r="F994" s="574">
        <v>0</v>
      </c>
      <c r="G994" s="583">
        <v>35.200000000000003</v>
      </c>
      <c r="H994" s="583">
        <v>25</v>
      </c>
      <c r="I994" s="580">
        <v>92</v>
      </c>
      <c r="J994" s="580">
        <v>45</v>
      </c>
      <c r="K994" s="580">
        <v>3.4</v>
      </c>
      <c r="L994" s="581">
        <v>4.3600000000000003</v>
      </c>
      <c r="M994" s="580">
        <v>1.36</v>
      </c>
      <c r="N994" s="580">
        <v>0.65</v>
      </c>
      <c r="O994" s="646">
        <f t="shared" si="220"/>
        <v>1.0050000000000001</v>
      </c>
      <c r="P994" s="582">
        <v>0.27430555555555552</v>
      </c>
      <c r="Q994" s="583">
        <v>4.4000000000000004</v>
      </c>
    </row>
    <row r="995" spans="1:17" x14ac:dyDescent="0.35">
      <c r="A995" s="580">
        <v>8</v>
      </c>
      <c r="B995" s="580">
        <v>30.52</v>
      </c>
      <c r="C995" s="580">
        <v>31.72</v>
      </c>
      <c r="D995" s="574">
        <v>0</v>
      </c>
      <c r="E995" s="574">
        <v>0</v>
      </c>
      <c r="F995" s="574">
        <v>0</v>
      </c>
      <c r="G995" s="583">
        <v>34.6</v>
      </c>
      <c r="H995" s="580">
        <v>25.6</v>
      </c>
      <c r="I995" s="580">
        <v>96</v>
      </c>
      <c r="J995" s="580">
        <v>55</v>
      </c>
      <c r="K995" s="580">
        <v>1.7</v>
      </c>
      <c r="L995" s="581">
        <v>3.4</v>
      </c>
      <c r="M995" s="580">
        <v>1.1299999999999999</v>
      </c>
      <c r="N995" s="580">
        <v>0.77</v>
      </c>
      <c r="O995" s="646">
        <f t="shared" si="220"/>
        <v>0.95</v>
      </c>
      <c r="P995" s="582">
        <v>6.9444444444444434E-2</v>
      </c>
      <c r="Q995" s="583">
        <v>0</v>
      </c>
    </row>
    <row r="996" spans="1:17" x14ac:dyDescent="0.35">
      <c r="A996" s="580">
        <v>9</v>
      </c>
      <c r="B996" s="580">
        <v>29.88</v>
      </c>
      <c r="C996" s="580">
        <v>30.64</v>
      </c>
      <c r="D996" s="574">
        <v>0</v>
      </c>
      <c r="E996" s="574">
        <v>0</v>
      </c>
      <c r="F996" s="574">
        <v>0</v>
      </c>
      <c r="G996" s="580">
        <v>31.2</v>
      </c>
      <c r="H996" s="583">
        <v>25</v>
      </c>
      <c r="I996" s="580">
        <v>88</v>
      </c>
      <c r="J996" s="580">
        <v>66</v>
      </c>
      <c r="K996" s="583">
        <v>1.5</v>
      </c>
      <c r="L996" s="581">
        <v>1.6</v>
      </c>
      <c r="M996" s="580">
        <v>0.86</v>
      </c>
      <c r="N996" s="581">
        <v>0.5</v>
      </c>
      <c r="O996" s="646">
        <f t="shared" si="220"/>
        <v>0.67999999999999994</v>
      </c>
      <c r="P996" s="582">
        <v>6.25E-2</v>
      </c>
      <c r="Q996" s="583">
        <v>0</v>
      </c>
    </row>
    <row r="997" spans="1:17" ht="15" thickBot="1" x14ac:dyDescent="0.4">
      <c r="A997" s="580">
        <v>10</v>
      </c>
      <c r="B997" s="581">
        <v>28.72</v>
      </c>
      <c r="C997" s="580">
        <v>29.68</v>
      </c>
      <c r="D997" s="574">
        <v>0</v>
      </c>
      <c r="E997" s="574">
        <v>0</v>
      </c>
      <c r="F997" s="574">
        <v>0</v>
      </c>
      <c r="G997" s="583">
        <v>33.4</v>
      </c>
      <c r="H997" s="583">
        <v>26.2</v>
      </c>
      <c r="I997" s="580">
        <v>96</v>
      </c>
      <c r="J997" s="580">
        <v>71</v>
      </c>
      <c r="K997" s="583">
        <v>1.6</v>
      </c>
      <c r="L997" s="580">
        <v>4.3600000000000003</v>
      </c>
      <c r="M997" s="580">
        <v>1.1599999999999999</v>
      </c>
      <c r="N997" s="581">
        <v>0.59</v>
      </c>
      <c r="O997" s="646">
        <f t="shared" si="220"/>
        <v>0.875</v>
      </c>
      <c r="P997" s="582">
        <v>2.4305555555555556E-2</v>
      </c>
      <c r="Q997" s="583">
        <v>0</v>
      </c>
    </row>
    <row r="998" spans="1:17" ht="15" thickBot="1" x14ac:dyDescent="0.4">
      <c r="A998" s="597" t="s">
        <v>16</v>
      </c>
      <c r="B998" s="581">
        <f>SUM(B988:B997)</f>
        <v>338.91999999999996</v>
      </c>
      <c r="C998" s="581">
        <f>SUM(C988:C997)</f>
        <v>325.8</v>
      </c>
      <c r="D998" s="574">
        <v>0</v>
      </c>
      <c r="E998" s="574">
        <v>0</v>
      </c>
      <c r="F998" s="574">
        <v>0</v>
      </c>
      <c r="G998" s="581">
        <f t="shared" ref="G998:N998" si="221">SUM(G988:G997)</f>
        <v>343.4</v>
      </c>
      <c r="H998" s="581">
        <f t="shared" si="221"/>
        <v>244.2</v>
      </c>
      <c r="I998" s="581">
        <f t="shared" si="221"/>
        <v>940</v>
      </c>
      <c r="J998" s="581">
        <f t="shared" si="221"/>
        <v>528</v>
      </c>
      <c r="K998" s="581">
        <f t="shared" si="221"/>
        <v>25.099999999999998</v>
      </c>
      <c r="L998" s="581">
        <f t="shared" si="221"/>
        <v>52.910000000000004</v>
      </c>
      <c r="M998" s="581">
        <f t="shared" si="221"/>
        <v>10.83</v>
      </c>
      <c r="N998" s="581">
        <f t="shared" si="221"/>
        <v>6.6300000000000008</v>
      </c>
      <c r="O998" s="646">
        <f t="shared" si="220"/>
        <v>8.73</v>
      </c>
      <c r="P998" s="582"/>
      <c r="Q998" s="583"/>
    </row>
    <row r="999" spans="1:17" ht="15" thickBot="1" x14ac:dyDescent="0.4">
      <c r="A999" s="597" t="s">
        <v>18</v>
      </c>
      <c r="B999" s="581">
        <f>AVERAGE(B988:B997)</f>
        <v>33.891999999999996</v>
      </c>
      <c r="C999" s="581">
        <f>AVERAGE(C988:C997)</f>
        <v>32.58</v>
      </c>
      <c r="D999" s="574">
        <v>0</v>
      </c>
      <c r="E999" s="574">
        <v>0</v>
      </c>
      <c r="F999" s="574">
        <v>0</v>
      </c>
      <c r="G999" s="581">
        <f t="shared" ref="G999:N999" si="222">AVERAGE(G988:G997)</f>
        <v>34.339999999999996</v>
      </c>
      <c r="H999" s="581">
        <f t="shared" si="222"/>
        <v>24.419999999999998</v>
      </c>
      <c r="I999" s="581">
        <f t="shared" si="222"/>
        <v>94</v>
      </c>
      <c r="J999" s="581">
        <f t="shared" si="222"/>
        <v>52.8</v>
      </c>
      <c r="K999" s="581">
        <f t="shared" si="222"/>
        <v>2.5099999999999998</v>
      </c>
      <c r="L999" s="581">
        <f t="shared" si="222"/>
        <v>5.2910000000000004</v>
      </c>
      <c r="M999" s="581">
        <f t="shared" si="222"/>
        <v>1.083</v>
      </c>
      <c r="N999" s="581">
        <f t="shared" si="222"/>
        <v>0.66300000000000003</v>
      </c>
      <c r="O999" s="646">
        <f t="shared" si="220"/>
        <v>0.873</v>
      </c>
      <c r="P999" s="582"/>
      <c r="Q999" s="583"/>
    </row>
    <row r="1000" spans="1:17" x14ac:dyDescent="0.35">
      <c r="A1000" s="603">
        <v>11</v>
      </c>
      <c r="B1000" s="581">
        <v>34.799999999999997</v>
      </c>
      <c r="C1000" s="580">
        <v>31.24</v>
      </c>
      <c r="D1000" s="574">
        <v>0</v>
      </c>
      <c r="E1000" s="574">
        <v>0</v>
      </c>
      <c r="F1000" s="574">
        <v>0</v>
      </c>
      <c r="G1000" s="583">
        <v>35.6</v>
      </c>
      <c r="H1000" s="580">
        <v>28.2</v>
      </c>
      <c r="I1000" s="580">
        <v>96</v>
      </c>
      <c r="J1000" s="580">
        <v>39</v>
      </c>
      <c r="K1000" s="583">
        <v>3.5</v>
      </c>
      <c r="L1000" s="581">
        <v>0.94</v>
      </c>
      <c r="M1000" s="580">
        <v>1.1399999999999999</v>
      </c>
      <c r="N1000" s="581">
        <v>0.8</v>
      </c>
      <c r="O1000" s="646">
        <f t="shared" si="220"/>
        <v>0.97</v>
      </c>
      <c r="P1000" s="582">
        <v>0.38541666666666669</v>
      </c>
      <c r="Q1000" s="583">
        <v>0</v>
      </c>
    </row>
    <row r="1001" spans="1:17" x14ac:dyDescent="0.35">
      <c r="A1001" s="571">
        <v>12</v>
      </c>
      <c r="B1001" s="580">
        <v>31.76</v>
      </c>
      <c r="C1001" s="580">
        <v>32.36</v>
      </c>
      <c r="D1001" s="574">
        <v>0</v>
      </c>
      <c r="E1001" s="574">
        <v>0</v>
      </c>
      <c r="F1001" s="574">
        <v>0</v>
      </c>
      <c r="G1001" s="583">
        <v>36.200000000000003</v>
      </c>
      <c r="H1001" s="583">
        <v>25.2</v>
      </c>
      <c r="I1001" s="580">
        <v>96</v>
      </c>
      <c r="J1001" s="580">
        <v>59</v>
      </c>
      <c r="K1001" s="583">
        <v>2.4</v>
      </c>
      <c r="L1001" s="581">
        <v>4.4000000000000004</v>
      </c>
      <c r="M1001" s="581">
        <v>1.61</v>
      </c>
      <c r="N1001" s="581">
        <v>1.2</v>
      </c>
      <c r="O1001" s="646">
        <f t="shared" si="220"/>
        <v>1.405</v>
      </c>
      <c r="P1001" s="582">
        <v>0.24652777777777779</v>
      </c>
      <c r="Q1001" s="583">
        <v>8.1</v>
      </c>
    </row>
    <row r="1002" spans="1:17" x14ac:dyDescent="0.35">
      <c r="A1002" s="571">
        <v>13</v>
      </c>
      <c r="B1002" s="580">
        <v>31.64</v>
      </c>
      <c r="C1002" s="581">
        <v>31.12</v>
      </c>
      <c r="D1002" s="574">
        <v>0</v>
      </c>
      <c r="E1002" s="574">
        <v>0</v>
      </c>
      <c r="F1002" s="574">
        <v>0</v>
      </c>
      <c r="G1002" s="583">
        <v>33</v>
      </c>
      <c r="H1002" s="583">
        <v>25.2</v>
      </c>
      <c r="I1002" s="580">
        <v>84</v>
      </c>
      <c r="J1002" s="580">
        <v>55</v>
      </c>
      <c r="K1002" s="580">
        <v>2.2000000000000002</v>
      </c>
      <c r="L1002" s="581">
        <v>4.9000000000000004</v>
      </c>
      <c r="M1002" s="580">
        <v>1.31</v>
      </c>
      <c r="N1002" s="581">
        <v>0.57999999999999996</v>
      </c>
      <c r="O1002" s="646">
        <f t="shared" si="220"/>
        <v>0.94500000000000006</v>
      </c>
      <c r="P1002" s="582">
        <v>0.22916666666666666</v>
      </c>
      <c r="Q1002" s="583">
        <v>0</v>
      </c>
    </row>
    <row r="1003" spans="1:17" x14ac:dyDescent="0.35">
      <c r="A1003" s="571">
        <v>14</v>
      </c>
      <c r="B1003" s="581">
        <v>33</v>
      </c>
      <c r="C1003" s="581">
        <v>31.44</v>
      </c>
      <c r="D1003" s="574">
        <v>0</v>
      </c>
      <c r="E1003" s="574">
        <v>0</v>
      </c>
      <c r="F1003" s="574">
        <v>0</v>
      </c>
      <c r="G1003" s="583">
        <v>35.200000000000003</v>
      </c>
      <c r="H1003" s="583">
        <v>25</v>
      </c>
      <c r="I1003" s="580">
        <v>96</v>
      </c>
      <c r="J1003" s="580">
        <v>40</v>
      </c>
      <c r="K1003" s="580">
        <v>3.2</v>
      </c>
      <c r="L1003" s="581">
        <v>7.78</v>
      </c>
      <c r="M1003" s="580">
        <v>1.24</v>
      </c>
      <c r="N1003" s="580">
        <v>0.74</v>
      </c>
      <c r="O1003" s="646">
        <f t="shared" si="220"/>
        <v>0.99</v>
      </c>
      <c r="P1003" s="582">
        <v>0.38194444444444442</v>
      </c>
      <c r="Q1003" s="583">
        <v>0</v>
      </c>
    </row>
    <row r="1004" spans="1:17" x14ac:dyDescent="0.35">
      <c r="A1004" s="571">
        <v>15</v>
      </c>
      <c r="B1004" s="580">
        <v>33.36</v>
      </c>
      <c r="C1004" s="580">
        <v>31.96</v>
      </c>
      <c r="D1004" s="574">
        <v>0</v>
      </c>
      <c r="E1004" s="574">
        <v>0</v>
      </c>
      <c r="F1004" s="574">
        <v>0</v>
      </c>
      <c r="G1004" s="583">
        <v>34.4</v>
      </c>
      <c r="H1004" s="583">
        <v>24</v>
      </c>
      <c r="I1004" s="580">
        <v>92</v>
      </c>
      <c r="J1004" s="580">
        <v>45</v>
      </c>
      <c r="K1004" s="580">
        <v>3.4</v>
      </c>
      <c r="L1004" s="580">
        <v>7.18</v>
      </c>
      <c r="M1004" s="580">
        <v>1.1599999999999999</v>
      </c>
      <c r="N1004" s="580">
        <v>0.73</v>
      </c>
      <c r="O1004" s="646">
        <f t="shared" si="220"/>
        <v>0.94499999999999995</v>
      </c>
      <c r="P1004" s="582">
        <v>0.35069444444444442</v>
      </c>
      <c r="Q1004" s="583">
        <v>0</v>
      </c>
    </row>
    <row r="1005" spans="1:17" x14ac:dyDescent="0.35">
      <c r="A1005" s="571">
        <v>16</v>
      </c>
      <c r="B1005" s="580">
        <v>33.56</v>
      </c>
      <c r="C1005" s="581">
        <v>31.4</v>
      </c>
      <c r="D1005" s="574">
        <v>0</v>
      </c>
      <c r="E1005" s="574">
        <v>0</v>
      </c>
      <c r="F1005" s="574">
        <v>0</v>
      </c>
      <c r="G1005" s="583">
        <v>35</v>
      </c>
      <c r="H1005" s="583">
        <v>27</v>
      </c>
      <c r="I1005" s="580">
        <v>84</v>
      </c>
      <c r="J1005" s="580">
        <v>40</v>
      </c>
      <c r="K1005" s="583">
        <v>3.9</v>
      </c>
      <c r="L1005" s="580">
        <v>7.64</v>
      </c>
      <c r="M1005" s="580">
        <v>1.18</v>
      </c>
      <c r="N1005" s="581">
        <v>0.81</v>
      </c>
      <c r="O1005" s="646">
        <f t="shared" si="220"/>
        <v>0.995</v>
      </c>
      <c r="P1005" s="582">
        <v>0.22916666666666666</v>
      </c>
      <c r="Q1005" s="583">
        <v>0</v>
      </c>
    </row>
    <row r="1006" spans="1:17" x14ac:dyDescent="0.35">
      <c r="A1006" s="571">
        <v>17</v>
      </c>
      <c r="B1006" s="581">
        <v>34.520000000000003</v>
      </c>
      <c r="C1006" s="581">
        <v>32.200000000000003</v>
      </c>
      <c r="D1006" s="574">
        <v>0</v>
      </c>
      <c r="E1006" s="574">
        <v>0</v>
      </c>
      <c r="F1006" s="574">
        <v>0</v>
      </c>
      <c r="G1006" s="583">
        <v>36</v>
      </c>
      <c r="H1006" s="583">
        <v>28</v>
      </c>
      <c r="I1006" s="580">
        <v>92</v>
      </c>
      <c r="J1006" s="580">
        <v>39</v>
      </c>
      <c r="K1006" s="583">
        <v>4.2</v>
      </c>
      <c r="L1006" s="581">
        <v>3.8</v>
      </c>
      <c r="M1006" s="580">
        <v>1.73</v>
      </c>
      <c r="N1006" s="581">
        <v>1.6</v>
      </c>
      <c r="O1006" s="646">
        <f t="shared" si="220"/>
        <v>1.665</v>
      </c>
      <c r="P1006" s="582">
        <v>0.25694444444444448</v>
      </c>
      <c r="Q1006" s="583">
        <v>3.5</v>
      </c>
    </row>
    <row r="1007" spans="1:17" x14ac:dyDescent="0.35">
      <c r="A1007" s="571">
        <v>18</v>
      </c>
      <c r="B1007" s="580">
        <v>33.56</v>
      </c>
      <c r="C1007" s="581">
        <v>32.200000000000003</v>
      </c>
      <c r="D1007" s="574">
        <v>0</v>
      </c>
      <c r="E1007" s="574">
        <v>0</v>
      </c>
      <c r="F1007" s="574">
        <v>0</v>
      </c>
      <c r="G1007" s="583">
        <v>35.4</v>
      </c>
      <c r="H1007" s="580">
        <v>27.8</v>
      </c>
      <c r="I1007" s="580">
        <v>96</v>
      </c>
      <c r="J1007" s="580">
        <v>39</v>
      </c>
      <c r="K1007" s="583">
        <v>3.3</v>
      </c>
      <c r="L1007" s="581">
        <v>5.62</v>
      </c>
      <c r="M1007" s="581">
        <v>1.2</v>
      </c>
      <c r="N1007" s="580">
        <v>0.52</v>
      </c>
      <c r="O1007" s="646">
        <f t="shared" si="220"/>
        <v>0.86</v>
      </c>
      <c r="P1007" s="582">
        <v>0.39930555555555558</v>
      </c>
      <c r="Q1007" s="583">
        <v>0</v>
      </c>
    </row>
    <row r="1008" spans="1:17" x14ac:dyDescent="0.35">
      <c r="A1008" s="571">
        <v>19</v>
      </c>
      <c r="B1008" s="581">
        <v>31</v>
      </c>
      <c r="C1008" s="580">
        <v>31.24</v>
      </c>
      <c r="D1008" s="574">
        <v>0</v>
      </c>
      <c r="E1008" s="574">
        <v>0</v>
      </c>
      <c r="F1008" s="574">
        <v>0</v>
      </c>
      <c r="G1008" s="583">
        <v>33.6</v>
      </c>
      <c r="H1008" s="583">
        <v>26.8</v>
      </c>
      <c r="I1008" s="580">
        <v>96</v>
      </c>
      <c r="J1008" s="580">
        <v>49</v>
      </c>
      <c r="K1008" s="583">
        <v>3.2</v>
      </c>
      <c r="L1008" s="580">
        <v>6.12</v>
      </c>
      <c r="M1008" s="581">
        <v>1.63</v>
      </c>
      <c r="N1008" s="581">
        <v>0.75</v>
      </c>
      <c r="O1008" s="646">
        <f t="shared" si="220"/>
        <v>1.19</v>
      </c>
      <c r="P1008" s="582">
        <v>0.12152777777777778</v>
      </c>
      <c r="Q1008" s="583">
        <v>0</v>
      </c>
    </row>
    <row r="1009" spans="1:17" ht="15" thickBot="1" x14ac:dyDescent="0.4">
      <c r="A1009" s="585">
        <v>20</v>
      </c>
      <c r="B1009" s="580">
        <v>33.92</v>
      </c>
      <c r="C1009" s="581">
        <v>31.32</v>
      </c>
      <c r="D1009" s="574">
        <v>0</v>
      </c>
      <c r="E1009" s="574">
        <v>0</v>
      </c>
      <c r="F1009" s="574">
        <v>0</v>
      </c>
      <c r="G1009" s="583">
        <v>35.6</v>
      </c>
      <c r="H1009" s="583">
        <v>25.8</v>
      </c>
      <c r="I1009" s="580">
        <v>96</v>
      </c>
      <c r="J1009" s="604">
        <v>40</v>
      </c>
      <c r="K1009" s="580">
        <v>3.8</v>
      </c>
      <c r="L1009" s="581">
        <v>4.7</v>
      </c>
      <c r="M1009" s="580">
        <v>1.22</v>
      </c>
      <c r="N1009" s="581">
        <v>0.85</v>
      </c>
      <c r="O1009" s="646">
        <f t="shared" si="220"/>
        <v>1.0349999999999999</v>
      </c>
      <c r="P1009" s="582">
        <v>0.17361111111111113</v>
      </c>
      <c r="Q1009" s="583">
        <v>13</v>
      </c>
    </row>
    <row r="1010" spans="1:17" ht="15" thickBot="1" x14ac:dyDescent="0.4">
      <c r="A1010" s="597" t="s">
        <v>16</v>
      </c>
      <c r="B1010" s="581">
        <f>SUM(B1000:B1009)</f>
        <v>331.12000000000006</v>
      </c>
      <c r="C1010" s="581">
        <f>SUM(C1000:C1009)</f>
        <v>316.48</v>
      </c>
      <c r="D1010" s="574">
        <v>0</v>
      </c>
      <c r="E1010" s="574">
        <v>0</v>
      </c>
      <c r="F1010" s="574">
        <v>0</v>
      </c>
      <c r="G1010" s="581">
        <f t="shared" ref="G1010:N1010" si="223">SUM(G1000:G1009)</f>
        <v>350.00000000000006</v>
      </c>
      <c r="H1010" s="581">
        <f t="shared" si="223"/>
        <v>263</v>
      </c>
      <c r="I1010" s="581">
        <f t="shared" si="223"/>
        <v>928</v>
      </c>
      <c r="J1010" s="581">
        <f t="shared" si="223"/>
        <v>445</v>
      </c>
      <c r="K1010" s="581">
        <f t="shared" si="223"/>
        <v>33.1</v>
      </c>
      <c r="L1010" s="581">
        <f t="shared" si="223"/>
        <v>53.079999999999991</v>
      </c>
      <c r="M1010" s="581">
        <f t="shared" si="223"/>
        <v>13.42</v>
      </c>
      <c r="N1010" s="581">
        <f t="shared" si="223"/>
        <v>8.58</v>
      </c>
      <c r="O1010" s="646">
        <f t="shared" si="220"/>
        <v>11</v>
      </c>
      <c r="P1010" s="582"/>
      <c r="Q1010" s="583"/>
    </row>
    <row r="1011" spans="1:17" ht="15" thickBot="1" x14ac:dyDescent="0.4">
      <c r="A1011" s="597" t="s">
        <v>18</v>
      </c>
      <c r="B1011" s="581">
        <f>AVERAGE(B1000:B1009)</f>
        <v>33.112000000000009</v>
      </c>
      <c r="C1011" s="581">
        <f>AVERAGE(C1000:C1009)</f>
        <v>31.648000000000003</v>
      </c>
      <c r="D1011" s="574">
        <v>0</v>
      </c>
      <c r="E1011" s="574">
        <v>0</v>
      </c>
      <c r="F1011" s="574">
        <v>0</v>
      </c>
      <c r="G1011" s="581">
        <f t="shared" ref="G1011:N1011" si="224">AVERAGE(G1000:G1009)</f>
        <v>35.000000000000007</v>
      </c>
      <c r="H1011" s="581">
        <f t="shared" si="224"/>
        <v>26.3</v>
      </c>
      <c r="I1011" s="581">
        <f t="shared" si="224"/>
        <v>92.8</v>
      </c>
      <c r="J1011" s="581">
        <f t="shared" si="224"/>
        <v>44.5</v>
      </c>
      <c r="K1011" s="581">
        <f t="shared" si="224"/>
        <v>3.31</v>
      </c>
      <c r="L1011" s="581">
        <f t="shared" si="224"/>
        <v>5.3079999999999989</v>
      </c>
      <c r="M1011" s="581">
        <f t="shared" si="224"/>
        <v>1.3420000000000001</v>
      </c>
      <c r="N1011" s="581">
        <f t="shared" si="224"/>
        <v>0.85799999999999998</v>
      </c>
      <c r="O1011" s="646">
        <f t="shared" si="220"/>
        <v>1.1000000000000001</v>
      </c>
      <c r="P1011" s="582"/>
      <c r="Q1011" s="583"/>
    </row>
    <row r="1012" spans="1:17" x14ac:dyDescent="0.35">
      <c r="A1012" s="603">
        <v>21</v>
      </c>
      <c r="B1012" s="581">
        <v>27.36</v>
      </c>
      <c r="C1012" s="581">
        <v>29.44</v>
      </c>
      <c r="D1012" s="574">
        <v>0</v>
      </c>
      <c r="E1012" s="574">
        <v>0</v>
      </c>
      <c r="F1012" s="574">
        <v>0</v>
      </c>
      <c r="G1012" s="583">
        <v>31</v>
      </c>
      <c r="H1012" s="583">
        <v>24.6</v>
      </c>
      <c r="I1012" s="580">
        <v>96</v>
      </c>
      <c r="J1012" s="580">
        <v>70</v>
      </c>
      <c r="K1012" s="583">
        <v>1</v>
      </c>
      <c r="L1012" s="581">
        <v>5.56</v>
      </c>
      <c r="M1012" s="580">
        <v>1.44</v>
      </c>
      <c r="N1012" s="580">
        <v>0.41</v>
      </c>
      <c r="O1012" s="646">
        <f t="shared" si="220"/>
        <v>0.92499999999999993</v>
      </c>
      <c r="P1012" s="582">
        <v>2.7777777777777776E-2</v>
      </c>
      <c r="Q1012" s="583">
        <v>7.9</v>
      </c>
    </row>
    <row r="1013" spans="1:17" x14ac:dyDescent="0.35">
      <c r="A1013" s="571">
        <v>22</v>
      </c>
      <c r="B1013" s="580">
        <v>28.76</v>
      </c>
      <c r="C1013" s="580">
        <v>28.56</v>
      </c>
      <c r="D1013" s="574">
        <v>0</v>
      </c>
      <c r="E1013" s="574">
        <v>0</v>
      </c>
      <c r="F1013" s="574">
        <v>0</v>
      </c>
      <c r="G1013" s="583">
        <v>33.6</v>
      </c>
      <c r="H1013" s="583">
        <v>25</v>
      </c>
      <c r="I1013" s="580">
        <v>96</v>
      </c>
      <c r="J1013" s="580">
        <v>46</v>
      </c>
      <c r="K1013" s="580">
        <v>3.3</v>
      </c>
      <c r="L1013" s="580">
        <v>4.84</v>
      </c>
      <c r="M1013" s="580">
        <v>1.28</v>
      </c>
      <c r="N1013" s="580">
        <v>0.66</v>
      </c>
      <c r="O1013" s="646">
        <f t="shared" si="220"/>
        <v>0.97</v>
      </c>
      <c r="P1013" s="582" t="s">
        <v>315</v>
      </c>
      <c r="Q1013" s="583">
        <v>0</v>
      </c>
    </row>
    <row r="1014" spans="1:17" x14ac:dyDescent="0.35">
      <c r="A1014" s="571">
        <v>23</v>
      </c>
      <c r="B1014" s="580">
        <v>31.32</v>
      </c>
      <c r="C1014" s="580">
        <v>30.04</v>
      </c>
      <c r="D1014" s="574">
        <v>0</v>
      </c>
      <c r="E1014" s="574">
        <v>0</v>
      </c>
      <c r="F1014" s="574">
        <v>0</v>
      </c>
      <c r="G1014" s="580">
        <v>33.799999999999997</v>
      </c>
      <c r="H1014" s="583">
        <v>28.4</v>
      </c>
      <c r="I1014" s="580">
        <v>96</v>
      </c>
      <c r="J1014" s="580">
        <v>53</v>
      </c>
      <c r="K1014" s="583">
        <v>3.7</v>
      </c>
      <c r="L1014" s="580">
        <v>7.62</v>
      </c>
      <c r="M1014" s="580">
        <v>1.19</v>
      </c>
      <c r="N1014" s="581">
        <v>0.55000000000000004</v>
      </c>
      <c r="O1014" s="646">
        <f t="shared" si="220"/>
        <v>0.87</v>
      </c>
      <c r="P1014" s="582">
        <v>0.31944444444444448</v>
      </c>
      <c r="Q1014" s="583">
        <v>0</v>
      </c>
    </row>
    <row r="1015" spans="1:17" x14ac:dyDescent="0.35">
      <c r="A1015" s="571">
        <v>24</v>
      </c>
      <c r="B1015" s="581">
        <v>29.32</v>
      </c>
      <c r="C1015" s="580">
        <v>29.32</v>
      </c>
      <c r="D1015" s="574">
        <v>0</v>
      </c>
      <c r="E1015" s="574">
        <v>0</v>
      </c>
      <c r="F1015" s="574">
        <v>0</v>
      </c>
      <c r="G1015" s="583">
        <v>36.200000000000003</v>
      </c>
      <c r="H1015" s="583">
        <v>27.2</v>
      </c>
      <c r="I1015" s="580">
        <v>96</v>
      </c>
      <c r="J1015" s="580">
        <v>44</v>
      </c>
      <c r="K1015" s="583">
        <v>2.8</v>
      </c>
      <c r="L1015" s="580">
        <v>4.5</v>
      </c>
      <c r="M1015" s="580">
        <v>1.59</v>
      </c>
      <c r="N1015" s="581">
        <v>0.51</v>
      </c>
      <c r="O1015" s="646">
        <f t="shared" si="220"/>
        <v>1.05</v>
      </c>
      <c r="P1015" s="582">
        <v>0.14930555555555555</v>
      </c>
      <c r="Q1015" s="583">
        <v>0</v>
      </c>
    </row>
    <row r="1016" spans="1:17" x14ac:dyDescent="0.35">
      <c r="A1016" s="571">
        <v>25</v>
      </c>
      <c r="B1016" s="580">
        <v>28.72</v>
      </c>
      <c r="C1016" s="580">
        <v>29.12</v>
      </c>
      <c r="D1016" s="574">
        <v>0</v>
      </c>
      <c r="E1016" s="574">
        <v>0</v>
      </c>
      <c r="F1016" s="574">
        <v>0</v>
      </c>
      <c r="G1016" s="583">
        <v>30.8</v>
      </c>
      <c r="H1016" s="580">
        <v>26.6</v>
      </c>
      <c r="I1016" s="580">
        <v>96</v>
      </c>
      <c r="J1016" s="580">
        <v>52</v>
      </c>
      <c r="K1016" s="583">
        <v>2.5</v>
      </c>
      <c r="L1016" s="581">
        <v>7.94</v>
      </c>
      <c r="M1016" s="580">
        <v>1.53</v>
      </c>
      <c r="N1016" s="580">
        <v>0.87</v>
      </c>
      <c r="O1016" s="646">
        <f t="shared" si="220"/>
        <v>1.2</v>
      </c>
      <c r="P1016" s="582">
        <v>0.1076388888888889</v>
      </c>
      <c r="Q1016" s="583">
        <v>0</v>
      </c>
    </row>
    <row r="1017" spans="1:17" x14ac:dyDescent="0.35">
      <c r="A1017" s="571">
        <v>26</v>
      </c>
      <c r="B1017" s="580">
        <v>30.44</v>
      </c>
      <c r="C1017" s="580">
        <v>29.76</v>
      </c>
      <c r="D1017" s="574">
        <v>0</v>
      </c>
      <c r="E1017" s="574">
        <v>0</v>
      </c>
      <c r="F1017" s="574">
        <v>0</v>
      </c>
      <c r="G1017" s="583">
        <v>33.4</v>
      </c>
      <c r="H1017" s="583">
        <v>28</v>
      </c>
      <c r="I1017" s="580">
        <v>92</v>
      </c>
      <c r="J1017" s="580">
        <v>45</v>
      </c>
      <c r="K1017" s="583">
        <v>3.8</v>
      </c>
      <c r="L1017" s="580">
        <v>7.58</v>
      </c>
      <c r="M1017" s="581">
        <v>1.46</v>
      </c>
      <c r="N1017" s="581">
        <v>1.35</v>
      </c>
      <c r="O1017" s="646">
        <f t="shared" si="220"/>
        <v>1.405</v>
      </c>
      <c r="P1017" s="582">
        <v>0.17708333333333334</v>
      </c>
      <c r="Q1017" s="583">
        <v>0</v>
      </c>
    </row>
    <row r="1018" spans="1:17" x14ac:dyDescent="0.35">
      <c r="A1018" s="571">
        <v>27</v>
      </c>
      <c r="B1018" s="581">
        <v>31.2</v>
      </c>
      <c r="C1018" s="581">
        <v>30.08</v>
      </c>
      <c r="D1018" s="574">
        <v>0</v>
      </c>
      <c r="E1018" s="574">
        <v>0</v>
      </c>
      <c r="F1018" s="574">
        <v>0</v>
      </c>
      <c r="G1018" s="583">
        <v>35</v>
      </c>
      <c r="H1018" s="583">
        <v>29</v>
      </c>
      <c r="I1018" s="580">
        <v>92</v>
      </c>
      <c r="J1018" s="580">
        <v>30</v>
      </c>
      <c r="K1018" s="580">
        <v>3.4</v>
      </c>
      <c r="L1018" s="580">
        <v>6.76</v>
      </c>
      <c r="M1018" s="580">
        <v>1.31</v>
      </c>
      <c r="N1018" s="581">
        <v>0.67</v>
      </c>
      <c r="O1018" s="646">
        <f t="shared" si="220"/>
        <v>0.99</v>
      </c>
      <c r="P1018" s="582">
        <v>0.375</v>
      </c>
      <c r="Q1018" s="583">
        <v>0</v>
      </c>
    </row>
    <row r="1019" spans="1:17" x14ac:dyDescent="0.35">
      <c r="A1019" s="571">
        <v>28</v>
      </c>
      <c r="B1019" s="581">
        <v>32.08</v>
      </c>
      <c r="C1019" s="581">
        <v>30.64</v>
      </c>
      <c r="D1019" s="574">
        <v>0</v>
      </c>
      <c r="E1019" s="574">
        <v>0</v>
      </c>
      <c r="F1019" s="574">
        <v>0</v>
      </c>
      <c r="G1019" s="583">
        <v>34</v>
      </c>
      <c r="H1019" s="583">
        <v>28.8</v>
      </c>
      <c r="I1019" s="580">
        <v>84</v>
      </c>
      <c r="J1019" s="580">
        <v>42</v>
      </c>
      <c r="K1019" s="580">
        <v>3.3</v>
      </c>
      <c r="L1019" s="581">
        <v>7.42</v>
      </c>
      <c r="M1019" s="580">
        <v>1.47</v>
      </c>
      <c r="N1019" s="580">
        <v>0.65</v>
      </c>
      <c r="O1019" s="646">
        <f t="shared" si="220"/>
        <v>1.06</v>
      </c>
      <c r="P1019" s="582">
        <v>0.20833333333333334</v>
      </c>
      <c r="Q1019" s="583">
        <v>0</v>
      </c>
    </row>
    <row r="1020" spans="1:17" x14ac:dyDescent="0.35">
      <c r="A1020" s="571">
        <v>29</v>
      </c>
      <c r="B1020" s="580">
        <v>32.840000000000003</v>
      </c>
      <c r="C1020" s="580">
        <v>30.96</v>
      </c>
      <c r="D1020" s="574">
        <v>0</v>
      </c>
      <c r="E1020" s="574">
        <v>0</v>
      </c>
      <c r="F1020" s="574">
        <v>0</v>
      </c>
      <c r="G1020" s="583">
        <v>35.799999999999997</v>
      </c>
      <c r="H1020" s="580">
        <v>26.2</v>
      </c>
      <c r="I1020" s="580">
        <v>96</v>
      </c>
      <c r="J1020" s="580">
        <v>38</v>
      </c>
      <c r="K1020" s="580">
        <v>3.9</v>
      </c>
      <c r="L1020" s="580">
        <v>6.24</v>
      </c>
      <c r="M1020" s="580">
        <v>1.23</v>
      </c>
      <c r="N1020" s="580">
        <v>0.84</v>
      </c>
      <c r="O1020" s="646">
        <f t="shared" si="220"/>
        <v>1.0349999999999999</v>
      </c>
      <c r="P1020" s="582">
        <v>0.40972222222222227</v>
      </c>
      <c r="Q1020" s="583">
        <v>0</v>
      </c>
    </row>
    <row r="1021" spans="1:17" ht="15" thickBot="1" x14ac:dyDescent="0.4">
      <c r="A1021" s="571">
        <v>30</v>
      </c>
      <c r="B1021" s="580">
        <v>33.36</v>
      </c>
      <c r="C1021" s="580">
        <v>31.44</v>
      </c>
      <c r="D1021" s="574">
        <v>0</v>
      </c>
      <c r="E1021" s="574">
        <v>0</v>
      </c>
      <c r="F1021" s="574">
        <v>0</v>
      </c>
      <c r="G1021" s="583">
        <v>36</v>
      </c>
      <c r="H1021" s="583">
        <v>30.8</v>
      </c>
      <c r="I1021" s="580">
        <v>88</v>
      </c>
      <c r="J1021" s="580">
        <v>30</v>
      </c>
      <c r="K1021" s="583">
        <v>5.0999999999999996</v>
      </c>
      <c r="L1021" s="580">
        <v>9.9600000000000009</v>
      </c>
      <c r="M1021" s="580">
        <v>1.58</v>
      </c>
      <c r="N1021" s="581">
        <v>0.74</v>
      </c>
      <c r="O1021" s="646">
        <f t="shared" si="220"/>
        <v>1.1600000000000001</v>
      </c>
      <c r="P1021" s="582">
        <v>0.36805555555555558</v>
      </c>
      <c r="Q1021" s="583">
        <v>0</v>
      </c>
    </row>
    <row r="1022" spans="1:17" ht="15" thickBot="1" x14ac:dyDescent="0.4">
      <c r="A1022" s="597" t="s">
        <v>16</v>
      </c>
      <c r="B1022" s="602">
        <f>SUM(B1012:B1021)</f>
        <v>305.39999999999998</v>
      </c>
      <c r="C1022" s="602">
        <f>SUM(C1012:C1021)</f>
        <v>299.35999999999996</v>
      </c>
      <c r="D1022" s="574">
        <v>0</v>
      </c>
      <c r="E1022" s="574">
        <v>0</v>
      </c>
      <c r="F1022" s="574">
        <v>0</v>
      </c>
      <c r="G1022" s="602">
        <f t="shared" ref="G1022:O1022" si="225">SUM(G1012:G1021)</f>
        <v>339.6</v>
      </c>
      <c r="H1022" s="602">
        <f t="shared" si="225"/>
        <v>274.60000000000002</v>
      </c>
      <c r="I1022" s="602">
        <f t="shared" si="225"/>
        <v>932</v>
      </c>
      <c r="J1022" s="602">
        <f t="shared" si="225"/>
        <v>450</v>
      </c>
      <c r="K1022" s="602">
        <f t="shared" si="225"/>
        <v>32.799999999999997</v>
      </c>
      <c r="L1022" s="602">
        <f t="shared" si="225"/>
        <v>68.42</v>
      </c>
      <c r="M1022" s="602">
        <f t="shared" si="225"/>
        <v>14.080000000000002</v>
      </c>
      <c r="N1022" s="602">
        <f t="shared" si="225"/>
        <v>7.25</v>
      </c>
      <c r="O1022" s="602">
        <f t="shared" si="225"/>
        <v>10.665000000000001</v>
      </c>
      <c r="P1022" s="602"/>
      <c r="Q1022" s="602"/>
    </row>
    <row r="1023" spans="1:17" ht="15" thickBot="1" x14ac:dyDescent="0.4">
      <c r="A1023" s="597" t="s">
        <v>18</v>
      </c>
      <c r="B1023" s="602">
        <f>AVERAGE(B1012:B1021)</f>
        <v>30.54</v>
      </c>
      <c r="C1023" s="602">
        <f>AVERAGE(C1012:C1021)</f>
        <v>29.935999999999996</v>
      </c>
      <c r="D1023" s="574">
        <v>0</v>
      </c>
      <c r="E1023" s="574">
        <v>0</v>
      </c>
      <c r="F1023" s="574">
        <v>0</v>
      </c>
      <c r="G1023" s="602">
        <f t="shared" ref="G1023:O1023" si="226">AVERAGE(G1012:G1021)</f>
        <v>33.96</v>
      </c>
      <c r="H1023" s="602">
        <f t="shared" si="226"/>
        <v>27.46</v>
      </c>
      <c r="I1023" s="602">
        <f t="shared" si="226"/>
        <v>93.2</v>
      </c>
      <c r="J1023" s="602">
        <f t="shared" si="226"/>
        <v>45</v>
      </c>
      <c r="K1023" s="602">
        <f t="shared" si="226"/>
        <v>3.28</v>
      </c>
      <c r="L1023" s="602">
        <f t="shared" si="226"/>
        <v>6.8420000000000005</v>
      </c>
      <c r="M1023" s="602">
        <f t="shared" si="226"/>
        <v>1.4080000000000001</v>
      </c>
      <c r="N1023" s="602">
        <f t="shared" si="226"/>
        <v>0.72499999999999998</v>
      </c>
      <c r="O1023" s="602">
        <f t="shared" si="226"/>
        <v>1.0665</v>
      </c>
      <c r="P1023" s="602"/>
      <c r="Q1023" s="602"/>
    </row>
    <row r="1024" spans="1:17" ht="15" thickBot="1" x14ac:dyDescent="0.4">
      <c r="A1024" s="597" t="s">
        <v>49</v>
      </c>
      <c r="B1024" s="602">
        <f>B1022+B1010+B998</f>
        <v>975.43999999999994</v>
      </c>
      <c r="C1024" s="602">
        <f>C1022+C1010+C998</f>
        <v>941.63999999999987</v>
      </c>
      <c r="D1024" s="574">
        <v>0</v>
      </c>
      <c r="E1024" s="574">
        <v>0</v>
      </c>
      <c r="F1024" s="574">
        <v>0</v>
      </c>
      <c r="G1024" s="602">
        <f t="shared" ref="G1024:O1024" si="227">G1022+G1010+G998</f>
        <v>1033</v>
      </c>
      <c r="H1024" s="602">
        <f t="shared" si="227"/>
        <v>781.8</v>
      </c>
      <c r="I1024" s="602">
        <f t="shared" si="227"/>
        <v>2800</v>
      </c>
      <c r="J1024" s="602">
        <f t="shared" si="227"/>
        <v>1423</v>
      </c>
      <c r="K1024" s="602">
        <f t="shared" si="227"/>
        <v>91</v>
      </c>
      <c r="L1024" s="602">
        <f t="shared" si="227"/>
        <v>174.41</v>
      </c>
      <c r="M1024" s="602">
        <f t="shared" si="227"/>
        <v>38.33</v>
      </c>
      <c r="N1024" s="602">
        <f t="shared" si="227"/>
        <v>22.46</v>
      </c>
      <c r="O1024" s="602">
        <f t="shared" si="227"/>
        <v>30.395</v>
      </c>
      <c r="P1024" s="602"/>
      <c r="Q1024" s="602"/>
    </row>
    <row r="1025" spans="1:17" ht="15" thickBot="1" x14ac:dyDescent="0.4">
      <c r="A1025" s="597" t="s">
        <v>21</v>
      </c>
      <c r="B1025" s="602">
        <f>B1024/30</f>
        <v>32.514666666666663</v>
      </c>
      <c r="C1025" s="602">
        <f>C1024/30</f>
        <v>31.387999999999995</v>
      </c>
      <c r="D1025" s="574">
        <v>0</v>
      </c>
      <c r="E1025" s="574">
        <v>0</v>
      </c>
      <c r="F1025" s="574">
        <v>0</v>
      </c>
      <c r="G1025" s="602">
        <f t="shared" ref="G1025:O1025" si="228">G1024/30</f>
        <v>34.43333333333333</v>
      </c>
      <c r="H1025" s="602">
        <f t="shared" si="228"/>
        <v>26.06</v>
      </c>
      <c r="I1025" s="602">
        <f t="shared" si="228"/>
        <v>93.333333333333329</v>
      </c>
      <c r="J1025" s="602">
        <f t="shared" si="228"/>
        <v>47.43333333333333</v>
      </c>
      <c r="K1025" s="602">
        <f t="shared" si="228"/>
        <v>3.0333333333333332</v>
      </c>
      <c r="L1025" s="602">
        <f t="shared" si="228"/>
        <v>5.8136666666666663</v>
      </c>
      <c r="M1025" s="602">
        <f t="shared" si="228"/>
        <v>1.2776666666666665</v>
      </c>
      <c r="N1025" s="602">
        <f t="shared" si="228"/>
        <v>0.7486666666666667</v>
      </c>
      <c r="O1025" s="602">
        <f t="shared" si="228"/>
        <v>1.0131666666666665</v>
      </c>
      <c r="P1025" s="602"/>
      <c r="Q1025" s="602"/>
    </row>
    <row r="1026" spans="1:17" x14ac:dyDescent="0.35">
      <c r="A1026" s="634"/>
      <c r="B1026" s="634"/>
      <c r="C1026" s="634"/>
      <c r="D1026" s="634"/>
      <c r="E1026" s="634"/>
      <c r="F1026" s="634"/>
      <c r="G1026" s="634"/>
      <c r="H1026" s="634"/>
      <c r="I1026" s="634"/>
      <c r="J1026" s="634"/>
      <c r="K1026" s="634"/>
      <c r="L1026" s="634"/>
      <c r="M1026" s="634"/>
      <c r="N1026" s="634"/>
      <c r="O1026" s="634"/>
      <c r="P1026" s="634"/>
      <c r="Q1026" s="634"/>
    </row>
    <row r="1027" spans="1:17" x14ac:dyDescent="0.35">
      <c r="A1027" s="1595" t="s">
        <v>316</v>
      </c>
      <c r="B1027" s="1595"/>
      <c r="C1027" s="1595"/>
      <c r="D1027" s="1595"/>
      <c r="E1027" s="1595"/>
      <c r="F1027" s="1595"/>
      <c r="G1027" s="1595"/>
      <c r="H1027" s="1595"/>
      <c r="I1027" s="1595"/>
      <c r="J1027" s="1595"/>
      <c r="K1027" s="1595"/>
      <c r="L1027" s="1595"/>
      <c r="M1027" s="1595"/>
      <c r="N1027" s="1595"/>
      <c r="O1027" s="1595"/>
      <c r="P1027" s="1595"/>
      <c r="Q1027" s="1595"/>
    </row>
    <row r="1028" spans="1:17" ht="15" customHeight="1" x14ac:dyDescent="0.35">
      <c r="A1028" s="1602" t="s">
        <v>1</v>
      </c>
      <c r="B1028" s="1598" t="s">
        <v>23</v>
      </c>
      <c r="C1028" s="1599"/>
      <c r="D1028" s="1599"/>
      <c r="E1028" s="1599"/>
      <c r="F1028" s="1600"/>
      <c r="G1028" s="1598" t="s">
        <v>24</v>
      </c>
      <c r="H1028" s="1600"/>
      <c r="I1028" s="1598" t="s">
        <v>4</v>
      </c>
      <c r="J1028" s="1600"/>
      <c r="K1028" s="1590" t="s">
        <v>5</v>
      </c>
      <c r="L1028" s="1592"/>
      <c r="M1028" s="1590" t="s">
        <v>6</v>
      </c>
      <c r="N1028" s="1591"/>
      <c r="O1028" s="1592"/>
      <c r="P1028" s="1593" t="s">
        <v>46</v>
      </c>
      <c r="Q1028" s="1593" t="s">
        <v>47</v>
      </c>
    </row>
    <row r="1029" spans="1:17" ht="39" x14ac:dyDescent="0.35">
      <c r="A1029" s="1603"/>
      <c r="B1029" s="630">
        <v>0.05</v>
      </c>
      <c r="C1029" s="630">
        <v>0.1</v>
      </c>
      <c r="D1029" s="630" t="s">
        <v>265</v>
      </c>
      <c r="E1029" s="630" t="s">
        <v>228</v>
      </c>
      <c r="F1029" s="630" t="s">
        <v>299</v>
      </c>
      <c r="G1029" s="630" t="s">
        <v>9</v>
      </c>
      <c r="H1029" s="630" t="s">
        <v>10</v>
      </c>
      <c r="I1029" s="630" t="s">
        <v>9</v>
      </c>
      <c r="J1029" s="630" t="s">
        <v>10</v>
      </c>
      <c r="K1029" s="630" t="s">
        <v>11</v>
      </c>
      <c r="L1029" s="630" t="s">
        <v>12</v>
      </c>
      <c r="M1029" s="396" t="s">
        <v>145</v>
      </c>
      <c r="N1029" s="396" t="s">
        <v>146</v>
      </c>
      <c r="O1029" s="396" t="s">
        <v>15</v>
      </c>
      <c r="P1029" s="1579"/>
      <c r="Q1029" s="1579"/>
    </row>
    <row r="1030" spans="1:17" x14ac:dyDescent="0.35">
      <c r="A1030" s="603">
        <v>1</v>
      </c>
      <c r="B1030" s="576">
        <v>33.6</v>
      </c>
      <c r="C1030" s="573">
        <v>31.92</v>
      </c>
      <c r="D1030" s="574">
        <v>0</v>
      </c>
      <c r="E1030" s="574">
        <v>0</v>
      </c>
      <c r="F1030" s="574">
        <v>0</v>
      </c>
      <c r="G1030" s="572">
        <v>36.200000000000003</v>
      </c>
      <c r="H1030" s="572">
        <v>26.6</v>
      </c>
      <c r="I1030" s="573">
        <v>84</v>
      </c>
      <c r="J1030" s="573">
        <v>34</v>
      </c>
      <c r="K1030" s="574">
        <v>0</v>
      </c>
      <c r="L1030" s="573">
        <v>8.42</v>
      </c>
      <c r="M1030" s="576">
        <v>1.3</v>
      </c>
      <c r="N1030" s="576">
        <v>0.72</v>
      </c>
      <c r="O1030" s="576">
        <f>AVERAGE(M1030:N1030)</f>
        <v>1.01</v>
      </c>
      <c r="P1030" s="577">
        <v>0.35069444444444442</v>
      </c>
      <c r="Q1030" s="572">
        <v>0</v>
      </c>
    </row>
    <row r="1031" spans="1:17" x14ac:dyDescent="0.35">
      <c r="A1031" s="571">
        <v>2</v>
      </c>
      <c r="B1031" s="580">
        <v>33.28</v>
      </c>
      <c r="C1031" s="580">
        <v>31.62</v>
      </c>
      <c r="D1031" s="574">
        <v>0</v>
      </c>
      <c r="E1031" s="574">
        <v>0</v>
      </c>
      <c r="F1031" s="574">
        <v>0</v>
      </c>
      <c r="G1031" s="583">
        <v>36.200000000000003</v>
      </c>
      <c r="H1031" s="580">
        <v>29.4</v>
      </c>
      <c r="I1031" s="580">
        <v>76</v>
      </c>
      <c r="J1031" s="580">
        <v>34</v>
      </c>
      <c r="K1031" s="574">
        <v>0</v>
      </c>
      <c r="L1031" s="581">
        <v>8.5399999999999991</v>
      </c>
      <c r="M1031" s="580">
        <v>1.61</v>
      </c>
      <c r="N1031" s="580">
        <v>0.71</v>
      </c>
      <c r="O1031" s="581">
        <f t="shared" ref="O1031:O1064" si="229">AVERAGE(M1031:N1031)</f>
        <v>1.1600000000000001</v>
      </c>
      <c r="P1031" s="582">
        <v>0.34375</v>
      </c>
      <c r="Q1031" s="583">
        <v>0</v>
      </c>
    </row>
    <row r="1032" spans="1:17" x14ac:dyDescent="0.35">
      <c r="A1032" s="571">
        <v>3</v>
      </c>
      <c r="B1032" s="580">
        <v>33.76</v>
      </c>
      <c r="C1032" s="580">
        <v>32.880000000000003</v>
      </c>
      <c r="D1032" s="574">
        <v>0</v>
      </c>
      <c r="E1032" s="574">
        <v>0</v>
      </c>
      <c r="F1032" s="574">
        <v>0</v>
      </c>
      <c r="G1032" s="583">
        <v>36</v>
      </c>
      <c r="H1032" s="583">
        <v>29.2</v>
      </c>
      <c r="I1032" s="580">
        <v>92</v>
      </c>
      <c r="J1032" s="580">
        <v>34</v>
      </c>
      <c r="K1032" s="574">
        <v>0</v>
      </c>
      <c r="L1032" s="580">
        <v>10.039999999999999</v>
      </c>
      <c r="M1032" s="581">
        <v>1.58</v>
      </c>
      <c r="N1032" s="581">
        <v>0.98</v>
      </c>
      <c r="O1032" s="581">
        <f t="shared" si="229"/>
        <v>1.28</v>
      </c>
      <c r="P1032" s="582">
        <v>0.33333333333333331</v>
      </c>
      <c r="Q1032" s="583">
        <v>0</v>
      </c>
    </row>
    <row r="1033" spans="1:17" x14ac:dyDescent="0.35">
      <c r="A1033" s="571">
        <v>4</v>
      </c>
      <c r="B1033" s="580">
        <v>34.36</v>
      </c>
      <c r="C1033" s="581">
        <v>32</v>
      </c>
      <c r="D1033" s="574">
        <v>0</v>
      </c>
      <c r="E1033" s="574">
        <v>0</v>
      </c>
      <c r="F1033" s="574">
        <v>0</v>
      </c>
      <c r="G1033" s="583">
        <v>36.6</v>
      </c>
      <c r="H1033" s="583">
        <v>29.2</v>
      </c>
      <c r="I1033" s="580">
        <v>83</v>
      </c>
      <c r="J1033" s="580">
        <v>34</v>
      </c>
      <c r="K1033" s="574">
        <v>0</v>
      </c>
      <c r="L1033" s="580">
        <v>8.0399999999999991</v>
      </c>
      <c r="M1033" s="580">
        <v>1.37</v>
      </c>
      <c r="N1033" s="581">
        <v>0.72</v>
      </c>
      <c r="O1033" s="581">
        <f t="shared" si="229"/>
        <v>1.0449999999999999</v>
      </c>
      <c r="P1033" s="582">
        <v>0.4236111111111111</v>
      </c>
      <c r="Q1033" s="583">
        <v>0</v>
      </c>
    </row>
    <row r="1034" spans="1:17" x14ac:dyDescent="0.35">
      <c r="A1034" s="571">
        <v>5</v>
      </c>
      <c r="B1034" s="581">
        <v>33.840000000000003</v>
      </c>
      <c r="C1034" s="581">
        <v>31.72</v>
      </c>
      <c r="D1034" s="574">
        <v>0</v>
      </c>
      <c r="E1034" s="574">
        <v>0</v>
      </c>
      <c r="F1034" s="574">
        <v>0</v>
      </c>
      <c r="G1034" s="583">
        <v>35.4</v>
      </c>
      <c r="H1034" s="583">
        <v>29</v>
      </c>
      <c r="I1034" s="580">
        <v>83</v>
      </c>
      <c r="J1034" s="580">
        <v>34</v>
      </c>
      <c r="K1034" s="574">
        <v>0</v>
      </c>
      <c r="L1034" s="581">
        <v>7.46</v>
      </c>
      <c r="M1034" s="580">
        <v>1.55</v>
      </c>
      <c r="N1034" s="580">
        <v>1.08</v>
      </c>
      <c r="O1034" s="581">
        <f t="shared" si="229"/>
        <v>1.3149999999999999</v>
      </c>
      <c r="P1034" s="582">
        <v>0.25</v>
      </c>
      <c r="Q1034" s="583">
        <v>0.8</v>
      </c>
    </row>
    <row r="1035" spans="1:17" x14ac:dyDescent="0.35">
      <c r="A1035" s="571">
        <v>6</v>
      </c>
      <c r="B1035" s="580">
        <v>31.76</v>
      </c>
      <c r="C1035" s="580">
        <v>30.76</v>
      </c>
      <c r="D1035" s="574">
        <v>0</v>
      </c>
      <c r="E1035" s="574">
        <v>0</v>
      </c>
      <c r="F1035" s="574">
        <v>0</v>
      </c>
      <c r="G1035" s="583">
        <v>34.4</v>
      </c>
      <c r="H1035" s="580">
        <v>25.4</v>
      </c>
      <c r="I1035" s="580">
        <v>84</v>
      </c>
      <c r="J1035" s="580">
        <v>37</v>
      </c>
      <c r="K1035" s="574">
        <v>0</v>
      </c>
      <c r="L1035" s="580">
        <v>6.66</v>
      </c>
      <c r="M1035" s="580">
        <v>1.69</v>
      </c>
      <c r="N1035" s="580">
        <v>0.59</v>
      </c>
      <c r="O1035" s="581">
        <f t="shared" si="229"/>
        <v>1.1399999999999999</v>
      </c>
      <c r="P1035" s="582">
        <v>0.125</v>
      </c>
      <c r="Q1035" s="583">
        <v>0</v>
      </c>
    </row>
    <row r="1036" spans="1:17" x14ac:dyDescent="0.35">
      <c r="A1036" s="571">
        <v>7</v>
      </c>
      <c r="B1036" s="580">
        <v>30.24</v>
      </c>
      <c r="C1036" s="580">
        <v>31.68</v>
      </c>
      <c r="D1036" s="574">
        <v>0</v>
      </c>
      <c r="E1036" s="574">
        <v>0</v>
      </c>
      <c r="F1036" s="574">
        <v>0</v>
      </c>
      <c r="G1036" s="580">
        <v>33.799999999999997</v>
      </c>
      <c r="H1036" s="583">
        <v>26.4</v>
      </c>
      <c r="I1036" s="580">
        <v>80</v>
      </c>
      <c r="J1036" s="580">
        <v>55</v>
      </c>
      <c r="K1036" s="574">
        <v>0</v>
      </c>
      <c r="L1036" s="580">
        <v>6.36</v>
      </c>
      <c r="M1036" s="580">
        <v>2.46</v>
      </c>
      <c r="N1036" s="581">
        <v>0.78</v>
      </c>
      <c r="O1036" s="581">
        <f t="shared" si="229"/>
        <v>1.62</v>
      </c>
      <c r="P1036" s="582">
        <v>6.9444444444444441E-3</v>
      </c>
      <c r="Q1036" s="583">
        <v>0</v>
      </c>
    </row>
    <row r="1037" spans="1:17" x14ac:dyDescent="0.35">
      <c r="A1037" s="571">
        <v>8</v>
      </c>
      <c r="B1037" s="581">
        <v>32.880000000000003</v>
      </c>
      <c r="C1037" s="580">
        <v>30.16</v>
      </c>
      <c r="D1037" s="574">
        <v>0</v>
      </c>
      <c r="E1037" s="574">
        <v>0</v>
      </c>
      <c r="F1037" s="574">
        <v>0</v>
      </c>
      <c r="G1037" s="583">
        <v>35</v>
      </c>
      <c r="H1037" s="583">
        <v>24.8</v>
      </c>
      <c r="I1037" s="580">
        <v>92</v>
      </c>
      <c r="J1037" s="580">
        <v>37</v>
      </c>
      <c r="K1037" s="574">
        <v>0</v>
      </c>
      <c r="L1037" s="580">
        <v>8.58</v>
      </c>
      <c r="M1037" s="580">
        <v>1.46</v>
      </c>
      <c r="N1037" s="581">
        <v>1.3</v>
      </c>
      <c r="O1037" s="581">
        <f t="shared" si="229"/>
        <v>1.38</v>
      </c>
      <c r="P1037" s="582">
        <v>0.33680555555555558</v>
      </c>
      <c r="Q1037" s="583">
        <v>0</v>
      </c>
    </row>
    <row r="1038" spans="1:17" x14ac:dyDescent="0.35">
      <c r="A1038" s="571">
        <v>9</v>
      </c>
      <c r="B1038" s="580">
        <v>34.6</v>
      </c>
      <c r="C1038" s="581">
        <v>31</v>
      </c>
      <c r="D1038" s="574">
        <v>0</v>
      </c>
      <c r="E1038" s="574">
        <v>0</v>
      </c>
      <c r="F1038" s="574">
        <v>0</v>
      </c>
      <c r="G1038" s="583">
        <v>36.799999999999997</v>
      </c>
      <c r="H1038" s="580">
        <v>30.8</v>
      </c>
      <c r="I1038" s="580">
        <v>76</v>
      </c>
      <c r="J1038" s="580">
        <v>35</v>
      </c>
      <c r="K1038" s="574">
        <v>0</v>
      </c>
      <c r="L1038" s="581">
        <v>13.72</v>
      </c>
      <c r="M1038" s="580">
        <v>2.5499999999999998</v>
      </c>
      <c r="N1038" s="580">
        <v>1.17</v>
      </c>
      <c r="O1038" s="581">
        <f t="shared" si="229"/>
        <v>1.8599999999999999</v>
      </c>
      <c r="P1038" s="582">
        <v>0.37152777777777773</v>
      </c>
      <c r="Q1038" s="583">
        <v>0</v>
      </c>
    </row>
    <row r="1039" spans="1:17" ht="15" thickBot="1" x14ac:dyDescent="0.4">
      <c r="A1039" s="585">
        <v>10</v>
      </c>
      <c r="B1039" s="580">
        <v>30.44</v>
      </c>
      <c r="C1039" s="580">
        <v>30.32</v>
      </c>
      <c r="D1039" s="574">
        <v>0</v>
      </c>
      <c r="E1039" s="574">
        <v>0</v>
      </c>
      <c r="F1039" s="574">
        <v>0</v>
      </c>
      <c r="G1039" s="583">
        <v>32.6</v>
      </c>
      <c r="H1039" s="583">
        <v>28.4</v>
      </c>
      <c r="I1039" s="580">
        <v>76</v>
      </c>
      <c r="J1039" s="580">
        <v>54</v>
      </c>
      <c r="K1039" s="574">
        <v>0</v>
      </c>
      <c r="L1039" s="580">
        <v>13.88</v>
      </c>
      <c r="M1039" s="581">
        <v>2.2400000000000002</v>
      </c>
      <c r="N1039" s="581">
        <v>0.51</v>
      </c>
      <c r="O1039" s="581">
        <f t="shared" si="229"/>
        <v>1.375</v>
      </c>
      <c r="P1039" s="582">
        <v>7.6388888888888895E-2</v>
      </c>
      <c r="Q1039" s="583">
        <v>17.899999999999999</v>
      </c>
    </row>
    <row r="1040" spans="1:17" ht="15" thickBot="1" x14ac:dyDescent="0.4">
      <c r="A1040" s="597" t="s">
        <v>16</v>
      </c>
      <c r="B1040" s="581">
        <f>SUM(B1030:B1039)</f>
        <v>328.76000000000005</v>
      </c>
      <c r="C1040" s="581">
        <f>SUM(C1030:C1039)</f>
        <v>314.06</v>
      </c>
      <c r="D1040" s="574">
        <v>0</v>
      </c>
      <c r="E1040" s="574">
        <v>0</v>
      </c>
      <c r="F1040" s="574">
        <v>0</v>
      </c>
      <c r="G1040" s="581">
        <f>SUM(G1030:G1039)</f>
        <v>353.00000000000006</v>
      </c>
      <c r="H1040" s="581">
        <f>SUM(H1030:H1039)</f>
        <v>279.20000000000005</v>
      </c>
      <c r="I1040" s="581">
        <f>SUM(I1030:I1039)</f>
        <v>826</v>
      </c>
      <c r="J1040" s="581">
        <f>SUM(J1030:J1039)</f>
        <v>388</v>
      </c>
      <c r="K1040" s="574">
        <v>0</v>
      </c>
      <c r="L1040" s="581">
        <f>SUM(L1030:L1039)</f>
        <v>91.699999999999989</v>
      </c>
      <c r="M1040" s="581">
        <f>SUM(M1030:M1039)</f>
        <v>17.810000000000002</v>
      </c>
      <c r="N1040" s="581">
        <f>SUM(N1030:N1039)</f>
        <v>8.56</v>
      </c>
      <c r="O1040" s="581">
        <f t="shared" si="229"/>
        <v>13.185000000000002</v>
      </c>
      <c r="P1040" s="582"/>
      <c r="Q1040" s="583"/>
    </row>
    <row r="1041" spans="1:17" ht="15" thickBot="1" x14ac:dyDescent="0.4">
      <c r="A1041" s="597" t="s">
        <v>18</v>
      </c>
      <c r="B1041" s="581">
        <f>AVERAGE(B1030:B1039)</f>
        <v>32.876000000000005</v>
      </c>
      <c r="C1041" s="581">
        <f>AVERAGE(C1030:C1039)</f>
        <v>31.405999999999999</v>
      </c>
      <c r="D1041" s="574">
        <v>0</v>
      </c>
      <c r="E1041" s="574">
        <v>0</v>
      </c>
      <c r="F1041" s="574">
        <v>0</v>
      </c>
      <c r="G1041" s="581">
        <f>AVERAGE(G1030:G1039)</f>
        <v>35.300000000000004</v>
      </c>
      <c r="H1041" s="581">
        <f>AVERAGE(H1030:H1039)</f>
        <v>27.920000000000005</v>
      </c>
      <c r="I1041" s="581">
        <f>AVERAGE(I1030:I1039)</f>
        <v>82.6</v>
      </c>
      <c r="J1041" s="581">
        <f>AVERAGE(J1030:J1039)</f>
        <v>38.799999999999997</v>
      </c>
      <c r="K1041" s="574">
        <v>0</v>
      </c>
      <c r="L1041" s="581">
        <f>AVERAGE(L1030:L1039)</f>
        <v>9.1699999999999982</v>
      </c>
      <c r="M1041" s="581">
        <f>AVERAGE(M1030:M1039)</f>
        <v>1.7810000000000001</v>
      </c>
      <c r="N1041" s="581">
        <f>AVERAGE(N1030:N1039)</f>
        <v>0.85600000000000009</v>
      </c>
      <c r="O1041" s="581">
        <f t="shared" si="229"/>
        <v>1.3185000000000002</v>
      </c>
      <c r="P1041" s="582"/>
      <c r="Q1041" s="583"/>
    </row>
    <row r="1042" spans="1:17" x14ac:dyDescent="0.35">
      <c r="A1042" s="603">
        <v>11</v>
      </c>
      <c r="B1042" s="580">
        <v>27.52</v>
      </c>
      <c r="C1042" s="581">
        <v>28.2</v>
      </c>
      <c r="D1042" s="574">
        <v>0</v>
      </c>
      <c r="E1042" s="574">
        <v>0</v>
      </c>
      <c r="F1042" s="574">
        <v>0</v>
      </c>
      <c r="G1042" s="583">
        <v>29.4</v>
      </c>
      <c r="H1042" s="583">
        <v>25</v>
      </c>
      <c r="I1042" s="580">
        <v>96</v>
      </c>
      <c r="J1042" s="580">
        <v>60</v>
      </c>
      <c r="K1042" s="574">
        <v>0</v>
      </c>
      <c r="L1042" s="580">
        <v>1.78</v>
      </c>
      <c r="M1042" s="580">
        <v>1.1200000000000001</v>
      </c>
      <c r="N1042" s="581">
        <v>0.45</v>
      </c>
      <c r="O1042" s="581">
        <f t="shared" si="229"/>
        <v>0.78500000000000003</v>
      </c>
      <c r="P1042" s="582">
        <v>0.10069444444444443</v>
      </c>
      <c r="Q1042" s="583">
        <v>4.7</v>
      </c>
    </row>
    <row r="1043" spans="1:17" x14ac:dyDescent="0.35">
      <c r="A1043" s="571">
        <v>12</v>
      </c>
      <c r="B1043" s="581">
        <v>28.92</v>
      </c>
      <c r="C1043" s="581">
        <v>28.48</v>
      </c>
      <c r="D1043" s="574">
        <v>0</v>
      </c>
      <c r="E1043" s="574">
        <v>0</v>
      </c>
      <c r="F1043" s="574">
        <v>0</v>
      </c>
      <c r="G1043" s="583">
        <v>33.200000000000003</v>
      </c>
      <c r="H1043" s="583">
        <v>24.8</v>
      </c>
      <c r="I1043" s="580">
        <v>96</v>
      </c>
      <c r="J1043" s="580">
        <v>49</v>
      </c>
      <c r="K1043" s="574">
        <v>0</v>
      </c>
      <c r="L1043" s="581">
        <v>5.92</v>
      </c>
      <c r="M1043" s="580">
        <v>0.84</v>
      </c>
      <c r="N1043" s="580">
        <v>0.71</v>
      </c>
      <c r="O1043" s="581">
        <f t="shared" si="229"/>
        <v>0.77499999999999991</v>
      </c>
      <c r="P1043" s="582">
        <v>0.28125</v>
      </c>
      <c r="Q1043" s="583">
        <v>0</v>
      </c>
    </row>
    <row r="1044" spans="1:17" x14ac:dyDescent="0.35">
      <c r="A1044" s="571">
        <v>13</v>
      </c>
      <c r="B1044" s="580">
        <v>30.12</v>
      </c>
      <c r="C1044" s="580">
        <v>29.12</v>
      </c>
      <c r="D1044" s="574">
        <v>0</v>
      </c>
      <c r="E1044" s="574">
        <v>0</v>
      </c>
      <c r="F1044" s="574">
        <v>0</v>
      </c>
      <c r="G1044" s="583">
        <v>33.6</v>
      </c>
      <c r="H1044" s="580">
        <v>26.2</v>
      </c>
      <c r="I1044" s="580">
        <v>96</v>
      </c>
      <c r="J1044" s="580">
        <v>45</v>
      </c>
      <c r="K1044" s="574">
        <v>0</v>
      </c>
      <c r="L1044" s="580">
        <v>4.9400000000000004</v>
      </c>
      <c r="M1044" s="580">
        <v>1.36</v>
      </c>
      <c r="N1044" s="580">
        <v>0.82</v>
      </c>
      <c r="O1044" s="581">
        <f t="shared" si="229"/>
        <v>1.0900000000000001</v>
      </c>
      <c r="P1044" s="582">
        <v>0.24305555555555555</v>
      </c>
      <c r="Q1044" s="583">
        <v>0.2</v>
      </c>
    </row>
    <row r="1045" spans="1:17" x14ac:dyDescent="0.35">
      <c r="A1045" s="571">
        <v>14</v>
      </c>
      <c r="B1045" s="580">
        <v>30.84</v>
      </c>
      <c r="C1045" s="580">
        <v>29.96</v>
      </c>
      <c r="D1045" s="574">
        <v>0</v>
      </c>
      <c r="E1045" s="574">
        <v>0</v>
      </c>
      <c r="F1045" s="574">
        <v>0</v>
      </c>
      <c r="G1045" s="580">
        <v>34.6</v>
      </c>
      <c r="H1045" s="583">
        <v>27</v>
      </c>
      <c r="I1045" s="580">
        <v>84</v>
      </c>
      <c r="J1045" s="580">
        <v>42</v>
      </c>
      <c r="K1045" s="574">
        <v>0</v>
      </c>
      <c r="L1045" s="581">
        <v>6.7</v>
      </c>
      <c r="M1045" s="580">
        <v>1.65</v>
      </c>
      <c r="N1045" s="581">
        <v>0.56999999999999995</v>
      </c>
      <c r="O1045" s="581">
        <f t="shared" si="229"/>
        <v>1.1099999999999999</v>
      </c>
      <c r="P1045" s="582">
        <v>0.26041666666666669</v>
      </c>
      <c r="Q1045" s="583">
        <v>0</v>
      </c>
    </row>
    <row r="1046" spans="1:17" x14ac:dyDescent="0.35">
      <c r="A1046" s="571">
        <v>15</v>
      </c>
      <c r="B1046" s="581">
        <v>29.76</v>
      </c>
      <c r="C1046" s="581">
        <v>30</v>
      </c>
      <c r="D1046" s="574">
        <v>0</v>
      </c>
      <c r="E1046" s="574">
        <v>0</v>
      </c>
      <c r="F1046" s="574">
        <v>0</v>
      </c>
      <c r="G1046" s="583">
        <v>33.4</v>
      </c>
      <c r="H1046" s="583">
        <v>27.6</v>
      </c>
      <c r="I1046" s="580">
        <v>80</v>
      </c>
      <c r="J1046" s="580">
        <v>47</v>
      </c>
      <c r="K1046" s="574">
        <v>0</v>
      </c>
      <c r="L1046" s="580">
        <v>3.08</v>
      </c>
      <c r="M1046" s="580">
        <v>1.42</v>
      </c>
      <c r="N1046" s="581">
        <v>2.5</v>
      </c>
      <c r="O1046" s="581">
        <f t="shared" si="229"/>
        <v>1.96</v>
      </c>
      <c r="P1046" s="582">
        <v>0.13194444444444445</v>
      </c>
      <c r="Q1046" s="583">
        <v>6.6</v>
      </c>
    </row>
    <row r="1047" spans="1:17" x14ac:dyDescent="0.35">
      <c r="A1047" s="571">
        <v>16</v>
      </c>
      <c r="B1047" s="580">
        <v>29.32</v>
      </c>
      <c r="C1047" s="580">
        <v>27.24</v>
      </c>
      <c r="D1047" s="574">
        <v>0</v>
      </c>
      <c r="E1047" s="574">
        <v>0</v>
      </c>
      <c r="F1047" s="574">
        <v>0</v>
      </c>
      <c r="G1047" s="583">
        <v>33.200000000000003</v>
      </c>
      <c r="H1047" s="580">
        <v>23.4</v>
      </c>
      <c r="I1047" s="580">
        <v>96</v>
      </c>
      <c r="J1047" s="580">
        <v>48</v>
      </c>
      <c r="K1047" s="574">
        <v>0</v>
      </c>
      <c r="L1047" s="581">
        <v>1.72</v>
      </c>
      <c r="M1047" s="580">
        <v>1.45</v>
      </c>
      <c r="N1047" s="580">
        <v>0.84</v>
      </c>
      <c r="O1047" s="581">
        <f t="shared" si="229"/>
        <v>1.145</v>
      </c>
      <c r="P1047" s="582">
        <v>0.28819444444444448</v>
      </c>
      <c r="Q1047" s="583">
        <v>0.6</v>
      </c>
    </row>
    <row r="1048" spans="1:17" x14ac:dyDescent="0.35">
      <c r="A1048" s="571">
        <v>17</v>
      </c>
      <c r="B1048" s="581">
        <v>31</v>
      </c>
      <c r="C1048" s="581">
        <v>30.4</v>
      </c>
      <c r="D1048" s="574">
        <v>0</v>
      </c>
      <c r="E1048" s="574">
        <v>0</v>
      </c>
      <c r="F1048" s="574">
        <v>0</v>
      </c>
      <c r="G1048" s="583">
        <v>33.799999999999997</v>
      </c>
      <c r="H1048" s="583">
        <v>27.4</v>
      </c>
      <c r="I1048" s="580">
        <v>96</v>
      </c>
      <c r="J1048" s="580">
        <v>42</v>
      </c>
      <c r="K1048" s="574">
        <v>0</v>
      </c>
      <c r="L1048" s="581">
        <v>7.6</v>
      </c>
      <c r="M1048" s="581">
        <v>1.18</v>
      </c>
      <c r="N1048" s="581">
        <v>0.57999999999999996</v>
      </c>
      <c r="O1048" s="581">
        <f t="shared" si="229"/>
        <v>0.87999999999999989</v>
      </c>
      <c r="P1048" s="582">
        <v>0.23958333333333334</v>
      </c>
      <c r="Q1048" s="583">
        <v>0</v>
      </c>
    </row>
    <row r="1049" spans="1:17" x14ac:dyDescent="0.35">
      <c r="A1049" s="571">
        <v>18</v>
      </c>
      <c r="B1049" s="581">
        <v>30</v>
      </c>
      <c r="C1049" s="581">
        <v>30.56</v>
      </c>
      <c r="D1049" s="574">
        <v>0</v>
      </c>
      <c r="E1049" s="574">
        <v>0</v>
      </c>
      <c r="F1049" s="574">
        <v>0</v>
      </c>
      <c r="G1049" s="583">
        <v>34.799999999999997</v>
      </c>
      <c r="H1049" s="583">
        <v>27.8</v>
      </c>
      <c r="I1049" s="580">
        <v>96</v>
      </c>
      <c r="J1049" s="580">
        <v>42</v>
      </c>
      <c r="K1049" s="574">
        <v>0</v>
      </c>
      <c r="L1049" s="580">
        <v>7.04</v>
      </c>
      <c r="M1049" s="580">
        <v>1.36</v>
      </c>
      <c r="N1049" s="581">
        <v>0.62</v>
      </c>
      <c r="O1049" s="581">
        <f t="shared" si="229"/>
        <v>0.99</v>
      </c>
      <c r="P1049" s="582">
        <v>0.3298611111111111</v>
      </c>
      <c r="Q1049" s="583">
        <v>0</v>
      </c>
    </row>
    <row r="1050" spans="1:17" x14ac:dyDescent="0.35">
      <c r="A1050" s="571">
        <v>19</v>
      </c>
      <c r="B1050" s="581">
        <v>31.96</v>
      </c>
      <c r="C1050" s="581">
        <v>30.8</v>
      </c>
      <c r="D1050" s="574">
        <v>0</v>
      </c>
      <c r="E1050" s="574">
        <v>0</v>
      </c>
      <c r="F1050" s="574">
        <v>0</v>
      </c>
      <c r="G1050" s="583">
        <v>36.200000000000003</v>
      </c>
      <c r="H1050" s="583">
        <v>26.6</v>
      </c>
      <c r="I1050" s="580">
        <v>92</v>
      </c>
      <c r="J1050" s="580">
        <v>31</v>
      </c>
      <c r="K1050" s="574">
        <v>0</v>
      </c>
      <c r="L1050" s="581">
        <v>7.54</v>
      </c>
      <c r="M1050" s="580">
        <v>1.19</v>
      </c>
      <c r="N1050" s="580">
        <v>0.89</v>
      </c>
      <c r="O1050" s="581">
        <f t="shared" si="229"/>
        <v>1.04</v>
      </c>
      <c r="P1050" s="582">
        <v>0.26041666666666669</v>
      </c>
      <c r="Q1050" s="583">
        <v>0</v>
      </c>
    </row>
    <row r="1051" spans="1:17" ht="15" thickBot="1" x14ac:dyDescent="0.4">
      <c r="A1051" s="585">
        <v>20</v>
      </c>
      <c r="B1051" s="581">
        <v>31</v>
      </c>
      <c r="C1051" s="580">
        <v>30.52</v>
      </c>
      <c r="D1051" s="574">
        <v>0</v>
      </c>
      <c r="E1051" s="574">
        <v>0</v>
      </c>
      <c r="F1051" s="574">
        <v>0</v>
      </c>
      <c r="G1051" s="583">
        <v>34.4</v>
      </c>
      <c r="H1051" s="580">
        <v>27.8</v>
      </c>
      <c r="I1051" s="580">
        <v>84</v>
      </c>
      <c r="J1051" s="580">
        <v>40</v>
      </c>
      <c r="K1051" s="574">
        <v>0</v>
      </c>
      <c r="L1051" s="581">
        <v>0.9</v>
      </c>
      <c r="M1051" s="580">
        <v>1.59</v>
      </c>
      <c r="N1051" s="580">
        <v>1.1200000000000001</v>
      </c>
      <c r="O1051" s="581">
        <f t="shared" si="229"/>
        <v>1.355</v>
      </c>
      <c r="P1051" s="582">
        <v>0.16666666666666666</v>
      </c>
      <c r="Q1051" s="583">
        <v>0</v>
      </c>
    </row>
    <row r="1052" spans="1:17" ht="15" thickBot="1" x14ac:dyDescent="0.4">
      <c r="A1052" s="597" t="s">
        <v>16</v>
      </c>
      <c r="B1052" s="581">
        <f>SUM(B1042:B1050)</f>
        <v>269.44</v>
      </c>
      <c r="C1052" s="581">
        <f>SUM(C1042:C1050)</f>
        <v>264.76</v>
      </c>
      <c r="D1052" s="574">
        <v>0</v>
      </c>
      <c r="E1052" s="574">
        <v>0</v>
      </c>
      <c r="F1052" s="574">
        <v>0</v>
      </c>
      <c r="G1052" s="581">
        <f>SUM(G1042:G1050)</f>
        <v>302.20000000000005</v>
      </c>
      <c r="H1052" s="581">
        <f>SUM(H1042:H1050)</f>
        <v>235.8</v>
      </c>
      <c r="I1052" s="581">
        <f>SUM(I1042:I1050)</f>
        <v>832</v>
      </c>
      <c r="J1052" s="581">
        <f>SUM(J1042:J1050)</f>
        <v>406</v>
      </c>
      <c r="K1052" s="574">
        <v>0</v>
      </c>
      <c r="L1052" s="581">
        <f>SUM(L1042:L1050)</f>
        <v>46.32</v>
      </c>
      <c r="M1052" s="581">
        <f>SUM(M1042:M1050)</f>
        <v>11.57</v>
      </c>
      <c r="N1052" s="581">
        <f>SUM(N1042:N1050)</f>
        <v>7.9799999999999995</v>
      </c>
      <c r="O1052" s="581">
        <f t="shared" si="229"/>
        <v>9.7750000000000004</v>
      </c>
      <c r="P1052" s="582"/>
      <c r="Q1052" s="583"/>
    </row>
    <row r="1053" spans="1:17" ht="15" thickBot="1" x14ac:dyDescent="0.4">
      <c r="A1053" s="597" t="s">
        <v>18</v>
      </c>
      <c r="B1053" s="581">
        <f>AVERAGE(B1042:B1051)</f>
        <v>30.044</v>
      </c>
      <c r="C1053" s="581">
        <f>AVERAGE(C1042:C1051)</f>
        <v>29.527999999999999</v>
      </c>
      <c r="D1053" s="574">
        <v>0</v>
      </c>
      <c r="E1053" s="574">
        <v>0</v>
      </c>
      <c r="F1053" s="574">
        <v>0</v>
      </c>
      <c r="G1053" s="581">
        <f>AVERAGE(G1042:G1051)</f>
        <v>33.660000000000004</v>
      </c>
      <c r="H1053" s="581">
        <f>AVERAGE(H1042:H1051)</f>
        <v>26.360000000000003</v>
      </c>
      <c r="I1053" s="581">
        <f>AVERAGE(I1042:I1051)</f>
        <v>91.6</v>
      </c>
      <c r="J1053" s="581">
        <f>AVERAGE(J1042:J1051)</f>
        <v>44.6</v>
      </c>
      <c r="K1053" s="574">
        <v>0</v>
      </c>
      <c r="L1053" s="581">
        <f>AVERAGE(L1042:L1051)</f>
        <v>4.7219999999999995</v>
      </c>
      <c r="M1053" s="581">
        <f>AVERAGE(M1042:M1051)</f>
        <v>1.3160000000000001</v>
      </c>
      <c r="N1053" s="581">
        <f>AVERAGE(N1042:N1051)</f>
        <v>0.90999999999999992</v>
      </c>
      <c r="O1053" s="581">
        <f t="shared" si="229"/>
        <v>1.113</v>
      </c>
      <c r="P1053" s="582"/>
      <c r="Q1053" s="583"/>
    </row>
    <row r="1054" spans="1:17" x14ac:dyDescent="0.35">
      <c r="A1054" s="603">
        <v>21</v>
      </c>
      <c r="B1054" s="581">
        <v>28.2</v>
      </c>
      <c r="C1054" s="580">
        <v>29.36</v>
      </c>
      <c r="D1054" s="574">
        <v>0</v>
      </c>
      <c r="E1054" s="574">
        <v>0</v>
      </c>
      <c r="F1054" s="574">
        <v>0</v>
      </c>
      <c r="G1054" s="580">
        <v>32.799999999999997</v>
      </c>
      <c r="H1054" s="583">
        <v>25.8</v>
      </c>
      <c r="I1054" s="580">
        <v>88</v>
      </c>
      <c r="J1054" s="580">
        <v>55</v>
      </c>
      <c r="K1054" s="574">
        <v>0</v>
      </c>
      <c r="L1054" s="580">
        <v>3.22</v>
      </c>
      <c r="M1054" s="581">
        <v>1.3</v>
      </c>
      <c r="N1054" s="581">
        <v>0.7</v>
      </c>
      <c r="O1054" s="581">
        <f t="shared" si="229"/>
        <v>1</v>
      </c>
      <c r="P1054" s="582">
        <v>4.1666666666666664E-2</v>
      </c>
      <c r="Q1054" s="583">
        <v>9</v>
      </c>
    </row>
    <row r="1055" spans="1:17" x14ac:dyDescent="0.35">
      <c r="A1055" s="571">
        <v>22</v>
      </c>
      <c r="B1055" s="581">
        <v>28.8</v>
      </c>
      <c r="C1055" s="580">
        <v>28.76</v>
      </c>
      <c r="D1055" s="574">
        <v>0</v>
      </c>
      <c r="E1055" s="574">
        <v>0</v>
      </c>
      <c r="F1055" s="574">
        <v>0</v>
      </c>
      <c r="G1055" s="583">
        <v>33.4</v>
      </c>
      <c r="H1055" s="583">
        <v>25</v>
      </c>
      <c r="I1055" s="580">
        <v>88</v>
      </c>
      <c r="J1055" s="580">
        <v>49</v>
      </c>
      <c r="K1055" s="574">
        <v>0</v>
      </c>
      <c r="L1055" s="581">
        <v>0.6</v>
      </c>
      <c r="M1055" s="580">
        <v>1.63</v>
      </c>
      <c r="N1055" s="581">
        <v>0.69</v>
      </c>
      <c r="O1055" s="581">
        <f t="shared" si="229"/>
        <v>1.1599999999999999</v>
      </c>
      <c r="P1055" s="582">
        <v>0.1875</v>
      </c>
      <c r="Q1055" s="583">
        <v>5.2</v>
      </c>
    </row>
    <row r="1056" spans="1:17" x14ac:dyDescent="0.35">
      <c r="A1056" s="571">
        <v>23</v>
      </c>
      <c r="B1056" s="580">
        <v>29.16</v>
      </c>
      <c r="C1056" s="580">
        <v>29.24</v>
      </c>
      <c r="D1056" s="574">
        <v>0</v>
      </c>
      <c r="E1056" s="574">
        <v>0</v>
      </c>
      <c r="F1056" s="574">
        <v>0</v>
      </c>
      <c r="G1056" s="583">
        <v>35.4</v>
      </c>
      <c r="H1056" s="580">
        <v>27.4</v>
      </c>
      <c r="I1056" s="580">
        <v>96</v>
      </c>
      <c r="J1056" s="580">
        <v>44</v>
      </c>
      <c r="K1056" s="574">
        <v>0</v>
      </c>
      <c r="L1056" s="581">
        <v>2.78</v>
      </c>
      <c r="M1056" s="580">
        <v>1.31</v>
      </c>
      <c r="N1056" s="580">
        <v>0.84</v>
      </c>
      <c r="O1056" s="581">
        <f t="shared" si="229"/>
        <v>1.075</v>
      </c>
      <c r="P1056" s="582">
        <v>0.15625</v>
      </c>
      <c r="Q1056" s="583">
        <v>0</v>
      </c>
    </row>
    <row r="1057" spans="1:17" x14ac:dyDescent="0.35">
      <c r="A1057" s="571">
        <v>24</v>
      </c>
      <c r="B1057" s="580">
        <v>27.24</v>
      </c>
      <c r="C1057" s="580">
        <v>28.04</v>
      </c>
      <c r="D1057" s="574">
        <v>0</v>
      </c>
      <c r="E1057" s="574">
        <v>0</v>
      </c>
      <c r="F1057" s="574">
        <v>0</v>
      </c>
      <c r="G1057" s="583">
        <v>30.2</v>
      </c>
      <c r="H1057" s="583">
        <v>24.6</v>
      </c>
      <c r="I1057" s="580">
        <v>96</v>
      </c>
      <c r="J1057" s="583">
        <v>70</v>
      </c>
      <c r="K1057" s="574">
        <v>0</v>
      </c>
      <c r="L1057" s="580">
        <v>1.54</v>
      </c>
      <c r="M1057" s="581">
        <v>1.02</v>
      </c>
      <c r="N1057" s="581">
        <v>0.57999999999999996</v>
      </c>
      <c r="O1057" s="581">
        <f t="shared" si="229"/>
        <v>0.8</v>
      </c>
      <c r="P1057" s="582">
        <v>2.4305555555555556E-2</v>
      </c>
      <c r="Q1057" s="583">
        <v>10</v>
      </c>
    </row>
    <row r="1058" spans="1:17" x14ac:dyDescent="0.35">
      <c r="A1058" s="571">
        <v>25</v>
      </c>
      <c r="B1058" s="581">
        <v>30</v>
      </c>
      <c r="C1058" s="581">
        <v>28.96</v>
      </c>
      <c r="D1058" s="574">
        <v>0</v>
      </c>
      <c r="E1058" s="574">
        <v>0</v>
      </c>
      <c r="F1058" s="574">
        <v>0</v>
      </c>
      <c r="G1058" s="583">
        <v>34</v>
      </c>
      <c r="H1058" s="583">
        <v>28.2</v>
      </c>
      <c r="I1058" s="580">
        <v>92</v>
      </c>
      <c r="J1058" s="580">
        <v>36</v>
      </c>
      <c r="K1058" s="574">
        <v>0</v>
      </c>
      <c r="L1058" s="581">
        <v>6.2</v>
      </c>
      <c r="M1058" s="580">
        <v>1.47</v>
      </c>
      <c r="N1058" s="581">
        <v>1</v>
      </c>
      <c r="O1058" s="581">
        <f t="shared" si="229"/>
        <v>1.2349999999999999</v>
      </c>
      <c r="P1058" s="582">
        <v>0.26041666666666669</v>
      </c>
      <c r="Q1058" s="583">
        <v>0</v>
      </c>
    </row>
    <row r="1059" spans="1:17" x14ac:dyDescent="0.35">
      <c r="A1059" s="571">
        <v>26</v>
      </c>
      <c r="B1059" s="581">
        <v>27</v>
      </c>
      <c r="C1059" s="581">
        <v>28.32</v>
      </c>
      <c r="D1059" s="574">
        <v>0</v>
      </c>
      <c r="E1059" s="574">
        <v>0</v>
      </c>
      <c r="F1059" s="574">
        <v>0</v>
      </c>
      <c r="G1059" s="583">
        <v>33.200000000000003</v>
      </c>
      <c r="H1059" s="583">
        <v>25</v>
      </c>
      <c r="I1059" s="580">
        <v>96</v>
      </c>
      <c r="J1059" s="580">
        <v>60</v>
      </c>
      <c r="K1059" s="574">
        <v>0</v>
      </c>
      <c r="L1059" s="581">
        <v>1.7</v>
      </c>
      <c r="M1059" s="580">
        <v>1.87</v>
      </c>
      <c r="N1059" s="580">
        <v>0.61</v>
      </c>
      <c r="O1059" s="581">
        <f t="shared" si="229"/>
        <v>1.24</v>
      </c>
      <c r="P1059" s="582">
        <v>4.1666666666666664E-2</v>
      </c>
      <c r="Q1059" s="583">
        <v>2.6</v>
      </c>
    </row>
    <row r="1060" spans="1:17" x14ac:dyDescent="0.35">
      <c r="A1060" s="571">
        <v>27</v>
      </c>
      <c r="B1060" s="580">
        <v>27.76</v>
      </c>
      <c r="C1060" s="580">
        <v>27.68</v>
      </c>
      <c r="D1060" s="574">
        <v>0</v>
      </c>
      <c r="E1060" s="574">
        <v>0</v>
      </c>
      <c r="F1060" s="574">
        <v>0</v>
      </c>
      <c r="G1060" s="583">
        <v>31</v>
      </c>
      <c r="H1060" s="580">
        <v>25.4</v>
      </c>
      <c r="I1060" s="580">
        <v>92</v>
      </c>
      <c r="J1060" s="580">
        <v>54</v>
      </c>
      <c r="K1060" s="574">
        <v>0</v>
      </c>
      <c r="L1060" s="580">
        <v>2.86</v>
      </c>
      <c r="M1060" s="580">
        <v>1.02</v>
      </c>
      <c r="N1060" s="581">
        <v>0.7</v>
      </c>
      <c r="O1060" s="581">
        <f t="shared" si="229"/>
        <v>0.86</v>
      </c>
      <c r="P1060" s="582">
        <v>0.1111111111111111</v>
      </c>
      <c r="Q1060" s="583">
        <v>0.6</v>
      </c>
    </row>
    <row r="1061" spans="1:17" ht="15" thickBot="1" x14ac:dyDescent="0.4">
      <c r="A1061" s="585">
        <v>28</v>
      </c>
      <c r="B1061" s="580">
        <v>30.72</v>
      </c>
      <c r="C1061" s="580">
        <v>29.32</v>
      </c>
      <c r="D1061" s="574">
        <v>0</v>
      </c>
      <c r="E1061" s="574">
        <v>0</v>
      </c>
      <c r="F1061" s="574">
        <v>0</v>
      </c>
      <c r="G1061" s="580">
        <v>35.200000000000003</v>
      </c>
      <c r="H1061" s="583">
        <v>27.8</v>
      </c>
      <c r="I1061" s="580">
        <v>96</v>
      </c>
      <c r="J1061" s="580">
        <v>66</v>
      </c>
      <c r="K1061" s="574">
        <v>0</v>
      </c>
      <c r="L1061" s="580">
        <v>5.74</v>
      </c>
      <c r="M1061" s="580">
        <v>1.31</v>
      </c>
      <c r="N1061" s="581">
        <v>0.56000000000000005</v>
      </c>
      <c r="O1061" s="581">
        <f t="shared" si="229"/>
        <v>0.93500000000000005</v>
      </c>
      <c r="P1061" s="582">
        <v>0.28125</v>
      </c>
      <c r="Q1061" s="583">
        <v>0</v>
      </c>
    </row>
    <row r="1062" spans="1:17" ht="15" thickBot="1" x14ac:dyDescent="0.4">
      <c r="A1062" s="645">
        <v>29</v>
      </c>
      <c r="B1062" s="581">
        <v>29.4</v>
      </c>
      <c r="C1062" s="580">
        <v>29.28</v>
      </c>
      <c r="D1062" s="574">
        <v>0</v>
      </c>
      <c r="E1062" s="574">
        <v>0</v>
      </c>
      <c r="F1062" s="574">
        <v>0</v>
      </c>
      <c r="G1062" s="583">
        <v>33.4</v>
      </c>
      <c r="H1062" s="583">
        <v>26.4</v>
      </c>
      <c r="I1062" s="580">
        <v>96</v>
      </c>
      <c r="J1062" s="580">
        <v>43</v>
      </c>
      <c r="K1062" s="574">
        <v>0</v>
      </c>
      <c r="L1062" s="580">
        <v>7.16</v>
      </c>
      <c r="M1062" s="580">
        <v>1.58</v>
      </c>
      <c r="N1062" s="581">
        <v>1.29</v>
      </c>
      <c r="O1062" s="581">
        <f t="shared" si="229"/>
        <v>1.4350000000000001</v>
      </c>
      <c r="P1062" s="582">
        <v>7.9861111111111105E-2</v>
      </c>
      <c r="Q1062" s="583">
        <v>0</v>
      </c>
    </row>
    <row r="1063" spans="1:17" ht="15" thickBot="1" x14ac:dyDescent="0.4">
      <c r="A1063" s="597">
        <v>30</v>
      </c>
      <c r="B1063" s="581">
        <v>31.4</v>
      </c>
      <c r="C1063" s="580">
        <v>29.64</v>
      </c>
      <c r="D1063" s="574">
        <v>0</v>
      </c>
      <c r="E1063" s="574">
        <v>0</v>
      </c>
      <c r="F1063" s="574">
        <v>0</v>
      </c>
      <c r="G1063" s="583">
        <v>35.4</v>
      </c>
      <c r="H1063" s="580">
        <v>28.6</v>
      </c>
      <c r="I1063" s="580">
        <v>92</v>
      </c>
      <c r="J1063" s="580">
        <v>34</v>
      </c>
      <c r="K1063" s="574">
        <v>0</v>
      </c>
      <c r="L1063" s="581">
        <v>6.32</v>
      </c>
      <c r="M1063" s="580">
        <v>1.42</v>
      </c>
      <c r="N1063" s="580">
        <v>0.64</v>
      </c>
      <c r="O1063" s="581">
        <f t="shared" si="229"/>
        <v>1.03</v>
      </c>
      <c r="P1063" s="582">
        <v>0.16319444444444445</v>
      </c>
      <c r="Q1063" s="583">
        <v>0</v>
      </c>
    </row>
    <row r="1064" spans="1:17" ht="15" thickBot="1" x14ac:dyDescent="0.4">
      <c r="A1064" s="647">
        <v>31</v>
      </c>
      <c r="B1064" s="580">
        <v>31.76</v>
      </c>
      <c r="C1064" s="580">
        <v>30.28</v>
      </c>
      <c r="D1064" s="574">
        <v>0</v>
      </c>
      <c r="E1064" s="574">
        <v>0</v>
      </c>
      <c r="F1064" s="574">
        <v>0</v>
      </c>
      <c r="G1064" s="583">
        <v>35.4</v>
      </c>
      <c r="H1064" s="583">
        <v>29.8</v>
      </c>
      <c r="I1064" s="580">
        <v>92</v>
      </c>
      <c r="J1064" s="580">
        <v>32</v>
      </c>
      <c r="K1064" s="574">
        <v>0</v>
      </c>
      <c r="L1064" s="580">
        <v>9.4600000000000009</v>
      </c>
      <c r="M1064" s="581">
        <v>1.71</v>
      </c>
      <c r="N1064" s="581">
        <v>0.65</v>
      </c>
      <c r="O1064" s="581">
        <f t="shared" si="229"/>
        <v>1.18</v>
      </c>
      <c r="P1064" s="582">
        <v>0.21875</v>
      </c>
      <c r="Q1064" s="583">
        <v>0</v>
      </c>
    </row>
    <row r="1065" spans="1:17" ht="15" thickBot="1" x14ac:dyDescent="0.4">
      <c r="A1065" s="597" t="s">
        <v>16</v>
      </c>
      <c r="B1065" s="576">
        <f>SUM(B1054:B1064)</f>
        <v>321.43999999999994</v>
      </c>
      <c r="C1065" s="576">
        <f>SUM(C1054:C1064)</f>
        <v>318.88</v>
      </c>
      <c r="D1065" s="574">
        <v>0</v>
      </c>
      <c r="E1065" s="574">
        <v>0</v>
      </c>
      <c r="F1065" s="574">
        <v>0</v>
      </c>
      <c r="G1065" s="576">
        <f>SUM(G1054:G1064)</f>
        <v>369.39999999999992</v>
      </c>
      <c r="H1065" s="576">
        <f>SUM(H1054:H1064)</f>
        <v>294</v>
      </c>
      <c r="I1065" s="576">
        <f>SUM(I1054:I1064)</f>
        <v>1024</v>
      </c>
      <c r="J1065" s="576">
        <f>SUM(J1054:J1064)</f>
        <v>543</v>
      </c>
      <c r="K1065" s="574">
        <v>0</v>
      </c>
      <c r="L1065" s="576">
        <f>SUM(L1054:L1064)</f>
        <v>47.580000000000005</v>
      </c>
      <c r="M1065" s="576">
        <f>SUM(M1054:M1064)</f>
        <v>15.64</v>
      </c>
      <c r="N1065" s="576">
        <f>SUM(N1054:N1064)</f>
        <v>8.26</v>
      </c>
      <c r="O1065" s="576">
        <f t="shared" ref="O1065" si="230">SUM(O1054:O1064)</f>
        <v>11.95</v>
      </c>
      <c r="P1065" s="577"/>
      <c r="Q1065" s="572"/>
    </row>
    <row r="1066" spans="1:17" ht="15" thickBot="1" x14ac:dyDescent="0.4">
      <c r="A1066" s="597" t="s">
        <v>18</v>
      </c>
      <c r="B1066" s="576">
        <f>AVERAGE(B1054:B1064)</f>
        <v>29.221818181818175</v>
      </c>
      <c r="C1066" s="576">
        <f>AVERAGE(C1054:C1064)</f>
        <v>28.989090909090908</v>
      </c>
      <c r="D1066" s="574">
        <v>0</v>
      </c>
      <c r="E1066" s="574">
        <v>0</v>
      </c>
      <c r="F1066" s="574">
        <v>0</v>
      </c>
      <c r="G1066" s="576">
        <f>AVERAGE(G1054:G1064)</f>
        <v>33.581818181818171</v>
      </c>
      <c r="H1066" s="576">
        <f>AVERAGE(H1054:H1064)</f>
        <v>26.727272727272727</v>
      </c>
      <c r="I1066" s="576">
        <f>AVERAGE(I1054:I1064)</f>
        <v>93.090909090909093</v>
      </c>
      <c r="J1066" s="576">
        <f>AVERAGE(J1054:J1064)</f>
        <v>49.363636363636367</v>
      </c>
      <c r="K1066" s="574">
        <v>0</v>
      </c>
      <c r="L1066" s="576">
        <f>AVERAGE(L1054:L1064)</f>
        <v>4.3254545454545461</v>
      </c>
      <c r="M1066" s="576">
        <f>AVERAGE(M1054:M1064)</f>
        <v>1.4218181818181819</v>
      </c>
      <c r="N1066" s="576">
        <f>AVERAGE(N1054:N1064)</f>
        <v>0.75090909090909086</v>
      </c>
      <c r="O1066" s="576">
        <f t="shared" ref="O1066" si="231">AVERAGE(O1054:O1064)</f>
        <v>1.0863636363636362</v>
      </c>
      <c r="P1066" s="577"/>
      <c r="Q1066" s="572"/>
    </row>
    <row r="1067" spans="1:17" ht="15" thickBot="1" x14ac:dyDescent="0.4">
      <c r="A1067" s="597" t="s">
        <v>20</v>
      </c>
      <c r="B1067" s="629">
        <f>B1065+B1052+B1040</f>
        <v>919.63999999999987</v>
      </c>
      <c r="C1067" s="629">
        <f>C1065+C1052+C1040</f>
        <v>897.7</v>
      </c>
      <c r="D1067" s="574">
        <v>0</v>
      </c>
      <c r="E1067" s="574">
        <v>0</v>
      </c>
      <c r="F1067" s="574">
        <v>0</v>
      </c>
      <c r="G1067" s="629">
        <f>G1065+G1052+G1040</f>
        <v>1024.5999999999999</v>
      </c>
      <c r="H1067" s="629">
        <f>H1065+H1052+H1040</f>
        <v>809</v>
      </c>
      <c r="I1067" s="629">
        <f>I1065+I1052+I1040</f>
        <v>2682</v>
      </c>
      <c r="J1067" s="629">
        <f>J1065+J1052+J1040</f>
        <v>1337</v>
      </c>
      <c r="K1067" s="629"/>
      <c r="L1067" s="629">
        <f>L1065+L1052+L1040</f>
        <v>185.6</v>
      </c>
      <c r="M1067" s="629">
        <f>M1065+M1052+M1040</f>
        <v>45.02</v>
      </c>
      <c r="N1067" s="629">
        <f>N1065+N1052+N1040</f>
        <v>24.799999999999997</v>
      </c>
      <c r="O1067" s="629">
        <f t="shared" ref="O1067" si="232">O1065+O1052+O1040</f>
        <v>34.910000000000004</v>
      </c>
      <c r="P1067" s="629"/>
      <c r="Q1067" s="629"/>
    </row>
    <row r="1068" spans="1:17" x14ac:dyDescent="0.35">
      <c r="A1068" s="628" t="s">
        <v>21</v>
      </c>
      <c r="B1068" s="581">
        <f>B1067/31</f>
        <v>29.665806451612898</v>
      </c>
      <c r="C1068" s="581">
        <f>C1067/31</f>
        <v>28.958064516129035</v>
      </c>
      <c r="D1068" s="574">
        <v>0</v>
      </c>
      <c r="E1068" s="574">
        <v>0</v>
      </c>
      <c r="F1068" s="574">
        <v>0</v>
      </c>
      <c r="G1068" s="581">
        <f>G1067/31</f>
        <v>33.051612903225802</v>
      </c>
      <c r="H1068" s="581">
        <f>H1067/31</f>
        <v>26.096774193548388</v>
      </c>
      <c r="I1068" s="581">
        <f>I1067/31</f>
        <v>86.516129032258064</v>
      </c>
      <c r="J1068" s="581">
        <f>J1067/31</f>
        <v>43.12903225806452</v>
      </c>
      <c r="K1068" s="581"/>
      <c r="L1068" s="581">
        <f>L1067/31</f>
        <v>5.9870967741935486</v>
      </c>
      <c r="M1068" s="581">
        <f>M1067/31</f>
        <v>1.4522580645161292</v>
      </c>
      <c r="N1068" s="581">
        <f>N1067/31</f>
        <v>0.79999999999999993</v>
      </c>
      <c r="O1068" s="581">
        <f t="shared" ref="O1068" si="233">O1067/31</f>
        <v>1.1261290322580646</v>
      </c>
      <c r="P1068" s="581"/>
      <c r="Q1068" s="581"/>
    </row>
    <row r="1069" spans="1:17" x14ac:dyDescent="0.35">
      <c r="A1069" s="634"/>
      <c r="B1069" s="634"/>
      <c r="C1069" s="634"/>
      <c r="D1069" s="634"/>
      <c r="E1069" s="634"/>
      <c r="F1069" s="634"/>
      <c r="G1069" s="634"/>
      <c r="H1069" s="634"/>
      <c r="I1069" s="634"/>
      <c r="J1069" s="634"/>
      <c r="K1069" s="634"/>
      <c r="L1069" s="634"/>
      <c r="M1069" s="634"/>
      <c r="N1069" s="634"/>
      <c r="O1069" s="634"/>
      <c r="P1069" s="634"/>
      <c r="Q1069" s="634"/>
    </row>
    <row r="1070" spans="1:17" ht="15" thickBot="1" x14ac:dyDescent="0.4">
      <c r="A1070" s="648" t="s">
        <v>317</v>
      </c>
      <c r="B1070" s="648"/>
      <c r="C1070" s="648"/>
      <c r="D1070" s="648"/>
      <c r="E1070" s="648"/>
      <c r="F1070" s="648"/>
      <c r="G1070" s="648"/>
      <c r="H1070" s="648"/>
      <c r="I1070" s="648"/>
      <c r="J1070" s="648"/>
      <c r="K1070" s="648"/>
      <c r="L1070" s="649"/>
      <c r="M1070" s="648"/>
      <c r="N1070" s="648"/>
      <c r="O1070" s="648"/>
      <c r="P1070" s="648"/>
      <c r="Q1070" s="648"/>
    </row>
    <row r="1071" spans="1:17" ht="21.75" customHeight="1" x14ac:dyDescent="0.35">
      <c r="A1071" s="1569" t="s">
        <v>1</v>
      </c>
      <c r="B1071" s="1460" t="s">
        <v>23</v>
      </c>
      <c r="C1071" s="1578"/>
      <c r="D1071" s="1578"/>
      <c r="E1071" s="1578"/>
      <c r="F1071" s="1571"/>
      <c r="G1071" s="1460" t="s">
        <v>24</v>
      </c>
      <c r="H1071" s="1571"/>
      <c r="I1071" s="1460" t="s">
        <v>4</v>
      </c>
      <c r="J1071" s="1571"/>
      <c r="K1071" s="1572" t="s">
        <v>5</v>
      </c>
      <c r="L1071" s="1573"/>
      <c r="M1071" s="1572" t="s">
        <v>6</v>
      </c>
      <c r="N1071" s="1574"/>
      <c r="O1071" s="1573"/>
      <c r="P1071" s="1585" t="s">
        <v>7</v>
      </c>
      <c r="Q1071" s="1587" t="s">
        <v>8</v>
      </c>
    </row>
    <row r="1072" spans="1:17" ht="26.5" thickBot="1" x14ac:dyDescent="0.4">
      <c r="A1072" s="1570"/>
      <c r="B1072" s="567">
        <v>0.05</v>
      </c>
      <c r="C1072" s="567">
        <v>0.1</v>
      </c>
      <c r="D1072" s="568" t="s">
        <v>265</v>
      </c>
      <c r="E1072" s="568" t="s">
        <v>228</v>
      </c>
      <c r="F1072" s="567" t="s">
        <v>299</v>
      </c>
      <c r="G1072" s="567" t="s">
        <v>9</v>
      </c>
      <c r="H1072" s="567" t="s">
        <v>10</v>
      </c>
      <c r="I1072" s="567" t="s">
        <v>9</v>
      </c>
      <c r="J1072" s="567" t="s">
        <v>10</v>
      </c>
      <c r="K1072" s="567" t="s">
        <v>11</v>
      </c>
      <c r="L1072" s="567" t="s">
        <v>12</v>
      </c>
      <c r="M1072" s="569" t="s">
        <v>13</v>
      </c>
      <c r="N1072" s="569" t="s">
        <v>14</v>
      </c>
      <c r="O1072" s="569" t="s">
        <v>15</v>
      </c>
      <c r="P1072" s="1594"/>
      <c r="Q1072" s="1588"/>
    </row>
    <row r="1073" spans="1:17" x14ac:dyDescent="0.35">
      <c r="A1073" s="571">
        <v>1</v>
      </c>
      <c r="B1073" s="580">
        <v>29.16</v>
      </c>
      <c r="C1073" s="581">
        <v>29.48</v>
      </c>
      <c r="D1073" s="574">
        <v>0</v>
      </c>
      <c r="E1073" s="574">
        <v>0</v>
      </c>
      <c r="F1073" s="574">
        <v>0</v>
      </c>
      <c r="G1073" s="583">
        <v>31.6</v>
      </c>
      <c r="H1073" s="583">
        <v>25.8</v>
      </c>
      <c r="I1073" s="580">
        <v>84</v>
      </c>
      <c r="J1073" s="580">
        <v>57</v>
      </c>
      <c r="K1073" s="580">
        <v>2.8</v>
      </c>
      <c r="L1073" s="580">
        <v>3.76</v>
      </c>
      <c r="M1073" s="580">
        <v>1.37</v>
      </c>
      <c r="N1073" s="581">
        <v>0.87</v>
      </c>
      <c r="O1073" s="583">
        <f>AVERAGE(M1073:N1073)</f>
        <v>1.1200000000000001</v>
      </c>
      <c r="P1073" s="582">
        <v>2.7777777777777776E-2</v>
      </c>
      <c r="Q1073" s="583">
        <v>0</v>
      </c>
    </row>
    <row r="1074" spans="1:17" x14ac:dyDescent="0.35">
      <c r="A1074" s="571">
        <v>2</v>
      </c>
      <c r="B1074" s="581">
        <v>28.92</v>
      </c>
      <c r="C1074" s="581">
        <v>29.04</v>
      </c>
      <c r="D1074" s="574">
        <v>0</v>
      </c>
      <c r="E1074" s="574">
        <v>0</v>
      </c>
      <c r="F1074" s="574">
        <v>0</v>
      </c>
      <c r="G1074" s="583">
        <v>31.6</v>
      </c>
      <c r="H1074" s="583">
        <v>26.6</v>
      </c>
      <c r="I1074" s="580">
        <v>88</v>
      </c>
      <c r="J1074" s="580">
        <v>52</v>
      </c>
      <c r="K1074" s="580">
        <v>3.1</v>
      </c>
      <c r="L1074" s="581">
        <v>5.36</v>
      </c>
      <c r="M1074" s="581">
        <v>1.8</v>
      </c>
      <c r="N1074" s="581">
        <v>0.9</v>
      </c>
      <c r="O1074" s="583">
        <f t="shared" ref="O1074:O1107" si="234">AVERAGE(M1074:N1074)</f>
        <v>1.35</v>
      </c>
      <c r="P1074" s="582">
        <v>3.125E-2</v>
      </c>
      <c r="Q1074" s="583">
        <v>0</v>
      </c>
    </row>
    <row r="1075" spans="1:17" x14ac:dyDescent="0.35">
      <c r="A1075" s="571">
        <v>3</v>
      </c>
      <c r="B1075" s="580">
        <v>29.84</v>
      </c>
      <c r="C1075" s="580">
        <v>29.16</v>
      </c>
      <c r="D1075" s="574">
        <v>0</v>
      </c>
      <c r="E1075" s="574">
        <v>0</v>
      </c>
      <c r="F1075" s="574">
        <v>0</v>
      </c>
      <c r="G1075" s="583">
        <v>33</v>
      </c>
      <c r="H1075" s="580">
        <v>25.6</v>
      </c>
      <c r="I1075" s="580">
        <v>92</v>
      </c>
      <c r="J1075" s="580">
        <v>39</v>
      </c>
      <c r="K1075" s="580">
        <v>3.6</v>
      </c>
      <c r="L1075" s="580">
        <v>4.26</v>
      </c>
      <c r="M1075" s="580">
        <v>1.1200000000000001</v>
      </c>
      <c r="N1075" s="580">
        <v>0.75</v>
      </c>
      <c r="O1075" s="583">
        <f t="shared" si="234"/>
        <v>0.93500000000000005</v>
      </c>
      <c r="P1075" s="582">
        <v>9.375E-2</v>
      </c>
      <c r="Q1075" s="583">
        <v>0</v>
      </c>
    </row>
    <row r="1076" spans="1:17" x14ac:dyDescent="0.35">
      <c r="A1076" s="571">
        <v>4</v>
      </c>
      <c r="B1076" s="581">
        <v>31.8</v>
      </c>
      <c r="C1076" s="580">
        <v>29.68</v>
      </c>
      <c r="D1076" s="574">
        <v>0</v>
      </c>
      <c r="E1076" s="574">
        <v>0</v>
      </c>
      <c r="F1076" s="574">
        <v>0</v>
      </c>
      <c r="G1076" s="580">
        <v>36.6</v>
      </c>
      <c r="H1076" s="583">
        <v>26</v>
      </c>
      <c r="I1076" s="580">
        <v>92</v>
      </c>
      <c r="J1076" s="580">
        <v>30</v>
      </c>
      <c r="K1076" s="583">
        <v>5.4</v>
      </c>
      <c r="L1076" s="580">
        <v>13.3</v>
      </c>
      <c r="M1076" s="580">
        <v>1.66</v>
      </c>
      <c r="N1076" s="581">
        <v>0.84</v>
      </c>
      <c r="O1076" s="583">
        <f t="shared" si="234"/>
        <v>1.25</v>
      </c>
      <c r="P1076" s="582">
        <v>0.375</v>
      </c>
      <c r="Q1076" s="583">
        <v>0</v>
      </c>
    </row>
    <row r="1077" spans="1:17" x14ac:dyDescent="0.35">
      <c r="A1077" s="571">
        <v>5</v>
      </c>
      <c r="B1077" s="581">
        <v>32.36</v>
      </c>
      <c r="C1077" s="580">
        <v>30.48</v>
      </c>
      <c r="D1077" s="574">
        <v>0</v>
      </c>
      <c r="E1077" s="574">
        <v>0</v>
      </c>
      <c r="F1077" s="574">
        <v>0</v>
      </c>
      <c r="G1077" s="583">
        <v>35.799999999999997</v>
      </c>
      <c r="H1077" s="583">
        <v>29.8</v>
      </c>
      <c r="I1077" s="580">
        <v>83</v>
      </c>
      <c r="J1077" s="580">
        <v>30</v>
      </c>
      <c r="K1077" s="583">
        <v>5.6</v>
      </c>
      <c r="L1077" s="580">
        <v>9.7200000000000006</v>
      </c>
      <c r="M1077" s="580">
        <v>1.68</v>
      </c>
      <c r="N1077" s="581">
        <v>0.68</v>
      </c>
      <c r="O1077" s="583">
        <f t="shared" si="234"/>
        <v>1.18</v>
      </c>
      <c r="P1077" s="582">
        <v>0.30208333333333331</v>
      </c>
      <c r="Q1077" s="583">
        <v>0</v>
      </c>
    </row>
    <row r="1078" spans="1:17" x14ac:dyDescent="0.35">
      <c r="A1078" s="571">
        <v>6</v>
      </c>
      <c r="B1078" s="580">
        <v>32.96</v>
      </c>
      <c r="C1078" s="581">
        <v>30.8</v>
      </c>
      <c r="D1078" s="574">
        <v>0</v>
      </c>
      <c r="E1078" s="574">
        <v>0</v>
      </c>
      <c r="F1078" s="574">
        <v>0</v>
      </c>
      <c r="G1078" s="583">
        <v>36</v>
      </c>
      <c r="H1078" s="580">
        <v>29.6</v>
      </c>
      <c r="I1078" s="580">
        <v>69</v>
      </c>
      <c r="J1078" s="580">
        <v>33</v>
      </c>
      <c r="K1078" s="583">
        <v>5.0999999999999996</v>
      </c>
      <c r="L1078" s="581">
        <v>9.3000000000000007</v>
      </c>
      <c r="M1078" s="580">
        <v>2.0299999999999998</v>
      </c>
      <c r="N1078" s="581">
        <v>0.7</v>
      </c>
      <c r="O1078" s="583">
        <f t="shared" si="234"/>
        <v>1.3649999999999998</v>
      </c>
      <c r="P1078" s="582">
        <v>0.20833333333333334</v>
      </c>
      <c r="Q1078" s="583">
        <v>0</v>
      </c>
    </row>
    <row r="1079" spans="1:17" x14ac:dyDescent="0.35">
      <c r="A1079" s="571">
        <v>7</v>
      </c>
      <c r="B1079" s="580">
        <v>32.64</v>
      </c>
      <c r="C1079" s="580">
        <v>30.84</v>
      </c>
      <c r="D1079" s="574">
        <v>0</v>
      </c>
      <c r="E1079" s="574">
        <v>0</v>
      </c>
      <c r="F1079" s="574">
        <v>0</v>
      </c>
      <c r="G1079" s="583">
        <v>35.6</v>
      </c>
      <c r="H1079" s="583">
        <v>29.8</v>
      </c>
      <c r="I1079" s="580">
        <v>83</v>
      </c>
      <c r="J1079" s="580">
        <v>33</v>
      </c>
      <c r="K1079" s="583">
        <v>5.6</v>
      </c>
      <c r="L1079" s="580">
        <v>9.3800000000000008</v>
      </c>
      <c r="M1079" s="581">
        <v>1.77</v>
      </c>
      <c r="N1079" s="581">
        <v>0.83</v>
      </c>
      <c r="O1079" s="583">
        <f t="shared" si="234"/>
        <v>1.3</v>
      </c>
      <c r="P1079" s="582">
        <v>0.20486111111111113</v>
      </c>
      <c r="Q1079" s="583">
        <v>0</v>
      </c>
    </row>
    <row r="1080" spans="1:17" x14ac:dyDescent="0.35">
      <c r="A1080" s="571">
        <v>8</v>
      </c>
      <c r="B1080" s="580">
        <v>30.16</v>
      </c>
      <c r="C1080" s="581">
        <v>29.8</v>
      </c>
      <c r="D1080" s="574">
        <v>0</v>
      </c>
      <c r="E1080" s="574">
        <v>0</v>
      </c>
      <c r="F1080" s="574">
        <v>0</v>
      </c>
      <c r="G1080" s="583">
        <v>34.4</v>
      </c>
      <c r="H1080" s="583">
        <v>26</v>
      </c>
      <c r="I1080" s="580">
        <v>77</v>
      </c>
      <c r="J1080" s="580">
        <v>47</v>
      </c>
      <c r="K1080" s="580">
        <v>5.8</v>
      </c>
      <c r="L1080" s="581">
        <v>6.4</v>
      </c>
      <c r="M1080" s="581">
        <v>3.2</v>
      </c>
      <c r="N1080" s="581">
        <v>0.76</v>
      </c>
      <c r="O1080" s="583">
        <f t="shared" si="234"/>
        <v>1.98</v>
      </c>
      <c r="P1080" s="582">
        <v>1.0416666666666666E-2</v>
      </c>
      <c r="Q1080" s="583">
        <v>0</v>
      </c>
    </row>
    <row r="1081" spans="1:17" x14ac:dyDescent="0.35">
      <c r="A1081" s="571">
        <v>9</v>
      </c>
      <c r="B1081" s="581">
        <v>30.16</v>
      </c>
      <c r="C1081" s="581">
        <v>29.36</v>
      </c>
      <c r="D1081" s="574">
        <v>0</v>
      </c>
      <c r="E1081" s="574">
        <v>0</v>
      </c>
      <c r="F1081" s="574">
        <v>0</v>
      </c>
      <c r="G1081" s="583">
        <v>33.6</v>
      </c>
      <c r="H1081" s="583">
        <v>27.6</v>
      </c>
      <c r="I1081" s="580">
        <v>87</v>
      </c>
      <c r="J1081" s="580">
        <v>42</v>
      </c>
      <c r="K1081" s="583">
        <v>3</v>
      </c>
      <c r="L1081" s="581">
        <v>5.32</v>
      </c>
      <c r="M1081" s="580">
        <v>1.49</v>
      </c>
      <c r="N1081" s="580">
        <v>0.83</v>
      </c>
      <c r="O1081" s="583">
        <f t="shared" si="234"/>
        <v>1.1599999999999999</v>
      </c>
      <c r="P1081" s="582">
        <v>6.9444444444444441E-3</v>
      </c>
      <c r="Q1081" s="583">
        <v>0</v>
      </c>
    </row>
    <row r="1082" spans="1:17" ht="15" thickBot="1" x14ac:dyDescent="0.4">
      <c r="A1082" s="585">
        <v>10</v>
      </c>
      <c r="B1082" s="580">
        <v>33.64</v>
      </c>
      <c r="C1082" s="581">
        <v>30.2</v>
      </c>
      <c r="D1082" s="574">
        <v>0</v>
      </c>
      <c r="E1082" s="574">
        <v>0</v>
      </c>
      <c r="F1082" s="574">
        <v>0</v>
      </c>
      <c r="G1082" s="583">
        <v>36.6</v>
      </c>
      <c r="H1082" s="580">
        <v>28.2</v>
      </c>
      <c r="I1082" s="580">
        <v>92</v>
      </c>
      <c r="J1082" s="580">
        <v>33</v>
      </c>
      <c r="K1082" s="580">
        <v>4.7</v>
      </c>
      <c r="L1082" s="580">
        <v>3.54</v>
      </c>
      <c r="M1082" s="580">
        <v>1.58</v>
      </c>
      <c r="N1082" s="580">
        <v>1.1100000000000001</v>
      </c>
      <c r="O1082" s="583">
        <f t="shared" si="234"/>
        <v>1.3450000000000002</v>
      </c>
      <c r="P1082" s="582">
        <v>0.35416666666666669</v>
      </c>
      <c r="Q1082" s="583">
        <v>0</v>
      </c>
    </row>
    <row r="1083" spans="1:17" ht="15" thickBot="1" x14ac:dyDescent="0.4">
      <c r="A1083" s="597" t="s">
        <v>16</v>
      </c>
      <c r="B1083" s="580">
        <f>SUM(B1073:B1082)</f>
        <v>311.64</v>
      </c>
      <c r="C1083" s="580">
        <f>SUM(C1073:C1082)</f>
        <v>298.83999999999997</v>
      </c>
      <c r="D1083" s="574">
        <v>0</v>
      </c>
      <c r="E1083" s="574">
        <v>0</v>
      </c>
      <c r="F1083" s="574">
        <v>0</v>
      </c>
      <c r="G1083" s="580">
        <f t="shared" ref="G1083:N1083" si="235">SUM(G1073:G1082)</f>
        <v>344.80000000000007</v>
      </c>
      <c r="H1083" s="580">
        <f t="shared" si="235"/>
        <v>275</v>
      </c>
      <c r="I1083" s="580">
        <f t="shared" si="235"/>
        <v>847</v>
      </c>
      <c r="J1083" s="580">
        <f t="shared" si="235"/>
        <v>396</v>
      </c>
      <c r="K1083" s="580">
        <f t="shared" si="235"/>
        <v>44.7</v>
      </c>
      <c r="L1083" s="580">
        <f t="shared" si="235"/>
        <v>70.340000000000018</v>
      </c>
      <c r="M1083" s="580">
        <f t="shared" si="235"/>
        <v>17.699999999999996</v>
      </c>
      <c r="N1083" s="580">
        <f t="shared" si="235"/>
        <v>8.27</v>
      </c>
      <c r="O1083" s="583">
        <f t="shared" si="234"/>
        <v>12.984999999999998</v>
      </c>
      <c r="P1083" s="582"/>
      <c r="Q1083" s="583"/>
    </row>
    <row r="1084" spans="1:17" ht="15" thickBot="1" x14ac:dyDescent="0.4">
      <c r="A1084" s="597" t="s">
        <v>18</v>
      </c>
      <c r="B1084" s="580">
        <f>AVERAGE(B1073:B1082)</f>
        <v>31.163999999999998</v>
      </c>
      <c r="C1084" s="580">
        <f>AVERAGE(C1073:C1082)</f>
        <v>29.883999999999997</v>
      </c>
      <c r="D1084" s="574">
        <v>0</v>
      </c>
      <c r="E1084" s="574">
        <v>0</v>
      </c>
      <c r="F1084" s="574">
        <v>0</v>
      </c>
      <c r="G1084" s="580">
        <f t="shared" ref="G1084:N1084" si="236">AVERAGE(G1073:G1082)</f>
        <v>34.480000000000004</v>
      </c>
      <c r="H1084" s="580">
        <f t="shared" si="236"/>
        <v>27.5</v>
      </c>
      <c r="I1084" s="580">
        <f t="shared" si="236"/>
        <v>84.7</v>
      </c>
      <c r="J1084" s="580">
        <f t="shared" si="236"/>
        <v>39.6</v>
      </c>
      <c r="K1084" s="580">
        <f t="shared" si="236"/>
        <v>4.4700000000000006</v>
      </c>
      <c r="L1084" s="580">
        <f t="shared" si="236"/>
        <v>7.0340000000000016</v>
      </c>
      <c r="M1084" s="580">
        <f t="shared" si="236"/>
        <v>1.7699999999999996</v>
      </c>
      <c r="N1084" s="580">
        <f t="shared" si="236"/>
        <v>0.82699999999999996</v>
      </c>
      <c r="O1084" s="583">
        <f t="shared" si="234"/>
        <v>1.2984999999999998</v>
      </c>
      <c r="P1084" s="582"/>
      <c r="Q1084" s="583"/>
    </row>
    <row r="1085" spans="1:17" x14ac:dyDescent="0.35">
      <c r="A1085" s="603">
        <v>11</v>
      </c>
      <c r="B1085" s="580">
        <v>30.56</v>
      </c>
      <c r="C1085" s="580">
        <v>29.92</v>
      </c>
      <c r="D1085" s="574">
        <v>0</v>
      </c>
      <c r="E1085" s="574">
        <v>0</v>
      </c>
      <c r="F1085" s="574">
        <v>0</v>
      </c>
      <c r="G1085" s="580">
        <v>35.4</v>
      </c>
      <c r="H1085" s="583">
        <v>27.8</v>
      </c>
      <c r="I1085" s="580">
        <v>96</v>
      </c>
      <c r="J1085" s="580">
        <v>49</v>
      </c>
      <c r="K1085" s="583">
        <v>2</v>
      </c>
      <c r="L1085" s="580">
        <v>3.92</v>
      </c>
      <c r="M1085" s="580">
        <v>1.77</v>
      </c>
      <c r="N1085" s="581">
        <v>0.48</v>
      </c>
      <c r="O1085" s="583">
        <f t="shared" si="234"/>
        <v>1.125</v>
      </c>
      <c r="P1085" s="582" t="s">
        <v>80</v>
      </c>
      <c r="Q1085" s="583">
        <v>8.6</v>
      </c>
    </row>
    <row r="1086" spans="1:17" x14ac:dyDescent="0.35">
      <c r="A1086" s="571">
        <v>12</v>
      </c>
      <c r="B1086" s="581">
        <v>30.36</v>
      </c>
      <c r="C1086" s="581">
        <v>29</v>
      </c>
      <c r="D1086" s="574">
        <v>0</v>
      </c>
      <c r="E1086" s="574">
        <v>0</v>
      </c>
      <c r="F1086" s="574">
        <v>0</v>
      </c>
      <c r="G1086" s="583">
        <v>32.799999999999997</v>
      </c>
      <c r="H1086" s="583">
        <v>24.4</v>
      </c>
      <c r="I1086" s="580">
        <v>92</v>
      </c>
      <c r="J1086" s="580">
        <v>45</v>
      </c>
      <c r="K1086" s="583">
        <v>2.4</v>
      </c>
      <c r="L1086" s="580">
        <v>17.66</v>
      </c>
      <c r="M1086" s="580">
        <v>1.33</v>
      </c>
      <c r="N1086" s="581">
        <v>1.01</v>
      </c>
      <c r="O1086" s="583">
        <f t="shared" si="234"/>
        <v>1.17</v>
      </c>
      <c r="P1086" s="582" t="s">
        <v>74</v>
      </c>
      <c r="Q1086" s="583">
        <v>1.1000000000000001</v>
      </c>
    </row>
    <row r="1087" spans="1:17" x14ac:dyDescent="0.35">
      <c r="A1087" s="571">
        <v>13</v>
      </c>
      <c r="B1087" s="580">
        <v>26.8</v>
      </c>
      <c r="C1087" s="581">
        <v>27.32</v>
      </c>
      <c r="D1087" s="574">
        <v>0</v>
      </c>
      <c r="E1087" s="574">
        <v>0</v>
      </c>
      <c r="F1087" s="574">
        <v>0</v>
      </c>
      <c r="G1087" s="583">
        <v>31.6</v>
      </c>
      <c r="H1087" s="583">
        <v>24</v>
      </c>
      <c r="I1087" s="580">
        <v>96</v>
      </c>
      <c r="J1087" s="580">
        <v>57</v>
      </c>
      <c r="K1087" s="583">
        <v>2</v>
      </c>
      <c r="L1087" s="581">
        <v>13.88</v>
      </c>
      <c r="M1087" s="580">
        <v>1.43</v>
      </c>
      <c r="N1087" s="580">
        <v>0.59</v>
      </c>
      <c r="O1087" s="583">
        <f t="shared" si="234"/>
        <v>1.01</v>
      </c>
      <c r="P1087" s="582" t="s">
        <v>318</v>
      </c>
      <c r="Q1087" s="583">
        <v>25.7</v>
      </c>
    </row>
    <row r="1088" spans="1:17" x14ac:dyDescent="0.35">
      <c r="A1088" s="571">
        <v>14</v>
      </c>
      <c r="B1088" s="580">
        <v>29.48</v>
      </c>
      <c r="C1088" s="581">
        <v>28.36</v>
      </c>
      <c r="D1088" s="574">
        <v>0</v>
      </c>
      <c r="E1088" s="574">
        <v>0</v>
      </c>
      <c r="F1088" s="574">
        <v>0</v>
      </c>
      <c r="G1088" s="583">
        <v>34.200000000000003</v>
      </c>
      <c r="H1088" s="583">
        <v>27.2</v>
      </c>
      <c r="I1088" s="580">
        <v>96</v>
      </c>
      <c r="J1088" s="580">
        <v>42</v>
      </c>
      <c r="K1088" s="583">
        <v>3.4</v>
      </c>
      <c r="L1088" s="580">
        <v>6.36</v>
      </c>
      <c r="M1088" s="581">
        <v>1.33</v>
      </c>
      <c r="N1088" s="581">
        <v>0.93</v>
      </c>
      <c r="O1088" s="583">
        <f t="shared" si="234"/>
        <v>1.1300000000000001</v>
      </c>
      <c r="P1088" s="582" t="s">
        <v>125</v>
      </c>
      <c r="Q1088" s="583">
        <v>0</v>
      </c>
    </row>
    <row r="1089" spans="1:17" x14ac:dyDescent="0.35">
      <c r="A1089" s="571">
        <v>15</v>
      </c>
      <c r="B1089" s="580">
        <v>30.64</v>
      </c>
      <c r="C1089" s="581">
        <v>29.48</v>
      </c>
      <c r="D1089" s="574">
        <v>0</v>
      </c>
      <c r="E1089" s="574">
        <v>0</v>
      </c>
      <c r="F1089" s="574">
        <v>0</v>
      </c>
      <c r="G1089" s="583">
        <v>34.200000000000003</v>
      </c>
      <c r="H1089" s="583">
        <v>27.2</v>
      </c>
      <c r="I1089" s="580">
        <v>92</v>
      </c>
      <c r="J1089" s="580">
        <v>44</v>
      </c>
      <c r="K1089" s="580">
        <v>3.4</v>
      </c>
      <c r="L1089" s="580">
        <v>14.76</v>
      </c>
      <c r="M1089" s="580">
        <v>2.06</v>
      </c>
      <c r="N1089" s="581">
        <v>0.77</v>
      </c>
      <c r="O1089" s="583">
        <f t="shared" si="234"/>
        <v>1.415</v>
      </c>
      <c r="P1089" s="582" t="s">
        <v>319</v>
      </c>
      <c r="Q1089" s="583">
        <v>0</v>
      </c>
    </row>
    <row r="1090" spans="1:17" x14ac:dyDescent="0.35">
      <c r="A1090" s="571">
        <v>16</v>
      </c>
      <c r="B1090" s="581">
        <v>29</v>
      </c>
      <c r="C1090" s="581">
        <v>29.24</v>
      </c>
      <c r="D1090" s="574">
        <v>0</v>
      </c>
      <c r="E1090" s="574">
        <v>0</v>
      </c>
      <c r="F1090" s="574">
        <v>0</v>
      </c>
      <c r="G1090" s="583">
        <v>33</v>
      </c>
      <c r="H1090" s="583">
        <v>25.6</v>
      </c>
      <c r="I1090" s="580">
        <v>92</v>
      </c>
      <c r="J1090" s="580">
        <v>45</v>
      </c>
      <c r="K1090" s="580">
        <v>2.6</v>
      </c>
      <c r="L1090" s="581">
        <v>4.0599999999999996</v>
      </c>
      <c r="M1090" s="580">
        <v>1.87</v>
      </c>
      <c r="N1090" s="580">
        <v>0.62</v>
      </c>
      <c r="O1090" s="583">
        <f t="shared" si="234"/>
        <v>1.2450000000000001</v>
      </c>
      <c r="P1090" s="582" t="s">
        <v>303</v>
      </c>
      <c r="Q1090" s="583">
        <v>1.4</v>
      </c>
    </row>
    <row r="1091" spans="1:17" x14ac:dyDescent="0.35">
      <c r="A1091" s="571">
        <v>17</v>
      </c>
      <c r="B1091" s="580">
        <v>30.44</v>
      </c>
      <c r="C1091" s="580">
        <v>29.4</v>
      </c>
      <c r="D1091" s="574">
        <v>0</v>
      </c>
      <c r="E1091" s="574">
        <v>0</v>
      </c>
      <c r="F1091" s="574">
        <v>0</v>
      </c>
      <c r="G1091" s="583">
        <v>34.4</v>
      </c>
      <c r="H1091" s="583">
        <v>26.2</v>
      </c>
      <c r="I1091" s="580">
        <v>96</v>
      </c>
      <c r="J1091" s="580">
        <v>43</v>
      </c>
      <c r="K1091" s="580">
        <v>3.6</v>
      </c>
      <c r="L1091" s="580">
        <v>6.42</v>
      </c>
      <c r="M1091" s="580">
        <v>1.34</v>
      </c>
      <c r="N1091" s="580">
        <v>0.66</v>
      </c>
      <c r="O1091" s="583">
        <f t="shared" si="234"/>
        <v>1</v>
      </c>
      <c r="P1091" s="582" t="s">
        <v>84</v>
      </c>
      <c r="Q1091" s="583">
        <v>0</v>
      </c>
    </row>
    <row r="1092" spans="1:17" x14ac:dyDescent="0.35">
      <c r="A1092" s="571">
        <v>18</v>
      </c>
      <c r="B1092" s="581">
        <v>31.2</v>
      </c>
      <c r="C1092" s="580">
        <v>30.44</v>
      </c>
      <c r="D1092" s="574">
        <v>0</v>
      </c>
      <c r="E1092" s="574">
        <v>0</v>
      </c>
      <c r="F1092" s="574">
        <v>0</v>
      </c>
      <c r="G1092" s="580">
        <v>34.4</v>
      </c>
      <c r="H1092" s="583">
        <v>28.8</v>
      </c>
      <c r="I1092" s="580">
        <v>92</v>
      </c>
      <c r="J1092" s="580">
        <v>41</v>
      </c>
      <c r="K1092" s="583">
        <v>3.8</v>
      </c>
      <c r="L1092" s="580">
        <v>7.22</v>
      </c>
      <c r="M1092" s="580">
        <v>1.26</v>
      </c>
      <c r="N1092" s="581">
        <v>0.89</v>
      </c>
      <c r="O1092" s="583">
        <f t="shared" si="234"/>
        <v>1.075</v>
      </c>
      <c r="P1092" s="582">
        <v>0.21180555555555555</v>
      </c>
      <c r="Q1092" s="583">
        <v>0</v>
      </c>
    </row>
    <row r="1093" spans="1:17" x14ac:dyDescent="0.35">
      <c r="A1093" s="571">
        <v>19</v>
      </c>
      <c r="B1093" s="581">
        <v>31.72</v>
      </c>
      <c r="C1093" s="580">
        <v>30.32</v>
      </c>
      <c r="D1093" s="574">
        <v>0</v>
      </c>
      <c r="E1093" s="574">
        <v>0</v>
      </c>
      <c r="F1093" s="574">
        <v>0</v>
      </c>
      <c r="G1093" s="583">
        <v>36</v>
      </c>
      <c r="H1093" s="583">
        <v>23.2</v>
      </c>
      <c r="I1093" s="580">
        <v>96</v>
      </c>
      <c r="J1093" s="580">
        <v>33</v>
      </c>
      <c r="K1093" s="583">
        <v>5.2</v>
      </c>
      <c r="L1093" s="580">
        <v>7.52</v>
      </c>
      <c r="M1093" s="580">
        <v>1.36</v>
      </c>
      <c r="N1093" s="581">
        <v>0.83</v>
      </c>
      <c r="O1093" s="583">
        <f t="shared" si="234"/>
        <v>1.095</v>
      </c>
      <c r="P1093" s="582">
        <v>0.29166666666666669</v>
      </c>
      <c r="Q1093" s="583">
        <v>0</v>
      </c>
    </row>
    <row r="1094" spans="1:17" ht="15" thickBot="1" x14ac:dyDescent="0.4">
      <c r="A1094" s="585">
        <v>20</v>
      </c>
      <c r="B1094" s="580">
        <v>33.04</v>
      </c>
      <c r="C1094" s="581">
        <v>31.4</v>
      </c>
      <c r="D1094" s="574">
        <v>0</v>
      </c>
      <c r="E1094" s="574">
        <v>0</v>
      </c>
      <c r="F1094" s="574">
        <v>0</v>
      </c>
      <c r="G1094" s="583">
        <v>35.200000000000003</v>
      </c>
      <c r="H1094" s="580">
        <v>29.2</v>
      </c>
      <c r="I1094" s="580">
        <v>70</v>
      </c>
      <c r="J1094" s="580">
        <v>33</v>
      </c>
      <c r="K1094" s="583">
        <v>5.6</v>
      </c>
      <c r="L1094" s="581">
        <v>9.42</v>
      </c>
      <c r="M1094" s="580">
        <v>1.6</v>
      </c>
      <c r="N1094" s="581">
        <v>1.5</v>
      </c>
      <c r="O1094" s="583">
        <f t="shared" si="234"/>
        <v>1.55</v>
      </c>
      <c r="P1094" s="582">
        <v>0.20833333333333334</v>
      </c>
      <c r="Q1094" s="583">
        <v>0</v>
      </c>
    </row>
    <row r="1095" spans="1:17" ht="15" thickBot="1" x14ac:dyDescent="0.4">
      <c r="A1095" s="597" t="s">
        <v>16</v>
      </c>
      <c r="B1095" s="580">
        <f>SUM(B1085:B1094)</f>
        <v>303.24</v>
      </c>
      <c r="C1095" s="580">
        <f>SUM(C1085:C1094)</f>
        <v>294.88</v>
      </c>
      <c r="D1095" s="574">
        <v>0</v>
      </c>
      <c r="E1095" s="574">
        <v>0</v>
      </c>
      <c r="F1095" s="574">
        <v>0</v>
      </c>
      <c r="G1095" s="580">
        <f t="shared" ref="G1095:N1095" si="237">SUM(G1085:G1094)</f>
        <v>341.2</v>
      </c>
      <c r="H1095" s="580">
        <f t="shared" si="237"/>
        <v>263.59999999999997</v>
      </c>
      <c r="I1095" s="580">
        <f t="shared" si="237"/>
        <v>918</v>
      </c>
      <c r="J1095" s="580">
        <f t="shared" si="237"/>
        <v>432</v>
      </c>
      <c r="K1095" s="580">
        <f t="shared" si="237"/>
        <v>34</v>
      </c>
      <c r="L1095" s="580">
        <f t="shared" si="237"/>
        <v>91.22</v>
      </c>
      <c r="M1095" s="580">
        <f t="shared" si="237"/>
        <v>15.349999999999998</v>
      </c>
      <c r="N1095" s="580">
        <f t="shared" si="237"/>
        <v>8.2800000000000011</v>
      </c>
      <c r="O1095" s="583">
        <f t="shared" si="234"/>
        <v>11.815</v>
      </c>
      <c r="P1095" s="582"/>
      <c r="Q1095" s="583"/>
    </row>
    <row r="1096" spans="1:17" ht="15" thickBot="1" x14ac:dyDescent="0.4">
      <c r="A1096" s="597" t="s">
        <v>18</v>
      </c>
      <c r="B1096" s="580">
        <f>AVERAGE(B1085:B1094)</f>
        <v>30.324000000000002</v>
      </c>
      <c r="C1096" s="580">
        <f>AVERAGE(C1085:C1094)</f>
        <v>29.488</v>
      </c>
      <c r="D1096" s="574">
        <v>0</v>
      </c>
      <c r="E1096" s="574">
        <v>0</v>
      </c>
      <c r="F1096" s="574">
        <v>0</v>
      </c>
      <c r="G1096" s="580">
        <f t="shared" ref="G1096:N1096" si="238">AVERAGE(G1085:G1094)</f>
        <v>34.119999999999997</v>
      </c>
      <c r="H1096" s="580">
        <f t="shared" si="238"/>
        <v>26.359999999999996</v>
      </c>
      <c r="I1096" s="580">
        <f t="shared" si="238"/>
        <v>91.8</v>
      </c>
      <c r="J1096" s="580">
        <f t="shared" si="238"/>
        <v>43.2</v>
      </c>
      <c r="K1096" s="580">
        <f t="shared" si="238"/>
        <v>3.4</v>
      </c>
      <c r="L1096" s="580">
        <f t="shared" si="238"/>
        <v>9.1219999999999999</v>
      </c>
      <c r="M1096" s="580">
        <f t="shared" si="238"/>
        <v>1.5349999999999997</v>
      </c>
      <c r="N1096" s="580">
        <f t="shared" si="238"/>
        <v>0.82800000000000007</v>
      </c>
      <c r="O1096" s="583">
        <f t="shared" si="234"/>
        <v>1.1814999999999998</v>
      </c>
      <c r="P1096" s="582"/>
      <c r="Q1096" s="583"/>
    </row>
    <row r="1097" spans="1:17" x14ac:dyDescent="0.35">
      <c r="A1097" s="612">
        <v>21</v>
      </c>
      <c r="B1097" s="580">
        <v>33.56</v>
      </c>
      <c r="C1097" s="580">
        <v>31.88</v>
      </c>
      <c r="D1097" s="574">
        <v>0</v>
      </c>
      <c r="E1097" s="574">
        <v>0</v>
      </c>
      <c r="F1097" s="574">
        <v>0</v>
      </c>
      <c r="G1097" s="583">
        <v>36.200000000000003</v>
      </c>
      <c r="H1097" s="583">
        <v>30.2</v>
      </c>
      <c r="I1097" s="580">
        <v>70</v>
      </c>
      <c r="J1097" s="580">
        <v>33</v>
      </c>
      <c r="K1097" s="583">
        <v>4.8</v>
      </c>
      <c r="L1097" s="580">
        <v>7.86</v>
      </c>
      <c r="M1097" s="581">
        <v>1.61</v>
      </c>
      <c r="N1097" s="581">
        <v>0.75</v>
      </c>
      <c r="O1097" s="583">
        <f t="shared" si="234"/>
        <v>1.1800000000000002</v>
      </c>
      <c r="P1097" s="582">
        <v>0.17013888888888887</v>
      </c>
      <c r="Q1097" s="583">
        <v>0</v>
      </c>
    </row>
    <row r="1098" spans="1:17" x14ac:dyDescent="0.35">
      <c r="A1098" s="594">
        <v>22</v>
      </c>
      <c r="B1098" s="580">
        <v>32.520000000000003</v>
      </c>
      <c r="C1098" s="581">
        <v>31.28</v>
      </c>
      <c r="D1098" s="574">
        <v>0</v>
      </c>
      <c r="E1098" s="574">
        <v>0</v>
      </c>
      <c r="F1098" s="574">
        <v>0</v>
      </c>
      <c r="G1098" s="583">
        <v>35.200000000000003</v>
      </c>
      <c r="H1098" s="583">
        <v>28.8</v>
      </c>
      <c r="I1098" s="580">
        <v>92</v>
      </c>
      <c r="J1098" s="580">
        <v>34</v>
      </c>
      <c r="K1098" s="580">
        <v>5.6</v>
      </c>
      <c r="L1098" s="580">
        <v>11.44</v>
      </c>
      <c r="M1098" s="580">
        <v>1.53</v>
      </c>
      <c r="N1098" s="581">
        <v>1.68</v>
      </c>
      <c r="O1098" s="583">
        <f t="shared" si="234"/>
        <v>1.605</v>
      </c>
      <c r="P1098" s="582">
        <v>0.1111111111111111</v>
      </c>
      <c r="Q1098" s="583">
        <v>0</v>
      </c>
    </row>
    <row r="1099" spans="1:17" x14ac:dyDescent="0.35">
      <c r="A1099" s="594">
        <v>23</v>
      </c>
      <c r="B1099" s="581">
        <v>29.24</v>
      </c>
      <c r="C1099" s="581">
        <v>30.72</v>
      </c>
      <c r="D1099" s="574">
        <v>0</v>
      </c>
      <c r="E1099" s="574">
        <v>0</v>
      </c>
      <c r="F1099" s="574">
        <v>0</v>
      </c>
      <c r="G1099" s="583">
        <v>34.799999999999997</v>
      </c>
      <c r="H1099" s="583">
        <v>28.4</v>
      </c>
      <c r="I1099" s="580">
        <v>75</v>
      </c>
      <c r="J1099" s="580">
        <v>40</v>
      </c>
      <c r="K1099" s="580">
        <v>5.2</v>
      </c>
      <c r="L1099" s="581">
        <v>8.9</v>
      </c>
      <c r="M1099" s="580">
        <v>1.87</v>
      </c>
      <c r="N1099" s="580">
        <v>1.04</v>
      </c>
      <c r="O1099" s="583">
        <f t="shared" si="234"/>
        <v>1.4550000000000001</v>
      </c>
      <c r="P1099" s="582">
        <v>0.11458333333333333</v>
      </c>
      <c r="Q1099" s="583">
        <v>0</v>
      </c>
    </row>
    <row r="1100" spans="1:17" x14ac:dyDescent="0.35">
      <c r="A1100" s="594">
        <v>24</v>
      </c>
      <c r="B1100" s="580">
        <v>32.159999999999997</v>
      </c>
      <c r="C1100" s="580">
        <v>31.44</v>
      </c>
      <c r="D1100" s="574">
        <v>0</v>
      </c>
      <c r="E1100" s="574">
        <v>0</v>
      </c>
      <c r="F1100" s="574">
        <v>0</v>
      </c>
      <c r="G1100" s="583">
        <v>37.4</v>
      </c>
      <c r="H1100" s="580">
        <v>28.8</v>
      </c>
      <c r="I1100" s="580">
        <v>83</v>
      </c>
      <c r="J1100" s="580">
        <v>31</v>
      </c>
      <c r="K1100" s="580">
        <v>6.4</v>
      </c>
      <c r="L1100" s="580">
        <v>1.46</v>
      </c>
      <c r="M1100" s="580">
        <v>1.36</v>
      </c>
      <c r="N1100" s="580">
        <v>2.4500000000000002</v>
      </c>
      <c r="O1100" s="583">
        <f t="shared" si="234"/>
        <v>1.9050000000000002</v>
      </c>
      <c r="P1100" s="582">
        <v>0.13541666666666666</v>
      </c>
      <c r="Q1100" s="583">
        <v>0</v>
      </c>
    </row>
    <row r="1101" spans="1:17" x14ac:dyDescent="0.35">
      <c r="A1101" s="594">
        <v>25</v>
      </c>
      <c r="B1101" s="580">
        <v>27.48</v>
      </c>
      <c r="C1101" s="580">
        <v>29.56</v>
      </c>
      <c r="D1101" s="574">
        <v>0</v>
      </c>
      <c r="E1101" s="574">
        <v>0</v>
      </c>
      <c r="F1101" s="574">
        <v>0</v>
      </c>
      <c r="G1101" s="580">
        <v>35.4</v>
      </c>
      <c r="H1101" s="583">
        <v>25.2</v>
      </c>
      <c r="I1101" s="580">
        <v>92</v>
      </c>
      <c r="J1101" s="580">
        <v>57</v>
      </c>
      <c r="K1101" s="583">
        <v>2</v>
      </c>
      <c r="L1101" s="580">
        <v>0.62</v>
      </c>
      <c r="M1101" s="580">
        <v>2.56</v>
      </c>
      <c r="N1101" s="581">
        <v>0.71</v>
      </c>
      <c r="O1101" s="583">
        <f t="shared" si="234"/>
        <v>1.635</v>
      </c>
      <c r="P1101" s="582">
        <v>4.1666666666666664E-2</v>
      </c>
      <c r="Q1101" s="583">
        <v>17.2</v>
      </c>
    </row>
    <row r="1102" spans="1:17" x14ac:dyDescent="0.35">
      <c r="A1102" s="594">
        <v>26</v>
      </c>
      <c r="B1102" s="581">
        <v>28.88</v>
      </c>
      <c r="C1102" s="581">
        <v>28.6</v>
      </c>
      <c r="D1102" s="574">
        <v>0</v>
      </c>
      <c r="E1102" s="574">
        <v>0</v>
      </c>
      <c r="F1102" s="574">
        <v>0</v>
      </c>
      <c r="G1102" s="583">
        <v>33.4</v>
      </c>
      <c r="H1102" s="583">
        <v>24.8</v>
      </c>
      <c r="I1102" s="580">
        <v>96</v>
      </c>
      <c r="J1102" s="580">
        <v>43</v>
      </c>
      <c r="K1102" s="583">
        <v>2.9</v>
      </c>
      <c r="L1102" s="580">
        <v>13.44</v>
      </c>
      <c r="M1102" s="580">
        <v>0.92</v>
      </c>
      <c r="N1102" s="581">
        <v>0.6</v>
      </c>
      <c r="O1102" s="583">
        <f t="shared" si="234"/>
        <v>0.76</v>
      </c>
      <c r="P1102" s="582">
        <v>4.5138888888888888E-2</v>
      </c>
      <c r="Q1102" s="583">
        <v>0.9</v>
      </c>
    </row>
    <row r="1103" spans="1:17" x14ac:dyDescent="0.35">
      <c r="A1103" s="594">
        <v>27</v>
      </c>
      <c r="B1103" s="580">
        <v>29.92</v>
      </c>
      <c r="C1103" s="580">
        <v>29.28</v>
      </c>
      <c r="D1103" s="574">
        <v>0</v>
      </c>
      <c r="E1103" s="574">
        <v>0</v>
      </c>
      <c r="F1103" s="574">
        <v>0</v>
      </c>
      <c r="G1103" s="583">
        <v>34</v>
      </c>
      <c r="H1103" s="580">
        <v>26.4</v>
      </c>
      <c r="I1103" s="580">
        <v>88</v>
      </c>
      <c r="J1103" s="580">
        <v>44</v>
      </c>
      <c r="K1103" s="583">
        <v>3.5</v>
      </c>
      <c r="L1103" s="581">
        <v>6.54</v>
      </c>
      <c r="M1103" s="581">
        <v>1.5</v>
      </c>
      <c r="N1103" s="580">
        <v>0.76</v>
      </c>
      <c r="O1103" s="583">
        <f t="shared" si="234"/>
        <v>1.1299999999999999</v>
      </c>
      <c r="P1103" s="582">
        <v>8.6805555555555566E-2</v>
      </c>
      <c r="Q1103" s="583">
        <v>0</v>
      </c>
    </row>
    <row r="1104" spans="1:17" x14ac:dyDescent="0.35">
      <c r="A1104" s="594">
        <v>28</v>
      </c>
      <c r="B1104" s="580">
        <v>30.76</v>
      </c>
      <c r="C1104" s="580">
        <v>30.16</v>
      </c>
      <c r="D1104" s="574">
        <v>0</v>
      </c>
      <c r="E1104" s="574">
        <v>0</v>
      </c>
      <c r="F1104" s="574">
        <v>0</v>
      </c>
      <c r="G1104" s="583">
        <v>36.799999999999997</v>
      </c>
      <c r="H1104" s="583">
        <v>27.8</v>
      </c>
      <c r="I1104" s="580">
        <v>92</v>
      </c>
      <c r="J1104" s="580">
        <v>36</v>
      </c>
      <c r="K1104" s="583">
        <v>5.2</v>
      </c>
      <c r="L1104" s="580">
        <v>4.5599999999999996</v>
      </c>
      <c r="M1104" s="581">
        <v>1.8</v>
      </c>
      <c r="N1104" s="581">
        <v>1.38</v>
      </c>
      <c r="O1104" s="583">
        <f t="shared" si="234"/>
        <v>1.5899999999999999</v>
      </c>
      <c r="P1104" s="582">
        <v>0.21875</v>
      </c>
      <c r="Q1104" s="583">
        <v>0</v>
      </c>
    </row>
    <row r="1105" spans="1:17" x14ac:dyDescent="0.35">
      <c r="A1105" s="594">
        <v>29</v>
      </c>
      <c r="B1105" s="581">
        <v>26.2</v>
      </c>
      <c r="C1105" s="581">
        <v>28.2</v>
      </c>
      <c r="D1105" s="574">
        <v>0</v>
      </c>
      <c r="E1105" s="574">
        <v>0</v>
      </c>
      <c r="F1105" s="574">
        <v>0</v>
      </c>
      <c r="G1105" s="583">
        <v>30.8</v>
      </c>
      <c r="H1105" s="583">
        <v>24.2</v>
      </c>
      <c r="I1105" s="580">
        <v>92</v>
      </c>
      <c r="J1105" s="580">
        <v>67</v>
      </c>
      <c r="K1105" s="583">
        <v>1.3</v>
      </c>
      <c r="L1105" s="580">
        <v>3.68</v>
      </c>
      <c r="M1105" s="580">
        <v>1.43</v>
      </c>
      <c r="N1105" s="581">
        <v>0.56000000000000005</v>
      </c>
      <c r="O1105" s="583">
        <f t="shared" si="234"/>
        <v>0.995</v>
      </c>
      <c r="P1105" s="582">
        <v>0</v>
      </c>
      <c r="Q1105" s="583">
        <v>4.7</v>
      </c>
    </row>
    <row r="1106" spans="1:17" x14ac:dyDescent="0.35">
      <c r="A1106" s="594">
        <v>30</v>
      </c>
      <c r="B1106" s="581">
        <v>29.92</v>
      </c>
      <c r="C1106" s="581">
        <v>28.52</v>
      </c>
      <c r="D1106" s="574">
        <v>0</v>
      </c>
      <c r="E1106" s="574">
        <v>0</v>
      </c>
      <c r="F1106" s="574">
        <v>0</v>
      </c>
      <c r="G1106" s="583">
        <v>33.799999999999997</v>
      </c>
      <c r="H1106" s="583">
        <v>25.8</v>
      </c>
      <c r="I1106" s="580">
        <v>96</v>
      </c>
      <c r="J1106" s="580">
        <v>40</v>
      </c>
      <c r="K1106" s="580">
        <v>3.9</v>
      </c>
      <c r="L1106" s="581">
        <v>1.52</v>
      </c>
      <c r="M1106" s="580">
        <v>2.17</v>
      </c>
      <c r="N1106" s="580">
        <v>1.27</v>
      </c>
      <c r="O1106" s="583">
        <f t="shared" si="234"/>
        <v>1.72</v>
      </c>
      <c r="P1106" s="582">
        <v>0.24652777777777779</v>
      </c>
      <c r="Q1106" s="583">
        <v>0</v>
      </c>
    </row>
    <row r="1107" spans="1:17" ht="15" thickBot="1" x14ac:dyDescent="0.4">
      <c r="A1107" s="596">
        <v>31</v>
      </c>
      <c r="B1107" s="583">
        <v>27</v>
      </c>
      <c r="C1107" s="580">
        <v>28.08</v>
      </c>
      <c r="D1107" s="574">
        <v>0</v>
      </c>
      <c r="E1107" s="574">
        <v>0</v>
      </c>
      <c r="F1107" s="574">
        <v>0</v>
      </c>
      <c r="G1107" s="583">
        <v>30</v>
      </c>
      <c r="H1107" s="580">
        <v>24.4</v>
      </c>
      <c r="I1107" s="580">
        <v>96</v>
      </c>
      <c r="J1107" s="580">
        <v>62</v>
      </c>
      <c r="K1107" s="580">
        <v>1.3</v>
      </c>
      <c r="L1107" s="581">
        <v>0.9</v>
      </c>
      <c r="M1107" s="580">
        <v>1.94</v>
      </c>
      <c r="N1107" s="580">
        <v>0.48</v>
      </c>
      <c r="O1107" s="583">
        <f t="shared" si="234"/>
        <v>1.21</v>
      </c>
      <c r="P1107" s="582">
        <v>1.7361111111111112E-2</v>
      </c>
      <c r="Q1107" s="583">
        <v>15.6</v>
      </c>
    </row>
    <row r="1108" spans="1:17" ht="15" thickBot="1" x14ac:dyDescent="0.4">
      <c r="A1108" s="597" t="s">
        <v>16</v>
      </c>
      <c r="B1108" s="613">
        <f>SUM(B1097:B1107)</f>
        <v>327.64</v>
      </c>
      <c r="C1108" s="613">
        <f>SUM(C1097:C1107)</f>
        <v>327.71999999999997</v>
      </c>
      <c r="D1108" s="574">
        <v>0</v>
      </c>
      <c r="E1108" s="574">
        <v>0</v>
      </c>
      <c r="F1108" s="574">
        <v>0</v>
      </c>
      <c r="G1108" s="613">
        <f t="shared" ref="G1108:O1108" si="239">SUM(G1097:G1107)</f>
        <v>377.8</v>
      </c>
      <c r="H1108" s="613">
        <f t="shared" si="239"/>
        <v>294.8</v>
      </c>
      <c r="I1108" s="613">
        <f t="shared" si="239"/>
        <v>972</v>
      </c>
      <c r="J1108" s="613">
        <f t="shared" si="239"/>
        <v>487</v>
      </c>
      <c r="K1108" s="613">
        <f t="shared" si="239"/>
        <v>42.099999999999994</v>
      </c>
      <c r="L1108" s="613">
        <f t="shared" si="239"/>
        <v>60.920000000000009</v>
      </c>
      <c r="M1108" s="613">
        <f t="shared" si="239"/>
        <v>18.690000000000001</v>
      </c>
      <c r="N1108" s="613">
        <f t="shared" si="239"/>
        <v>11.68</v>
      </c>
      <c r="O1108" s="613">
        <f t="shared" si="239"/>
        <v>15.185000000000002</v>
      </c>
      <c r="P1108" s="602"/>
      <c r="Q1108" s="613"/>
    </row>
    <row r="1109" spans="1:17" ht="15" thickBot="1" x14ac:dyDescent="0.4">
      <c r="A1109" s="597" t="s">
        <v>18</v>
      </c>
      <c r="B1109" s="602">
        <f>AVERAGE(B1097:B1107)</f>
        <v>29.785454545454545</v>
      </c>
      <c r="C1109" s="602">
        <f>AVERAGE(C1097:C1107)</f>
        <v>29.792727272727269</v>
      </c>
      <c r="D1109" s="574">
        <v>0</v>
      </c>
      <c r="E1109" s="574">
        <v>0</v>
      </c>
      <c r="F1109" s="574">
        <v>0</v>
      </c>
      <c r="G1109" s="602">
        <f t="shared" ref="G1109:O1109" si="240">AVERAGE(G1097:G1107)</f>
        <v>34.345454545454544</v>
      </c>
      <c r="H1109" s="602">
        <f t="shared" si="240"/>
        <v>26.8</v>
      </c>
      <c r="I1109" s="602">
        <f t="shared" si="240"/>
        <v>88.36363636363636</v>
      </c>
      <c r="J1109" s="602">
        <f t="shared" si="240"/>
        <v>44.272727272727273</v>
      </c>
      <c r="K1109" s="602">
        <f t="shared" si="240"/>
        <v>3.8272727272727267</v>
      </c>
      <c r="L1109" s="602">
        <f t="shared" si="240"/>
        <v>5.538181818181819</v>
      </c>
      <c r="M1109" s="602">
        <f t="shared" si="240"/>
        <v>1.6990909090909092</v>
      </c>
      <c r="N1109" s="602">
        <f t="shared" si="240"/>
        <v>1.0618181818181818</v>
      </c>
      <c r="O1109" s="602">
        <f t="shared" si="240"/>
        <v>1.3804545454545456</v>
      </c>
      <c r="P1109" s="602"/>
      <c r="Q1109" s="602"/>
    </row>
    <row r="1110" spans="1:17" ht="15" thickBot="1" x14ac:dyDescent="0.4">
      <c r="A1110" s="597" t="s">
        <v>20</v>
      </c>
      <c r="B1110" s="602">
        <f>B1108+B1095+B1083</f>
        <v>942.52</v>
      </c>
      <c r="C1110" s="602">
        <f>C1108+C1095+C1083</f>
        <v>921.43999999999983</v>
      </c>
      <c r="D1110" s="574">
        <v>0</v>
      </c>
      <c r="E1110" s="574">
        <v>0</v>
      </c>
      <c r="F1110" s="574">
        <v>0</v>
      </c>
      <c r="G1110" s="602">
        <f t="shared" ref="G1110:O1110" si="241">G1108+G1095+G1083</f>
        <v>1063.8000000000002</v>
      </c>
      <c r="H1110" s="602">
        <f t="shared" si="241"/>
        <v>833.4</v>
      </c>
      <c r="I1110" s="602">
        <f t="shared" si="241"/>
        <v>2737</v>
      </c>
      <c r="J1110" s="602">
        <f t="shared" si="241"/>
        <v>1315</v>
      </c>
      <c r="K1110" s="602">
        <f t="shared" si="241"/>
        <v>120.8</v>
      </c>
      <c r="L1110" s="602">
        <f t="shared" si="241"/>
        <v>222.48000000000002</v>
      </c>
      <c r="M1110" s="602">
        <f t="shared" si="241"/>
        <v>51.739999999999995</v>
      </c>
      <c r="N1110" s="602">
        <f t="shared" si="241"/>
        <v>28.23</v>
      </c>
      <c r="O1110" s="602">
        <f t="shared" si="241"/>
        <v>39.984999999999999</v>
      </c>
      <c r="P1110" s="602"/>
      <c r="Q1110" s="602"/>
    </row>
    <row r="1111" spans="1:17" x14ac:dyDescent="0.35">
      <c r="A1111" s="628" t="s">
        <v>21</v>
      </c>
      <c r="B1111" s="629">
        <f>B1110/31</f>
        <v>30.403870967741934</v>
      </c>
      <c r="C1111" s="629">
        <f>C1110/31</f>
        <v>29.723870967741931</v>
      </c>
      <c r="D1111" s="574">
        <v>0</v>
      </c>
      <c r="E1111" s="574">
        <v>0</v>
      </c>
      <c r="F1111" s="574">
        <v>0</v>
      </c>
      <c r="G1111" s="629">
        <f t="shared" ref="G1111:O1111" si="242">G1110/31</f>
        <v>34.316129032258068</v>
      </c>
      <c r="H1111" s="629">
        <f t="shared" si="242"/>
        <v>26.883870967741935</v>
      </c>
      <c r="I1111" s="629">
        <f t="shared" si="242"/>
        <v>88.290322580645167</v>
      </c>
      <c r="J1111" s="629">
        <f t="shared" si="242"/>
        <v>42.41935483870968</v>
      </c>
      <c r="K1111" s="629">
        <f t="shared" si="242"/>
        <v>3.8967741935483868</v>
      </c>
      <c r="L1111" s="629">
        <f t="shared" si="242"/>
        <v>7.176774193548388</v>
      </c>
      <c r="M1111" s="629">
        <f t="shared" si="242"/>
        <v>1.669032258064516</v>
      </c>
      <c r="N1111" s="629">
        <f t="shared" si="242"/>
        <v>0.91064516129032258</v>
      </c>
      <c r="O1111" s="629">
        <f t="shared" si="242"/>
        <v>1.2898387096774193</v>
      </c>
      <c r="P1111" s="629"/>
      <c r="Q1111" s="629"/>
    </row>
    <row r="1112" spans="1:17" x14ac:dyDescent="0.35">
      <c r="A1112" s="634"/>
      <c r="B1112" s="634"/>
      <c r="C1112" s="634"/>
      <c r="D1112" s="634"/>
      <c r="E1112" s="634"/>
      <c r="F1112" s="634"/>
      <c r="G1112" s="634"/>
      <c r="H1112" s="634"/>
      <c r="I1112" s="634"/>
      <c r="J1112" s="634"/>
      <c r="K1112" s="634"/>
      <c r="L1112" s="634"/>
      <c r="M1112" s="634"/>
      <c r="N1112" s="634"/>
      <c r="O1112" s="634"/>
      <c r="P1112" s="634"/>
      <c r="Q1112" s="634"/>
    </row>
    <row r="1113" spans="1:17" ht="15" thickBot="1" x14ac:dyDescent="0.4">
      <c r="A1113" s="648" t="s">
        <v>320</v>
      </c>
      <c r="B1113" s="648"/>
      <c r="C1113" s="648"/>
      <c r="D1113" s="648"/>
      <c r="E1113" s="648"/>
      <c r="F1113" s="648"/>
      <c r="G1113" s="648"/>
      <c r="H1113" s="648"/>
      <c r="I1113" s="648"/>
      <c r="J1113" s="648"/>
      <c r="K1113" s="648"/>
      <c r="L1113" s="649"/>
      <c r="M1113" s="648"/>
      <c r="N1113" s="648"/>
      <c r="O1113" s="648"/>
      <c r="P1113" s="648"/>
      <c r="Q1113" s="648"/>
    </row>
    <row r="1114" spans="1:17" ht="26.25" customHeight="1" x14ac:dyDescent="0.35">
      <c r="A1114" s="1569" t="s">
        <v>1</v>
      </c>
      <c r="B1114" s="1460" t="s">
        <v>23</v>
      </c>
      <c r="C1114" s="1578"/>
      <c r="D1114" s="1578"/>
      <c r="E1114" s="1578"/>
      <c r="F1114" s="1571"/>
      <c r="G1114" s="1460" t="s">
        <v>24</v>
      </c>
      <c r="H1114" s="1571"/>
      <c r="I1114" s="1460" t="s">
        <v>4</v>
      </c>
      <c r="J1114" s="1571"/>
      <c r="K1114" s="1572" t="s">
        <v>5</v>
      </c>
      <c r="L1114" s="1573"/>
      <c r="M1114" s="1572" t="s">
        <v>6</v>
      </c>
      <c r="N1114" s="1574"/>
      <c r="O1114" s="1573"/>
      <c r="P1114" s="1585" t="s">
        <v>7</v>
      </c>
      <c r="Q1114" s="1587" t="s">
        <v>8</v>
      </c>
    </row>
    <row r="1115" spans="1:17" ht="26.5" thickBot="1" x14ac:dyDescent="0.4">
      <c r="A1115" s="1570"/>
      <c r="B1115" s="567">
        <v>0.05</v>
      </c>
      <c r="C1115" s="567">
        <v>0.1</v>
      </c>
      <c r="D1115" s="568" t="s">
        <v>265</v>
      </c>
      <c r="E1115" s="568" t="s">
        <v>228</v>
      </c>
      <c r="F1115" s="567" t="s">
        <v>299</v>
      </c>
      <c r="G1115" s="567" t="s">
        <v>9</v>
      </c>
      <c r="H1115" s="567" t="s">
        <v>10</v>
      </c>
      <c r="I1115" s="567" t="s">
        <v>9</v>
      </c>
      <c r="J1115" s="567" t="s">
        <v>10</v>
      </c>
      <c r="K1115" s="567" t="s">
        <v>11</v>
      </c>
      <c r="L1115" s="567" t="s">
        <v>12</v>
      </c>
      <c r="M1115" s="569" t="s">
        <v>13</v>
      </c>
      <c r="N1115" s="569" t="s">
        <v>14</v>
      </c>
      <c r="O1115" s="569" t="s">
        <v>15</v>
      </c>
      <c r="P1115" s="1594"/>
      <c r="Q1115" s="1588"/>
    </row>
    <row r="1116" spans="1:17" x14ac:dyDescent="0.35">
      <c r="A1116" s="571">
        <v>1</v>
      </c>
      <c r="B1116" s="580">
        <v>28.36</v>
      </c>
      <c r="C1116" s="580">
        <v>28.28</v>
      </c>
      <c r="D1116" s="574">
        <v>0</v>
      </c>
      <c r="E1116" s="574">
        <v>0</v>
      </c>
      <c r="F1116" s="574">
        <v>0</v>
      </c>
      <c r="G1116" s="580">
        <v>33.6</v>
      </c>
      <c r="H1116" s="583">
        <v>24.4</v>
      </c>
      <c r="I1116" s="580">
        <v>96</v>
      </c>
      <c r="J1116" s="580">
        <v>42</v>
      </c>
      <c r="K1116" s="583">
        <v>3.8</v>
      </c>
      <c r="L1116" s="580">
        <v>6.72</v>
      </c>
      <c r="M1116" s="580">
        <v>1.35</v>
      </c>
      <c r="N1116" s="581">
        <v>1.1000000000000001</v>
      </c>
      <c r="O1116" s="583">
        <f>AVERAGE(M1116:N1116)</f>
        <v>1.2250000000000001</v>
      </c>
      <c r="P1116" s="582">
        <v>0.20138888888888887</v>
      </c>
      <c r="Q1116" s="583">
        <v>0</v>
      </c>
    </row>
    <row r="1117" spans="1:17" x14ac:dyDescent="0.35">
      <c r="A1117" s="571">
        <v>2</v>
      </c>
      <c r="B1117" s="581">
        <v>28.52</v>
      </c>
      <c r="C1117" s="580">
        <v>28.32</v>
      </c>
      <c r="D1117" s="574">
        <v>0</v>
      </c>
      <c r="E1117" s="574">
        <v>0</v>
      </c>
      <c r="F1117" s="574">
        <v>0</v>
      </c>
      <c r="G1117" s="583">
        <v>31.8</v>
      </c>
      <c r="H1117" s="583">
        <v>26</v>
      </c>
      <c r="I1117" s="580">
        <v>92</v>
      </c>
      <c r="J1117" s="580">
        <v>45</v>
      </c>
      <c r="K1117" s="583">
        <v>3.2</v>
      </c>
      <c r="L1117" s="580">
        <v>6.94</v>
      </c>
      <c r="M1117" s="580">
        <v>2.06</v>
      </c>
      <c r="N1117" s="581">
        <v>1.65</v>
      </c>
      <c r="O1117" s="583">
        <f t="shared" ref="O1117:O1149" si="243">AVERAGE(M1117:N1117)</f>
        <v>1.855</v>
      </c>
      <c r="P1117" s="582">
        <v>0.1423611111111111</v>
      </c>
      <c r="Q1117" s="583">
        <v>0</v>
      </c>
    </row>
    <row r="1118" spans="1:17" x14ac:dyDescent="0.35">
      <c r="A1118" s="571">
        <v>3</v>
      </c>
      <c r="B1118" s="580">
        <v>27.96</v>
      </c>
      <c r="C1118" s="580">
        <v>28.36</v>
      </c>
      <c r="D1118" s="574">
        <v>0</v>
      </c>
      <c r="E1118" s="574">
        <v>0</v>
      </c>
      <c r="F1118" s="574">
        <v>0</v>
      </c>
      <c r="G1118" s="583">
        <v>29.4</v>
      </c>
      <c r="H1118" s="580">
        <v>26.2</v>
      </c>
      <c r="I1118" s="580">
        <v>92</v>
      </c>
      <c r="J1118" s="580">
        <v>60</v>
      </c>
      <c r="K1118" s="583">
        <v>2.8</v>
      </c>
      <c r="L1118" s="581">
        <v>4.42</v>
      </c>
      <c r="M1118" s="580">
        <v>2.74</v>
      </c>
      <c r="N1118" s="580">
        <v>0.71</v>
      </c>
      <c r="O1118" s="583">
        <f t="shared" si="243"/>
        <v>1.7250000000000001</v>
      </c>
      <c r="P1118" s="582">
        <v>0.13194444444444445</v>
      </c>
      <c r="Q1118" s="583">
        <v>0</v>
      </c>
    </row>
    <row r="1119" spans="1:17" x14ac:dyDescent="0.35">
      <c r="A1119" s="571">
        <v>4</v>
      </c>
      <c r="B1119" s="580">
        <v>29.24</v>
      </c>
      <c r="C1119" s="580">
        <v>28.26</v>
      </c>
      <c r="D1119" s="574">
        <v>0</v>
      </c>
      <c r="E1119" s="574">
        <v>0</v>
      </c>
      <c r="F1119" s="574">
        <v>0</v>
      </c>
      <c r="G1119" s="583">
        <v>32.4</v>
      </c>
      <c r="H1119" s="583">
        <v>24</v>
      </c>
      <c r="I1119" s="580">
        <v>92</v>
      </c>
      <c r="J1119" s="580">
        <v>47</v>
      </c>
      <c r="K1119" s="583">
        <v>3</v>
      </c>
      <c r="L1119" s="580">
        <v>5.46</v>
      </c>
      <c r="M1119" s="581">
        <v>1.77</v>
      </c>
      <c r="N1119" s="581">
        <v>0.91</v>
      </c>
      <c r="O1119" s="583">
        <f t="shared" si="243"/>
        <v>1.34</v>
      </c>
      <c r="P1119" s="582">
        <v>0.23958333333333334</v>
      </c>
      <c r="Q1119" s="583">
        <v>1.3</v>
      </c>
    </row>
    <row r="1120" spans="1:17" x14ac:dyDescent="0.35">
      <c r="A1120" s="571">
        <v>5</v>
      </c>
      <c r="B1120" s="580">
        <v>29.36</v>
      </c>
      <c r="C1120" s="581">
        <v>28.6</v>
      </c>
      <c r="D1120" s="574">
        <v>0</v>
      </c>
      <c r="E1120" s="574">
        <v>0</v>
      </c>
      <c r="F1120" s="574">
        <v>0</v>
      </c>
      <c r="G1120" s="583">
        <v>28.8</v>
      </c>
      <c r="H1120" s="583">
        <v>24.2</v>
      </c>
      <c r="I1120" s="580">
        <v>96</v>
      </c>
      <c r="J1120" s="580">
        <v>40</v>
      </c>
      <c r="K1120" s="580">
        <v>1.2</v>
      </c>
      <c r="L1120" s="580">
        <v>8.5399999999999991</v>
      </c>
      <c r="M1120" s="580">
        <v>0.95</v>
      </c>
      <c r="N1120" s="581">
        <v>0.38</v>
      </c>
      <c r="O1120" s="583">
        <f t="shared" si="243"/>
        <v>0.66500000000000004</v>
      </c>
      <c r="P1120" s="582">
        <v>1.0416666666666666E-2</v>
      </c>
      <c r="Q1120" s="583">
        <v>2.6</v>
      </c>
    </row>
    <row r="1121" spans="1:17" x14ac:dyDescent="0.35">
      <c r="A1121" s="571">
        <v>6</v>
      </c>
      <c r="B1121" s="581">
        <v>29.28</v>
      </c>
      <c r="C1121" s="581">
        <v>28.76</v>
      </c>
      <c r="D1121" s="574">
        <v>0</v>
      </c>
      <c r="E1121" s="574">
        <v>0</v>
      </c>
      <c r="F1121" s="574">
        <v>0</v>
      </c>
      <c r="G1121" s="583">
        <v>32.799999999999997</v>
      </c>
      <c r="H1121" s="583">
        <v>27.2</v>
      </c>
      <c r="I1121" s="580">
        <v>92</v>
      </c>
      <c r="J1121" s="580">
        <v>42</v>
      </c>
      <c r="K1121" s="580">
        <v>3.3</v>
      </c>
      <c r="L1121" s="581">
        <v>7.2</v>
      </c>
      <c r="M1121" s="580">
        <v>1.92</v>
      </c>
      <c r="N1121" s="580">
        <v>0.64</v>
      </c>
      <c r="O1121" s="583">
        <f t="shared" si="243"/>
        <v>1.28</v>
      </c>
      <c r="P1121" s="582">
        <v>0.20833333333333334</v>
      </c>
      <c r="Q1121" s="583">
        <v>0</v>
      </c>
    </row>
    <row r="1122" spans="1:17" x14ac:dyDescent="0.35">
      <c r="A1122" s="571">
        <v>7</v>
      </c>
      <c r="B1122" s="581">
        <v>29</v>
      </c>
      <c r="C1122" s="580">
        <v>29.08</v>
      </c>
      <c r="D1122" s="574">
        <v>0</v>
      </c>
      <c r="E1122" s="574">
        <v>0</v>
      </c>
      <c r="F1122" s="574">
        <v>0</v>
      </c>
      <c r="G1122" s="583">
        <v>34.799999999999997</v>
      </c>
      <c r="H1122" s="580">
        <v>26.4</v>
      </c>
      <c r="I1122" s="580">
        <v>96</v>
      </c>
      <c r="J1122" s="580">
        <v>41</v>
      </c>
      <c r="K1122" s="580">
        <v>3.8</v>
      </c>
      <c r="L1122" s="580">
        <v>11.96</v>
      </c>
      <c r="M1122" s="580">
        <v>1.32</v>
      </c>
      <c r="N1122" s="580">
        <v>0.84</v>
      </c>
      <c r="O1122" s="583">
        <f t="shared" si="243"/>
        <v>1.08</v>
      </c>
      <c r="P1122" s="582">
        <v>0.15277777777777776</v>
      </c>
      <c r="Q1122" s="583">
        <v>0</v>
      </c>
    </row>
    <row r="1123" spans="1:17" x14ac:dyDescent="0.35">
      <c r="A1123" s="571">
        <v>8</v>
      </c>
      <c r="B1123" s="580">
        <v>30.72</v>
      </c>
      <c r="C1123" s="580">
        <v>29.68</v>
      </c>
      <c r="D1123" s="574">
        <v>0</v>
      </c>
      <c r="E1123" s="574">
        <v>0</v>
      </c>
      <c r="F1123" s="574">
        <v>0</v>
      </c>
      <c r="G1123" s="580">
        <v>34.6</v>
      </c>
      <c r="H1123" s="583">
        <v>25.8</v>
      </c>
      <c r="I1123" s="580">
        <v>92</v>
      </c>
      <c r="J1123" s="580">
        <v>42</v>
      </c>
      <c r="K1123" s="583">
        <v>4.7</v>
      </c>
      <c r="L1123" s="580">
        <v>12.16</v>
      </c>
      <c r="M1123" s="580">
        <v>1.85</v>
      </c>
      <c r="N1123" s="581">
        <v>2.33</v>
      </c>
      <c r="O1123" s="583">
        <f t="shared" si="243"/>
        <v>2.09</v>
      </c>
      <c r="P1123" s="582">
        <v>0.22916666666666666</v>
      </c>
      <c r="Q1123" s="583">
        <v>0</v>
      </c>
    </row>
    <row r="1124" spans="1:17" x14ac:dyDescent="0.35">
      <c r="A1124" s="571">
        <v>9</v>
      </c>
      <c r="B1124" s="581">
        <v>32.520000000000003</v>
      </c>
      <c r="C1124" s="581">
        <v>30.6</v>
      </c>
      <c r="D1124" s="574">
        <v>0</v>
      </c>
      <c r="E1124" s="574">
        <v>0</v>
      </c>
      <c r="F1124" s="574">
        <v>0</v>
      </c>
      <c r="G1124" s="583">
        <v>35.4</v>
      </c>
      <c r="H1124" s="583">
        <v>28</v>
      </c>
      <c r="I1124" s="580">
        <v>83</v>
      </c>
      <c r="J1124" s="580">
        <v>36</v>
      </c>
      <c r="K1124" s="583">
        <v>4.7</v>
      </c>
      <c r="L1124" s="580">
        <v>7.54</v>
      </c>
      <c r="M1124" s="580">
        <v>1.95</v>
      </c>
      <c r="N1124" s="581">
        <v>0.8</v>
      </c>
      <c r="O1124" s="583">
        <f t="shared" si="243"/>
        <v>1.375</v>
      </c>
      <c r="P1124" s="582">
        <v>0.375</v>
      </c>
      <c r="Q1124" s="583">
        <v>0</v>
      </c>
    </row>
    <row r="1125" spans="1:17" ht="15" thickBot="1" x14ac:dyDescent="0.4">
      <c r="A1125" s="585">
        <v>10</v>
      </c>
      <c r="B1125" s="580">
        <v>32.28</v>
      </c>
      <c r="C1125" s="581">
        <v>30.4</v>
      </c>
      <c r="D1125" s="574">
        <v>0</v>
      </c>
      <c r="E1125" s="574">
        <v>0</v>
      </c>
      <c r="F1125" s="574">
        <v>0</v>
      </c>
      <c r="G1125" s="583">
        <v>35.4</v>
      </c>
      <c r="H1125" s="580">
        <v>25.8</v>
      </c>
      <c r="I1125" s="580">
        <v>92</v>
      </c>
      <c r="J1125" s="580">
        <v>36</v>
      </c>
      <c r="K1125" s="583">
        <v>5.3</v>
      </c>
      <c r="L1125" s="581">
        <v>8.86</v>
      </c>
      <c r="M1125" s="580">
        <v>1.51</v>
      </c>
      <c r="N1125" s="580">
        <v>1.33</v>
      </c>
      <c r="O1125" s="583">
        <f t="shared" si="243"/>
        <v>1.42</v>
      </c>
      <c r="P1125" s="582">
        <v>0.22916666666666666</v>
      </c>
      <c r="Q1125" s="583">
        <v>0</v>
      </c>
    </row>
    <row r="1126" spans="1:17" ht="15" thickBot="1" x14ac:dyDescent="0.4">
      <c r="A1126" s="597" t="s">
        <v>16</v>
      </c>
      <c r="B1126" s="580">
        <f>SUM(B1116:B1125)</f>
        <v>297.24</v>
      </c>
      <c r="C1126" s="580">
        <f>SUM(C1116:C1125)</f>
        <v>290.34000000000003</v>
      </c>
      <c r="D1126" s="574">
        <v>0</v>
      </c>
      <c r="E1126" s="574">
        <v>0</v>
      </c>
      <c r="F1126" s="574">
        <v>0</v>
      </c>
      <c r="G1126" s="580">
        <f t="shared" ref="G1126:N1126" si="244">SUM(G1116:G1125)</f>
        <v>329</v>
      </c>
      <c r="H1126" s="580">
        <f t="shared" si="244"/>
        <v>258</v>
      </c>
      <c r="I1126" s="580">
        <f t="shared" si="244"/>
        <v>923</v>
      </c>
      <c r="J1126" s="580">
        <f t="shared" si="244"/>
        <v>431</v>
      </c>
      <c r="K1126" s="580">
        <f t="shared" si="244"/>
        <v>35.799999999999997</v>
      </c>
      <c r="L1126" s="580">
        <f t="shared" si="244"/>
        <v>79.800000000000011</v>
      </c>
      <c r="M1126" s="580">
        <f t="shared" si="244"/>
        <v>17.419999999999998</v>
      </c>
      <c r="N1126" s="580">
        <f t="shared" si="244"/>
        <v>10.69</v>
      </c>
      <c r="O1126" s="583">
        <f t="shared" si="243"/>
        <v>14.055</v>
      </c>
      <c r="P1126" s="580"/>
      <c r="Q1126" s="580"/>
    </row>
    <row r="1127" spans="1:17" ht="15" thickBot="1" x14ac:dyDescent="0.4">
      <c r="A1127" s="597" t="s">
        <v>18</v>
      </c>
      <c r="B1127" s="580">
        <f>AVERAGE(B1116:B1125)</f>
        <v>29.724</v>
      </c>
      <c r="C1127" s="580">
        <f>AVERAGE(C1116:C1125)</f>
        <v>29.034000000000002</v>
      </c>
      <c r="D1127" s="574">
        <v>0</v>
      </c>
      <c r="E1127" s="574">
        <v>0</v>
      </c>
      <c r="F1127" s="574">
        <v>0</v>
      </c>
      <c r="G1127" s="580">
        <f t="shared" ref="G1127:N1127" si="245">AVERAGE(G1116:G1125)</f>
        <v>32.9</v>
      </c>
      <c r="H1127" s="580">
        <f t="shared" si="245"/>
        <v>25.8</v>
      </c>
      <c r="I1127" s="580">
        <f t="shared" si="245"/>
        <v>92.3</v>
      </c>
      <c r="J1127" s="580">
        <f t="shared" si="245"/>
        <v>43.1</v>
      </c>
      <c r="K1127" s="580">
        <f t="shared" si="245"/>
        <v>3.5799999999999996</v>
      </c>
      <c r="L1127" s="580">
        <f t="shared" si="245"/>
        <v>7.9800000000000013</v>
      </c>
      <c r="M1127" s="580">
        <f t="shared" si="245"/>
        <v>1.7419999999999998</v>
      </c>
      <c r="N1127" s="580">
        <f t="shared" si="245"/>
        <v>1.069</v>
      </c>
      <c r="O1127" s="583">
        <f t="shared" si="243"/>
        <v>1.4055</v>
      </c>
      <c r="P1127" s="580"/>
      <c r="Q1127" s="580"/>
    </row>
    <row r="1128" spans="1:17" x14ac:dyDescent="0.35">
      <c r="A1128" s="603">
        <v>11</v>
      </c>
      <c r="B1128" s="580">
        <v>30.88</v>
      </c>
      <c r="C1128" s="581">
        <v>31.2</v>
      </c>
      <c r="D1128" s="574">
        <v>0</v>
      </c>
      <c r="E1128" s="574">
        <v>0</v>
      </c>
      <c r="F1128" s="574">
        <v>0</v>
      </c>
      <c r="G1128" s="583">
        <v>36.4</v>
      </c>
      <c r="H1128" s="583">
        <v>27.4</v>
      </c>
      <c r="I1128" s="580">
        <v>80</v>
      </c>
      <c r="J1128" s="580">
        <v>34</v>
      </c>
      <c r="K1128" s="583">
        <v>5.7</v>
      </c>
      <c r="L1128" s="581">
        <v>7.2</v>
      </c>
      <c r="M1128" s="581">
        <v>1.55</v>
      </c>
      <c r="N1128" s="581">
        <v>1.08</v>
      </c>
      <c r="O1128" s="583">
        <f t="shared" si="243"/>
        <v>1.3149999999999999</v>
      </c>
      <c r="P1128" s="582">
        <v>0.28125</v>
      </c>
      <c r="Q1128" s="583">
        <v>0</v>
      </c>
    </row>
    <row r="1129" spans="1:17" x14ac:dyDescent="0.35">
      <c r="A1129" s="571">
        <v>12</v>
      </c>
      <c r="B1129" s="580">
        <v>31.48</v>
      </c>
      <c r="C1129" s="581">
        <v>30.68</v>
      </c>
      <c r="D1129" s="574">
        <v>0</v>
      </c>
      <c r="E1129" s="574">
        <v>0</v>
      </c>
      <c r="F1129" s="574">
        <v>0</v>
      </c>
      <c r="G1129" s="583">
        <v>34.4</v>
      </c>
      <c r="H1129" s="583">
        <v>26</v>
      </c>
      <c r="I1129" s="580">
        <v>77</v>
      </c>
      <c r="J1129" s="580">
        <v>41</v>
      </c>
      <c r="K1129" s="580">
        <v>3.8</v>
      </c>
      <c r="L1129" s="580">
        <v>7.18</v>
      </c>
      <c r="M1129" s="580">
        <v>2.0499999999999998</v>
      </c>
      <c r="N1129" s="581">
        <v>0.71</v>
      </c>
      <c r="O1129" s="583">
        <f t="shared" si="243"/>
        <v>1.38</v>
      </c>
      <c r="P1129" s="582">
        <v>0.14930555555555555</v>
      </c>
      <c r="Q1129" s="583">
        <v>0</v>
      </c>
    </row>
    <row r="1130" spans="1:17" x14ac:dyDescent="0.35">
      <c r="A1130" s="571">
        <v>13</v>
      </c>
      <c r="B1130" s="581">
        <v>33.119999999999997</v>
      </c>
      <c r="C1130" s="581">
        <v>30.52</v>
      </c>
      <c r="D1130" s="574">
        <v>0</v>
      </c>
      <c r="E1130" s="574">
        <v>0</v>
      </c>
      <c r="F1130" s="574">
        <v>0</v>
      </c>
      <c r="G1130" s="583">
        <v>35.200000000000003</v>
      </c>
      <c r="H1130" s="583">
        <v>27</v>
      </c>
      <c r="I1130" s="580">
        <v>92</v>
      </c>
      <c r="J1130" s="580">
        <v>32</v>
      </c>
      <c r="K1130" s="580">
        <v>4.2</v>
      </c>
      <c r="L1130" s="581">
        <v>12.96</v>
      </c>
      <c r="M1130" s="580">
        <v>1.46</v>
      </c>
      <c r="N1130" s="580">
        <v>0.88</v>
      </c>
      <c r="O1130" s="583">
        <f t="shared" si="243"/>
        <v>1.17</v>
      </c>
      <c r="P1130" s="582">
        <v>0.17361111111111113</v>
      </c>
      <c r="Q1130" s="583">
        <v>0</v>
      </c>
    </row>
    <row r="1131" spans="1:17" x14ac:dyDescent="0.35">
      <c r="A1131" s="571">
        <v>14</v>
      </c>
      <c r="B1131" s="580">
        <v>35.840000000000003</v>
      </c>
      <c r="C1131" s="581">
        <v>31.6</v>
      </c>
      <c r="D1131" s="574">
        <v>0</v>
      </c>
      <c r="E1131" s="574">
        <v>0</v>
      </c>
      <c r="F1131" s="574">
        <v>0</v>
      </c>
      <c r="G1131" s="583">
        <v>37</v>
      </c>
      <c r="H1131" s="580">
        <v>29.4</v>
      </c>
      <c r="I1131" s="580">
        <v>92</v>
      </c>
      <c r="J1131" s="580">
        <v>31</v>
      </c>
      <c r="K1131" s="580">
        <v>5.3</v>
      </c>
      <c r="L1131" s="580">
        <v>14.32</v>
      </c>
      <c r="M1131" s="580">
        <v>1.39</v>
      </c>
      <c r="N1131" s="580">
        <v>0.81</v>
      </c>
      <c r="O1131" s="583">
        <f t="shared" si="243"/>
        <v>1.1000000000000001</v>
      </c>
      <c r="P1131" s="582">
        <v>0.43402777777777773</v>
      </c>
      <c r="Q1131" s="583">
        <v>0</v>
      </c>
    </row>
    <row r="1132" spans="1:17" x14ac:dyDescent="0.35">
      <c r="A1132" s="571">
        <v>15</v>
      </c>
      <c r="B1132" s="580">
        <v>35.479999999999997</v>
      </c>
      <c r="C1132" s="580">
        <v>31.84</v>
      </c>
      <c r="D1132" s="574">
        <v>0</v>
      </c>
      <c r="E1132" s="574">
        <v>0</v>
      </c>
      <c r="F1132" s="574">
        <v>0</v>
      </c>
      <c r="G1132" s="580">
        <v>37.4</v>
      </c>
      <c r="H1132" s="583">
        <v>26.8</v>
      </c>
      <c r="I1132" s="580">
        <v>92</v>
      </c>
      <c r="J1132" s="580">
        <v>32</v>
      </c>
      <c r="K1132" s="583">
        <v>5.4</v>
      </c>
      <c r="L1132" s="580">
        <v>8.56</v>
      </c>
      <c r="M1132" s="580">
        <v>1.44</v>
      </c>
      <c r="N1132" s="581">
        <v>0.67</v>
      </c>
      <c r="O1132" s="583">
        <f t="shared" si="243"/>
        <v>1.0549999999999999</v>
      </c>
      <c r="P1132" s="582">
        <v>0.35416666666666669</v>
      </c>
      <c r="Q1132" s="583">
        <v>0</v>
      </c>
    </row>
    <row r="1133" spans="1:17" x14ac:dyDescent="0.35">
      <c r="A1133" s="571">
        <v>16</v>
      </c>
      <c r="B1133" s="581">
        <v>34.840000000000003</v>
      </c>
      <c r="C1133" s="580">
        <v>31.52</v>
      </c>
      <c r="D1133" s="574">
        <v>0</v>
      </c>
      <c r="E1133" s="574">
        <v>0</v>
      </c>
      <c r="F1133" s="574">
        <v>0</v>
      </c>
      <c r="G1133" s="583">
        <v>36.200000000000003</v>
      </c>
      <c r="H1133" s="583">
        <v>28.8</v>
      </c>
      <c r="I1133" s="580">
        <v>87</v>
      </c>
      <c r="J1133" s="580">
        <v>32</v>
      </c>
      <c r="K1133" s="583">
        <v>4.9000000000000004</v>
      </c>
      <c r="L1133" s="580">
        <v>8.44</v>
      </c>
      <c r="M1133" s="580">
        <v>1.7</v>
      </c>
      <c r="N1133" s="581">
        <v>0.92</v>
      </c>
      <c r="O1133" s="583">
        <f t="shared" si="243"/>
        <v>1.31</v>
      </c>
      <c r="P1133" s="582">
        <v>0.23958333333333334</v>
      </c>
      <c r="Q1133" s="583">
        <v>0</v>
      </c>
    </row>
    <row r="1134" spans="1:17" x14ac:dyDescent="0.35">
      <c r="A1134" s="571">
        <v>17</v>
      </c>
      <c r="B1134" s="580">
        <v>34.92</v>
      </c>
      <c r="C1134" s="580">
        <v>32.159999999999997</v>
      </c>
      <c r="D1134" s="574">
        <v>0</v>
      </c>
      <c r="E1134" s="574">
        <v>0</v>
      </c>
      <c r="F1134" s="574">
        <v>0</v>
      </c>
      <c r="G1134" s="583">
        <v>37.200000000000003</v>
      </c>
      <c r="H1134" s="583">
        <v>28</v>
      </c>
      <c r="I1134" s="580">
        <v>92</v>
      </c>
      <c r="J1134" s="580">
        <v>33</v>
      </c>
      <c r="K1134" s="583">
        <v>5</v>
      </c>
      <c r="L1134" s="581">
        <v>0.08</v>
      </c>
      <c r="M1134" s="580">
        <v>1.67</v>
      </c>
      <c r="N1134" s="580">
        <v>1.69</v>
      </c>
      <c r="O1134" s="583">
        <f t="shared" si="243"/>
        <v>1.68</v>
      </c>
      <c r="P1134" s="582">
        <v>0.40972222222222227</v>
      </c>
      <c r="Q1134" s="583">
        <v>0</v>
      </c>
    </row>
    <row r="1135" spans="1:17" x14ac:dyDescent="0.35">
      <c r="A1135" s="571">
        <v>18</v>
      </c>
      <c r="B1135" s="580">
        <v>29.96</v>
      </c>
      <c r="C1135" s="580">
        <v>30.68</v>
      </c>
      <c r="D1135" s="574">
        <v>0</v>
      </c>
      <c r="E1135" s="574">
        <v>0</v>
      </c>
      <c r="F1135" s="574">
        <v>0</v>
      </c>
      <c r="G1135" s="583">
        <v>33.6</v>
      </c>
      <c r="H1135" s="583">
        <v>25.8</v>
      </c>
      <c r="I1135" s="580">
        <v>96</v>
      </c>
      <c r="J1135" s="580">
        <v>42</v>
      </c>
      <c r="K1135" s="583">
        <v>3.6</v>
      </c>
      <c r="L1135" s="580">
        <v>4.78</v>
      </c>
      <c r="M1135" s="581">
        <v>2</v>
      </c>
      <c r="N1135" s="581">
        <v>0.86</v>
      </c>
      <c r="O1135" s="583">
        <f t="shared" si="243"/>
        <v>1.43</v>
      </c>
      <c r="P1135" s="582">
        <v>0.20486111111111113</v>
      </c>
      <c r="Q1135" s="583">
        <v>10.3</v>
      </c>
    </row>
    <row r="1136" spans="1:17" x14ac:dyDescent="0.35">
      <c r="A1136" s="571">
        <v>19</v>
      </c>
      <c r="B1136" s="580">
        <v>30.96</v>
      </c>
      <c r="C1136" s="581">
        <v>30.2</v>
      </c>
      <c r="D1136" s="574">
        <v>0</v>
      </c>
      <c r="E1136" s="574">
        <v>0</v>
      </c>
      <c r="F1136" s="574">
        <v>0</v>
      </c>
      <c r="G1136" s="583">
        <v>33.6</v>
      </c>
      <c r="H1136" s="583">
        <v>24.6</v>
      </c>
      <c r="I1136" s="580">
        <v>96</v>
      </c>
      <c r="J1136" s="580">
        <v>46</v>
      </c>
      <c r="K1136" s="580">
        <v>3.1</v>
      </c>
      <c r="L1136" s="580">
        <v>4.74</v>
      </c>
      <c r="M1136" s="580">
        <v>1.35</v>
      </c>
      <c r="N1136" s="581">
        <v>0.69</v>
      </c>
      <c r="O1136" s="583">
        <f t="shared" si="243"/>
        <v>1.02</v>
      </c>
      <c r="P1136" s="582">
        <v>0.1388888888888889</v>
      </c>
      <c r="Q1136" s="583">
        <v>2.4</v>
      </c>
    </row>
    <row r="1137" spans="1:17" ht="15" thickBot="1" x14ac:dyDescent="0.4">
      <c r="A1137" s="585">
        <v>20</v>
      </c>
      <c r="B1137" s="581">
        <v>31.64</v>
      </c>
      <c r="C1137" s="581">
        <v>30.84</v>
      </c>
      <c r="D1137" s="574">
        <v>0</v>
      </c>
      <c r="E1137" s="574">
        <v>0</v>
      </c>
      <c r="F1137" s="574">
        <v>0</v>
      </c>
      <c r="G1137" s="583">
        <v>36.200000000000003</v>
      </c>
      <c r="H1137" s="583">
        <v>26.2</v>
      </c>
      <c r="I1137" s="580">
        <v>92</v>
      </c>
      <c r="J1137" s="580">
        <v>30</v>
      </c>
      <c r="K1137" s="580">
        <v>4.5999999999999996</v>
      </c>
      <c r="L1137" s="581">
        <v>7.74</v>
      </c>
      <c r="M1137" s="580">
        <v>1.75</v>
      </c>
      <c r="N1137" s="580">
        <v>0.86</v>
      </c>
      <c r="O1137" s="583">
        <f t="shared" si="243"/>
        <v>1.3049999999999999</v>
      </c>
      <c r="P1137" s="582">
        <v>0.27083333333333331</v>
      </c>
      <c r="Q1137" s="583">
        <v>0</v>
      </c>
    </row>
    <row r="1138" spans="1:17" ht="15" thickBot="1" x14ac:dyDescent="0.4">
      <c r="A1138" s="597" t="s">
        <v>16</v>
      </c>
      <c r="B1138" s="581">
        <f>SUM(B1128:B1137)</f>
        <v>329.11999999999995</v>
      </c>
      <c r="C1138" s="581">
        <f>SUM(C1128:C1137)</f>
        <v>311.24</v>
      </c>
      <c r="D1138" s="574">
        <v>0</v>
      </c>
      <c r="E1138" s="574">
        <v>0</v>
      </c>
      <c r="F1138" s="574">
        <v>0</v>
      </c>
      <c r="G1138" s="581">
        <f t="shared" ref="G1138:N1138" si="246">SUM(G1128:G1137)</f>
        <v>357.20000000000005</v>
      </c>
      <c r="H1138" s="581">
        <f t="shared" si="246"/>
        <v>270.00000000000006</v>
      </c>
      <c r="I1138" s="581">
        <f t="shared" si="246"/>
        <v>896</v>
      </c>
      <c r="J1138" s="581">
        <f t="shared" si="246"/>
        <v>353</v>
      </c>
      <c r="K1138" s="581">
        <f t="shared" si="246"/>
        <v>45.6</v>
      </c>
      <c r="L1138" s="581">
        <f t="shared" si="246"/>
        <v>75.999999999999986</v>
      </c>
      <c r="M1138" s="581">
        <f t="shared" si="246"/>
        <v>16.36</v>
      </c>
      <c r="N1138" s="581">
        <f t="shared" si="246"/>
        <v>9.17</v>
      </c>
      <c r="O1138" s="583">
        <f t="shared" si="243"/>
        <v>12.765000000000001</v>
      </c>
      <c r="P1138" s="581"/>
      <c r="Q1138" s="581"/>
    </row>
    <row r="1139" spans="1:17" ht="15" thickBot="1" x14ac:dyDescent="0.4">
      <c r="A1139" s="597" t="s">
        <v>18</v>
      </c>
      <c r="B1139" s="581">
        <f>AVERAGE(B1128:B1137)</f>
        <v>32.911999999999992</v>
      </c>
      <c r="C1139" s="581">
        <f>AVERAGE(C1128:C1137)</f>
        <v>31.124000000000002</v>
      </c>
      <c r="D1139" s="574">
        <v>0</v>
      </c>
      <c r="E1139" s="574">
        <v>0</v>
      </c>
      <c r="F1139" s="574">
        <v>0</v>
      </c>
      <c r="G1139" s="581">
        <f t="shared" ref="G1139:N1139" si="247">AVERAGE(G1128:G1137)</f>
        <v>35.720000000000006</v>
      </c>
      <c r="H1139" s="581">
        <f t="shared" si="247"/>
        <v>27.000000000000007</v>
      </c>
      <c r="I1139" s="581">
        <f t="shared" si="247"/>
        <v>89.6</v>
      </c>
      <c r="J1139" s="581">
        <f t="shared" si="247"/>
        <v>35.299999999999997</v>
      </c>
      <c r="K1139" s="581">
        <f t="shared" si="247"/>
        <v>4.5600000000000005</v>
      </c>
      <c r="L1139" s="581">
        <f t="shared" si="247"/>
        <v>7.5999999999999988</v>
      </c>
      <c r="M1139" s="581">
        <f t="shared" si="247"/>
        <v>1.6359999999999999</v>
      </c>
      <c r="N1139" s="581">
        <f t="shared" si="247"/>
        <v>0.91700000000000004</v>
      </c>
      <c r="O1139" s="583">
        <f t="shared" si="243"/>
        <v>1.2765</v>
      </c>
      <c r="P1139" s="581"/>
      <c r="Q1139" s="581"/>
    </row>
    <row r="1140" spans="1:17" x14ac:dyDescent="0.35">
      <c r="A1140" s="612">
        <v>21</v>
      </c>
      <c r="B1140" s="580">
        <v>30.8</v>
      </c>
      <c r="C1140" s="580">
        <v>30.68</v>
      </c>
      <c r="D1140" s="574">
        <v>0</v>
      </c>
      <c r="E1140" s="574">
        <v>0</v>
      </c>
      <c r="F1140" s="574">
        <v>0</v>
      </c>
      <c r="G1140" s="583">
        <v>33.799999999999997</v>
      </c>
      <c r="H1140" s="580">
        <v>27.2</v>
      </c>
      <c r="I1140" s="580">
        <v>88</v>
      </c>
      <c r="J1140" s="580">
        <v>46</v>
      </c>
      <c r="K1140" s="580">
        <v>3.5</v>
      </c>
      <c r="L1140" s="580">
        <v>7.38</v>
      </c>
      <c r="M1140" s="583">
        <v>2</v>
      </c>
      <c r="N1140" s="581">
        <v>1</v>
      </c>
      <c r="O1140" s="583">
        <f t="shared" si="243"/>
        <v>1.5</v>
      </c>
      <c r="P1140" s="582">
        <v>0.11458333333333333</v>
      </c>
      <c r="Q1140" s="583">
        <v>0</v>
      </c>
    </row>
    <row r="1141" spans="1:17" x14ac:dyDescent="0.35">
      <c r="A1141" s="594">
        <v>22</v>
      </c>
      <c r="B1141" s="580">
        <v>31.44</v>
      </c>
      <c r="C1141" s="580">
        <v>30.44</v>
      </c>
      <c r="D1141" s="574">
        <v>0</v>
      </c>
      <c r="E1141" s="574">
        <v>0</v>
      </c>
      <c r="F1141" s="574">
        <v>0</v>
      </c>
      <c r="G1141" s="580">
        <v>34.200000000000003</v>
      </c>
      <c r="H1141" s="583">
        <v>26.8</v>
      </c>
      <c r="I1141" s="580">
        <v>80</v>
      </c>
      <c r="J1141" s="580">
        <v>42</v>
      </c>
      <c r="K1141" s="583">
        <v>4.7</v>
      </c>
      <c r="L1141" s="580">
        <v>2.12</v>
      </c>
      <c r="M1141" s="580">
        <v>2.82</v>
      </c>
      <c r="N1141" s="581">
        <v>1.06</v>
      </c>
      <c r="O1141" s="583">
        <f t="shared" si="243"/>
        <v>1.94</v>
      </c>
      <c r="P1141" s="582">
        <v>0.24652777777777779</v>
      </c>
      <c r="Q1141" s="583">
        <v>0</v>
      </c>
    </row>
    <row r="1142" spans="1:17" x14ac:dyDescent="0.35">
      <c r="A1142" s="594">
        <v>23</v>
      </c>
      <c r="B1142" s="581">
        <v>27.32</v>
      </c>
      <c r="C1142" s="583">
        <v>29</v>
      </c>
      <c r="D1142" s="574">
        <v>0</v>
      </c>
      <c r="E1142" s="574">
        <v>0</v>
      </c>
      <c r="F1142" s="574">
        <v>0</v>
      </c>
      <c r="G1142" s="583">
        <v>34</v>
      </c>
      <c r="H1142" s="583">
        <v>25.6</v>
      </c>
      <c r="I1142" s="580">
        <v>92</v>
      </c>
      <c r="J1142" s="580">
        <v>54</v>
      </c>
      <c r="K1142" s="583">
        <v>2.4</v>
      </c>
      <c r="L1142" s="580">
        <v>4.88</v>
      </c>
      <c r="M1142" s="580">
        <v>1.68</v>
      </c>
      <c r="N1142" s="581">
        <v>1.21</v>
      </c>
      <c r="O1142" s="583">
        <f t="shared" si="243"/>
        <v>1.4449999999999998</v>
      </c>
      <c r="P1142" s="582">
        <v>3.8194444444444441E-2</v>
      </c>
      <c r="Q1142" s="583">
        <v>5.6</v>
      </c>
    </row>
    <row r="1143" spans="1:17" x14ac:dyDescent="0.35">
      <c r="A1143" s="594">
        <v>24</v>
      </c>
      <c r="B1143" s="581">
        <v>30.4</v>
      </c>
      <c r="C1143" s="580">
        <v>29.36</v>
      </c>
      <c r="D1143" s="574">
        <v>0</v>
      </c>
      <c r="E1143" s="574">
        <v>0</v>
      </c>
      <c r="F1143" s="574">
        <v>0</v>
      </c>
      <c r="G1143" s="581">
        <v>35.200000000000003</v>
      </c>
      <c r="H1143" s="580">
        <v>26.4</v>
      </c>
      <c r="I1143" s="580">
        <v>76</v>
      </c>
      <c r="J1143" s="580">
        <v>38</v>
      </c>
      <c r="K1143" s="583">
        <v>4.0999999999999996</v>
      </c>
      <c r="L1143" s="581">
        <v>7.82</v>
      </c>
      <c r="M1143" s="580">
        <v>1.92</v>
      </c>
      <c r="N1143" s="580">
        <v>0.71</v>
      </c>
      <c r="O1143" s="583">
        <f t="shared" si="243"/>
        <v>1.3149999999999999</v>
      </c>
      <c r="P1143" s="582">
        <v>0.20833333333333334</v>
      </c>
      <c r="Q1143" s="583">
        <v>0</v>
      </c>
    </row>
    <row r="1144" spans="1:17" x14ac:dyDescent="0.35">
      <c r="A1144" s="594">
        <v>25</v>
      </c>
      <c r="B1144" s="580">
        <v>31.48</v>
      </c>
      <c r="C1144" s="580">
        <v>30.24</v>
      </c>
      <c r="D1144" s="574">
        <v>0</v>
      </c>
      <c r="E1144" s="574">
        <v>0</v>
      </c>
      <c r="F1144" s="574">
        <v>0</v>
      </c>
      <c r="G1144" s="583">
        <v>37</v>
      </c>
      <c r="H1144" s="583">
        <v>27.8</v>
      </c>
      <c r="I1144" s="580">
        <v>92</v>
      </c>
      <c r="J1144" s="580">
        <v>31</v>
      </c>
      <c r="K1144" s="583">
        <v>5.5</v>
      </c>
      <c r="L1144" s="580">
        <v>7.72</v>
      </c>
      <c r="M1144" s="581">
        <v>1.4</v>
      </c>
      <c r="N1144" s="581">
        <v>0.75</v>
      </c>
      <c r="O1144" s="583">
        <f t="shared" si="243"/>
        <v>1.075</v>
      </c>
      <c r="P1144" s="582">
        <v>0.30208333333333331</v>
      </c>
      <c r="Q1144" s="583">
        <v>0</v>
      </c>
    </row>
    <row r="1145" spans="1:17" x14ac:dyDescent="0.35">
      <c r="A1145" s="594">
        <v>26</v>
      </c>
      <c r="B1145" s="580">
        <v>30.96</v>
      </c>
      <c r="C1145" s="581">
        <v>30.52</v>
      </c>
      <c r="D1145" s="574">
        <v>0</v>
      </c>
      <c r="E1145" s="574">
        <v>0</v>
      </c>
      <c r="F1145" s="574">
        <v>0</v>
      </c>
      <c r="G1145" s="583">
        <v>33.6</v>
      </c>
      <c r="H1145" s="583">
        <v>24.4</v>
      </c>
      <c r="I1145" s="580">
        <v>88</v>
      </c>
      <c r="J1145" s="580">
        <v>46</v>
      </c>
      <c r="K1145" s="583">
        <v>3</v>
      </c>
      <c r="L1145" s="580">
        <v>5.18</v>
      </c>
      <c r="M1145" s="580">
        <v>2.14</v>
      </c>
      <c r="N1145" s="581">
        <v>0.39</v>
      </c>
      <c r="O1145" s="583">
        <f t="shared" si="243"/>
        <v>1.2650000000000001</v>
      </c>
      <c r="P1145" s="582">
        <v>0.20138888888888887</v>
      </c>
      <c r="Q1145" s="583">
        <v>0</v>
      </c>
    </row>
    <row r="1146" spans="1:17" x14ac:dyDescent="0.35">
      <c r="A1146" s="594">
        <v>27</v>
      </c>
      <c r="B1146" s="581">
        <v>32.840000000000003</v>
      </c>
      <c r="C1146" s="581">
        <v>30.52</v>
      </c>
      <c r="D1146" s="574">
        <v>0</v>
      </c>
      <c r="E1146" s="574">
        <v>0</v>
      </c>
      <c r="F1146" s="574">
        <v>0</v>
      </c>
      <c r="G1146" s="583">
        <v>36.4</v>
      </c>
      <c r="H1146" s="583">
        <v>28</v>
      </c>
      <c r="I1146" s="580">
        <v>92</v>
      </c>
      <c r="J1146" s="580">
        <v>33</v>
      </c>
      <c r="K1146" s="580">
        <v>5.6</v>
      </c>
      <c r="L1146" s="581">
        <v>4.8600000000000003</v>
      </c>
      <c r="M1146" s="580">
        <v>1.87</v>
      </c>
      <c r="N1146" s="580">
        <v>1.26</v>
      </c>
      <c r="O1146" s="583">
        <f t="shared" si="243"/>
        <v>1.5649999999999999</v>
      </c>
      <c r="P1146" s="582">
        <v>0.32291666666666669</v>
      </c>
      <c r="Q1146" s="583">
        <v>0</v>
      </c>
    </row>
    <row r="1147" spans="1:17" x14ac:dyDescent="0.35">
      <c r="A1147" s="594">
        <v>28</v>
      </c>
      <c r="B1147" s="580">
        <v>32.119999999999997</v>
      </c>
      <c r="C1147" s="580">
        <v>31.08</v>
      </c>
      <c r="D1147" s="574">
        <v>0</v>
      </c>
      <c r="E1147" s="574">
        <v>0</v>
      </c>
      <c r="F1147" s="574">
        <v>0</v>
      </c>
      <c r="G1147" s="583">
        <v>36</v>
      </c>
      <c r="H1147" s="580">
        <v>26.6</v>
      </c>
      <c r="I1147" s="580">
        <v>96</v>
      </c>
      <c r="J1147" s="580">
        <v>36</v>
      </c>
      <c r="K1147" s="580">
        <v>4.5</v>
      </c>
      <c r="L1147" s="580">
        <v>9.02</v>
      </c>
      <c r="M1147" s="580">
        <v>1.48</v>
      </c>
      <c r="N1147" s="580">
        <v>1.68</v>
      </c>
      <c r="O1147" s="583">
        <f t="shared" si="243"/>
        <v>1.58</v>
      </c>
      <c r="P1147" s="582">
        <v>0.34027777777777773</v>
      </c>
      <c r="Q1147" s="583">
        <v>4.5</v>
      </c>
    </row>
    <row r="1148" spans="1:17" x14ac:dyDescent="0.35">
      <c r="A1148" s="594">
        <v>29</v>
      </c>
      <c r="B1148" s="580">
        <v>30.84</v>
      </c>
      <c r="C1148" s="581">
        <v>30.2</v>
      </c>
      <c r="D1148" s="574">
        <v>0</v>
      </c>
      <c r="E1148" s="574">
        <v>0</v>
      </c>
      <c r="F1148" s="574">
        <v>0</v>
      </c>
      <c r="G1148" s="580">
        <v>34.6</v>
      </c>
      <c r="H1148" s="583">
        <v>24.8</v>
      </c>
      <c r="I1148" s="580">
        <v>96</v>
      </c>
      <c r="J1148" s="580">
        <v>42</v>
      </c>
      <c r="K1148" s="583">
        <v>3.2</v>
      </c>
      <c r="L1148" s="580">
        <v>9.36</v>
      </c>
      <c r="M1148" s="580">
        <v>1.65</v>
      </c>
      <c r="N1148" s="581">
        <v>1.1000000000000001</v>
      </c>
      <c r="O1148" s="583">
        <f t="shared" si="243"/>
        <v>1.375</v>
      </c>
      <c r="P1148" s="582">
        <v>0.32291666666666669</v>
      </c>
      <c r="Q1148" s="583">
        <v>18.5</v>
      </c>
    </row>
    <row r="1149" spans="1:17" ht="15" thickBot="1" x14ac:dyDescent="0.4">
      <c r="A1149" s="594">
        <v>30</v>
      </c>
      <c r="B1149" s="581">
        <v>30.12</v>
      </c>
      <c r="C1149" s="580">
        <v>29.92</v>
      </c>
      <c r="D1149" s="574">
        <v>0</v>
      </c>
      <c r="E1149" s="574">
        <v>0</v>
      </c>
      <c r="F1149" s="574">
        <v>0</v>
      </c>
      <c r="G1149" s="583">
        <v>33.6</v>
      </c>
      <c r="H1149" s="583">
        <v>27</v>
      </c>
      <c r="I1149" s="580">
        <v>96</v>
      </c>
      <c r="J1149" s="580">
        <v>45</v>
      </c>
      <c r="K1149" s="583">
        <v>3.7</v>
      </c>
      <c r="L1149" s="580">
        <v>3.76</v>
      </c>
      <c r="M1149" s="581">
        <v>2.4</v>
      </c>
      <c r="N1149" s="581">
        <v>0.9</v>
      </c>
      <c r="O1149" s="583">
        <f t="shared" si="243"/>
        <v>1.65</v>
      </c>
      <c r="P1149" s="582">
        <v>8.3333333333333329E-2</v>
      </c>
      <c r="Q1149" s="583">
        <v>0.4</v>
      </c>
    </row>
    <row r="1150" spans="1:17" ht="15" thickBot="1" x14ac:dyDescent="0.4">
      <c r="A1150" s="597" t="s">
        <v>16</v>
      </c>
      <c r="B1150" s="613">
        <f>SUM(B1140:B1149)</f>
        <v>308.32</v>
      </c>
      <c r="C1150" s="613">
        <f>SUM(C1140:C1149)</f>
        <v>301.96000000000004</v>
      </c>
      <c r="D1150" s="574">
        <v>0</v>
      </c>
      <c r="E1150" s="574">
        <v>0</v>
      </c>
      <c r="F1150" s="574">
        <v>0</v>
      </c>
      <c r="G1150" s="613">
        <f t="shared" ref="G1150:O1150" si="248">SUM(G1140:G1149)</f>
        <v>348.40000000000003</v>
      </c>
      <c r="H1150" s="613">
        <f t="shared" si="248"/>
        <v>264.60000000000002</v>
      </c>
      <c r="I1150" s="613">
        <f t="shared" si="248"/>
        <v>896</v>
      </c>
      <c r="J1150" s="613">
        <f t="shared" si="248"/>
        <v>413</v>
      </c>
      <c r="K1150" s="613">
        <f t="shared" si="248"/>
        <v>40.200000000000003</v>
      </c>
      <c r="L1150" s="613">
        <f t="shared" si="248"/>
        <v>62.099999999999987</v>
      </c>
      <c r="M1150" s="613">
        <f t="shared" si="248"/>
        <v>19.36</v>
      </c>
      <c r="N1150" s="613">
        <f t="shared" si="248"/>
        <v>10.06</v>
      </c>
      <c r="O1150" s="613">
        <f t="shared" si="248"/>
        <v>14.709999999999999</v>
      </c>
      <c r="P1150" s="613"/>
      <c r="Q1150" s="613"/>
    </row>
    <row r="1151" spans="1:17" ht="15" thickBot="1" x14ac:dyDescent="0.4">
      <c r="A1151" s="597" t="s">
        <v>18</v>
      </c>
      <c r="B1151" s="602">
        <f>AVERAGE(B1140:B1149)</f>
        <v>30.832000000000001</v>
      </c>
      <c r="C1151" s="602">
        <f>AVERAGE(C1140:C1149)</f>
        <v>30.196000000000005</v>
      </c>
      <c r="D1151" s="574">
        <v>0</v>
      </c>
      <c r="E1151" s="574">
        <v>0</v>
      </c>
      <c r="F1151" s="574">
        <v>0</v>
      </c>
      <c r="G1151" s="602">
        <f t="shared" ref="G1151:O1151" si="249">AVERAGE(G1140:G1149)</f>
        <v>34.840000000000003</v>
      </c>
      <c r="H1151" s="602">
        <f t="shared" si="249"/>
        <v>26.46</v>
      </c>
      <c r="I1151" s="602">
        <f t="shared" si="249"/>
        <v>89.6</v>
      </c>
      <c r="J1151" s="602">
        <f t="shared" si="249"/>
        <v>41.3</v>
      </c>
      <c r="K1151" s="602">
        <f t="shared" si="249"/>
        <v>4.0200000000000005</v>
      </c>
      <c r="L1151" s="602">
        <f t="shared" si="249"/>
        <v>6.2099999999999991</v>
      </c>
      <c r="M1151" s="602">
        <f t="shared" si="249"/>
        <v>1.9359999999999999</v>
      </c>
      <c r="N1151" s="602">
        <f t="shared" si="249"/>
        <v>1.006</v>
      </c>
      <c r="O1151" s="602">
        <f t="shared" si="249"/>
        <v>1.4709999999999999</v>
      </c>
      <c r="P1151" s="602"/>
      <c r="Q1151" s="602"/>
    </row>
    <row r="1152" spans="1:17" ht="15" thickBot="1" x14ac:dyDescent="0.4">
      <c r="A1152" s="597" t="s">
        <v>20</v>
      </c>
      <c r="B1152" s="602">
        <f>B1150+B1138+B1126</f>
        <v>934.68</v>
      </c>
      <c r="C1152" s="602">
        <f>C1150+C1138+C1126</f>
        <v>903.54000000000008</v>
      </c>
      <c r="D1152" s="574">
        <v>0</v>
      </c>
      <c r="E1152" s="574">
        <v>0</v>
      </c>
      <c r="F1152" s="574">
        <v>0</v>
      </c>
      <c r="G1152" s="602">
        <f t="shared" ref="G1152:O1152" si="250">G1150+G1138+G1126</f>
        <v>1034.6000000000001</v>
      </c>
      <c r="H1152" s="602">
        <f t="shared" si="250"/>
        <v>792.60000000000014</v>
      </c>
      <c r="I1152" s="602">
        <f t="shared" si="250"/>
        <v>2715</v>
      </c>
      <c r="J1152" s="602">
        <f t="shared" si="250"/>
        <v>1197</v>
      </c>
      <c r="K1152" s="602">
        <f t="shared" si="250"/>
        <v>121.60000000000001</v>
      </c>
      <c r="L1152" s="602">
        <f t="shared" si="250"/>
        <v>217.89999999999998</v>
      </c>
      <c r="M1152" s="602">
        <f t="shared" si="250"/>
        <v>53.14</v>
      </c>
      <c r="N1152" s="602">
        <f t="shared" si="250"/>
        <v>29.92</v>
      </c>
      <c r="O1152" s="602">
        <f t="shared" si="250"/>
        <v>41.53</v>
      </c>
      <c r="P1152" s="602"/>
      <c r="Q1152" s="602"/>
    </row>
    <row r="1153" spans="1:17" ht="15" thickBot="1" x14ac:dyDescent="0.4">
      <c r="A1153" s="597" t="s">
        <v>21</v>
      </c>
      <c r="B1153" s="602">
        <f>B1152/30</f>
        <v>31.155999999999999</v>
      </c>
      <c r="C1153" s="602">
        <f>C1152/30</f>
        <v>30.118000000000002</v>
      </c>
      <c r="D1153" s="574">
        <v>0</v>
      </c>
      <c r="E1153" s="574">
        <v>0</v>
      </c>
      <c r="F1153" s="574">
        <v>0</v>
      </c>
      <c r="G1153" s="602">
        <f t="shared" ref="G1153:O1153" si="251">G1152/30</f>
        <v>34.486666666666672</v>
      </c>
      <c r="H1153" s="602">
        <f t="shared" si="251"/>
        <v>26.420000000000005</v>
      </c>
      <c r="I1153" s="602">
        <f t="shared" si="251"/>
        <v>90.5</v>
      </c>
      <c r="J1153" s="602">
        <f t="shared" si="251"/>
        <v>39.9</v>
      </c>
      <c r="K1153" s="602">
        <f t="shared" si="251"/>
        <v>4.0533333333333337</v>
      </c>
      <c r="L1153" s="602">
        <f t="shared" si="251"/>
        <v>7.2633333333333328</v>
      </c>
      <c r="M1153" s="602">
        <f t="shared" si="251"/>
        <v>1.7713333333333334</v>
      </c>
      <c r="N1153" s="602">
        <f t="shared" si="251"/>
        <v>0.9973333333333334</v>
      </c>
      <c r="O1153" s="602">
        <f t="shared" si="251"/>
        <v>1.3843333333333334</v>
      </c>
      <c r="P1153" s="602"/>
      <c r="Q1153" s="602"/>
    </row>
    <row r="1154" spans="1:17" x14ac:dyDescent="0.35">
      <c r="A1154" s="650"/>
      <c r="B1154" s="650"/>
      <c r="C1154" s="650"/>
      <c r="D1154" s="650"/>
      <c r="E1154" s="650"/>
      <c r="F1154" s="650"/>
      <c r="G1154" s="650"/>
      <c r="H1154" s="650"/>
      <c r="I1154" s="650"/>
      <c r="J1154" s="650"/>
      <c r="K1154" s="650"/>
      <c r="L1154" s="650"/>
      <c r="M1154" s="650"/>
      <c r="N1154" s="650"/>
      <c r="O1154" s="650"/>
      <c r="P1154" s="650"/>
      <c r="Q1154" s="650"/>
    </row>
    <row r="1155" spans="1:17" ht="15" thickBot="1" x14ac:dyDescent="0.4">
      <c r="A1155" s="648" t="s">
        <v>321</v>
      </c>
      <c r="B1155" s="648"/>
      <c r="C1155" s="648"/>
      <c r="D1155" s="648"/>
      <c r="E1155" s="648"/>
      <c r="F1155" s="648"/>
      <c r="G1155" s="648"/>
      <c r="H1155" s="648"/>
      <c r="I1155" s="648"/>
      <c r="J1155" s="648"/>
      <c r="K1155" s="648"/>
      <c r="L1155" s="649"/>
      <c r="M1155" s="648"/>
      <c r="N1155" s="648"/>
      <c r="O1155" s="648"/>
      <c r="P1155" s="648"/>
      <c r="Q1155" s="648"/>
    </row>
    <row r="1156" spans="1:17" ht="24.75" customHeight="1" x14ac:dyDescent="0.35">
      <c r="A1156" s="1569" t="s">
        <v>1</v>
      </c>
      <c r="B1156" s="1460" t="s">
        <v>23</v>
      </c>
      <c r="C1156" s="1578"/>
      <c r="D1156" s="1578"/>
      <c r="E1156" s="1578"/>
      <c r="F1156" s="1571"/>
      <c r="G1156" s="1460" t="s">
        <v>24</v>
      </c>
      <c r="H1156" s="1571"/>
      <c r="I1156" s="1460" t="s">
        <v>4</v>
      </c>
      <c r="J1156" s="1571"/>
      <c r="K1156" s="1572" t="s">
        <v>5</v>
      </c>
      <c r="L1156" s="1573"/>
      <c r="M1156" s="1572" t="s">
        <v>6</v>
      </c>
      <c r="N1156" s="1574"/>
      <c r="O1156" s="1573"/>
      <c r="P1156" s="1585" t="s">
        <v>7</v>
      </c>
      <c r="Q1156" s="1587" t="s">
        <v>8</v>
      </c>
    </row>
    <row r="1157" spans="1:17" ht="26.5" thickBot="1" x14ac:dyDescent="0.4">
      <c r="A1157" s="1570"/>
      <c r="B1157" s="568">
        <v>0.05</v>
      </c>
      <c r="C1157" s="568">
        <v>0.1</v>
      </c>
      <c r="D1157" s="568" t="s">
        <v>322</v>
      </c>
      <c r="E1157" s="568" t="s">
        <v>323</v>
      </c>
      <c r="F1157" s="568" t="s">
        <v>324</v>
      </c>
      <c r="G1157" s="567" t="s">
        <v>9</v>
      </c>
      <c r="H1157" s="567" t="s">
        <v>10</v>
      </c>
      <c r="I1157" s="567" t="s">
        <v>9</v>
      </c>
      <c r="J1157" s="567" t="s">
        <v>10</v>
      </c>
      <c r="K1157" s="567" t="s">
        <v>11</v>
      </c>
      <c r="L1157" s="567" t="s">
        <v>12</v>
      </c>
      <c r="M1157" s="569" t="s">
        <v>13</v>
      </c>
      <c r="N1157" s="569" t="s">
        <v>14</v>
      </c>
      <c r="O1157" s="569" t="s">
        <v>15</v>
      </c>
      <c r="P1157" s="1594"/>
      <c r="Q1157" s="1588"/>
    </row>
    <row r="1158" spans="1:17" x14ac:dyDescent="0.35">
      <c r="A1158" s="571">
        <v>1</v>
      </c>
      <c r="B1158" s="580">
        <v>30.32</v>
      </c>
      <c r="C1158" s="580">
        <v>29.56</v>
      </c>
      <c r="D1158" s="574">
        <v>0</v>
      </c>
      <c r="E1158" s="574">
        <v>0</v>
      </c>
      <c r="F1158" s="574">
        <v>0</v>
      </c>
      <c r="G1158" s="583">
        <v>33.799999999999997</v>
      </c>
      <c r="H1158" s="580">
        <v>27.2</v>
      </c>
      <c r="I1158" s="580">
        <v>92</v>
      </c>
      <c r="J1158" s="580">
        <v>44</v>
      </c>
      <c r="K1158" s="583">
        <v>2.5</v>
      </c>
      <c r="L1158" s="581">
        <v>1.02</v>
      </c>
      <c r="M1158" s="580">
        <v>1.56</v>
      </c>
      <c r="N1158" s="580">
        <v>0.98</v>
      </c>
      <c r="O1158" s="583">
        <f>AVERAGE(M1158:N1158)</f>
        <v>1.27</v>
      </c>
      <c r="P1158" s="582">
        <v>0.13194444444444445</v>
      </c>
      <c r="Q1158" s="583">
        <v>0.6</v>
      </c>
    </row>
    <row r="1159" spans="1:17" x14ac:dyDescent="0.35">
      <c r="A1159" s="571">
        <v>2</v>
      </c>
      <c r="B1159" s="580">
        <v>30.6</v>
      </c>
      <c r="C1159" s="580">
        <v>30.04</v>
      </c>
      <c r="D1159" s="574">
        <v>0</v>
      </c>
      <c r="E1159" s="574">
        <v>0</v>
      </c>
      <c r="F1159" s="574">
        <v>0</v>
      </c>
      <c r="G1159" s="583">
        <v>33.200000000000003</v>
      </c>
      <c r="H1159" s="583">
        <v>28.6</v>
      </c>
      <c r="I1159" s="580">
        <v>96</v>
      </c>
      <c r="J1159" s="580">
        <v>58</v>
      </c>
      <c r="K1159" s="583">
        <v>3.2</v>
      </c>
      <c r="L1159" s="580">
        <v>7.04</v>
      </c>
      <c r="M1159" s="581">
        <v>1.98</v>
      </c>
      <c r="N1159" s="581">
        <v>1.36</v>
      </c>
      <c r="O1159" s="583">
        <f t="shared" ref="O1159:O1192" si="252">AVERAGE(M1159:N1159)</f>
        <v>1.67</v>
      </c>
      <c r="P1159" s="582">
        <v>0.14583333333333334</v>
      </c>
      <c r="Q1159" s="583">
        <v>4</v>
      </c>
    </row>
    <row r="1160" spans="1:17" x14ac:dyDescent="0.35">
      <c r="A1160" s="571">
        <v>3</v>
      </c>
      <c r="B1160" s="580">
        <v>30.2</v>
      </c>
      <c r="C1160" s="581">
        <v>29.52</v>
      </c>
      <c r="D1160" s="574">
        <v>0</v>
      </c>
      <c r="E1160" s="574">
        <v>0</v>
      </c>
      <c r="F1160" s="574">
        <v>0</v>
      </c>
      <c r="G1160" s="583">
        <v>33.200000000000003</v>
      </c>
      <c r="H1160" s="583">
        <v>25.4</v>
      </c>
      <c r="I1160" s="580">
        <v>92</v>
      </c>
      <c r="J1160" s="580">
        <v>50</v>
      </c>
      <c r="K1160" s="580">
        <v>2.2999999999999998</v>
      </c>
      <c r="L1160" s="581">
        <v>3.2</v>
      </c>
      <c r="M1160" s="580">
        <v>1.1599999999999999</v>
      </c>
      <c r="N1160" s="581">
        <v>0.57999999999999996</v>
      </c>
      <c r="O1160" s="583">
        <f t="shared" si="252"/>
        <v>0.86999999999999988</v>
      </c>
      <c r="P1160" s="582">
        <v>0.19444444444444445</v>
      </c>
      <c r="Q1160" s="583">
        <v>0.9</v>
      </c>
    </row>
    <row r="1161" spans="1:17" x14ac:dyDescent="0.35">
      <c r="A1161" s="571">
        <v>4</v>
      </c>
      <c r="B1161" s="581">
        <v>31.04</v>
      </c>
      <c r="C1161" s="581">
        <v>30.04</v>
      </c>
      <c r="D1161" s="574">
        <v>0</v>
      </c>
      <c r="E1161" s="574">
        <v>0</v>
      </c>
      <c r="F1161" s="574">
        <v>0</v>
      </c>
      <c r="G1161" s="583">
        <v>34</v>
      </c>
      <c r="H1161" s="583">
        <v>28.2</v>
      </c>
      <c r="I1161" s="580">
        <v>92</v>
      </c>
      <c r="J1161" s="580">
        <v>47</v>
      </c>
      <c r="K1161" s="580">
        <v>3.5</v>
      </c>
      <c r="L1161" s="581">
        <v>2.1</v>
      </c>
      <c r="M1161" s="580">
        <v>2.02</v>
      </c>
      <c r="N1161" s="580">
        <v>0.91</v>
      </c>
      <c r="O1161" s="583">
        <f t="shared" si="252"/>
        <v>1.4650000000000001</v>
      </c>
      <c r="P1161" s="582">
        <v>0.22916666666666666</v>
      </c>
      <c r="Q1161" s="583">
        <v>0</v>
      </c>
    </row>
    <row r="1162" spans="1:17" x14ac:dyDescent="0.35">
      <c r="A1162" s="571">
        <v>5</v>
      </c>
      <c r="B1162" s="580">
        <v>27.36</v>
      </c>
      <c r="C1162" s="580">
        <v>28.64</v>
      </c>
      <c r="D1162" s="574">
        <v>0</v>
      </c>
      <c r="E1162" s="574">
        <v>0</v>
      </c>
      <c r="F1162" s="574">
        <v>0</v>
      </c>
      <c r="G1162" s="580">
        <v>31.2</v>
      </c>
      <c r="H1162" s="580">
        <v>24.8</v>
      </c>
      <c r="I1162" s="580">
        <v>96</v>
      </c>
      <c r="J1162" s="580">
        <v>62</v>
      </c>
      <c r="K1162" s="580">
        <v>1</v>
      </c>
      <c r="L1162" s="580">
        <v>3.88</v>
      </c>
      <c r="M1162" s="580">
        <v>1.53</v>
      </c>
      <c r="N1162" s="580">
        <v>0.42</v>
      </c>
      <c r="O1162" s="583">
        <f t="shared" si="252"/>
        <v>0.97499999999999998</v>
      </c>
      <c r="P1162" s="582">
        <v>5.5555555555555552E-2</v>
      </c>
      <c r="Q1162" s="583">
        <v>8.9</v>
      </c>
    </row>
    <row r="1163" spans="1:17" x14ac:dyDescent="0.35">
      <c r="A1163" s="571">
        <v>6</v>
      </c>
      <c r="B1163" s="580">
        <v>27.92</v>
      </c>
      <c r="C1163" s="580">
        <v>28.96</v>
      </c>
      <c r="D1163" s="574">
        <v>0</v>
      </c>
      <c r="E1163" s="574">
        <v>0</v>
      </c>
      <c r="F1163" s="574">
        <v>0</v>
      </c>
      <c r="G1163" s="580">
        <v>34.799999999999997</v>
      </c>
      <c r="H1163" s="583">
        <v>25.4</v>
      </c>
      <c r="I1163" s="580">
        <v>96</v>
      </c>
      <c r="J1163" s="580">
        <v>42</v>
      </c>
      <c r="K1163" s="583">
        <v>3.6</v>
      </c>
      <c r="L1163" s="580">
        <v>6.36</v>
      </c>
      <c r="M1163" s="580">
        <v>1.25</v>
      </c>
      <c r="N1163" s="581">
        <v>0.43</v>
      </c>
      <c r="O1163" s="583">
        <f t="shared" si="252"/>
        <v>0.84</v>
      </c>
      <c r="P1163" s="582">
        <v>0.1875</v>
      </c>
      <c r="Q1163" s="583">
        <v>2.2999999999999998</v>
      </c>
    </row>
    <row r="1164" spans="1:17" x14ac:dyDescent="0.35">
      <c r="A1164" s="571">
        <v>7</v>
      </c>
      <c r="B1164" s="581">
        <v>31.56</v>
      </c>
      <c r="C1164" s="580">
        <v>29.76</v>
      </c>
      <c r="D1164" s="574">
        <v>0</v>
      </c>
      <c r="E1164" s="574">
        <v>0</v>
      </c>
      <c r="F1164" s="574">
        <v>0</v>
      </c>
      <c r="G1164" s="583">
        <v>35.799999999999997</v>
      </c>
      <c r="H1164" s="583">
        <v>27.8</v>
      </c>
      <c r="I1164" s="580">
        <v>96</v>
      </c>
      <c r="J1164" s="580">
        <v>38</v>
      </c>
      <c r="K1164" s="583">
        <v>4.5999999999999996</v>
      </c>
      <c r="L1164" s="581">
        <v>4.8</v>
      </c>
      <c r="M1164" s="580">
        <v>2.02</v>
      </c>
      <c r="N1164" s="581">
        <v>1.45</v>
      </c>
      <c r="O1164" s="583">
        <f t="shared" si="252"/>
        <v>1.7349999999999999</v>
      </c>
      <c r="P1164" s="582">
        <v>0.30902777777777779</v>
      </c>
      <c r="Q1164" s="583">
        <v>0</v>
      </c>
    </row>
    <row r="1165" spans="1:17" x14ac:dyDescent="0.35">
      <c r="A1165" s="571">
        <v>8</v>
      </c>
      <c r="B1165" s="580">
        <v>31.24</v>
      </c>
      <c r="C1165" s="580">
        <v>30.04</v>
      </c>
      <c r="D1165" s="574">
        <v>0</v>
      </c>
      <c r="E1165" s="574">
        <v>0</v>
      </c>
      <c r="F1165" s="574">
        <v>0</v>
      </c>
      <c r="G1165" s="583">
        <v>33.799999999999997</v>
      </c>
      <c r="H1165" s="580">
        <v>26.2</v>
      </c>
      <c r="I1165" s="580">
        <v>96</v>
      </c>
      <c r="J1165" s="580">
        <v>44</v>
      </c>
      <c r="K1165" s="583">
        <v>2.6</v>
      </c>
      <c r="L1165" s="581">
        <v>4.5199999999999996</v>
      </c>
      <c r="M1165" s="580">
        <v>1.66</v>
      </c>
      <c r="N1165" s="580">
        <v>1.01</v>
      </c>
      <c r="O1165" s="583">
        <f t="shared" si="252"/>
        <v>1.335</v>
      </c>
      <c r="P1165" s="582">
        <v>0.15972222222222224</v>
      </c>
      <c r="Q1165" s="583">
        <v>13</v>
      </c>
    </row>
    <row r="1166" spans="1:17" x14ac:dyDescent="0.35">
      <c r="A1166" s="571">
        <v>9</v>
      </c>
      <c r="B1166" s="580">
        <v>30.16</v>
      </c>
      <c r="C1166" s="581">
        <v>30.2</v>
      </c>
      <c r="D1166" s="574">
        <v>0</v>
      </c>
      <c r="E1166" s="574">
        <v>0</v>
      </c>
      <c r="F1166" s="574">
        <v>0</v>
      </c>
      <c r="G1166" s="583">
        <v>34.200000000000003</v>
      </c>
      <c r="H1166" s="583">
        <v>26</v>
      </c>
      <c r="I1166" s="580">
        <v>96</v>
      </c>
      <c r="J1166" s="580">
        <v>39</v>
      </c>
      <c r="K1166" s="583">
        <v>2.4</v>
      </c>
      <c r="L1166" s="581">
        <v>2.1</v>
      </c>
      <c r="M1166" s="581">
        <v>2.02</v>
      </c>
      <c r="N1166" s="581">
        <v>0.56999999999999995</v>
      </c>
      <c r="O1166" s="583">
        <f t="shared" si="252"/>
        <v>1.2949999999999999</v>
      </c>
      <c r="P1166" s="582">
        <v>9.7222222222222224E-2</v>
      </c>
      <c r="Q1166" s="583">
        <v>10.5</v>
      </c>
    </row>
    <row r="1167" spans="1:17" ht="15" thickBot="1" x14ac:dyDescent="0.4">
      <c r="A1167" s="585">
        <v>10</v>
      </c>
      <c r="B1167" s="580">
        <v>30.56</v>
      </c>
      <c r="C1167" s="581">
        <v>29.6</v>
      </c>
      <c r="D1167" s="574">
        <v>0</v>
      </c>
      <c r="E1167" s="574">
        <v>0</v>
      </c>
      <c r="F1167" s="574">
        <v>0</v>
      </c>
      <c r="G1167" s="583">
        <v>35.700000000000003</v>
      </c>
      <c r="H1167" s="583">
        <v>26.4</v>
      </c>
      <c r="I1167" s="580">
        <v>96</v>
      </c>
      <c r="J1167" s="580">
        <v>45</v>
      </c>
      <c r="K1167" s="580">
        <v>4.2</v>
      </c>
      <c r="L1167" s="580">
        <v>9.6199999999999992</v>
      </c>
      <c r="M1167" s="580">
        <v>1.34</v>
      </c>
      <c r="N1167" s="581">
        <v>1.31</v>
      </c>
      <c r="O1167" s="583">
        <f t="shared" si="252"/>
        <v>1.3250000000000002</v>
      </c>
      <c r="P1167" s="582">
        <v>0.22569444444444445</v>
      </c>
      <c r="Q1167" s="583">
        <v>0</v>
      </c>
    </row>
    <row r="1168" spans="1:17" ht="15" thickBot="1" x14ac:dyDescent="0.4">
      <c r="A1168" s="597" t="s">
        <v>16</v>
      </c>
      <c r="B1168" s="580">
        <f>SUM(B1158:B1167)</f>
        <v>300.96000000000004</v>
      </c>
      <c r="C1168" s="580">
        <f>SUM(C1158:C1167)</f>
        <v>296.36</v>
      </c>
      <c r="D1168" s="574">
        <v>0</v>
      </c>
      <c r="E1168" s="574">
        <v>0</v>
      </c>
      <c r="F1168" s="574">
        <v>0</v>
      </c>
      <c r="G1168" s="580">
        <f t="shared" ref="G1168:N1168" si="253">SUM(G1158:G1167)</f>
        <v>339.7</v>
      </c>
      <c r="H1168" s="580">
        <f t="shared" si="253"/>
        <v>266</v>
      </c>
      <c r="I1168" s="580">
        <f t="shared" si="253"/>
        <v>948</v>
      </c>
      <c r="J1168" s="580">
        <f t="shared" si="253"/>
        <v>469</v>
      </c>
      <c r="K1168" s="580">
        <f t="shared" si="253"/>
        <v>29.900000000000002</v>
      </c>
      <c r="L1168" s="580">
        <f t="shared" si="253"/>
        <v>44.64</v>
      </c>
      <c r="M1168" s="580">
        <f t="shared" si="253"/>
        <v>16.54</v>
      </c>
      <c r="N1168" s="580">
        <f t="shared" si="253"/>
        <v>9.02</v>
      </c>
      <c r="O1168" s="583">
        <f t="shared" si="252"/>
        <v>12.78</v>
      </c>
      <c r="P1168" s="582"/>
      <c r="Q1168" s="583"/>
    </row>
    <row r="1169" spans="1:17" ht="15" thickBot="1" x14ac:dyDescent="0.4">
      <c r="A1169" s="597" t="s">
        <v>18</v>
      </c>
      <c r="B1169" s="580">
        <f>AVERAGE(B1158:B1167)</f>
        <v>30.096000000000004</v>
      </c>
      <c r="C1169" s="580">
        <f>AVERAGE(C1158:C1167)</f>
        <v>29.636000000000003</v>
      </c>
      <c r="D1169" s="574">
        <v>0</v>
      </c>
      <c r="E1169" s="574">
        <v>0</v>
      </c>
      <c r="F1169" s="574">
        <v>0</v>
      </c>
      <c r="G1169" s="580">
        <f t="shared" ref="G1169:N1169" si="254">AVERAGE(G1158:G1167)</f>
        <v>33.97</v>
      </c>
      <c r="H1169" s="580">
        <f t="shared" si="254"/>
        <v>26.6</v>
      </c>
      <c r="I1169" s="580">
        <f t="shared" si="254"/>
        <v>94.8</v>
      </c>
      <c r="J1169" s="580">
        <f t="shared" si="254"/>
        <v>46.9</v>
      </c>
      <c r="K1169" s="580">
        <f t="shared" si="254"/>
        <v>2.99</v>
      </c>
      <c r="L1169" s="580">
        <f t="shared" si="254"/>
        <v>4.4640000000000004</v>
      </c>
      <c r="M1169" s="580">
        <f t="shared" si="254"/>
        <v>1.6539999999999999</v>
      </c>
      <c r="N1169" s="580">
        <f t="shared" si="254"/>
        <v>0.90199999999999991</v>
      </c>
      <c r="O1169" s="583">
        <f t="shared" si="252"/>
        <v>1.278</v>
      </c>
      <c r="P1169" s="582"/>
      <c r="Q1169" s="583"/>
    </row>
    <row r="1170" spans="1:17" x14ac:dyDescent="0.35">
      <c r="A1170" s="603">
        <v>11</v>
      </c>
      <c r="B1170" s="581">
        <v>30.2</v>
      </c>
      <c r="C1170" s="581">
        <v>29.52</v>
      </c>
      <c r="D1170" s="574">
        <v>0</v>
      </c>
      <c r="E1170" s="574">
        <v>0</v>
      </c>
      <c r="F1170" s="574">
        <v>0</v>
      </c>
      <c r="G1170" s="583">
        <v>33</v>
      </c>
      <c r="H1170" s="583">
        <v>26.6</v>
      </c>
      <c r="I1170" s="580">
        <v>92</v>
      </c>
      <c r="J1170" s="580">
        <v>48</v>
      </c>
      <c r="K1170" s="583">
        <v>3</v>
      </c>
      <c r="L1170" s="581">
        <v>5.7</v>
      </c>
      <c r="M1170" s="580">
        <v>1.33</v>
      </c>
      <c r="N1170" s="580">
        <v>0.63</v>
      </c>
      <c r="O1170" s="583">
        <f t="shared" si="252"/>
        <v>0.98</v>
      </c>
      <c r="P1170" s="582">
        <v>3.4722222222222224E-2</v>
      </c>
      <c r="Q1170" s="583">
        <v>0</v>
      </c>
    </row>
    <row r="1171" spans="1:17" x14ac:dyDescent="0.35">
      <c r="A1171" s="571">
        <v>12</v>
      </c>
      <c r="B1171" s="580">
        <v>30.96</v>
      </c>
      <c r="C1171" s="580">
        <v>29.92</v>
      </c>
      <c r="D1171" s="574">
        <v>0</v>
      </c>
      <c r="E1171" s="574">
        <v>0</v>
      </c>
      <c r="F1171" s="574">
        <v>0</v>
      </c>
      <c r="G1171" s="583">
        <v>34.200000000000003</v>
      </c>
      <c r="H1171" s="580">
        <v>26.6</v>
      </c>
      <c r="I1171" s="580">
        <v>96</v>
      </c>
      <c r="J1171" s="580">
        <v>51</v>
      </c>
      <c r="K1171" s="580">
        <v>3.2</v>
      </c>
      <c r="L1171" s="580">
        <v>5.15</v>
      </c>
      <c r="M1171" s="580">
        <v>1.56</v>
      </c>
      <c r="N1171" s="580">
        <v>1.56</v>
      </c>
      <c r="O1171" s="583">
        <f t="shared" si="252"/>
        <v>1.56</v>
      </c>
      <c r="P1171" s="582">
        <v>8.3333333333333329E-2</v>
      </c>
      <c r="Q1171" s="583">
        <v>3.1</v>
      </c>
    </row>
    <row r="1172" spans="1:17" x14ac:dyDescent="0.35">
      <c r="A1172" s="571">
        <v>13</v>
      </c>
      <c r="B1172" s="580">
        <v>31.36</v>
      </c>
      <c r="C1172" s="580">
        <v>30.36</v>
      </c>
      <c r="D1172" s="574">
        <v>0</v>
      </c>
      <c r="E1172" s="574">
        <v>0</v>
      </c>
      <c r="F1172" s="574">
        <v>0</v>
      </c>
      <c r="G1172" s="580">
        <v>34.6</v>
      </c>
      <c r="H1172" s="583">
        <v>25.8</v>
      </c>
      <c r="I1172" s="580">
        <v>96</v>
      </c>
      <c r="J1172" s="580">
        <v>48</v>
      </c>
      <c r="K1172" s="583">
        <v>3.8</v>
      </c>
      <c r="L1172" s="580">
        <v>5.46</v>
      </c>
      <c r="M1172" s="580">
        <v>1.75</v>
      </c>
      <c r="N1172" s="581">
        <v>0.57999999999999996</v>
      </c>
      <c r="O1172" s="583">
        <f t="shared" si="252"/>
        <v>1.165</v>
      </c>
      <c r="P1172" s="582">
        <v>0.16666666666666666</v>
      </c>
      <c r="Q1172" s="583">
        <v>0</v>
      </c>
    </row>
    <row r="1173" spans="1:17" x14ac:dyDescent="0.35">
      <c r="A1173" s="571">
        <v>14</v>
      </c>
      <c r="B1173" s="581">
        <v>33.08</v>
      </c>
      <c r="C1173" s="580">
        <v>30.15</v>
      </c>
      <c r="D1173" s="574">
        <v>0</v>
      </c>
      <c r="E1173" s="574">
        <v>0</v>
      </c>
      <c r="F1173" s="574">
        <v>0</v>
      </c>
      <c r="G1173" s="583">
        <v>33</v>
      </c>
      <c r="H1173" s="583">
        <v>25</v>
      </c>
      <c r="I1173" s="580">
        <v>96</v>
      </c>
      <c r="J1173" s="580">
        <v>47</v>
      </c>
      <c r="K1173" s="583">
        <v>3</v>
      </c>
      <c r="L1173" s="580">
        <v>1.82</v>
      </c>
      <c r="M1173" s="580">
        <v>1.33</v>
      </c>
      <c r="N1173" s="581">
        <v>1.28</v>
      </c>
      <c r="O1173" s="583">
        <f t="shared" si="252"/>
        <v>1.3050000000000002</v>
      </c>
      <c r="P1173" s="582">
        <v>0.28125</v>
      </c>
      <c r="Q1173" s="583">
        <v>3.9</v>
      </c>
    </row>
    <row r="1174" spans="1:17" x14ac:dyDescent="0.35">
      <c r="A1174" s="571">
        <v>15</v>
      </c>
      <c r="B1174" s="580">
        <v>29.28</v>
      </c>
      <c r="C1174" s="580">
        <v>29.44</v>
      </c>
      <c r="D1174" s="574">
        <v>0</v>
      </c>
      <c r="E1174" s="574">
        <v>0</v>
      </c>
      <c r="F1174" s="574">
        <v>0</v>
      </c>
      <c r="G1174" s="583">
        <v>32.4</v>
      </c>
      <c r="H1174" s="580">
        <v>24.4</v>
      </c>
      <c r="I1174" s="580">
        <v>96</v>
      </c>
      <c r="J1174" s="580">
        <v>62</v>
      </c>
      <c r="K1174" s="583">
        <v>1.9</v>
      </c>
      <c r="L1174" s="581">
        <v>6.3</v>
      </c>
      <c r="M1174" s="580">
        <v>1.94</v>
      </c>
      <c r="N1174" s="580">
        <v>0.64</v>
      </c>
      <c r="O1174" s="583">
        <f t="shared" si="252"/>
        <v>1.29</v>
      </c>
      <c r="P1174" s="582">
        <v>0.24652777777777779</v>
      </c>
      <c r="Q1174" s="583">
        <v>13.2</v>
      </c>
    </row>
    <row r="1175" spans="1:17" x14ac:dyDescent="0.35">
      <c r="A1175" s="571">
        <v>16</v>
      </c>
      <c r="B1175" s="580">
        <v>31.56</v>
      </c>
      <c r="C1175" s="580">
        <v>30.16</v>
      </c>
      <c r="D1175" s="574">
        <v>0</v>
      </c>
      <c r="E1175" s="574">
        <v>0</v>
      </c>
      <c r="F1175" s="574">
        <v>0</v>
      </c>
      <c r="G1175" s="583">
        <v>33</v>
      </c>
      <c r="H1175" s="583">
        <v>26.8</v>
      </c>
      <c r="I1175" s="580">
        <v>96</v>
      </c>
      <c r="J1175" s="580">
        <v>49</v>
      </c>
      <c r="K1175" s="583">
        <v>2.9</v>
      </c>
      <c r="L1175" s="581">
        <v>5.9</v>
      </c>
      <c r="M1175" s="581">
        <v>1.25</v>
      </c>
      <c r="N1175" s="581">
        <v>0.75</v>
      </c>
      <c r="O1175" s="583">
        <f t="shared" si="252"/>
        <v>1</v>
      </c>
      <c r="P1175" s="582">
        <v>0.31944444444444448</v>
      </c>
      <c r="Q1175" s="583">
        <v>0</v>
      </c>
    </row>
    <row r="1176" spans="1:17" x14ac:dyDescent="0.35">
      <c r="A1176" s="571">
        <v>17</v>
      </c>
      <c r="B1176" s="580">
        <v>31.64</v>
      </c>
      <c r="C1176" s="581">
        <v>30.52</v>
      </c>
      <c r="D1176" s="574">
        <v>0</v>
      </c>
      <c r="E1176" s="574">
        <v>0</v>
      </c>
      <c r="F1176" s="574">
        <v>0</v>
      </c>
      <c r="G1176" s="583">
        <v>35.200000000000003</v>
      </c>
      <c r="H1176" s="583">
        <v>27.6</v>
      </c>
      <c r="I1176" s="580">
        <v>96</v>
      </c>
      <c r="J1176" s="580">
        <v>45</v>
      </c>
      <c r="K1176" s="580">
        <v>2.9</v>
      </c>
      <c r="L1176" s="581">
        <v>3.6</v>
      </c>
      <c r="M1176" s="580">
        <v>1.57</v>
      </c>
      <c r="N1176" s="581">
        <v>0.43</v>
      </c>
      <c r="O1176" s="583">
        <f t="shared" si="252"/>
        <v>1</v>
      </c>
      <c r="P1176" s="582">
        <v>0.3576388888888889</v>
      </c>
      <c r="Q1176" s="583">
        <v>0</v>
      </c>
    </row>
    <row r="1177" spans="1:17" x14ac:dyDescent="0.35">
      <c r="A1177" s="571">
        <v>18</v>
      </c>
      <c r="B1177" s="581">
        <v>32.24</v>
      </c>
      <c r="C1177" s="581">
        <v>30.64</v>
      </c>
      <c r="D1177" s="574">
        <v>0</v>
      </c>
      <c r="E1177" s="574">
        <v>0</v>
      </c>
      <c r="F1177" s="574">
        <v>0</v>
      </c>
      <c r="G1177" s="583">
        <v>36.4</v>
      </c>
      <c r="H1177" s="583">
        <v>27</v>
      </c>
      <c r="I1177" s="580">
        <v>83</v>
      </c>
      <c r="J1177" s="580">
        <v>38</v>
      </c>
      <c r="K1177" s="580">
        <v>3.8</v>
      </c>
      <c r="L1177" s="581">
        <v>11.54</v>
      </c>
      <c r="M1177" s="580">
        <v>1.53</v>
      </c>
      <c r="N1177" s="580">
        <v>0.79</v>
      </c>
      <c r="O1177" s="583">
        <f t="shared" si="252"/>
        <v>1.1600000000000001</v>
      </c>
      <c r="P1177" s="582">
        <v>0.34375</v>
      </c>
      <c r="Q1177" s="583">
        <v>0</v>
      </c>
    </row>
    <row r="1178" spans="1:17" x14ac:dyDescent="0.35">
      <c r="A1178" s="571">
        <v>19</v>
      </c>
      <c r="B1178" s="580">
        <v>30.48</v>
      </c>
      <c r="C1178" s="581">
        <v>32.200000000000003</v>
      </c>
      <c r="D1178" s="574">
        <v>0</v>
      </c>
      <c r="E1178" s="574">
        <v>0</v>
      </c>
      <c r="F1178" s="574">
        <v>0</v>
      </c>
      <c r="G1178" s="583">
        <v>34.6</v>
      </c>
      <c r="H1178" s="580">
        <v>25.4</v>
      </c>
      <c r="I1178" s="580">
        <v>96</v>
      </c>
      <c r="J1178" s="580">
        <v>46</v>
      </c>
      <c r="K1178" s="583">
        <v>3</v>
      </c>
      <c r="L1178" s="580">
        <v>10.28</v>
      </c>
      <c r="M1178" s="580">
        <v>1.65</v>
      </c>
      <c r="N1178" s="580">
        <v>1.98</v>
      </c>
      <c r="O1178" s="583">
        <f t="shared" si="252"/>
        <v>1.8149999999999999</v>
      </c>
      <c r="P1178" s="582">
        <v>0.24305555555555555</v>
      </c>
      <c r="Q1178" s="583">
        <v>2.9</v>
      </c>
    </row>
    <row r="1179" spans="1:17" ht="15" thickBot="1" x14ac:dyDescent="0.4">
      <c r="A1179" s="585">
        <v>20</v>
      </c>
      <c r="B1179" s="580">
        <v>28.64</v>
      </c>
      <c r="C1179" s="581">
        <v>28.6</v>
      </c>
      <c r="D1179" s="574">
        <v>0</v>
      </c>
      <c r="E1179" s="574">
        <v>0</v>
      </c>
      <c r="F1179" s="574">
        <v>0</v>
      </c>
      <c r="G1179" s="583">
        <v>31</v>
      </c>
      <c r="H1179" s="583">
        <v>23.8</v>
      </c>
      <c r="I1179" s="580">
        <v>92</v>
      </c>
      <c r="J1179" s="580">
        <v>61</v>
      </c>
      <c r="K1179" s="583">
        <v>2.2999999999999998</v>
      </c>
      <c r="L1179" s="580">
        <v>3.4</v>
      </c>
      <c r="M1179" s="580">
        <v>1.1299999999999999</v>
      </c>
      <c r="N1179" s="581">
        <v>1</v>
      </c>
      <c r="O1179" s="583">
        <f t="shared" si="252"/>
        <v>1.0649999999999999</v>
      </c>
      <c r="P1179" s="582">
        <v>0.11805555555555557</v>
      </c>
      <c r="Q1179" s="583">
        <v>14.3</v>
      </c>
    </row>
    <row r="1180" spans="1:17" ht="15" thickBot="1" x14ac:dyDescent="0.4">
      <c r="A1180" s="597" t="s">
        <v>16</v>
      </c>
      <c r="B1180" s="581">
        <f>SUM(B1170:B1179)</f>
        <v>309.44</v>
      </c>
      <c r="C1180" s="581">
        <f>SUM(C1170:C1179)</f>
        <v>301.51</v>
      </c>
      <c r="D1180" s="574">
        <v>0</v>
      </c>
      <c r="E1180" s="574">
        <v>0</v>
      </c>
      <c r="F1180" s="574">
        <v>0</v>
      </c>
      <c r="G1180" s="581">
        <f t="shared" ref="G1180:N1180" si="255">SUM(G1170:G1179)</f>
        <v>337.40000000000003</v>
      </c>
      <c r="H1180" s="581">
        <f t="shared" si="255"/>
        <v>259</v>
      </c>
      <c r="I1180" s="581">
        <f t="shared" si="255"/>
        <v>939</v>
      </c>
      <c r="J1180" s="581">
        <f t="shared" si="255"/>
        <v>495</v>
      </c>
      <c r="K1180" s="581">
        <f t="shared" si="255"/>
        <v>29.8</v>
      </c>
      <c r="L1180" s="581">
        <f t="shared" si="255"/>
        <v>59.150000000000006</v>
      </c>
      <c r="M1180" s="581">
        <f t="shared" si="255"/>
        <v>15.04</v>
      </c>
      <c r="N1180" s="581">
        <f t="shared" si="255"/>
        <v>9.6399999999999988</v>
      </c>
      <c r="O1180" s="583">
        <f t="shared" si="252"/>
        <v>12.34</v>
      </c>
      <c r="P1180" s="582"/>
      <c r="Q1180" s="583"/>
    </row>
    <row r="1181" spans="1:17" ht="15" thickBot="1" x14ac:dyDescent="0.4">
      <c r="A1181" s="597" t="s">
        <v>18</v>
      </c>
      <c r="B1181" s="581">
        <f>AVERAGE(B1170:B1179)</f>
        <v>30.943999999999999</v>
      </c>
      <c r="C1181" s="581">
        <f>AVERAGE(C1170:C1179)</f>
        <v>30.151</v>
      </c>
      <c r="D1181" s="574">
        <v>0</v>
      </c>
      <c r="E1181" s="574">
        <v>0</v>
      </c>
      <c r="F1181" s="574">
        <v>0</v>
      </c>
      <c r="G1181" s="581">
        <f t="shared" ref="G1181:N1181" si="256">AVERAGE(G1170:G1179)</f>
        <v>33.74</v>
      </c>
      <c r="H1181" s="581">
        <f t="shared" si="256"/>
        <v>25.9</v>
      </c>
      <c r="I1181" s="581">
        <f t="shared" si="256"/>
        <v>93.9</v>
      </c>
      <c r="J1181" s="581">
        <f t="shared" si="256"/>
        <v>49.5</v>
      </c>
      <c r="K1181" s="581">
        <f t="shared" si="256"/>
        <v>2.98</v>
      </c>
      <c r="L1181" s="581">
        <f t="shared" si="256"/>
        <v>5.9150000000000009</v>
      </c>
      <c r="M1181" s="581">
        <f t="shared" si="256"/>
        <v>1.504</v>
      </c>
      <c r="N1181" s="581">
        <f t="shared" si="256"/>
        <v>0.96399999999999986</v>
      </c>
      <c r="O1181" s="583">
        <f t="shared" si="252"/>
        <v>1.234</v>
      </c>
      <c r="P1181" s="582"/>
      <c r="Q1181" s="583"/>
    </row>
    <row r="1182" spans="1:17" x14ac:dyDescent="0.35">
      <c r="A1182" s="612">
        <v>21</v>
      </c>
      <c r="B1182" s="581">
        <v>30.72</v>
      </c>
      <c r="C1182" s="580">
        <v>29.44</v>
      </c>
      <c r="D1182" s="574">
        <v>0</v>
      </c>
      <c r="E1182" s="574">
        <v>0</v>
      </c>
      <c r="F1182" s="574">
        <v>0</v>
      </c>
      <c r="G1182" s="583">
        <v>33.4</v>
      </c>
      <c r="H1182" s="583">
        <v>24.6</v>
      </c>
      <c r="I1182" s="580">
        <v>96</v>
      </c>
      <c r="J1182" s="580">
        <v>50</v>
      </c>
      <c r="K1182" s="583">
        <v>3.6</v>
      </c>
      <c r="L1182" s="580">
        <v>3.1</v>
      </c>
      <c r="M1182" s="580">
        <v>1.65</v>
      </c>
      <c r="N1182" s="581">
        <v>1.02</v>
      </c>
      <c r="O1182" s="583">
        <f t="shared" si="252"/>
        <v>1.335</v>
      </c>
      <c r="P1182" s="582">
        <v>0.38541666666666669</v>
      </c>
      <c r="Q1182" s="583">
        <v>0.5</v>
      </c>
    </row>
    <row r="1183" spans="1:17" x14ac:dyDescent="0.35">
      <c r="A1183" s="594">
        <v>22</v>
      </c>
      <c r="B1183" s="580">
        <v>30.44</v>
      </c>
      <c r="C1183" s="580">
        <v>29.68</v>
      </c>
      <c r="D1183" s="574">
        <v>0</v>
      </c>
      <c r="E1183" s="574">
        <v>0</v>
      </c>
      <c r="F1183" s="574">
        <v>0</v>
      </c>
      <c r="G1183" s="583">
        <v>32.6</v>
      </c>
      <c r="H1183" s="580">
        <v>25.8</v>
      </c>
      <c r="I1183" s="580">
        <v>96</v>
      </c>
      <c r="J1183" s="580">
        <v>55</v>
      </c>
      <c r="K1183" s="583">
        <v>2.4</v>
      </c>
      <c r="L1183" s="581">
        <v>5.88</v>
      </c>
      <c r="M1183" s="580">
        <v>1.61</v>
      </c>
      <c r="N1183" s="580">
        <v>1.32</v>
      </c>
      <c r="O1183" s="583">
        <f t="shared" si="252"/>
        <v>1.4650000000000001</v>
      </c>
      <c r="P1183" s="582">
        <v>0.29166666666666669</v>
      </c>
      <c r="Q1183" s="583">
        <v>3.8</v>
      </c>
    </row>
    <row r="1184" spans="1:17" x14ac:dyDescent="0.35">
      <c r="A1184" s="594">
        <v>23</v>
      </c>
      <c r="B1184" s="580">
        <v>30.36</v>
      </c>
      <c r="C1184" s="580">
        <v>29.12</v>
      </c>
      <c r="D1184" s="574">
        <v>0</v>
      </c>
      <c r="E1184" s="574">
        <v>0</v>
      </c>
      <c r="F1184" s="574">
        <v>0</v>
      </c>
      <c r="G1184" s="583">
        <v>33.6</v>
      </c>
      <c r="H1184" s="583">
        <v>23.8</v>
      </c>
      <c r="I1184" s="580">
        <v>96</v>
      </c>
      <c r="J1184" s="580">
        <v>46</v>
      </c>
      <c r="K1184" s="583">
        <v>2.5</v>
      </c>
      <c r="L1184" s="583">
        <v>6</v>
      </c>
      <c r="M1184" s="581">
        <v>1.1399999999999999</v>
      </c>
      <c r="N1184" s="581">
        <v>0.68</v>
      </c>
      <c r="O1184" s="583">
        <f t="shared" si="252"/>
        <v>0.90999999999999992</v>
      </c>
      <c r="P1184" s="582">
        <v>0.3125</v>
      </c>
      <c r="Q1184" s="583">
        <v>14.8</v>
      </c>
    </row>
    <row r="1185" spans="1:17" x14ac:dyDescent="0.35">
      <c r="A1185" s="594">
        <v>24</v>
      </c>
      <c r="B1185" s="580">
        <v>32.04</v>
      </c>
      <c r="C1185" s="581">
        <v>30.32</v>
      </c>
      <c r="D1185" s="574">
        <v>0</v>
      </c>
      <c r="E1185" s="574">
        <v>0</v>
      </c>
      <c r="F1185" s="574">
        <v>0</v>
      </c>
      <c r="G1185" s="583">
        <v>34.4</v>
      </c>
      <c r="H1185" s="583">
        <v>27</v>
      </c>
      <c r="I1185" s="580">
        <v>96</v>
      </c>
      <c r="J1185" s="580">
        <v>51</v>
      </c>
      <c r="K1185" s="580">
        <v>3.1</v>
      </c>
      <c r="L1185" s="580">
        <v>8.1999999999999993</v>
      </c>
      <c r="M1185" s="580">
        <v>1.57</v>
      </c>
      <c r="N1185" s="581">
        <v>0.56000000000000005</v>
      </c>
      <c r="O1185" s="583">
        <f t="shared" si="252"/>
        <v>1.0649999999999999</v>
      </c>
      <c r="P1185" s="582">
        <v>0.3888888888888889</v>
      </c>
      <c r="Q1185" s="583">
        <v>0</v>
      </c>
    </row>
    <row r="1186" spans="1:17" x14ac:dyDescent="0.35">
      <c r="A1186" s="594">
        <v>25</v>
      </c>
      <c r="B1186" s="581">
        <v>32.840000000000003</v>
      </c>
      <c r="C1186" s="581">
        <v>29.56</v>
      </c>
      <c r="D1186" s="574">
        <v>0</v>
      </c>
      <c r="E1186" s="574">
        <v>0</v>
      </c>
      <c r="F1186" s="574">
        <v>0</v>
      </c>
      <c r="G1186" s="583">
        <v>35.4</v>
      </c>
      <c r="H1186" s="583">
        <v>27.4</v>
      </c>
      <c r="I1186" s="580">
        <v>96</v>
      </c>
      <c r="J1186" s="580">
        <v>40</v>
      </c>
      <c r="K1186" s="580">
        <v>3.6</v>
      </c>
      <c r="L1186" s="581">
        <v>7.12</v>
      </c>
      <c r="M1186" s="580">
        <v>1.33</v>
      </c>
      <c r="N1186" s="580">
        <v>0.55000000000000004</v>
      </c>
      <c r="O1186" s="583">
        <f t="shared" si="252"/>
        <v>0.94000000000000006</v>
      </c>
      <c r="P1186" s="582">
        <v>0.4513888888888889</v>
      </c>
      <c r="Q1186" s="583">
        <v>0</v>
      </c>
    </row>
    <row r="1187" spans="1:17" x14ac:dyDescent="0.35">
      <c r="A1187" s="594">
        <v>26</v>
      </c>
      <c r="B1187" s="580">
        <v>32.92</v>
      </c>
      <c r="C1187" s="581">
        <v>31.4</v>
      </c>
      <c r="D1187" s="574">
        <v>0</v>
      </c>
      <c r="E1187" s="574">
        <v>0</v>
      </c>
      <c r="F1187" s="574">
        <v>0</v>
      </c>
      <c r="G1187" s="583">
        <v>36.200000000000003</v>
      </c>
      <c r="H1187" s="580">
        <v>28.6</v>
      </c>
      <c r="I1187" s="580">
        <v>96</v>
      </c>
      <c r="J1187" s="580">
        <v>42</v>
      </c>
      <c r="K1187" s="580">
        <v>4.3</v>
      </c>
      <c r="L1187" s="580">
        <v>6.22</v>
      </c>
      <c r="M1187" s="580">
        <v>1.25</v>
      </c>
      <c r="N1187" s="580">
        <v>0.65</v>
      </c>
      <c r="O1187" s="583">
        <f t="shared" si="252"/>
        <v>0.95</v>
      </c>
      <c r="P1187" s="582">
        <v>0.35069444444444442</v>
      </c>
      <c r="Q1187" s="583">
        <v>0</v>
      </c>
    </row>
    <row r="1188" spans="1:17" x14ac:dyDescent="0.35">
      <c r="A1188" s="594">
        <v>27</v>
      </c>
      <c r="B1188" s="580">
        <v>23.66</v>
      </c>
      <c r="C1188" s="581">
        <v>31.4</v>
      </c>
      <c r="D1188" s="574">
        <v>0</v>
      </c>
      <c r="E1188" s="574">
        <v>0</v>
      </c>
      <c r="F1188" s="574">
        <v>0</v>
      </c>
      <c r="G1188" s="580">
        <v>36.4</v>
      </c>
      <c r="H1188" s="583">
        <v>29.2</v>
      </c>
      <c r="I1188" s="580">
        <v>92</v>
      </c>
      <c r="J1188" s="580">
        <v>46</v>
      </c>
      <c r="K1188" s="583">
        <v>4.0999999999999996</v>
      </c>
      <c r="L1188" s="581">
        <v>7.9</v>
      </c>
      <c r="M1188" s="581">
        <v>1.8</v>
      </c>
      <c r="N1188" s="581">
        <v>1.53</v>
      </c>
      <c r="O1188" s="583">
        <f t="shared" si="252"/>
        <v>1.665</v>
      </c>
      <c r="P1188" s="582">
        <v>0.25347222222222221</v>
      </c>
      <c r="Q1188" s="583">
        <v>0</v>
      </c>
    </row>
    <row r="1189" spans="1:17" x14ac:dyDescent="0.35">
      <c r="A1189" s="594">
        <v>28</v>
      </c>
      <c r="B1189" s="581">
        <v>28.08</v>
      </c>
      <c r="C1189" s="580">
        <v>29.08</v>
      </c>
      <c r="D1189" s="574">
        <v>0</v>
      </c>
      <c r="E1189" s="574">
        <v>0</v>
      </c>
      <c r="F1189" s="574">
        <v>0</v>
      </c>
      <c r="G1189" s="583">
        <v>30.6</v>
      </c>
      <c r="H1189" s="583">
        <v>23.4</v>
      </c>
      <c r="I1189" s="580">
        <v>96</v>
      </c>
      <c r="J1189" s="580">
        <v>63</v>
      </c>
      <c r="K1189" s="583">
        <v>5.3</v>
      </c>
      <c r="L1189" s="581">
        <v>6.2</v>
      </c>
      <c r="M1189" s="580">
        <v>1.47</v>
      </c>
      <c r="N1189" s="581">
        <v>0.22</v>
      </c>
      <c r="O1189" s="583">
        <f t="shared" si="252"/>
        <v>0.84499999999999997</v>
      </c>
      <c r="P1189" s="582">
        <v>0.1388888888888889</v>
      </c>
      <c r="Q1189" s="583">
        <v>11.1</v>
      </c>
    </row>
    <row r="1190" spans="1:17" x14ac:dyDescent="0.35">
      <c r="A1190" s="594">
        <v>29</v>
      </c>
      <c r="B1190" s="580">
        <v>31.28</v>
      </c>
      <c r="C1190" s="580">
        <v>30.12</v>
      </c>
      <c r="D1190" s="574">
        <v>0</v>
      </c>
      <c r="E1190" s="574">
        <v>0</v>
      </c>
      <c r="F1190" s="574">
        <v>0</v>
      </c>
      <c r="G1190" s="583">
        <v>34.200000000000003</v>
      </c>
      <c r="H1190" s="580">
        <v>27.6</v>
      </c>
      <c r="I1190" s="580">
        <v>96</v>
      </c>
      <c r="J1190" s="580">
        <v>50</v>
      </c>
      <c r="K1190" s="583">
        <v>3.4</v>
      </c>
      <c r="L1190" s="581">
        <v>10.78</v>
      </c>
      <c r="M1190" s="580">
        <v>1.26</v>
      </c>
      <c r="N1190" s="580">
        <v>0.54</v>
      </c>
      <c r="O1190" s="583">
        <f t="shared" si="252"/>
        <v>0.9</v>
      </c>
      <c r="P1190" s="582">
        <v>0.32291666666666669</v>
      </c>
      <c r="Q1190" s="583">
        <v>0</v>
      </c>
    </row>
    <row r="1191" spans="1:17" x14ac:dyDescent="0.35">
      <c r="A1191" s="594">
        <v>30</v>
      </c>
      <c r="B1191" s="580">
        <v>30.92</v>
      </c>
      <c r="C1191" s="580">
        <v>30.24</v>
      </c>
      <c r="D1191" s="574">
        <v>0</v>
      </c>
      <c r="E1191" s="574">
        <v>0</v>
      </c>
      <c r="F1191" s="574">
        <v>0</v>
      </c>
      <c r="G1191" s="583">
        <v>33.4</v>
      </c>
      <c r="H1191" s="583">
        <v>27.6</v>
      </c>
      <c r="I1191" s="580">
        <v>96</v>
      </c>
      <c r="J1191" s="580">
        <v>55</v>
      </c>
      <c r="K1191" s="583">
        <v>2.7</v>
      </c>
      <c r="L1191" s="581">
        <v>4.5999999999999996</v>
      </c>
      <c r="M1191" s="581">
        <v>1.2</v>
      </c>
      <c r="N1191" s="581">
        <v>0.64</v>
      </c>
      <c r="O1191" s="583">
        <f t="shared" si="252"/>
        <v>0.91999999999999993</v>
      </c>
      <c r="P1191" s="582">
        <v>0.20833333333333334</v>
      </c>
      <c r="Q1191" s="583">
        <v>0</v>
      </c>
    </row>
    <row r="1192" spans="1:17" ht="15" thickBot="1" x14ac:dyDescent="0.4">
      <c r="A1192" s="651">
        <v>31</v>
      </c>
      <c r="B1192" s="580">
        <v>32.44</v>
      </c>
      <c r="C1192" s="581">
        <v>30.64</v>
      </c>
      <c r="D1192" s="574">
        <v>0</v>
      </c>
      <c r="E1192" s="574">
        <v>0</v>
      </c>
      <c r="F1192" s="574">
        <v>0</v>
      </c>
      <c r="G1192" s="583">
        <v>35.799999999999997</v>
      </c>
      <c r="H1192" s="583">
        <v>28.4</v>
      </c>
      <c r="I1192" s="580">
        <v>87</v>
      </c>
      <c r="J1192" s="580">
        <v>41</v>
      </c>
      <c r="K1192" s="580">
        <v>4.0999999999999996</v>
      </c>
      <c r="L1192" s="580">
        <v>10.06</v>
      </c>
      <c r="M1192" s="580">
        <v>1.47</v>
      </c>
      <c r="N1192" s="581">
        <v>0.72</v>
      </c>
      <c r="O1192" s="583">
        <f t="shared" si="252"/>
        <v>1.095</v>
      </c>
      <c r="P1192" s="582">
        <v>0.40972222222222227</v>
      </c>
      <c r="Q1192" s="583">
        <v>0</v>
      </c>
    </row>
    <row r="1193" spans="1:17" ht="15" thickBot="1" x14ac:dyDescent="0.4">
      <c r="A1193" s="597" t="s">
        <v>16</v>
      </c>
      <c r="B1193" s="602">
        <f>SUM(B1182:B1192)</f>
        <v>335.70000000000005</v>
      </c>
      <c r="C1193" s="602">
        <f>SUM(C1182:C1192)</f>
        <v>331</v>
      </c>
      <c r="D1193" s="574">
        <v>0</v>
      </c>
      <c r="E1193" s="574">
        <v>0</v>
      </c>
      <c r="F1193" s="574">
        <v>0</v>
      </c>
      <c r="G1193" s="602">
        <f t="shared" ref="G1193:O1193" si="257">SUM(G1182:G1192)</f>
        <v>376</v>
      </c>
      <c r="H1193" s="602">
        <f t="shared" si="257"/>
        <v>293.39999999999998</v>
      </c>
      <c r="I1193" s="602">
        <f t="shared" si="257"/>
        <v>1043</v>
      </c>
      <c r="J1193" s="602">
        <f t="shared" si="257"/>
        <v>539</v>
      </c>
      <c r="K1193" s="602">
        <f t="shared" si="257"/>
        <v>39.100000000000009</v>
      </c>
      <c r="L1193" s="602">
        <f t="shared" si="257"/>
        <v>76.06</v>
      </c>
      <c r="M1193" s="602">
        <f t="shared" si="257"/>
        <v>15.750000000000002</v>
      </c>
      <c r="N1193" s="602">
        <f t="shared" si="257"/>
        <v>8.43</v>
      </c>
      <c r="O1193" s="602">
        <f t="shared" si="257"/>
        <v>12.090000000000003</v>
      </c>
      <c r="P1193" s="602"/>
      <c r="Q1193" s="602"/>
    </row>
    <row r="1194" spans="1:17" ht="15" thickBot="1" x14ac:dyDescent="0.4">
      <c r="A1194" s="597" t="s">
        <v>18</v>
      </c>
      <c r="B1194" s="602">
        <f>AVERAGE(B1182:B1192)</f>
        <v>30.518181818181823</v>
      </c>
      <c r="C1194" s="602">
        <f>AVERAGE(C1182:C1192)</f>
        <v>30.09090909090909</v>
      </c>
      <c r="D1194" s="574">
        <v>0</v>
      </c>
      <c r="E1194" s="574">
        <v>0</v>
      </c>
      <c r="F1194" s="574">
        <v>0</v>
      </c>
      <c r="G1194" s="602">
        <f t="shared" ref="G1194:O1194" si="258">AVERAGE(G1182:G1192)</f>
        <v>34.18181818181818</v>
      </c>
      <c r="H1194" s="602">
        <f t="shared" si="258"/>
        <v>26.672727272727272</v>
      </c>
      <c r="I1194" s="602">
        <f t="shared" si="258"/>
        <v>94.818181818181813</v>
      </c>
      <c r="J1194" s="602">
        <f t="shared" si="258"/>
        <v>49</v>
      </c>
      <c r="K1194" s="602">
        <f t="shared" si="258"/>
        <v>3.5545454545454551</v>
      </c>
      <c r="L1194" s="602">
        <f t="shared" si="258"/>
        <v>6.914545454545455</v>
      </c>
      <c r="M1194" s="602">
        <f t="shared" si="258"/>
        <v>1.4318181818181819</v>
      </c>
      <c r="N1194" s="602">
        <f t="shared" si="258"/>
        <v>0.76636363636363636</v>
      </c>
      <c r="O1194" s="602">
        <f t="shared" si="258"/>
        <v>1.0990909090909093</v>
      </c>
      <c r="P1194" s="602"/>
      <c r="Q1194" s="602"/>
    </row>
    <row r="1195" spans="1:17" ht="15" thickBot="1" x14ac:dyDescent="0.4">
      <c r="A1195" s="597" t="s">
        <v>20</v>
      </c>
      <c r="B1195" s="602">
        <f>B1193+B1180+B1168</f>
        <v>946.10000000000014</v>
      </c>
      <c r="C1195" s="602">
        <f>C1193+C1180+C1168</f>
        <v>928.87</v>
      </c>
      <c r="D1195" s="574">
        <v>0</v>
      </c>
      <c r="E1195" s="574">
        <v>0</v>
      </c>
      <c r="F1195" s="574">
        <v>0</v>
      </c>
      <c r="G1195" s="602">
        <f t="shared" ref="G1195:O1195" si="259">G1193+G1180+G1168</f>
        <v>1053.1000000000001</v>
      </c>
      <c r="H1195" s="602">
        <f t="shared" si="259"/>
        <v>818.4</v>
      </c>
      <c r="I1195" s="602">
        <f t="shared" si="259"/>
        <v>2930</v>
      </c>
      <c r="J1195" s="602">
        <f t="shared" si="259"/>
        <v>1503</v>
      </c>
      <c r="K1195" s="602">
        <f t="shared" si="259"/>
        <v>98.800000000000011</v>
      </c>
      <c r="L1195" s="602">
        <f t="shared" si="259"/>
        <v>179.85000000000002</v>
      </c>
      <c r="M1195" s="602">
        <f t="shared" si="259"/>
        <v>47.33</v>
      </c>
      <c r="N1195" s="602">
        <f t="shared" si="259"/>
        <v>27.09</v>
      </c>
      <c r="O1195" s="602">
        <f t="shared" si="259"/>
        <v>37.21</v>
      </c>
      <c r="P1195" s="602"/>
      <c r="Q1195" s="602"/>
    </row>
    <row r="1196" spans="1:17" ht="15" thickBot="1" x14ac:dyDescent="0.4">
      <c r="A1196" s="597" t="s">
        <v>21</v>
      </c>
      <c r="B1196" s="602">
        <f>B1195/31</f>
        <v>30.519354838709681</v>
      </c>
      <c r="C1196" s="602">
        <f>C1195/31</f>
        <v>29.963548387096775</v>
      </c>
      <c r="D1196" s="574">
        <v>0</v>
      </c>
      <c r="E1196" s="574">
        <v>0</v>
      </c>
      <c r="F1196" s="574">
        <v>0</v>
      </c>
      <c r="G1196" s="602">
        <f t="shared" ref="G1196:O1196" si="260">G1195/31</f>
        <v>33.970967741935489</v>
      </c>
      <c r="H1196" s="602">
        <f t="shared" si="260"/>
        <v>26.4</v>
      </c>
      <c r="I1196" s="602">
        <f t="shared" si="260"/>
        <v>94.516129032258064</v>
      </c>
      <c r="J1196" s="602">
        <f t="shared" si="260"/>
        <v>48.483870967741936</v>
      </c>
      <c r="K1196" s="602">
        <f t="shared" si="260"/>
        <v>3.1870967741935488</v>
      </c>
      <c r="L1196" s="602">
        <f t="shared" si="260"/>
        <v>5.8016129032258075</v>
      </c>
      <c r="M1196" s="602">
        <f t="shared" si="260"/>
        <v>1.5267741935483869</v>
      </c>
      <c r="N1196" s="602">
        <f t="shared" si="260"/>
        <v>0.87387096774193551</v>
      </c>
      <c r="O1196" s="602">
        <f t="shared" si="260"/>
        <v>1.2003225806451614</v>
      </c>
      <c r="P1196" s="602"/>
      <c r="Q1196" s="602"/>
    </row>
    <row r="1197" spans="1:17" x14ac:dyDescent="0.35">
      <c r="A1197" s="650"/>
      <c r="B1197" s="650"/>
      <c r="C1197" s="650"/>
      <c r="D1197" s="650"/>
      <c r="E1197" s="650"/>
      <c r="F1197" s="650"/>
      <c r="G1197" s="650"/>
      <c r="H1197" s="650"/>
      <c r="I1197" s="650"/>
      <c r="J1197" s="650"/>
      <c r="K1197" s="650"/>
      <c r="L1197" s="650"/>
      <c r="M1197" s="650"/>
      <c r="N1197" s="650"/>
      <c r="O1197" s="650"/>
      <c r="P1197" s="650"/>
      <c r="Q1197" s="650"/>
    </row>
    <row r="1198" spans="1:17" ht="15" thickBot="1" x14ac:dyDescent="0.4">
      <c r="A1198" s="1413" t="s">
        <v>325</v>
      </c>
      <c r="B1198" s="648"/>
      <c r="C1198" s="648"/>
      <c r="D1198" s="648"/>
      <c r="E1198" s="648"/>
      <c r="F1198" s="648"/>
      <c r="G1198" s="648"/>
      <c r="H1198" s="648"/>
      <c r="I1198" s="648"/>
      <c r="J1198" s="648"/>
      <c r="K1198" s="648"/>
      <c r="L1198" s="649"/>
      <c r="M1198" s="648"/>
      <c r="N1198" s="648"/>
      <c r="O1198" s="648"/>
      <c r="P1198" s="648"/>
      <c r="Q1198" s="648"/>
    </row>
    <row r="1199" spans="1:17" ht="25.5" customHeight="1" x14ac:dyDescent="0.35">
      <c r="A1199" s="1569" t="s">
        <v>1</v>
      </c>
      <c r="B1199" s="1460" t="s">
        <v>23</v>
      </c>
      <c r="C1199" s="1578"/>
      <c r="D1199" s="1578"/>
      <c r="E1199" s="1578"/>
      <c r="F1199" s="1571"/>
      <c r="G1199" s="1460" t="s">
        <v>24</v>
      </c>
      <c r="H1199" s="1571"/>
      <c r="I1199" s="1460" t="s">
        <v>4</v>
      </c>
      <c r="J1199" s="1571"/>
      <c r="K1199" s="1572" t="s">
        <v>5</v>
      </c>
      <c r="L1199" s="1573"/>
      <c r="M1199" s="1572" t="s">
        <v>6</v>
      </c>
      <c r="N1199" s="1574"/>
      <c r="O1199" s="1573"/>
      <c r="P1199" s="1585" t="s">
        <v>7</v>
      </c>
      <c r="Q1199" s="1587" t="s">
        <v>8</v>
      </c>
    </row>
    <row r="1200" spans="1:17" ht="26.5" thickBot="1" x14ac:dyDescent="0.4">
      <c r="A1200" s="1570"/>
      <c r="B1200" s="568">
        <v>0.05</v>
      </c>
      <c r="C1200" s="568">
        <v>0.1</v>
      </c>
      <c r="D1200" s="568" t="s">
        <v>322</v>
      </c>
      <c r="E1200" s="568" t="s">
        <v>323</v>
      </c>
      <c r="F1200" s="568" t="s">
        <v>324</v>
      </c>
      <c r="G1200" s="567" t="s">
        <v>9</v>
      </c>
      <c r="H1200" s="567" t="s">
        <v>10</v>
      </c>
      <c r="I1200" s="567" t="s">
        <v>9</v>
      </c>
      <c r="J1200" s="567" t="s">
        <v>10</v>
      </c>
      <c r="K1200" s="567" t="s">
        <v>11</v>
      </c>
      <c r="L1200" s="567" t="s">
        <v>12</v>
      </c>
      <c r="M1200" s="569" t="s">
        <v>13</v>
      </c>
      <c r="N1200" s="569" t="s">
        <v>14</v>
      </c>
      <c r="O1200" s="569" t="s">
        <v>15</v>
      </c>
      <c r="P1200" s="1594"/>
      <c r="Q1200" s="1588"/>
    </row>
    <row r="1201" spans="1:17" x14ac:dyDescent="0.35">
      <c r="A1201" s="571">
        <v>1</v>
      </c>
      <c r="B1201" s="581">
        <v>32.64</v>
      </c>
      <c r="C1201" s="581">
        <v>31.28</v>
      </c>
      <c r="D1201" s="574">
        <v>0</v>
      </c>
      <c r="E1201" s="574">
        <v>0</v>
      </c>
      <c r="F1201" s="574">
        <v>0</v>
      </c>
      <c r="G1201" s="583">
        <v>35.4</v>
      </c>
      <c r="H1201" s="583">
        <v>28.2</v>
      </c>
      <c r="I1201" s="580">
        <v>87</v>
      </c>
      <c r="J1201" s="580">
        <v>41</v>
      </c>
      <c r="K1201" s="580">
        <v>4.0999999999999996</v>
      </c>
      <c r="L1201" s="581">
        <v>4.5199999999999996</v>
      </c>
      <c r="M1201" s="580">
        <v>1.44</v>
      </c>
      <c r="N1201" s="580">
        <v>1.1399999999999999</v>
      </c>
      <c r="O1201" s="583">
        <f>AVERAGE(M1201:N1201)</f>
        <v>1.29</v>
      </c>
      <c r="P1201" s="582">
        <f>SUM(P1235)</f>
        <v>0</v>
      </c>
      <c r="Q1201" s="583">
        <v>0</v>
      </c>
    </row>
    <row r="1202" spans="1:17" x14ac:dyDescent="0.35">
      <c r="A1202" s="571">
        <v>2</v>
      </c>
      <c r="B1202" s="580">
        <v>32.08</v>
      </c>
      <c r="C1202" s="581">
        <v>31</v>
      </c>
      <c r="D1202" s="574">
        <v>0</v>
      </c>
      <c r="E1202" s="574">
        <v>0</v>
      </c>
      <c r="F1202" s="574">
        <v>0</v>
      </c>
      <c r="G1202" s="583">
        <v>35.799999999999997</v>
      </c>
      <c r="H1202" s="580">
        <v>26.4</v>
      </c>
      <c r="I1202" s="580">
        <v>96</v>
      </c>
      <c r="J1202" s="580">
        <v>38</v>
      </c>
      <c r="K1202" s="580">
        <v>4.4000000000000004</v>
      </c>
      <c r="L1202" s="580">
        <v>2.98</v>
      </c>
      <c r="M1202" s="580">
        <v>1.1100000000000001</v>
      </c>
      <c r="N1202" s="580">
        <v>0.83</v>
      </c>
      <c r="O1202" s="583">
        <f t="shared" ref="O1202:O1234" si="261">AVERAGE(M1202:N1202)</f>
        <v>0.97</v>
      </c>
      <c r="P1202" s="582">
        <v>0.41666666666666669</v>
      </c>
      <c r="Q1202" s="583">
        <v>3.5</v>
      </c>
    </row>
    <row r="1203" spans="1:17" x14ac:dyDescent="0.35">
      <c r="A1203" s="571">
        <v>3</v>
      </c>
      <c r="B1203" s="581">
        <v>32.200000000000003</v>
      </c>
      <c r="C1203" s="580">
        <v>31.16</v>
      </c>
      <c r="D1203" s="574">
        <v>0</v>
      </c>
      <c r="E1203" s="574">
        <v>0</v>
      </c>
      <c r="F1203" s="574">
        <v>0</v>
      </c>
      <c r="G1203" s="583">
        <v>35</v>
      </c>
      <c r="H1203" s="583">
        <v>27.4</v>
      </c>
      <c r="I1203" s="580">
        <v>96</v>
      </c>
      <c r="J1203" s="580">
        <v>42</v>
      </c>
      <c r="K1203" s="583">
        <v>3.7</v>
      </c>
      <c r="L1203" s="580">
        <v>6.96</v>
      </c>
      <c r="M1203" s="580">
        <v>1.35</v>
      </c>
      <c r="N1203" s="581">
        <v>0.59</v>
      </c>
      <c r="O1203" s="583">
        <f t="shared" si="261"/>
        <v>0.97</v>
      </c>
      <c r="P1203" s="582">
        <v>0.43055555555555558</v>
      </c>
      <c r="Q1203" s="583">
        <v>4.5</v>
      </c>
    </row>
    <row r="1204" spans="1:17" x14ac:dyDescent="0.35">
      <c r="A1204" s="571">
        <v>4</v>
      </c>
      <c r="B1204" s="581">
        <v>32.64</v>
      </c>
      <c r="C1204" s="580">
        <v>31.28</v>
      </c>
      <c r="D1204" s="574">
        <v>0</v>
      </c>
      <c r="E1204" s="574">
        <v>0</v>
      </c>
      <c r="F1204" s="574">
        <v>0</v>
      </c>
      <c r="G1204" s="583">
        <v>36</v>
      </c>
      <c r="H1204" s="583">
        <v>27.8</v>
      </c>
      <c r="I1204" s="580">
        <v>96</v>
      </c>
      <c r="J1204" s="580">
        <v>39</v>
      </c>
      <c r="K1204" s="583">
        <v>4.7</v>
      </c>
      <c r="L1204" s="580">
        <v>5.72</v>
      </c>
      <c r="M1204" s="580">
        <v>1.31</v>
      </c>
      <c r="N1204" s="581">
        <v>0.56000000000000005</v>
      </c>
      <c r="O1204" s="583">
        <f t="shared" si="261"/>
        <v>0.93500000000000005</v>
      </c>
      <c r="P1204" s="582">
        <v>0.4236111111111111</v>
      </c>
      <c r="Q1204" s="583">
        <v>0</v>
      </c>
    </row>
    <row r="1205" spans="1:17" x14ac:dyDescent="0.35">
      <c r="A1205" s="571">
        <v>5</v>
      </c>
      <c r="B1205" s="581">
        <v>33</v>
      </c>
      <c r="C1205" s="580">
        <v>31.56</v>
      </c>
      <c r="D1205" s="574">
        <v>0</v>
      </c>
      <c r="E1205" s="574">
        <v>0</v>
      </c>
      <c r="F1205" s="574">
        <v>0</v>
      </c>
      <c r="G1205" s="583">
        <v>36.200000000000003</v>
      </c>
      <c r="H1205" s="583">
        <v>30</v>
      </c>
      <c r="I1205" s="580">
        <v>92</v>
      </c>
      <c r="J1205" s="580">
        <v>36</v>
      </c>
      <c r="K1205" s="583">
        <v>4.4000000000000004</v>
      </c>
      <c r="L1205" s="581">
        <v>10.62</v>
      </c>
      <c r="M1205" s="580">
        <v>1.46</v>
      </c>
      <c r="N1205" s="580">
        <v>0.68</v>
      </c>
      <c r="O1205" s="583">
        <f t="shared" si="261"/>
        <v>1.07</v>
      </c>
      <c r="P1205" s="582">
        <v>0.39583333333333331</v>
      </c>
      <c r="Q1205" s="583">
        <v>0</v>
      </c>
    </row>
    <row r="1206" spans="1:17" x14ac:dyDescent="0.35">
      <c r="A1206" s="571">
        <v>6</v>
      </c>
      <c r="B1206" s="580">
        <v>32.6</v>
      </c>
      <c r="C1206" s="580">
        <v>31.48</v>
      </c>
      <c r="D1206" s="574">
        <v>0</v>
      </c>
      <c r="E1206" s="574">
        <v>0</v>
      </c>
      <c r="F1206" s="574">
        <v>0</v>
      </c>
      <c r="G1206" s="583">
        <v>36.4</v>
      </c>
      <c r="H1206" s="583">
        <v>28.6</v>
      </c>
      <c r="I1206" s="580">
        <v>92</v>
      </c>
      <c r="J1206" s="580">
        <v>36</v>
      </c>
      <c r="K1206" s="583">
        <v>4.4000000000000004</v>
      </c>
      <c r="L1206" s="580">
        <v>8.86</v>
      </c>
      <c r="M1206" s="581">
        <v>1.4</v>
      </c>
      <c r="N1206" s="581">
        <v>0.75</v>
      </c>
      <c r="O1206" s="583">
        <f t="shared" si="261"/>
        <v>1.075</v>
      </c>
      <c r="P1206" s="582">
        <v>0.4375</v>
      </c>
      <c r="Q1206" s="583">
        <v>0</v>
      </c>
    </row>
    <row r="1207" spans="1:17" x14ac:dyDescent="0.35">
      <c r="A1207" s="571">
        <v>7</v>
      </c>
      <c r="B1207" s="580">
        <v>30.44</v>
      </c>
      <c r="C1207" s="581">
        <v>30.32</v>
      </c>
      <c r="D1207" s="574">
        <v>0</v>
      </c>
      <c r="E1207" s="574">
        <v>0</v>
      </c>
      <c r="F1207" s="574">
        <v>0</v>
      </c>
      <c r="G1207" s="583">
        <v>34.4</v>
      </c>
      <c r="H1207" s="583">
        <v>26</v>
      </c>
      <c r="I1207" s="580">
        <v>96</v>
      </c>
      <c r="J1207" s="580">
        <v>35</v>
      </c>
      <c r="K1207" s="580">
        <v>3.5</v>
      </c>
      <c r="L1207" s="580">
        <v>3.42</v>
      </c>
      <c r="M1207" s="580">
        <v>1.62</v>
      </c>
      <c r="N1207" s="581">
        <v>0.62</v>
      </c>
      <c r="O1207" s="583">
        <f t="shared" si="261"/>
        <v>1.1200000000000001</v>
      </c>
      <c r="P1207" s="582">
        <v>0.13194444444444445</v>
      </c>
      <c r="Q1207" s="583">
        <v>1.5</v>
      </c>
    </row>
    <row r="1208" spans="1:17" x14ac:dyDescent="0.35">
      <c r="A1208" s="571">
        <v>8</v>
      </c>
      <c r="B1208" s="581">
        <v>32.24</v>
      </c>
      <c r="C1208" s="581">
        <v>30.8</v>
      </c>
      <c r="D1208" s="574">
        <v>0</v>
      </c>
      <c r="E1208" s="574">
        <v>0</v>
      </c>
      <c r="F1208" s="574">
        <v>0</v>
      </c>
      <c r="G1208" s="583">
        <v>36.6</v>
      </c>
      <c r="H1208" s="583">
        <v>26</v>
      </c>
      <c r="I1208" s="580">
        <v>88</v>
      </c>
      <c r="J1208" s="580">
        <v>33</v>
      </c>
      <c r="K1208" s="580">
        <v>4.9000000000000004</v>
      </c>
      <c r="L1208" s="581">
        <v>6.36</v>
      </c>
      <c r="M1208" s="580">
        <v>1.68</v>
      </c>
      <c r="N1208" s="580">
        <v>0.77</v>
      </c>
      <c r="O1208" s="583">
        <f t="shared" si="261"/>
        <v>1.2250000000000001</v>
      </c>
      <c r="P1208" s="582">
        <v>0.2673611111111111</v>
      </c>
      <c r="Q1208" s="583">
        <v>0</v>
      </c>
    </row>
    <row r="1209" spans="1:17" x14ac:dyDescent="0.35">
      <c r="A1209" s="571">
        <v>9</v>
      </c>
      <c r="B1209" s="581">
        <v>33</v>
      </c>
      <c r="C1209" s="580">
        <v>31.36</v>
      </c>
      <c r="D1209" s="574">
        <v>0</v>
      </c>
      <c r="E1209" s="574">
        <v>0</v>
      </c>
      <c r="F1209" s="574">
        <v>0</v>
      </c>
      <c r="G1209" s="583">
        <v>34.4</v>
      </c>
      <c r="H1209" s="580">
        <v>29.2</v>
      </c>
      <c r="I1209" s="580">
        <v>92</v>
      </c>
      <c r="J1209" s="580">
        <v>48</v>
      </c>
      <c r="K1209" s="580">
        <v>3.6</v>
      </c>
      <c r="L1209" s="580">
        <v>5.14</v>
      </c>
      <c r="M1209" s="580">
        <v>1.34</v>
      </c>
      <c r="N1209" s="580">
        <v>0.84</v>
      </c>
      <c r="O1209" s="583">
        <f t="shared" si="261"/>
        <v>1.0900000000000001</v>
      </c>
      <c r="P1209" s="582">
        <v>0.24305555555555555</v>
      </c>
      <c r="Q1209" s="583">
        <v>0</v>
      </c>
    </row>
    <row r="1210" spans="1:17" ht="15" thickBot="1" x14ac:dyDescent="0.4">
      <c r="A1210" s="585">
        <v>10</v>
      </c>
      <c r="B1210" s="580">
        <v>31.36</v>
      </c>
      <c r="C1210" s="580">
        <v>31.52</v>
      </c>
      <c r="D1210" s="574">
        <v>0</v>
      </c>
      <c r="E1210" s="574">
        <v>0</v>
      </c>
      <c r="F1210" s="574">
        <v>0</v>
      </c>
      <c r="G1210" s="583">
        <v>35.799999999999997</v>
      </c>
      <c r="H1210" s="583">
        <v>27</v>
      </c>
      <c r="I1210" s="580">
        <v>92</v>
      </c>
      <c r="J1210" s="580">
        <v>38</v>
      </c>
      <c r="K1210" s="583">
        <v>4.7</v>
      </c>
      <c r="L1210" s="580">
        <v>8.6199999999999992</v>
      </c>
      <c r="M1210" s="580">
        <v>1.27</v>
      </c>
      <c r="N1210" s="581">
        <v>0.67</v>
      </c>
      <c r="O1210" s="583">
        <f t="shared" si="261"/>
        <v>0.97</v>
      </c>
      <c r="P1210" s="582">
        <v>0.39583333333333331</v>
      </c>
      <c r="Q1210" s="583">
        <v>0.6</v>
      </c>
    </row>
    <row r="1211" spans="1:17" ht="15" thickBot="1" x14ac:dyDescent="0.4">
      <c r="A1211" s="597" t="s">
        <v>16</v>
      </c>
      <c r="B1211" s="581">
        <f>SUM(B1201:B1210)</f>
        <v>322.2</v>
      </c>
      <c r="C1211" s="581">
        <f>SUM(C1201:C1210)</f>
        <v>311.76</v>
      </c>
      <c r="D1211" s="574">
        <v>0</v>
      </c>
      <c r="E1211" s="574">
        <v>0</v>
      </c>
      <c r="F1211" s="574">
        <v>0</v>
      </c>
      <c r="G1211" s="581">
        <f t="shared" ref="G1211:N1211" si="262">SUM(G1201:G1210)</f>
        <v>356</v>
      </c>
      <c r="H1211" s="581">
        <f t="shared" si="262"/>
        <v>276.60000000000002</v>
      </c>
      <c r="I1211" s="581">
        <f t="shared" si="262"/>
        <v>927</v>
      </c>
      <c r="J1211" s="581">
        <f t="shared" si="262"/>
        <v>386</v>
      </c>
      <c r="K1211" s="581">
        <f t="shared" si="262"/>
        <v>42.4</v>
      </c>
      <c r="L1211" s="581">
        <f t="shared" si="262"/>
        <v>63.199999999999996</v>
      </c>
      <c r="M1211" s="581">
        <f t="shared" si="262"/>
        <v>13.98</v>
      </c>
      <c r="N1211" s="581">
        <f t="shared" si="262"/>
        <v>7.4499999999999993</v>
      </c>
      <c r="O1211" s="583">
        <f t="shared" si="261"/>
        <v>10.715</v>
      </c>
      <c r="P1211" s="581"/>
      <c r="Q1211" s="581"/>
    </row>
    <row r="1212" spans="1:17" ht="15" thickBot="1" x14ac:dyDescent="0.4">
      <c r="A1212" s="597" t="s">
        <v>18</v>
      </c>
      <c r="B1212" s="581">
        <f>AVERAGE(B1201:B1210)</f>
        <v>32.22</v>
      </c>
      <c r="C1212" s="581">
        <f>AVERAGE(C1201:C1210)</f>
        <v>31.175999999999998</v>
      </c>
      <c r="D1212" s="574">
        <v>0</v>
      </c>
      <c r="E1212" s="574">
        <v>0</v>
      </c>
      <c r="F1212" s="574">
        <v>0</v>
      </c>
      <c r="G1212" s="581">
        <f t="shared" ref="G1212:N1212" si="263">AVERAGE(G1201:G1210)</f>
        <v>35.6</v>
      </c>
      <c r="H1212" s="581">
        <f t="shared" si="263"/>
        <v>27.660000000000004</v>
      </c>
      <c r="I1212" s="581">
        <f t="shared" si="263"/>
        <v>92.7</v>
      </c>
      <c r="J1212" s="581">
        <f t="shared" si="263"/>
        <v>38.6</v>
      </c>
      <c r="K1212" s="581">
        <f t="shared" si="263"/>
        <v>4.24</v>
      </c>
      <c r="L1212" s="581">
        <f t="shared" si="263"/>
        <v>6.3199999999999994</v>
      </c>
      <c r="M1212" s="581">
        <f t="shared" si="263"/>
        <v>1.3980000000000001</v>
      </c>
      <c r="N1212" s="581">
        <f t="shared" si="263"/>
        <v>0.74499999999999988</v>
      </c>
      <c r="O1212" s="583">
        <f t="shared" si="261"/>
        <v>1.0714999999999999</v>
      </c>
      <c r="P1212" s="581"/>
      <c r="Q1212" s="581"/>
    </row>
    <row r="1213" spans="1:17" x14ac:dyDescent="0.35">
      <c r="A1213" s="603">
        <v>11</v>
      </c>
      <c r="B1213" s="581">
        <v>34</v>
      </c>
      <c r="C1213" s="580">
        <v>31.32</v>
      </c>
      <c r="D1213" s="574">
        <v>0</v>
      </c>
      <c r="E1213" s="574">
        <v>0</v>
      </c>
      <c r="F1213" s="574">
        <v>0</v>
      </c>
      <c r="G1213" s="583">
        <v>36.200000000000003</v>
      </c>
      <c r="H1213" s="583">
        <v>28.8</v>
      </c>
      <c r="I1213" s="580">
        <v>92</v>
      </c>
      <c r="J1213" s="580">
        <v>36</v>
      </c>
      <c r="K1213" s="583">
        <v>5.0999999999999996</v>
      </c>
      <c r="L1213" s="580">
        <v>5.68</v>
      </c>
      <c r="M1213" s="580">
        <v>1.57</v>
      </c>
      <c r="N1213" s="581">
        <v>0.57999999999999996</v>
      </c>
      <c r="O1213" s="583">
        <f t="shared" si="261"/>
        <v>1.075</v>
      </c>
      <c r="P1213" s="582" t="s">
        <v>326</v>
      </c>
      <c r="Q1213" s="583">
        <v>0</v>
      </c>
    </row>
    <row r="1214" spans="1:17" x14ac:dyDescent="0.35">
      <c r="A1214" s="571">
        <v>12</v>
      </c>
      <c r="B1214" s="580">
        <v>34.28</v>
      </c>
      <c r="C1214" s="581">
        <v>31.6</v>
      </c>
      <c r="D1214" s="574">
        <v>0</v>
      </c>
      <c r="E1214" s="574">
        <v>0</v>
      </c>
      <c r="F1214" s="574">
        <v>0</v>
      </c>
      <c r="G1214" s="583">
        <v>36.4</v>
      </c>
      <c r="H1214" s="583">
        <v>28.4</v>
      </c>
      <c r="I1214" s="580">
        <v>92</v>
      </c>
      <c r="J1214" s="580">
        <v>32</v>
      </c>
      <c r="K1214" s="583">
        <v>5.4</v>
      </c>
      <c r="L1214" s="581">
        <v>10.26</v>
      </c>
      <c r="M1214" s="580">
        <v>1.65</v>
      </c>
      <c r="N1214" s="580">
        <v>0.62</v>
      </c>
      <c r="O1214" s="583">
        <f t="shared" si="261"/>
        <v>1.135</v>
      </c>
      <c r="P1214" s="582">
        <v>0.29166666666666669</v>
      </c>
      <c r="Q1214" s="583">
        <v>0</v>
      </c>
    </row>
    <row r="1215" spans="1:17" x14ac:dyDescent="0.35">
      <c r="A1215" s="571">
        <v>13</v>
      </c>
      <c r="B1215" s="580">
        <v>34.880000000000003</v>
      </c>
      <c r="C1215" s="580">
        <v>31.76</v>
      </c>
      <c r="D1215" s="574">
        <v>0</v>
      </c>
      <c r="E1215" s="574">
        <v>0</v>
      </c>
      <c r="F1215" s="574">
        <v>0</v>
      </c>
      <c r="G1215" s="583">
        <v>36.6</v>
      </c>
      <c r="H1215" s="583">
        <v>28.6</v>
      </c>
      <c r="I1215" s="580">
        <v>92</v>
      </c>
      <c r="J1215" s="580">
        <v>32</v>
      </c>
      <c r="K1215" s="583">
        <v>5.9</v>
      </c>
      <c r="L1215" s="580">
        <v>10.16</v>
      </c>
      <c r="M1215" s="581">
        <v>1.55</v>
      </c>
      <c r="N1215" s="581">
        <v>0.63</v>
      </c>
      <c r="O1215" s="583">
        <f t="shared" si="261"/>
        <v>1.0900000000000001</v>
      </c>
      <c r="P1215" s="582">
        <v>0.29166666666666669</v>
      </c>
      <c r="Q1215" s="583">
        <v>0</v>
      </c>
    </row>
    <row r="1216" spans="1:17" x14ac:dyDescent="0.35">
      <c r="A1216" s="571">
        <v>14</v>
      </c>
      <c r="B1216" s="580">
        <v>34.92</v>
      </c>
      <c r="C1216" s="581">
        <v>31.52</v>
      </c>
      <c r="D1216" s="574">
        <v>0</v>
      </c>
      <c r="E1216" s="574">
        <v>0</v>
      </c>
      <c r="F1216" s="574">
        <v>0</v>
      </c>
      <c r="G1216" s="583">
        <v>36.799999999999997</v>
      </c>
      <c r="H1216" s="583">
        <v>29.4</v>
      </c>
      <c r="I1216" s="580">
        <v>92</v>
      </c>
      <c r="J1216" s="580">
        <v>38</v>
      </c>
      <c r="K1216" s="580">
        <v>3.5</v>
      </c>
      <c r="L1216" s="580">
        <v>6.36</v>
      </c>
      <c r="M1216" s="580">
        <v>1.33</v>
      </c>
      <c r="N1216" s="581">
        <v>0.62</v>
      </c>
      <c r="O1216" s="583">
        <f t="shared" si="261"/>
        <v>0.97500000000000009</v>
      </c>
      <c r="P1216" s="582">
        <v>0.13194444444444445</v>
      </c>
      <c r="Q1216" s="583">
        <v>0</v>
      </c>
    </row>
    <row r="1217" spans="1:17" x14ac:dyDescent="0.35">
      <c r="A1217" s="571">
        <v>15</v>
      </c>
      <c r="B1217" s="581">
        <v>33.24</v>
      </c>
      <c r="C1217" s="581">
        <v>31.32</v>
      </c>
      <c r="D1217" s="574">
        <v>0</v>
      </c>
      <c r="E1217" s="574">
        <v>0</v>
      </c>
      <c r="F1217" s="574">
        <v>0</v>
      </c>
      <c r="G1217" s="583">
        <v>35.4</v>
      </c>
      <c r="H1217" s="583">
        <v>29.8</v>
      </c>
      <c r="I1217" s="580">
        <v>84</v>
      </c>
      <c r="J1217" s="580">
        <v>40</v>
      </c>
      <c r="K1217" s="580">
        <v>4.4000000000000004</v>
      </c>
      <c r="L1217" s="581">
        <v>8.7799999999999994</v>
      </c>
      <c r="M1217" s="580">
        <v>1.57</v>
      </c>
      <c r="N1217" s="580">
        <v>0.56000000000000005</v>
      </c>
      <c r="O1217" s="583">
        <f t="shared" si="261"/>
        <v>1.0649999999999999</v>
      </c>
      <c r="P1217" s="582">
        <v>3.125E-2</v>
      </c>
      <c r="Q1217" s="583">
        <v>0</v>
      </c>
    </row>
    <row r="1218" spans="1:17" x14ac:dyDescent="0.35">
      <c r="A1218" s="571">
        <v>16</v>
      </c>
      <c r="B1218" s="580">
        <v>34.96</v>
      </c>
      <c r="C1218" s="581">
        <v>31.6</v>
      </c>
      <c r="D1218" s="574">
        <v>0</v>
      </c>
      <c r="E1218" s="574">
        <v>0</v>
      </c>
      <c r="F1218" s="574">
        <v>0</v>
      </c>
      <c r="G1218" s="583">
        <v>36.6</v>
      </c>
      <c r="H1218" s="583">
        <v>29.4</v>
      </c>
      <c r="I1218" s="580">
        <v>87</v>
      </c>
      <c r="J1218" s="580">
        <v>41</v>
      </c>
      <c r="K1218" s="583">
        <v>5</v>
      </c>
      <c r="L1218" s="580">
        <v>7.74</v>
      </c>
      <c r="M1218" s="580">
        <v>1.46</v>
      </c>
      <c r="N1218" s="580">
        <v>0.94</v>
      </c>
      <c r="O1218" s="583">
        <f t="shared" si="261"/>
        <v>1.2</v>
      </c>
      <c r="P1218" s="582">
        <v>5.9027777777777783E-2</v>
      </c>
      <c r="Q1218" s="583">
        <v>0</v>
      </c>
    </row>
    <row r="1219" spans="1:17" x14ac:dyDescent="0.35">
      <c r="A1219" s="571">
        <v>17</v>
      </c>
      <c r="B1219" s="581">
        <v>29</v>
      </c>
      <c r="C1219" s="580">
        <v>29.92</v>
      </c>
      <c r="D1219" s="574">
        <v>0</v>
      </c>
      <c r="E1219" s="574">
        <v>0</v>
      </c>
      <c r="F1219" s="574">
        <v>0</v>
      </c>
      <c r="G1219" s="580">
        <v>34.200000000000003</v>
      </c>
      <c r="H1219" s="583">
        <v>25.8</v>
      </c>
      <c r="I1219" s="580">
        <v>89</v>
      </c>
      <c r="J1219" s="580">
        <v>57</v>
      </c>
      <c r="K1219" s="583">
        <v>2</v>
      </c>
      <c r="L1219" s="580">
        <v>3.36</v>
      </c>
      <c r="M1219" s="580">
        <v>1.77</v>
      </c>
      <c r="N1219" s="581">
        <v>0.46</v>
      </c>
      <c r="O1219" s="583">
        <f t="shared" si="261"/>
        <v>1.115</v>
      </c>
      <c r="P1219" s="582">
        <v>8.3333333333333329E-2</v>
      </c>
      <c r="Q1219" s="583">
        <v>9</v>
      </c>
    </row>
    <row r="1220" spans="1:17" x14ac:dyDescent="0.35">
      <c r="A1220" s="571">
        <v>18</v>
      </c>
      <c r="B1220" s="581">
        <v>31.76</v>
      </c>
      <c r="C1220" s="580">
        <v>30.16</v>
      </c>
      <c r="D1220" s="574">
        <v>0</v>
      </c>
      <c r="E1220" s="574">
        <v>0</v>
      </c>
      <c r="F1220" s="574">
        <v>0</v>
      </c>
      <c r="G1220" s="583">
        <v>37</v>
      </c>
      <c r="H1220" s="583">
        <v>27.2</v>
      </c>
      <c r="I1220" s="580">
        <v>96</v>
      </c>
      <c r="J1220" s="580">
        <v>36</v>
      </c>
      <c r="K1220" s="583">
        <v>6</v>
      </c>
      <c r="L1220" s="580">
        <v>11.06</v>
      </c>
      <c r="M1220" s="580">
        <v>1.33</v>
      </c>
      <c r="N1220" s="581">
        <v>0.68</v>
      </c>
      <c r="O1220" s="583">
        <f t="shared" si="261"/>
        <v>1.0050000000000001</v>
      </c>
      <c r="P1220" s="582">
        <v>0.21527777777777779</v>
      </c>
      <c r="Q1220" s="583">
        <v>0</v>
      </c>
    </row>
    <row r="1221" spans="1:17" x14ac:dyDescent="0.35">
      <c r="A1221" s="571">
        <v>19</v>
      </c>
      <c r="B1221" s="580">
        <v>32.04</v>
      </c>
      <c r="C1221" s="581">
        <v>30.6</v>
      </c>
      <c r="D1221" s="574">
        <v>0</v>
      </c>
      <c r="E1221" s="574">
        <v>0</v>
      </c>
      <c r="F1221" s="574">
        <v>0</v>
      </c>
      <c r="G1221" s="583">
        <v>37.200000000000003</v>
      </c>
      <c r="H1221" s="580">
        <v>28.8</v>
      </c>
      <c r="I1221" s="580">
        <v>87</v>
      </c>
      <c r="J1221" s="580">
        <v>32</v>
      </c>
      <c r="K1221" s="583">
        <v>4.9000000000000004</v>
      </c>
      <c r="L1221" s="581">
        <v>8.52</v>
      </c>
      <c r="M1221" s="580">
        <v>1.39</v>
      </c>
      <c r="N1221" s="580">
        <v>0.77</v>
      </c>
      <c r="O1221" s="583">
        <f t="shared" si="261"/>
        <v>1.08</v>
      </c>
      <c r="P1221" s="582">
        <v>0.16666666666666666</v>
      </c>
      <c r="Q1221" s="583">
        <v>0</v>
      </c>
    </row>
    <row r="1222" spans="1:17" ht="15" thickBot="1" x14ac:dyDescent="0.4">
      <c r="A1222" s="585">
        <v>20</v>
      </c>
      <c r="B1222" s="580">
        <v>32.32</v>
      </c>
      <c r="C1222" s="580">
        <v>30.88</v>
      </c>
      <c r="D1222" s="574">
        <v>0</v>
      </c>
      <c r="E1222" s="574">
        <v>0</v>
      </c>
      <c r="F1222" s="574">
        <v>0</v>
      </c>
      <c r="G1222" s="583">
        <v>36.200000000000003</v>
      </c>
      <c r="H1222" s="583">
        <v>26.8</v>
      </c>
      <c r="I1222" s="580">
        <v>96</v>
      </c>
      <c r="J1222" s="580">
        <v>39</v>
      </c>
      <c r="K1222" s="583">
        <v>4.5</v>
      </c>
      <c r="L1222" s="581">
        <v>7.2</v>
      </c>
      <c r="M1222" s="581">
        <v>1.35</v>
      </c>
      <c r="N1222" s="581">
        <v>1.1200000000000001</v>
      </c>
      <c r="O1222" s="583">
        <f t="shared" si="261"/>
        <v>1.2350000000000001</v>
      </c>
      <c r="P1222" s="582">
        <v>0.16319444444444445</v>
      </c>
      <c r="Q1222" s="583">
        <v>1.2</v>
      </c>
    </row>
    <row r="1223" spans="1:17" ht="15" thickBot="1" x14ac:dyDescent="0.4">
      <c r="A1223" s="597" t="s">
        <v>16</v>
      </c>
      <c r="B1223" s="581">
        <f>SUM(B1213:B1222)</f>
        <v>331.40000000000003</v>
      </c>
      <c r="C1223" s="581">
        <f>SUM(C1213:C1222)</f>
        <v>310.68</v>
      </c>
      <c r="D1223" s="574">
        <v>0</v>
      </c>
      <c r="E1223" s="574">
        <v>0</v>
      </c>
      <c r="F1223" s="574">
        <v>0</v>
      </c>
      <c r="G1223" s="581">
        <f t="shared" ref="G1223:N1223" si="264">SUM(G1213:G1222)</f>
        <v>362.59999999999997</v>
      </c>
      <c r="H1223" s="581">
        <f t="shared" si="264"/>
        <v>283.00000000000006</v>
      </c>
      <c r="I1223" s="581">
        <f t="shared" si="264"/>
        <v>907</v>
      </c>
      <c r="J1223" s="581">
        <f t="shared" si="264"/>
        <v>383</v>
      </c>
      <c r="K1223" s="581">
        <f t="shared" si="264"/>
        <v>46.699999999999996</v>
      </c>
      <c r="L1223" s="581">
        <f t="shared" si="264"/>
        <v>79.12</v>
      </c>
      <c r="M1223" s="581">
        <f t="shared" si="264"/>
        <v>14.969999999999999</v>
      </c>
      <c r="N1223" s="581">
        <f t="shared" si="264"/>
        <v>6.9799999999999995</v>
      </c>
      <c r="O1223" s="583">
        <f t="shared" si="261"/>
        <v>10.975</v>
      </c>
      <c r="P1223" s="582"/>
      <c r="Q1223" s="583"/>
    </row>
    <row r="1224" spans="1:17" ht="15" thickBot="1" x14ac:dyDescent="0.4">
      <c r="A1224" s="597" t="s">
        <v>18</v>
      </c>
      <c r="B1224" s="581">
        <f>AVERAGE(B1213:B1222)</f>
        <v>33.14</v>
      </c>
      <c r="C1224" s="581">
        <f>AVERAGE(C1213:C1222)</f>
        <v>31.068000000000001</v>
      </c>
      <c r="D1224" s="574">
        <v>0</v>
      </c>
      <c r="E1224" s="574">
        <v>0</v>
      </c>
      <c r="F1224" s="574">
        <v>0</v>
      </c>
      <c r="G1224" s="581">
        <f t="shared" ref="G1224:N1224" si="265">AVERAGE(G1213:G1222)</f>
        <v>36.26</v>
      </c>
      <c r="H1224" s="581">
        <f t="shared" si="265"/>
        <v>28.300000000000004</v>
      </c>
      <c r="I1224" s="581">
        <f t="shared" si="265"/>
        <v>90.7</v>
      </c>
      <c r="J1224" s="581">
        <f t="shared" si="265"/>
        <v>38.299999999999997</v>
      </c>
      <c r="K1224" s="581">
        <f t="shared" si="265"/>
        <v>4.67</v>
      </c>
      <c r="L1224" s="581">
        <f t="shared" si="265"/>
        <v>7.9120000000000008</v>
      </c>
      <c r="M1224" s="581">
        <f t="shared" si="265"/>
        <v>1.4969999999999999</v>
      </c>
      <c r="N1224" s="581">
        <f t="shared" si="265"/>
        <v>0.69799999999999995</v>
      </c>
      <c r="O1224" s="583">
        <f t="shared" si="261"/>
        <v>1.0974999999999999</v>
      </c>
      <c r="P1224" s="582"/>
      <c r="Q1224" s="583"/>
    </row>
    <row r="1225" spans="1:17" x14ac:dyDescent="0.35">
      <c r="A1225" s="612">
        <v>21</v>
      </c>
      <c r="B1225" s="580">
        <v>29.04</v>
      </c>
      <c r="C1225" s="581">
        <v>29.6</v>
      </c>
      <c r="D1225" s="574">
        <v>0</v>
      </c>
      <c r="E1225" s="574">
        <v>0</v>
      </c>
      <c r="F1225" s="574">
        <v>0</v>
      </c>
      <c r="G1225" s="583">
        <v>33</v>
      </c>
      <c r="H1225" s="583">
        <v>28</v>
      </c>
      <c r="I1225" s="580">
        <v>92</v>
      </c>
      <c r="J1225" s="580">
        <v>39</v>
      </c>
      <c r="K1225" s="580">
        <v>3.5</v>
      </c>
      <c r="L1225" s="580">
        <v>5.35</v>
      </c>
      <c r="M1225" s="580">
        <v>1.8</v>
      </c>
      <c r="N1225" s="581">
        <v>0.59</v>
      </c>
      <c r="O1225" s="583">
        <f t="shared" si="261"/>
        <v>1.1950000000000001</v>
      </c>
      <c r="P1225" s="582">
        <v>7.6388888888888895E-2</v>
      </c>
      <c r="Q1225" s="583">
        <v>1.3</v>
      </c>
    </row>
    <row r="1226" spans="1:17" x14ac:dyDescent="0.35">
      <c r="A1226" s="594">
        <v>22</v>
      </c>
      <c r="B1226" s="581">
        <v>32.520000000000003</v>
      </c>
      <c r="C1226" s="581">
        <v>30.6</v>
      </c>
      <c r="D1226" s="574">
        <v>0</v>
      </c>
      <c r="E1226" s="574">
        <v>0</v>
      </c>
      <c r="F1226" s="574">
        <v>0</v>
      </c>
      <c r="G1226" s="583">
        <v>36.200000000000003</v>
      </c>
      <c r="H1226" s="583">
        <v>28.2</v>
      </c>
      <c r="I1226" s="580">
        <v>92</v>
      </c>
      <c r="J1226" s="580">
        <v>39</v>
      </c>
      <c r="K1226" s="580">
        <v>5.3</v>
      </c>
      <c r="L1226" s="581">
        <v>7.76</v>
      </c>
      <c r="M1226" s="580">
        <v>2.0499999999999998</v>
      </c>
      <c r="N1226" s="580">
        <v>0.98</v>
      </c>
      <c r="O1226" s="583">
        <f t="shared" si="261"/>
        <v>1.5149999999999999</v>
      </c>
      <c r="P1226" s="582">
        <v>0.15625</v>
      </c>
      <c r="Q1226" s="583">
        <v>0</v>
      </c>
    </row>
    <row r="1227" spans="1:17" x14ac:dyDescent="0.35">
      <c r="A1227" s="594">
        <v>23</v>
      </c>
      <c r="B1227" s="580">
        <v>33.32</v>
      </c>
      <c r="C1227" s="580">
        <v>30.96</v>
      </c>
      <c r="D1227" s="574">
        <v>0</v>
      </c>
      <c r="E1227" s="574">
        <v>0</v>
      </c>
      <c r="F1227" s="574">
        <v>0</v>
      </c>
      <c r="G1227" s="583">
        <v>35.6</v>
      </c>
      <c r="H1227" s="580">
        <v>25.8</v>
      </c>
      <c r="I1227" s="580">
        <v>92</v>
      </c>
      <c r="J1227" s="580">
        <v>33</v>
      </c>
      <c r="K1227" s="580">
        <v>3.3</v>
      </c>
      <c r="L1227" s="580">
        <v>6.18</v>
      </c>
      <c r="M1227" s="580">
        <v>2.14</v>
      </c>
      <c r="N1227" s="580">
        <v>0.56000000000000005</v>
      </c>
      <c r="O1227" s="583">
        <f t="shared" si="261"/>
        <v>1.35</v>
      </c>
      <c r="P1227" s="582">
        <v>1.0416666666666666E-2</v>
      </c>
      <c r="Q1227" s="583">
        <v>0</v>
      </c>
    </row>
    <row r="1228" spans="1:17" x14ac:dyDescent="0.35">
      <c r="A1228" s="594">
        <v>24</v>
      </c>
      <c r="B1228" s="580">
        <v>33.36</v>
      </c>
      <c r="C1228" s="580">
        <v>29.24</v>
      </c>
      <c r="D1228" s="574">
        <v>0</v>
      </c>
      <c r="E1228" s="574">
        <v>0</v>
      </c>
      <c r="F1228" s="574">
        <v>0</v>
      </c>
      <c r="G1228" s="580">
        <v>33.4</v>
      </c>
      <c r="H1228" s="583">
        <v>26.4</v>
      </c>
      <c r="I1228" s="580">
        <v>96</v>
      </c>
      <c r="J1228" s="580">
        <v>57</v>
      </c>
      <c r="K1228" s="583">
        <v>2.5</v>
      </c>
      <c r="L1228" s="580">
        <v>6.72</v>
      </c>
      <c r="M1228" s="580">
        <v>1.55</v>
      </c>
      <c r="N1228" s="581">
        <v>0.62</v>
      </c>
      <c r="O1228" s="583">
        <f t="shared" si="261"/>
        <v>1.085</v>
      </c>
      <c r="P1228" s="582">
        <v>2.0833333333333332E-2</v>
      </c>
      <c r="Q1228" s="583">
        <v>0.5</v>
      </c>
    </row>
    <row r="1229" spans="1:17" x14ac:dyDescent="0.35">
      <c r="A1229" s="594">
        <v>25</v>
      </c>
      <c r="B1229" s="581">
        <v>32.159999999999997</v>
      </c>
      <c r="C1229" s="580">
        <v>29.72</v>
      </c>
      <c r="D1229" s="574">
        <v>0</v>
      </c>
      <c r="E1229" s="574">
        <v>0</v>
      </c>
      <c r="F1229" s="574">
        <v>0</v>
      </c>
      <c r="G1229" s="583">
        <v>35</v>
      </c>
      <c r="H1229" s="583">
        <v>27.6</v>
      </c>
      <c r="I1229" s="580">
        <v>92</v>
      </c>
      <c r="J1229" s="580">
        <v>46</v>
      </c>
      <c r="K1229" s="583">
        <v>3.8</v>
      </c>
      <c r="L1229" s="580">
        <v>5.98</v>
      </c>
      <c r="M1229" s="581">
        <v>1.4</v>
      </c>
      <c r="N1229" s="581">
        <v>0.81</v>
      </c>
      <c r="O1229" s="583">
        <f t="shared" si="261"/>
        <v>1.105</v>
      </c>
      <c r="P1229" s="582">
        <v>6.25E-2</v>
      </c>
      <c r="Q1229" s="583">
        <v>0</v>
      </c>
    </row>
    <row r="1230" spans="1:17" x14ac:dyDescent="0.35">
      <c r="A1230" s="594">
        <v>26</v>
      </c>
      <c r="B1230" s="581">
        <v>32</v>
      </c>
      <c r="C1230" s="580">
        <v>29.68</v>
      </c>
      <c r="D1230" s="574">
        <v>0</v>
      </c>
      <c r="E1230" s="574">
        <v>0</v>
      </c>
      <c r="F1230" s="574">
        <v>0</v>
      </c>
      <c r="G1230" s="583">
        <v>34.4</v>
      </c>
      <c r="H1230" s="580">
        <v>25.4</v>
      </c>
      <c r="I1230" s="580">
        <v>70</v>
      </c>
      <c r="J1230" s="580">
        <v>46</v>
      </c>
      <c r="K1230" s="583">
        <v>3.8</v>
      </c>
      <c r="L1230" s="581">
        <v>2.88</v>
      </c>
      <c r="M1230" s="580">
        <v>1.44</v>
      </c>
      <c r="N1230" s="580">
        <v>2.2799999999999998</v>
      </c>
      <c r="O1230" s="583">
        <f t="shared" si="261"/>
        <v>1.8599999999999999</v>
      </c>
      <c r="P1230" s="582">
        <v>6.5972222222222224E-2</v>
      </c>
      <c r="Q1230" s="583">
        <v>0.5</v>
      </c>
    </row>
    <row r="1231" spans="1:17" x14ac:dyDescent="0.35">
      <c r="A1231" s="594">
        <v>27</v>
      </c>
      <c r="B1231" s="580">
        <v>30.76</v>
      </c>
      <c r="C1231" s="580">
        <v>29.72</v>
      </c>
      <c r="D1231" s="574">
        <v>0</v>
      </c>
      <c r="E1231" s="574">
        <v>0</v>
      </c>
      <c r="F1231" s="574">
        <v>0</v>
      </c>
      <c r="G1231" s="583">
        <v>34.799999999999997</v>
      </c>
      <c r="H1231" s="583">
        <v>25.6</v>
      </c>
      <c r="I1231" s="580">
        <v>96</v>
      </c>
      <c r="J1231" s="580">
        <v>42</v>
      </c>
      <c r="K1231" s="583">
        <v>4.5</v>
      </c>
      <c r="L1231" s="580">
        <v>3.06</v>
      </c>
      <c r="M1231" s="581">
        <v>1.4</v>
      </c>
      <c r="N1231" s="581">
        <v>1.22</v>
      </c>
      <c r="O1231" s="583">
        <f t="shared" si="261"/>
        <v>1.31</v>
      </c>
      <c r="P1231" s="582">
        <v>8.3333333333333329E-2</v>
      </c>
      <c r="Q1231" s="583">
        <v>4.2</v>
      </c>
    </row>
    <row r="1232" spans="1:17" x14ac:dyDescent="0.35">
      <c r="A1232" s="594">
        <v>28</v>
      </c>
      <c r="B1232" s="580">
        <v>30.8</v>
      </c>
      <c r="C1232" s="581">
        <v>29.8</v>
      </c>
      <c r="D1232" s="574">
        <v>0</v>
      </c>
      <c r="E1232" s="574">
        <v>0</v>
      </c>
      <c r="F1232" s="574">
        <v>0</v>
      </c>
      <c r="G1232" s="583">
        <v>34.799999999999997</v>
      </c>
      <c r="H1232" s="583">
        <v>25.4</v>
      </c>
      <c r="I1232" s="580">
        <v>96</v>
      </c>
      <c r="J1232" s="580">
        <v>38</v>
      </c>
      <c r="K1232" s="580">
        <v>3.3</v>
      </c>
      <c r="L1232" s="580">
        <v>7.72</v>
      </c>
      <c r="M1232" s="580">
        <v>1.34</v>
      </c>
      <c r="N1232" s="581">
        <v>0.65</v>
      </c>
      <c r="O1232" s="583">
        <f t="shared" si="261"/>
        <v>0.99500000000000011</v>
      </c>
      <c r="P1232" s="582">
        <v>7.6388888888888895E-2</v>
      </c>
      <c r="Q1232" s="583">
        <v>3.7</v>
      </c>
    </row>
    <row r="1233" spans="1:17" x14ac:dyDescent="0.35">
      <c r="A1233" s="594">
        <v>29</v>
      </c>
      <c r="B1233" s="581">
        <v>31.52</v>
      </c>
      <c r="C1233" s="581">
        <v>30.28</v>
      </c>
      <c r="D1233" s="574">
        <v>0</v>
      </c>
      <c r="E1233" s="574">
        <v>0</v>
      </c>
      <c r="F1233" s="574">
        <v>0</v>
      </c>
      <c r="G1233" s="583">
        <v>36.200000000000003</v>
      </c>
      <c r="H1233" s="583">
        <v>28.6</v>
      </c>
      <c r="I1233" s="580">
        <v>96</v>
      </c>
      <c r="J1233" s="580">
        <v>36</v>
      </c>
      <c r="K1233" s="580">
        <v>4.8</v>
      </c>
      <c r="L1233" s="581">
        <v>9.2200000000000006</v>
      </c>
      <c r="M1233" s="580">
        <v>1.91</v>
      </c>
      <c r="N1233" s="580">
        <v>0.84</v>
      </c>
      <c r="O1233" s="583">
        <f t="shared" si="261"/>
        <v>1.375</v>
      </c>
      <c r="P1233" s="582">
        <v>0.13194444444444445</v>
      </c>
      <c r="Q1233" s="583">
        <v>0</v>
      </c>
    </row>
    <row r="1234" spans="1:17" ht="15" thickBot="1" x14ac:dyDescent="0.4">
      <c r="A1234" s="594">
        <v>30</v>
      </c>
      <c r="B1234" s="580">
        <v>30.32</v>
      </c>
      <c r="C1234" s="580">
        <v>29.55</v>
      </c>
      <c r="D1234" s="574">
        <v>0</v>
      </c>
      <c r="E1234" s="574">
        <v>0</v>
      </c>
      <c r="F1234" s="574">
        <v>0</v>
      </c>
      <c r="G1234" s="583">
        <v>36</v>
      </c>
      <c r="H1234" s="580">
        <v>26.2</v>
      </c>
      <c r="I1234" s="580">
        <v>96</v>
      </c>
      <c r="J1234" s="580">
        <v>35</v>
      </c>
      <c r="K1234" s="580">
        <v>2.5</v>
      </c>
      <c r="L1234" s="580">
        <v>6.02</v>
      </c>
      <c r="M1234" s="580">
        <v>1.53</v>
      </c>
      <c r="N1234" s="580">
        <v>0.66</v>
      </c>
      <c r="O1234" s="583">
        <f t="shared" si="261"/>
        <v>1.095</v>
      </c>
      <c r="P1234" s="582" t="s">
        <v>164</v>
      </c>
      <c r="Q1234" s="583">
        <v>13.7</v>
      </c>
    </row>
    <row r="1235" spans="1:17" ht="15" thickBot="1" x14ac:dyDescent="0.4">
      <c r="A1235" s="597" t="s">
        <v>16</v>
      </c>
      <c r="B1235" s="602">
        <f>SUM(B1225:B1234)</f>
        <v>315.8</v>
      </c>
      <c r="C1235" s="602">
        <f>SUM(C1225:C1234)</f>
        <v>299.15000000000003</v>
      </c>
      <c r="D1235" s="574">
        <v>0</v>
      </c>
      <c r="E1235" s="574">
        <v>0</v>
      </c>
      <c r="F1235" s="574">
        <v>0</v>
      </c>
      <c r="G1235" s="602">
        <f t="shared" ref="G1235:O1235" si="266">SUM(G1225:G1234)</f>
        <v>349.40000000000003</v>
      </c>
      <c r="H1235" s="602">
        <f t="shared" si="266"/>
        <v>267.2</v>
      </c>
      <c r="I1235" s="602">
        <f t="shared" si="266"/>
        <v>918</v>
      </c>
      <c r="J1235" s="602">
        <f t="shared" si="266"/>
        <v>411</v>
      </c>
      <c r="K1235" s="602">
        <f t="shared" si="266"/>
        <v>37.300000000000004</v>
      </c>
      <c r="L1235" s="602">
        <f t="shared" si="266"/>
        <v>60.89</v>
      </c>
      <c r="M1235" s="602">
        <f t="shared" si="266"/>
        <v>16.559999999999999</v>
      </c>
      <c r="N1235" s="602">
        <f t="shared" si="266"/>
        <v>9.2100000000000009</v>
      </c>
      <c r="O1235" s="602">
        <f t="shared" si="266"/>
        <v>12.885</v>
      </c>
      <c r="P1235" s="602"/>
      <c r="Q1235" s="602"/>
    </row>
    <row r="1236" spans="1:17" ht="15" thickBot="1" x14ac:dyDescent="0.4">
      <c r="A1236" s="597" t="s">
        <v>18</v>
      </c>
      <c r="B1236" s="602">
        <f>AVERAGE(B1225:B1234)</f>
        <v>31.580000000000002</v>
      </c>
      <c r="C1236" s="602">
        <f>AVERAGE(C1225:C1234)</f>
        <v>29.915000000000003</v>
      </c>
      <c r="D1236" s="574">
        <v>0</v>
      </c>
      <c r="E1236" s="574">
        <v>0</v>
      </c>
      <c r="F1236" s="574">
        <v>0</v>
      </c>
      <c r="G1236" s="602">
        <f t="shared" ref="G1236:O1236" si="267">AVERAGE(G1225:G1234)</f>
        <v>34.940000000000005</v>
      </c>
      <c r="H1236" s="602">
        <f t="shared" si="267"/>
        <v>26.72</v>
      </c>
      <c r="I1236" s="602">
        <f t="shared" si="267"/>
        <v>91.8</v>
      </c>
      <c r="J1236" s="602">
        <f t="shared" si="267"/>
        <v>41.1</v>
      </c>
      <c r="K1236" s="602">
        <f t="shared" si="267"/>
        <v>3.7300000000000004</v>
      </c>
      <c r="L1236" s="602">
        <f t="shared" si="267"/>
        <v>6.0890000000000004</v>
      </c>
      <c r="M1236" s="602">
        <f t="shared" si="267"/>
        <v>1.6559999999999999</v>
      </c>
      <c r="N1236" s="602">
        <f t="shared" si="267"/>
        <v>0.92100000000000004</v>
      </c>
      <c r="O1236" s="602">
        <f t="shared" si="267"/>
        <v>1.2885</v>
      </c>
      <c r="P1236" s="602"/>
      <c r="Q1236" s="602"/>
    </row>
    <row r="1237" spans="1:17" ht="15" thickBot="1" x14ac:dyDescent="0.4">
      <c r="A1237" s="597" t="s">
        <v>20</v>
      </c>
      <c r="B1237" s="602">
        <f>B1235+B1223+B1211</f>
        <v>969.40000000000009</v>
      </c>
      <c r="C1237" s="602">
        <f>C1235+C1223+C1211</f>
        <v>921.59</v>
      </c>
      <c r="D1237" s="574">
        <v>0</v>
      </c>
      <c r="E1237" s="574">
        <v>0</v>
      </c>
      <c r="F1237" s="574">
        <v>0</v>
      </c>
      <c r="G1237" s="602">
        <f t="shared" ref="G1237:O1237" si="268">G1235+G1223+G1211</f>
        <v>1068</v>
      </c>
      <c r="H1237" s="602">
        <f t="shared" si="268"/>
        <v>826.80000000000007</v>
      </c>
      <c r="I1237" s="602">
        <f t="shared" si="268"/>
        <v>2752</v>
      </c>
      <c r="J1237" s="602">
        <f t="shared" si="268"/>
        <v>1180</v>
      </c>
      <c r="K1237" s="602">
        <f t="shared" si="268"/>
        <v>126.4</v>
      </c>
      <c r="L1237" s="602">
        <f t="shared" si="268"/>
        <v>203.20999999999998</v>
      </c>
      <c r="M1237" s="602">
        <f t="shared" si="268"/>
        <v>45.51</v>
      </c>
      <c r="N1237" s="602">
        <f t="shared" si="268"/>
        <v>23.64</v>
      </c>
      <c r="O1237" s="602">
        <f t="shared" si="268"/>
        <v>34.575000000000003</v>
      </c>
      <c r="P1237" s="602"/>
      <c r="Q1237" s="602"/>
    </row>
    <row r="1238" spans="1:17" ht="15" thickBot="1" x14ac:dyDescent="0.4">
      <c r="A1238" s="597" t="s">
        <v>21</v>
      </c>
      <c r="B1238" s="602">
        <f>B1237/30</f>
        <v>32.31333333333334</v>
      </c>
      <c r="C1238" s="602">
        <f>C1237/30</f>
        <v>30.719666666666669</v>
      </c>
      <c r="D1238" s="574">
        <v>0</v>
      </c>
      <c r="E1238" s="574">
        <v>0</v>
      </c>
      <c r="F1238" s="574">
        <v>0</v>
      </c>
      <c r="G1238" s="602">
        <f t="shared" ref="G1238:O1238" si="269">G1237/30</f>
        <v>35.6</v>
      </c>
      <c r="H1238" s="602">
        <f t="shared" si="269"/>
        <v>27.560000000000002</v>
      </c>
      <c r="I1238" s="602">
        <f t="shared" si="269"/>
        <v>91.733333333333334</v>
      </c>
      <c r="J1238" s="602">
        <f t="shared" si="269"/>
        <v>39.333333333333336</v>
      </c>
      <c r="K1238" s="602">
        <f t="shared" si="269"/>
        <v>4.2133333333333338</v>
      </c>
      <c r="L1238" s="602">
        <f t="shared" si="269"/>
        <v>6.7736666666666663</v>
      </c>
      <c r="M1238" s="602">
        <f t="shared" si="269"/>
        <v>1.5169999999999999</v>
      </c>
      <c r="N1238" s="602">
        <f t="shared" si="269"/>
        <v>0.78800000000000003</v>
      </c>
      <c r="O1238" s="602">
        <f t="shared" si="269"/>
        <v>1.1525000000000001</v>
      </c>
      <c r="P1238" s="602"/>
      <c r="Q1238" s="602"/>
    </row>
    <row r="1239" spans="1:17" x14ac:dyDescent="0.35">
      <c r="A1239" s="652"/>
      <c r="B1239" s="652"/>
      <c r="C1239" s="652"/>
      <c r="D1239" s="652"/>
      <c r="E1239" s="652"/>
      <c r="F1239" s="652"/>
      <c r="G1239" s="652"/>
      <c r="H1239" s="652"/>
      <c r="I1239" s="652"/>
      <c r="J1239" s="652"/>
      <c r="K1239" s="652"/>
      <c r="L1239" s="652"/>
      <c r="M1239" s="652"/>
      <c r="N1239" s="652"/>
      <c r="O1239" s="652"/>
      <c r="P1239" s="652"/>
      <c r="Q1239" s="652"/>
    </row>
    <row r="1240" spans="1:17" ht="15" thickBot="1" x14ac:dyDescent="0.4">
      <c r="A1240" s="1413" t="s">
        <v>327</v>
      </c>
      <c r="B1240" s="648"/>
      <c r="C1240" s="648"/>
      <c r="D1240" s="648"/>
      <c r="E1240" s="648"/>
      <c r="F1240" s="648"/>
      <c r="G1240" s="648"/>
      <c r="H1240" s="648"/>
      <c r="I1240" s="648"/>
      <c r="J1240" s="648"/>
      <c r="K1240" s="648"/>
      <c r="L1240" s="649"/>
      <c r="M1240" s="648"/>
      <c r="N1240" s="648"/>
      <c r="O1240" s="648"/>
      <c r="P1240" s="648"/>
      <c r="Q1240" s="648"/>
    </row>
    <row r="1241" spans="1:17" ht="28.5" customHeight="1" x14ac:dyDescent="0.35">
      <c r="A1241" s="1569" t="s">
        <v>1</v>
      </c>
      <c r="B1241" s="1460" t="s">
        <v>23</v>
      </c>
      <c r="C1241" s="1578"/>
      <c r="D1241" s="1578"/>
      <c r="E1241" s="1578"/>
      <c r="F1241" s="1571"/>
      <c r="G1241" s="1460" t="s">
        <v>24</v>
      </c>
      <c r="H1241" s="1571"/>
      <c r="I1241" s="1460" t="s">
        <v>4</v>
      </c>
      <c r="J1241" s="1571"/>
      <c r="K1241" s="1572" t="s">
        <v>5</v>
      </c>
      <c r="L1241" s="1573"/>
      <c r="M1241" s="1572" t="s">
        <v>6</v>
      </c>
      <c r="N1241" s="1574"/>
      <c r="O1241" s="1573"/>
      <c r="P1241" s="1585" t="s">
        <v>7</v>
      </c>
      <c r="Q1241" s="1587" t="s">
        <v>8</v>
      </c>
    </row>
    <row r="1242" spans="1:17" ht="26.5" thickBot="1" x14ac:dyDescent="0.4">
      <c r="A1242" s="1570"/>
      <c r="B1242" s="568">
        <v>0.05</v>
      </c>
      <c r="C1242" s="568">
        <v>0.1</v>
      </c>
      <c r="D1242" s="568" t="s">
        <v>322</v>
      </c>
      <c r="E1242" s="568" t="s">
        <v>323</v>
      </c>
      <c r="F1242" s="568" t="s">
        <v>324</v>
      </c>
      <c r="G1242" s="567" t="s">
        <v>9</v>
      </c>
      <c r="H1242" s="567" t="s">
        <v>10</v>
      </c>
      <c r="I1242" s="567" t="s">
        <v>9</v>
      </c>
      <c r="J1242" s="567" t="s">
        <v>10</v>
      </c>
      <c r="K1242" s="567" t="s">
        <v>11</v>
      </c>
      <c r="L1242" s="567" t="s">
        <v>12</v>
      </c>
      <c r="M1242" s="569" t="s">
        <v>13</v>
      </c>
      <c r="N1242" s="569" t="s">
        <v>14</v>
      </c>
      <c r="O1242" s="569" t="s">
        <v>15</v>
      </c>
      <c r="P1242" s="1594"/>
      <c r="Q1242" s="1588"/>
    </row>
    <row r="1243" spans="1:17" x14ac:dyDescent="0.35">
      <c r="A1243" s="571">
        <v>1</v>
      </c>
      <c r="B1243" s="580">
        <v>24.68</v>
      </c>
      <c r="C1243" s="580">
        <v>26.88</v>
      </c>
      <c r="D1243" s="574">
        <v>0</v>
      </c>
      <c r="E1243" s="574">
        <v>0</v>
      </c>
      <c r="F1243" s="574">
        <v>0</v>
      </c>
      <c r="G1243" s="583">
        <v>25</v>
      </c>
      <c r="H1243" s="583">
        <v>24.4</v>
      </c>
      <c r="I1243" s="580">
        <v>96</v>
      </c>
      <c r="J1243" s="580">
        <v>84</v>
      </c>
      <c r="K1243" s="583">
        <v>0.5</v>
      </c>
      <c r="L1243" s="580">
        <v>5.74</v>
      </c>
      <c r="M1243" s="580">
        <v>1.1399999999999999</v>
      </c>
      <c r="N1243" s="581">
        <v>0.09</v>
      </c>
      <c r="O1243" s="583">
        <f>AVERAGE(M1243:N1243)</f>
        <v>0.61499999999999999</v>
      </c>
      <c r="P1243" s="582" t="s">
        <v>164</v>
      </c>
      <c r="Q1243" s="583">
        <v>6.1</v>
      </c>
    </row>
    <row r="1244" spans="1:17" x14ac:dyDescent="0.35">
      <c r="A1244" s="571">
        <v>2</v>
      </c>
      <c r="B1244" s="581">
        <v>27.92</v>
      </c>
      <c r="C1244" s="580">
        <v>27.64</v>
      </c>
      <c r="D1244" s="574">
        <v>0</v>
      </c>
      <c r="E1244" s="574">
        <v>0</v>
      </c>
      <c r="F1244" s="574">
        <v>0</v>
      </c>
      <c r="G1244" s="583">
        <v>33</v>
      </c>
      <c r="H1244" s="583">
        <v>24.6</v>
      </c>
      <c r="I1244" s="580">
        <v>96</v>
      </c>
      <c r="J1244" s="580">
        <v>47</v>
      </c>
      <c r="K1244" s="583">
        <v>3.1</v>
      </c>
      <c r="L1244" s="580">
        <v>6.38</v>
      </c>
      <c r="M1244" s="580">
        <v>1.1399999999999999</v>
      </c>
      <c r="N1244" s="581">
        <v>0.27</v>
      </c>
      <c r="O1244" s="583">
        <f t="shared" ref="O1244:O1277" si="270">AVERAGE(M1244:N1244)</f>
        <v>0.70499999999999996</v>
      </c>
      <c r="P1244" s="582" t="s">
        <v>164</v>
      </c>
      <c r="Q1244" s="583">
        <v>0</v>
      </c>
    </row>
    <row r="1245" spans="1:17" x14ac:dyDescent="0.35">
      <c r="A1245" s="571">
        <v>3</v>
      </c>
      <c r="B1245" s="580">
        <v>28.96</v>
      </c>
      <c r="C1245" s="580">
        <v>28.52</v>
      </c>
      <c r="D1245" s="574">
        <v>0</v>
      </c>
      <c r="E1245" s="574">
        <v>0</v>
      </c>
      <c r="F1245" s="574">
        <v>0</v>
      </c>
      <c r="G1245" s="583">
        <v>33.200000000000003</v>
      </c>
      <c r="H1245" s="580">
        <v>25.8</v>
      </c>
      <c r="I1245" s="580">
        <v>92</v>
      </c>
      <c r="J1245" s="580">
        <v>46</v>
      </c>
      <c r="K1245" s="583">
        <v>3</v>
      </c>
      <c r="L1245" s="581">
        <v>6.02</v>
      </c>
      <c r="M1245" s="580">
        <v>1.82</v>
      </c>
      <c r="N1245" s="580">
        <v>0.41</v>
      </c>
      <c r="O1245" s="583">
        <f t="shared" si="270"/>
        <v>1.115</v>
      </c>
      <c r="P1245" s="582" t="s">
        <v>164</v>
      </c>
      <c r="Q1245" s="583">
        <v>0</v>
      </c>
    </row>
    <row r="1246" spans="1:17" x14ac:dyDescent="0.35">
      <c r="A1246" s="571">
        <v>4</v>
      </c>
      <c r="B1246" s="580">
        <v>30.08</v>
      </c>
      <c r="C1246" s="580">
        <v>29.24</v>
      </c>
      <c r="D1246" s="574">
        <v>0</v>
      </c>
      <c r="E1246" s="574">
        <v>0</v>
      </c>
      <c r="F1246" s="574">
        <v>0</v>
      </c>
      <c r="G1246" s="583">
        <v>35.6</v>
      </c>
      <c r="H1246" s="583">
        <v>27.8</v>
      </c>
      <c r="I1246" s="580">
        <v>96</v>
      </c>
      <c r="J1246" s="580">
        <v>39</v>
      </c>
      <c r="K1246" s="583">
        <v>5</v>
      </c>
      <c r="L1246" s="580">
        <v>7.44</v>
      </c>
      <c r="M1246" s="581">
        <v>1.76</v>
      </c>
      <c r="N1246" s="581">
        <v>0.69</v>
      </c>
      <c r="O1246" s="583">
        <f t="shared" si="270"/>
        <v>1.2250000000000001</v>
      </c>
      <c r="P1246" s="582" t="s">
        <v>164</v>
      </c>
      <c r="Q1246" s="583">
        <v>0</v>
      </c>
    </row>
    <row r="1247" spans="1:17" x14ac:dyDescent="0.35">
      <c r="A1247" s="571">
        <v>5</v>
      </c>
      <c r="B1247" s="580">
        <v>31.04</v>
      </c>
      <c r="C1247" s="581">
        <v>29.4</v>
      </c>
      <c r="D1247" s="574">
        <v>0</v>
      </c>
      <c r="E1247" s="574">
        <v>0</v>
      </c>
      <c r="F1247" s="574">
        <v>0</v>
      </c>
      <c r="G1247" s="583">
        <v>34.799999999999997</v>
      </c>
      <c r="H1247" s="583">
        <v>29.2</v>
      </c>
      <c r="I1247" s="580">
        <v>86</v>
      </c>
      <c r="J1247" s="580">
        <v>36</v>
      </c>
      <c r="K1247" s="580">
        <v>4.3</v>
      </c>
      <c r="L1247" s="580">
        <v>8.7200000000000006</v>
      </c>
      <c r="M1247" s="581">
        <v>1.8</v>
      </c>
      <c r="N1247" s="581">
        <v>0.63</v>
      </c>
      <c r="O1247" s="583">
        <f t="shared" si="270"/>
        <v>1.2150000000000001</v>
      </c>
      <c r="P1247" s="582" t="s">
        <v>164</v>
      </c>
      <c r="Q1247" s="583">
        <v>0</v>
      </c>
    </row>
    <row r="1248" spans="1:17" x14ac:dyDescent="0.35">
      <c r="A1248" s="571">
        <v>6</v>
      </c>
      <c r="B1248" s="581">
        <v>31.4</v>
      </c>
      <c r="C1248" s="581">
        <v>29.64</v>
      </c>
      <c r="D1248" s="574">
        <v>0</v>
      </c>
      <c r="E1248" s="574">
        <v>0</v>
      </c>
      <c r="F1248" s="574">
        <v>0</v>
      </c>
      <c r="G1248" s="583">
        <v>36</v>
      </c>
      <c r="H1248" s="583">
        <v>26.6</v>
      </c>
      <c r="I1248" s="580">
        <v>92</v>
      </c>
      <c r="J1248" s="580">
        <v>33</v>
      </c>
      <c r="K1248" s="580">
        <v>4.5</v>
      </c>
      <c r="L1248" s="581">
        <v>7.42</v>
      </c>
      <c r="M1248" s="580">
        <v>1.63</v>
      </c>
      <c r="N1248" s="580">
        <v>0.51</v>
      </c>
      <c r="O1248" s="583">
        <f t="shared" si="270"/>
        <v>1.0699999999999998</v>
      </c>
      <c r="P1248" s="582" t="s">
        <v>164</v>
      </c>
      <c r="Q1248" s="583">
        <v>0</v>
      </c>
    </row>
    <row r="1249" spans="1:17" x14ac:dyDescent="0.35">
      <c r="A1249" s="571">
        <v>7</v>
      </c>
      <c r="B1249" s="581">
        <v>33.200000000000003</v>
      </c>
      <c r="C1249" s="581">
        <v>30.2</v>
      </c>
      <c r="D1249" s="574">
        <v>0</v>
      </c>
      <c r="E1249" s="574">
        <v>0</v>
      </c>
      <c r="F1249" s="574">
        <v>0</v>
      </c>
      <c r="G1249" s="583">
        <v>36.6</v>
      </c>
      <c r="H1249" s="583">
        <v>30</v>
      </c>
      <c r="I1249" s="580">
        <v>92</v>
      </c>
      <c r="J1249" s="580">
        <v>32</v>
      </c>
      <c r="K1249" s="580">
        <v>5.0999999999999996</v>
      </c>
      <c r="L1249" s="580">
        <v>12.18</v>
      </c>
      <c r="M1249" s="581">
        <v>1.7</v>
      </c>
      <c r="N1249" s="580">
        <v>0.59</v>
      </c>
      <c r="O1249" s="583">
        <f t="shared" si="270"/>
        <v>1.145</v>
      </c>
      <c r="P1249" s="582" t="s">
        <v>164</v>
      </c>
      <c r="Q1249" s="583">
        <v>0</v>
      </c>
    </row>
    <row r="1250" spans="1:17" x14ac:dyDescent="0.35">
      <c r="A1250" s="571">
        <v>8</v>
      </c>
      <c r="B1250" s="580">
        <v>33.04</v>
      </c>
      <c r="C1250" s="580">
        <v>30.32</v>
      </c>
      <c r="D1250" s="574">
        <v>0</v>
      </c>
      <c r="E1250" s="574">
        <v>0</v>
      </c>
      <c r="F1250" s="574">
        <v>0</v>
      </c>
      <c r="G1250" s="583">
        <v>36</v>
      </c>
      <c r="H1250" s="583">
        <v>27.6</v>
      </c>
      <c r="I1250" s="580">
        <v>87</v>
      </c>
      <c r="J1250" s="580">
        <v>36</v>
      </c>
      <c r="K1250" s="583">
        <v>4.9000000000000004</v>
      </c>
      <c r="L1250" s="580">
        <v>9.16</v>
      </c>
      <c r="M1250" s="580">
        <v>1.82</v>
      </c>
      <c r="N1250" s="581">
        <v>0.56999999999999995</v>
      </c>
      <c r="O1250" s="583">
        <f t="shared" si="270"/>
        <v>1.1950000000000001</v>
      </c>
      <c r="P1250" s="582">
        <v>0.40972222222222227</v>
      </c>
      <c r="Q1250" s="583">
        <v>0</v>
      </c>
    </row>
    <row r="1251" spans="1:17" x14ac:dyDescent="0.35">
      <c r="A1251" s="571">
        <v>9</v>
      </c>
      <c r="B1251" s="580">
        <v>32.880000000000003</v>
      </c>
      <c r="C1251" s="580">
        <v>30.24</v>
      </c>
      <c r="D1251" s="574">
        <v>0</v>
      </c>
      <c r="E1251" s="574">
        <v>0</v>
      </c>
      <c r="F1251" s="574">
        <v>0</v>
      </c>
      <c r="G1251" s="583">
        <v>35.200000000000003</v>
      </c>
      <c r="H1251" s="583">
        <v>27.4</v>
      </c>
      <c r="I1251" s="580">
        <v>92</v>
      </c>
      <c r="J1251" s="580">
        <v>40</v>
      </c>
      <c r="K1251" s="583">
        <v>4.7</v>
      </c>
      <c r="L1251" s="581">
        <v>8.9</v>
      </c>
      <c r="M1251" s="580">
        <v>1.68</v>
      </c>
      <c r="N1251" s="581">
        <v>1.28</v>
      </c>
      <c r="O1251" s="583">
        <f t="shared" si="270"/>
        <v>1.48</v>
      </c>
      <c r="P1251" s="582">
        <v>0.30902777777777779</v>
      </c>
      <c r="Q1251" s="583">
        <v>0</v>
      </c>
    </row>
    <row r="1252" spans="1:17" ht="15" thickBot="1" x14ac:dyDescent="0.4">
      <c r="A1252" s="585">
        <v>10</v>
      </c>
      <c r="B1252" s="581">
        <v>32.68</v>
      </c>
      <c r="C1252" s="580">
        <v>30.24</v>
      </c>
      <c r="D1252" s="574">
        <v>0</v>
      </c>
      <c r="E1252" s="574">
        <v>0</v>
      </c>
      <c r="F1252" s="574">
        <v>0</v>
      </c>
      <c r="G1252" s="583">
        <v>36.4</v>
      </c>
      <c r="H1252" s="580">
        <v>29.4</v>
      </c>
      <c r="I1252" s="580">
        <v>83</v>
      </c>
      <c r="J1252" s="580">
        <v>34</v>
      </c>
      <c r="K1252" s="583">
        <v>4.8</v>
      </c>
      <c r="L1252" s="581">
        <v>8.0399999999999991</v>
      </c>
      <c r="M1252" s="580">
        <v>1.96</v>
      </c>
      <c r="N1252" s="580">
        <v>0.68</v>
      </c>
      <c r="O1252" s="583">
        <f t="shared" si="270"/>
        <v>1.32</v>
      </c>
      <c r="P1252" s="582">
        <v>0.38194444444444442</v>
      </c>
      <c r="Q1252" s="583">
        <v>0</v>
      </c>
    </row>
    <row r="1253" spans="1:17" ht="15" thickBot="1" x14ac:dyDescent="0.4">
      <c r="A1253" s="597" t="s">
        <v>16</v>
      </c>
      <c r="B1253" s="581">
        <f>SUM(B1243:B1252)</f>
        <v>305.88000000000005</v>
      </c>
      <c r="C1253" s="581">
        <f>SUM(C1243:C1252)</f>
        <v>292.32</v>
      </c>
      <c r="D1253" s="574">
        <v>0</v>
      </c>
      <c r="E1253" s="574">
        <v>0</v>
      </c>
      <c r="F1253" s="574">
        <v>0</v>
      </c>
      <c r="G1253" s="581">
        <f t="shared" ref="G1253:N1253" si="271">SUM(G1243:G1252)</f>
        <v>341.8</v>
      </c>
      <c r="H1253" s="581">
        <f t="shared" si="271"/>
        <v>272.79999999999995</v>
      </c>
      <c r="I1253" s="581">
        <f t="shared" si="271"/>
        <v>912</v>
      </c>
      <c r="J1253" s="581">
        <f t="shared" si="271"/>
        <v>427</v>
      </c>
      <c r="K1253" s="581">
        <f t="shared" si="271"/>
        <v>39.9</v>
      </c>
      <c r="L1253" s="581">
        <f t="shared" si="271"/>
        <v>80</v>
      </c>
      <c r="M1253" s="581">
        <f t="shared" si="271"/>
        <v>16.45</v>
      </c>
      <c r="N1253" s="581">
        <f t="shared" si="271"/>
        <v>5.7199999999999989</v>
      </c>
      <c r="O1253" s="583">
        <f t="shared" si="270"/>
        <v>11.084999999999999</v>
      </c>
      <c r="P1253" s="582"/>
      <c r="Q1253" s="583"/>
    </row>
    <row r="1254" spans="1:17" ht="15" thickBot="1" x14ac:dyDescent="0.4">
      <c r="A1254" s="597" t="s">
        <v>18</v>
      </c>
      <c r="B1254" s="581">
        <f>AVERAGE(B1243:B1252)</f>
        <v>30.588000000000005</v>
      </c>
      <c r="C1254" s="581">
        <f>AVERAGE(C1243:C1252)</f>
        <v>29.231999999999999</v>
      </c>
      <c r="D1254" s="574">
        <v>0</v>
      </c>
      <c r="E1254" s="574">
        <v>0</v>
      </c>
      <c r="F1254" s="574">
        <v>0</v>
      </c>
      <c r="G1254" s="581">
        <f t="shared" ref="G1254:N1254" si="272">AVERAGE(G1243:G1252)</f>
        <v>34.18</v>
      </c>
      <c r="H1254" s="581">
        <f t="shared" si="272"/>
        <v>27.279999999999994</v>
      </c>
      <c r="I1254" s="581">
        <f t="shared" si="272"/>
        <v>91.2</v>
      </c>
      <c r="J1254" s="581">
        <f t="shared" si="272"/>
        <v>42.7</v>
      </c>
      <c r="K1254" s="581">
        <f t="shared" si="272"/>
        <v>3.9899999999999998</v>
      </c>
      <c r="L1254" s="581">
        <f t="shared" si="272"/>
        <v>8</v>
      </c>
      <c r="M1254" s="581">
        <f t="shared" si="272"/>
        <v>1.645</v>
      </c>
      <c r="N1254" s="581">
        <f t="shared" si="272"/>
        <v>0.57199999999999984</v>
      </c>
      <c r="O1254" s="583">
        <f t="shared" si="270"/>
        <v>1.1084999999999998</v>
      </c>
      <c r="P1254" s="582"/>
      <c r="Q1254" s="583"/>
    </row>
    <row r="1255" spans="1:17" x14ac:dyDescent="0.35">
      <c r="A1255" s="603">
        <v>11</v>
      </c>
      <c r="B1255" s="580">
        <v>34.76</v>
      </c>
      <c r="C1255" s="580">
        <v>30.48</v>
      </c>
      <c r="D1255" s="574">
        <v>0</v>
      </c>
      <c r="E1255" s="574">
        <v>0</v>
      </c>
      <c r="F1255" s="574">
        <v>0</v>
      </c>
      <c r="G1255" s="583">
        <v>36.6</v>
      </c>
      <c r="H1255" s="583">
        <v>29.2</v>
      </c>
      <c r="I1255" s="580">
        <v>82</v>
      </c>
      <c r="J1255" s="580">
        <v>34</v>
      </c>
      <c r="K1255" s="583">
        <v>5.8</v>
      </c>
      <c r="L1255" s="580">
        <v>8.24</v>
      </c>
      <c r="M1255" s="581">
        <v>1.71</v>
      </c>
      <c r="N1255" s="581">
        <v>0.77</v>
      </c>
      <c r="O1255" s="583">
        <f t="shared" si="270"/>
        <v>1.24</v>
      </c>
      <c r="P1255" s="582">
        <v>0.37152777777777773</v>
      </c>
      <c r="Q1255" s="583">
        <v>0</v>
      </c>
    </row>
    <row r="1256" spans="1:17" x14ac:dyDescent="0.35">
      <c r="A1256" s="571">
        <v>12</v>
      </c>
      <c r="B1256" s="580">
        <v>34.56</v>
      </c>
      <c r="C1256" s="581">
        <v>30.44</v>
      </c>
      <c r="D1256" s="574">
        <v>0</v>
      </c>
      <c r="E1256" s="574">
        <v>0</v>
      </c>
      <c r="F1256" s="574">
        <v>0</v>
      </c>
      <c r="G1256" s="583">
        <v>37.200000000000003</v>
      </c>
      <c r="H1256" s="583">
        <v>28.6</v>
      </c>
      <c r="I1256" s="580">
        <v>83</v>
      </c>
      <c r="J1256" s="580">
        <v>33</v>
      </c>
      <c r="K1256" s="580">
        <v>5.3</v>
      </c>
      <c r="L1256" s="580">
        <v>12.36</v>
      </c>
      <c r="M1256" s="580">
        <v>1.97</v>
      </c>
      <c r="N1256" s="581">
        <v>0.77</v>
      </c>
      <c r="O1256" s="583">
        <f t="shared" si="270"/>
        <v>1.37</v>
      </c>
      <c r="P1256" s="582">
        <v>0.43055555555555558</v>
      </c>
      <c r="Q1256" s="583">
        <v>0</v>
      </c>
    </row>
    <row r="1257" spans="1:17" x14ac:dyDescent="0.35">
      <c r="A1257" s="571">
        <v>13</v>
      </c>
      <c r="B1257" s="580">
        <v>34.76</v>
      </c>
      <c r="C1257" s="581">
        <v>29.92</v>
      </c>
      <c r="D1257" s="574">
        <v>0</v>
      </c>
      <c r="E1257" s="574">
        <v>0</v>
      </c>
      <c r="F1257" s="574">
        <v>0</v>
      </c>
      <c r="G1257" s="583">
        <v>36</v>
      </c>
      <c r="H1257" s="583">
        <v>26.4</v>
      </c>
      <c r="I1257" s="580">
        <v>91</v>
      </c>
      <c r="J1257" s="580">
        <v>29</v>
      </c>
      <c r="K1257" s="580">
        <v>6.1</v>
      </c>
      <c r="L1257" s="581">
        <v>6.8</v>
      </c>
      <c r="M1257" s="580">
        <v>1.59</v>
      </c>
      <c r="N1257" s="580">
        <v>0.67</v>
      </c>
      <c r="O1257" s="583">
        <f t="shared" si="270"/>
        <v>1.1300000000000001</v>
      </c>
      <c r="P1257" s="582">
        <v>0.4375</v>
      </c>
      <c r="Q1257" s="583">
        <v>0</v>
      </c>
    </row>
    <row r="1258" spans="1:17" x14ac:dyDescent="0.35">
      <c r="A1258" s="571">
        <v>14</v>
      </c>
      <c r="B1258" s="581">
        <v>34.479999999999997</v>
      </c>
      <c r="C1258" s="580">
        <v>30.2</v>
      </c>
      <c r="D1258" s="574">
        <v>0</v>
      </c>
      <c r="E1258" s="574">
        <v>0</v>
      </c>
      <c r="F1258" s="574">
        <v>0</v>
      </c>
      <c r="G1258" s="583">
        <v>36.4</v>
      </c>
      <c r="H1258" s="580">
        <v>27.4</v>
      </c>
      <c r="I1258" s="580">
        <v>82</v>
      </c>
      <c r="J1258" s="580">
        <v>30</v>
      </c>
      <c r="K1258" s="580">
        <v>5.5</v>
      </c>
      <c r="L1258" s="580">
        <v>8.74</v>
      </c>
      <c r="M1258" s="580">
        <v>1.55</v>
      </c>
      <c r="N1258" s="580">
        <v>0.77</v>
      </c>
      <c r="O1258" s="583">
        <f t="shared" si="270"/>
        <v>1.1600000000000001</v>
      </c>
      <c r="P1258" s="582">
        <v>0.35069444444444442</v>
      </c>
      <c r="Q1258" s="583">
        <v>0</v>
      </c>
    </row>
    <row r="1259" spans="1:17" x14ac:dyDescent="0.35">
      <c r="A1259" s="571">
        <v>15</v>
      </c>
      <c r="B1259" s="580">
        <v>32.28</v>
      </c>
      <c r="C1259" s="580">
        <v>30.08</v>
      </c>
      <c r="D1259" s="574">
        <v>0</v>
      </c>
      <c r="E1259" s="574">
        <v>0</v>
      </c>
      <c r="F1259" s="574">
        <v>0</v>
      </c>
      <c r="G1259" s="580">
        <v>37.200000000000003</v>
      </c>
      <c r="H1259" s="583">
        <v>28.2</v>
      </c>
      <c r="I1259" s="580">
        <v>82</v>
      </c>
      <c r="J1259" s="580">
        <v>26</v>
      </c>
      <c r="K1259" s="583">
        <v>6.4</v>
      </c>
      <c r="L1259" s="580">
        <v>8.7200000000000006</v>
      </c>
      <c r="M1259" s="580">
        <v>1.57</v>
      </c>
      <c r="N1259" s="581">
        <v>0.9</v>
      </c>
      <c r="O1259" s="583">
        <f t="shared" si="270"/>
        <v>1.2350000000000001</v>
      </c>
      <c r="P1259" s="582">
        <v>0.4236111111111111</v>
      </c>
      <c r="Q1259" s="583">
        <v>0</v>
      </c>
    </row>
    <row r="1260" spans="1:17" x14ac:dyDescent="0.35">
      <c r="A1260" s="571">
        <v>16</v>
      </c>
      <c r="B1260" s="581">
        <v>35.4</v>
      </c>
      <c r="C1260" s="580">
        <v>30.24</v>
      </c>
      <c r="D1260" s="574">
        <v>0</v>
      </c>
      <c r="E1260" s="574">
        <v>0</v>
      </c>
      <c r="F1260" s="574">
        <v>0</v>
      </c>
      <c r="G1260" s="583">
        <v>36.799999999999997</v>
      </c>
      <c r="H1260" s="583">
        <v>27.6</v>
      </c>
      <c r="I1260" s="580">
        <v>82</v>
      </c>
      <c r="J1260" s="580">
        <v>30</v>
      </c>
      <c r="K1260" s="583">
        <v>6.5</v>
      </c>
      <c r="L1260" s="580">
        <v>8.16</v>
      </c>
      <c r="M1260" s="580">
        <v>1.65</v>
      </c>
      <c r="N1260" s="581">
        <v>0.75</v>
      </c>
      <c r="O1260" s="583">
        <f t="shared" si="270"/>
        <v>1.2</v>
      </c>
      <c r="P1260" s="582">
        <v>0.4201388888888889</v>
      </c>
      <c r="Q1260" s="583">
        <v>0</v>
      </c>
    </row>
    <row r="1261" spans="1:17" x14ac:dyDescent="0.35">
      <c r="A1261" s="571">
        <v>17</v>
      </c>
      <c r="B1261" s="580">
        <v>35.68</v>
      </c>
      <c r="C1261" s="581">
        <v>30.4</v>
      </c>
      <c r="D1261" s="574">
        <v>0</v>
      </c>
      <c r="E1261" s="574">
        <v>0</v>
      </c>
      <c r="F1261" s="574">
        <v>0</v>
      </c>
      <c r="G1261" s="583">
        <v>38</v>
      </c>
      <c r="H1261" s="580">
        <v>26.6</v>
      </c>
      <c r="I1261" s="580">
        <v>82</v>
      </c>
      <c r="J1261" s="580">
        <v>27</v>
      </c>
      <c r="K1261" s="583">
        <v>7.3</v>
      </c>
      <c r="L1261" s="604">
        <v>0</v>
      </c>
      <c r="M1261" s="580">
        <v>1.58</v>
      </c>
      <c r="N1261" s="580">
        <v>1.03</v>
      </c>
      <c r="O1261" s="583">
        <f t="shared" si="270"/>
        <v>1.3050000000000002</v>
      </c>
      <c r="P1261" s="582">
        <v>0.3888888888888889</v>
      </c>
      <c r="Q1261" s="583">
        <v>0</v>
      </c>
    </row>
    <row r="1262" spans="1:17" x14ac:dyDescent="0.35">
      <c r="A1262" s="571">
        <v>18</v>
      </c>
      <c r="B1262" s="580">
        <v>32.72</v>
      </c>
      <c r="C1262" s="580">
        <v>29.72</v>
      </c>
      <c r="D1262" s="574">
        <v>0</v>
      </c>
      <c r="E1262" s="574">
        <v>0</v>
      </c>
      <c r="F1262" s="574">
        <v>0</v>
      </c>
      <c r="G1262" s="583">
        <v>36</v>
      </c>
      <c r="H1262" s="583">
        <v>25</v>
      </c>
      <c r="I1262" s="580">
        <v>88</v>
      </c>
      <c r="J1262" s="580">
        <v>31</v>
      </c>
      <c r="K1262" s="583">
        <v>4.9000000000000004</v>
      </c>
      <c r="L1262" s="580">
        <v>5.24</v>
      </c>
      <c r="M1262" s="581">
        <v>1.4</v>
      </c>
      <c r="N1262" s="581">
        <v>0.69</v>
      </c>
      <c r="O1262" s="583">
        <f t="shared" si="270"/>
        <v>1.0449999999999999</v>
      </c>
      <c r="P1262" s="582">
        <v>0.22222222222222221</v>
      </c>
      <c r="Q1262" s="583">
        <v>1.8</v>
      </c>
    </row>
    <row r="1263" spans="1:17" x14ac:dyDescent="0.35">
      <c r="A1263" s="571">
        <v>19</v>
      </c>
      <c r="B1263" s="580">
        <v>35.44</v>
      </c>
      <c r="C1263" s="581">
        <v>30.8</v>
      </c>
      <c r="D1263" s="574">
        <v>0</v>
      </c>
      <c r="E1263" s="574">
        <v>0</v>
      </c>
      <c r="F1263" s="574">
        <v>0</v>
      </c>
      <c r="G1263" s="583">
        <v>37.6</v>
      </c>
      <c r="H1263" s="583">
        <v>29.2</v>
      </c>
      <c r="I1263" s="580">
        <v>75</v>
      </c>
      <c r="J1263" s="580">
        <v>34</v>
      </c>
      <c r="K1263" s="580">
        <v>7.2</v>
      </c>
      <c r="L1263" s="580">
        <v>12.7</v>
      </c>
      <c r="M1263" s="580">
        <v>2.21</v>
      </c>
      <c r="N1263" s="581">
        <v>0.89</v>
      </c>
      <c r="O1263" s="583">
        <f t="shared" si="270"/>
        <v>1.55</v>
      </c>
      <c r="P1263" s="582">
        <v>0.375</v>
      </c>
      <c r="Q1263" s="583">
        <v>0</v>
      </c>
    </row>
    <row r="1264" spans="1:17" ht="15" thickBot="1" x14ac:dyDescent="0.4">
      <c r="A1264" s="585">
        <v>20</v>
      </c>
      <c r="B1264" s="581">
        <v>36.28</v>
      </c>
      <c r="C1264" s="581">
        <v>30.48</v>
      </c>
      <c r="D1264" s="574">
        <v>0</v>
      </c>
      <c r="E1264" s="574">
        <v>0</v>
      </c>
      <c r="F1264" s="574">
        <v>0</v>
      </c>
      <c r="G1264" s="583">
        <v>37.799999999999997</v>
      </c>
      <c r="H1264" s="583">
        <v>28.6</v>
      </c>
      <c r="I1264" s="580">
        <v>78</v>
      </c>
      <c r="J1264" s="580">
        <v>28</v>
      </c>
      <c r="K1264" s="580">
        <v>7.5</v>
      </c>
      <c r="L1264" s="581">
        <v>9.8000000000000007</v>
      </c>
      <c r="M1264" s="580">
        <v>1.74</v>
      </c>
      <c r="N1264" s="580">
        <v>0.84</v>
      </c>
      <c r="O1264" s="583">
        <f t="shared" si="270"/>
        <v>1.29</v>
      </c>
      <c r="P1264" s="582">
        <v>0.41666666666666669</v>
      </c>
      <c r="Q1264" s="583">
        <v>0</v>
      </c>
    </row>
    <row r="1265" spans="1:17" ht="15" thickBot="1" x14ac:dyDescent="0.4">
      <c r="A1265" s="597" t="s">
        <v>16</v>
      </c>
      <c r="B1265" s="581">
        <f>SUM(B1255:B1264)</f>
        <v>346.36</v>
      </c>
      <c r="C1265" s="581">
        <f>SUM(C1255:C1264)</f>
        <v>302.76000000000005</v>
      </c>
      <c r="D1265" s="574">
        <v>0</v>
      </c>
      <c r="E1265" s="574">
        <v>0</v>
      </c>
      <c r="F1265" s="574">
        <v>0</v>
      </c>
      <c r="G1265" s="581">
        <f t="shared" ref="G1265:N1265" si="273">SUM(G1255:G1264)</f>
        <v>369.60000000000008</v>
      </c>
      <c r="H1265" s="581">
        <f t="shared" si="273"/>
        <v>276.79999999999995</v>
      </c>
      <c r="I1265" s="581">
        <f t="shared" si="273"/>
        <v>825</v>
      </c>
      <c r="J1265" s="581">
        <f t="shared" si="273"/>
        <v>302</v>
      </c>
      <c r="K1265" s="581">
        <f t="shared" si="273"/>
        <v>62.5</v>
      </c>
      <c r="L1265" s="581">
        <f t="shared" si="273"/>
        <v>80.759999999999991</v>
      </c>
      <c r="M1265" s="581">
        <f t="shared" si="273"/>
        <v>16.97</v>
      </c>
      <c r="N1265" s="581">
        <f t="shared" si="273"/>
        <v>8.08</v>
      </c>
      <c r="O1265" s="583">
        <f t="shared" si="270"/>
        <v>12.524999999999999</v>
      </c>
      <c r="P1265" s="582"/>
      <c r="Q1265" s="583"/>
    </row>
    <row r="1266" spans="1:17" ht="15" thickBot="1" x14ac:dyDescent="0.4">
      <c r="A1266" s="597" t="s">
        <v>18</v>
      </c>
      <c r="B1266" s="581">
        <f>AVERAGE(B1255:B1264)</f>
        <v>34.636000000000003</v>
      </c>
      <c r="C1266" s="581">
        <f>AVERAGE(C1255:C1264)</f>
        <v>30.276000000000003</v>
      </c>
      <c r="D1266" s="574">
        <v>0</v>
      </c>
      <c r="E1266" s="574">
        <v>0</v>
      </c>
      <c r="F1266" s="574">
        <v>0</v>
      </c>
      <c r="G1266" s="581">
        <f t="shared" ref="G1266:N1266" si="274">AVERAGE(G1255:G1264)</f>
        <v>36.960000000000008</v>
      </c>
      <c r="H1266" s="581">
        <f t="shared" si="274"/>
        <v>27.679999999999996</v>
      </c>
      <c r="I1266" s="581">
        <f t="shared" si="274"/>
        <v>82.5</v>
      </c>
      <c r="J1266" s="581">
        <f t="shared" si="274"/>
        <v>30.2</v>
      </c>
      <c r="K1266" s="581">
        <f t="shared" si="274"/>
        <v>6.25</v>
      </c>
      <c r="L1266" s="581">
        <f t="shared" si="274"/>
        <v>8.0759999999999987</v>
      </c>
      <c r="M1266" s="581">
        <f t="shared" si="274"/>
        <v>1.6969999999999998</v>
      </c>
      <c r="N1266" s="581">
        <f t="shared" si="274"/>
        <v>0.80800000000000005</v>
      </c>
      <c r="O1266" s="583">
        <f t="shared" si="270"/>
        <v>1.2524999999999999</v>
      </c>
      <c r="P1266" s="582"/>
      <c r="Q1266" s="583"/>
    </row>
    <row r="1267" spans="1:17" x14ac:dyDescent="0.35">
      <c r="A1267" s="612">
        <v>21</v>
      </c>
      <c r="B1267" s="580">
        <v>36.840000000000003</v>
      </c>
      <c r="C1267" s="581">
        <v>30.8</v>
      </c>
      <c r="D1267" s="574">
        <v>0</v>
      </c>
      <c r="E1267" s="574">
        <v>0</v>
      </c>
      <c r="F1267" s="574">
        <v>0</v>
      </c>
      <c r="G1267" s="583">
        <v>38.4</v>
      </c>
      <c r="H1267" s="583">
        <v>29</v>
      </c>
      <c r="I1267" s="580">
        <v>82</v>
      </c>
      <c r="J1267" s="580">
        <v>22</v>
      </c>
      <c r="K1267" s="580">
        <v>8.3000000000000007</v>
      </c>
      <c r="L1267" s="581">
        <v>8.5</v>
      </c>
      <c r="M1267" s="580">
        <v>1.68</v>
      </c>
      <c r="N1267" s="580">
        <v>0.79</v>
      </c>
      <c r="O1267" s="583">
        <f t="shared" si="270"/>
        <v>1.2349999999999999</v>
      </c>
      <c r="P1267" s="582">
        <v>0.4236111111111111</v>
      </c>
      <c r="Q1267" s="583">
        <v>0</v>
      </c>
    </row>
    <row r="1268" spans="1:17" x14ac:dyDescent="0.35">
      <c r="A1268" s="594">
        <v>22</v>
      </c>
      <c r="B1268" s="580">
        <v>37.08</v>
      </c>
      <c r="C1268" s="580">
        <v>30.56</v>
      </c>
      <c r="D1268" s="574">
        <v>0</v>
      </c>
      <c r="E1268" s="574">
        <v>0</v>
      </c>
      <c r="F1268" s="574">
        <v>0</v>
      </c>
      <c r="G1268" s="580">
        <v>37.799999999999997</v>
      </c>
      <c r="H1268" s="583">
        <v>28.8</v>
      </c>
      <c r="I1268" s="580">
        <v>74</v>
      </c>
      <c r="J1268" s="580">
        <v>25</v>
      </c>
      <c r="K1268" s="583">
        <v>7.5</v>
      </c>
      <c r="L1268" s="580">
        <v>9.84</v>
      </c>
      <c r="M1268" s="580">
        <v>1.79</v>
      </c>
      <c r="N1268" s="581">
        <v>0.79</v>
      </c>
      <c r="O1268" s="583">
        <f t="shared" si="270"/>
        <v>1.29</v>
      </c>
      <c r="P1268" s="582" t="s">
        <v>284</v>
      </c>
      <c r="Q1268" s="583">
        <v>0</v>
      </c>
    </row>
    <row r="1269" spans="1:17" x14ac:dyDescent="0.35">
      <c r="A1269" s="594">
        <v>23</v>
      </c>
      <c r="B1269" s="581">
        <v>36.72</v>
      </c>
      <c r="C1269" s="580">
        <v>30.68</v>
      </c>
      <c r="D1269" s="574">
        <v>0</v>
      </c>
      <c r="E1269" s="574">
        <v>0</v>
      </c>
      <c r="F1269" s="574">
        <v>0</v>
      </c>
      <c r="G1269" s="583">
        <v>38.200000000000003</v>
      </c>
      <c r="H1269" s="583">
        <v>28.4</v>
      </c>
      <c r="I1269" s="580">
        <v>82</v>
      </c>
      <c r="J1269" s="580">
        <v>25</v>
      </c>
      <c r="K1269" s="583">
        <v>7.2</v>
      </c>
      <c r="L1269" s="580">
        <v>12.34</v>
      </c>
      <c r="M1269" s="580">
        <v>1.82</v>
      </c>
      <c r="N1269" s="581">
        <v>0.87</v>
      </c>
      <c r="O1269" s="583">
        <f t="shared" si="270"/>
        <v>1.345</v>
      </c>
      <c r="P1269" s="582" t="s">
        <v>121</v>
      </c>
      <c r="Q1269" s="583">
        <v>0</v>
      </c>
    </row>
    <row r="1270" spans="1:17" x14ac:dyDescent="0.35">
      <c r="A1270" s="594">
        <v>24</v>
      </c>
      <c r="B1270" s="580">
        <v>34.56</v>
      </c>
      <c r="C1270" s="580">
        <v>30.64</v>
      </c>
      <c r="D1270" s="574">
        <v>0</v>
      </c>
      <c r="E1270" s="574">
        <v>0</v>
      </c>
      <c r="F1270" s="574">
        <v>0</v>
      </c>
      <c r="G1270" s="583">
        <v>36.4</v>
      </c>
      <c r="H1270" s="580">
        <v>25.8</v>
      </c>
      <c r="I1270" s="580">
        <v>74</v>
      </c>
      <c r="J1270" s="580">
        <v>36</v>
      </c>
      <c r="K1270" s="583">
        <v>5.9</v>
      </c>
      <c r="L1270" s="581">
        <v>10.16</v>
      </c>
      <c r="M1270" s="580">
        <v>1.7</v>
      </c>
      <c r="N1270" s="580">
        <v>0.73</v>
      </c>
      <c r="O1270" s="583">
        <f t="shared" si="270"/>
        <v>1.2149999999999999</v>
      </c>
      <c r="P1270" s="582" t="s">
        <v>141</v>
      </c>
      <c r="Q1270" s="583">
        <v>0</v>
      </c>
    </row>
    <row r="1271" spans="1:17" x14ac:dyDescent="0.35">
      <c r="A1271" s="594">
        <v>25</v>
      </c>
      <c r="B1271" s="580">
        <v>36.28</v>
      </c>
      <c r="C1271" s="580">
        <v>31.28</v>
      </c>
      <c r="D1271" s="574">
        <v>0</v>
      </c>
      <c r="E1271" s="574">
        <v>0</v>
      </c>
      <c r="F1271" s="574">
        <v>0</v>
      </c>
      <c r="G1271" s="583">
        <v>36.4</v>
      </c>
      <c r="H1271" s="583">
        <v>29.2</v>
      </c>
      <c r="I1271" s="580">
        <v>76</v>
      </c>
      <c r="J1271" s="580">
        <v>32</v>
      </c>
      <c r="K1271" s="583">
        <v>5.6</v>
      </c>
      <c r="L1271" s="580">
        <v>7.16</v>
      </c>
      <c r="M1271" s="581">
        <v>1.59</v>
      </c>
      <c r="N1271" s="581">
        <v>0.61</v>
      </c>
      <c r="O1271" s="583">
        <f t="shared" si="270"/>
        <v>1.1000000000000001</v>
      </c>
      <c r="P1271" s="582" t="s">
        <v>328</v>
      </c>
      <c r="Q1271" s="583">
        <v>0</v>
      </c>
    </row>
    <row r="1272" spans="1:17" x14ac:dyDescent="0.35">
      <c r="A1272" s="594">
        <v>26</v>
      </c>
      <c r="B1272" s="580">
        <v>37.840000000000003</v>
      </c>
      <c r="C1272" s="581">
        <v>31.32</v>
      </c>
      <c r="D1272" s="574">
        <v>0</v>
      </c>
      <c r="E1272" s="574">
        <v>0</v>
      </c>
      <c r="F1272" s="574">
        <v>0</v>
      </c>
      <c r="G1272" s="583">
        <v>37.799999999999997</v>
      </c>
      <c r="H1272" s="583">
        <v>27.6</v>
      </c>
      <c r="I1272" s="580">
        <v>82</v>
      </c>
      <c r="J1272" s="580">
        <v>28</v>
      </c>
      <c r="K1272" s="580">
        <v>7.5</v>
      </c>
      <c r="L1272" s="581">
        <v>10.199999999999999</v>
      </c>
      <c r="M1272" s="580">
        <v>1.74</v>
      </c>
      <c r="N1272" s="581">
        <v>1.03</v>
      </c>
      <c r="O1272" s="583">
        <f t="shared" si="270"/>
        <v>1.385</v>
      </c>
      <c r="P1272" s="582" t="s">
        <v>284</v>
      </c>
      <c r="Q1272" s="583">
        <v>0</v>
      </c>
    </row>
    <row r="1273" spans="1:17" x14ac:dyDescent="0.35">
      <c r="A1273" s="594">
        <v>27</v>
      </c>
      <c r="B1273" s="581">
        <v>37.76</v>
      </c>
      <c r="C1273" s="581">
        <v>31.56</v>
      </c>
      <c r="D1273" s="574">
        <v>0</v>
      </c>
      <c r="E1273" s="574">
        <v>0</v>
      </c>
      <c r="F1273" s="574">
        <v>0</v>
      </c>
      <c r="G1273" s="583">
        <v>38.4</v>
      </c>
      <c r="H1273" s="583">
        <v>29.6</v>
      </c>
      <c r="I1273" s="580">
        <v>75</v>
      </c>
      <c r="J1273" s="580">
        <v>25</v>
      </c>
      <c r="K1273" s="580">
        <v>7.6</v>
      </c>
      <c r="L1273" s="581">
        <v>10.48</v>
      </c>
      <c r="M1273" s="580">
        <v>1.72</v>
      </c>
      <c r="N1273" s="580">
        <v>0.88</v>
      </c>
      <c r="O1273" s="583">
        <f t="shared" si="270"/>
        <v>1.3</v>
      </c>
      <c r="P1273" s="582" t="s">
        <v>132</v>
      </c>
      <c r="Q1273" s="583">
        <v>0</v>
      </c>
    </row>
    <row r="1274" spans="1:17" x14ac:dyDescent="0.35">
      <c r="A1274" s="594">
        <v>28</v>
      </c>
      <c r="B1274" s="580">
        <v>37.799999999999997</v>
      </c>
      <c r="C1274" s="581">
        <v>31.4</v>
      </c>
      <c r="D1274" s="574">
        <v>0</v>
      </c>
      <c r="E1274" s="574">
        <v>0</v>
      </c>
      <c r="F1274" s="574">
        <v>0</v>
      </c>
      <c r="G1274" s="583">
        <v>38.6</v>
      </c>
      <c r="H1274" s="583">
        <v>29</v>
      </c>
      <c r="I1274" s="580">
        <v>78</v>
      </c>
      <c r="J1274" s="580">
        <v>22</v>
      </c>
      <c r="K1274" s="580">
        <v>8.3000000000000007</v>
      </c>
      <c r="L1274" s="580">
        <v>10.42</v>
      </c>
      <c r="M1274" s="580">
        <v>1.7</v>
      </c>
      <c r="N1274" s="580">
        <v>1.06</v>
      </c>
      <c r="O1274" s="583">
        <f t="shared" si="270"/>
        <v>1.38</v>
      </c>
      <c r="P1274" s="582" t="s">
        <v>128</v>
      </c>
      <c r="Q1274" s="583">
        <v>0</v>
      </c>
    </row>
    <row r="1275" spans="1:17" x14ac:dyDescent="0.35">
      <c r="A1275" s="594">
        <v>29</v>
      </c>
      <c r="B1275" s="580">
        <v>38.159999999999997</v>
      </c>
      <c r="C1275" s="580">
        <v>31.64</v>
      </c>
      <c r="D1275" s="574">
        <v>0</v>
      </c>
      <c r="E1275" s="574">
        <v>0</v>
      </c>
      <c r="F1275" s="574">
        <v>0</v>
      </c>
      <c r="G1275" s="583">
        <v>38</v>
      </c>
      <c r="H1275" s="583">
        <v>30</v>
      </c>
      <c r="I1275" s="580">
        <v>78</v>
      </c>
      <c r="J1275" s="580">
        <v>26</v>
      </c>
      <c r="K1275" s="583">
        <v>7.1</v>
      </c>
      <c r="L1275" s="583">
        <v>11.38</v>
      </c>
      <c r="M1275" s="581">
        <v>1.8</v>
      </c>
      <c r="N1275" s="581">
        <v>0.73</v>
      </c>
      <c r="O1275" s="583">
        <f t="shared" si="270"/>
        <v>1.2650000000000001</v>
      </c>
      <c r="P1275" s="582">
        <v>0.41666666666666669</v>
      </c>
      <c r="Q1275" s="583">
        <v>0</v>
      </c>
    </row>
    <row r="1276" spans="1:17" x14ac:dyDescent="0.35">
      <c r="A1276" s="594">
        <v>30</v>
      </c>
      <c r="B1276" s="581">
        <v>37.200000000000003</v>
      </c>
      <c r="C1276" s="580">
        <v>30.92</v>
      </c>
      <c r="D1276" s="574">
        <v>0</v>
      </c>
      <c r="E1276" s="574">
        <v>0</v>
      </c>
      <c r="F1276" s="574">
        <v>0</v>
      </c>
      <c r="G1276" s="583">
        <v>38.4</v>
      </c>
      <c r="H1276" s="583">
        <v>26.6</v>
      </c>
      <c r="I1276" s="580">
        <v>70</v>
      </c>
      <c r="J1276" s="580">
        <v>27</v>
      </c>
      <c r="K1276" s="583">
        <v>7.5</v>
      </c>
      <c r="L1276" s="580">
        <v>9.6999999999999993</v>
      </c>
      <c r="M1276" s="580">
        <v>1.64</v>
      </c>
      <c r="N1276" s="581">
        <v>1.1000000000000001</v>
      </c>
      <c r="O1276" s="583">
        <f t="shared" si="270"/>
        <v>1.37</v>
      </c>
      <c r="P1276" s="582">
        <v>0.41319444444444442</v>
      </c>
      <c r="Q1276" s="583">
        <v>0</v>
      </c>
    </row>
    <row r="1277" spans="1:17" ht="15" thickBot="1" x14ac:dyDescent="0.4">
      <c r="A1277" s="651">
        <v>31</v>
      </c>
      <c r="B1277" s="580">
        <v>37.119999999999997</v>
      </c>
      <c r="C1277" s="580">
        <v>31.12</v>
      </c>
      <c r="D1277" s="574">
        <v>0</v>
      </c>
      <c r="E1277" s="574">
        <v>0</v>
      </c>
      <c r="F1277" s="574">
        <v>0</v>
      </c>
      <c r="G1277" s="583">
        <v>38.4</v>
      </c>
      <c r="H1277" s="580">
        <v>28.2</v>
      </c>
      <c r="I1277" s="580">
        <v>70</v>
      </c>
      <c r="J1277" s="580">
        <v>25</v>
      </c>
      <c r="K1277" s="583">
        <v>7.1</v>
      </c>
      <c r="L1277" s="583">
        <v>9.6</v>
      </c>
      <c r="M1277" s="580">
        <v>1.57</v>
      </c>
      <c r="N1277" s="580">
        <v>0.99</v>
      </c>
      <c r="O1277" s="583">
        <f t="shared" si="270"/>
        <v>1.28</v>
      </c>
      <c r="P1277" s="582">
        <v>0.3888888888888889</v>
      </c>
      <c r="Q1277" s="583">
        <v>0</v>
      </c>
    </row>
    <row r="1278" spans="1:17" ht="15" thickBot="1" x14ac:dyDescent="0.4">
      <c r="A1278" s="597" t="s">
        <v>16</v>
      </c>
      <c r="B1278" s="602">
        <f>SUM(B1267:B1277)</f>
        <v>407.35999999999996</v>
      </c>
      <c r="C1278" s="602">
        <f>SUM(C1267:C1277)</f>
        <v>341.92</v>
      </c>
      <c r="D1278" s="574">
        <v>0</v>
      </c>
      <c r="E1278" s="574">
        <v>0</v>
      </c>
      <c r="F1278" s="574">
        <v>0</v>
      </c>
      <c r="G1278" s="602">
        <f t="shared" ref="G1278:O1278" si="275">SUM(G1267:G1277)</f>
        <v>416.79999999999995</v>
      </c>
      <c r="H1278" s="602">
        <f t="shared" si="275"/>
        <v>312.2</v>
      </c>
      <c r="I1278" s="602">
        <f t="shared" si="275"/>
        <v>841</v>
      </c>
      <c r="J1278" s="602">
        <f t="shared" si="275"/>
        <v>293</v>
      </c>
      <c r="K1278" s="602">
        <f t="shared" si="275"/>
        <v>79.599999999999994</v>
      </c>
      <c r="L1278" s="602">
        <f t="shared" si="275"/>
        <v>109.78</v>
      </c>
      <c r="M1278" s="602">
        <f t="shared" si="275"/>
        <v>18.75</v>
      </c>
      <c r="N1278" s="602">
        <f t="shared" si="275"/>
        <v>9.58</v>
      </c>
      <c r="O1278" s="602">
        <f t="shared" si="275"/>
        <v>14.165000000000001</v>
      </c>
      <c r="P1278" s="602"/>
      <c r="Q1278" s="602"/>
    </row>
    <row r="1279" spans="1:17" ht="15" thickBot="1" x14ac:dyDescent="0.4">
      <c r="A1279" s="597" t="s">
        <v>18</v>
      </c>
      <c r="B1279" s="602">
        <f>AVERAGE(B1267:B1277)</f>
        <v>37.032727272727271</v>
      </c>
      <c r="C1279" s="602">
        <f>AVERAGE(C1267:C1277)</f>
        <v>31.083636363636366</v>
      </c>
      <c r="D1279" s="574">
        <v>0</v>
      </c>
      <c r="E1279" s="574">
        <v>0</v>
      </c>
      <c r="F1279" s="574">
        <v>0</v>
      </c>
      <c r="G1279" s="602">
        <f t="shared" ref="G1279:O1279" si="276">AVERAGE(G1267:G1277)</f>
        <v>37.890909090909084</v>
      </c>
      <c r="H1279" s="602">
        <f t="shared" si="276"/>
        <v>28.381818181818179</v>
      </c>
      <c r="I1279" s="602">
        <f t="shared" si="276"/>
        <v>76.454545454545453</v>
      </c>
      <c r="J1279" s="602">
        <f t="shared" si="276"/>
        <v>26.636363636363637</v>
      </c>
      <c r="K1279" s="602">
        <f t="shared" si="276"/>
        <v>7.2363636363636354</v>
      </c>
      <c r="L1279" s="602">
        <f t="shared" si="276"/>
        <v>9.98</v>
      </c>
      <c r="M1279" s="602">
        <f t="shared" si="276"/>
        <v>1.7045454545454546</v>
      </c>
      <c r="N1279" s="602">
        <f t="shared" si="276"/>
        <v>0.87090909090909097</v>
      </c>
      <c r="O1279" s="602">
        <f t="shared" si="276"/>
        <v>1.2877272727272728</v>
      </c>
      <c r="P1279" s="602"/>
      <c r="Q1279" s="602"/>
    </row>
    <row r="1280" spans="1:17" ht="15" thickBot="1" x14ac:dyDescent="0.4">
      <c r="A1280" s="597" t="s">
        <v>20</v>
      </c>
      <c r="B1280" s="602">
        <f>B1278+B1265+B1253</f>
        <v>1059.6000000000001</v>
      </c>
      <c r="C1280" s="602">
        <f>C1278+C1265+C1253</f>
        <v>937</v>
      </c>
      <c r="D1280" s="574">
        <v>0</v>
      </c>
      <c r="E1280" s="574">
        <v>0</v>
      </c>
      <c r="F1280" s="574">
        <v>0</v>
      </c>
      <c r="G1280" s="602">
        <f t="shared" ref="G1280:O1280" si="277">G1278+G1265+G1253</f>
        <v>1128.2</v>
      </c>
      <c r="H1280" s="602">
        <f t="shared" si="277"/>
        <v>861.8</v>
      </c>
      <c r="I1280" s="602">
        <f t="shared" si="277"/>
        <v>2578</v>
      </c>
      <c r="J1280" s="602">
        <f t="shared" si="277"/>
        <v>1022</v>
      </c>
      <c r="K1280" s="602">
        <f t="shared" si="277"/>
        <v>182</v>
      </c>
      <c r="L1280" s="602">
        <f t="shared" si="277"/>
        <v>270.53999999999996</v>
      </c>
      <c r="M1280" s="602">
        <f t="shared" si="277"/>
        <v>52.17</v>
      </c>
      <c r="N1280" s="602">
        <f t="shared" si="277"/>
        <v>23.38</v>
      </c>
      <c r="O1280" s="602">
        <f t="shared" si="277"/>
        <v>37.774999999999999</v>
      </c>
      <c r="P1280" s="602"/>
      <c r="Q1280" s="602"/>
    </row>
    <row r="1281" spans="1:17" ht="15" thickBot="1" x14ac:dyDescent="0.4">
      <c r="A1281" s="597" t="s">
        <v>21</v>
      </c>
      <c r="B1281" s="602">
        <f>B1280/31</f>
        <v>34.180645161290329</v>
      </c>
      <c r="C1281" s="602">
        <f>C1280/31</f>
        <v>30.225806451612904</v>
      </c>
      <c r="D1281" s="574">
        <v>0</v>
      </c>
      <c r="E1281" s="574">
        <v>0</v>
      </c>
      <c r="F1281" s="574">
        <v>0</v>
      </c>
      <c r="G1281" s="602">
        <f t="shared" ref="G1281:O1281" si="278">G1280/31</f>
        <v>36.393548387096779</v>
      </c>
      <c r="H1281" s="602">
        <f t="shared" si="278"/>
        <v>27.799999999999997</v>
      </c>
      <c r="I1281" s="602">
        <f t="shared" si="278"/>
        <v>83.161290322580641</v>
      </c>
      <c r="J1281" s="602">
        <f t="shared" si="278"/>
        <v>32.967741935483872</v>
      </c>
      <c r="K1281" s="602">
        <f t="shared" si="278"/>
        <v>5.870967741935484</v>
      </c>
      <c r="L1281" s="602">
        <f t="shared" si="278"/>
        <v>8.7270967741935479</v>
      </c>
      <c r="M1281" s="602">
        <f t="shared" si="278"/>
        <v>1.6829032258064516</v>
      </c>
      <c r="N1281" s="602">
        <f t="shared" si="278"/>
        <v>0.75419354838709673</v>
      </c>
      <c r="O1281" s="602">
        <f t="shared" si="278"/>
        <v>1.2185483870967742</v>
      </c>
      <c r="P1281" s="602"/>
      <c r="Q1281" s="602"/>
    </row>
    <row r="1282" spans="1:17" x14ac:dyDescent="0.35">
      <c r="A1282" s="652"/>
      <c r="B1282" s="652"/>
      <c r="C1282" s="652"/>
      <c r="D1282" s="652"/>
      <c r="E1282" s="652"/>
      <c r="F1282" s="652"/>
      <c r="G1282" s="652"/>
      <c r="H1282" s="652"/>
      <c r="I1282" s="652"/>
      <c r="J1282" s="652"/>
      <c r="K1282" s="652"/>
      <c r="L1282" s="652"/>
      <c r="M1282" s="652"/>
      <c r="N1282" s="652"/>
      <c r="O1282" s="652"/>
      <c r="P1282" s="652"/>
      <c r="Q1282" s="652"/>
    </row>
    <row r="1283" spans="1:17" ht="15" thickBot="1" x14ac:dyDescent="0.4">
      <c r="A1283" s="1413" t="s">
        <v>329</v>
      </c>
      <c r="B1283" s="648"/>
      <c r="C1283" s="648"/>
      <c r="D1283" s="648"/>
      <c r="E1283" s="648"/>
      <c r="F1283" s="648"/>
      <c r="G1283" s="648"/>
      <c r="H1283" s="648"/>
      <c r="I1283" s="648"/>
      <c r="J1283" s="648"/>
      <c r="K1283" s="648"/>
      <c r="L1283" s="649"/>
      <c r="M1283" s="648"/>
      <c r="N1283" s="648"/>
      <c r="O1283" s="648"/>
      <c r="P1283" s="648"/>
      <c r="Q1283" s="634"/>
    </row>
    <row r="1284" spans="1:17" ht="33" customHeight="1" x14ac:dyDescent="0.35">
      <c r="A1284" s="1569" t="s">
        <v>1</v>
      </c>
      <c r="B1284" s="1460" t="s">
        <v>23</v>
      </c>
      <c r="C1284" s="1578"/>
      <c r="D1284" s="1578"/>
      <c r="E1284" s="1578"/>
      <c r="F1284" s="1571"/>
      <c r="G1284" s="1460" t="s">
        <v>24</v>
      </c>
      <c r="H1284" s="1571"/>
      <c r="I1284" s="1460" t="s">
        <v>4</v>
      </c>
      <c r="J1284" s="1571"/>
      <c r="K1284" s="1572" t="s">
        <v>5</v>
      </c>
      <c r="L1284" s="1573"/>
      <c r="M1284" s="1572" t="s">
        <v>6</v>
      </c>
      <c r="N1284" s="1574"/>
      <c r="O1284" s="1573"/>
      <c r="P1284" s="1585" t="s">
        <v>7</v>
      </c>
      <c r="Q1284" s="1587" t="s">
        <v>8</v>
      </c>
    </row>
    <row r="1285" spans="1:17" ht="26.5" thickBot="1" x14ac:dyDescent="0.4">
      <c r="A1285" s="1570"/>
      <c r="B1285" s="568">
        <v>0.05</v>
      </c>
      <c r="C1285" s="568">
        <v>0.1</v>
      </c>
      <c r="D1285" s="568" t="s">
        <v>322</v>
      </c>
      <c r="E1285" s="568" t="s">
        <v>323</v>
      </c>
      <c r="F1285" s="568" t="s">
        <v>324</v>
      </c>
      <c r="G1285" s="567" t="s">
        <v>9</v>
      </c>
      <c r="H1285" s="567" t="s">
        <v>10</v>
      </c>
      <c r="I1285" s="567" t="s">
        <v>9</v>
      </c>
      <c r="J1285" s="567" t="s">
        <v>10</v>
      </c>
      <c r="K1285" s="567" t="s">
        <v>11</v>
      </c>
      <c r="L1285" s="568" t="s">
        <v>12</v>
      </c>
      <c r="M1285" s="606" t="s">
        <v>13</v>
      </c>
      <c r="N1285" s="606" t="s">
        <v>14</v>
      </c>
      <c r="O1285" s="569" t="s">
        <v>15</v>
      </c>
      <c r="P1285" s="1594"/>
      <c r="Q1285" s="1588"/>
    </row>
    <row r="1286" spans="1:17" x14ac:dyDescent="0.35">
      <c r="A1286" s="571">
        <v>1</v>
      </c>
      <c r="B1286" s="580">
        <v>37.4</v>
      </c>
      <c r="C1286" s="580">
        <v>31.12</v>
      </c>
      <c r="D1286" s="574">
        <v>0</v>
      </c>
      <c r="E1286" s="574">
        <v>0</v>
      </c>
      <c r="F1286" s="574">
        <v>0</v>
      </c>
      <c r="G1286" s="583">
        <v>38.799999999999997</v>
      </c>
      <c r="H1286" s="583">
        <v>28.2</v>
      </c>
      <c r="I1286" s="580">
        <v>59</v>
      </c>
      <c r="J1286" s="580">
        <v>21</v>
      </c>
      <c r="K1286" s="583">
        <v>7.2</v>
      </c>
      <c r="L1286" s="580">
        <v>9.06</v>
      </c>
      <c r="M1286" s="581">
        <v>1.77</v>
      </c>
      <c r="N1286" s="581">
        <v>0.95</v>
      </c>
      <c r="O1286" s="581">
        <f>AVERAGE(M1286:N1286)</f>
        <v>1.3599999999999999</v>
      </c>
      <c r="P1286" s="582">
        <v>0.42708333333333331</v>
      </c>
      <c r="Q1286" s="583">
        <v>0</v>
      </c>
    </row>
    <row r="1287" spans="1:17" x14ac:dyDescent="0.35">
      <c r="A1287" s="571">
        <v>2</v>
      </c>
      <c r="B1287" s="580">
        <v>36.64</v>
      </c>
      <c r="C1287" s="581">
        <v>31.24</v>
      </c>
      <c r="D1287" s="574">
        <v>0</v>
      </c>
      <c r="E1287" s="574">
        <v>0</v>
      </c>
      <c r="F1287" s="574">
        <v>0</v>
      </c>
      <c r="G1287" s="583">
        <v>39</v>
      </c>
      <c r="H1287" s="583">
        <v>27.8</v>
      </c>
      <c r="I1287" s="580">
        <v>73</v>
      </c>
      <c r="J1287" s="580">
        <v>20</v>
      </c>
      <c r="K1287" s="580">
        <v>7.4</v>
      </c>
      <c r="L1287" s="580">
        <v>10.62</v>
      </c>
      <c r="M1287" s="580">
        <v>1.64</v>
      </c>
      <c r="N1287" s="581">
        <v>0.84</v>
      </c>
      <c r="O1287" s="581">
        <f t="shared" ref="O1287:O1320" si="279">AVERAGE(M1287:N1287)</f>
        <v>1.24</v>
      </c>
      <c r="P1287" s="582">
        <v>0.42708333333333331</v>
      </c>
      <c r="Q1287" s="583">
        <v>0</v>
      </c>
    </row>
    <row r="1288" spans="1:17" x14ac:dyDescent="0.35">
      <c r="A1288" s="571">
        <v>3</v>
      </c>
      <c r="B1288" s="581">
        <v>32.880000000000003</v>
      </c>
      <c r="C1288" s="581">
        <v>30.24</v>
      </c>
      <c r="D1288" s="574">
        <v>0</v>
      </c>
      <c r="E1288" s="574">
        <v>0</v>
      </c>
      <c r="F1288" s="574">
        <v>0</v>
      </c>
      <c r="G1288" s="583">
        <v>39</v>
      </c>
      <c r="H1288" s="583">
        <v>26.4</v>
      </c>
      <c r="I1288" s="580">
        <v>71</v>
      </c>
      <c r="J1288" s="580">
        <v>20</v>
      </c>
      <c r="K1288" s="580">
        <v>8.5</v>
      </c>
      <c r="L1288" s="581">
        <v>10.28</v>
      </c>
      <c r="M1288" s="580">
        <v>1.61</v>
      </c>
      <c r="N1288" s="580">
        <v>0.88</v>
      </c>
      <c r="O1288" s="581">
        <f t="shared" si="279"/>
        <v>1.2450000000000001</v>
      </c>
      <c r="P1288" s="582">
        <v>0.42708333333333331</v>
      </c>
      <c r="Q1288" s="583">
        <v>0</v>
      </c>
    </row>
    <row r="1289" spans="1:17" x14ac:dyDescent="0.35">
      <c r="A1289" s="571">
        <v>4</v>
      </c>
      <c r="B1289" s="580">
        <v>36.56</v>
      </c>
      <c r="C1289" s="580">
        <v>30.04</v>
      </c>
      <c r="D1289" s="574">
        <v>0</v>
      </c>
      <c r="E1289" s="574">
        <v>0</v>
      </c>
      <c r="F1289" s="574">
        <v>0</v>
      </c>
      <c r="G1289" s="583">
        <v>38.4</v>
      </c>
      <c r="H1289" s="580">
        <v>26.6</v>
      </c>
      <c r="I1289" s="580">
        <v>68</v>
      </c>
      <c r="J1289" s="580">
        <v>26.6</v>
      </c>
      <c r="K1289" s="580">
        <v>7.6</v>
      </c>
      <c r="L1289" s="580">
        <v>12.4</v>
      </c>
      <c r="M1289" s="580">
        <v>1.61</v>
      </c>
      <c r="N1289" s="580">
        <v>0.94</v>
      </c>
      <c r="O1289" s="581">
        <f t="shared" si="279"/>
        <v>1.2749999999999999</v>
      </c>
      <c r="P1289" s="582">
        <v>0.40625</v>
      </c>
      <c r="Q1289" s="583">
        <v>0</v>
      </c>
    </row>
    <row r="1290" spans="1:17" x14ac:dyDescent="0.35">
      <c r="A1290" s="571">
        <v>5</v>
      </c>
      <c r="B1290" s="580">
        <v>33.159999999999997</v>
      </c>
      <c r="C1290" s="580">
        <v>29.76</v>
      </c>
      <c r="D1290" s="574">
        <v>0</v>
      </c>
      <c r="E1290" s="574">
        <v>0</v>
      </c>
      <c r="F1290" s="574">
        <v>0</v>
      </c>
      <c r="G1290" s="580">
        <v>37.4</v>
      </c>
      <c r="H1290" s="583">
        <v>26</v>
      </c>
      <c r="I1290" s="580">
        <v>65</v>
      </c>
      <c r="J1290" s="580">
        <v>23</v>
      </c>
      <c r="K1290" s="583">
        <v>6.3</v>
      </c>
      <c r="L1290" s="580">
        <v>5.12</v>
      </c>
      <c r="M1290" s="581">
        <v>1.8</v>
      </c>
      <c r="N1290" s="581">
        <v>0.75</v>
      </c>
      <c r="O1290" s="581">
        <f t="shared" si="279"/>
        <v>1.2749999999999999</v>
      </c>
      <c r="P1290" s="582">
        <v>0.36458333333333331</v>
      </c>
      <c r="Q1290" s="583">
        <v>0</v>
      </c>
    </row>
    <row r="1291" spans="1:17" x14ac:dyDescent="0.35">
      <c r="A1291" s="571">
        <v>6</v>
      </c>
      <c r="B1291" s="581">
        <v>36.479999999999997</v>
      </c>
      <c r="C1291" s="580">
        <v>30.2</v>
      </c>
      <c r="D1291" s="574">
        <v>0</v>
      </c>
      <c r="E1291" s="574">
        <v>0</v>
      </c>
      <c r="F1291" s="574">
        <v>0</v>
      </c>
      <c r="G1291" s="583">
        <v>38.799999999999997</v>
      </c>
      <c r="H1291" s="583">
        <v>26.4</v>
      </c>
      <c r="I1291" s="580">
        <v>73</v>
      </c>
      <c r="J1291" s="580">
        <v>22</v>
      </c>
      <c r="K1291" s="583">
        <v>7.2</v>
      </c>
      <c r="L1291" s="580">
        <v>9.2799999999999994</v>
      </c>
      <c r="M1291" s="580">
        <v>1.64</v>
      </c>
      <c r="N1291" s="581">
        <v>0.83</v>
      </c>
      <c r="O1291" s="581">
        <f t="shared" si="279"/>
        <v>1.2349999999999999</v>
      </c>
      <c r="P1291" s="582">
        <v>0.40277777777777773</v>
      </c>
      <c r="Q1291" s="583">
        <v>0</v>
      </c>
    </row>
    <row r="1292" spans="1:17" x14ac:dyDescent="0.35">
      <c r="A1292" s="571">
        <v>7</v>
      </c>
      <c r="B1292" s="580">
        <v>36.479999999999997</v>
      </c>
      <c r="C1292" s="580">
        <v>30.52</v>
      </c>
      <c r="D1292" s="574">
        <v>0</v>
      </c>
      <c r="E1292" s="574">
        <v>0</v>
      </c>
      <c r="F1292" s="574">
        <v>0</v>
      </c>
      <c r="G1292" s="583">
        <v>37.6</v>
      </c>
      <c r="H1292" s="580">
        <v>27.4</v>
      </c>
      <c r="I1292" s="580">
        <v>67</v>
      </c>
      <c r="J1292" s="580">
        <v>24</v>
      </c>
      <c r="K1292" s="583">
        <v>7.1</v>
      </c>
      <c r="L1292" s="581">
        <v>5.72</v>
      </c>
      <c r="M1292" s="580">
        <v>1.62</v>
      </c>
      <c r="N1292" s="580">
        <v>0.89</v>
      </c>
      <c r="O1292" s="581">
        <f t="shared" si="279"/>
        <v>1.2550000000000001</v>
      </c>
      <c r="P1292" s="582">
        <v>0.3923611111111111</v>
      </c>
      <c r="Q1292" s="583">
        <v>0</v>
      </c>
    </row>
    <row r="1293" spans="1:17" x14ac:dyDescent="0.35">
      <c r="A1293" s="571">
        <v>8</v>
      </c>
      <c r="B1293" s="580">
        <v>37.72</v>
      </c>
      <c r="C1293" s="580">
        <v>31.44</v>
      </c>
      <c r="D1293" s="574">
        <v>0</v>
      </c>
      <c r="E1293" s="574">
        <v>0</v>
      </c>
      <c r="F1293" s="574">
        <v>0</v>
      </c>
      <c r="G1293" s="583">
        <v>37.799999999999997</v>
      </c>
      <c r="H1293" s="583">
        <v>27.6</v>
      </c>
      <c r="I1293" s="580">
        <v>68</v>
      </c>
      <c r="J1293" s="580">
        <v>25</v>
      </c>
      <c r="K1293" s="583">
        <v>7.2</v>
      </c>
      <c r="L1293" s="580">
        <v>8.84</v>
      </c>
      <c r="M1293" s="581">
        <v>1.21</v>
      </c>
      <c r="N1293" s="581">
        <v>0.75</v>
      </c>
      <c r="O1293" s="581">
        <f t="shared" si="279"/>
        <v>0.98</v>
      </c>
      <c r="P1293" s="582">
        <v>0.37847222222222227</v>
      </c>
      <c r="Q1293" s="583">
        <v>0</v>
      </c>
    </row>
    <row r="1294" spans="1:17" x14ac:dyDescent="0.35">
      <c r="A1294" s="571">
        <v>9</v>
      </c>
      <c r="B1294" s="580">
        <v>37.4</v>
      </c>
      <c r="C1294" s="581">
        <v>31.6</v>
      </c>
      <c r="D1294" s="574">
        <v>0</v>
      </c>
      <c r="E1294" s="574">
        <v>0</v>
      </c>
      <c r="F1294" s="574">
        <v>0</v>
      </c>
      <c r="G1294" s="583">
        <v>37.200000000000003</v>
      </c>
      <c r="H1294" s="583">
        <v>26.6</v>
      </c>
      <c r="I1294" s="580">
        <v>67</v>
      </c>
      <c r="J1294" s="580">
        <v>29</v>
      </c>
      <c r="K1294" s="580">
        <v>7.1</v>
      </c>
      <c r="L1294" s="580">
        <v>10.72</v>
      </c>
      <c r="M1294" s="580">
        <v>1.72</v>
      </c>
      <c r="N1294" s="581">
        <v>1.19</v>
      </c>
      <c r="O1294" s="581">
        <f t="shared" si="279"/>
        <v>1.4550000000000001</v>
      </c>
      <c r="P1294" s="582">
        <v>0.36458333333333331</v>
      </c>
      <c r="Q1294" s="583">
        <v>0</v>
      </c>
    </row>
    <row r="1295" spans="1:17" ht="15" thickBot="1" x14ac:dyDescent="0.4">
      <c r="A1295" s="585">
        <v>10</v>
      </c>
      <c r="B1295" s="581">
        <v>35.96</v>
      </c>
      <c r="C1295" s="581">
        <v>30.68</v>
      </c>
      <c r="D1295" s="574">
        <v>0</v>
      </c>
      <c r="E1295" s="574">
        <v>0</v>
      </c>
      <c r="F1295" s="574">
        <v>0</v>
      </c>
      <c r="G1295" s="583">
        <v>36.6</v>
      </c>
      <c r="H1295" s="583">
        <v>26.8</v>
      </c>
      <c r="I1295" s="580">
        <v>67</v>
      </c>
      <c r="J1295" s="580">
        <v>26</v>
      </c>
      <c r="K1295" s="580">
        <v>6.3</v>
      </c>
      <c r="L1295" s="581">
        <v>9.2200000000000006</v>
      </c>
      <c r="M1295" s="580">
        <v>1.65</v>
      </c>
      <c r="N1295" s="581">
        <v>1</v>
      </c>
      <c r="O1295" s="581">
        <f t="shared" si="279"/>
        <v>1.325</v>
      </c>
      <c r="P1295" s="582">
        <v>0.29166666666666669</v>
      </c>
      <c r="Q1295" s="583">
        <v>0</v>
      </c>
    </row>
    <row r="1296" spans="1:17" ht="15" thickBot="1" x14ac:dyDescent="0.4">
      <c r="A1296" s="597" t="s">
        <v>16</v>
      </c>
      <c r="B1296" s="581">
        <f>SUM(B1286:B1295)</f>
        <v>360.67999999999989</v>
      </c>
      <c r="C1296" s="581">
        <f>SUM(C1286:C1295)</f>
        <v>306.83999999999997</v>
      </c>
      <c r="D1296" s="574">
        <v>0</v>
      </c>
      <c r="E1296" s="574">
        <v>0</v>
      </c>
      <c r="F1296" s="574">
        <v>0</v>
      </c>
      <c r="G1296" s="581">
        <f t="shared" ref="G1296:N1296" si="280">SUM(G1286:G1295)</f>
        <v>380.6</v>
      </c>
      <c r="H1296" s="581">
        <f t="shared" si="280"/>
        <v>269.8</v>
      </c>
      <c r="I1296" s="581">
        <f t="shared" si="280"/>
        <v>678</v>
      </c>
      <c r="J1296" s="581">
        <f t="shared" si="280"/>
        <v>236.6</v>
      </c>
      <c r="K1296" s="581">
        <f t="shared" si="280"/>
        <v>71.900000000000006</v>
      </c>
      <c r="L1296" s="581">
        <f t="shared" si="280"/>
        <v>91.259999999999991</v>
      </c>
      <c r="M1296" s="581">
        <f t="shared" si="280"/>
        <v>16.270000000000003</v>
      </c>
      <c r="N1296" s="581">
        <f t="shared" si="280"/>
        <v>9.02</v>
      </c>
      <c r="O1296" s="581">
        <f t="shared" si="279"/>
        <v>12.645000000000001</v>
      </c>
      <c r="P1296" s="582"/>
      <c r="Q1296" s="583"/>
    </row>
    <row r="1297" spans="1:17" ht="15" thickBot="1" x14ac:dyDescent="0.4">
      <c r="A1297" s="597" t="s">
        <v>18</v>
      </c>
      <c r="B1297" s="581">
        <f>AVERAGE(B1286:B1295)</f>
        <v>36.067999999999991</v>
      </c>
      <c r="C1297" s="581">
        <f>AVERAGE(C1286:C1295)</f>
        <v>30.683999999999997</v>
      </c>
      <c r="D1297" s="574">
        <v>0</v>
      </c>
      <c r="E1297" s="574">
        <v>0</v>
      </c>
      <c r="F1297" s="574">
        <v>0</v>
      </c>
      <c r="G1297" s="581">
        <f t="shared" ref="G1297:N1297" si="281">AVERAGE(G1286:G1295)</f>
        <v>38.06</v>
      </c>
      <c r="H1297" s="581">
        <f t="shared" si="281"/>
        <v>26.98</v>
      </c>
      <c r="I1297" s="581">
        <f t="shared" si="281"/>
        <v>67.8</v>
      </c>
      <c r="J1297" s="581">
        <f t="shared" si="281"/>
        <v>23.66</v>
      </c>
      <c r="K1297" s="581">
        <f t="shared" si="281"/>
        <v>7.19</v>
      </c>
      <c r="L1297" s="581">
        <f t="shared" si="281"/>
        <v>9.1259999999999994</v>
      </c>
      <c r="M1297" s="581">
        <f t="shared" si="281"/>
        <v>1.6270000000000002</v>
      </c>
      <c r="N1297" s="581">
        <f t="shared" si="281"/>
        <v>0.90199999999999991</v>
      </c>
      <c r="O1297" s="581">
        <f t="shared" si="279"/>
        <v>1.2645</v>
      </c>
      <c r="P1297" s="582"/>
      <c r="Q1297" s="583"/>
    </row>
    <row r="1298" spans="1:17" x14ac:dyDescent="0.35">
      <c r="A1298" s="603">
        <v>11</v>
      </c>
      <c r="B1298" s="580">
        <v>35.08</v>
      </c>
      <c r="C1298" s="580">
        <v>30.2</v>
      </c>
      <c r="D1298" s="574">
        <v>0</v>
      </c>
      <c r="E1298" s="574">
        <v>0</v>
      </c>
      <c r="F1298" s="574">
        <v>0</v>
      </c>
      <c r="G1298" s="583">
        <v>37</v>
      </c>
      <c r="H1298" s="580">
        <v>26</v>
      </c>
      <c r="I1298" s="580">
        <v>69</v>
      </c>
      <c r="J1298" s="580">
        <v>26</v>
      </c>
      <c r="K1298" s="580">
        <v>6.8</v>
      </c>
      <c r="L1298" s="580">
        <v>8.86</v>
      </c>
      <c r="M1298" s="580">
        <v>1.79</v>
      </c>
      <c r="N1298" s="580">
        <v>0.86</v>
      </c>
      <c r="O1298" s="581">
        <f t="shared" si="279"/>
        <v>1.325</v>
      </c>
      <c r="P1298" s="582">
        <v>0.375</v>
      </c>
      <c r="Q1298" s="583">
        <v>0</v>
      </c>
    </row>
    <row r="1299" spans="1:17" x14ac:dyDescent="0.35">
      <c r="A1299" s="571">
        <v>12</v>
      </c>
      <c r="B1299" s="581">
        <v>37.200000000000003</v>
      </c>
      <c r="C1299" s="580">
        <v>30.96</v>
      </c>
      <c r="D1299" s="574">
        <v>0</v>
      </c>
      <c r="E1299" s="574">
        <v>0</v>
      </c>
      <c r="F1299" s="574">
        <v>0</v>
      </c>
      <c r="G1299" s="580">
        <v>37.200000000000003</v>
      </c>
      <c r="H1299" s="583">
        <v>25.2</v>
      </c>
      <c r="I1299" s="580">
        <v>64</v>
      </c>
      <c r="J1299" s="580">
        <v>25</v>
      </c>
      <c r="K1299" s="583">
        <v>6.7</v>
      </c>
      <c r="L1299" s="580">
        <v>8.56</v>
      </c>
      <c r="M1299" s="580">
        <v>1.47</v>
      </c>
      <c r="N1299" s="581">
        <v>0.71</v>
      </c>
      <c r="O1299" s="581">
        <f t="shared" si="279"/>
        <v>1.0899999999999999</v>
      </c>
      <c r="P1299" s="582">
        <v>0.375</v>
      </c>
      <c r="Q1299" s="583">
        <v>0</v>
      </c>
    </row>
    <row r="1300" spans="1:17" x14ac:dyDescent="0.35">
      <c r="A1300" s="571">
        <v>13</v>
      </c>
      <c r="B1300" s="581">
        <v>36.840000000000003</v>
      </c>
      <c r="C1300" s="580">
        <v>30.36</v>
      </c>
      <c r="D1300" s="574">
        <v>0</v>
      </c>
      <c r="E1300" s="574">
        <v>0</v>
      </c>
      <c r="F1300" s="574">
        <v>0</v>
      </c>
      <c r="G1300" s="583">
        <v>37.6</v>
      </c>
      <c r="H1300" s="583">
        <v>26.8</v>
      </c>
      <c r="I1300" s="580">
        <v>63</v>
      </c>
      <c r="J1300" s="580">
        <v>21</v>
      </c>
      <c r="K1300" s="583">
        <v>7.4</v>
      </c>
      <c r="L1300" s="580">
        <v>9.76</v>
      </c>
      <c r="M1300" s="580">
        <v>1.64</v>
      </c>
      <c r="N1300" s="581">
        <v>0.78</v>
      </c>
      <c r="O1300" s="581">
        <f t="shared" si="279"/>
        <v>1.21</v>
      </c>
      <c r="P1300" s="582">
        <v>0.34722222222222227</v>
      </c>
      <c r="Q1300" s="583">
        <v>0</v>
      </c>
    </row>
    <row r="1301" spans="1:17" x14ac:dyDescent="0.35">
      <c r="A1301" s="571">
        <v>14</v>
      </c>
      <c r="B1301" s="580">
        <v>38.119999999999997</v>
      </c>
      <c r="C1301" s="581">
        <v>31.08</v>
      </c>
      <c r="D1301" s="574">
        <v>0</v>
      </c>
      <c r="E1301" s="574">
        <v>0</v>
      </c>
      <c r="F1301" s="574">
        <v>0</v>
      </c>
      <c r="G1301" s="583">
        <v>38.4</v>
      </c>
      <c r="H1301" s="580">
        <v>27.4</v>
      </c>
      <c r="I1301" s="580">
        <v>61</v>
      </c>
      <c r="J1301" s="580">
        <v>25</v>
      </c>
      <c r="K1301" s="583">
        <v>7.8</v>
      </c>
      <c r="L1301" s="581">
        <v>9.74</v>
      </c>
      <c r="M1301" s="580">
        <v>1.52</v>
      </c>
      <c r="N1301" s="580">
        <v>1.04</v>
      </c>
      <c r="O1301" s="581">
        <f t="shared" si="279"/>
        <v>1.28</v>
      </c>
      <c r="P1301" s="582">
        <v>0.375</v>
      </c>
      <c r="Q1301" s="583">
        <v>0</v>
      </c>
    </row>
    <row r="1302" spans="1:17" x14ac:dyDescent="0.35">
      <c r="A1302" s="571">
        <v>15</v>
      </c>
      <c r="B1302" s="580">
        <v>37.200000000000003</v>
      </c>
      <c r="C1302" s="580">
        <v>30.96</v>
      </c>
      <c r="D1302" s="574">
        <v>0</v>
      </c>
      <c r="E1302" s="574">
        <v>0</v>
      </c>
      <c r="F1302" s="574">
        <v>0</v>
      </c>
      <c r="G1302" s="583">
        <v>38.799999999999997</v>
      </c>
      <c r="H1302" s="583">
        <v>26.8</v>
      </c>
      <c r="I1302" s="580">
        <v>57</v>
      </c>
      <c r="J1302" s="580">
        <v>22</v>
      </c>
      <c r="K1302" s="583">
        <v>5.2</v>
      </c>
      <c r="L1302" s="580">
        <v>11.08</v>
      </c>
      <c r="M1302" s="581">
        <v>1.97</v>
      </c>
      <c r="N1302" s="581">
        <v>0.93</v>
      </c>
      <c r="O1302" s="581">
        <f t="shared" si="279"/>
        <v>1.45</v>
      </c>
      <c r="P1302" s="582">
        <v>0.36458333333333331</v>
      </c>
      <c r="Q1302" s="583">
        <v>0</v>
      </c>
    </row>
    <row r="1303" spans="1:17" x14ac:dyDescent="0.35">
      <c r="A1303" s="571">
        <v>16</v>
      </c>
      <c r="B1303" s="580">
        <v>36.96</v>
      </c>
      <c r="C1303" s="581">
        <v>31.12</v>
      </c>
      <c r="D1303" s="574">
        <v>0</v>
      </c>
      <c r="E1303" s="574">
        <v>0</v>
      </c>
      <c r="F1303" s="574">
        <v>0</v>
      </c>
      <c r="G1303" s="583">
        <v>38.799999999999997</v>
      </c>
      <c r="H1303" s="583">
        <v>28.2</v>
      </c>
      <c r="I1303" s="580">
        <v>63</v>
      </c>
      <c r="J1303" s="580">
        <v>22</v>
      </c>
      <c r="K1303" s="580">
        <v>8.6</v>
      </c>
      <c r="L1303" s="581">
        <v>9.6</v>
      </c>
      <c r="M1303" s="580">
        <v>1.86</v>
      </c>
      <c r="N1303" s="581">
        <v>0.78</v>
      </c>
      <c r="O1303" s="581">
        <f t="shared" si="279"/>
        <v>1.32</v>
      </c>
      <c r="P1303" s="582">
        <v>0.34027777777777773</v>
      </c>
      <c r="Q1303" s="583">
        <v>0</v>
      </c>
    </row>
    <row r="1304" spans="1:17" x14ac:dyDescent="0.35">
      <c r="A1304" s="571">
        <v>17</v>
      </c>
      <c r="B1304" s="581">
        <v>36.76</v>
      </c>
      <c r="C1304" s="581">
        <v>30.72</v>
      </c>
      <c r="D1304" s="574">
        <v>0</v>
      </c>
      <c r="E1304" s="574">
        <v>0</v>
      </c>
      <c r="F1304" s="574">
        <v>0</v>
      </c>
      <c r="G1304" s="583">
        <v>39</v>
      </c>
      <c r="H1304" s="583">
        <v>27.2</v>
      </c>
      <c r="I1304" s="580">
        <v>62</v>
      </c>
      <c r="J1304" s="580">
        <v>21</v>
      </c>
      <c r="K1304" s="580">
        <v>8.8000000000000007</v>
      </c>
      <c r="L1304" s="581">
        <v>9.48</v>
      </c>
      <c r="M1304" s="580">
        <v>1.82</v>
      </c>
      <c r="N1304" s="581">
        <v>0.9</v>
      </c>
      <c r="O1304" s="581">
        <f t="shared" si="279"/>
        <v>1.36</v>
      </c>
      <c r="P1304" s="582">
        <v>0.375</v>
      </c>
      <c r="Q1304" s="583">
        <v>0</v>
      </c>
    </row>
    <row r="1305" spans="1:17" x14ac:dyDescent="0.35">
      <c r="A1305" s="571">
        <v>18</v>
      </c>
      <c r="B1305" s="580">
        <v>36.72</v>
      </c>
      <c r="C1305" s="580">
        <v>30.76</v>
      </c>
      <c r="D1305" s="574">
        <v>0</v>
      </c>
      <c r="E1305" s="574">
        <v>0</v>
      </c>
      <c r="F1305" s="574">
        <v>0</v>
      </c>
      <c r="G1305" s="583">
        <v>38.6</v>
      </c>
      <c r="H1305" s="580">
        <v>26.6</v>
      </c>
      <c r="I1305" s="580">
        <v>62</v>
      </c>
      <c r="J1305" s="580">
        <v>21</v>
      </c>
      <c r="K1305" s="580">
        <v>8.5</v>
      </c>
      <c r="L1305" s="580">
        <v>10.42</v>
      </c>
      <c r="M1305" s="580">
        <v>1.78</v>
      </c>
      <c r="N1305" s="580">
        <v>0.89</v>
      </c>
      <c r="O1305" s="581">
        <f t="shared" si="279"/>
        <v>1.335</v>
      </c>
      <c r="P1305" s="582">
        <v>0.3611111111111111</v>
      </c>
      <c r="Q1305" s="583">
        <v>0</v>
      </c>
    </row>
    <row r="1306" spans="1:17" x14ac:dyDescent="0.35">
      <c r="A1306" s="571">
        <v>19</v>
      </c>
      <c r="B1306" s="580">
        <v>37.119999999999997</v>
      </c>
      <c r="C1306" s="580">
        <v>31.12</v>
      </c>
      <c r="D1306" s="574">
        <v>0</v>
      </c>
      <c r="E1306" s="574">
        <v>0</v>
      </c>
      <c r="F1306" s="574">
        <v>0</v>
      </c>
      <c r="G1306" s="580">
        <v>38.799999999999997</v>
      </c>
      <c r="H1306" s="583">
        <v>28.4</v>
      </c>
      <c r="I1306" s="580">
        <v>50</v>
      </c>
      <c r="J1306" s="580">
        <v>21</v>
      </c>
      <c r="K1306" s="583">
        <v>9.1999999999999993</v>
      </c>
      <c r="L1306" s="580">
        <v>11.14</v>
      </c>
      <c r="M1306" s="580">
        <v>1.58</v>
      </c>
      <c r="N1306" s="581">
        <v>0.89</v>
      </c>
      <c r="O1306" s="581">
        <f t="shared" si="279"/>
        <v>1.2350000000000001</v>
      </c>
      <c r="P1306" s="582">
        <v>0.33333333333333331</v>
      </c>
      <c r="Q1306" s="583">
        <v>0</v>
      </c>
    </row>
    <row r="1307" spans="1:17" ht="15" thickBot="1" x14ac:dyDescent="0.4">
      <c r="A1307" s="585">
        <v>20</v>
      </c>
      <c r="B1307" s="581">
        <v>37.96</v>
      </c>
      <c r="C1307" s="581">
        <v>30.8</v>
      </c>
      <c r="D1307" s="574">
        <v>0</v>
      </c>
      <c r="E1307" s="574">
        <v>0</v>
      </c>
      <c r="F1307" s="574">
        <v>0</v>
      </c>
      <c r="G1307" s="583">
        <v>39</v>
      </c>
      <c r="H1307" s="583">
        <v>29.6</v>
      </c>
      <c r="I1307" s="580">
        <v>60</v>
      </c>
      <c r="J1307" s="580">
        <v>22</v>
      </c>
      <c r="K1307" s="583">
        <v>9.3000000000000007</v>
      </c>
      <c r="L1307" s="580">
        <v>9.44</v>
      </c>
      <c r="M1307" s="580">
        <v>1.84</v>
      </c>
      <c r="N1307" s="581">
        <v>1</v>
      </c>
      <c r="O1307" s="581">
        <f t="shared" si="279"/>
        <v>1.42</v>
      </c>
      <c r="P1307" s="582">
        <v>0.40625</v>
      </c>
      <c r="Q1307" s="583">
        <v>0</v>
      </c>
    </row>
    <row r="1308" spans="1:17" ht="15" thickBot="1" x14ac:dyDescent="0.4">
      <c r="A1308" s="597" t="s">
        <v>16</v>
      </c>
      <c r="B1308" s="581">
        <f>SUM(B1298:B1307)</f>
        <v>369.96</v>
      </c>
      <c r="C1308" s="581">
        <f>SUM(C1298:C1307)</f>
        <v>308.08</v>
      </c>
      <c r="D1308" s="574">
        <v>0</v>
      </c>
      <c r="E1308" s="574">
        <v>0</v>
      </c>
      <c r="F1308" s="574">
        <v>0</v>
      </c>
      <c r="G1308" s="581">
        <f t="shared" ref="G1308:N1308" si="282">SUM(G1298:G1307)</f>
        <v>383.20000000000005</v>
      </c>
      <c r="H1308" s="581">
        <f t="shared" si="282"/>
        <v>272.2</v>
      </c>
      <c r="I1308" s="581">
        <f t="shared" si="282"/>
        <v>611</v>
      </c>
      <c r="J1308" s="581">
        <f t="shared" si="282"/>
        <v>226</v>
      </c>
      <c r="K1308" s="581">
        <f t="shared" si="282"/>
        <v>78.3</v>
      </c>
      <c r="L1308" s="581">
        <f t="shared" si="282"/>
        <v>98.08</v>
      </c>
      <c r="M1308" s="581">
        <f t="shared" si="282"/>
        <v>17.27</v>
      </c>
      <c r="N1308" s="581">
        <f t="shared" si="282"/>
        <v>8.7799999999999994</v>
      </c>
      <c r="O1308" s="581">
        <f t="shared" si="279"/>
        <v>13.024999999999999</v>
      </c>
      <c r="P1308" s="582"/>
      <c r="Q1308" s="583"/>
    </row>
    <row r="1309" spans="1:17" ht="15" thickBot="1" x14ac:dyDescent="0.4">
      <c r="A1309" s="597" t="s">
        <v>18</v>
      </c>
      <c r="B1309" s="581">
        <f>AVERAGE(B1298:B1307)</f>
        <v>36.995999999999995</v>
      </c>
      <c r="C1309" s="581">
        <f>AVERAGE(C1298:C1307)</f>
        <v>30.808</v>
      </c>
      <c r="D1309" s="574">
        <v>0</v>
      </c>
      <c r="E1309" s="574">
        <v>0</v>
      </c>
      <c r="F1309" s="574">
        <v>0</v>
      </c>
      <c r="G1309" s="581">
        <f t="shared" ref="G1309:N1309" si="283">AVERAGE(G1298:G1307)</f>
        <v>38.320000000000007</v>
      </c>
      <c r="H1309" s="581">
        <f t="shared" si="283"/>
        <v>27.22</v>
      </c>
      <c r="I1309" s="581">
        <f t="shared" si="283"/>
        <v>61.1</v>
      </c>
      <c r="J1309" s="581">
        <f t="shared" si="283"/>
        <v>22.6</v>
      </c>
      <c r="K1309" s="581">
        <f t="shared" si="283"/>
        <v>7.83</v>
      </c>
      <c r="L1309" s="581">
        <f t="shared" si="283"/>
        <v>9.8079999999999998</v>
      </c>
      <c r="M1309" s="581">
        <f t="shared" si="283"/>
        <v>1.7269999999999999</v>
      </c>
      <c r="N1309" s="581">
        <f t="shared" si="283"/>
        <v>0.87799999999999989</v>
      </c>
      <c r="O1309" s="581">
        <f t="shared" si="279"/>
        <v>1.3024999999999998</v>
      </c>
      <c r="P1309" s="582"/>
      <c r="Q1309" s="583"/>
    </row>
    <row r="1310" spans="1:17" x14ac:dyDescent="0.35">
      <c r="A1310" s="612">
        <v>21</v>
      </c>
      <c r="B1310" s="580">
        <v>39.92</v>
      </c>
      <c r="C1310" s="580">
        <v>31.24</v>
      </c>
      <c r="D1310" s="574">
        <v>0</v>
      </c>
      <c r="E1310" s="574">
        <v>0</v>
      </c>
      <c r="F1310" s="574">
        <v>0</v>
      </c>
      <c r="G1310" s="583">
        <v>40</v>
      </c>
      <c r="H1310" s="580">
        <v>30.8</v>
      </c>
      <c r="I1310" s="580">
        <v>58</v>
      </c>
      <c r="J1310" s="580">
        <v>26</v>
      </c>
      <c r="K1310" s="583">
        <v>9.6999999999999993</v>
      </c>
      <c r="L1310" s="581">
        <v>7.1</v>
      </c>
      <c r="M1310" s="580">
        <v>1.94</v>
      </c>
      <c r="N1310" s="580">
        <v>0.91</v>
      </c>
      <c r="O1310" s="581">
        <f t="shared" si="279"/>
        <v>1.425</v>
      </c>
      <c r="P1310" s="582">
        <v>0.39583333333333331</v>
      </c>
      <c r="Q1310" s="583">
        <v>0</v>
      </c>
    </row>
    <row r="1311" spans="1:17" x14ac:dyDescent="0.35">
      <c r="A1311" s="594">
        <v>22</v>
      </c>
      <c r="B1311" s="581">
        <v>39.799999999999997</v>
      </c>
      <c r="C1311" s="580">
        <v>33.159999999999997</v>
      </c>
      <c r="D1311" s="574">
        <v>0</v>
      </c>
      <c r="E1311" s="574">
        <v>0</v>
      </c>
      <c r="F1311" s="574">
        <v>0</v>
      </c>
      <c r="G1311" s="583">
        <v>39</v>
      </c>
      <c r="H1311" s="583">
        <v>29.6</v>
      </c>
      <c r="I1311" s="580">
        <v>84</v>
      </c>
      <c r="J1311" s="580">
        <v>26</v>
      </c>
      <c r="K1311" s="583">
        <v>8.9</v>
      </c>
      <c r="L1311" s="580">
        <v>10.72</v>
      </c>
      <c r="M1311" s="581">
        <v>1.58</v>
      </c>
      <c r="N1311" s="581">
        <v>0.84</v>
      </c>
      <c r="O1311" s="581">
        <f t="shared" si="279"/>
        <v>1.21</v>
      </c>
      <c r="P1311" s="582">
        <v>0.41666666666666669</v>
      </c>
      <c r="Q1311" s="583">
        <v>0</v>
      </c>
    </row>
    <row r="1312" spans="1:17" x14ac:dyDescent="0.35">
      <c r="A1312" s="594">
        <v>23</v>
      </c>
      <c r="B1312" s="580">
        <v>40.119999999999997</v>
      </c>
      <c r="C1312" s="581">
        <v>33.119999999999997</v>
      </c>
      <c r="D1312" s="574">
        <v>0</v>
      </c>
      <c r="E1312" s="574">
        <v>0</v>
      </c>
      <c r="F1312" s="574">
        <v>0</v>
      </c>
      <c r="G1312" s="583">
        <v>37.799999999999997</v>
      </c>
      <c r="H1312" s="583">
        <v>27.4</v>
      </c>
      <c r="I1312" s="580">
        <v>57</v>
      </c>
      <c r="J1312" s="580">
        <v>25</v>
      </c>
      <c r="K1312" s="580">
        <v>8.5</v>
      </c>
      <c r="L1312" s="580">
        <v>11.8</v>
      </c>
      <c r="M1312" s="580">
        <v>2.06</v>
      </c>
      <c r="N1312" s="581">
        <v>0.75</v>
      </c>
      <c r="O1312" s="581">
        <f t="shared" si="279"/>
        <v>1.405</v>
      </c>
      <c r="P1312" s="582">
        <v>0.3888888888888889</v>
      </c>
      <c r="Q1312" s="583">
        <v>0</v>
      </c>
    </row>
    <row r="1313" spans="1:17" x14ac:dyDescent="0.35">
      <c r="A1313" s="594">
        <v>24</v>
      </c>
      <c r="B1313" s="581">
        <v>37.56</v>
      </c>
      <c r="C1313" s="581">
        <v>32.799999999999997</v>
      </c>
      <c r="D1313" s="574">
        <v>0</v>
      </c>
      <c r="E1313" s="574">
        <v>0</v>
      </c>
      <c r="F1313" s="574">
        <v>0</v>
      </c>
      <c r="G1313" s="583">
        <v>37</v>
      </c>
      <c r="H1313" s="583">
        <v>31.4</v>
      </c>
      <c r="I1313" s="580">
        <v>62</v>
      </c>
      <c r="J1313" s="580">
        <v>31</v>
      </c>
      <c r="K1313" s="580">
        <v>8.1999999999999993</v>
      </c>
      <c r="L1313" s="581">
        <v>7.78</v>
      </c>
      <c r="M1313" s="580">
        <v>1.9</v>
      </c>
      <c r="N1313" s="580">
        <v>0.9</v>
      </c>
      <c r="O1313" s="581">
        <f t="shared" si="279"/>
        <v>1.4</v>
      </c>
      <c r="P1313" s="582">
        <v>0.25347222222222221</v>
      </c>
      <c r="Q1313" s="583">
        <v>0</v>
      </c>
    </row>
    <row r="1314" spans="1:17" x14ac:dyDescent="0.35">
      <c r="A1314" s="594">
        <v>25</v>
      </c>
      <c r="B1314" s="580">
        <v>39.08</v>
      </c>
      <c r="C1314" s="580">
        <v>32.29</v>
      </c>
      <c r="D1314" s="574">
        <v>0</v>
      </c>
      <c r="E1314" s="574">
        <v>0</v>
      </c>
      <c r="F1314" s="574">
        <v>0</v>
      </c>
      <c r="G1314" s="583">
        <v>37.799999999999997</v>
      </c>
      <c r="H1314" s="580">
        <v>30.8</v>
      </c>
      <c r="I1314" s="580">
        <v>68</v>
      </c>
      <c r="J1314" s="580">
        <v>27</v>
      </c>
      <c r="K1314" s="583">
        <v>10</v>
      </c>
      <c r="L1314" s="580">
        <v>12.58</v>
      </c>
      <c r="M1314" s="580">
        <v>1.99</v>
      </c>
      <c r="N1314" s="580">
        <v>1.19</v>
      </c>
      <c r="O1314" s="581">
        <f t="shared" si="279"/>
        <v>1.5899999999999999</v>
      </c>
      <c r="P1314" s="582">
        <v>0.39583333333333331</v>
      </c>
      <c r="Q1314" s="583">
        <v>0</v>
      </c>
    </row>
    <row r="1315" spans="1:17" x14ac:dyDescent="0.35">
      <c r="A1315" s="594">
        <v>26</v>
      </c>
      <c r="B1315" s="583">
        <v>38</v>
      </c>
      <c r="C1315" s="581">
        <v>31</v>
      </c>
      <c r="D1315" s="574">
        <v>0</v>
      </c>
      <c r="E1315" s="574">
        <v>0</v>
      </c>
      <c r="F1315" s="574">
        <v>0</v>
      </c>
      <c r="G1315" s="580">
        <v>37.6</v>
      </c>
      <c r="H1315" s="583">
        <v>30</v>
      </c>
      <c r="I1315" s="580">
        <v>62</v>
      </c>
      <c r="J1315" s="580">
        <v>22</v>
      </c>
      <c r="K1315" s="583">
        <v>9.6</v>
      </c>
      <c r="L1315" s="580">
        <v>9.36</v>
      </c>
      <c r="M1315" s="580">
        <v>1.98</v>
      </c>
      <c r="N1315" s="581">
        <v>0.76</v>
      </c>
      <c r="O1315" s="581">
        <f t="shared" si="279"/>
        <v>1.37</v>
      </c>
      <c r="P1315" s="582">
        <v>0.3923611111111111</v>
      </c>
      <c r="Q1315" s="583">
        <v>0</v>
      </c>
    </row>
    <row r="1316" spans="1:17" x14ac:dyDescent="0.35">
      <c r="A1316" s="594">
        <v>27</v>
      </c>
      <c r="B1316" s="581">
        <v>39.840000000000003</v>
      </c>
      <c r="C1316" s="580">
        <v>31.92</v>
      </c>
      <c r="D1316" s="574">
        <v>0</v>
      </c>
      <c r="E1316" s="574">
        <v>0</v>
      </c>
      <c r="F1316" s="574">
        <v>0</v>
      </c>
      <c r="G1316" s="583">
        <v>39</v>
      </c>
      <c r="H1316" s="583">
        <v>28.8</v>
      </c>
      <c r="I1316" s="580">
        <v>69</v>
      </c>
      <c r="J1316" s="580">
        <v>21</v>
      </c>
      <c r="K1316" s="583">
        <v>7.6</v>
      </c>
      <c r="L1316" s="580">
        <v>9.82</v>
      </c>
      <c r="M1316" s="580">
        <v>1.67</v>
      </c>
      <c r="N1316" s="581">
        <v>0.76</v>
      </c>
      <c r="O1316" s="581">
        <f t="shared" si="279"/>
        <v>1.2149999999999999</v>
      </c>
      <c r="P1316" s="582">
        <v>0.41666666666666669</v>
      </c>
      <c r="Q1316" s="583">
        <v>0</v>
      </c>
    </row>
    <row r="1317" spans="1:17" x14ac:dyDescent="0.35">
      <c r="A1317" s="594">
        <v>28</v>
      </c>
      <c r="B1317" s="580">
        <v>38.24</v>
      </c>
      <c r="C1317" s="580">
        <v>31.56</v>
      </c>
      <c r="D1317" s="574">
        <v>0</v>
      </c>
      <c r="E1317" s="574">
        <v>0</v>
      </c>
      <c r="F1317" s="574">
        <v>0</v>
      </c>
      <c r="G1317" s="583">
        <v>39.6</v>
      </c>
      <c r="H1317" s="580">
        <v>26.2</v>
      </c>
      <c r="I1317" s="580">
        <v>63</v>
      </c>
      <c r="J1317" s="580">
        <v>21</v>
      </c>
      <c r="K1317" s="583">
        <v>8.5</v>
      </c>
      <c r="L1317" s="581">
        <v>7.84</v>
      </c>
      <c r="M1317" s="580">
        <v>1.56</v>
      </c>
      <c r="N1317" s="580">
        <v>0.72</v>
      </c>
      <c r="O1317" s="581">
        <f t="shared" si="279"/>
        <v>1.1400000000000001</v>
      </c>
      <c r="P1317" s="582">
        <v>0.40972222222222227</v>
      </c>
      <c r="Q1317" s="583">
        <v>0</v>
      </c>
    </row>
    <row r="1318" spans="1:17" x14ac:dyDescent="0.35">
      <c r="A1318" s="594">
        <v>29</v>
      </c>
      <c r="B1318" s="580">
        <v>38.799999999999997</v>
      </c>
      <c r="C1318" s="580">
        <v>31.48</v>
      </c>
      <c r="D1318" s="574">
        <v>0</v>
      </c>
      <c r="E1318" s="574">
        <v>0</v>
      </c>
      <c r="F1318" s="574">
        <v>0</v>
      </c>
      <c r="G1318" s="583">
        <v>39.200000000000003</v>
      </c>
      <c r="H1318" s="583">
        <v>26.8</v>
      </c>
      <c r="I1318" s="580">
        <v>59</v>
      </c>
      <c r="J1318" s="580">
        <v>21</v>
      </c>
      <c r="K1318" s="583">
        <v>8.5</v>
      </c>
      <c r="L1318" s="580">
        <v>10.88</v>
      </c>
      <c r="M1318" s="581">
        <v>1.33</v>
      </c>
      <c r="N1318" s="581">
        <v>0.96</v>
      </c>
      <c r="O1318" s="581">
        <f t="shared" si="279"/>
        <v>1.145</v>
      </c>
      <c r="P1318" s="582">
        <v>0.40625</v>
      </c>
      <c r="Q1318" s="583">
        <v>0</v>
      </c>
    </row>
    <row r="1319" spans="1:17" x14ac:dyDescent="0.35">
      <c r="A1319" s="594">
        <v>30</v>
      </c>
      <c r="B1319" s="580">
        <v>39.08</v>
      </c>
      <c r="C1319" s="581">
        <v>32.32</v>
      </c>
      <c r="D1319" s="574">
        <v>0</v>
      </c>
      <c r="E1319" s="574">
        <v>0</v>
      </c>
      <c r="F1319" s="574">
        <v>0</v>
      </c>
      <c r="G1319" s="583">
        <v>39.6</v>
      </c>
      <c r="H1319" s="583">
        <v>30.4</v>
      </c>
      <c r="I1319" s="580">
        <v>58</v>
      </c>
      <c r="J1319" s="580">
        <v>22</v>
      </c>
      <c r="K1319" s="580">
        <v>9.1</v>
      </c>
      <c r="L1319" s="580">
        <v>9.26</v>
      </c>
      <c r="M1319" s="580">
        <v>1.56</v>
      </c>
      <c r="N1319" s="581">
        <v>0.89</v>
      </c>
      <c r="O1319" s="581">
        <f t="shared" si="279"/>
        <v>1.2250000000000001</v>
      </c>
      <c r="P1319" s="582">
        <v>0.3611111111111111</v>
      </c>
      <c r="Q1319" s="583">
        <v>0</v>
      </c>
    </row>
    <row r="1320" spans="1:17" ht="15" thickBot="1" x14ac:dyDescent="0.4">
      <c r="A1320" s="651">
        <v>31</v>
      </c>
      <c r="B1320" s="581">
        <v>39</v>
      </c>
      <c r="C1320" s="581">
        <v>31.88</v>
      </c>
      <c r="D1320" s="574">
        <v>0</v>
      </c>
      <c r="E1320" s="574">
        <v>0</v>
      </c>
      <c r="F1320" s="574">
        <v>0</v>
      </c>
      <c r="G1320" s="583">
        <v>40.200000000000003</v>
      </c>
      <c r="H1320" s="583">
        <v>28.4</v>
      </c>
      <c r="I1320" s="580">
        <v>57</v>
      </c>
      <c r="J1320" s="580">
        <v>21</v>
      </c>
      <c r="K1320" s="580">
        <v>10.199999999999999</v>
      </c>
      <c r="L1320" s="581">
        <v>10.58</v>
      </c>
      <c r="M1320" s="580">
        <v>1.68</v>
      </c>
      <c r="N1320" s="580">
        <v>0.88</v>
      </c>
      <c r="O1320" s="581">
        <f t="shared" si="279"/>
        <v>1.28</v>
      </c>
      <c r="P1320" s="582">
        <v>0.41666666666666669</v>
      </c>
      <c r="Q1320" s="583">
        <v>0</v>
      </c>
    </row>
    <row r="1321" spans="1:17" ht="15" thickBot="1" x14ac:dyDescent="0.4">
      <c r="A1321" s="597" t="s">
        <v>16</v>
      </c>
      <c r="B1321" s="602">
        <f>SUM(B1310:B1320)</f>
        <v>429.44000000000005</v>
      </c>
      <c r="C1321" s="602">
        <f>SUM(C1310:C1320)</f>
        <v>352.77</v>
      </c>
      <c r="D1321" s="574">
        <v>0</v>
      </c>
      <c r="E1321" s="574">
        <v>0</v>
      </c>
      <c r="F1321" s="574">
        <v>0</v>
      </c>
      <c r="G1321" s="602">
        <f t="shared" ref="G1321:O1321" si="284">SUM(G1310:G1320)</f>
        <v>426.80000000000007</v>
      </c>
      <c r="H1321" s="602">
        <f t="shared" si="284"/>
        <v>320.59999999999997</v>
      </c>
      <c r="I1321" s="602">
        <f t="shared" si="284"/>
        <v>697</v>
      </c>
      <c r="J1321" s="602">
        <f t="shared" si="284"/>
        <v>263</v>
      </c>
      <c r="K1321" s="602">
        <f t="shared" si="284"/>
        <v>98.8</v>
      </c>
      <c r="L1321" s="602">
        <f t="shared" si="284"/>
        <v>107.72</v>
      </c>
      <c r="M1321" s="602">
        <f t="shared" si="284"/>
        <v>19.25</v>
      </c>
      <c r="N1321" s="602">
        <f t="shared" si="284"/>
        <v>9.56</v>
      </c>
      <c r="O1321" s="602">
        <f t="shared" si="284"/>
        <v>14.404999999999998</v>
      </c>
      <c r="P1321" s="602"/>
      <c r="Q1321" s="602"/>
    </row>
    <row r="1322" spans="1:17" ht="15" thickBot="1" x14ac:dyDescent="0.4">
      <c r="A1322" s="597" t="s">
        <v>18</v>
      </c>
      <c r="B1322" s="602">
        <f>AVERAGE(B1310:B1320)</f>
        <v>39.040000000000006</v>
      </c>
      <c r="C1322" s="602">
        <f>AVERAGE(C1310:C1320)</f>
        <v>32.07</v>
      </c>
      <c r="D1322" s="574">
        <v>0</v>
      </c>
      <c r="E1322" s="574">
        <v>0</v>
      </c>
      <c r="F1322" s="574">
        <v>0</v>
      </c>
      <c r="G1322" s="602">
        <f t="shared" ref="G1322:O1322" si="285">AVERAGE(G1310:G1320)</f>
        <v>38.800000000000004</v>
      </c>
      <c r="H1322" s="602">
        <f t="shared" si="285"/>
        <v>29.145454545454541</v>
      </c>
      <c r="I1322" s="602">
        <f t="shared" si="285"/>
        <v>63.363636363636367</v>
      </c>
      <c r="J1322" s="602">
        <f t="shared" si="285"/>
        <v>23.90909090909091</v>
      </c>
      <c r="K1322" s="602">
        <f t="shared" si="285"/>
        <v>8.9818181818181824</v>
      </c>
      <c r="L1322" s="602">
        <f t="shared" si="285"/>
        <v>9.7927272727272729</v>
      </c>
      <c r="M1322" s="602">
        <f t="shared" si="285"/>
        <v>1.75</v>
      </c>
      <c r="N1322" s="602">
        <f t="shared" si="285"/>
        <v>0.86909090909090914</v>
      </c>
      <c r="O1322" s="602">
        <f t="shared" si="285"/>
        <v>1.3095454545454543</v>
      </c>
      <c r="P1322" s="602"/>
      <c r="Q1322" s="602"/>
    </row>
    <row r="1323" spans="1:17" ht="15" thickBot="1" x14ac:dyDescent="0.4">
      <c r="A1323" s="597" t="s">
        <v>20</v>
      </c>
      <c r="B1323" s="602">
        <f>B1321+B1308+B1296</f>
        <v>1160.08</v>
      </c>
      <c r="C1323" s="602">
        <f>C1321+C1308+C1296</f>
        <v>967.68999999999983</v>
      </c>
      <c r="D1323" s="574">
        <v>0</v>
      </c>
      <c r="E1323" s="574">
        <v>0</v>
      </c>
      <c r="F1323" s="574">
        <v>0</v>
      </c>
      <c r="G1323" s="602">
        <f t="shared" ref="G1323:O1323" si="286">G1321+G1308+G1296</f>
        <v>1190.6000000000001</v>
      </c>
      <c r="H1323" s="602">
        <f t="shared" si="286"/>
        <v>862.59999999999991</v>
      </c>
      <c r="I1323" s="602">
        <f t="shared" si="286"/>
        <v>1986</v>
      </c>
      <c r="J1323" s="602">
        <f t="shared" si="286"/>
        <v>725.6</v>
      </c>
      <c r="K1323" s="602">
        <f t="shared" si="286"/>
        <v>249</v>
      </c>
      <c r="L1323" s="602">
        <f t="shared" si="286"/>
        <v>297.06</v>
      </c>
      <c r="M1323" s="602">
        <f t="shared" si="286"/>
        <v>52.79</v>
      </c>
      <c r="N1323" s="602">
        <f t="shared" si="286"/>
        <v>27.36</v>
      </c>
      <c r="O1323" s="602">
        <f t="shared" si="286"/>
        <v>40.074999999999996</v>
      </c>
      <c r="P1323" s="602"/>
      <c r="Q1323" s="602"/>
    </row>
    <row r="1324" spans="1:17" ht="15" thickBot="1" x14ac:dyDescent="0.4">
      <c r="A1324" s="597" t="s">
        <v>21</v>
      </c>
      <c r="B1324" s="602">
        <f>B1323/31</f>
        <v>37.421935483870968</v>
      </c>
      <c r="C1324" s="602">
        <f>C1323/31</f>
        <v>31.215806451612899</v>
      </c>
      <c r="D1324" s="574">
        <v>0</v>
      </c>
      <c r="E1324" s="574">
        <v>0</v>
      </c>
      <c r="F1324" s="574">
        <v>0</v>
      </c>
      <c r="G1324" s="602">
        <f t="shared" ref="G1324:O1324" si="287">G1323/31</f>
        <v>38.406451612903233</v>
      </c>
      <c r="H1324" s="602">
        <f t="shared" si="287"/>
        <v>27.825806451612902</v>
      </c>
      <c r="I1324" s="602">
        <f t="shared" si="287"/>
        <v>64.064516129032256</v>
      </c>
      <c r="J1324" s="602">
        <f t="shared" si="287"/>
        <v>23.406451612903226</v>
      </c>
      <c r="K1324" s="602">
        <f t="shared" si="287"/>
        <v>8.0322580645161299</v>
      </c>
      <c r="L1324" s="602">
        <f t="shared" si="287"/>
        <v>9.5825806451612898</v>
      </c>
      <c r="M1324" s="602">
        <f t="shared" si="287"/>
        <v>1.7029032258064516</v>
      </c>
      <c r="N1324" s="602">
        <f t="shared" si="287"/>
        <v>0.88258064516129031</v>
      </c>
      <c r="O1324" s="602">
        <f t="shared" si="287"/>
        <v>1.2927419354838707</v>
      </c>
      <c r="P1324" s="602"/>
      <c r="Q1324" s="602"/>
    </row>
    <row r="1325" spans="1:17" x14ac:dyDescent="0.35">
      <c r="A1325" s="650"/>
      <c r="B1325" s="652"/>
      <c r="C1325" s="652"/>
      <c r="D1325" s="652"/>
      <c r="E1325" s="652"/>
      <c r="F1325" s="652"/>
      <c r="G1325" s="652"/>
      <c r="H1325" s="652"/>
      <c r="I1325" s="652"/>
      <c r="J1325" s="652"/>
      <c r="K1325" s="652"/>
      <c r="L1325" s="652"/>
      <c r="M1325" s="652"/>
      <c r="N1325" s="652"/>
      <c r="O1325" s="652"/>
      <c r="P1325" s="652"/>
      <c r="Q1325" s="652"/>
    </row>
    <row r="1326" spans="1:17" ht="15" thickBot="1" x14ac:dyDescent="0.4">
      <c r="A1326" s="1413" t="s">
        <v>330</v>
      </c>
      <c r="B1326" s="648"/>
      <c r="C1326" s="648"/>
      <c r="D1326" s="648"/>
      <c r="E1326" s="648"/>
      <c r="F1326" s="648"/>
      <c r="G1326" s="648"/>
      <c r="H1326" s="648"/>
      <c r="I1326" s="648"/>
      <c r="J1326" s="648"/>
      <c r="K1326" s="648"/>
      <c r="L1326" s="649"/>
      <c r="M1326" s="648"/>
      <c r="N1326" s="648"/>
      <c r="O1326" s="648"/>
      <c r="P1326" s="648"/>
      <c r="Q1326" s="634"/>
    </row>
    <row r="1327" spans="1:17" ht="30.75" customHeight="1" x14ac:dyDescent="0.35">
      <c r="A1327" s="1569" t="s">
        <v>1</v>
      </c>
      <c r="B1327" s="1460" t="s">
        <v>23</v>
      </c>
      <c r="C1327" s="1578"/>
      <c r="D1327" s="1578"/>
      <c r="E1327" s="1578"/>
      <c r="F1327" s="1571"/>
      <c r="G1327" s="1460" t="s">
        <v>24</v>
      </c>
      <c r="H1327" s="1571"/>
      <c r="I1327" s="1460" t="s">
        <v>4</v>
      </c>
      <c r="J1327" s="1571"/>
      <c r="K1327" s="1572" t="s">
        <v>5</v>
      </c>
      <c r="L1327" s="1573"/>
      <c r="M1327" s="1572" t="s">
        <v>6</v>
      </c>
      <c r="N1327" s="1574"/>
      <c r="O1327" s="1573"/>
      <c r="P1327" s="1585" t="s">
        <v>7</v>
      </c>
      <c r="Q1327" s="1587" t="s">
        <v>8</v>
      </c>
    </row>
    <row r="1328" spans="1:17" ht="26.5" thickBot="1" x14ac:dyDescent="0.4">
      <c r="A1328" s="1570"/>
      <c r="B1328" s="568">
        <v>0.05</v>
      </c>
      <c r="C1328" s="568">
        <v>0.1</v>
      </c>
      <c r="D1328" s="568" t="s">
        <v>322</v>
      </c>
      <c r="E1328" s="568" t="s">
        <v>323</v>
      </c>
      <c r="F1328" s="568" t="s">
        <v>324</v>
      </c>
      <c r="G1328" s="567" t="s">
        <v>9</v>
      </c>
      <c r="H1328" s="567" t="s">
        <v>10</v>
      </c>
      <c r="I1328" s="567" t="s">
        <v>9</v>
      </c>
      <c r="J1328" s="567" t="s">
        <v>10</v>
      </c>
      <c r="K1328" s="567" t="s">
        <v>11</v>
      </c>
      <c r="L1328" s="567" t="s">
        <v>12</v>
      </c>
      <c r="M1328" s="569" t="s">
        <v>13</v>
      </c>
      <c r="N1328" s="569" t="s">
        <v>14</v>
      </c>
      <c r="O1328" s="569" t="s">
        <v>15</v>
      </c>
      <c r="P1328" s="1594"/>
      <c r="Q1328" s="1588"/>
    </row>
    <row r="1329" spans="1:17" x14ac:dyDescent="0.35">
      <c r="A1329" s="571">
        <v>1</v>
      </c>
      <c r="B1329" s="580">
        <v>40.799999999999997</v>
      </c>
      <c r="C1329" s="580">
        <v>32.72</v>
      </c>
      <c r="D1329" s="574">
        <v>0</v>
      </c>
      <c r="E1329" s="574">
        <v>0</v>
      </c>
      <c r="F1329" s="574">
        <v>0</v>
      </c>
      <c r="G1329" s="583">
        <v>39.799999999999997</v>
      </c>
      <c r="H1329" s="580">
        <v>30.4</v>
      </c>
      <c r="I1329" s="580">
        <v>44</v>
      </c>
      <c r="J1329" s="580">
        <v>21</v>
      </c>
      <c r="K1329" s="580">
        <v>10.7</v>
      </c>
      <c r="L1329" s="580">
        <v>10.38</v>
      </c>
      <c r="M1329" s="580">
        <v>1.73</v>
      </c>
      <c r="N1329" s="580">
        <v>0.67</v>
      </c>
      <c r="O1329" s="581">
        <f>AVERAGE(M1329:N1329)</f>
        <v>1.2</v>
      </c>
      <c r="P1329" s="582">
        <v>0.40972222222222227</v>
      </c>
      <c r="Q1329" s="583">
        <v>0</v>
      </c>
    </row>
    <row r="1330" spans="1:17" x14ac:dyDescent="0.35">
      <c r="A1330" s="571">
        <v>2</v>
      </c>
      <c r="B1330" s="583">
        <v>40</v>
      </c>
      <c r="C1330" s="580">
        <v>32.44</v>
      </c>
      <c r="D1330" s="574">
        <v>0</v>
      </c>
      <c r="E1330" s="574">
        <v>0</v>
      </c>
      <c r="F1330" s="574">
        <v>0</v>
      </c>
      <c r="G1330" s="580">
        <v>40.200000000000003</v>
      </c>
      <c r="H1330" s="583">
        <v>31.4</v>
      </c>
      <c r="I1330" s="580">
        <v>53</v>
      </c>
      <c r="J1330" s="580">
        <v>22</v>
      </c>
      <c r="K1330" s="583">
        <v>7.4</v>
      </c>
      <c r="L1330" s="580">
        <v>12.18</v>
      </c>
      <c r="M1330" s="580">
        <v>1.69</v>
      </c>
      <c r="N1330" s="581">
        <v>0.87</v>
      </c>
      <c r="O1330" s="581">
        <f t="shared" ref="O1330:O1360" si="288">AVERAGE(M1330:N1330)</f>
        <v>1.28</v>
      </c>
      <c r="P1330" s="582">
        <v>0.39583333333333331</v>
      </c>
      <c r="Q1330" s="583">
        <v>0</v>
      </c>
    </row>
    <row r="1331" spans="1:17" x14ac:dyDescent="0.35">
      <c r="A1331" s="571">
        <v>3</v>
      </c>
      <c r="B1331" s="581">
        <v>42.68</v>
      </c>
      <c r="C1331" s="580">
        <v>33.119999999999997</v>
      </c>
      <c r="D1331" s="574">
        <v>0</v>
      </c>
      <c r="E1331" s="574">
        <v>0</v>
      </c>
      <c r="F1331" s="574">
        <v>0</v>
      </c>
      <c r="G1331" s="583">
        <v>40.4</v>
      </c>
      <c r="H1331" s="583">
        <v>31.4</v>
      </c>
      <c r="I1331" s="580">
        <v>45</v>
      </c>
      <c r="J1331" s="580">
        <v>21</v>
      </c>
      <c r="K1331" s="583">
        <v>9.9</v>
      </c>
      <c r="L1331" s="580">
        <v>11.58</v>
      </c>
      <c r="M1331" s="580">
        <v>1.67</v>
      </c>
      <c r="N1331" s="581">
        <v>0.84</v>
      </c>
      <c r="O1331" s="581">
        <f t="shared" si="288"/>
        <v>1.2549999999999999</v>
      </c>
      <c r="P1331" s="582">
        <v>0.40625</v>
      </c>
      <c r="Q1331" s="583">
        <v>0</v>
      </c>
    </row>
    <row r="1332" spans="1:17" x14ac:dyDescent="0.35">
      <c r="A1332" s="571">
        <v>4</v>
      </c>
      <c r="B1332" s="580">
        <v>40.44</v>
      </c>
      <c r="C1332" s="580">
        <v>33.76</v>
      </c>
      <c r="D1332" s="574">
        <v>0</v>
      </c>
      <c r="E1332" s="574">
        <v>0</v>
      </c>
      <c r="F1332" s="574">
        <v>0</v>
      </c>
      <c r="G1332" s="583">
        <v>40</v>
      </c>
      <c r="H1332" s="580">
        <v>31.4</v>
      </c>
      <c r="I1332" s="580">
        <v>56</v>
      </c>
      <c r="J1332" s="580">
        <v>22</v>
      </c>
      <c r="K1332" s="583">
        <v>9.9</v>
      </c>
      <c r="L1332" s="581">
        <v>12.74</v>
      </c>
      <c r="M1332" s="580">
        <v>1.63</v>
      </c>
      <c r="N1332" s="580">
        <v>0.98</v>
      </c>
      <c r="O1332" s="581">
        <f t="shared" si="288"/>
        <v>1.3049999999999999</v>
      </c>
      <c r="P1332" s="582">
        <v>0.40972222222222227</v>
      </c>
      <c r="Q1332" s="583">
        <v>0</v>
      </c>
    </row>
    <row r="1333" spans="1:17" x14ac:dyDescent="0.35">
      <c r="A1333" s="571">
        <v>5</v>
      </c>
      <c r="B1333" s="580">
        <v>38.119999999999997</v>
      </c>
      <c r="C1333" s="580">
        <v>33.520000000000003</v>
      </c>
      <c r="D1333" s="574">
        <v>0</v>
      </c>
      <c r="E1333" s="574">
        <v>0</v>
      </c>
      <c r="F1333" s="574">
        <v>0</v>
      </c>
      <c r="G1333" s="583">
        <v>39.6</v>
      </c>
      <c r="H1333" s="583">
        <v>31.6</v>
      </c>
      <c r="I1333" s="580">
        <v>58</v>
      </c>
      <c r="J1333" s="580">
        <v>22</v>
      </c>
      <c r="K1333" s="583">
        <v>8.1999999999999993</v>
      </c>
      <c r="L1333" s="581">
        <v>10.7</v>
      </c>
      <c r="M1333" s="581">
        <v>2.1800000000000002</v>
      </c>
      <c r="N1333" s="581">
        <v>0.66</v>
      </c>
      <c r="O1333" s="581">
        <f t="shared" si="288"/>
        <v>1.4200000000000002</v>
      </c>
      <c r="P1333" s="582">
        <v>0.41666666666666669</v>
      </c>
      <c r="Q1333" s="583">
        <v>0</v>
      </c>
    </row>
    <row r="1334" spans="1:17" x14ac:dyDescent="0.35">
      <c r="A1334" s="571">
        <v>6</v>
      </c>
      <c r="B1334" s="580">
        <v>40.92</v>
      </c>
      <c r="C1334" s="581">
        <v>33.200000000000003</v>
      </c>
      <c r="D1334" s="574">
        <v>0</v>
      </c>
      <c r="E1334" s="574">
        <v>0</v>
      </c>
      <c r="F1334" s="574">
        <v>0</v>
      </c>
      <c r="G1334" s="583">
        <v>40</v>
      </c>
      <c r="H1334" s="583">
        <v>30.2</v>
      </c>
      <c r="I1334" s="580">
        <v>58</v>
      </c>
      <c r="J1334" s="580">
        <v>22</v>
      </c>
      <c r="K1334" s="580">
        <v>9.8000000000000007</v>
      </c>
      <c r="L1334" s="580">
        <v>11.22</v>
      </c>
      <c r="M1334" s="580">
        <v>1.71</v>
      </c>
      <c r="N1334" s="581">
        <v>0.92</v>
      </c>
      <c r="O1334" s="581">
        <f t="shared" si="288"/>
        <v>1.3149999999999999</v>
      </c>
      <c r="P1334" s="582">
        <v>0.39583333333333331</v>
      </c>
      <c r="Q1334" s="583">
        <v>0</v>
      </c>
    </row>
    <row r="1335" spans="1:17" x14ac:dyDescent="0.35">
      <c r="A1335" s="571">
        <v>7</v>
      </c>
      <c r="B1335" s="581">
        <v>40.56</v>
      </c>
      <c r="C1335" s="581">
        <v>33.880000000000003</v>
      </c>
      <c r="D1335" s="574">
        <v>0</v>
      </c>
      <c r="E1335" s="574">
        <v>0</v>
      </c>
      <c r="F1335" s="574">
        <v>0</v>
      </c>
      <c r="G1335" s="583">
        <v>40.4</v>
      </c>
      <c r="H1335" s="583">
        <v>30</v>
      </c>
      <c r="I1335" s="580">
        <v>62</v>
      </c>
      <c r="J1335" s="580">
        <v>23</v>
      </c>
      <c r="K1335" s="580">
        <v>10</v>
      </c>
      <c r="L1335" s="581">
        <v>11.76</v>
      </c>
      <c r="M1335" s="580">
        <v>1.75</v>
      </c>
      <c r="N1335" s="580">
        <v>0.92</v>
      </c>
      <c r="O1335" s="581">
        <f t="shared" si="288"/>
        <v>1.335</v>
      </c>
      <c r="P1335" s="582">
        <v>0.38541666666666669</v>
      </c>
      <c r="Q1335" s="583">
        <v>0</v>
      </c>
    </row>
    <row r="1336" spans="1:17" x14ac:dyDescent="0.35">
      <c r="A1336" s="571">
        <v>8</v>
      </c>
      <c r="B1336" s="580">
        <v>41.28</v>
      </c>
      <c r="C1336" s="580">
        <v>34.6</v>
      </c>
      <c r="D1336" s="574">
        <v>0</v>
      </c>
      <c r="E1336" s="574">
        <v>0</v>
      </c>
      <c r="F1336" s="574">
        <v>0</v>
      </c>
      <c r="G1336" s="583">
        <v>40.200000000000003</v>
      </c>
      <c r="H1336" s="580">
        <v>31.6</v>
      </c>
      <c r="I1336" s="580">
        <v>57</v>
      </c>
      <c r="J1336" s="580">
        <v>22</v>
      </c>
      <c r="K1336" s="580">
        <v>8.6</v>
      </c>
      <c r="L1336" s="580">
        <v>11.6</v>
      </c>
      <c r="M1336" s="580">
        <v>2.06</v>
      </c>
      <c r="N1336" s="580">
        <v>0.96</v>
      </c>
      <c r="O1336" s="581">
        <f t="shared" si="288"/>
        <v>1.51</v>
      </c>
      <c r="P1336" s="582">
        <v>0.41666666666666669</v>
      </c>
      <c r="Q1336" s="583">
        <v>0</v>
      </c>
    </row>
    <row r="1337" spans="1:17" x14ac:dyDescent="0.35">
      <c r="A1337" s="571">
        <v>9</v>
      </c>
      <c r="B1337" s="580">
        <v>40.5</v>
      </c>
      <c r="C1337" s="580">
        <v>34.32</v>
      </c>
      <c r="D1337" s="574">
        <v>0</v>
      </c>
      <c r="E1337" s="574">
        <v>0</v>
      </c>
      <c r="F1337" s="574">
        <v>0</v>
      </c>
      <c r="G1337" s="580">
        <v>39.6</v>
      </c>
      <c r="H1337" s="583">
        <v>32</v>
      </c>
      <c r="I1337" s="580">
        <v>54</v>
      </c>
      <c r="J1337" s="580">
        <v>22</v>
      </c>
      <c r="K1337" s="583">
        <v>14.2</v>
      </c>
      <c r="L1337" s="580">
        <v>10.96</v>
      </c>
      <c r="M1337" s="580">
        <v>1.83</v>
      </c>
      <c r="N1337" s="581">
        <v>1.31</v>
      </c>
      <c r="O1337" s="581">
        <f t="shared" si="288"/>
        <v>1.57</v>
      </c>
      <c r="P1337" s="582">
        <v>0.4201388888888889</v>
      </c>
      <c r="Q1337" s="583">
        <v>0</v>
      </c>
    </row>
    <row r="1338" spans="1:17" ht="15" thickBot="1" x14ac:dyDescent="0.4">
      <c r="A1338" s="585">
        <v>10</v>
      </c>
      <c r="B1338" s="581">
        <v>40.6</v>
      </c>
      <c r="C1338" s="581">
        <v>34.4</v>
      </c>
      <c r="D1338" s="574">
        <v>0</v>
      </c>
      <c r="E1338" s="574">
        <v>0</v>
      </c>
      <c r="F1338" s="574">
        <v>0</v>
      </c>
      <c r="G1338" s="583">
        <v>39.799999999999997</v>
      </c>
      <c r="H1338" s="583">
        <v>31.6</v>
      </c>
      <c r="I1338" s="580">
        <v>57</v>
      </c>
      <c r="J1338" s="580">
        <v>23</v>
      </c>
      <c r="K1338" s="583">
        <v>14</v>
      </c>
      <c r="L1338" s="580">
        <v>13.38</v>
      </c>
      <c r="M1338" s="580">
        <v>2.1800000000000002</v>
      </c>
      <c r="N1338" s="581">
        <v>1.55</v>
      </c>
      <c r="O1338" s="581">
        <f t="shared" si="288"/>
        <v>1.8650000000000002</v>
      </c>
      <c r="P1338" s="582">
        <v>0.40277777777777773</v>
      </c>
      <c r="Q1338" s="583">
        <v>0</v>
      </c>
    </row>
    <row r="1339" spans="1:17" ht="15" thickBot="1" x14ac:dyDescent="0.4">
      <c r="A1339" s="597" t="s">
        <v>16</v>
      </c>
      <c r="B1339" s="581">
        <f>SUM(B1329:B1338)</f>
        <v>405.9</v>
      </c>
      <c r="C1339" s="581">
        <f>SUM(C1329:C1338)</f>
        <v>335.96</v>
      </c>
      <c r="D1339" s="574">
        <v>0</v>
      </c>
      <c r="E1339" s="574">
        <v>0</v>
      </c>
      <c r="F1339" s="574">
        <v>0</v>
      </c>
      <c r="G1339" s="581">
        <f t="shared" ref="G1339:N1339" si="289">SUM(G1329:G1338)</f>
        <v>400</v>
      </c>
      <c r="H1339" s="581">
        <f t="shared" si="289"/>
        <v>311.60000000000002</v>
      </c>
      <c r="I1339" s="581">
        <f t="shared" si="289"/>
        <v>544</v>
      </c>
      <c r="J1339" s="581">
        <f t="shared" si="289"/>
        <v>220</v>
      </c>
      <c r="K1339" s="581">
        <f t="shared" si="289"/>
        <v>102.69999999999999</v>
      </c>
      <c r="L1339" s="581">
        <f t="shared" si="289"/>
        <v>116.5</v>
      </c>
      <c r="M1339" s="581">
        <f t="shared" si="289"/>
        <v>18.43</v>
      </c>
      <c r="N1339" s="581">
        <f t="shared" si="289"/>
        <v>9.68</v>
      </c>
      <c r="O1339" s="581">
        <f t="shared" si="288"/>
        <v>14.055</v>
      </c>
      <c r="P1339" s="582"/>
      <c r="Q1339" s="583"/>
    </row>
    <row r="1340" spans="1:17" ht="15" thickBot="1" x14ac:dyDescent="0.4">
      <c r="A1340" s="597" t="s">
        <v>18</v>
      </c>
      <c r="B1340" s="581">
        <f>AVERAGE(B1329:B1338)</f>
        <v>40.589999999999996</v>
      </c>
      <c r="C1340" s="581">
        <f>AVERAGE(C1329:C1338)</f>
        <v>33.595999999999997</v>
      </c>
      <c r="D1340" s="574">
        <v>0</v>
      </c>
      <c r="E1340" s="574">
        <v>0</v>
      </c>
      <c r="F1340" s="574">
        <v>0</v>
      </c>
      <c r="G1340" s="581">
        <f t="shared" ref="G1340:N1340" si="290">AVERAGE(G1329:G1338)</f>
        <v>40</v>
      </c>
      <c r="H1340" s="581">
        <f t="shared" si="290"/>
        <v>31.160000000000004</v>
      </c>
      <c r="I1340" s="581">
        <f t="shared" si="290"/>
        <v>54.4</v>
      </c>
      <c r="J1340" s="581">
        <f t="shared" si="290"/>
        <v>22</v>
      </c>
      <c r="K1340" s="581">
        <f t="shared" si="290"/>
        <v>10.27</v>
      </c>
      <c r="L1340" s="581">
        <f t="shared" si="290"/>
        <v>11.65</v>
      </c>
      <c r="M1340" s="581">
        <f t="shared" si="290"/>
        <v>1.843</v>
      </c>
      <c r="N1340" s="581">
        <f t="shared" si="290"/>
        <v>0.96799999999999997</v>
      </c>
      <c r="O1340" s="581">
        <f t="shared" si="288"/>
        <v>1.4055</v>
      </c>
      <c r="P1340" s="582"/>
      <c r="Q1340" s="583"/>
    </row>
    <row r="1341" spans="1:17" x14ac:dyDescent="0.35">
      <c r="A1341" s="603">
        <v>11</v>
      </c>
      <c r="B1341" s="580">
        <v>39.92</v>
      </c>
      <c r="C1341" s="580">
        <v>34.64</v>
      </c>
      <c r="D1341" s="574">
        <v>0</v>
      </c>
      <c r="E1341" s="574">
        <v>0</v>
      </c>
      <c r="F1341" s="574">
        <v>0</v>
      </c>
      <c r="G1341" s="583">
        <v>38.4</v>
      </c>
      <c r="H1341" s="580">
        <v>30.4</v>
      </c>
      <c r="I1341" s="580">
        <v>60</v>
      </c>
      <c r="J1341" s="580">
        <v>28</v>
      </c>
      <c r="K1341" s="583">
        <v>8.1</v>
      </c>
      <c r="L1341" s="581">
        <v>10.54</v>
      </c>
      <c r="M1341" s="580">
        <v>2.02</v>
      </c>
      <c r="N1341" s="580">
        <v>1.02</v>
      </c>
      <c r="O1341" s="581">
        <f t="shared" si="288"/>
        <v>1.52</v>
      </c>
      <c r="P1341" s="582">
        <v>0.30555555555555552</v>
      </c>
      <c r="Q1341" s="583">
        <v>0</v>
      </c>
    </row>
    <row r="1342" spans="1:17" x14ac:dyDescent="0.35">
      <c r="A1342" s="571">
        <v>12</v>
      </c>
      <c r="B1342" s="580">
        <v>40.479999999999997</v>
      </c>
      <c r="C1342" s="580">
        <v>35.200000000000003</v>
      </c>
      <c r="D1342" s="574">
        <v>0</v>
      </c>
      <c r="E1342" s="574">
        <v>0</v>
      </c>
      <c r="F1342" s="574">
        <v>0</v>
      </c>
      <c r="G1342" s="583">
        <v>40.200000000000003</v>
      </c>
      <c r="H1342" s="583">
        <v>30.6</v>
      </c>
      <c r="I1342" s="580">
        <v>73</v>
      </c>
      <c r="J1342" s="580">
        <v>23</v>
      </c>
      <c r="K1342" s="583">
        <v>8.9</v>
      </c>
      <c r="L1342" s="580">
        <v>0.62</v>
      </c>
      <c r="M1342" s="581">
        <v>1.49</v>
      </c>
      <c r="N1342" s="581">
        <v>1.82</v>
      </c>
      <c r="O1342" s="581">
        <f t="shared" si="288"/>
        <v>1.655</v>
      </c>
      <c r="P1342" s="582">
        <v>0.40277777777777773</v>
      </c>
      <c r="Q1342" s="583">
        <v>0</v>
      </c>
    </row>
    <row r="1343" spans="1:17" x14ac:dyDescent="0.35">
      <c r="A1343" s="571">
        <v>13</v>
      </c>
      <c r="B1343" s="580">
        <v>41.84</v>
      </c>
      <c r="C1343" s="581">
        <v>33.6</v>
      </c>
      <c r="D1343" s="574">
        <v>0</v>
      </c>
      <c r="E1343" s="574">
        <v>0</v>
      </c>
      <c r="F1343" s="574">
        <v>0</v>
      </c>
      <c r="G1343" s="583">
        <v>40.4</v>
      </c>
      <c r="H1343" s="583">
        <v>31.8</v>
      </c>
      <c r="I1343" s="580">
        <v>47</v>
      </c>
      <c r="J1343" s="580">
        <v>23</v>
      </c>
      <c r="K1343" s="580">
        <v>9.1</v>
      </c>
      <c r="L1343" s="580">
        <v>11.98</v>
      </c>
      <c r="M1343" s="580">
        <v>1.69</v>
      </c>
      <c r="N1343" s="581">
        <v>1.08</v>
      </c>
      <c r="O1343" s="581">
        <f t="shared" si="288"/>
        <v>1.385</v>
      </c>
      <c r="P1343" s="582">
        <v>0.42708333333333331</v>
      </c>
      <c r="Q1343" s="583">
        <v>0</v>
      </c>
    </row>
    <row r="1344" spans="1:17" x14ac:dyDescent="0.35">
      <c r="A1344" s="571">
        <v>14</v>
      </c>
      <c r="B1344" s="581">
        <v>41.88</v>
      </c>
      <c r="C1344" s="581">
        <v>35.200000000000003</v>
      </c>
      <c r="D1344" s="574">
        <v>0</v>
      </c>
      <c r="E1344" s="574">
        <v>0</v>
      </c>
      <c r="F1344" s="574">
        <v>0</v>
      </c>
      <c r="G1344" s="583">
        <v>41</v>
      </c>
      <c r="H1344" s="583">
        <v>31.2</v>
      </c>
      <c r="I1344" s="580">
        <v>59</v>
      </c>
      <c r="J1344" s="580">
        <v>24</v>
      </c>
      <c r="K1344" s="580">
        <v>10.4</v>
      </c>
      <c r="L1344" s="581">
        <v>15.2</v>
      </c>
      <c r="M1344" s="580">
        <v>1.93</v>
      </c>
      <c r="N1344" s="580">
        <v>2.38</v>
      </c>
      <c r="O1344" s="581">
        <f t="shared" si="288"/>
        <v>2.1549999999999998</v>
      </c>
      <c r="P1344" s="582">
        <v>0.40972222222222227</v>
      </c>
      <c r="Q1344" s="583">
        <v>0</v>
      </c>
    </row>
    <row r="1345" spans="1:17" x14ac:dyDescent="0.35">
      <c r="A1345" s="571">
        <v>15</v>
      </c>
      <c r="B1345" s="581">
        <v>32</v>
      </c>
      <c r="C1345" s="580">
        <v>33.159999999999997</v>
      </c>
      <c r="D1345" s="574">
        <v>0</v>
      </c>
      <c r="E1345" s="574">
        <v>0</v>
      </c>
      <c r="F1345" s="574">
        <v>0</v>
      </c>
      <c r="G1345" s="583">
        <v>39</v>
      </c>
      <c r="H1345" s="580">
        <v>39.6</v>
      </c>
      <c r="I1345" s="580">
        <v>47</v>
      </c>
      <c r="J1345" s="580">
        <v>24</v>
      </c>
      <c r="K1345" s="580">
        <v>6.1</v>
      </c>
      <c r="L1345" s="580">
        <v>6.1</v>
      </c>
      <c r="M1345" s="580">
        <v>2.2200000000000002</v>
      </c>
      <c r="N1345" s="580">
        <v>0.84</v>
      </c>
      <c r="O1345" s="581">
        <f t="shared" si="288"/>
        <v>1.53</v>
      </c>
      <c r="P1345" s="582">
        <v>1.3888888888888888E-2</v>
      </c>
      <c r="Q1345" s="583">
        <v>0</v>
      </c>
    </row>
    <row r="1346" spans="1:17" x14ac:dyDescent="0.35">
      <c r="A1346" s="571">
        <v>16</v>
      </c>
      <c r="B1346" s="581">
        <v>38</v>
      </c>
      <c r="C1346" s="580">
        <v>33.159999999999997</v>
      </c>
      <c r="D1346" s="574">
        <v>0</v>
      </c>
      <c r="E1346" s="574">
        <v>0</v>
      </c>
      <c r="F1346" s="574">
        <v>0</v>
      </c>
      <c r="G1346" s="580">
        <v>39.200000000000003</v>
      </c>
      <c r="H1346" s="583">
        <v>28.4</v>
      </c>
      <c r="I1346" s="580">
        <v>59</v>
      </c>
      <c r="J1346" s="580">
        <v>26</v>
      </c>
      <c r="K1346" s="583">
        <v>7</v>
      </c>
      <c r="L1346" s="581">
        <v>9.42</v>
      </c>
      <c r="M1346" s="580">
        <v>1.52</v>
      </c>
      <c r="N1346" s="581">
        <v>0.68</v>
      </c>
      <c r="O1346" s="581">
        <f t="shared" si="288"/>
        <v>1.1000000000000001</v>
      </c>
      <c r="P1346" s="582">
        <v>0.30555555555555552</v>
      </c>
      <c r="Q1346" s="583">
        <v>0</v>
      </c>
    </row>
    <row r="1347" spans="1:17" x14ac:dyDescent="0.35">
      <c r="A1347" s="571">
        <v>17</v>
      </c>
      <c r="B1347" s="581">
        <v>40.24</v>
      </c>
      <c r="C1347" s="580">
        <v>33.72</v>
      </c>
      <c r="D1347" s="574">
        <v>0</v>
      </c>
      <c r="E1347" s="574">
        <v>0</v>
      </c>
      <c r="F1347" s="574">
        <v>0</v>
      </c>
      <c r="G1347" s="583">
        <v>38.6</v>
      </c>
      <c r="H1347" s="583">
        <v>29.8</v>
      </c>
      <c r="I1347" s="580">
        <v>63</v>
      </c>
      <c r="J1347" s="580">
        <v>28</v>
      </c>
      <c r="K1347" s="580">
        <v>6.7</v>
      </c>
      <c r="L1347" s="580">
        <v>9.02</v>
      </c>
      <c r="M1347" s="580">
        <v>1.55</v>
      </c>
      <c r="N1347" s="581">
        <v>0.74</v>
      </c>
      <c r="O1347" s="581">
        <f t="shared" si="288"/>
        <v>1.145</v>
      </c>
      <c r="P1347" s="582">
        <v>0.28125</v>
      </c>
      <c r="Q1347" s="583">
        <v>0</v>
      </c>
    </row>
    <row r="1348" spans="1:17" x14ac:dyDescent="0.35">
      <c r="A1348" s="571">
        <v>18</v>
      </c>
      <c r="B1348" s="581">
        <v>42</v>
      </c>
      <c r="C1348" s="580">
        <v>34.56</v>
      </c>
      <c r="D1348" s="574">
        <v>0</v>
      </c>
      <c r="E1348" s="574">
        <v>0</v>
      </c>
      <c r="F1348" s="574">
        <v>0</v>
      </c>
      <c r="G1348" s="580">
        <v>40.799999999999997</v>
      </c>
      <c r="H1348" s="580">
        <v>31.8</v>
      </c>
      <c r="I1348" s="580">
        <v>61</v>
      </c>
      <c r="J1348" s="580">
        <v>24</v>
      </c>
      <c r="K1348" s="583">
        <v>9.1999999999999993</v>
      </c>
      <c r="L1348" s="583">
        <v>12.7</v>
      </c>
      <c r="M1348" s="580">
        <v>1.91</v>
      </c>
      <c r="N1348" s="581">
        <v>1.06</v>
      </c>
      <c r="O1348" s="581">
        <f t="shared" si="288"/>
        <v>1.4849999999999999</v>
      </c>
      <c r="P1348" s="582">
        <v>0.39930555555555558</v>
      </c>
      <c r="Q1348" s="583">
        <v>0</v>
      </c>
    </row>
    <row r="1349" spans="1:17" x14ac:dyDescent="0.35">
      <c r="A1349" s="571">
        <v>19</v>
      </c>
      <c r="B1349" s="580">
        <v>39.76</v>
      </c>
      <c r="C1349" s="580">
        <v>34.119999999999997</v>
      </c>
      <c r="D1349" s="574">
        <v>0</v>
      </c>
      <c r="E1349" s="574">
        <v>0</v>
      </c>
      <c r="F1349" s="574">
        <v>0</v>
      </c>
      <c r="G1349" s="583">
        <v>39.799999999999997</v>
      </c>
      <c r="H1349" s="583">
        <v>31.8</v>
      </c>
      <c r="I1349" s="580">
        <v>59</v>
      </c>
      <c r="J1349" s="580">
        <v>27</v>
      </c>
      <c r="K1349" s="580">
        <v>9.3000000000000007</v>
      </c>
      <c r="L1349" s="580">
        <v>12.72</v>
      </c>
      <c r="M1349" s="581">
        <v>3</v>
      </c>
      <c r="N1349" s="581">
        <v>0.03</v>
      </c>
      <c r="O1349" s="581">
        <f t="shared" si="288"/>
        <v>1.5149999999999999</v>
      </c>
      <c r="P1349" s="582">
        <v>0.17708333333333334</v>
      </c>
      <c r="Q1349" s="583">
        <v>0</v>
      </c>
    </row>
    <row r="1350" spans="1:17" ht="15" thickBot="1" x14ac:dyDescent="0.4">
      <c r="A1350" s="585">
        <v>20</v>
      </c>
      <c r="B1350" s="581">
        <v>42</v>
      </c>
      <c r="C1350" s="581">
        <v>34.880000000000003</v>
      </c>
      <c r="D1350" s="574">
        <v>0</v>
      </c>
      <c r="E1350" s="574">
        <v>0</v>
      </c>
      <c r="F1350" s="574">
        <v>0</v>
      </c>
      <c r="G1350" s="583">
        <v>39.6</v>
      </c>
      <c r="H1350" s="583">
        <v>30.8</v>
      </c>
      <c r="I1350" s="580">
        <v>57</v>
      </c>
      <c r="J1350" s="580">
        <v>27</v>
      </c>
      <c r="K1350" s="580">
        <v>8.5</v>
      </c>
      <c r="L1350" s="580">
        <v>14.08</v>
      </c>
      <c r="M1350" s="580">
        <v>2.31</v>
      </c>
      <c r="N1350" s="581">
        <v>0.81</v>
      </c>
      <c r="O1350" s="581">
        <f t="shared" si="288"/>
        <v>1.56</v>
      </c>
      <c r="P1350" s="582">
        <v>0.29166666666666669</v>
      </c>
      <c r="Q1350" s="583">
        <v>0</v>
      </c>
    </row>
    <row r="1351" spans="1:17" ht="15" thickBot="1" x14ac:dyDescent="0.4">
      <c r="A1351" s="597" t="s">
        <v>16</v>
      </c>
      <c r="B1351" s="581">
        <f>SUM(B1341:B1350)</f>
        <v>398.12</v>
      </c>
      <c r="C1351" s="581">
        <f>SUM(C1341:C1350)</f>
        <v>342.24</v>
      </c>
      <c r="D1351" s="574">
        <v>0</v>
      </c>
      <c r="E1351" s="574">
        <v>0</v>
      </c>
      <c r="F1351" s="574">
        <v>0</v>
      </c>
      <c r="G1351" s="581">
        <f t="shared" ref="G1351:N1351" si="291">SUM(G1341:G1350)</f>
        <v>397.00000000000006</v>
      </c>
      <c r="H1351" s="581">
        <f t="shared" si="291"/>
        <v>316.20000000000005</v>
      </c>
      <c r="I1351" s="581">
        <f t="shared" si="291"/>
        <v>585</v>
      </c>
      <c r="J1351" s="581">
        <f t="shared" si="291"/>
        <v>254</v>
      </c>
      <c r="K1351" s="581">
        <f t="shared" si="291"/>
        <v>83.3</v>
      </c>
      <c r="L1351" s="581">
        <f t="shared" si="291"/>
        <v>102.38000000000001</v>
      </c>
      <c r="M1351" s="581">
        <f t="shared" si="291"/>
        <v>19.639999999999997</v>
      </c>
      <c r="N1351" s="581">
        <f t="shared" si="291"/>
        <v>10.459999999999999</v>
      </c>
      <c r="O1351" s="581">
        <f t="shared" si="288"/>
        <v>15.049999999999997</v>
      </c>
      <c r="P1351" s="582"/>
      <c r="Q1351" s="583"/>
    </row>
    <row r="1352" spans="1:17" ht="15" thickBot="1" x14ac:dyDescent="0.4">
      <c r="A1352" s="597" t="s">
        <v>18</v>
      </c>
      <c r="B1352" s="581">
        <f>AVERAGE(B1341:B1350)</f>
        <v>39.811999999999998</v>
      </c>
      <c r="C1352" s="581">
        <f>AVERAGE(C1341:C1350)</f>
        <v>34.224000000000004</v>
      </c>
      <c r="D1352" s="574">
        <v>0</v>
      </c>
      <c r="E1352" s="574">
        <v>0</v>
      </c>
      <c r="F1352" s="574">
        <v>0</v>
      </c>
      <c r="G1352" s="581">
        <f t="shared" ref="G1352:N1352" si="292">AVERAGE(G1341:G1350)</f>
        <v>39.700000000000003</v>
      </c>
      <c r="H1352" s="581">
        <f t="shared" si="292"/>
        <v>31.620000000000005</v>
      </c>
      <c r="I1352" s="581">
        <f t="shared" si="292"/>
        <v>58.5</v>
      </c>
      <c r="J1352" s="581">
        <f t="shared" si="292"/>
        <v>25.4</v>
      </c>
      <c r="K1352" s="581">
        <f t="shared" si="292"/>
        <v>8.33</v>
      </c>
      <c r="L1352" s="581">
        <f t="shared" si="292"/>
        <v>10.238000000000001</v>
      </c>
      <c r="M1352" s="581">
        <f t="shared" si="292"/>
        <v>1.9639999999999997</v>
      </c>
      <c r="N1352" s="581">
        <f t="shared" si="292"/>
        <v>1.0459999999999998</v>
      </c>
      <c r="O1352" s="581">
        <f t="shared" si="288"/>
        <v>1.5049999999999999</v>
      </c>
      <c r="P1352" s="582"/>
      <c r="Q1352" s="583"/>
    </row>
    <row r="1353" spans="1:17" x14ac:dyDescent="0.35">
      <c r="A1353" s="612">
        <v>21</v>
      </c>
      <c r="B1353" s="581">
        <v>42</v>
      </c>
      <c r="C1353" s="581">
        <v>35.64</v>
      </c>
      <c r="D1353" s="574">
        <v>0</v>
      </c>
      <c r="E1353" s="574">
        <v>0</v>
      </c>
      <c r="F1353" s="574">
        <v>0</v>
      </c>
      <c r="G1353" s="583">
        <v>40.799999999999997</v>
      </c>
      <c r="H1353" s="583">
        <v>32.200000000000003</v>
      </c>
      <c r="I1353" s="580">
        <v>60</v>
      </c>
      <c r="J1353" s="580">
        <v>24</v>
      </c>
      <c r="K1353" s="583">
        <v>7.7</v>
      </c>
      <c r="L1353" s="583">
        <v>11.66</v>
      </c>
      <c r="M1353" s="580">
        <v>1.93</v>
      </c>
      <c r="N1353" s="581">
        <v>1.6</v>
      </c>
      <c r="O1353" s="581">
        <f t="shared" si="288"/>
        <v>1.7650000000000001</v>
      </c>
      <c r="P1353" s="582">
        <v>0.375</v>
      </c>
      <c r="Q1353" s="583">
        <v>0</v>
      </c>
    </row>
    <row r="1354" spans="1:17" x14ac:dyDescent="0.35">
      <c r="A1354" s="594">
        <v>22</v>
      </c>
      <c r="B1354" s="580">
        <v>38.799999999999997</v>
      </c>
      <c r="C1354" s="580">
        <v>35.119999999999997</v>
      </c>
      <c r="D1354" s="574">
        <v>0</v>
      </c>
      <c r="E1354" s="574">
        <v>0</v>
      </c>
      <c r="F1354" s="574">
        <v>0</v>
      </c>
      <c r="G1354" s="583">
        <v>39.770000000000003</v>
      </c>
      <c r="H1354" s="580">
        <v>31.6</v>
      </c>
      <c r="I1354" s="580">
        <v>79</v>
      </c>
      <c r="J1354" s="580">
        <v>27</v>
      </c>
      <c r="K1354" s="580">
        <v>5.4</v>
      </c>
      <c r="L1354" s="574">
        <v>0</v>
      </c>
      <c r="M1354" s="580">
        <v>1.48</v>
      </c>
      <c r="N1354" s="580">
        <v>1.07</v>
      </c>
      <c r="O1354" s="581">
        <f t="shared" si="288"/>
        <v>1.2749999999999999</v>
      </c>
      <c r="P1354" s="582">
        <v>0.3923611111111111</v>
      </c>
      <c r="Q1354" s="583">
        <v>1.1000000000000001</v>
      </c>
    </row>
    <row r="1355" spans="1:17" x14ac:dyDescent="0.35">
      <c r="A1355" s="594">
        <v>23</v>
      </c>
      <c r="B1355" s="580">
        <v>42.04</v>
      </c>
      <c r="C1355" s="580">
        <v>35.44</v>
      </c>
      <c r="D1355" s="574">
        <v>0</v>
      </c>
      <c r="E1355" s="574">
        <v>0</v>
      </c>
      <c r="F1355" s="574">
        <v>0</v>
      </c>
      <c r="G1355" s="580">
        <v>40.799999999999997</v>
      </c>
      <c r="H1355" s="583">
        <v>32.200000000000003</v>
      </c>
      <c r="I1355" s="580">
        <v>62</v>
      </c>
      <c r="J1355" s="580">
        <v>23</v>
      </c>
      <c r="K1355" s="583">
        <v>11.4</v>
      </c>
      <c r="L1355" s="580">
        <v>11.31</v>
      </c>
      <c r="M1355" s="580">
        <v>2.09</v>
      </c>
      <c r="N1355" s="581">
        <v>1.89</v>
      </c>
      <c r="O1355" s="581">
        <f t="shared" si="288"/>
        <v>1.9899999999999998</v>
      </c>
      <c r="P1355" s="582" t="s">
        <v>281</v>
      </c>
      <c r="Q1355" s="583">
        <v>0</v>
      </c>
    </row>
    <row r="1356" spans="1:17" x14ac:dyDescent="0.35">
      <c r="A1356" s="594">
        <v>24</v>
      </c>
      <c r="B1356" s="581">
        <v>36.799999999999997</v>
      </c>
      <c r="C1356" s="580">
        <v>35.04</v>
      </c>
      <c r="D1356" s="574">
        <v>0</v>
      </c>
      <c r="E1356" s="574">
        <v>0</v>
      </c>
      <c r="F1356" s="574">
        <v>0</v>
      </c>
      <c r="G1356" s="583">
        <v>40</v>
      </c>
      <c r="H1356" s="583">
        <v>28</v>
      </c>
      <c r="I1356" s="580">
        <v>76</v>
      </c>
      <c r="J1356" s="580">
        <v>22</v>
      </c>
      <c r="K1356" s="583">
        <v>12.7</v>
      </c>
      <c r="L1356" s="580">
        <v>14.16</v>
      </c>
      <c r="M1356" s="580">
        <v>1.91</v>
      </c>
      <c r="N1356" s="581">
        <v>2.89</v>
      </c>
      <c r="O1356" s="581">
        <f t="shared" si="288"/>
        <v>2.4</v>
      </c>
      <c r="P1356" s="582" t="s">
        <v>128</v>
      </c>
      <c r="Q1356" s="583">
        <v>0</v>
      </c>
    </row>
    <row r="1357" spans="1:17" x14ac:dyDescent="0.35">
      <c r="A1357" s="594">
        <v>25</v>
      </c>
      <c r="B1357" s="580">
        <v>40.08</v>
      </c>
      <c r="C1357" s="580">
        <v>34.6</v>
      </c>
      <c r="D1357" s="574">
        <v>0</v>
      </c>
      <c r="E1357" s="574">
        <v>0</v>
      </c>
      <c r="F1357" s="574">
        <v>0</v>
      </c>
      <c r="G1357" s="583">
        <v>39.6</v>
      </c>
      <c r="H1357" s="580">
        <v>27.6</v>
      </c>
      <c r="I1357" s="580">
        <v>69</v>
      </c>
      <c r="J1357" s="580">
        <v>23</v>
      </c>
      <c r="K1357" s="583">
        <v>9.5</v>
      </c>
      <c r="L1357" s="581">
        <v>11.94</v>
      </c>
      <c r="M1357" s="580">
        <v>2.46</v>
      </c>
      <c r="N1357" s="580">
        <v>1.59</v>
      </c>
      <c r="O1357" s="581">
        <f t="shared" si="288"/>
        <v>2.0249999999999999</v>
      </c>
      <c r="P1357" s="582" t="s">
        <v>135</v>
      </c>
      <c r="Q1357" s="583">
        <v>0</v>
      </c>
    </row>
    <row r="1358" spans="1:17" x14ac:dyDescent="0.35">
      <c r="A1358" s="594">
        <v>26</v>
      </c>
      <c r="B1358" s="580">
        <v>37.72</v>
      </c>
      <c r="C1358" s="580">
        <v>33.68</v>
      </c>
      <c r="D1358" s="574">
        <v>0</v>
      </c>
      <c r="E1358" s="574">
        <v>0</v>
      </c>
      <c r="F1358" s="574">
        <v>0</v>
      </c>
      <c r="G1358" s="583">
        <v>40.200000000000003</v>
      </c>
      <c r="H1358" s="583">
        <v>26.2</v>
      </c>
      <c r="I1358" s="580">
        <v>88</v>
      </c>
      <c r="J1358" s="580">
        <v>24</v>
      </c>
      <c r="K1358" s="583">
        <v>8.3000000000000007</v>
      </c>
      <c r="L1358" s="580">
        <v>13.22</v>
      </c>
      <c r="M1358" s="581">
        <v>1.92</v>
      </c>
      <c r="N1358" s="581">
        <v>1.95</v>
      </c>
      <c r="O1358" s="581">
        <f t="shared" si="288"/>
        <v>1.9350000000000001</v>
      </c>
      <c r="P1358" s="582" t="s">
        <v>125</v>
      </c>
      <c r="Q1358" s="583">
        <v>1.6</v>
      </c>
    </row>
    <row r="1359" spans="1:17" x14ac:dyDescent="0.35">
      <c r="A1359" s="594">
        <v>27</v>
      </c>
      <c r="B1359" s="580">
        <v>37.159999999999997</v>
      </c>
      <c r="C1359" s="581">
        <v>33.64</v>
      </c>
      <c r="D1359" s="574">
        <v>0</v>
      </c>
      <c r="E1359" s="574">
        <v>0</v>
      </c>
      <c r="F1359" s="574">
        <v>0</v>
      </c>
      <c r="G1359" s="583">
        <v>39</v>
      </c>
      <c r="H1359" s="583">
        <v>25.6</v>
      </c>
      <c r="I1359" s="580">
        <v>92</v>
      </c>
      <c r="J1359" s="580">
        <v>23</v>
      </c>
      <c r="K1359" s="580">
        <v>9.5</v>
      </c>
      <c r="L1359" s="580">
        <v>11.58</v>
      </c>
      <c r="M1359" s="580">
        <v>1.71</v>
      </c>
      <c r="N1359" s="581">
        <v>0.93</v>
      </c>
      <c r="O1359" s="581">
        <f t="shared" si="288"/>
        <v>1.32</v>
      </c>
      <c r="P1359" s="582" t="s">
        <v>132</v>
      </c>
      <c r="Q1359" s="583">
        <v>0.8</v>
      </c>
    </row>
    <row r="1360" spans="1:17" ht="15" thickBot="1" x14ac:dyDescent="0.4">
      <c r="A1360" s="594">
        <v>28</v>
      </c>
      <c r="B1360" s="581">
        <v>42.6</v>
      </c>
      <c r="C1360" s="581">
        <v>34.64</v>
      </c>
      <c r="D1360" s="574">
        <v>0</v>
      </c>
      <c r="E1360" s="574">
        <v>0</v>
      </c>
      <c r="F1360" s="574">
        <v>0</v>
      </c>
      <c r="G1360" s="583">
        <v>40.4</v>
      </c>
      <c r="H1360" s="583">
        <v>29.8</v>
      </c>
      <c r="I1360" s="580">
        <v>70</v>
      </c>
      <c r="J1360" s="580">
        <v>23</v>
      </c>
      <c r="K1360" s="580">
        <v>9.9</v>
      </c>
      <c r="L1360" s="581">
        <v>13.76</v>
      </c>
      <c r="M1360" s="580">
        <v>2.02</v>
      </c>
      <c r="N1360" s="580">
        <v>0.85</v>
      </c>
      <c r="O1360" s="581">
        <f t="shared" si="288"/>
        <v>1.4350000000000001</v>
      </c>
      <c r="P1360" s="582" t="s">
        <v>140</v>
      </c>
      <c r="Q1360" s="583">
        <v>0</v>
      </c>
    </row>
    <row r="1361" spans="1:17" ht="15" thickBot="1" x14ac:dyDescent="0.4">
      <c r="A1361" s="597" t="s">
        <v>16</v>
      </c>
      <c r="B1361" s="653">
        <f>AVERAGE(B1341:B1349)</f>
        <v>39.568888888888893</v>
      </c>
      <c r="C1361" s="653">
        <f>AVERAGE(C1341:C1349)</f>
        <v>34.151111111111113</v>
      </c>
      <c r="D1361" s="574">
        <v>0</v>
      </c>
      <c r="E1361" s="574">
        <v>0</v>
      </c>
      <c r="F1361" s="574">
        <v>0</v>
      </c>
      <c r="G1361" s="653">
        <f t="shared" ref="G1361:O1361" si="293">AVERAGE(G1341:G1349)</f>
        <v>39.711111111111116</v>
      </c>
      <c r="H1361" s="653">
        <f t="shared" si="293"/>
        <v>31.711111111111116</v>
      </c>
      <c r="I1361" s="653">
        <f t="shared" si="293"/>
        <v>58.666666666666664</v>
      </c>
      <c r="J1361" s="653">
        <f t="shared" si="293"/>
        <v>25.222222222222221</v>
      </c>
      <c r="K1361" s="653">
        <f t="shared" si="293"/>
        <v>8.31111111111111</v>
      </c>
      <c r="L1361" s="653">
        <f t="shared" si="293"/>
        <v>9.8111111111111118</v>
      </c>
      <c r="M1361" s="653">
        <f t="shared" si="293"/>
        <v>1.9255555555555555</v>
      </c>
      <c r="N1361" s="653">
        <f t="shared" si="293"/>
        <v>1.072222222222222</v>
      </c>
      <c r="O1361" s="653">
        <f t="shared" si="293"/>
        <v>1.4988888888888887</v>
      </c>
      <c r="P1361" s="654"/>
      <c r="Q1361" s="655"/>
    </row>
    <row r="1362" spans="1:17" ht="15" thickBot="1" x14ac:dyDescent="0.4">
      <c r="A1362" s="597" t="s">
        <v>18</v>
      </c>
      <c r="B1362" s="602">
        <f>AVERAGE(B1341:B1349)</f>
        <v>39.568888888888893</v>
      </c>
      <c r="C1362" s="602">
        <f>AVERAGE(C1341:C1349)</f>
        <v>34.151111111111113</v>
      </c>
      <c r="D1362" s="574">
        <v>0</v>
      </c>
      <c r="E1362" s="574">
        <v>0</v>
      </c>
      <c r="F1362" s="574">
        <v>0</v>
      </c>
      <c r="G1362" s="602">
        <f t="shared" ref="G1362:O1362" si="294">AVERAGE(G1341:G1349)</f>
        <v>39.711111111111116</v>
      </c>
      <c r="H1362" s="602">
        <f t="shared" si="294"/>
        <v>31.711111111111116</v>
      </c>
      <c r="I1362" s="602">
        <f t="shared" si="294"/>
        <v>58.666666666666664</v>
      </c>
      <c r="J1362" s="602">
        <f t="shared" si="294"/>
        <v>25.222222222222221</v>
      </c>
      <c r="K1362" s="602">
        <f t="shared" si="294"/>
        <v>8.31111111111111</v>
      </c>
      <c r="L1362" s="602">
        <f t="shared" si="294"/>
        <v>9.8111111111111118</v>
      </c>
      <c r="M1362" s="602">
        <f t="shared" si="294"/>
        <v>1.9255555555555555</v>
      </c>
      <c r="N1362" s="602">
        <f t="shared" si="294"/>
        <v>1.072222222222222</v>
      </c>
      <c r="O1362" s="602">
        <f t="shared" si="294"/>
        <v>1.4988888888888887</v>
      </c>
      <c r="P1362" s="602"/>
      <c r="Q1362" s="602"/>
    </row>
    <row r="1363" spans="1:17" ht="15" thickBot="1" x14ac:dyDescent="0.4">
      <c r="A1363" s="597" t="s">
        <v>20</v>
      </c>
      <c r="B1363" s="602">
        <f>B1361+B1351+B1339</f>
        <v>843.58888888888885</v>
      </c>
      <c r="C1363" s="602">
        <f>C1361+C1351+C1339</f>
        <v>712.35111111111109</v>
      </c>
      <c r="D1363" s="574">
        <v>0</v>
      </c>
      <c r="E1363" s="574">
        <v>0</v>
      </c>
      <c r="F1363" s="574">
        <v>0</v>
      </c>
      <c r="G1363" s="602">
        <f t="shared" ref="G1363:O1363" si="295">G1361+G1351+G1339</f>
        <v>836.71111111111122</v>
      </c>
      <c r="H1363" s="602">
        <f t="shared" si="295"/>
        <v>659.51111111111118</v>
      </c>
      <c r="I1363" s="602">
        <f t="shared" si="295"/>
        <v>1187.6666666666665</v>
      </c>
      <c r="J1363" s="602">
        <f t="shared" si="295"/>
        <v>499.22222222222223</v>
      </c>
      <c r="K1363" s="602">
        <f t="shared" si="295"/>
        <v>194.3111111111111</v>
      </c>
      <c r="L1363" s="602">
        <f t="shared" si="295"/>
        <v>228.69111111111113</v>
      </c>
      <c r="M1363" s="602">
        <f t="shared" si="295"/>
        <v>39.995555555555555</v>
      </c>
      <c r="N1363" s="602">
        <f t="shared" si="295"/>
        <v>21.21222222222222</v>
      </c>
      <c r="O1363" s="602">
        <f t="shared" si="295"/>
        <v>30.603888888888886</v>
      </c>
      <c r="P1363" s="602"/>
      <c r="Q1363" s="602"/>
    </row>
    <row r="1364" spans="1:17" ht="15" thickBot="1" x14ac:dyDescent="0.4">
      <c r="A1364" s="597" t="s">
        <v>21</v>
      </c>
      <c r="B1364" s="602">
        <f>B1363/28</f>
        <v>30.128174603174603</v>
      </c>
      <c r="C1364" s="602">
        <f>C1363/28</f>
        <v>25.441111111111109</v>
      </c>
      <c r="D1364" s="574">
        <v>0</v>
      </c>
      <c r="E1364" s="574">
        <v>0</v>
      </c>
      <c r="F1364" s="574">
        <v>0</v>
      </c>
      <c r="G1364" s="602">
        <f t="shared" ref="G1364:O1364" si="296">G1363/28</f>
        <v>29.882539682539687</v>
      </c>
      <c r="H1364" s="602">
        <f t="shared" si="296"/>
        <v>23.553968253968257</v>
      </c>
      <c r="I1364" s="602">
        <f t="shared" si="296"/>
        <v>42.416666666666664</v>
      </c>
      <c r="J1364" s="602">
        <f t="shared" si="296"/>
        <v>17.829365079365079</v>
      </c>
      <c r="K1364" s="602">
        <f t="shared" si="296"/>
        <v>6.939682539682539</v>
      </c>
      <c r="L1364" s="602">
        <f t="shared" si="296"/>
        <v>8.1675396825396831</v>
      </c>
      <c r="M1364" s="602">
        <f t="shared" si="296"/>
        <v>1.4284126984126984</v>
      </c>
      <c r="N1364" s="602">
        <f t="shared" si="296"/>
        <v>0.75757936507936496</v>
      </c>
      <c r="O1364" s="602">
        <f t="shared" si="296"/>
        <v>1.0929960317460317</v>
      </c>
      <c r="P1364" s="602"/>
      <c r="Q1364" s="602"/>
    </row>
    <row r="1365" spans="1:17" x14ac:dyDescent="0.35">
      <c r="A1365" s="652"/>
      <c r="B1365" s="656"/>
      <c r="C1365" s="652"/>
      <c r="D1365" s="652"/>
      <c r="E1365" s="652"/>
      <c r="F1365" s="652"/>
      <c r="G1365" s="652"/>
      <c r="H1365" s="652"/>
      <c r="I1365" s="652"/>
      <c r="J1365" s="652"/>
      <c r="K1365" s="652"/>
      <c r="L1365" s="652"/>
      <c r="M1365" s="652"/>
      <c r="N1365" s="652"/>
      <c r="O1365" s="652"/>
      <c r="P1365" s="652"/>
      <c r="Q1365" s="652"/>
    </row>
    <row r="1366" spans="1:17" ht="15" thickBot="1" x14ac:dyDescent="0.4">
      <c r="A1366" s="1413" t="s">
        <v>331</v>
      </c>
      <c r="B1366" s="648"/>
      <c r="C1366" s="648"/>
      <c r="D1366" s="648"/>
      <c r="E1366" s="648"/>
      <c r="F1366" s="648"/>
      <c r="G1366" s="648"/>
      <c r="H1366" s="648"/>
      <c r="I1366" s="648"/>
      <c r="J1366" s="648"/>
      <c r="K1366" s="648"/>
      <c r="L1366" s="649"/>
      <c r="M1366" s="648"/>
      <c r="N1366" s="648"/>
      <c r="O1366" s="648"/>
      <c r="P1366" s="648"/>
      <c r="Q1366" s="634"/>
    </row>
    <row r="1367" spans="1:17" ht="29.25" customHeight="1" x14ac:dyDescent="0.35">
      <c r="A1367" s="1569" t="s">
        <v>1</v>
      </c>
      <c r="B1367" s="1460" t="s">
        <v>23</v>
      </c>
      <c r="C1367" s="1578"/>
      <c r="D1367" s="1578"/>
      <c r="E1367" s="1578"/>
      <c r="F1367" s="1571"/>
      <c r="G1367" s="1460" t="s">
        <v>24</v>
      </c>
      <c r="H1367" s="1571"/>
      <c r="I1367" s="1460" t="s">
        <v>4</v>
      </c>
      <c r="J1367" s="1571"/>
      <c r="K1367" s="1572" t="s">
        <v>5</v>
      </c>
      <c r="L1367" s="1573"/>
      <c r="M1367" s="1572" t="s">
        <v>6</v>
      </c>
      <c r="N1367" s="1574"/>
      <c r="O1367" s="1573"/>
      <c r="P1367" s="1585" t="s">
        <v>7</v>
      </c>
      <c r="Q1367" s="1587" t="s">
        <v>8</v>
      </c>
    </row>
    <row r="1368" spans="1:17" ht="26.5" thickBot="1" x14ac:dyDescent="0.4">
      <c r="A1368" s="1570"/>
      <c r="B1368" s="568">
        <v>0.05</v>
      </c>
      <c r="C1368" s="568">
        <v>0.1</v>
      </c>
      <c r="D1368" s="568" t="s">
        <v>322</v>
      </c>
      <c r="E1368" s="568" t="s">
        <v>323</v>
      </c>
      <c r="F1368" s="568" t="s">
        <v>324</v>
      </c>
      <c r="G1368" s="567" t="s">
        <v>9</v>
      </c>
      <c r="H1368" s="567" t="s">
        <v>10</v>
      </c>
      <c r="I1368" s="567" t="s">
        <v>9</v>
      </c>
      <c r="J1368" s="567" t="s">
        <v>10</v>
      </c>
      <c r="K1368" s="567" t="s">
        <v>11</v>
      </c>
      <c r="L1368" s="567" t="s">
        <v>12</v>
      </c>
      <c r="M1368" s="569" t="s">
        <v>13</v>
      </c>
      <c r="N1368" s="569" t="s">
        <v>14</v>
      </c>
      <c r="O1368" s="569" t="s">
        <v>15</v>
      </c>
      <c r="P1368" s="1594"/>
      <c r="Q1368" s="1588"/>
    </row>
    <row r="1369" spans="1:17" x14ac:dyDescent="0.35">
      <c r="A1369" s="571">
        <v>1</v>
      </c>
      <c r="B1369" s="580">
        <v>42.56</v>
      </c>
      <c r="C1369" s="580">
        <v>34.32</v>
      </c>
      <c r="D1369" s="574">
        <v>0</v>
      </c>
      <c r="E1369" s="574">
        <v>0</v>
      </c>
      <c r="F1369" s="574">
        <v>0</v>
      </c>
      <c r="G1369" s="583">
        <v>40.6</v>
      </c>
      <c r="H1369" s="580">
        <v>29.4</v>
      </c>
      <c r="I1369" s="580">
        <v>61</v>
      </c>
      <c r="J1369" s="580">
        <v>26</v>
      </c>
      <c r="K1369" s="583">
        <v>10</v>
      </c>
      <c r="L1369" s="580">
        <v>11.98</v>
      </c>
      <c r="M1369" s="580">
        <v>1.74</v>
      </c>
      <c r="N1369" s="580">
        <v>1.03</v>
      </c>
      <c r="O1369" s="581">
        <f>AVERAGE(M1369:N1369)</f>
        <v>1.385</v>
      </c>
      <c r="P1369" s="582" t="s">
        <v>332</v>
      </c>
      <c r="Q1369" s="583">
        <v>0</v>
      </c>
    </row>
    <row r="1370" spans="1:17" x14ac:dyDescent="0.35">
      <c r="A1370" s="571">
        <v>2</v>
      </c>
      <c r="B1370" s="580">
        <v>43.04</v>
      </c>
      <c r="C1370" s="580">
        <v>34.96</v>
      </c>
      <c r="D1370" s="574">
        <v>0</v>
      </c>
      <c r="E1370" s="574">
        <v>0</v>
      </c>
      <c r="F1370" s="574">
        <v>0</v>
      </c>
      <c r="G1370" s="580">
        <v>41.2</v>
      </c>
      <c r="H1370" s="583">
        <v>30</v>
      </c>
      <c r="I1370" s="580">
        <v>60</v>
      </c>
      <c r="J1370" s="580">
        <v>20</v>
      </c>
      <c r="K1370" s="583">
        <v>7.5</v>
      </c>
      <c r="L1370" s="580">
        <v>13.28</v>
      </c>
      <c r="M1370" s="580">
        <v>1.87</v>
      </c>
      <c r="N1370" s="581">
        <v>0.11</v>
      </c>
      <c r="O1370" s="581">
        <f t="shared" ref="O1370:O1403" si="297">AVERAGE(M1370:N1370)</f>
        <v>0.9900000000000001</v>
      </c>
      <c r="P1370" s="582" t="s">
        <v>128</v>
      </c>
      <c r="Q1370" s="583">
        <v>0</v>
      </c>
    </row>
    <row r="1371" spans="1:17" x14ac:dyDescent="0.35">
      <c r="A1371" s="571">
        <v>3</v>
      </c>
      <c r="B1371" s="581">
        <v>42.88</v>
      </c>
      <c r="C1371" s="580">
        <v>35.32</v>
      </c>
      <c r="D1371" s="574">
        <v>0</v>
      </c>
      <c r="E1371" s="574">
        <v>0</v>
      </c>
      <c r="F1371" s="574">
        <v>0</v>
      </c>
      <c r="G1371" s="583">
        <v>40.799999999999997</v>
      </c>
      <c r="H1371" s="583">
        <v>30.8</v>
      </c>
      <c r="I1371" s="580">
        <v>50</v>
      </c>
      <c r="J1371" s="580">
        <v>27</v>
      </c>
      <c r="K1371" s="583">
        <v>11.5</v>
      </c>
      <c r="L1371" s="580">
        <v>15.18</v>
      </c>
      <c r="M1371" s="580">
        <v>3.13</v>
      </c>
      <c r="N1371" s="581">
        <v>1.02</v>
      </c>
      <c r="O1371" s="581">
        <f t="shared" si="297"/>
        <v>2.0750000000000002</v>
      </c>
      <c r="P1371" s="582" t="s">
        <v>129</v>
      </c>
      <c r="Q1371" s="583">
        <v>0</v>
      </c>
    </row>
    <row r="1372" spans="1:17" x14ac:dyDescent="0.35">
      <c r="A1372" s="571">
        <v>4</v>
      </c>
      <c r="B1372" s="580">
        <v>42.76</v>
      </c>
      <c r="C1372" s="580">
        <v>35.04</v>
      </c>
      <c r="D1372" s="574">
        <v>0</v>
      </c>
      <c r="E1372" s="574">
        <v>0</v>
      </c>
      <c r="F1372" s="574">
        <v>0</v>
      </c>
      <c r="G1372" s="583">
        <v>40.4</v>
      </c>
      <c r="H1372" s="580">
        <v>30.6</v>
      </c>
      <c r="I1372" s="580">
        <v>46</v>
      </c>
      <c r="J1372" s="580">
        <v>22</v>
      </c>
      <c r="K1372" s="583">
        <v>9.5</v>
      </c>
      <c r="L1372" s="581">
        <v>10.66</v>
      </c>
      <c r="M1372" s="580">
        <v>2.0499999999999998</v>
      </c>
      <c r="N1372" s="580">
        <v>0.72</v>
      </c>
      <c r="O1372" s="581">
        <f t="shared" si="297"/>
        <v>1.3849999999999998</v>
      </c>
      <c r="P1372" s="582" t="s">
        <v>124</v>
      </c>
      <c r="Q1372" s="583">
        <v>0</v>
      </c>
    </row>
    <row r="1373" spans="1:17" x14ac:dyDescent="0.35">
      <c r="A1373" s="571">
        <v>5</v>
      </c>
      <c r="B1373" s="580">
        <v>43.36</v>
      </c>
      <c r="C1373" s="580">
        <v>34.32</v>
      </c>
      <c r="D1373" s="574">
        <v>0</v>
      </c>
      <c r="E1373" s="574">
        <v>0</v>
      </c>
      <c r="F1373" s="574">
        <v>0</v>
      </c>
      <c r="G1373" s="583">
        <v>41</v>
      </c>
      <c r="H1373" s="583">
        <v>30.2</v>
      </c>
      <c r="I1373" s="580">
        <v>67</v>
      </c>
      <c r="J1373" s="580">
        <v>22</v>
      </c>
      <c r="K1373" s="583">
        <v>7.2</v>
      </c>
      <c r="L1373" s="580">
        <v>14.14</v>
      </c>
      <c r="M1373" s="581">
        <v>2.2000000000000002</v>
      </c>
      <c r="N1373" s="581">
        <v>0.91</v>
      </c>
      <c r="O1373" s="581">
        <f t="shared" si="297"/>
        <v>1.5550000000000002</v>
      </c>
      <c r="P1373" s="582" t="s">
        <v>137</v>
      </c>
      <c r="Q1373" s="583">
        <v>0</v>
      </c>
    </row>
    <row r="1374" spans="1:17" x14ac:dyDescent="0.35">
      <c r="A1374" s="571">
        <v>6</v>
      </c>
      <c r="B1374" s="580">
        <v>43.56</v>
      </c>
      <c r="C1374" s="581">
        <v>35.24</v>
      </c>
      <c r="D1374" s="574">
        <v>0</v>
      </c>
      <c r="E1374" s="574">
        <v>0</v>
      </c>
      <c r="F1374" s="574">
        <v>0</v>
      </c>
      <c r="G1374" s="583">
        <v>41</v>
      </c>
      <c r="H1374" s="583">
        <v>31</v>
      </c>
      <c r="I1374" s="580">
        <v>44</v>
      </c>
      <c r="J1374" s="580">
        <v>30</v>
      </c>
      <c r="K1374" s="580">
        <v>12.9</v>
      </c>
      <c r="L1374" s="580">
        <v>14.04</v>
      </c>
      <c r="M1374" s="580">
        <v>2.09</v>
      </c>
      <c r="N1374" s="581">
        <v>1.01</v>
      </c>
      <c r="O1374" s="581">
        <f t="shared" si="297"/>
        <v>1.5499999999999998</v>
      </c>
      <c r="P1374" s="582" t="s">
        <v>140</v>
      </c>
      <c r="Q1374" s="583">
        <v>0</v>
      </c>
    </row>
    <row r="1375" spans="1:17" x14ac:dyDescent="0.35">
      <c r="A1375" s="571">
        <v>7</v>
      </c>
      <c r="B1375" s="581">
        <v>43.2</v>
      </c>
      <c r="C1375" s="581">
        <v>35.479999999999997</v>
      </c>
      <c r="D1375" s="574">
        <v>0</v>
      </c>
      <c r="E1375" s="574">
        <v>0</v>
      </c>
      <c r="F1375" s="574">
        <v>0</v>
      </c>
      <c r="G1375" s="583">
        <v>40.799999999999997</v>
      </c>
      <c r="H1375" s="583">
        <v>30.6</v>
      </c>
      <c r="I1375" s="580">
        <v>38</v>
      </c>
      <c r="J1375" s="580">
        <v>18</v>
      </c>
      <c r="K1375" s="580">
        <v>12.3</v>
      </c>
      <c r="L1375" s="581">
        <v>17.760000000000002</v>
      </c>
      <c r="M1375" s="580">
        <v>2.27</v>
      </c>
      <c r="N1375" s="580">
        <v>1.0900000000000001</v>
      </c>
      <c r="O1375" s="581">
        <f t="shared" si="297"/>
        <v>1.6800000000000002</v>
      </c>
      <c r="P1375" s="582" t="s">
        <v>140</v>
      </c>
      <c r="Q1375" s="583">
        <v>0</v>
      </c>
    </row>
    <row r="1376" spans="1:17" x14ac:dyDescent="0.35">
      <c r="A1376" s="571">
        <v>8</v>
      </c>
      <c r="B1376" s="580">
        <v>43.44</v>
      </c>
      <c r="C1376" s="580">
        <v>34.840000000000003</v>
      </c>
      <c r="D1376" s="574">
        <v>0</v>
      </c>
      <c r="E1376" s="574">
        <v>0</v>
      </c>
      <c r="F1376" s="574">
        <v>0</v>
      </c>
      <c r="G1376" s="583">
        <v>41.2</v>
      </c>
      <c r="H1376" s="583">
        <v>31</v>
      </c>
      <c r="I1376" s="580">
        <v>46</v>
      </c>
      <c r="J1376" s="580">
        <v>24</v>
      </c>
      <c r="K1376" s="580">
        <v>11.5</v>
      </c>
      <c r="L1376" s="580">
        <v>15.96</v>
      </c>
      <c r="M1376" s="581">
        <v>2.4</v>
      </c>
      <c r="N1376" s="580">
        <v>0.92</v>
      </c>
      <c r="O1376" s="581">
        <f t="shared" si="297"/>
        <v>1.66</v>
      </c>
      <c r="P1376" s="582" t="s">
        <v>132</v>
      </c>
      <c r="Q1376" s="583">
        <v>0</v>
      </c>
    </row>
    <row r="1377" spans="1:17" x14ac:dyDescent="0.35">
      <c r="A1377" s="571">
        <v>9</v>
      </c>
      <c r="B1377" s="581">
        <v>40.700000000000003</v>
      </c>
      <c r="C1377" s="581">
        <v>35</v>
      </c>
      <c r="D1377" s="574">
        <v>0</v>
      </c>
      <c r="E1377" s="574">
        <v>0</v>
      </c>
      <c r="F1377" s="574">
        <v>0</v>
      </c>
      <c r="G1377" s="580">
        <v>41.2</v>
      </c>
      <c r="H1377" s="583">
        <v>30.8</v>
      </c>
      <c r="I1377" s="580">
        <v>46</v>
      </c>
      <c r="J1377" s="580">
        <v>22</v>
      </c>
      <c r="K1377" s="583">
        <v>12.2</v>
      </c>
      <c r="L1377" s="581">
        <v>7.7</v>
      </c>
      <c r="M1377" s="580">
        <v>2.4900000000000002</v>
      </c>
      <c r="N1377" s="581">
        <v>1.07</v>
      </c>
      <c r="O1377" s="581">
        <f t="shared" si="297"/>
        <v>1.7800000000000002</v>
      </c>
      <c r="P1377" s="582" t="s">
        <v>132</v>
      </c>
      <c r="Q1377" s="583">
        <v>0</v>
      </c>
    </row>
    <row r="1378" spans="1:17" ht="15" thickBot="1" x14ac:dyDescent="0.4">
      <c r="A1378" s="585">
        <v>10</v>
      </c>
      <c r="B1378" s="581">
        <v>42</v>
      </c>
      <c r="C1378" s="581">
        <v>34.6</v>
      </c>
      <c r="D1378" s="574">
        <v>0</v>
      </c>
      <c r="E1378" s="574">
        <v>0</v>
      </c>
      <c r="F1378" s="574">
        <v>0</v>
      </c>
      <c r="G1378" s="583">
        <v>41.4</v>
      </c>
      <c r="H1378" s="583">
        <v>29.6</v>
      </c>
      <c r="I1378" s="580">
        <v>42</v>
      </c>
      <c r="J1378" s="580">
        <v>21</v>
      </c>
      <c r="K1378" s="583">
        <v>13.1</v>
      </c>
      <c r="L1378" s="580">
        <v>16.04</v>
      </c>
      <c r="M1378" s="580">
        <v>2.71</v>
      </c>
      <c r="N1378" s="581">
        <v>1.64</v>
      </c>
      <c r="O1378" s="581">
        <f t="shared" si="297"/>
        <v>2.1749999999999998</v>
      </c>
      <c r="P1378" s="582" t="s">
        <v>281</v>
      </c>
      <c r="Q1378" s="583">
        <v>0</v>
      </c>
    </row>
    <row r="1379" spans="1:17" ht="15" thickBot="1" x14ac:dyDescent="0.4">
      <c r="A1379" s="597" t="s">
        <v>16</v>
      </c>
      <c r="B1379" s="581">
        <f>SUM(B1369:B1378)</f>
        <v>427.49999999999994</v>
      </c>
      <c r="C1379" s="581">
        <f>SUM(C1369:C1378)</f>
        <v>349.12</v>
      </c>
      <c r="D1379" s="574">
        <v>0</v>
      </c>
      <c r="E1379" s="574">
        <v>0</v>
      </c>
      <c r="F1379" s="574">
        <v>0</v>
      </c>
      <c r="G1379" s="581">
        <f t="shared" ref="G1379:N1379" si="298">SUM(G1369:G1378)</f>
        <v>409.59999999999997</v>
      </c>
      <c r="H1379" s="581">
        <f t="shared" si="298"/>
        <v>304</v>
      </c>
      <c r="I1379" s="581">
        <f t="shared" si="298"/>
        <v>500</v>
      </c>
      <c r="J1379" s="581">
        <f t="shared" si="298"/>
        <v>232</v>
      </c>
      <c r="K1379" s="581">
        <f t="shared" si="298"/>
        <v>107.7</v>
      </c>
      <c r="L1379" s="581">
        <f t="shared" si="298"/>
        <v>136.74</v>
      </c>
      <c r="M1379" s="581">
        <f t="shared" si="298"/>
        <v>22.949999999999996</v>
      </c>
      <c r="N1379" s="581">
        <f t="shared" si="298"/>
        <v>9.52</v>
      </c>
      <c r="O1379" s="581">
        <f t="shared" si="297"/>
        <v>16.234999999999999</v>
      </c>
      <c r="P1379" s="582"/>
      <c r="Q1379" s="583"/>
    </row>
    <row r="1380" spans="1:17" ht="15" thickBot="1" x14ac:dyDescent="0.4">
      <c r="A1380" s="597" t="s">
        <v>18</v>
      </c>
      <c r="B1380" s="581">
        <f>AVERAGE(B1369:B1378)</f>
        <v>42.749999999999993</v>
      </c>
      <c r="C1380" s="581">
        <f>AVERAGE(C1369:C1378)</f>
        <v>34.911999999999999</v>
      </c>
      <c r="D1380" s="574">
        <v>0</v>
      </c>
      <c r="E1380" s="574">
        <v>0</v>
      </c>
      <c r="F1380" s="574">
        <v>0</v>
      </c>
      <c r="G1380" s="581">
        <f t="shared" ref="G1380:N1380" si="299">AVERAGE(G1369:G1378)</f>
        <v>40.959999999999994</v>
      </c>
      <c r="H1380" s="581">
        <f t="shared" si="299"/>
        <v>30.4</v>
      </c>
      <c r="I1380" s="581">
        <f t="shared" si="299"/>
        <v>50</v>
      </c>
      <c r="J1380" s="581">
        <f t="shared" si="299"/>
        <v>23.2</v>
      </c>
      <c r="K1380" s="581">
        <f t="shared" si="299"/>
        <v>10.77</v>
      </c>
      <c r="L1380" s="581">
        <f t="shared" si="299"/>
        <v>13.674000000000001</v>
      </c>
      <c r="M1380" s="581">
        <f t="shared" si="299"/>
        <v>2.2949999999999995</v>
      </c>
      <c r="N1380" s="581">
        <f t="shared" si="299"/>
        <v>0.95199999999999996</v>
      </c>
      <c r="O1380" s="581">
        <f t="shared" si="297"/>
        <v>1.6234999999999997</v>
      </c>
      <c r="P1380" s="582"/>
      <c r="Q1380" s="583"/>
    </row>
    <row r="1381" spans="1:17" x14ac:dyDescent="0.35">
      <c r="A1381" s="603">
        <v>11</v>
      </c>
      <c r="B1381" s="580">
        <v>43.28</v>
      </c>
      <c r="C1381" s="580">
        <v>34.32</v>
      </c>
      <c r="D1381" s="574">
        <v>0</v>
      </c>
      <c r="E1381" s="574">
        <v>0</v>
      </c>
      <c r="F1381" s="574">
        <v>0</v>
      </c>
      <c r="G1381" s="583">
        <v>41</v>
      </c>
      <c r="H1381" s="580">
        <v>31.2</v>
      </c>
      <c r="I1381" s="580">
        <v>44</v>
      </c>
      <c r="J1381" s="580">
        <v>21</v>
      </c>
      <c r="K1381" s="583">
        <v>12.8</v>
      </c>
      <c r="L1381" s="581">
        <v>6.42</v>
      </c>
      <c r="M1381" s="580">
        <v>2.37</v>
      </c>
      <c r="N1381" s="581">
        <v>1.2</v>
      </c>
      <c r="O1381" s="581">
        <f t="shared" si="297"/>
        <v>1.7850000000000001</v>
      </c>
      <c r="P1381" s="582" t="s">
        <v>122</v>
      </c>
      <c r="Q1381" s="583">
        <v>0</v>
      </c>
    </row>
    <row r="1382" spans="1:17" x14ac:dyDescent="0.35">
      <c r="A1382" s="571">
        <v>12</v>
      </c>
      <c r="B1382" s="580">
        <v>41.96</v>
      </c>
      <c r="C1382" s="580">
        <v>34.299999999999997</v>
      </c>
      <c r="D1382" s="574">
        <v>0</v>
      </c>
      <c r="E1382" s="574">
        <v>0</v>
      </c>
      <c r="F1382" s="574">
        <v>0</v>
      </c>
      <c r="G1382" s="583">
        <v>40.4</v>
      </c>
      <c r="H1382" s="583">
        <v>30.2</v>
      </c>
      <c r="I1382" s="580">
        <v>45</v>
      </c>
      <c r="J1382" s="580">
        <v>23</v>
      </c>
      <c r="K1382" s="583">
        <v>12.4</v>
      </c>
      <c r="L1382" s="580">
        <v>21.78</v>
      </c>
      <c r="M1382" s="581">
        <v>2.19</v>
      </c>
      <c r="N1382" s="581">
        <v>1.6</v>
      </c>
      <c r="O1382" s="581">
        <f t="shared" si="297"/>
        <v>1.895</v>
      </c>
      <c r="P1382" s="582" t="s">
        <v>93</v>
      </c>
      <c r="Q1382" s="583">
        <v>0</v>
      </c>
    </row>
    <row r="1383" spans="1:17" x14ac:dyDescent="0.35">
      <c r="A1383" s="571">
        <v>13</v>
      </c>
      <c r="B1383" s="580">
        <v>43.28</v>
      </c>
      <c r="C1383" s="581">
        <v>35.68</v>
      </c>
      <c r="D1383" s="574">
        <v>0</v>
      </c>
      <c r="E1383" s="574">
        <v>0</v>
      </c>
      <c r="F1383" s="574">
        <v>0</v>
      </c>
      <c r="G1383" s="583">
        <v>41.2</v>
      </c>
      <c r="H1383" s="583">
        <v>31.6</v>
      </c>
      <c r="I1383" s="580">
        <v>49</v>
      </c>
      <c r="J1383" s="580">
        <v>22</v>
      </c>
      <c r="K1383" s="583">
        <v>10</v>
      </c>
      <c r="L1383" s="580">
        <v>14.64</v>
      </c>
      <c r="M1383" s="580">
        <v>2.5099999999999998</v>
      </c>
      <c r="N1383" s="581">
        <v>3.01</v>
      </c>
      <c r="O1383" s="581">
        <f t="shared" si="297"/>
        <v>2.76</v>
      </c>
      <c r="P1383" s="582" t="s">
        <v>118</v>
      </c>
      <c r="Q1383" s="583">
        <v>0</v>
      </c>
    </row>
    <row r="1384" spans="1:17" x14ac:dyDescent="0.35">
      <c r="A1384" s="571">
        <v>14</v>
      </c>
      <c r="B1384" s="581">
        <v>40.56</v>
      </c>
      <c r="C1384" s="581">
        <v>36.32</v>
      </c>
      <c r="D1384" s="574">
        <v>0</v>
      </c>
      <c r="E1384" s="574">
        <v>0</v>
      </c>
      <c r="F1384" s="574">
        <v>0</v>
      </c>
      <c r="G1384" s="583">
        <v>39.200000000000003</v>
      </c>
      <c r="H1384" s="583">
        <v>27.4</v>
      </c>
      <c r="I1384" s="580">
        <v>70</v>
      </c>
      <c r="J1384" s="580">
        <v>26</v>
      </c>
      <c r="K1384" s="583">
        <v>11.2</v>
      </c>
      <c r="L1384" s="581">
        <v>14.08</v>
      </c>
      <c r="M1384" s="580">
        <v>2.19</v>
      </c>
      <c r="N1384" s="580">
        <v>3.03</v>
      </c>
      <c r="O1384" s="581">
        <f t="shared" si="297"/>
        <v>2.61</v>
      </c>
      <c r="P1384" s="582" t="s">
        <v>123</v>
      </c>
      <c r="Q1384" s="583">
        <v>0</v>
      </c>
    </row>
    <row r="1385" spans="1:17" x14ac:dyDescent="0.35">
      <c r="A1385" s="571">
        <v>15</v>
      </c>
      <c r="B1385" s="580">
        <v>42.64</v>
      </c>
      <c r="C1385" s="580">
        <v>36.479999999999997</v>
      </c>
      <c r="D1385" s="574">
        <v>0</v>
      </c>
      <c r="E1385" s="574">
        <v>0</v>
      </c>
      <c r="F1385" s="574">
        <v>0</v>
      </c>
      <c r="G1385" s="583">
        <v>40.4</v>
      </c>
      <c r="H1385" s="580">
        <v>29.4</v>
      </c>
      <c r="I1385" s="580">
        <v>44</v>
      </c>
      <c r="J1385" s="580">
        <v>25</v>
      </c>
      <c r="K1385" s="583">
        <v>10.8</v>
      </c>
      <c r="L1385" s="580">
        <v>13.48</v>
      </c>
      <c r="M1385" s="580">
        <v>2.34</v>
      </c>
      <c r="N1385" s="580">
        <v>1.06</v>
      </c>
      <c r="O1385" s="581">
        <f t="shared" si="297"/>
        <v>1.7</v>
      </c>
      <c r="P1385" s="582" t="s">
        <v>121</v>
      </c>
      <c r="Q1385" s="583">
        <v>0</v>
      </c>
    </row>
    <row r="1386" spans="1:17" x14ac:dyDescent="0.35">
      <c r="A1386" s="571">
        <v>16</v>
      </c>
      <c r="B1386" s="580">
        <v>42.68</v>
      </c>
      <c r="C1386" s="580">
        <v>36.64</v>
      </c>
      <c r="D1386" s="574">
        <v>0</v>
      </c>
      <c r="E1386" s="574">
        <v>0</v>
      </c>
      <c r="F1386" s="574">
        <v>0</v>
      </c>
      <c r="G1386" s="580">
        <v>41.2</v>
      </c>
      <c r="H1386" s="583">
        <v>31</v>
      </c>
      <c r="I1386" s="580">
        <v>49</v>
      </c>
      <c r="J1386" s="580">
        <v>22</v>
      </c>
      <c r="K1386" s="583">
        <v>11</v>
      </c>
      <c r="L1386" s="580">
        <v>14.08</v>
      </c>
      <c r="M1386" s="581">
        <v>2.5</v>
      </c>
      <c r="N1386" s="581">
        <v>1.72</v>
      </c>
      <c r="O1386" s="581">
        <f t="shared" si="297"/>
        <v>2.11</v>
      </c>
      <c r="P1386" s="582">
        <v>0.43402777777777773</v>
      </c>
      <c r="Q1386" s="583">
        <v>0</v>
      </c>
    </row>
    <row r="1387" spans="1:17" x14ac:dyDescent="0.35">
      <c r="A1387" s="571">
        <v>17</v>
      </c>
      <c r="B1387" s="581">
        <v>42.92</v>
      </c>
      <c r="C1387" s="580">
        <v>35.880000000000003</v>
      </c>
      <c r="D1387" s="574">
        <v>0</v>
      </c>
      <c r="E1387" s="574">
        <v>0</v>
      </c>
      <c r="F1387" s="574">
        <v>0</v>
      </c>
      <c r="G1387" s="583">
        <v>40.799999999999997</v>
      </c>
      <c r="H1387" s="583">
        <v>31</v>
      </c>
      <c r="I1387" s="580">
        <v>46</v>
      </c>
      <c r="J1387" s="580">
        <v>23</v>
      </c>
      <c r="K1387" s="583">
        <v>12.6</v>
      </c>
      <c r="L1387" s="580">
        <v>14.08</v>
      </c>
      <c r="M1387" s="580">
        <v>2.62</v>
      </c>
      <c r="N1387" s="581">
        <v>1.29</v>
      </c>
      <c r="O1387" s="581">
        <f t="shared" si="297"/>
        <v>1.9550000000000001</v>
      </c>
      <c r="P1387" s="582">
        <v>0.40972222222222227</v>
      </c>
      <c r="Q1387" s="583">
        <v>0</v>
      </c>
    </row>
    <row r="1388" spans="1:17" x14ac:dyDescent="0.35">
      <c r="A1388" s="571">
        <v>18</v>
      </c>
      <c r="B1388" s="580">
        <v>42.64</v>
      </c>
      <c r="C1388" s="580">
        <v>36.880000000000003</v>
      </c>
      <c r="D1388" s="574">
        <v>0</v>
      </c>
      <c r="E1388" s="574">
        <v>0</v>
      </c>
      <c r="F1388" s="574">
        <v>0</v>
      </c>
      <c r="G1388" s="583">
        <v>40.799999999999997</v>
      </c>
      <c r="H1388" s="580">
        <v>30.2</v>
      </c>
      <c r="I1388" s="580">
        <v>52</v>
      </c>
      <c r="J1388" s="580">
        <v>23</v>
      </c>
      <c r="K1388" s="583">
        <v>13.5</v>
      </c>
      <c r="L1388" s="581">
        <v>11.06</v>
      </c>
      <c r="M1388" s="580">
        <v>2.2799999999999998</v>
      </c>
      <c r="N1388" s="580">
        <v>3.15</v>
      </c>
      <c r="O1388" s="581">
        <f t="shared" si="297"/>
        <v>2.7149999999999999</v>
      </c>
      <c r="P1388" s="582">
        <v>0.375</v>
      </c>
      <c r="Q1388" s="583">
        <v>0</v>
      </c>
    </row>
    <row r="1389" spans="1:17" x14ac:dyDescent="0.35">
      <c r="A1389" s="571">
        <v>19</v>
      </c>
      <c r="B1389" s="580">
        <v>41.92</v>
      </c>
      <c r="C1389" s="580">
        <v>37.200000000000003</v>
      </c>
      <c r="D1389" s="574">
        <v>0</v>
      </c>
      <c r="E1389" s="574">
        <v>0</v>
      </c>
      <c r="F1389" s="574">
        <v>0</v>
      </c>
      <c r="G1389" s="583">
        <v>39.6</v>
      </c>
      <c r="H1389" s="583">
        <v>30.8</v>
      </c>
      <c r="I1389" s="580">
        <v>57</v>
      </c>
      <c r="J1389" s="580">
        <v>27</v>
      </c>
      <c r="K1389" s="583">
        <v>12.2</v>
      </c>
      <c r="L1389" s="580">
        <v>13.34</v>
      </c>
      <c r="M1389" s="581">
        <v>2.2799999999999998</v>
      </c>
      <c r="N1389" s="581">
        <v>2.0499999999999998</v>
      </c>
      <c r="O1389" s="581">
        <f t="shared" si="297"/>
        <v>2.165</v>
      </c>
      <c r="P1389" s="582">
        <v>0.40277777777777773</v>
      </c>
      <c r="Q1389" s="583">
        <v>0</v>
      </c>
    </row>
    <row r="1390" spans="1:17" ht="15" thickBot="1" x14ac:dyDescent="0.4">
      <c r="A1390" s="585">
        <v>20</v>
      </c>
      <c r="B1390" s="578">
        <v>40.32</v>
      </c>
      <c r="C1390" s="586">
        <v>36.6</v>
      </c>
      <c r="D1390" s="574">
        <v>0</v>
      </c>
      <c r="E1390" s="574">
        <v>0</v>
      </c>
      <c r="F1390" s="574">
        <v>0</v>
      </c>
      <c r="G1390" s="579">
        <v>39.6</v>
      </c>
      <c r="H1390" s="579">
        <v>31.2</v>
      </c>
      <c r="I1390" s="578">
        <v>51</v>
      </c>
      <c r="J1390" s="578">
        <v>29</v>
      </c>
      <c r="K1390" s="578">
        <v>9.8000000000000007</v>
      </c>
      <c r="L1390" s="578">
        <v>3.74</v>
      </c>
      <c r="M1390" s="578">
        <v>3.01</v>
      </c>
      <c r="N1390" s="586">
        <v>2.67</v>
      </c>
      <c r="O1390" s="581">
        <f t="shared" si="297"/>
        <v>2.84</v>
      </c>
      <c r="P1390" s="588">
        <v>0.2673611111111111</v>
      </c>
      <c r="Q1390" s="579">
        <v>11</v>
      </c>
    </row>
    <row r="1391" spans="1:17" ht="15" thickBot="1" x14ac:dyDescent="0.4">
      <c r="A1391" s="597" t="s">
        <v>16</v>
      </c>
      <c r="B1391" s="580">
        <f>SUM(B1381:B1390)</f>
        <v>422.20000000000005</v>
      </c>
      <c r="C1391" s="580">
        <f>SUM(C1381:C1390)</f>
        <v>360.3</v>
      </c>
      <c r="D1391" s="574">
        <v>0</v>
      </c>
      <c r="E1391" s="574">
        <v>0</v>
      </c>
      <c r="F1391" s="574">
        <v>0</v>
      </c>
      <c r="G1391" s="580">
        <f t="shared" ref="G1391:N1391" si="300">SUM(G1381:G1390)</f>
        <v>404.2000000000001</v>
      </c>
      <c r="H1391" s="580">
        <f t="shared" si="300"/>
        <v>304</v>
      </c>
      <c r="I1391" s="580">
        <f t="shared" si="300"/>
        <v>507</v>
      </c>
      <c r="J1391" s="580">
        <f t="shared" si="300"/>
        <v>241</v>
      </c>
      <c r="K1391" s="580">
        <f t="shared" si="300"/>
        <v>116.3</v>
      </c>
      <c r="L1391" s="580">
        <f t="shared" si="300"/>
        <v>126.7</v>
      </c>
      <c r="M1391" s="580">
        <f t="shared" si="300"/>
        <v>24.29</v>
      </c>
      <c r="N1391" s="580">
        <f t="shared" si="300"/>
        <v>20.78</v>
      </c>
      <c r="O1391" s="581">
        <f t="shared" si="297"/>
        <v>22.535</v>
      </c>
      <c r="P1391" s="582"/>
      <c r="Q1391" s="583"/>
    </row>
    <row r="1392" spans="1:17" ht="15" thickBot="1" x14ac:dyDescent="0.4">
      <c r="A1392" s="597" t="s">
        <v>18</v>
      </c>
      <c r="B1392" s="580">
        <f>AVERAGE(B1381:B1390)</f>
        <v>42.220000000000006</v>
      </c>
      <c r="C1392" s="580">
        <f>AVERAGE(C1381:C1390)</f>
        <v>36.03</v>
      </c>
      <c r="D1392" s="574">
        <v>0</v>
      </c>
      <c r="E1392" s="574">
        <v>0</v>
      </c>
      <c r="F1392" s="574">
        <v>0</v>
      </c>
      <c r="G1392" s="580">
        <f t="shared" ref="G1392:N1392" si="301">AVERAGE(G1381:G1390)</f>
        <v>40.420000000000009</v>
      </c>
      <c r="H1392" s="580">
        <f t="shared" si="301"/>
        <v>30.4</v>
      </c>
      <c r="I1392" s="580">
        <f t="shared" si="301"/>
        <v>50.7</v>
      </c>
      <c r="J1392" s="580">
        <f t="shared" si="301"/>
        <v>24.1</v>
      </c>
      <c r="K1392" s="580">
        <f t="shared" si="301"/>
        <v>11.629999999999999</v>
      </c>
      <c r="L1392" s="580">
        <f t="shared" si="301"/>
        <v>12.67</v>
      </c>
      <c r="M1392" s="580">
        <f t="shared" si="301"/>
        <v>2.4289999999999998</v>
      </c>
      <c r="N1392" s="580">
        <f t="shared" si="301"/>
        <v>2.0780000000000003</v>
      </c>
      <c r="O1392" s="581">
        <f t="shared" si="297"/>
        <v>2.2534999999999998</v>
      </c>
      <c r="P1392" s="582"/>
      <c r="Q1392" s="583"/>
    </row>
    <row r="1393" spans="1:17" x14ac:dyDescent="0.35">
      <c r="A1393" s="612">
        <v>21</v>
      </c>
      <c r="B1393" s="576">
        <v>30.8</v>
      </c>
      <c r="C1393" s="576">
        <v>34.479999999999997</v>
      </c>
      <c r="D1393" s="574">
        <v>0</v>
      </c>
      <c r="E1393" s="574">
        <v>0</v>
      </c>
      <c r="F1393" s="574">
        <v>0</v>
      </c>
      <c r="G1393" s="572">
        <v>37.6</v>
      </c>
      <c r="H1393" s="572">
        <v>26</v>
      </c>
      <c r="I1393" s="573">
        <v>92</v>
      </c>
      <c r="J1393" s="573">
        <v>35</v>
      </c>
      <c r="K1393" s="573">
        <v>5.8</v>
      </c>
      <c r="L1393" s="576">
        <v>2.86</v>
      </c>
      <c r="M1393" s="573">
        <v>2.2799999999999998</v>
      </c>
      <c r="N1393" s="573">
        <v>1.72</v>
      </c>
      <c r="O1393" s="581">
        <f t="shared" si="297"/>
        <v>2</v>
      </c>
      <c r="P1393" s="577">
        <v>0.31944444444444448</v>
      </c>
      <c r="Q1393" s="572">
        <v>4.7</v>
      </c>
    </row>
    <row r="1394" spans="1:17" x14ac:dyDescent="0.35">
      <c r="A1394" s="594">
        <v>22</v>
      </c>
      <c r="B1394" s="580">
        <v>31.84</v>
      </c>
      <c r="C1394" s="580">
        <v>32.840000000000003</v>
      </c>
      <c r="D1394" s="574">
        <v>0</v>
      </c>
      <c r="E1394" s="574">
        <v>0</v>
      </c>
      <c r="F1394" s="574">
        <v>0</v>
      </c>
      <c r="G1394" s="583">
        <v>37</v>
      </c>
      <c r="H1394" s="583">
        <v>27</v>
      </c>
      <c r="I1394" s="580">
        <v>93</v>
      </c>
      <c r="J1394" s="580">
        <v>30</v>
      </c>
      <c r="K1394" s="580">
        <v>5.4</v>
      </c>
      <c r="L1394" s="580">
        <v>8.26</v>
      </c>
      <c r="M1394" s="580">
        <v>1.86</v>
      </c>
      <c r="N1394" s="580">
        <v>1.99</v>
      </c>
      <c r="O1394" s="581">
        <f t="shared" si="297"/>
        <v>1.925</v>
      </c>
      <c r="P1394" s="582">
        <v>0.3298611111111111</v>
      </c>
      <c r="Q1394" s="583">
        <v>0</v>
      </c>
    </row>
    <row r="1395" spans="1:17" x14ac:dyDescent="0.35">
      <c r="A1395" s="594">
        <v>23</v>
      </c>
      <c r="B1395" s="580">
        <v>33.76</v>
      </c>
      <c r="C1395" s="580">
        <v>31.68</v>
      </c>
      <c r="D1395" s="574">
        <v>0</v>
      </c>
      <c r="E1395" s="574">
        <v>0</v>
      </c>
      <c r="F1395" s="574">
        <v>0</v>
      </c>
      <c r="G1395" s="580">
        <v>36.200000000000003</v>
      </c>
      <c r="H1395" s="583">
        <v>27.2</v>
      </c>
      <c r="I1395" s="580">
        <v>84</v>
      </c>
      <c r="J1395" s="580">
        <v>34</v>
      </c>
      <c r="K1395" s="583">
        <v>6.6</v>
      </c>
      <c r="L1395" s="580">
        <v>16.04</v>
      </c>
      <c r="M1395" s="581">
        <v>1.5</v>
      </c>
      <c r="N1395" s="581">
        <v>2.7</v>
      </c>
      <c r="O1395" s="581">
        <f t="shared" si="297"/>
        <v>2.1</v>
      </c>
      <c r="P1395" s="582">
        <v>0.14583333333333334</v>
      </c>
      <c r="Q1395" s="583">
        <v>0.5</v>
      </c>
    </row>
    <row r="1396" spans="1:17" x14ac:dyDescent="0.35">
      <c r="A1396" s="594">
        <v>24</v>
      </c>
      <c r="B1396" s="583">
        <v>32.799999999999997</v>
      </c>
      <c r="C1396" s="580">
        <v>30.44</v>
      </c>
      <c r="D1396" s="574">
        <v>0</v>
      </c>
      <c r="E1396" s="574">
        <v>0</v>
      </c>
      <c r="F1396" s="574">
        <v>0</v>
      </c>
      <c r="G1396" s="583">
        <v>35.799999999999997</v>
      </c>
      <c r="H1396" s="583">
        <v>28.4</v>
      </c>
      <c r="I1396" s="580">
        <v>76</v>
      </c>
      <c r="J1396" s="580">
        <v>35</v>
      </c>
      <c r="K1396" s="583">
        <v>6.3</v>
      </c>
      <c r="L1396" s="580">
        <v>13.18</v>
      </c>
      <c r="M1396" s="580">
        <v>3.81</v>
      </c>
      <c r="N1396" s="581">
        <v>0.77</v>
      </c>
      <c r="O1396" s="581">
        <f t="shared" si="297"/>
        <v>2.29</v>
      </c>
      <c r="P1396" s="582">
        <v>0.25</v>
      </c>
      <c r="Q1396" s="583">
        <v>0</v>
      </c>
    </row>
    <row r="1397" spans="1:17" x14ac:dyDescent="0.35">
      <c r="A1397" s="594">
        <v>25</v>
      </c>
      <c r="B1397" s="580">
        <v>33.32</v>
      </c>
      <c r="C1397" s="580">
        <v>30.64</v>
      </c>
      <c r="D1397" s="574">
        <v>0</v>
      </c>
      <c r="E1397" s="574">
        <v>0</v>
      </c>
      <c r="F1397" s="574">
        <v>0</v>
      </c>
      <c r="G1397" s="583">
        <v>37.799999999999997</v>
      </c>
      <c r="H1397" s="580">
        <v>28.2</v>
      </c>
      <c r="I1397" s="580">
        <v>85</v>
      </c>
      <c r="J1397" s="580">
        <v>35</v>
      </c>
      <c r="K1397" s="583">
        <v>3.9</v>
      </c>
      <c r="L1397" s="581">
        <v>9.08</v>
      </c>
      <c r="M1397" s="581">
        <v>2</v>
      </c>
      <c r="N1397" s="580">
        <v>0.79</v>
      </c>
      <c r="O1397" s="581">
        <f t="shared" si="297"/>
        <v>1.395</v>
      </c>
      <c r="P1397" s="582">
        <v>0.25</v>
      </c>
      <c r="Q1397" s="583">
        <v>0</v>
      </c>
    </row>
    <row r="1398" spans="1:17" x14ac:dyDescent="0.35">
      <c r="A1398" s="594">
        <v>26</v>
      </c>
      <c r="B1398" s="580">
        <v>34.6</v>
      </c>
      <c r="C1398" s="580">
        <v>31.48</v>
      </c>
      <c r="D1398" s="574">
        <v>0</v>
      </c>
      <c r="E1398" s="574">
        <v>0</v>
      </c>
      <c r="F1398" s="574">
        <v>0</v>
      </c>
      <c r="G1398" s="583">
        <v>37.4</v>
      </c>
      <c r="H1398" s="583">
        <v>27.4</v>
      </c>
      <c r="I1398" s="580">
        <v>84</v>
      </c>
      <c r="J1398" s="580">
        <v>36</v>
      </c>
      <c r="K1398" s="583">
        <v>6.7</v>
      </c>
      <c r="L1398" s="580">
        <v>0</v>
      </c>
      <c r="M1398" s="581">
        <v>2.46</v>
      </c>
      <c r="N1398" s="581">
        <v>1.76</v>
      </c>
      <c r="O1398" s="581">
        <f t="shared" si="297"/>
        <v>2.11</v>
      </c>
      <c r="P1398" s="582">
        <v>0.33333333333333331</v>
      </c>
      <c r="Q1398" s="583">
        <v>0</v>
      </c>
    </row>
    <row r="1399" spans="1:17" x14ac:dyDescent="0.35">
      <c r="A1399" s="594">
        <v>27</v>
      </c>
      <c r="B1399" s="580">
        <v>39.76</v>
      </c>
      <c r="C1399" s="581">
        <v>32.32</v>
      </c>
      <c r="D1399" s="574">
        <v>0</v>
      </c>
      <c r="E1399" s="574">
        <v>0</v>
      </c>
      <c r="F1399" s="574">
        <v>0</v>
      </c>
      <c r="G1399" s="583">
        <v>38.4</v>
      </c>
      <c r="H1399" s="583">
        <v>27.4</v>
      </c>
      <c r="I1399" s="580">
        <v>79</v>
      </c>
      <c r="J1399" s="580">
        <v>29</v>
      </c>
      <c r="K1399" s="580">
        <v>9.1</v>
      </c>
      <c r="L1399" s="580">
        <v>8.92</v>
      </c>
      <c r="M1399" s="580">
        <v>2.15</v>
      </c>
      <c r="N1399" s="581">
        <v>2.94</v>
      </c>
      <c r="O1399" s="581">
        <f t="shared" si="297"/>
        <v>2.5449999999999999</v>
      </c>
      <c r="P1399" s="582">
        <v>0.41666666666666669</v>
      </c>
      <c r="Q1399" s="583">
        <v>0</v>
      </c>
    </row>
    <row r="1400" spans="1:17" x14ac:dyDescent="0.35">
      <c r="A1400" s="594">
        <v>28</v>
      </c>
      <c r="B1400" s="581">
        <v>30.32</v>
      </c>
      <c r="C1400" s="581">
        <v>31.88</v>
      </c>
      <c r="D1400" s="574">
        <v>0</v>
      </c>
      <c r="E1400" s="574">
        <v>0</v>
      </c>
      <c r="F1400" s="574">
        <v>0</v>
      </c>
      <c r="G1400" s="583">
        <v>37.4</v>
      </c>
      <c r="H1400" s="583">
        <v>25.6</v>
      </c>
      <c r="I1400" s="580">
        <v>96</v>
      </c>
      <c r="J1400" s="580">
        <v>34</v>
      </c>
      <c r="K1400" s="580">
        <v>4.2</v>
      </c>
      <c r="L1400" s="581">
        <v>1.64</v>
      </c>
      <c r="M1400" s="580">
        <v>2.04</v>
      </c>
      <c r="N1400" s="580">
        <v>1.37</v>
      </c>
      <c r="O1400" s="581">
        <f t="shared" si="297"/>
        <v>1.7050000000000001</v>
      </c>
      <c r="P1400" s="582">
        <v>0.23958333333333334</v>
      </c>
      <c r="Q1400" s="583">
        <v>9.4</v>
      </c>
    </row>
    <row r="1401" spans="1:17" x14ac:dyDescent="0.35">
      <c r="A1401" s="594">
        <v>29</v>
      </c>
      <c r="B1401" s="580">
        <v>31.92</v>
      </c>
      <c r="C1401" s="581">
        <v>31.4</v>
      </c>
      <c r="D1401" s="574">
        <v>0</v>
      </c>
      <c r="E1401" s="574">
        <v>0</v>
      </c>
      <c r="F1401" s="574">
        <v>0</v>
      </c>
      <c r="G1401" s="583">
        <v>35.799999999999997</v>
      </c>
      <c r="H1401" s="580">
        <v>26.2</v>
      </c>
      <c r="I1401" s="580">
        <v>96</v>
      </c>
      <c r="J1401" s="580">
        <v>36</v>
      </c>
      <c r="K1401" s="580">
        <v>5.0999999999999996</v>
      </c>
      <c r="L1401" s="580">
        <v>0.88</v>
      </c>
      <c r="M1401" s="580">
        <v>1.71</v>
      </c>
      <c r="N1401" s="580">
        <v>1.39</v>
      </c>
      <c r="O1401" s="581">
        <f t="shared" si="297"/>
        <v>1.5499999999999998</v>
      </c>
      <c r="P1401" s="582">
        <v>0.40972222222222227</v>
      </c>
      <c r="Q1401" s="583">
        <v>3.3</v>
      </c>
    </row>
    <row r="1402" spans="1:17" x14ac:dyDescent="0.35">
      <c r="A1402" s="594">
        <v>30</v>
      </c>
      <c r="B1402" s="580">
        <v>31.64</v>
      </c>
      <c r="C1402" s="580">
        <v>31.08</v>
      </c>
      <c r="D1402" s="574">
        <v>0</v>
      </c>
      <c r="E1402" s="574">
        <v>0</v>
      </c>
      <c r="F1402" s="574">
        <v>0</v>
      </c>
      <c r="G1402" s="580">
        <v>35.4</v>
      </c>
      <c r="H1402" s="583">
        <v>26.8</v>
      </c>
      <c r="I1402" s="580">
        <v>96</v>
      </c>
      <c r="J1402" s="580">
        <v>40</v>
      </c>
      <c r="K1402" s="583">
        <v>4.7</v>
      </c>
      <c r="L1402" s="580">
        <v>7.46</v>
      </c>
      <c r="M1402" s="580">
        <v>1.74</v>
      </c>
      <c r="N1402" s="581">
        <v>1.61</v>
      </c>
      <c r="O1402" s="581">
        <f t="shared" si="297"/>
        <v>1.675</v>
      </c>
      <c r="P1402" s="582">
        <v>0.37847222222222227</v>
      </c>
      <c r="Q1402" s="583">
        <v>8.8000000000000007</v>
      </c>
    </row>
    <row r="1403" spans="1:17" ht="15" thickBot="1" x14ac:dyDescent="0.4">
      <c r="A1403" s="651">
        <v>31</v>
      </c>
      <c r="B1403" s="581">
        <v>29.56</v>
      </c>
      <c r="C1403" s="580">
        <v>29.56</v>
      </c>
      <c r="D1403" s="574">
        <v>0</v>
      </c>
      <c r="E1403" s="574">
        <v>0</v>
      </c>
      <c r="F1403" s="574">
        <v>0</v>
      </c>
      <c r="G1403" s="583">
        <v>34.6</v>
      </c>
      <c r="H1403" s="583">
        <v>25.6</v>
      </c>
      <c r="I1403" s="580">
        <v>96</v>
      </c>
      <c r="J1403" s="580">
        <v>53</v>
      </c>
      <c r="K1403" s="583">
        <v>3.4</v>
      </c>
      <c r="L1403" s="580">
        <v>9.82</v>
      </c>
      <c r="M1403" s="580">
        <v>1.43</v>
      </c>
      <c r="N1403" s="581">
        <v>1.47</v>
      </c>
      <c r="O1403" s="581">
        <f t="shared" si="297"/>
        <v>1.45</v>
      </c>
      <c r="P1403" s="582">
        <v>0.25</v>
      </c>
      <c r="Q1403" s="583">
        <v>18.3</v>
      </c>
    </row>
    <row r="1404" spans="1:17" ht="15" thickBot="1" x14ac:dyDescent="0.4">
      <c r="A1404" s="597" t="s">
        <v>16</v>
      </c>
      <c r="B1404" s="611">
        <f>SUM(B1393:B1403)</f>
        <v>360.32</v>
      </c>
      <c r="C1404" s="611">
        <f>SUM(C1393:C1403)</f>
        <v>347.79999999999995</v>
      </c>
      <c r="D1404" s="574">
        <v>0</v>
      </c>
      <c r="E1404" s="574">
        <v>0</v>
      </c>
      <c r="F1404" s="574">
        <v>0</v>
      </c>
      <c r="G1404" s="611">
        <f t="shared" ref="G1404:O1404" si="302">SUM(G1393:G1403)</f>
        <v>403.4</v>
      </c>
      <c r="H1404" s="611">
        <f t="shared" si="302"/>
        <v>295.8</v>
      </c>
      <c r="I1404" s="611">
        <f t="shared" si="302"/>
        <v>977</v>
      </c>
      <c r="J1404" s="611">
        <f t="shared" si="302"/>
        <v>397</v>
      </c>
      <c r="K1404" s="611">
        <f t="shared" si="302"/>
        <v>61.2</v>
      </c>
      <c r="L1404" s="611">
        <f t="shared" si="302"/>
        <v>78.139999999999986</v>
      </c>
      <c r="M1404" s="611">
        <f t="shared" si="302"/>
        <v>22.979999999999997</v>
      </c>
      <c r="N1404" s="611">
        <f t="shared" si="302"/>
        <v>18.509999999999998</v>
      </c>
      <c r="O1404" s="611">
        <f t="shared" si="302"/>
        <v>20.745000000000001</v>
      </c>
      <c r="P1404" s="611"/>
      <c r="Q1404" s="611"/>
    </row>
    <row r="1405" spans="1:17" ht="15" thickBot="1" x14ac:dyDescent="0.4">
      <c r="A1405" s="597" t="s">
        <v>18</v>
      </c>
      <c r="B1405" s="602">
        <f>AVERAGE(B1393:B1403)</f>
        <v>32.756363636363638</v>
      </c>
      <c r="C1405" s="602">
        <f>AVERAGE(C1393:C1403)</f>
        <v>31.618181818181814</v>
      </c>
      <c r="D1405" s="574">
        <v>0</v>
      </c>
      <c r="E1405" s="574">
        <v>0</v>
      </c>
      <c r="F1405" s="574">
        <v>0</v>
      </c>
      <c r="G1405" s="602">
        <f t="shared" ref="G1405:O1405" si="303">AVERAGE(G1393:G1403)</f>
        <v>36.672727272727272</v>
      </c>
      <c r="H1405" s="602">
        <f t="shared" si="303"/>
        <v>26.890909090909091</v>
      </c>
      <c r="I1405" s="602">
        <f t="shared" si="303"/>
        <v>88.818181818181813</v>
      </c>
      <c r="J1405" s="602">
        <f t="shared" si="303"/>
        <v>36.090909090909093</v>
      </c>
      <c r="K1405" s="602">
        <f t="shared" si="303"/>
        <v>5.5636363636363635</v>
      </c>
      <c r="L1405" s="602">
        <f t="shared" si="303"/>
        <v>7.1036363636363626</v>
      </c>
      <c r="M1405" s="602">
        <f t="shared" si="303"/>
        <v>2.0890909090909089</v>
      </c>
      <c r="N1405" s="602">
        <f t="shared" si="303"/>
        <v>1.6827272727272726</v>
      </c>
      <c r="O1405" s="602">
        <f t="shared" si="303"/>
        <v>1.885909090909091</v>
      </c>
      <c r="P1405" s="602"/>
      <c r="Q1405" s="602"/>
    </row>
    <row r="1406" spans="1:17" ht="15" thickBot="1" x14ac:dyDescent="0.4">
      <c r="A1406" s="597" t="s">
        <v>20</v>
      </c>
      <c r="B1406" s="602">
        <f>B1404+B1391+B1379</f>
        <v>1210.02</v>
      </c>
      <c r="C1406" s="602">
        <f>C1404+C1391+C1379</f>
        <v>1057.2199999999998</v>
      </c>
      <c r="D1406" s="574">
        <v>0</v>
      </c>
      <c r="E1406" s="574">
        <v>0</v>
      </c>
      <c r="F1406" s="574">
        <v>0</v>
      </c>
      <c r="G1406" s="602">
        <f t="shared" ref="G1406:O1406" si="304">G1404+G1391+G1379</f>
        <v>1217.2</v>
      </c>
      <c r="H1406" s="602">
        <f t="shared" si="304"/>
        <v>903.8</v>
      </c>
      <c r="I1406" s="602">
        <f t="shared" si="304"/>
        <v>1984</v>
      </c>
      <c r="J1406" s="602">
        <f t="shared" si="304"/>
        <v>870</v>
      </c>
      <c r="K1406" s="602">
        <f t="shared" si="304"/>
        <v>285.2</v>
      </c>
      <c r="L1406" s="602">
        <f t="shared" si="304"/>
        <v>341.58</v>
      </c>
      <c r="M1406" s="602">
        <f t="shared" si="304"/>
        <v>70.22</v>
      </c>
      <c r="N1406" s="602">
        <f t="shared" si="304"/>
        <v>48.81</v>
      </c>
      <c r="O1406" s="602">
        <f t="shared" si="304"/>
        <v>59.515000000000001</v>
      </c>
      <c r="P1406" s="602"/>
      <c r="Q1406" s="602"/>
    </row>
    <row r="1407" spans="1:17" ht="15" thickBot="1" x14ac:dyDescent="0.4">
      <c r="A1407" s="597" t="s">
        <v>21</v>
      </c>
      <c r="B1407" s="602">
        <f>B1406/31</f>
        <v>39.03290322580645</v>
      </c>
      <c r="C1407" s="602">
        <f>C1406/31</f>
        <v>34.103870967741926</v>
      </c>
      <c r="D1407" s="574">
        <v>0</v>
      </c>
      <c r="E1407" s="574">
        <v>0</v>
      </c>
      <c r="F1407" s="574">
        <v>0</v>
      </c>
      <c r="G1407" s="602">
        <f t="shared" ref="G1407:O1407" si="305">G1406/31</f>
        <v>39.264516129032259</v>
      </c>
      <c r="H1407" s="602">
        <f t="shared" si="305"/>
        <v>29.154838709677417</v>
      </c>
      <c r="I1407" s="602">
        <f t="shared" si="305"/>
        <v>64</v>
      </c>
      <c r="J1407" s="602">
        <f t="shared" si="305"/>
        <v>28.06451612903226</v>
      </c>
      <c r="K1407" s="602">
        <f t="shared" si="305"/>
        <v>9.1999999999999993</v>
      </c>
      <c r="L1407" s="602">
        <f t="shared" si="305"/>
        <v>11.018709677419354</v>
      </c>
      <c r="M1407" s="602">
        <f t="shared" si="305"/>
        <v>2.2651612903225806</v>
      </c>
      <c r="N1407" s="602">
        <f t="shared" si="305"/>
        <v>1.5745161290322582</v>
      </c>
      <c r="O1407" s="602">
        <f t="shared" si="305"/>
        <v>1.9198387096774194</v>
      </c>
      <c r="P1407" s="602"/>
      <c r="Q1407" s="602"/>
    </row>
    <row r="1408" spans="1:17" x14ac:dyDescent="0.35">
      <c r="A1408" s="652"/>
      <c r="B1408" s="652"/>
      <c r="C1408" s="652"/>
      <c r="D1408" s="652"/>
      <c r="E1408" s="652"/>
      <c r="F1408" s="652"/>
      <c r="G1408" s="652"/>
      <c r="H1408" s="652"/>
      <c r="I1408" s="652"/>
      <c r="J1408" s="652"/>
      <c r="K1408" s="652"/>
      <c r="L1408" s="652"/>
      <c r="M1408" s="652"/>
      <c r="N1408" s="652"/>
      <c r="O1408" s="652"/>
      <c r="P1408" s="652"/>
      <c r="Q1408" s="652"/>
    </row>
    <row r="1409" spans="1:17" ht="24" customHeight="1" thickBot="1" x14ac:dyDescent="0.4">
      <c r="A1409" s="1413" t="s">
        <v>333</v>
      </c>
      <c r="B1409" s="648"/>
      <c r="C1409" s="648"/>
      <c r="D1409" s="648"/>
      <c r="E1409" s="648"/>
      <c r="F1409" s="648"/>
      <c r="G1409" s="648"/>
      <c r="H1409" s="648"/>
      <c r="I1409" s="648"/>
      <c r="J1409" s="648"/>
      <c r="K1409" s="648"/>
      <c r="L1409" s="649"/>
      <c r="M1409" s="648"/>
      <c r="N1409" s="648"/>
      <c r="O1409" s="648"/>
      <c r="P1409" s="648"/>
      <c r="Q1409" s="634"/>
    </row>
    <row r="1410" spans="1:17" ht="27" customHeight="1" x14ac:dyDescent="0.35">
      <c r="A1410" s="1569" t="s">
        <v>1</v>
      </c>
      <c r="B1410" s="1460" t="s">
        <v>23</v>
      </c>
      <c r="C1410" s="1578"/>
      <c r="D1410" s="1578"/>
      <c r="E1410" s="1578"/>
      <c r="F1410" s="1571"/>
      <c r="G1410" s="1460" t="s">
        <v>24</v>
      </c>
      <c r="H1410" s="1571"/>
      <c r="I1410" s="1460" t="s">
        <v>4</v>
      </c>
      <c r="J1410" s="1571"/>
      <c r="K1410" s="1572" t="s">
        <v>5</v>
      </c>
      <c r="L1410" s="1573"/>
      <c r="M1410" s="1572" t="s">
        <v>6</v>
      </c>
      <c r="N1410" s="1574"/>
      <c r="O1410" s="1573"/>
      <c r="P1410" s="1585" t="s">
        <v>7</v>
      </c>
      <c r="Q1410" s="1587" t="s">
        <v>8</v>
      </c>
    </row>
    <row r="1411" spans="1:17" ht="26.5" thickBot="1" x14ac:dyDescent="0.4">
      <c r="A1411" s="1570"/>
      <c r="B1411" s="568">
        <v>0.05</v>
      </c>
      <c r="C1411" s="568">
        <v>0.1</v>
      </c>
      <c r="D1411" s="568" t="s">
        <v>322</v>
      </c>
      <c r="E1411" s="568" t="s">
        <v>323</v>
      </c>
      <c r="F1411" s="568" t="s">
        <v>324</v>
      </c>
      <c r="G1411" s="567" t="s">
        <v>9</v>
      </c>
      <c r="H1411" s="567" t="s">
        <v>10</v>
      </c>
      <c r="I1411" s="567" t="s">
        <v>9</v>
      </c>
      <c r="J1411" s="567" t="s">
        <v>10</v>
      </c>
      <c r="K1411" s="567" t="s">
        <v>11</v>
      </c>
      <c r="L1411" s="567" t="s">
        <v>12</v>
      </c>
      <c r="M1411" s="569" t="s">
        <v>13</v>
      </c>
      <c r="N1411" s="569" t="s">
        <v>14</v>
      </c>
      <c r="O1411" s="569" t="s">
        <v>15</v>
      </c>
      <c r="P1411" s="1594"/>
      <c r="Q1411" s="1588"/>
    </row>
    <row r="1412" spans="1:17" x14ac:dyDescent="0.35">
      <c r="A1412" s="571">
        <v>1</v>
      </c>
      <c r="B1412" s="580">
        <v>31.32</v>
      </c>
      <c r="C1412" s="581">
        <v>30</v>
      </c>
      <c r="D1412" s="574">
        <v>0</v>
      </c>
      <c r="E1412" s="574">
        <v>0</v>
      </c>
      <c r="F1412" s="574">
        <v>0</v>
      </c>
      <c r="G1412" s="583">
        <v>35</v>
      </c>
      <c r="H1412" s="580">
        <v>27.2</v>
      </c>
      <c r="I1412" s="580">
        <v>88</v>
      </c>
      <c r="J1412" s="580">
        <v>42</v>
      </c>
      <c r="K1412" s="583">
        <v>4.8</v>
      </c>
      <c r="L1412" s="581">
        <v>11.38</v>
      </c>
      <c r="M1412" s="580">
        <v>1.78</v>
      </c>
      <c r="N1412" s="581">
        <v>0.6</v>
      </c>
      <c r="O1412" s="581">
        <f>AVERAGE(M1412:N1412)</f>
        <v>1.19</v>
      </c>
      <c r="P1412" s="582">
        <v>0.22222222222222221</v>
      </c>
      <c r="Q1412" s="583">
        <v>0</v>
      </c>
    </row>
    <row r="1413" spans="1:17" x14ac:dyDescent="0.35">
      <c r="A1413" s="571">
        <v>2</v>
      </c>
      <c r="B1413" s="580">
        <v>35.28</v>
      </c>
      <c r="C1413" s="580">
        <v>31.56</v>
      </c>
      <c r="D1413" s="574">
        <v>0</v>
      </c>
      <c r="E1413" s="574">
        <v>0</v>
      </c>
      <c r="F1413" s="574">
        <v>0</v>
      </c>
      <c r="G1413" s="583">
        <v>39</v>
      </c>
      <c r="H1413" s="583">
        <v>29.6</v>
      </c>
      <c r="I1413" s="580">
        <v>92</v>
      </c>
      <c r="J1413" s="580">
        <v>30</v>
      </c>
      <c r="K1413" s="583">
        <v>7.9</v>
      </c>
      <c r="L1413" s="580">
        <v>4.0999999999999996</v>
      </c>
      <c r="M1413" s="581">
        <v>1.89</v>
      </c>
      <c r="N1413" s="581">
        <v>1.8</v>
      </c>
      <c r="O1413" s="581">
        <f t="shared" ref="O1413:O1445" si="306">AVERAGE(M1413:N1413)</f>
        <v>1.845</v>
      </c>
      <c r="P1413" s="582">
        <v>0.44097222222222227</v>
      </c>
      <c r="Q1413" s="583">
        <v>15.2</v>
      </c>
    </row>
    <row r="1414" spans="1:17" x14ac:dyDescent="0.35">
      <c r="A1414" s="571">
        <v>3</v>
      </c>
      <c r="B1414" s="580">
        <v>31.52</v>
      </c>
      <c r="C1414" s="581">
        <v>31.08</v>
      </c>
      <c r="D1414" s="574">
        <v>0</v>
      </c>
      <c r="E1414" s="574">
        <v>0</v>
      </c>
      <c r="F1414" s="574">
        <v>0</v>
      </c>
      <c r="G1414" s="583">
        <v>36.799999999999997</v>
      </c>
      <c r="H1414" s="583">
        <v>25.6</v>
      </c>
      <c r="I1414" s="580">
        <v>96</v>
      </c>
      <c r="J1414" s="580">
        <v>41</v>
      </c>
      <c r="K1414" s="580">
        <v>4.9000000000000004</v>
      </c>
      <c r="L1414" s="580">
        <v>6.42</v>
      </c>
      <c r="M1414" s="580">
        <v>1.92</v>
      </c>
      <c r="N1414" s="581">
        <v>1.76</v>
      </c>
      <c r="O1414" s="581">
        <f t="shared" si="306"/>
        <v>1.8399999999999999</v>
      </c>
      <c r="P1414" s="582">
        <v>0.40277777777777773</v>
      </c>
      <c r="Q1414" s="583">
        <v>27.1</v>
      </c>
    </row>
    <row r="1415" spans="1:17" x14ac:dyDescent="0.35">
      <c r="A1415" s="571">
        <v>4</v>
      </c>
      <c r="B1415" s="581">
        <v>26.92</v>
      </c>
      <c r="C1415" s="581">
        <v>27.56</v>
      </c>
      <c r="D1415" s="574">
        <v>0</v>
      </c>
      <c r="E1415" s="574">
        <v>0</v>
      </c>
      <c r="F1415" s="574">
        <v>0</v>
      </c>
      <c r="G1415" s="583">
        <v>35.4</v>
      </c>
      <c r="H1415" s="583">
        <v>25.6</v>
      </c>
      <c r="I1415" s="580">
        <v>96</v>
      </c>
      <c r="J1415" s="580">
        <v>61</v>
      </c>
      <c r="K1415" s="580">
        <v>2.1</v>
      </c>
      <c r="L1415" s="581">
        <v>1.26</v>
      </c>
      <c r="M1415" s="580">
        <v>1.73</v>
      </c>
      <c r="N1415" s="580">
        <v>0.73</v>
      </c>
      <c r="O1415" s="581">
        <f t="shared" si="306"/>
        <v>1.23</v>
      </c>
      <c r="P1415" s="582">
        <v>0.14583333333333334</v>
      </c>
      <c r="Q1415" s="583">
        <v>0</v>
      </c>
    </row>
    <row r="1416" spans="1:17" x14ac:dyDescent="0.35">
      <c r="A1416" s="571">
        <v>5</v>
      </c>
      <c r="B1416" s="580">
        <v>31.68</v>
      </c>
      <c r="C1416" s="580">
        <v>30.04</v>
      </c>
      <c r="D1416" s="574">
        <v>0</v>
      </c>
      <c r="E1416" s="574">
        <v>0</v>
      </c>
      <c r="F1416" s="574">
        <v>0</v>
      </c>
      <c r="G1416" s="583">
        <v>36</v>
      </c>
      <c r="H1416" s="583">
        <v>27</v>
      </c>
      <c r="I1416" s="580">
        <v>92</v>
      </c>
      <c r="J1416" s="580">
        <v>41</v>
      </c>
      <c r="K1416" s="583">
        <v>5</v>
      </c>
      <c r="L1416" s="580">
        <v>7.92</v>
      </c>
      <c r="M1416" s="580">
        <v>1.67</v>
      </c>
      <c r="N1416" s="580">
        <v>1.48</v>
      </c>
      <c r="O1416" s="581">
        <f t="shared" si="306"/>
        <v>1.575</v>
      </c>
      <c r="P1416" s="582">
        <v>0.39583333333333331</v>
      </c>
      <c r="Q1416" s="583">
        <v>0</v>
      </c>
    </row>
    <row r="1417" spans="1:17" x14ac:dyDescent="0.35">
      <c r="A1417" s="571">
        <v>6</v>
      </c>
      <c r="B1417" s="581">
        <v>31.2</v>
      </c>
      <c r="C1417" s="580">
        <v>30.76</v>
      </c>
      <c r="D1417" s="574">
        <v>0</v>
      </c>
      <c r="E1417" s="574">
        <v>0</v>
      </c>
      <c r="F1417" s="574">
        <v>0</v>
      </c>
      <c r="G1417" s="580">
        <v>34.799999999999997</v>
      </c>
      <c r="H1417" s="583">
        <v>26</v>
      </c>
      <c r="I1417" s="580">
        <v>92</v>
      </c>
      <c r="J1417" s="580">
        <v>45</v>
      </c>
      <c r="K1417" s="581">
        <v>4.8</v>
      </c>
      <c r="L1417" s="580">
        <v>2.68</v>
      </c>
      <c r="M1417" s="580">
        <v>1.85</v>
      </c>
      <c r="N1417" s="581">
        <v>2.67</v>
      </c>
      <c r="O1417" s="581">
        <f t="shared" si="306"/>
        <v>2.2599999999999998</v>
      </c>
      <c r="P1417" s="582">
        <v>0.27083333333333331</v>
      </c>
      <c r="Q1417" s="583">
        <v>1.2</v>
      </c>
    </row>
    <row r="1418" spans="1:17" x14ac:dyDescent="0.35">
      <c r="A1418" s="571">
        <v>7</v>
      </c>
      <c r="B1418" s="581">
        <v>31.36</v>
      </c>
      <c r="C1418" s="581">
        <v>30.4</v>
      </c>
      <c r="D1418" s="574">
        <v>0</v>
      </c>
      <c r="E1418" s="574">
        <v>0</v>
      </c>
      <c r="F1418" s="574">
        <v>0</v>
      </c>
      <c r="G1418" s="583">
        <v>35.4</v>
      </c>
      <c r="H1418" s="583">
        <v>26.8</v>
      </c>
      <c r="I1418" s="580">
        <v>76</v>
      </c>
      <c r="J1418" s="580">
        <v>38</v>
      </c>
      <c r="K1418" s="581">
        <v>5.5</v>
      </c>
      <c r="L1418" s="580">
        <v>3.34</v>
      </c>
      <c r="M1418" s="580">
        <v>2.06</v>
      </c>
      <c r="N1418" s="581">
        <v>1.29</v>
      </c>
      <c r="O1418" s="581">
        <f t="shared" si="306"/>
        <v>1.675</v>
      </c>
      <c r="P1418" s="582">
        <v>0.27430555555555552</v>
      </c>
      <c r="Q1418" s="583">
        <v>0.8</v>
      </c>
    </row>
    <row r="1419" spans="1:17" x14ac:dyDescent="0.35">
      <c r="A1419" s="571">
        <v>8</v>
      </c>
      <c r="B1419" s="581">
        <v>30.8</v>
      </c>
      <c r="C1419" s="580">
        <v>28.92</v>
      </c>
      <c r="D1419" s="574">
        <v>0</v>
      </c>
      <c r="E1419" s="574">
        <v>0</v>
      </c>
      <c r="F1419" s="574">
        <v>0</v>
      </c>
      <c r="G1419" s="583">
        <v>33.6</v>
      </c>
      <c r="H1419" s="580">
        <v>26.8</v>
      </c>
      <c r="I1419" s="580">
        <v>96</v>
      </c>
      <c r="J1419" s="580">
        <v>37</v>
      </c>
      <c r="K1419" s="581">
        <v>2.8</v>
      </c>
      <c r="L1419" s="581">
        <v>5</v>
      </c>
      <c r="M1419" s="580">
        <v>1.51</v>
      </c>
      <c r="N1419" s="580">
        <v>0.67</v>
      </c>
      <c r="O1419" s="581">
        <f t="shared" si="306"/>
        <v>1.0900000000000001</v>
      </c>
      <c r="P1419" s="582">
        <v>0.3125</v>
      </c>
      <c r="Q1419" s="583">
        <v>14.6</v>
      </c>
    </row>
    <row r="1420" spans="1:17" x14ac:dyDescent="0.35">
      <c r="A1420" s="571">
        <v>9</v>
      </c>
      <c r="B1420" s="581">
        <v>31</v>
      </c>
      <c r="C1420" s="581">
        <v>30.4</v>
      </c>
      <c r="D1420" s="574">
        <v>0</v>
      </c>
      <c r="E1420" s="574">
        <v>0</v>
      </c>
      <c r="F1420" s="574">
        <v>0</v>
      </c>
      <c r="G1420" s="583">
        <v>34.799999999999997</v>
      </c>
      <c r="H1420" s="583">
        <v>27.6</v>
      </c>
      <c r="I1420" s="580">
        <v>92</v>
      </c>
      <c r="J1420" s="580">
        <v>49</v>
      </c>
      <c r="K1420" s="581">
        <v>3.6</v>
      </c>
      <c r="L1420" s="580">
        <v>0.38</v>
      </c>
      <c r="M1420" s="581">
        <v>1.91</v>
      </c>
      <c r="N1420" s="581">
        <v>1.26</v>
      </c>
      <c r="O1420" s="581">
        <f t="shared" si="306"/>
        <v>1.585</v>
      </c>
      <c r="P1420" s="582">
        <v>0.22916666666666666</v>
      </c>
      <c r="Q1420" s="583">
        <v>8.1999999999999993</v>
      </c>
    </row>
    <row r="1421" spans="1:17" ht="15" thickBot="1" x14ac:dyDescent="0.4">
      <c r="A1421" s="585">
        <v>10</v>
      </c>
      <c r="B1421" s="580">
        <v>31.64</v>
      </c>
      <c r="C1421" s="581">
        <v>30.48</v>
      </c>
      <c r="D1421" s="574">
        <v>0</v>
      </c>
      <c r="E1421" s="574">
        <v>0</v>
      </c>
      <c r="F1421" s="574">
        <v>0</v>
      </c>
      <c r="G1421" s="583">
        <v>35.200000000000003</v>
      </c>
      <c r="H1421" s="583">
        <v>27</v>
      </c>
      <c r="I1421" s="580">
        <v>96</v>
      </c>
      <c r="J1421" s="580">
        <v>42</v>
      </c>
      <c r="K1421" s="581">
        <v>6.2</v>
      </c>
      <c r="L1421" s="580">
        <v>8.2200000000000006</v>
      </c>
      <c r="M1421" s="580">
        <v>1.75</v>
      </c>
      <c r="N1421" s="581">
        <v>1.75</v>
      </c>
      <c r="O1421" s="581">
        <f t="shared" si="306"/>
        <v>1.75</v>
      </c>
      <c r="P1421" s="582">
        <v>0.3888888888888889</v>
      </c>
      <c r="Q1421" s="583">
        <v>1.8</v>
      </c>
    </row>
    <row r="1422" spans="1:17" ht="15" thickBot="1" x14ac:dyDescent="0.4">
      <c r="A1422" s="597" t="s">
        <v>16</v>
      </c>
      <c r="B1422" s="580">
        <f>SUM(B1412:B1421)</f>
        <v>312.71999999999997</v>
      </c>
      <c r="C1422" s="580">
        <f>SUM(C1412:C1421)</f>
        <v>301.2</v>
      </c>
      <c r="D1422" s="574">
        <v>0</v>
      </c>
      <c r="E1422" s="574">
        <v>0</v>
      </c>
      <c r="F1422" s="574">
        <v>0</v>
      </c>
      <c r="G1422" s="580">
        <f t="shared" ref="G1422:N1422" si="307">SUM(G1412:G1421)</f>
        <v>356</v>
      </c>
      <c r="H1422" s="580">
        <f t="shared" si="307"/>
        <v>269.20000000000005</v>
      </c>
      <c r="I1422" s="580">
        <f t="shared" si="307"/>
        <v>916</v>
      </c>
      <c r="J1422" s="580">
        <f t="shared" si="307"/>
        <v>426</v>
      </c>
      <c r="K1422" s="580">
        <f t="shared" si="307"/>
        <v>47.6</v>
      </c>
      <c r="L1422" s="580">
        <f t="shared" si="307"/>
        <v>50.699999999999996</v>
      </c>
      <c r="M1422" s="580">
        <f t="shared" si="307"/>
        <v>18.07</v>
      </c>
      <c r="N1422" s="580">
        <f t="shared" si="307"/>
        <v>14.010000000000002</v>
      </c>
      <c r="O1422" s="581">
        <f t="shared" si="306"/>
        <v>16.04</v>
      </c>
      <c r="P1422" s="582"/>
      <c r="Q1422" s="583"/>
    </row>
    <row r="1423" spans="1:17" ht="15" thickBot="1" x14ac:dyDescent="0.4">
      <c r="A1423" s="597" t="s">
        <v>18</v>
      </c>
      <c r="B1423" s="580">
        <f>AVERAGE(B1412:B1421)</f>
        <v>31.271999999999998</v>
      </c>
      <c r="C1423" s="580">
        <f>AVERAGE(C1412:C1421)</f>
        <v>30.119999999999997</v>
      </c>
      <c r="D1423" s="574">
        <v>0</v>
      </c>
      <c r="E1423" s="574">
        <v>0</v>
      </c>
      <c r="F1423" s="574">
        <v>0</v>
      </c>
      <c r="G1423" s="580">
        <f t="shared" ref="G1423:N1423" si="308">AVERAGE(G1412:G1421)</f>
        <v>35.6</v>
      </c>
      <c r="H1423" s="580">
        <f t="shared" si="308"/>
        <v>26.920000000000005</v>
      </c>
      <c r="I1423" s="580">
        <f t="shared" si="308"/>
        <v>91.6</v>
      </c>
      <c r="J1423" s="580">
        <f t="shared" si="308"/>
        <v>42.6</v>
      </c>
      <c r="K1423" s="580">
        <f t="shared" si="308"/>
        <v>4.76</v>
      </c>
      <c r="L1423" s="580">
        <f t="shared" si="308"/>
        <v>5.0699999999999994</v>
      </c>
      <c r="M1423" s="580">
        <f t="shared" si="308"/>
        <v>1.8069999999999999</v>
      </c>
      <c r="N1423" s="580">
        <f t="shared" si="308"/>
        <v>1.4010000000000002</v>
      </c>
      <c r="O1423" s="581">
        <f t="shared" si="306"/>
        <v>1.6040000000000001</v>
      </c>
      <c r="P1423" s="582"/>
      <c r="Q1423" s="583"/>
    </row>
    <row r="1424" spans="1:17" x14ac:dyDescent="0.35">
      <c r="A1424" s="603">
        <v>11</v>
      </c>
      <c r="B1424" s="581">
        <v>31.92</v>
      </c>
      <c r="C1424" s="581">
        <v>30.56</v>
      </c>
      <c r="D1424" s="574">
        <v>0</v>
      </c>
      <c r="E1424" s="574">
        <v>0</v>
      </c>
      <c r="F1424" s="574">
        <v>0</v>
      </c>
      <c r="G1424" s="583">
        <v>35.4</v>
      </c>
      <c r="H1424" s="583">
        <v>26</v>
      </c>
      <c r="I1424" s="580">
        <v>88</v>
      </c>
      <c r="J1424" s="580">
        <v>41</v>
      </c>
      <c r="K1424" s="581">
        <v>4.5999999999999996</v>
      </c>
      <c r="L1424" s="581">
        <v>6.66</v>
      </c>
      <c r="M1424" s="580">
        <v>1.51</v>
      </c>
      <c r="N1424" s="580">
        <v>1.56</v>
      </c>
      <c r="O1424" s="581">
        <f t="shared" si="306"/>
        <v>1.5350000000000001</v>
      </c>
      <c r="P1424" s="582">
        <v>0.3611111111111111</v>
      </c>
      <c r="Q1424" s="583">
        <v>3</v>
      </c>
    </row>
    <row r="1425" spans="1:17" x14ac:dyDescent="0.35">
      <c r="A1425" s="571">
        <v>12</v>
      </c>
      <c r="B1425" s="580">
        <v>31.36</v>
      </c>
      <c r="C1425" s="580">
        <v>30.52</v>
      </c>
      <c r="D1425" s="574">
        <v>0</v>
      </c>
      <c r="E1425" s="574">
        <v>0</v>
      </c>
      <c r="F1425" s="574">
        <v>0</v>
      </c>
      <c r="G1425" s="583">
        <v>35</v>
      </c>
      <c r="H1425" s="580">
        <v>26.2</v>
      </c>
      <c r="I1425" s="580">
        <v>96</v>
      </c>
      <c r="J1425" s="580">
        <v>50</v>
      </c>
      <c r="K1425" s="581">
        <v>2.4</v>
      </c>
      <c r="L1425" s="580">
        <v>6.06</v>
      </c>
      <c r="M1425" s="580">
        <v>2.14</v>
      </c>
      <c r="N1425" s="580">
        <v>1.28</v>
      </c>
      <c r="O1425" s="581">
        <f t="shared" si="306"/>
        <v>1.71</v>
      </c>
      <c r="P1425" s="582">
        <v>0.16666666666666666</v>
      </c>
      <c r="Q1425" s="583">
        <v>10.7</v>
      </c>
    </row>
    <row r="1426" spans="1:17" x14ac:dyDescent="0.35">
      <c r="A1426" s="571">
        <v>13</v>
      </c>
      <c r="B1426" s="580">
        <v>31.48</v>
      </c>
      <c r="C1426" s="580">
        <v>30.24</v>
      </c>
      <c r="D1426" s="574">
        <v>0</v>
      </c>
      <c r="E1426" s="574">
        <v>0</v>
      </c>
      <c r="F1426" s="574">
        <v>0</v>
      </c>
      <c r="G1426" s="580">
        <v>33.6</v>
      </c>
      <c r="H1426" s="583">
        <v>27.4</v>
      </c>
      <c r="I1426" s="580">
        <v>96</v>
      </c>
      <c r="J1426" s="580">
        <v>47</v>
      </c>
      <c r="K1426" s="581">
        <v>3.1</v>
      </c>
      <c r="L1426" s="580">
        <v>4.22</v>
      </c>
      <c r="M1426" s="580">
        <v>1.62</v>
      </c>
      <c r="N1426" s="581">
        <v>2.8</v>
      </c>
      <c r="O1426" s="581">
        <f t="shared" si="306"/>
        <v>2.21</v>
      </c>
      <c r="P1426" s="582">
        <v>0.3263888888888889</v>
      </c>
      <c r="Q1426" s="583">
        <v>0</v>
      </c>
    </row>
    <row r="1427" spans="1:17" x14ac:dyDescent="0.35">
      <c r="A1427" s="571">
        <v>14</v>
      </c>
      <c r="B1427" s="581">
        <v>29.36</v>
      </c>
      <c r="C1427" s="580">
        <v>28.88</v>
      </c>
      <c r="D1427" s="574">
        <v>0</v>
      </c>
      <c r="E1427" s="574">
        <v>0</v>
      </c>
      <c r="F1427" s="574">
        <v>0</v>
      </c>
      <c r="G1427" s="583">
        <v>33</v>
      </c>
      <c r="H1427" s="583">
        <v>26.4</v>
      </c>
      <c r="I1427" s="580">
        <v>96</v>
      </c>
      <c r="J1427" s="580">
        <v>58</v>
      </c>
      <c r="K1427" s="581">
        <v>2</v>
      </c>
      <c r="L1427" s="581">
        <v>2.2000000000000002</v>
      </c>
      <c r="M1427" s="580">
        <v>1.0900000000000001</v>
      </c>
      <c r="N1427" s="581">
        <v>0.4</v>
      </c>
      <c r="O1427" s="581">
        <f t="shared" si="306"/>
        <v>0.74500000000000011</v>
      </c>
      <c r="P1427" s="582">
        <v>0.15277777777777776</v>
      </c>
      <c r="Q1427" s="583">
        <v>1.4</v>
      </c>
    </row>
    <row r="1428" spans="1:17" x14ac:dyDescent="0.35">
      <c r="A1428" s="571">
        <v>15</v>
      </c>
      <c r="B1428" s="580">
        <v>30.48</v>
      </c>
      <c r="C1428" s="580">
        <v>29.52</v>
      </c>
      <c r="D1428" s="574">
        <v>0</v>
      </c>
      <c r="E1428" s="574">
        <v>0</v>
      </c>
      <c r="F1428" s="574">
        <v>0</v>
      </c>
      <c r="G1428" s="583">
        <v>33.200000000000003</v>
      </c>
      <c r="H1428" s="580">
        <v>27.2</v>
      </c>
      <c r="I1428" s="580">
        <v>92</v>
      </c>
      <c r="J1428" s="580">
        <v>50</v>
      </c>
      <c r="K1428" s="581">
        <v>4.5</v>
      </c>
      <c r="L1428" s="581">
        <v>7.62</v>
      </c>
      <c r="M1428" s="580">
        <v>3.06</v>
      </c>
      <c r="N1428" s="580">
        <v>2.62</v>
      </c>
      <c r="O1428" s="581">
        <f t="shared" si="306"/>
        <v>2.84</v>
      </c>
      <c r="P1428" s="582">
        <v>0.1875</v>
      </c>
      <c r="Q1428" s="583">
        <v>0</v>
      </c>
    </row>
    <row r="1429" spans="1:17" x14ac:dyDescent="0.35">
      <c r="A1429" s="571">
        <v>16</v>
      </c>
      <c r="B1429" s="580">
        <v>38.76</v>
      </c>
      <c r="C1429" s="581">
        <v>30.8</v>
      </c>
      <c r="D1429" s="574">
        <v>0</v>
      </c>
      <c r="E1429" s="574">
        <v>0</v>
      </c>
      <c r="F1429" s="574">
        <v>0</v>
      </c>
      <c r="G1429" s="583">
        <v>34</v>
      </c>
      <c r="H1429" s="583">
        <v>26.6</v>
      </c>
      <c r="I1429" s="580">
        <v>84</v>
      </c>
      <c r="J1429" s="580">
        <v>47</v>
      </c>
      <c r="K1429" s="581">
        <v>3.4</v>
      </c>
      <c r="L1429" s="580">
        <v>0.76</v>
      </c>
      <c r="M1429" s="581">
        <v>1.65</v>
      </c>
      <c r="N1429" s="581">
        <v>1.66</v>
      </c>
      <c r="O1429" s="581">
        <f t="shared" si="306"/>
        <v>1.6549999999999998</v>
      </c>
      <c r="P1429" s="582">
        <v>0.3263888888888889</v>
      </c>
      <c r="Q1429" s="583">
        <v>8.6</v>
      </c>
    </row>
    <row r="1430" spans="1:17" x14ac:dyDescent="0.35">
      <c r="A1430" s="571">
        <v>17</v>
      </c>
      <c r="B1430" s="580">
        <v>30.72</v>
      </c>
      <c r="C1430" s="581">
        <v>30.16</v>
      </c>
      <c r="D1430" s="574">
        <v>0</v>
      </c>
      <c r="E1430" s="574">
        <v>0</v>
      </c>
      <c r="F1430" s="574">
        <v>0</v>
      </c>
      <c r="G1430" s="583">
        <v>33.200000000000003</v>
      </c>
      <c r="H1430" s="583">
        <v>27.8</v>
      </c>
      <c r="I1430" s="580">
        <v>92</v>
      </c>
      <c r="J1430" s="580">
        <v>55</v>
      </c>
      <c r="K1430" s="581">
        <v>1.8</v>
      </c>
      <c r="L1430" s="580">
        <v>5.58</v>
      </c>
      <c r="M1430" s="580">
        <v>0.95</v>
      </c>
      <c r="N1430" s="581">
        <v>0.39</v>
      </c>
      <c r="O1430" s="581">
        <f t="shared" si="306"/>
        <v>0.66999999999999993</v>
      </c>
      <c r="P1430" s="582">
        <v>0.1111111111111111</v>
      </c>
      <c r="Q1430" s="583">
        <v>0</v>
      </c>
    </row>
    <row r="1431" spans="1:17" x14ac:dyDescent="0.35">
      <c r="A1431" s="571">
        <v>18</v>
      </c>
      <c r="B1431" s="581">
        <v>31.88</v>
      </c>
      <c r="C1431" s="581">
        <v>30.84</v>
      </c>
      <c r="D1431" s="574">
        <v>0</v>
      </c>
      <c r="E1431" s="574">
        <v>0</v>
      </c>
      <c r="F1431" s="574">
        <v>0</v>
      </c>
      <c r="G1431" s="583">
        <v>33.4</v>
      </c>
      <c r="H1431" s="583">
        <v>27.6</v>
      </c>
      <c r="I1431" s="580">
        <v>96</v>
      </c>
      <c r="J1431" s="580">
        <v>55</v>
      </c>
      <c r="K1431" s="581">
        <v>3.2</v>
      </c>
      <c r="L1431" s="581">
        <v>5.87</v>
      </c>
      <c r="M1431" s="580">
        <v>1.54</v>
      </c>
      <c r="N1431" s="580">
        <v>0.48</v>
      </c>
      <c r="O1431" s="581">
        <f t="shared" si="306"/>
        <v>1.01</v>
      </c>
      <c r="P1431" s="582">
        <v>0.33333333333333331</v>
      </c>
      <c r="Q1431" s="583">
        <v>0</v>
      </c>
    </row>
    <row r="1432" spans="1:17" x14ac:dyDescent="0.35">
      <c r="A1432" s="571">
        <v>19</v>
      </c>
      <c r="B1432" s="580">
        <v>30.28</v>
      </c>
      <c r="C1432" s="580">
        <v>30.96</v>
      </c>
      <c r="D1432" s="574">
        <v>0</v>
      </c>
      <c r="E1432" s="574">
        <v>0</v>
      </c>
      <c r="F1432" s="574">
        <v>0</v>
      </c>
      <c r="G1432" s="583">
        <v>35.6</v>
      </c>
      <c r="H1432" s="580">
        <v>28.2</v>
      </c>
      <c r="I1432" s="580">
        <v>96</v>
      </c>
      <c r="J1432" s="580">
        <v>49</v>
      </c>
      <c r="K1432" s="581">
        <v>4.5999999999999996</v>
      </c>
      <c r="L1432" s="581">
        <v>1</v>
      </c>
      <c r="M1432" s="580">
        <v>2.35</v>
      </c>
      <c r="N1432" s="580">
        <v>1.01</v>
      </c>
      <c r="O1432" s="581">
        <f t="shared" si="306"/>
        <v>1.6800000000000002</v>
      </c>
      <c r="P1432" s="582">
        <v>0.33333333333333331</v>
      </c>
      <c r="Q1432" s="583">
        <v>29.4</v>
      </c>
    </row>
    <row r="1433" spans="1:17" ht="15" thickBot="1" x14ac:dyDescent="0.4">
      <c r="A1433" s="585">
        <v>20</v>
      </c>
      <c r="B1433" s="580">
        <v>27.52</v>
      </c>
      <c r="C1433" s="580">
        <v>28.76</v>
      </c>
      <c r="D1433" s="574">
        <v>0</v>
      </c>
      <c r="E1433" s="574">
        <v>0</v>
      </c>
      <c r="F1433" s="574">
        <v>0</v>
      </c>
      <c r="G1433" s="581">
        <v>30</v>
      </c>
      <c r="H1433" s="583">
        <v>25.2</v>
      </c>
      <c r="I1433" s="580">
        <v>96</v>
      </c>
      <c r="J1433" s="580">
        <v>68</v>
      </c>
      <c r="K1433" s="583">
        <v>1.3</v>
      </c>
      <c r="L1433" s="580">
        <v>3.72</v>
      </c>
      <c r="M1433" s="580">
        <v>1.01</v>
      </c>
      <c r="N1433" s="581">
        <v>0.42</v>
      </c>
      <c r="O1433" s="581">
        <f t="shared" si="306"/>
        <v>0.71499999999999997</v>
      </c>
      <c r="P1433" s="582">
        <v>5.5555555555555552E-2</v>
      </c>
      <c r="Q1433" s="583">
        <v>0</v>
      </c>
    </row>
    <row r="1434" spans="1:17" ht="15" thickBot="1" x14ac:dyDescent="0.4">
      <c r="A1434" s="597" t="s">
        <v>16</v>
      </c>
      <c r="B1434" s="581">
        <f>SUM(B1424:B1433)</f>
        <v>313.76</v>
      </c>
      <c r="C1434" s="581">
        <f>SUM(C1424:C1433)</f>
        <v>301.24</v>
      </c>
      <c r="D1434" s="574">
        <v>0</v>
      </c>
      <c r="E1434" s="574">
        <v>0</v>
      </c>
      <c r="F1434" s="574">
        <v>0</v>
      </c>
      <c r="G1434" s="581">
        <f t="shared" ref="G1434:N1434" si="309">SUM(G1424:G1433)</f>
        <v>336.4</v>
      </c>
      <c r="H1434" s="581">
        <f t="shared" si="309"/>
        <v>268.59999999999997</v>
      </c>
      <c r="I1434" s="581">
        <f t="shared" si="309"/>
        <v>932</v>
      </c>
      <c r="J1434" s="581">
        <f t="shared" si="309"/>
        <v>520</v>
      </c>
      <c r="K1434" s="581">
        <f t="shared" si="309"/>
        <v>30.900000000000002</v>
      </c>
      <c r="L1434" s="581">
        <f t="shared" si="309"/>
        <v>43.69</v>
      </c>
      <c r="M1434" s="581">
        <f t="shared" si="309"/>
        <v>16.919999999999998</v>
      </c>
      <c r="N1434" s="581">
        <f t="shared" si="309"/>
        <v>12.620000000000001</v>
      </c>
      <c r="O1434" s="581">
        <f t="shared" si="306"/>
        <v>14.77</v>
      </c>
      <c r="P1434" s="582"/>
      <c r="Q1434" s="583"/>
    </row>
    <row r="1435" spans="1:17" ht="15" thickBot="1" x14ac:dyDescent="0.4">
      <c r="A1435" s="597" t="s">
        <v>18</v>
      </c>
      <c r="B1435" s="581">
        <f>AVERAGE(B1424:B1433)</f>
        <v>31.375999999999998</v>
      </c>
      <c r="C1435" s="581">
        <f>AVERAGE(C1424:C1433)</f>
        <v>30.124000000000002</v>
      </c>
      <c r="D1435" s="574">
        <v>0</v>
      </c>
      <c r="E1435" s="574">
        <v>0</v>
      </c>
      <c r="F1435" s="574">
        <v>0</v>
      </c>
      <c r="G1435" s="581">
        <f t="shared" ref="G1435:N1435" si="310">AVERAGE(G1424:G1433)</f>
        <v>33.64</v>
      </c>
      <c r="H1435" s="581">
        <f t="shared" si="310"/>
        <v>26.859999999999996</v>
      </c>
      <c r="I1435" s="581">
        <f t="shared" si="310"/>
        <v>93.2</v>
      </c>
      <c r="J1435" s="581">
        <f t="shared" si="310"/>
        <v>52</v>
      </c>
      <c r="K1435" s="581">
        <f t="shared" si="310"/>
        <v>3.0900000000000003</v>
      </c>
      <c r="L1435" s="581">
        <f t="shared" si="310"/>
        <v>4.3689999999999998</v>
      </c>
      <c r="M1435" s="581">
        <f t="shared" si="310"/>
        <v>1.6919999999999997</v>
      </c>
      <c r="N1435" s="581">
        <f t="shared" si="310"/>
        <v>1.262</v>
      </c>
      <c r="O1435" s="581">
        <f t="shared" si="306"/>
        <v>1.4769999999999999</v>
      </c>
      <c r="P1435" s="582"/>
      <c r="Q1435" s="583"/>
    </row>
    <row r="1436" spans="1:17" x14ac:dyDescent="0.35">
      <c r="A1436" s="612">
        <v>21</v>
      </c>
      <c r="B1436" s="581">
        <v>32.159999999999997</v>
      </c>
      <c r="C1436" s="580">
        <v>30.04</v>
      </c>
      <c r="D1436" s="574">
        <v>0</v>
      </c>
      <c r="E1436" s="574">
        <v>0</v>
      </c>
      <c r="F1436" s="574">
        <v>0</v>
      </c>
      <c r="G1436" s="583">
        <v>33.299999999999997</v>
      </c>
      <c r="H1436" s="583">
        <v>26.6</v>
      </c>
      <c r="I1436" s="580">
        <v>96</v>
      </c>
      <c r="J1436" s="580">
        <v>54</v>
      </c>
      <c r="K1436" s="583">
        <v>3.5</v>
      </c>
      <c r="L1436" s="580">
        <v>1.78</v>
      </c>
      <c r="M1436" s="580">
        <v>1.1399999999999999</v>
      </c>
      <c r="N1436" s="581">
        <v>1.06</v>
      </c>
      <c r="O1436" s="581">
        <f t="shared" si="306"/>
        <v>1.1000000000000001</v>
      </c>
      <c r="P1436" s="582">
        <v>0.4236111111111111</v>
      </c>
      <c r="Q1436" s="583">
        <v>0</v>
      </c>
    </row>
    <row r="1437" spans="1:17" x14ac:dyDescent="0.35">
      <c r="A1437" s="594">
        <v>22</v>
      </c>
      <c r="B1437" s="580">
        <v>28.52</v>
      </c>
      <c r="C1437" s="580">
        <v>28.36</v>
      </c>
      <c r="D1437" s="574">
        <v>0</v>
      </c>
      <c r="E1437" s="574">
        <v>0</v>
      </c>
      <c r="F1437" s="574">
        <v>0</v>
      </c>
      <c r="G1437" s="583">
        <v>32.200000000000003</v>
      </c>
      <c r="H1437" s="580">
        <v>25.4</v>
      </c>
      <c r="I1437" s="580">
        <v>96</v>
      </c>
      <c r="J1437" s="580">
        <v>66</v>
      </c>
      <c r="K1437" s="583">
        <v>1.2</v>
      </c>
      <c r="L1437" s="581">
        <v>7.52</v>
      </c>
      <c r="M1437" s="580">
        <v>1.49</v>
      </c>
      <c r="N1437" s="580">
        <v>0.34</v>
      </c>
      <c r="O1437" s="581">
        <f t="shared" si="306"/>
        <v>0.91500000000000004</v>
      </c>
      <c r="P1437" s="582">
        <v>0.25</v>
      </c>
      <c r="Q1437" s="583">
        <v>31.5</v>
      </c>
    </row>
    <row r="1438" spans="1:17" x14ac:dyDescent="0.35">
      <c r="A1438" s="594">
        <v>23</v>
      </c>
      <c r="B1438" s="580">
        <v>31.08</v>
      </c>
      <c r="C1438" s="580">
        <v>29.76</v>
      </c>
      <c r="D1438" s="574">
        <v>0</v>
      </c>
      <c r="E1438" s="574">
        <v>0</v>
      </c>
      <c r="F1438" s="574">
        <v>0</v>
      </c>
      <c r="G1438" s="583">
        <v>33</v>
      </c>
      <c r="H1438" s="583">
        <v>26.2</v>
      </c>
      <c r="I1438" s="580">
        <v>96</v>
      </c>
      <c r="J1438" s="580">
        <v>56</v>
      </c>
      <c r="K1438" s="583">
        <v>3.6</v>
      </c>
      <c r="L1438" s="580">
        <v>5.66</v>
      </c>
      <c r="M1438" s="581">
        <v>1.46</v>
      </c>
      <c r="N1438" s="581">
        <v>0.93</v>
      </c>
      <c r="O1438" s="581">
        <f t="shared" si="306"/>
        <v>1.1950000000000001</v>
      </c>
      <c r="P1438" s="582">
        <v>0.43402777777777773</v>
      </c>
      <c r="Q1438" s="583">
        <v>0</v>
      </c>
    </row>
    <row r="1439" spans="1:17" x14ac:dyDescent="0.35">
      <c r="A1439" s="594">
        <v>24</v>
      </c>
      <c r="B1439" s="580">
        <v>30.64</v>
      </c>
      <c r="C1439" s="581">
        <v>29.29</v>
      </c>
      <c r="D1439" s="574">
        <v>0</v>
      </c>
      <c r="E1439" s="574">
        <v>0</v>
      </c>
      <c r="F1439" s="574">
        <v>0</v>
      </c>
      <c r="G1439" s="583">
        <v>32.6</v>
      </c>
      <c r="H1439" s="583">
        <v>26.8</v>
      </c>
      <c r="I1439" s="580">
        <v>92</v>
      </c>
      <c r="J1439" s="580">
        <v>56</v>
      </c>
      <c r="K1439" s="580">
        <v>2.2999999999999998</v>
      </c>
      <c r="L1439" s="580">
        <v>4.16</v>
      </c>
      <c r="M1439" s="580">
        <v>1.19</v>
      </c>
      <c r="N1439" s="581">
        <v>0.42</v>
      </c>
      <c r="O1439" s="581">
        <f t="shared" si="306"/>
        <v>0.80499999999999994</v>
      </c>
      <c r="P1439" s="582">
        <v>0.2673611111111111</v>
      </c>
      <c r="Q1439" s="583">
        <v>2.4</v>
      </c>
    </row>
    <row r="1440" spans="1:17" x14ac:dyDescent="0.35">
      <c r="A1440" s="594">
        <v>25</v>
      </c>
      <c r="B1440" s="581">
        <v>33.200000000000003</v>
      </c>
      <c r="C1440" s="581">
        <v>31.28</v>
      </c>
      <c r="D1440" s="574">
        <v>0</v>
      </c>
      <c r="E1440" s="574">
        <v>0</v>
      </c>
      <c r="F1440" s="574">
        <v>0</v>
      </c>
      <c r="G1440" s="583">
        <v>34.6</v>
      </c>
      <c r="H1440" s="583">
        <v>28.2</v>
      </c>
      <c r="I1440" s="580">
        <v>96</v>
      </c>
      <c r="J1440" s="580">
        <v>55</v>
      </c>
      <c r="K1440" s="580">
        <v>3.6</v>
      </c>
      <c r="L1440" s="581">
        <v>18.28</v>
      </c>
      <c r="M1440" s="581">
        <v>1.5</v>
      </c>
      <c r="N1440" s="580">
        <v>1.44</v>
      </c>
      <c r="O1440" s="581">
        <f t="shared" si="306"/>
        <v>1.47</v>
      </c>
      <c r="P1440" s="582">
        <v>0.4236111111111111</v>
      </c>
      <c r="Q1440" s="583">
        <v>0</v>
      </c>
    </row>
    <row r="1441" spans="1:17" x14ac:dyDescent="0.35">
      <c r="A1441" s="594">
        <v>26</v>
      </c>
      <c r="B1441" s="580">
        <v>27.92</v>
      </c>
      <c r="C1441" s="581">
        <v>28.4</v>
      </c>
      <c r="D1441" s="574">
        <v>0</v>
      </c>
      <c r="E1441" s="574">
        <v>0</v>
      </c>
      <c r="F1441" s="574">
        <v>0</v>
      </c>
      <c r="G1441" s="583">
        <v>32.6</v>
      </c>
      <c r="H1441" s="583">
        <v>27</v>
      </c>
      <c r="I1441" s="580">
        <v>96</v>
      </c>
      <c r="J1441" s="580">
        <v>61</v>
      </c>
      <c r="K1441" s="580">
        <v>2.2999999999999998</v>
      </c>
      <c r="L1441" s="580">
        <v>2.96</v>
      </c>
      <c r="M1441" s="580">
        <v>1.75</v>
      </c>
      <c r="N1441" s="580">
        <v>0.72</v>
      </c>
      <c r="O1441" s="581">
        <f t="shared" si="306"/>
        <v>1.2349999999999999</v>
      </c>
      <c r="P1441" s="582">
        <v>6.25E-2</v>
      </c>
      <c r="Q1441" s="583">
        <v>54</v>
      </c>
    </row>
    <row r="1442" spans="1:17" x14ac:dyDescent="0.35">
      <c r="A1442" s="594">
        <v>27</v>
      </c>
      <c r="B1442" s="580">
        <v>30.24</v>
      </c>
      <c r="C1442" s="580">
        <v>29.44</v>
      </c>
      <c r="D1442" s="574">
        <v>0</v>
      </c>
      <c r="E1442" s="574">
        <v>0</v>
      </c>
      <c r="F1442" s="574">
        <v>0</v>
      </c>
      <c r="G1442" s="581">
        <v>32.200000000000003</v>
      </c>
      <c r="H1442" s="583">
        <v>27.8</v>
      </c>
      <c r="I1442" s="580">
        <v>92</v>
      </c>
      <c r="J1442" s="580">
        <v>55</v>
      </c>
      <c r="K1442" s="583">
        <v>2.6</v>
      </c>
      <c r="L1442" s="580">
        <v>5.12</v>
      </c>
      <c r="M1442" s="581">
        <v>1.9</v>
      </c>
      <c r="N1442" s="581">
        <v>1.26</v>
      </c>
      <c r="O1442" s="581">
        <f t="shared" si="306"/>
        <v>1.58</v>
      </c>
      <c r="P1442" s="582">
        <v>0.36458333333333331</v>
      </c>
      <c r="Q1442" s="583">
        <v>0</v>
      </c>
    </row>
    <row r="1443" spans="1:17" x14ac:dyDescent="0.35">
      <c r="A1443" s="594">
        <v>28</v>
      </c>
      <c r="B1443" s="581">
        <v>31.68</v>
      </c>
      <c r="C1443" s="580">
        <v>30.24</v>
      </c>
      <c r="D1443" s="574">
        <v>0</v>
      </c>
      <c r="E1443" s="574">
        <v>0</v>
      </c>
      <c r="F1443" s="574">
        <v>0</v>
      </c>
      <c r="G1443" s="583">
        <v>34</v>
      </c>
      <c r="H1443" s="583">
        <v>25</v>
      </c>
      <c r="I1443" s="580">
        <v>96</v>
      </c>
      <c r="J1443" s="580">
        <v>51</v>
      </c>
      <c r="K1443" s="583">
        <v>2.9</v>
      </c>
      <c r="L1443" s="580">
        <v>8.5399999999999991</v>
      </c>
      <c r="M1443" s="580">
        <v>1.54</v>
      </c>
      <c r="N1443" s="581">
        <v>0.44</v>
      </c>
      <c r="O1443" s="581">
        <f t="shared" si="306"/>
        <v>0.99</v>
      </c>
      <c r="P1443" s="582">
        <v>0.42708333333333331</v>
      </c>
      <c r="Q1443" s="583">
        <v>1.2</v>
      </c>
    </row>
    <row r="1444" spans="1:17" x14ac:dyDescent="0.35">
      <c r="A1444" s="594">
        <v>29</v>
      </c>
      <c r="B1444" s="580">
        <v>32.92</v>
      </c>
      <c r="C1444" s="581">
        <v>31.4</v>
      </c>
      <c r="D1444" s="574">
        <v>0</v>
      </c>
      <c r="E1444" s="574">
        <v>0</v>
      </c>
      <c r="F1444" s="574">
        <v>0</v>
      </c>
      <c r="G1444" s="583">
        <v>34.4</v>
      </c>
      <c r="H1444" s="580">
        <v>27.6</v>
      </c>
      <c r="I1444" s="580">
        <v>96</v>
      </c>
      <c r="J1444" s="580">
        <v>52</v>
      </c>
      <c r="K1444" s="583">
        <v>3.2</v>
      </c>
      <c r="L1444" s="581">
        <v>11.84</v>
      </c>
      <c r="M1444" s="580">
        <v>1.53</v>
      </c>
      <c r="N1444" s="580">
        <v>0.37</v>
      </c>
      <c r="O1444" s="581">
        <f t="shared" si="306"/>
        <v>0.95</v>
      </c>
      <c r="P1444" s="582">
        <v>0.43055555555555558</v>
      </c>
      <c r="Q1444" s="583">
        <v>0</v>
      </c>
    </row>
    <row r="1445" spans="1:17" ht="15" thickBot="1" x14ac:dyDescent="0.4">
      <c r="A1445" s="594">
        <v>30</v>
      </c>
      <c r="B1445" s="580">
        <v>32.119999999999997</v>
      </c>
      <c r="C1445" s="580">
        <v>31.24</v>
      </c>
      <c r="D1445" s="574">
        <v>0</v>
      </c>
      <c r="E1445" s="574">
        <v>0</v>
      </c>
      <c r="F1445" s="574">
        <v>0</v>
      </c>
      <c r="G1445" s="583">
        <v>33</v>
      </c>
      <c r="H1445" s="583">
        <v>28</v>
      </c>
      <c r="I1445" s="580">
        <v>96</v>
      </c>
      <c r="J1445" s="580">
        <v>53</v>
      </c>
      <c r="K1445" s="583">
        <v>3.1</v>
      </c>
      <c r="L1445" s="581">
        <v>8</v>
      </c>
      <c r="M1445" s="581">
        <v>1.87</v>
      </c>
      <c r="N1445" s="581">
        <v>0.42</v>
      </c>
      <c r="O1445" s="581">
        <f t="shared" si="306"/>
        <v>1.145</v>
      </c>
      <c r="P1445" s="582">
        <v>0.25694444444444448</v>
      </c>
      <c r="Q1445" s="583">
        <v>0</v>
      </c>
    </row>
    <row r="1446" spans="1:17" ht="15" thickBot="1" x14ac:dyDescent="0.4">
      <c r="A1446" s="597" t="s">
        <v>16</v>
      </c>
      <c r="B1446" s="611">
        <f>SUM(B1436:B1445)</f>
        <v>310.48</v>
      </c>
      <c r="C1446" s="611">
        <f>SUM(C1436:C1445)</f>
        <v>299.45</v>
      </c>
      <c r="D1446" s="574">
        <v>0</v>
      </c>
      <c r="E1446" s="574">
        <v>0</v>
      </c>
      <c r="F1446" s="574">
        <v>0</v>
      </c>
      <c r="G1446" s="611">
        <f t="shared" ref="G1446:O1446" si="311">SUM(G1436:G1445)</f>
        <v>331.9</v>
      </c>
      <c r="H1446" s="611">
        <f t="shared" si="311"/>
        <v>268.60000000000002</v>
      </c>
      <c r="I1446" s="611">
        <f t="shared" si="311"/>
        <v>952</v>
      </c>
      <c r="J1446" s="611">
        <f t="shared" si="311"/>
        <v>559</v>
      </c>
      <c r="K1446" s="611">
        <f t="shared" si="311"/>
        <v>28.3</v>
      </c>
      <c r="L1446" s="611">
        <f t="shared" si="311"/>
        <v>73.86</v>
      </c>
      <c r="M1446" s="611">
        <f t="shared" si="311"/>
        <v>15.369999999999997</v>
      </c>
      <c r="N1446" s="611">
        <f t="shared" si="311"/>
        <v>7.3999999999999995</v>
      </c>
      <c r="O1446" s="611">
        <f t="shared" si="311"/>
        <v>11.384999999999998</v>
      </c>
      <c r="P1446" s="611"/>
      <c r="Q1446" s="583"/>
    </row>
    <row r="1447" spans="1:17" ht="15" thickBot="1" x14ac:dyDescent="0.4">
      <c r="A1447" s="597" t="s">
        <v>18</v>
      </c>
      <c r="B1447" s="611">
        <f>AVERAGE(B1436:B1445)</f>
        <v>31.048000000000002</v>
      </c>
      <c r="C1447" s="611">
        <f>AVERAGE(C1436:C1445)</f>
        <v>29.945</v>
      </c>
      <c r="D1447" s="574">
        <v>0</v>
      </c>
      <c r="E1447" s="574">
        <v>0</v>
      </c>
      <c r="F1447" s="574">
        <v>0</v>
      </c>
      <c r="G1447" s="611">
        <f t="shared" ref="G1447:O1447" si="312">AVERAGE(G1436:G1445)</f>
        <v>33.19</v>
      </c>
      <c r="H1447" s="611">
        <f t="shared" si="312"/>
        <v>26.860000000000003</v>
      </c>
      <c r="I1447" s="611">
        <f t="shared" si="312"/>
        <v>95.2</v>
      </c>
      <c r="J1447" s="611">
        <f t="shared" si="312"/>
        <v>55.9</v>
      </c>
      <c r="K1447" s="611">
        <f t="shared" si="312"/>
        <v>2.83</v>
      </c>
      <c r="L1447" s="611">
        <f t="shared" si="312"/>
        <v>7.3860000000000001</v>
      </c>
      <c r="M1447" s="611">
        <f t="shared" si="312"/>
        <v>1.5369999999999997</v>
      </c>
      <c r="N1447" s="611">
        <f t="shared" si="312"/>
        <v>0.74</v>
      </c>
      <c r="O1447" s="611">
        <f t="shared" si="312"/>
        <v>1.1384999999999998</v>
      </c>
      <c r="P1447" s="611"/>
      <c r="Q1447" s="583"/>
    </row>
    <row r="1448" spans="1:17" ht="15" thickBot="1" x14ac:dyDescent="0.4">
      <c r="A1448" s="597" t="s">
        <v>20</v>
      </c>
      <c r="B1448" s="602">
        <f>B1446+B1434+B1422</f>
        <v>936.96</v>
      </c>
      <c r="C1448" s="602">
        <f>C1446+C1434+C1422</f>
        <v>901.8900000000001</v>
      </c>
      <c r="D1448" s="574">
        <v>0</v>
      </c>
      <c r="E1448" s="574">
        <v>0</v>
      </c>
      <c r="F1448" s="574">
        <v>0</v>
      </c>
      <c r="G1448" s="602">
        <f t="shared" ref="G1448:O1448" si="313">G1446+G1434+G1422</f>
        <v>1024.3</v>
      </c>
      <c r="H1448" s="602">
        <f t="shared" si="313"/>
        <v>806.40000000000009</v>
      </c>
      <c r="I1448" s="602">
        <f t="shared" si="313"/>
        <v>2800</v>
      </c>
      <c r="J1448" s="602">
        <f t="shared" si="313"/>
        <v>1505</v>
      </c>
      <c r="K1448" s="602">
        <f t="shared" si="313"/>
        <v>106.80000000000001</v>
      </c>
      <c r="L1448" s="602">
        <f t="shared" si="313"/>
        <v>168.25</v>
      </c>
      <c r="M1448" s="602">
        <f t="shared" si="313"/>
        <v>50.359999999999992</v>
      </c>
      <c r="N1448" s="602">
        <f t="shared" si="313"/>
        <v>34.03</v>
      </c>
      <c r="O1448" s="602">
        <f t="shared" si="313"/>
        <v>42.194999999999993</v>
      </c>
      <c r="P1448" s="602"/>
      <c r="Q1448" s="581"/>
    </row>
    <row r="1449" spans="1:17" ht="15" thickBot="1" x14ac:dyDescent="0.4">
      <c r="A1449" s="597" t="s">
        <v>21</v>
      </c>
      <c r="B1449" s="602">
        <f>B1448/30</f>
        <v>31.232000000000003</v>
      </c>
      <c r="C1449" s="602">
        <f>C1448/30</f>
        <v>30.063000000000002</v>
      </c>
      <c r="D1449" s="574">
        <v>0</v>
      </c>
      <c r="E1449" s="574">
        <v>0</v>
      </c>
      <c r="F1449" s="574">
        <v>0</v>
      </c>
      <c r="G1449" s="602">
        <f t="shared" ref="G1449:O1449" si="314">G1448/30</f>
        <v>34.143333333333331</v>
      </c>
      <c r="H1449" s="602">
        <f t="shared" si="314"/>
        <v>26.880000000000003</v>
      </c>
      <c r="I1449" s="602">
        <f t="shared" si="314"/>
        <v>93.333333333333329</v>
      </c>
      <c r="J1449" s="602">
        <f t="shared" si="314"/>
        <v>50.166666666666664</v>
      </c>
      <c r="K1449" s="602">
        <f t="shared" si="314"/>
        <v>3.5600000000000005</v>
      </c>
      <c r="L1449" s="602">
        <f t="shared" si="314"/>
        <v>5.6083333333333334</v>
      </c>
      <c r="M1449" s="602">
        <f t="shared" si="314"/>
        <v>1.6786666666666663</v>
      </c>
      <c r="N1449" s="602">
        <f t="shared" si="314"/>
        <v>1.1343333333333334</v>
      </c>
      <c r="O1449" s="602">
        <f t="shared" si="314"/>
        <v>1.4064999999999999</v>
      </c>
      <c r="P1449" s="602"/>
      <c r="Q1449" s="581"/>
    </row>
    <row r="1450" spans="1:17" x14ac:dyDescent="0.35">
      <c r="A1450" s="652"/>
      <c r="B1450" s="652"/>
      <c r="C1450" s="652"/>
      <c r="D1450" s="652"/>
      <c r="E1450" s="652"/>
      <c r="F1450" s="652"/>
      <c r="G1450" s="652"/>
      <c r="H1450" s="652"/>
      <c r="I1450" s="652"/>
      <c r="J1450" s="652"/>
      <c r="K1450" s="652"/>
      <c r="L1450" s="652"/>
      <c r="M1450" s="652"/>
      <c r="N1450" s="652"/>
      <c r="O1450" s="652"/>
      <c r="P1450" s="652"/>
      <c r="Q1450" s="652"/>
    </row>
    <row r="1451" spans="1:17" ht="24" customHeight="1" thickBot="1" x14ac:dyDescent="0.4">
      <c r="A1451" s="1413" t="s">
        <v>334</v>
      </c>
      <c r="B1451" s="648"/>
      <c r="C1451" s="648"/>
      <c r="D1451" s="648"/>
      <c r="E1451" s="648"/>
      <c r="F1451" s="648"/>
      <c r="G1451" s="648"/>
      <c r="H1451" s="648"/>
      <c r="I1451" s="648"/>
      <c r="J1451" s="648"/>
      <c r="K1451" s="648"/>
      <c r="L1451" s="649"/>
      <c r="M1451" s="648"/>
      <c r="N1451" s="648"/>
      <c r="O1451" s="648"/>
      <c r="P1451" s="648"/>
      <c r="Q1451" s="634"/>
    </row>
    <row r="1452" spans="1:17" ht="31.5" customHeight="1" x14ac:dyDescent="0.35">
      <c r="A1452" s="1569" t="s">
        <v>1</v>
      </c>
      <c r="B1452" s="1460" t="s">
        <v>23</v>
      </c>
      <c r="C1452" s="1578"/>
      <c r="D1452" s="1578"/>
      <c r="E1452" s="1578"/>
      <c r="F1452" s="1571"/>
      <c r="G1452" s="1460" t="s">
        <v>24</v>
      </c>
      <c r="H1452" s="1571"/>
      <c r="I1452" s="1460" t="s">
        <v>4</v>
      </c>
      <c r="J1452" s="1571"/>
      <c r="K1452" s="1572" t="s">
        <v>5</v>
      </c>
      <c r="L1452" s="1573"/>
      <c r="M1452" s="1572" t="s">
        <v>6</v>
      </c>
      <c r="N1452" s="1574"/>
      <c r="O1452" s="1573"/>
      <c r="P1452" s="1585" t="s">
        <v>7</v>
      </c>
      <c r="Q1452" s="1587" t="s">
        <v>8</v>
      </c>
    </row>
    <row r="1453" spans="1:17" ht="26.5" thickBot="1" x14ac:dyDescent="0.4">
      <c r="A1453" s="1570"/>
      <c r="B1453" s="568">
        <v>0.05</v>
      </c>
      <c r="C1453" s="568">
        <v>0.1</v>
      </c>
      <c r="D1453" s="568" t="s">
        <v>322</v>
      </c>
      <c r="E1453" s="568" t="s">
        <v>323</v>
      </c>
      <c r="F1453" s="568" t="s">
        <v>324</v>
      </c>
      <c r="G1453" s="567" t="s">
        <v>9</v>
      </c>
      <c r="H1453" s="567" t="s">
        <v>10</v>
      </c>
      <c r="I1453" s="567" t="s">
        <v>9</v>
      </c>
      <c r="J1453" s="567" t="s">
        <v>10</v>
      </c>
      <c r="K1453" s="567" t="s">
        <v>11</v>
      </c>
      <c r="L1453" s="567" t="s">
        <v>12</v>
      </c>
      <c r="M1453" s="569" t="s">
        <v>13</v>
      </c>
      <c r="N1453" s="569" t="s">
        <v>14</v>
      </c>
      <c r="O1453" s="569" t="s">
        <v>15</v>
      </c>
      <c r="P1453" s="1594"/>
      <c r="Q1453" s="1588"/>
    </row>
    <row r="1454" spans="1:17" x14ac:dyDescent="0.35">
      <c r="A1454" s="571">
        <v>1</v>
      </c>
      <c r="B1454" s="580">
        <v>34.4</v>
      </c>
      <c r="C1454" s="581">
        <v>29.66</v>
      </c>
      <c r="D1454" s="574">
        <v>0</v>
      </c>
      <c r="E1454" s="574">
        <v>0</v>
      </c>
      <c r="F1454" s="574">
        <v>0</v>
      </c>
      <c r="G1454" s="583">
        <v>34.6</v>
      </c>
      <c r="H1454" s="583">
        <v>30</v>
      </c>
      <c r="I1454" s="580">
        <v>96</v>
      </c>
      <c r="J1454" s="580">
        <v>52</v>
      </c>
      <c r="K1454" s="580">
        <v>2.9</v>
      </c>
      <c r="L1454" s="580">
        <v>5.0999999999999996</v>
      </c>
      <c r="M1454" s="580">
        <v>1.36</v>
      </c>
      <c r="N1454" s="581">
        <v>0.68</v>
      </c>
      <c r="O1454" s="581">
        <f>AVERAGE(M1454:N1454)</f>
        <v>1.02</v>
      </c>
      <c r="P1454" s="582">
        <v>0.15277777777777776</v>
      </c>
      <c r="Q1454" s="583">
        <v>0</v>
      </c>
    </row>
    <row r="1455" spans="1:17" x14ac:dyDescent="0.35">
      <c r="A1455" s="571">
        <v>2</v>
      </c>
      <c r="B1455" s="581">
        <v>34.159999999999997</v>
      </c>
      <c r="C1455" s="581">
        <v>31.88</v>
      </c>
      <c r="D1455" s="574">
        <v>0</v>
      </c>
      <c r="E1455" s="574">
        <v>0</v>
      </c>
      <c r="F1455" s="574">
        <v>0</v>
      </c>
      <c r="G1455" s="583">
        <v>35</v>
      </c>
      <c r="H1455" s="583">
        <v>29</v>
      </c>
      <c r="I1455" s="580">
        <v>96</v>
      </c>
      <c r="J1455" s="580">
        <v>56</v>
      </c>
      <c r="K1455" s="580">
        <v>3.5</v>
      </c>
      <c r="L1455" s="581">
        <v>5.54</v>
      </c>
      <c r="M1455" s="581">
        <v>1.67</v>
      </c>
      <c r="N1455" s="580">
        <v>0.82</v>
      </c>
      <c r="O1455" s="581">
        <f t="shared" ref="O1455:O1488" si="315">AVERAGE(M1455:N1455)</f>
        <v>1.2449999999999999</v>
      </c>
      <c r="P1455" s="582">
        <v>0.375</v>
      </c>
      <c r="Q1455" s="583">
        <v>0</v>
      </c>
    </row>
    <row r="1456" spans="1:17" x14ac:dyDescent="0.35">
      <c r="A1456" s="571">
        <v>3</v>
      </c>
      <c r="B1456" s="580">
        <v>32.24</v>
      </c>
      <c r="C1456" s="581">
        <v>31.8</v>
      </c>
      <c r="D1456" s="574">
        <v>0</v>
      </c>
      <c r="E1456" s="574">
        <v>0</v>
      </c>
      <c r="F1456" s="574">
        <v>0</v>
      </c>
      <c r="G1456" s="583">
        <v>33.6</v>
      </c>
      <c r="H1456" s="583">
        <v>26</v>
      </c>
      <c r="I1456" s="580">
        <v>96</v>
      </c>
      <c r="J1456" s="580">
        <v>56</v>
      </c>
      <c r="K1456" s="580">
        <v>2.4</v>
      </c>
      <c r="L1456" s="580">
        <v>1.82</v>
      </c>
      <c r="M1456" s="580">
        <v>1.37</v>
      </c>
      <c r="N1456" s="580">
        <v>1.59</v>
      </c>
      <c r="O1456" s="581">
        <f t="shared" si="315"/>
        <v>1.48</v>
      </c>
      <c r="P1456" s="582">
        <v>0.34027777777777773</v>
      </c>
      <c r="Q1456" s="583">
        <v>4.8</v>
      </c>
    </row>
    <row r="1457" spans="1:17" x14ac:dyDescent="0.35">
      <c r="A1457" s="571">
        <v>4</v>
      </c>
      <c r="B1457" s="580">
        <v>33.880000000000003</v>
      </c>
      <c r="C1457" s="580">
        <v>31.68</v>
      </c>
      <c r="D1457" s="574">
        <v>0</v>
      </c>
      <c r="E1457" s="574">
        <v>0</v>
      </c>
      <c r="F1457" s="574">
        <v>0</v>
      </c>
      <c r="G1457" s="583">
        <v>34.4</v>
      </c>
      <c r="H1457" s="583">
        <v>27.2</v>
      </c>
      <c r="I1457" s="580">
        <v>92</v>
      </c>
      <c r="J1457" s="580">
        <v>50</v>
      </c>
      <c r="K1457" s="583">
        <v>3.1</v>
      </c>
      <c r="L1457" s="580">
        <v>1.92</v>
      </c>
      <c r="M1457" s="581">
        <v>1.1000000000000001</v>
      </c>
      <c r="N1457" s="581">
        <v>0.62</v>
      </c>
      <c r="O1457" s="581">
        <f t="shared" si="315"/>
        <v>0.8600000000000001</v>
      </c>
      <c r="P1457" s="582">
        <v>0.45833333333333331</v>
      </c>
      <c r="Q1457" s="583">
        <v>3.5</v>
      </c>
    </row>
    <row r="1458" spans="1:17" x14ac:dyDescent="0.35">
      <c r="A1458" s="571">
        <v>5</v>
      </c>
      <c r="B1458" s="581">
        <v>27.72</v>
      </c>
      <c r="C1458" s="580">
        <v>29.68</v>
      </c>
      <c r="D1458" s="574">
        <v>0</v>
      </c>
      <c r="E1458" s="574">
        <v>0</v>
      </c>
      <c r="F1458" s="574">
        <v>0</v>
      </c>
      <c r="G1458" s="583">
        <v>33.6</v>
      </c>
      <c r="H1458" s="583">
        <v>28.8</v>
      </c>
      <c r="I1458" s="580">
        <v>92</v>
      </c>
      <c r="J1458" s="580">
        <v>73</v>
      </c>
      <c r="K1458" s="583">
        <v>1.5</v>
      </c>
      <c r="L1458" s="580">
        <v>3.42</v>
      </c>
      <c r="M1458" s="580">
        <v>2.46</v>
      </c>
      <c r="N1458" s="581">
        <v>0.53</v>
      </c>
      <c r="O1458" s="581">
        <f t="shared" si="315"/>
        <v>1.4950000000000001</v>
      </c>
      <c r="P1458" s="582">
        <v>2.0833333333333332E-2</v>
      </c>
      <c r="Q1458" s="583">
        <v>5.2</v>
      </c>
    </row>
    <row r="1459" spans="1:17" x14ac:dyDescent="0.35">
      <c r="A1459" s="571">
        <v>6</v>
      </c>
      <c r="B1459" s="581">
        <v>30.6</v>
      </c>
      <c r="C1459" s="580">
        <v>29.44</v>
      </c>
      <c r="D1459" s="574">
        <v>0</v>
      </c>
      <c r="E1459" s="574">
        <v>0</v>
      </c>
      <c r="F1459" s="574">
        <v>0</v>
      </c>
      <c r="G1459" s="583">
        <v>32.6</v>
      </c>
      <c r="H1459" s="580">
        <v>27.2</v>
      </c>
      <c r="I1459" s="580">
        <v>96</v>
      </c>
      <c r="J1459" s="580">
        <v>55</v>
      </c>
      <c r="K1459" s="583">
        <v>2.9</v>
      </c>
      <c r="L1459" s="581">
        <v>4.08</v>
      </c>
      <c r="M1459" s="580">
        <v>2.63</v>
      </c>
      <c r="N1459" s="580">
        <v>0.67</v>
      </c>
      <c r="O1459" s="581">
        <f t="shared" si="315"/>
        <v>1.65</v>
      </c>
      <c r="P1459" s="582">
        <v>0.34722222222222227</v>
      </c>
      <c r="Q1459" s="583">
        <v>0.4</v>
      </c>
    </row>
    <row r="1460" spans="1:17" x14ac:dyDescent="0.35">
      <c r="A1460" s="571">
        <v>7</v>
      </c>
      <c r="B1460" s="581">
        <v>28.04</v>
      </c>
      <c r="C1460" s="580">
        <v>27.92</v>
      </c>
      <c r="D1460" s="574">
        <v>0</v>
      </c>
      <c r="E1460" s="574">
        <v>0</v>
      </c>
      <c r="F1460" s="574">
        <v>0</v>
      </c>
      <c r="G1460" s="583">
        <v>32.799999999999997</v>
      </c>
      <c r="H1460" s="583">
        <v>26.6</v>
      </c>
      <c r="I1460" s="580">
        <v>96</v>
      </c>
      <c r="J1460" s="580">
        <v>68</v>
      </c>
      <c r="K1460" s="583">
        <v>1.8</v>
      </c>
      <c r="L1460" s="580">
        <v>1.58</v>
      </c>
      <c r="M1460" s="581">
        <v>2.16</v>
      </c>
      <c r="N1460" s="581">
        <v>0.28999999999999998</v>
      </c>
      <c r="O1460" s="581">
        <f t="shared" si="315"/>
        <v>1.2250000000000001</v>
      </c>
      <c r="P1460" s="582">
        <v>0.17013888888888887</v>
      </c>
      <c r="Q1460" s="583">
        <v>50.1</v>
      </c>
    </row>
    <row r="1461" spans="1:17" x14ac:dyDescent="0.35">
      <c r="A1461" s="571">
        <v>8</v>
      </c>
      <c r="B1461" s="580">
        <v>28.52</v>
      </c>
      <c r="C1461" s="581">
        <v>28.08</v>
      </c>
      <c r="D1461" s="574">
        <v>0</v>
      </c>
      <c r="E1461" s="574">
        <v>0</v>
      </c>
      <c r="F1461" s="574">
        <v>0</v>
      </c>
      <c r="G1461" s="583">
        <v>29.8</v>
      </c>
      <c r="H1461" s="583">
        <v>28.2</v>
      </c>
      <c r="I1461" s="580">
        <v>96</v>
      </c>
      <c r="J1461" s="580">
        <v>74</v>
      </c>
      <c r="K1461" s="580">
        <v>1.5</v>
      </c>
      <c r="L1461" s="580">
        <v>2.36</v>
      </c>
      <c r="M1461" s="580">
        <v>1.43</v>
      </c>
      <c r="N1461" s="581">
        <v>1</v>
      </c>
      <c r="O1461" s="581">
        <f t="shared" si="315"/>
        <v>1.2149999999999999</v>
      </c>
      <c r="P1461" s="582">
        <v>6.25E-2</v>
      </c>
      <c r="Q1461" s="583">
        <v>0.6</v>
      </c>
    </row>
    <row r="1462" spans="1:17" x14ac:dyDescent="0.35">
      <c r="A1462" s="571">
        <v>9</v>
      </c>
      <c r="B1462" s="581">
        <v>31.44</v>
      </c>
      <c r="C1462" s="581">
        <v>29.48</v>
      </c>
      <c r="D1462" s="574">
        <v>0</v>
      </c>
      <c r="E1462" s="574">
        <v>0</v>
      </c>
      <c r="F1462" s="574">
        <v>0</v>
      </c>
      <c r="G1462" s="583">
        <v>33.6</v>
      </c>
      <c r="H1462" s="583">
        <v>27.8</v>
      </c>
      <c r="I1462" s="580">
        <v>96</v>
      </c>
      <c r="J1462" s="580">
        <v>63</v>
      </c>
      <c r="K1462" s="580">
        <v>2.2999999999999998</v>
      </c>
      <c r="L1462" s="583">
        <v>4.5999999999999996</v>
      </c>
      <c r="M1462" s="581">
        <v>0.99</v>
      </c>
      <c r="N1462" s="580">
        <v>0.43</v>
      </c>
      <c r="O1462" s="581">
        <f t="shared" si="315"/>
        <v>0.71</v>
      </c>
      <c r="P1462" s="582">
        <v>0.22569444444444445</v>
      </c>
      <c r="Q1462" s="583">
        <v>0.4</v>
      </c>
    </row>
    <row r="1463" spans="1:17" ht="15" thickBot="1" x14ac:dyDescent="0.4">
      <c r="A1463" s="585">
        <v>10</v>
      </c>
      <c r="B1463" s="580">
        <v>31.08</v>
      </c>
      <c r="C1463" s="581">
        <v>29.8</v>
      </c>
      <c r="D1463" s="574">
        <v>0</v>
      </c>
      <c r="E1463" s="574">
        <v>0</v>
      </c>
      <c r="F1463" s="574">
        <v>0</v>
      </c>
      <c r="G1463" s="583">
        <v>31.2</v>
      </c>
      <c r="H1463" s="583">
        <v>28</v>
      </c>
      <c r="I1463" s="580">
        <v>96</v>
      </c>
      <c r="J1463" s="580">
        <v>71</v>
      </c>
      <c r="K1463" s="580">
        <v>1.7</v>
      </c>
      <c r="L1463" s="580">
        <v>4.3600000000000003</v>
      </c>
      <c r="M1463" s="580">
        <v>1.0900000000000001</v>
      </c>
      <c r="N1463" s="580">
        <v>0.51</v>
      </c>
      <c r="O1463" s="581">
        <f t="shared" si="315"/>
        <v>0.8</v>
      </c>
      <c r="P1463" s="582">
        <v>0.13541666666666666</v>
      </c>
      <c r="Q1463" s="583">
        <v>0</v>
      </c>
    </row>
    <row r="1464" spans="1:17" ht="15" thickBot="1" x14ac:dyDescent="0.4">
      <c r="A1464" s="597" t="s">
        <v>16</v>
      </c>
      <c r="B1464" s="580">
        <f>SUM(B1454:B1463)</f>
        <v>312.08</v>
      </c>
      <c r="C1464" s="580">
        <f>SUM(C1454:C1463)</f>
        <v>299.42</v>
      </c>
      <c r="D1464" s="574">
        <v>0</v>
      </c>
      <c r="E1464" s="574">
        <v>0</v>
      </c>
      <c r="F1464" s="574">
        <v>0</v>
      </c>
      <c r="G1464" s="580">
        <f t="shared" ref="G1464:N1464" si="316">SUM(G1454:G1463)</f>
        <v>331.2</v>
      </c>
      <c r="H1464" s="580">
        <f t="shared" si="316"/>
        <v>278.79999999999995</v>
      </c>
      <c r="I1464" s="580">
        <f t="shared" si="316"/>
        <v>952</v>
      </c>
      <c r="J1464" s="580">
        <f t="shared" si="316"/>
        <v>618</v>
      </c>
      <c r="K1464" s="580">
        <f t="shared" si="316"/>
        <v>23.6</v>
      </c>
      <c r="L1464" s="580">
        <f t="shared" si="316"/>
        <v>34.78</v>
      </c>
      <c r="M1464" s="580">
        <f t="shared" si="316"/>
        <v>16.260000000000002</v>
      </c>
      <c r="N1464" s="580">
        <f t="shared" si="316"/>
        <v>7.14</v>
      </c>
      <c r="O1464" s="581">
        <f t="shared" si="315"/>
        <v>11.700000000000001</v>
      </c>
      <c r="P1464" s="582"/>
      <c r="Q1464" s="583"/>
    </row>
    <row r="1465" spans="1:17" ht="15" thickBot="1" x14ac:dyDescent="0.4">
      <c r="A1465" s="597" t="s">
        <v>18</v>
      </c>
      <c r="B1465" s="580">
        <f>AVERAGE(B1454:B1463)</f>
        <v>31.207999999999998</v>
      </c>
      <c r="C1465" s="580">
        <f>AVERAGE(C1454:C1463)</f>
        <v>29.942</v>
      </c>
      <c r="D1465" s="574">
        <v>0</v>
      </c>
      <c r="E1465" s="574">
        <v>0</v>
      </c>
      <c r="F1465" s="574">
        <v>0</v>
      </c>
      <c r="G1465" s="580">
        <f t="shared" ref="G1465:N1465" si="317">AVERAGE(G1454:G1463)</f>
        <v>33.119999999999997</v>
      </c>
      <c r="H1465" s="580">
        <f t="shared" si="317"/>
        <v>27.879999999999995</v>
      </c>
      <c r="I1465" s="580">
        <f t="shared" si="317"/>
        <v>95.2</v>
      </c>
      <c r="J1465" s="580">
        <f t="shared" si="317"/>
        <v>61.8</v>
      </c>
      <c r="K1465" s="580">
        <f t="shared" si="317"/>
        <v>2.3600000000000003</v>
      </c>
      <c r="L1465" s="580">
        <f t="shared" si="317"/>
        <v>3.4780000000000002</v>
      </c>
      <c r="M1465" s="580">
        <f t="shared" si="317"/>
        <v>1.6260000000000001</v>
      </c>
      <c r="N1465" s="580">
        <f t="shared" si="317"/>
        <v>0.71399999999999997</v>
      </c>
      <c r="O1465" s="581">
        <f t="shared" si="315"/>
        <v>1.17</v>
      </c>
      <c r="P1465" s="582"/>
      <c r="Q1465" s="583"/>
    </row>
    <row r="1466" spans="1:17" x14ac:dyDescent="0.35">
      <c r="A1466" s="603">
        <v>11</v>
      </c>
      <c r="B1466" s="580">
        <v>34.72</v>
      </c>
      <c r="C1466" s="580">
        <v>31.28</v>
      </c>
      <c r="D1466" s="574">
        <v>0</v>
      </c>
      <c r="E1466" s="574">
        <v>0</v>
      </c>
      <c r="F1466" s="574">
        <v>0</v>
      </c>
      <c r="G1466" s="583">
        <v>34.799999999999997</v>
      </c>
      <c r="H1466" s="583">
        <v>28</v>
      </c>
      <c r="I1466" s="580">
        <v>96</v>
      </c>
      <c r="J1466" s="580">
        <v>52</v>
      </c>
      <c r="K1466" s="583">
        <v>3.3</v>
      </c>
      <c r="L1466" s="580">
        <v>9.16</v>
      </c>
      <c r="M1466" s="580">
        <v>1.04</v>
      </c>
      <c r="N1466" s="581">
        <v>0.78</v>
      </c>
      <c r="O1466" s="581">
        <f t="shared" si="315"/>
        <v>0.91</v>
      </c>
      <c r="P1466" s="582">
        <v>0.34375</v>
      </c>
      <c r="Q1466" s="583">
        <v>0</v>
      </c>
    </row>
    <row r="1467" spans="1:17" x14ac:dyDescent="0.35">
      <c r="A1467" s="571">
        <v>12</v>
      </c>
      <c r="B1467" s="581">
        <v>31</v>
      </c>
      <c r="C1467" s="580">
        <v>30.36</v>
      </c>
      <c r="D1467" s="574">
        <v>0</v>
      </c>
      <c r="E1467" s="574">
        <v>0</v>
      </c>
      <c r="F1467" s="574">
        <v>0</v>
      </c>
      <c r="G1467" s="583">
        <v>33</v>
      </c>
      <c r="H1467" s="583">
        <v>27</v>
      </c>
      <c r="I1467" s="580">
        <v>96</v>
      </c>
      <c r="J1467" s="580">
        <v>67</v>
      </c>
      <c r="K1467" s="583">
        <v>1.7</v>
      </c>
      <c r="L1467" s="580">
        <v>17.420000000000002</v>
      </c>
      <c r="M1467" s="580">
        <v>1.06</v>
      </c>
      <c r="N1467" s="581">
        <v>1.47</v>
      </c>
      <c r="O1467" s="581">
        <f t="shared" si="315"/>
        <v>1.2650000000000001</v>
      </c>
      <c r="P1467" s="582">
        <v>0.24652777777777779</v>
      </c>
      <c r="Q1467" s="583">
        <v>16.100000000000001</v>
      </c>
    </row>
    <row r="1468" spans="1:17" x14ac:dyDescent="0.35">
      <c r="A1468" s="571">
        <v>13</v>
      </c>
      <c r="B1468" s="580">
        <v>32.64</v>
      </c>
      <c r="C1468" s="580">
        <v>30.32</v>
      </c>
      <c r="D1468" s="574">
        <v>0</v>
      </c>
      <c r="E1468" s="574">
        <v>0</v>
      </c>
      <c r="F1468" s="574">
        <v>0</v>
      </c>
      <c r="G1468" s="583">
        <v>33.6</v>
      </c>
      <c r="H1468" s="580">
        <v>26.8</v>
      </c>
      <c r="I1468" s="580">
        <v>96</v>
      </c>
      <c r="J1468" s="580">
        <v>54</v>
      </c>
      <c r="K1468" s="583">
        <v>3.3</v>
      </c>
      <c r="L1468" s="581">
        <v>6.8</v>
      </c>
      <c r="M1468" s="580">
        <v>1.28</v>
      </c>
      <c r="N1468" s="580">
        <v>1.35</v>
      </c>
      <c r="O1468" s="581">
        <f t="shared" si="315"/>
        <v>1.3149999999999999</v>
      </c>
      <c r="P1468" s="582">
        <v>0.36805555555555558</v>
      </c>
      <c r="Q1468" s="583">
        <v>5</v>
      </c>
    </row>
    <row r="1469" spans="1:17" x14ac:dyDescent="0.35">
      <c r="A1469" s="571">
        <v>14</v>
      </c>
      <c r="B1469" s="580">
        <v>34.56</v>
      </c>
      <c r="C1469" s="580">
        <v>31.52</v>
      </c>
      <c r="D1469" s="574">
        <v>0</v>
      </c>
      <c r="E1469" s="574">
        <v>0</v>
      </c>
      <c r="F1469" s="574">
        <v>0</v>
      </c>
      <c r="G1469" s="583">
        <v>34.6</v>
      </c>
      <c r="H1469" s="583">
        <v>27.8</v>
      </c>
      <c r="I1469" s="580">
        <v>96</v>
      </c>
      <c r="J1469" s="580">
        <v>52</v>
      </c>
      <c r="K1469" s="583">
        <v>3.6</v>
      </c>
      <c r="L1469" s="580">
        <v>6.52</v>
      </c>
      <c r="M1469" s="581">
        <v>1.01</v>
      </c>
      <c r="N1469" s="581">
        <v>0.23</v>
      </c>
      <c r="O1469" s="581">
        <f t="shared" si="315"/>
        <v>0.62</v>
      </c>
      <c r="P1469" s="582">
        <v>0.43055555555555558</v>
      </c>
      <c r="Q1469" s="583">
        <v>0</v>
      </c>
    </row>
    <row r="1470" spans="1:17" x14ac:dyDescent="0.35">
      <c r="A1470" s="571">
        <v>15</v>
      </c>
      <c r="B1470" s="580">
        <v>34.24</v>
      </c>
      <c r="C1470" s="581">
        <v>31.4</v>
      </c>
      <c r="D1470" s="574">
        <v>0</v>
      </c>
      <c r="E1470" s="574">
        <v>0</v>
      </c>
      <c r="F1470" s="574">
        <v>0</v>
      </c>
      <c r="G1470" s="583">
        <v>34.200000000000003</v>
      </c>
      <c r="H1470" s="583">
        <v>28.6</v>
      </c>
      <c r="I1470" s="580">
        <v>96</v>
      </c>
      <c r="J1470" s="580">
        <v>52</v>
      </c>
      <c r="K1470" s="580">
        <v>3.9</v>
      </c>
      <c r="L1470" s="580">
        <v>8.2799999999999994</v>
      </c>
      <c r="M1470" s="580">
        <v>1.53</v>
      </c>
      <c r="N1470" s="581">
        <v>1.38</v>
      </c>
      <c r="O1470" s="581">
        <f t="shared" si="315"/>
        <v>1.4550000000000001</v>
      </c>
      <c r="P1470" s="582">
        <v>0.40625</v>
      </c>
      <c r="Q1470" s="583">
        <v>0</v>
      </c>
    </row>
    <row r="1471" spans="1:17" x14ac:dyDescent="0.35">
      <c r="A1471" s="571">
        <v>16</v>
      </c>
      <c r="B1471" s="581">
        <v>33.68</v>
      </c>
      <c r="C1471" s="581">
        <v>31.96</v>
      </c>
      <c r="D1471" s="574">
        <v>0</v>
      </c>
      <c r="E1471" s="574">
        <v>0</v>
      </c>
      <c r="F1471" s="574">
        <v>0</v>
      </c>
      <c r="G1471" s="583">
        <v>33.200000000000003</v>
      </c>
      <c r="H1471" s="583">
        <v>27.2</v>
      </c>
      <c r="I1471" s="580">
        <v>96</v>
      </c>
      <c r="J1471" s="580">
        <v>53</v>
      </c>
      <c r="K1471" s="580">
        <v>3.3</v>
      </c>
      <c r="L1471" s="581">
        <v>6</v>
      </c>
      <c r="M1471" s="581">
        <v>1.19</v>
      </c>
      <c r="N1471" s="580">
        <v>0.48</v>
      </c>
      <c r="O1471" s="581">
        <f t="shared" si="315"/>
        <v>0.83499999999999996</v>
      </c>
      <c r="P1471" s="582">
        <v>0.3923611111111111</v>
      </c>
      <c r="Q1471" s="583">
        <v>0</v>
      </c>
    </row>
    <row r="1472" spans="1:17" x14ac:dyDescent="0.35">
      <c r="A1472" s="571">
        <v>17</v>
      </c>
      <c r="B1472" s="580">
        <v>35.840000000000003</v>
      </c>
      <c r="C1472" s="581">
        <v>32.6</v>
      </c>
      <c r="D1472" s="574">
        <v>0</v>
      </c>
      <c r="E1472" s="574">
        <v>0</v>
      </c>
      <c r="F1472" s="574">
        <v>0</v>
      </c>
      <c r="G1472" s="583">
        <v>34.200000000000003</v>
      </c>
      <c r="H1472" s="583">
        <v>29</v>
      </c>
      <c r="I1472" s="580">
        <v>96</v>
      </c>
      <c r="J1472" s="580">
        <v>52</v>
      </c>
      <c r="K1472" s="580">
        <v>3.6</v>
      </c>
      <c r="L1472" s="580">
        <v>7.78</v>
      </c>
      <c r="M1472" s="580">
        <v>1.21</v>
      </c>
      <c r="N1472" s="580">
        <v>0.36</v>
      </c>
      <c r="O1472" s="581">
        <f t="shared" si="315"/>
        <v>0.78499999999999992</v>
      </c>
      <c r="P1472" s="582">
        <v>0.39583333333333331</v>
      </c>
      <c r="Q1472" s="583">
        <v>0</v>
      </c>
    </row>
    <row r="1473" spans="1:17" x14ac:dyDescent="0.35">
      <c r="A1473" s="571">
        <v>18</v>
      </c>
      <c r="B1473" s="580">
        <v>28.24</v>
      </c>
      <c r="C1473" s="580">
        <v>30.04</v>
      </c>
      <c r="D1473" s="574">
        <v>0</v>
      </c>
      <c r="E1473" s="574">
        <v>0</v>
      </c>
      <c r="F1473" s="574">
        <v>0</v>
      </c>
      <c r="G1473" s="583">
        <v>31.2</v>
      </c>
      <c r="H1473" s="583">
        <v>27.6</v>
      </c>
      <c r="I1473" s="580">
        <v>96</v>
      </c>
      <c r="J1473" s="580">
        <v>77</v>
      </c>
      <c r="K1473" s="583">
        <v>1.6</v>
      </c>
      <c r="L1473" s="580">
        <v>12.6</v>
      </c>
      <c r="M1473" s="580">
        <v>2.46</v>
      </c>
      <c r="N1473" s="581">
        <v>0.27</v>
      </c>
      <c r="O1473" s="581">
        <f t="shared" si="315"/>
        <v>1.365</v>
      </c>
      <c r="P1473" s="582">
        <v>3.472222222222222E-3</v>
      </c>
      <c r="Q1473" s="583">
        <v>0</v>
      </c>
    </row>
    <row r="1474" spans="1:17" x14ac:dyDescent="0.35">
      <c r="A1474" s="571">
        <v>19</v>
      </c>
      <c r="B1474" s="581">
        <v>34.44</v>
      </c>
      <c r="C1474" s="580">
        <v>31.2</v>
      </c>
      <c r="D1474" s="574">
        <v>0</v>
      </c>
      <c r="E1474" s="574">
        <v>0</v>
      </c>
      <c r="F1474" s="574">
        <v>0</v>
      </c>
      <c r="G1474" s="583">
        <v>35</v>
      </c>
      <c r="H1474" s="583">
        <v>27.4</v>
      </c>
      <c r="I1474" s="580">
        <v>96</v>
      </c>
      <c r="J1474" s="580">
        <v>41</v>
      </c>
      <c r="K1474" s="583">
        <v>4.4000000000000004</v>
      </c>
      <c r="L1474" s="580">
        <v>6.52</v>
      </c>
      <c r="M1474" s="580">
        <v>1.47</v>
      </c>
      <c r="N1474" s="581">
        <v>0.81</v>
      </c>
      <c r="O1474" s="581">
        <f t="shared" si="315"/>
        <v>1.1400000000000001</v>
      </c>
      <c r="P1474" s="582">
        <v>0.43055555555555558</v>
      </c>
      <c r="Q1474" s="583">
        <v>0</v>
      </c>
    </row>
    <row r="1475" spans="1:17" ht="15" thickBot="1" x14ac:dyDescent="0.4">
      <c r="A1475" s="585">
        <v>20</v>
      </c>
      <c r="B1475" s="581">
        <v>35.799999999999997</v>
      </c>
      <c r="C1475" s="580">
        <v>31.96</v>
      </c>
      <c r="D1475" s="574">
        <v>0</v>
      </c>
      <c r="E1475" s="574">
        <v>0</v>
      </c>
      <c r="F1475" s="574">
        <v>0</v>
      </c>
      <c r="G1475" s="583">
        <v>34.6</v>
      </c>
      <c r="H1475" s="580">
        <v>27.6</v>
      </c>
      <c r="I1475" s="580">
        <v>92</v>
      </c>
      <c r="J1475" s="580">
        <v>47</v>
      </c>
      <c r="K1475" s="583">
        <v>4.5</v>
      </c>
      <c r="L1475" s="581">
        <v>7.24</v>
      </c>
      <c r="M1475" s="580">
        <v>1.62</v>
      </c>
      <c r="N1475" s="580">
        <v>0.62</v>
      </c>
      <c r="O1475" s="581">
        <f t="shared" si="315"/>
        <v>1.1200000000000001</v>
      </c>
      <c r="P1475" s="582">
        <v>0.4236111111111111</v>
      </c>
      <c r="Q1475" s="583">
        <v>0</v>
      </c>
    </row>
    <row r="1476" spans="1:17" ht="15" thickBot="1" x14ac:dyDescent="0.4">
      <c r="A1476" s="597" t="s">
        <v>16</v>
      </c>
      <c r="B1476" s="581">
        <f>SUM(B1466:B1475)</f>
        <v>335.16</v>
      </c>
      <c r="C1476" s="581">
        <f>SUM(C1466:C1475)</f>
        <v>312.64</v>
      </c>
      <c r="D1476" s="574">
        <v>0</v>
      </c>
      <c r="E1476" s="574">
        <v>0</v>
      </c>
      <c r="F1476" s="574">
        <v>0</v>
      </c>
      <c r="G1476" s="581">
        <f t="shared" ref="G1476:N1476" si="318">SUM(G1466:G1475)</f>
        <v>338.4</v>
      </c>
      <c r="H1476" s="581">
        <f t="shared" si="318"/>
        <v>277</v>
      </c>
      <c r="I1476" s="581">
        <f t="shared" si="318"/>
        <v>956</v>
      </c>
      <c r="J1476" s="581">
        <f t="shared" si="318"/>
        <v>547</v>
      </c>
      <c r="K1476" s="581">
        <f t="shared" si="318"/>
        <v>33.200000000000003</v>
      </c>
      <c r="L1476" s="581">
        <f t="shared" si="318"/>
        <v>88.32</v>
      </c>
      <c r="M1476" s="581">
        <f t="shared" si="318"/>
        <v>13.870000000000001</v>
      </c>
      <c r="N1476" s="581">
        <f t="shared" si="318"/>
        <v>7.7500000000000009</v>
      </c>
      <c r="O1476" s="581">
        <f t="shared" si="315"/>
        <v>10.81</v>
      </c>
      <c r="P1476" s="582"/>
      <c r="Q1476" s="583"/>
    </row>
    <row r="1477" spans="1:17" ht="15" thickBot="1" x14ac:dyDescent="0.4">
      <c r="A1477" s="597" t="s">
        <v>18</v>
      </c>
      <c r="B1477" s="581">
        <f>AVERAGE(B1466:B1475)</f>
        <v>33.516000000000005</v>
      </c>
      <c r="C1477" s="581">
        <f>AVERAGE(C1466:C1475)</f>
        <v>31.263999999999999</v>
      </c>
      <c r="D1477" s="574">
        <v>0</v>
      </c>
      <c r="E1477" s="574">
        <v>0</v>
      </c>
      <c r="F1477" s="574">
        <v>0</v>
      </c>
      <c r="G1477" s="581">
        <f t="shared" ref="G1477:N1477" si="319">AVERAGE(G1466:G1475)</f>
        <v>33.839999999999996</v>
      </c>
      <c r="H1477" s="581">
        <f t="shared" si="319"/>
        <v>27.7</v>
      </c>
      <c r="I1477" s="581">
        <f t="shared" si="319"/>
        <v>95.6</v>
      </c>
      <c r="J1477" s="581">
        <f t="shared" si="319"/>
        <v>54.7</v>
      </c>
      <c r="K1477" s="581">
        <f t="shared" si="319"/>
        <v>3.3200000000000003</v>
      </c>
      <c r="L1477" s="581">
        <f t="shared" si="319"/>
        <v>8.831999999999999</v>
      </c>
      <c r="M1477" s="581">
        <f t="shared" si="319"/>
        <v>1.387</v>
      </c>
      <c r="N1477" s="581">
        <f t="shared" si="319"/>
        <v>0.77500000000000013</v>
      </c>
      <c r="O1477" s="581">
        <f t="shared" si="315"/>
        <v>1.081</v>
      </c>
      <c r="P1477" s="582"/>
      <c r="Q1477" s="583"/>
    </row>
    <row r="1478" spans="1:17" x14ac:dyDescent="0.35">
      <c r="A1478" s="612">
        <v>21</v>
      </c>
      <c r="B1478" s="580">
        <v>36.96</v>
      </c>
      <c r="C1478" s="580">
        <v>32.56</v>
      </c>
      <c r="D1478" s="574">
        <v>0</v>
      </c>
      <c r="E1478" s="574">
        <v>0</v>
      </c>
      <c r="F1478" s="574">
        <v>0</v>
      </c>
      <c r="G1478" s="583">
        <v>34.799999999999997</v>
      </c>
      <c r="H1478" s="583">
        <v>28.4</v>
      </c>
      <c r="I1478" s="580">
        <v>92</v>
      </c>
      <c r="J1478" s="580">
        <v>42</v>
      </c>
      <c r="K1478" s="583">
        <v>4.5</v>
      </c>
      <c r="L1478" s="580">
        <v>9.2200000000000006</v>
      </c>
      <c r="M1478" s="581">
        <v>1.27</v>
      </c>
      <c r="N1478" s="581">
        <v>0.36</v>
      </c>
      <c r="O1478" s="581">
        <f t="shared" si="315"/>
        <v>0.81499999999999995</v>
      </c>
      <c r="P1478" s="582">
        <v>0.40972222222222227</v>
      </c>
      <c r="Q1478" s="583">
        <v>0</v>
      </c>
    </row>
    <row r="1479" spans="1:17" x14ac:dyDescent="0.35">
      <c r="A1479" s="594">
        <v>22</v>
      </c>
      <c r="B1479" s="581">
        <v>38.6</v>
      </c>
      <c r="C1479" s="581">
        <v>33.28</v>
      </c>
      <c r="D1479" s="574">
        <v>0</v>
      </c>
      <c r="E1479" s="574">
        <v>0</v>
      </c>
      <c r="F1479" s="574">
        <v>0</v>
      </c>
      <c r="G1479" s="583">
        <v>35.4</v>
      </c>
      <c r="H1479" s="583">
        <v>28.6</v>
      </c>
      <c r="I1479" s="580">
        <v>96</v>
      </c>
      <c r="J1479" s="580">
        <v>41</v>
      </c>
      <c r="K1479" s="580">
        <v>3.9</v>
      </c>
      <c r="L1479" s="580">
        <v>21.62</v>
      </c>
      <c r="M1479" s="580">
        <v>1.07</v>
      </c>
      <c r="N1479" s="581">
        <v>1.61</v>
      </c>
      <c r="O1479" s="581">
        <f t="shared" si="315"/>
        <v>1.34</v>
      </c>
      <c r="P1479" s="582">
        <v>0.41666666666666669</v>
      </c>
      <c r="Q1479" s="583">
        <v>0</v>
      </c>
    </row>
    <row r="1480" spans="1:17" x14ac:dyDescent="0.35">
      <c r="A1480" s="594">
        <v>23</v>
      </c>
      <c r="B1480" s="581">
        <v>29.76</v>
      </c>
      <c r="C1480" s="581">
        <v>30.12</v>
      </c>
      <c r="D1480" s="574">
        <v>0</v>
      </c>
      <c r="E1480" s="574">
        <v>0</v>
      </c>
      <c r="F1480" s="574">
        <v>0</v>
      </c>
      <c r="G1480" s="583">
        <v>35</v>
      </c>
      <c r="H1480" s="583">
        <v>26.4</v>
      </c>
      <c r="I1480" s="580">
        <v>96</v>
      </c>
      <c r="J1480" s="580">
        <v>62</v>
      </c>
      <c r="K1480" s="580">
        <v>2.1</v>
      </c>
      <c r="L1480" s="581">
        <v>3.34</v>
      </c>
      <c r="M1480" s="581">
        <v>1.24</v>
      </c>
      <c r="N1480" s="581">
        <v>0.4</v>
      </c>
      <c r="O1480" s="581">
        <f t="shared" si="315"/>
        <v>0.82000000000000006</v>
      </c>
      <c r="P1480" s="582">
        <v>0.27083333333333331</v>
      </c>
      <c r="Q1480" s="583">
        <v>42.1</v>
      </c>
    </row>
    <row r="1481" spans="1:17" x14ac:dyDescent="0.35">
      <c r="A1481" s="594">
        <v>24</v>
      </c>
      <c r="B1481" s="580">
        <v>31.76</v>
      </c>
      <c r="C1481" s="581">
        <v>30.28</v>
      </c>
      <c r="D1481" s="574">
        <v>0</v>
      </c>
      <c r="E1481" s="574">
        <v>0</v>
      </c>
      <c r="F1481" s="574">
        <v>0</v>
      </c>
      <c r="G1481" s="583">
        <v>32.4</v>
      </c>
      <c r="H1481" s="583">
        <v>27.4</v>
      </c>
      <c r="I1481" s="580">
        <v>96</v>
      </c>
      <c r="J1481" s="580">
        <v>58</v>
      </c>
      <c r="K1481" s="580">
        <v>2.4</v>
      </c>
      <c r="L1481" s="580">
        <v>6.62</v>
      </c>
      <c r="M1481" s="580">
        <v>1.53</v>
      </c>
      <c r="N1481" s="580">
        <v>0.72</v>
      </c>
      <c r="O1481" s="581">
        <f t="shared" si="315"/>
        <v>1.125</v>
      </c>
      <c r="P1481" s="582">
        <v>0.3125</v>
      </c>
      <c r="Q1481" s="583">
        <v>0</v>
      </c>
    </row>
    <row r="1482" spans="1:17" x14ac:dyDescent="0.35">
      <c r="A1482" s="594">
        <v>25</v>
      </c>
      <c r="B1482" s="580">
        <v>29.48</v>
      </c>
      <c r="C1482" s="580">
        <v>28.52</v>
      </c>
      <c r="D1482" s="574">
        <v>0</v>
      </c>
      <c r="E1482" s="574">
        <v>0</v>
      </c>
      <c r="F1482" s="574">
        <v>0</v>
      </c>
      <c r="G1482" s="583">
        <v>31</v>
      </c>
      <c r="H1482" s="583">
        <v>26.8</v>
      </c>
      <c r="I1482" s="580">
        <v>96</v>
      </c>
      <c r="J1482" s="580">
        <v>77</v>
      </c>
      <c r="K1482" s="583">
        <v>1</v>
      </c>
      <c r="L1482" s="580">
        <v>6.48</v>
      </c>
      <c r="M1482" s="580">
        <v>1.61</v>
      </c>
      <c r="N1482" s="581">
        <v>0.31</v>
      </c>
      <c r="O1482" s="581">
        <f t="shared" si="315"/>
        <v>0.96000000000000008</v>
      </c>
      <c r="P1482" s="582">
        <v>2.7777777777777776E-2</v>
      </c>
      <c r="Q1482" s="583">
        <v>19.2</v>
      </c>
    </row>
    <row r="1483" spans="1:17" x14ac:dyDescent="0.35">
      <c r="A1483" s="594">
        <v>26</v>
      </c>
      <c r="B1483" s="583">
        <v>32.4</v>
      </c>
      <c r="C1483" s="580">
        <v>29.64</v>
      </c>
      <c r="D1483" s="574">
        <v>0</v>
      </c>
      <c r="E1483" s="574">
        <v>0</v>
      </c>
      <c r="F1483" s="574">
        <v>0</v>
      </c>
      <c r="G1483" s="583">
        <v>33.6</v>
      </c>
      <c r="H1483" s="583">
        <v>26.8</v>
      </c>
      <c r="I1483" s="580">
        <v>96</v>
      </c>
      <c r="J1483" s="580">
        <v>53</v>
      </c>
      <c r="K1483" s="583">
        <v>2.7</v>
      </c>
      <c r="L1483" s="580">
        <v>6.88</v>
      </c>
      <c r="M1483" s="580">
        <v>0.84</v>
      </c>
      <c r="N1483" s="581">
        <v>0.74</v>
      </c>
      <c r="O1483" s="581">
        <f t="shared" si="315"/>
        <v>0.79</v>
      </c>
      <c r="P1483" s="582">
        <v>0.44791666666666669</v>
      </c>
      <c r="Q1483" s="583">
        <v>0</v>
      </c>
    </row>
    <row r="1484" spans="1:17" x14ac:dyDescent="0.35">
      <c r="A1484" s="594">
        <v>27</v>
      </c>
      <c r="B1484" s="580">
        <v>31.96</v>
      </c>
      <c r="C1484" s="580">
        <v>30.12</v>
      </c>
      <c r="D1484" s="574">
        <v>0</v>
      </c>
      <c r="E1484" s="574">
        <v>0</v>
      </c>
      <c r="F1484" s="574">
        <v>0</v>
      </c>
      <c r="G1484" s="583">
        <v>33.4</v>
      </c>
      <c r="H1484" s="580">
        <v>28.2</v>
      </c>
      <c r="I1484" s="580">
        <v>88</v>
      </c>
      <c r="J1484" s="580">
        <v>53</v>
      </c>
      <c r="K1484" s="583">
        <v>3.7</v>
      </c>
      <c r="L1484" s="581">
        <v>8.48</v>
      </c>
      <c r="M1484" s="580">
        <v>2.0499999999999998</v>
      </c>
      <c r="N1484" s="580">
        <v>0.73</v>
      </c>
      <c r="O1484" s="581">
        <f t="shared" si="315"/>
        <v>1.39</v>
      </c>
      <c r="P1484" s="582">
        <v>0.3125</v>
      </c>
      <c r="Q1484" s="583">
        <v>1.2</v>
      </c>
    </row>
    <row r="1485" spans="1:17" x14ac:dyDescent="0.35">
      <c r="A1485" s="594">
        <v>28</v>
      </c>
      <c r="B1485" s="580">
        <v>32.76</v>
      </c>
      <c r="C1485" s="580">
        <v>30.48</v>
      </c>
      <c r="D1485" s="574">
        <v>0</v>
      </c>
      <c r="E1485" s="574">
        <v>0</v>
      </c>
      <c r="F1485" s="574">
        <v>0</v>
      </c>
      <c r="G1485" s="583">
        <v>33</v>
      </c>
      <c r="H1485" s="583">
        <v>28.2</v>
      </c>
      <c r="I1485" s="580">
        <v>88</v>
      </c>
      <c r="J1485" s="580">
        <v>53</v>
      </c>
      <c r="K1485" s="583">
        <v>2.6</v>
      </c>
      <c r="L1485" s="580">
        <v>4.96</v>
      </c>
      <c r="M1485" s="581">
        <v>2.36</v>
      </c>
      <c r="N1485" s="581">
        <v>0.5</v>
      </c>
      <c r="O1485" s="581">
        <f t="shared" si="315"/>
        <v>1.43</v>
      </c>
      <c r="P1485" s="582">
        <v>0.40972222222222227</v>
      </c>
      <c r="Q1485" s="583">
        <v>0</v>
      </c>
    </row>
    <row r="1486" spans="1:17" x14ac:dyDescent="0.35">
      <c r="A1486" s="594">
        <v>29</v>
      </c>
      <c r="B1486" s="580">
        <v>29.84</v>
      </c>
      <c r="C1486" s="581">
        <v>29.48</v>
      </c>
      <c r="D1486" s="574">
        <v>0</v>
      </c>
      <c r="E1486" s="574">
        <v>0</v>
      </c>
      <c r="F1486" s="574">
        <v>0</v>
      </c>
      <c r="G1486" s="583">
        <v>34.200000000000003</v>
      </c>
      <c r="H1486" s="583">
        <v>28</v>
      </c>
      <c r="I1486" s="580">
        <v>96</v>
      </c>
      <c r="J1486" s="580">
        <v>61</v>
      </c>
      <c r="K1486" s="580">
        <v>2.1</v>
      </c>
      <c r="L1486" s="580">
        <v>5.5</v>
      </c>
      <c r="M1486" s="580">
        <v>1.87</v>
      </c>
      <c r="N1486" s="581">
        <v>0.51</v>
      </c>
      <c r="O1486" s="581">
        <f t="shared" si="315"/>
        <v>1.19</v>
      </c>
      <c r="P1486" s="582">
        <v>4.1666666666666664E-2</v>
      </c>
      <c r="Q1486" s="583">
        <v>0.5</v>
      </c>
    </row>
    <row r="1487" spans="1:17" x14ac:dyDescent="0.35">
      <c r="A1487" s="594">
        <v>30</v>
      </c>
      <c r="B1487" s="581">
        <v>31.28</v>
      </c>
      <c r="C1487" s="581">
        <v>30.64</v>
      </c>
      <c r="D1487" s="574">
        <v>0</v>
      </c>
      <c r="E1487" s="574">
        <v>0</v>
      </c>
      <c r="F1487" s="574">
        <v>0</v>
      </c>
      <c r="G1487" s="583">
        <v>35</v>
      </c>
      <c r="H1487" s="583">
        <v>28.2</v>
      </c>
      <c r="I1487" s="580">
        <v>96</v>
      </c>
      <c r="J1487" s="580">
        <v>50</v>
      </c>
      <c r="K1487" s="580">
        <v>2.6</v>
      </c>
      <c r="L1487" s="581">
        <v>7.04</v>
      </c>
      <c r="M1487" s="581">
        <v>1.37</v>
      </c>
      <c r="N1487" s="581">
        <v>0.5</v>
      </c>
      <c r="O1487" s="581">
        <f t="shared" si="315"/>
        <v>0.93500000000000005</v>
      </c>
      <c r="P1487" s="582">
        <v>0.18402777777777779</v>
      </c>
      <c r="Q1487" s="583">
        <v>0</v>
      </c>
    </row>
    <row r="1488" spans="1:17" ht="15" thickBot="1" x14ac:dyDescent="0.4">
      <c r="A1488" s="651">
        <v>31</v>
      </c>
      <c r="B1488" s="580">
        <v>36.08</v>
      </c>
      <c r="C1488" s="583">
        <v>33</v>
      </c>
      <c r="D1488" s="574">
        <v>0</v>
      </c>
      <c r="E1488" s="574">
        <v>0</v>
      </c>
      <c r="F1488" s="574">
        <v>0</v>
      </c>
      <c r="G1488" s="583">
        <v>34.6</v>
      </c>
      <c r="H1488" s="583">
        <v>30</v>
      </c>
      <c r="I1488" s="580">
        <v>84</v>
      </c>
      <c r="J1488" s="580">
        <v>50</v>
      </c>
      <c r="K1488" s="580">
        <v>4.9000000000000004</v>
      </c>
      <c r="L1488" s="580">
        <v>5.84</v>
      </c>
      <c r="M1488" s="580">
        <v>1.1200000000000001</v>
      </c>
      <c r="N1488" s="580">
        <v>0.22</v>
      </c>
      <c r="O1488" s="581">
        <f t="shared" si="315"/>
        <v>0.67</v>
      </c>
      <c r="P1488" s="582">
        <v>0.4236111111111111</v>
      </c>
      <c r="Q1488" s="583">
        <v>0</v>
      </c>
    </row>
    <row r="1489" spans="1:17" ht="15" thickBot="1" x14ac:dyDescent="0.4">
      <c r="A1489" s="597" t="s">
        <v>16</v>
      </c>
      <c r="B1489" s="611">
        <f>SUM(B1478:B1488)</f>
        <v>360.87999999999994</v>
      </c>
      <c r="C1489" s="611">
        <f>SUM(C1478:C1488)</f>
        <v>338.12</v>
      </c>
      <c r="D1489" s="574">
        <v>0</v>
      </c>
      <c r="E1489" s="574">
        <v>0</v>
      </c>
      <c r="F1489" s="574">
        <v>0</v>
      </c>
      <c r="G1489" s="611">
        <f t="shared" ref="G1489:O1489" si="320">SUM(G1478:G1488)</f>
        <v>372.40000000000003</v>
      </c>
      <c r="H1489" s="611">
        <f t="shared" si="320"/>
        <v>307</v>
      </c>
      <c r="I1489" s="611">
        <f t="shared" si="320"/>
        <v>1024</v>
      </c>
      <c r="J1489" s="611">
        <f t="shared" si="320"/>
        <v>600</v>
      </c>
      <c r="K1489" s="611">
        <f t="shared" si="320"/>
        <v>32.500000000000007</v>
      </c>
      <c r="L1489" s="611">
        <f t="shared" si="320"/>
        <v>85.98</v>
      </c>
      <c r="M1489" s="611">
        <f t="shared" si="320"/>
        <v>16.330000000000002</v>
      </c>
      <c r="N1489" s="611">
        <f t="shared" si="320"/>
        <v>6.5999999999999988</v>
      </c>
      <c r="O1489" s="611">
        <f t="shared" si="320"/>
        <v>11.465</v>
      </c>
      <c r="P1489" s="611"/>
      <c r="Q1489" s="611"/>
    </row>
    <row r="1490" spans="1:17" ht="15" thickBot="1" x14ac:dyDescent="0.4">
      <c r="A1490" s="597" t="s">
        <v>18</v>
      </c>
      <c r="B1490" s="602">
        <f>AVERAGE(B1478:B1488)</f>
        <v>32.807272727272725</v>
      </c>
      <c r="C1490" s="602">
        <f>AVERAGE(C1478:C1488)</f>
        <v>30.738181818181818</v>
      </c>
      <c r="D1490" s="574">
        <v>0</v>
      </c>
      <c r="E1490" s="574">
        <v>0</v>
      </c>
      <c r="F1490" s="574">
        <v>0</v>
      </c>
      <c r="G1490" s="602">
        <f t="shared" ref="G1490:O1490" si="321">AVERAGE(G1478:G1488)</f>
        <v>33.854545454545459</v>
      </c>
      <c r="H1490" s="602">
        <f t="shared" si="321"/>
        <v>27.90909090909091</v>
      </c>
      <c r="I1490" s="602">
        <f t="shared" si="321"/>
        <v>93.090909090909093</v>
      </c>
      <c r="J1490" s="602">
        <f t="shared" si="321"/>
        <v>54.545454545454547</v>
      </c>
      <c r="K1490" s="602">
        <f t="shared" si="321"/>
        <v>2.954545454545455</v>
      </c>
      <c r="L1490" s="602">
        <f t="shared" si="321"/>
        <v>7.8163636363636364</v>
      </c>
      <c r="M1490" s="602">
        <f t="shared" si="321"/>
        <v>1.4845454545454546</v>
      </c>
      <c r="N1490" s="602">
        <f t="shared" si="321"/>
        <v>0.59999999999999987</v>
      </c>
      <c r="O1490" s="602">
        <f t="shared" si="321"/>
        <v>1.0422727272727272</v>
      </c>
      <c r="P1490" s="602"/>
      <c r="Q1490" s="602"/>
    </row>
    <row r="1491" spans="1:17" ht="15" thickBot="1" x14ac:dyDescent="0.4">
      <c r="A1491" s="597" t="s">
        <v>20</v>
      </c>
      <c r="B1491" s="602">
        <f>B1489+B1476+B1464</f>
        <v>1008.1199999999999</v>
      </c>
      <c r="C1491" s="602">
        <f>C1489+C1476+C1464</f>
        <v>950.18000000000006</v>
      </c>
      <c r="D1491" s="574">
        <v>0</v>
      </c>
      <c r="E1491" s="574">
        <v>0</v>
      </c>
      <c r="F1491" s="574">
        <v>0</v>
      </c>
      <c r="G1491" s="602">
        <f t="shared" ref="G1491:O1491" si="322">G1489+G1476+G1464</f>
        <v>1042</v>
      </c>
      <c r="H1491" s="602">
        <f t="shared" si="322"/>
        <v>862.8</v>
      </c>
      <c r="I1491" s="602">
        <f t="shared" si="322"/>
        <v>2932</v>
      </c>
      <c r="J1491" s="602">
        <f t="shared" si="322"/>
        <v>1765</v>
      </c>
      <c r="K1491" s="602">
        <f t="shared" si="322"/>
        <v>89.300000000000011</v>
      </c>
      <c r="L1491" s="602">
        <f t="shared" si="322"/>
        <v>209.08</v>
      </c>
      <c r="M1491" s="602">
        <f t="shared" si="322"/>
        <v>46.460000000000008</v>
      </c>
      <c r="N1491" s="602">
        <f t="shared" si="322"/>
        <v>21.49</v>
      </c>
      <c r="O1491" s="602">
        <f t="shared" si="322"/>
        <v>33.975000000000001</v>
      </c>
      <c r="P1491" s="602"/>
      <c r="Q1491" s="602"/>
    </row>
    <row r="1492" spans="1:17" ht="15" thickBot="1" x14ac:dyDescent="0.4">
      <c r="A1492" s="597" t="s">
        <v>21</v>
      </c>
      <c r="B1492" s="602">
        <f>B1491/31</f>
        <v>32.519999999999996</v>
      </c>
      <c r="C1492" s="602">
        <f>C1491/31</f>
        <v>30.650967741935485</v>
      </c>
      <c r="D1492" s="574">
        <v>0</v>
      </c>
      <c r="E1492" s="574">
        <v>0</v>
      </c>
      <c r="F1492" s="574">
        <v>0</v>
      </c>
      <c r="G1492" s="602">
        <f t="shared" ref="G1492:O1492" si="323">G1491/31</f>
        <v>33.612903225806448</v>
      </c>
      <c r="H1492" s="602">
        <f t="shared" si="323"/>
        <v>27.832258064516129</v>
      </c>
      <c r="I1492" s="602">
        <f t="shared" si="323"/>
        <v>94.58064516129032</v>
      </c>
      <c r="J1492" s="602">
        <f t="shared" si="323"/>
        <v>56.935483870967744</v>
      </c>
      <c r="K1492" s="602">
        <f t="shared" si="323"/>
        <v>2.8806451612903228</v>
      </c>
      <c r="L1492" s="602">
        <f t="shared" si="323"/>
        <v>6.7445161290322586</v>
      </c>
      <c r="M1492" s="602">
        <f t="shared" si="323"/>
        <v>1.4987096774193551</v>
      </c>
      <c r="N1492" s="602">
        <f t="shared" si="323"/>
        <v>0.6932258064516128</v>
      </c>
      <c r="O1492" s="602">
        <f t="shared" si="323"/>
        <v>1.0959677419354839</v>
      </c>
      <c r="P1492" s="602"/>
      <c r="Q1492" s="602"/>
    </row>
    <row r="1493" spans="1:17" ht="15" thickBot="1" x14ac:dyDescent="0.4">
      <c r="A1493" s="634"/>
      <c r="B1493" s="1589" t="s">
        <v>335</v>
      </c>
      <c r="C1493" s="1589"/>
      <c r="D1493" s="1589"/>
      <c r="E1493" s="1589"/>
      <c r="F1493" s="1589"/>
      <c r="G1493" s="1589"/>
      <c r="H1493" s="1589"/>
      <c r="I1493" s="1589"/>
      <c r="J1493" s="1589"/>
      <c r="K1493" s="1589"/>
      <c r="L1493" s="1589"/>
      <c r="M1493" s="1589"/>
      <c r="N1493" s="1589"/>
      <c r="O1493" s="1589"/>
      <c r="P1493" s="657"/>
      <c r="Q1493" s="658"/>
    </row>
    <row r="1494" spans="1:17" ht="22.5" customHeight="1" x14ac:dyDescent="0.35">
      <c r="A1494" s="1569" t="s">
        <v>1</v>
      </c>
      <c r="B1494" s="1460" t="s">
        <v>23</v>
      </c>
      <c r="C1494" s="1578"/>
      <c r="D1494" s="1578"/>
      <c r="E1494" s="1578"/>
      <c r="F1494" s="1571"/>
      <c r="G1494" s="1460" t="s">
        <v>24</v>
      </c>
      <c r="H1494" s="1571"/>
      <c r="I1494" s="1460" t="s">
        <v>4</v>
      </c>
      <c r="J1494" s="1571"/>
      <c r="K1494" s="1572" t="s">
        <v>5</v>
      </c>
      <c r="L1494" s="1573"/>
      <c r="M1494" s="1590" t="s">
        <v>6</v>
      </c>
      <c r="N1494" s="1591"/>
      <c r="O1494" s="1592"/>
      <c r="P1494" s="1575" t="s">
        <v>7</v>
      </c>
      <c r="Q1494" s="1593" t="s">
        <v>8</v>
      </c>
    </row>
    <row r="1495" spans="1:17" ht="26" x14ac:dyDescent="0.35">
      <c r="A1495" s="1597"/>
      <c r="B1495" s="568">
        <v>0.05</v>
      </c>
      <c r="C1495" s="568">
        <v>0.1</v>
      </c>
      <c r="D1495" s="568" t="s">
        <v>322</v>
      </c>
      <c r="E1495" s="568" t="s">
        <v>323</v>
      </c>
      <c r="F1495" s="568" t="s">
        <v>324</v>
      </c>
      <c r="G1495" s="568" t="s">
        <v>9</v>
      </c>
      <c r="H1495" s="568" t="s">
        <v>10</v>
      </c>
      <c r="I1495" s="568" t="s">
        <v>9</v>
      </c>
      <c r="J1495" s="568" t="s">
        <v>10</v>
      </c>
      <c r="K1495" s="568" t="s">
        <v>11</v>
      </c>
      <c r="L1495" s="568" t="s">
        <v>12</v>
      </c>
      <c r="M1495" s="606" t="s">
        <v>13</v>
      </c>
      <c r="N1495" s="606" t="s">
        <v>14</v>
      </c>
      <c r="O1495" s="606" t="s">
        <v>15</v>
      </c>
      <c r="P1495" s="1604"/>
      <c r="Q1495" s="1579"/>
    </row>
    <row r="1496" spans="1:17" x14ac:dyDescent="0.35">
      <c r="A1496" s="580">
        <v>1</v>
      </c>
      <c r="B1496" s="659">
        <v>30.52</v>
      </c>
      <c r="C1496" s="659">
        <v>29.28</v>
      </c>
      <c r="D1496" s="574">
        <v>0</v>
      </c>
      <c r="E1496" s="574">
        <v>0</v>
      </c>
      <c r="F1496" s="574">
        <v>0</v>
      </c>
      <c r="G1496" s="660">
        <v>33</v>
      </c>
      <c r="H1496" s="659">
        <v>28.4</v>
      </c>
      <c r="I1496" s="659">
        <v>96</v>
      </c>
      <c r="J1496" s="659">
        <v>48</v>
      </c>
      <c r="K1496" s="660">
        <v>3.6</v>
      </c>
      <c r="L1496" s="661">
        <v>0</v>
      </c>
      <c r="M1496" s="659">
        <v>1.31</v>
      </c>
      <c r="N1496" s="659">
        <v>0.46</v>
      </c>
      <c r="O1496" s="626">
        <f>AVERAGE(M1496:N1496)</f>
        <v>0.88500000000000001</v>
      </c>
      <c r="P1496" s="662">
        <v>0.18402777777777779</v>
      </c>
      <c r="Q1496" s="660">
        <v>1.2</v>
      </c>
    </row>
    <row r="1497" spans="1:17" x14ac:dyDescent="0.35">
      <c r="A1497" s="580">
        <v>2</v>
      </c>
      <c r="B1497" s="659">
        <v>33.159999999999997</v>
      </c>
      <c r="C1497" s="659">
        <v>29.92</v>
      </c>
      <c r="D1497" s="574">
        <v>0</v>
      </c>
      <c r="E1497" s="574">
        <v>0</v>
      </c>
      <c r="F1497" s="574">
        <v>0</v>
      </c>
      <c r="G1497" s="660">
        <v>34.200000000000003</v>
      </c>
      <c r="H1497" s="660">
        <v>28.4</v>
      </c>
      <c r="I1497" s="659">
        <v>88</v>
      </c>
      <c r="J1497" s="659">
        <v>46</v>
      </c>
      <c r="K1497" s="660">
        <v>4.2</v>
      </c>
      <c r="L1497" s="661">
        <v>0</v>
      </c>
      <c r="M1497" s="622">
        <v>1.01</v>
      </c>
      <c r="N1497" s="622">
        <v>0.41</v>
      </c>
      <c r="O1497" s="626">
        <f t="shared" ref="O1497:O1529" si="324">AVERAGE(M1497:N1497)</f>
        <v>0.71</v>
      </c>
      <c r="P1497" s="662">
        <v>0.28125</v>
      </c>
      <c r="Q1497" s="660">
        <v>0</v>
      </c>
    </row>
    <row r="1498" spans="1:17" x14ac:dyDescent="0.35">
      <c r="A1498" s="571">
        <v>3</v>
      </c>
      <c r="B1498" s="659">
        <v>34.76</v>
      </c>
      <c r="C1498" s="622">
        <v>32.56</v>
      </c>
      <c r="D1498" s="574">
        <v>0</v>
      </c>
      <c r="E1498" s="574">
        <v>0</v>
      </c>
      <c r="F1498" s="574">
        <v>0</v>
      </c>
      <c r="G1498" s="660">
        <v>35.6</v>
      </c>
      <c r="H1498" s="660">
        <v>28.2</v>
      </c>
      <c r="I1498" s="659">
        <v>92</v>
      </c>
      <c r="J1498" s="659">
        <v>40</v>
      </c>
      <c r="K1498" s="659">
        <v>4.9000000000000004</v>
      </c>
      <c r="L1498" s="661">
        <v>0</v>
      </c>
      <c r="M1498" s="659">
        <v>1.06</v>
      </c>
      <c r="N1498" s="622">
        <v>0.88</v>
      </c>
      <c r="O1498" s="626">
        <f t="shared" si="324"/>
        <v>0.97</v>
      </c>
      <c r="P1498" s="662">
        <v>0.30902777777777779</v>
      </c>
      <c r="Q1498" s="660">
        <v>0</v>
      </c>
    </row>
    <row r="1499" spans="1:17" x14ac:dyDescent="0.35">
      <c r="A1499" s="571">
        <v>4</v>
      </c>
      <c r="B1499" s="622">
        <v>36.04</v>
      </c>
      <c r="C1499" s="622">
        <v>31.36</v>
      </c>
      <c r="D1499" s="574">
        <v>0</v>
      </c>
      <c r="E1499" s="574">
        <v>0</v>
      </c>
      <c r="F1499" s="574">
        <v>0</v>
      </c>
      <c r="G1499" s="660">
        <v>35</v>
      </c>
      <c r="H1499" s="660">
        <v>29.2</v>
      </c>
      <c r="I1499" s="659">
        <v>92</v>
      </c>
      <c r="J1499" s="659">
        <v>39</v>
      </c>
      <c r="K1499" s="659">
        <v>5.0999999999999996</v>
      </c>
      <c r="L1499" s="661">
        <v>0</v>
      </c>
      <c r="M1499" s="622">
        <v>1.56</v>
      </c>
      <c r="N1499" s="659">
        <v>0.68</v>
      </c>
      <c r="O1499" s="626">
        <f t="shared" si="324"/>
        <v>1.1200000000000001</v>
      </c>
      <c r="P1499" s="662">
        <v>0.3888888888888889</v>
      </c>
      <c r="Q1499" s="660">
        <v>0</v>
      </c>
    </row>
    <row r="1500" spans="1:17" ht="15" thickBot="1" x14ac:dyDescent="0.4">
      <c r="A1500" s="571">
        <v>5</v>
      </c>
      <c r="B1500" s="619">
        <v>34.96</v>
      </c>
      <c r="C1500" s="663">
        <v>31.08</v>
      </c>
      <c r="D1500" s="574">
        <v>0</v>
      </c>
      <c r="E1500" s="574">
        <v>0</v>
      </c>
      <c r="F1500" s="574">
        <v>0</v>
      </c>
      <c r="G1500" s="620">
        <v>34</v>
      </c>
      <c r="H1500" s="620">
        <v>28.6</v>
      </c>
      <c r="I1500" s="619">
        <v>82</v>
      </c>
      <c r="J1500" s="619">
        <v>37</v>
      </c>
      <c r="K1500" s="619">
        <v>4.9000000000000004</v>
      </c>
      <c r="L1500" s="661">
        <v>0</v>
      </c>
      <c r="M1500" s="619">
        <v>1.56</v>
      </c>
      <c r="N1500" s="619">
        <v>0.56000000000000005</v>
      </c>
      <c r="O1500" s="626">
        <f t="shared" si="324"/>
        <v>1.06</v>
      </c>
      <c r="P1500" s="624">
        <v>0.4375</v>
      </c>
      <c r="Q1500" s="660">
        <v>0</v>
      </c>
    </row>
    <row r="1501" spans="1:17" ht="15" thickTop="1" x14ac:dyDescent="0.35">
      <c r="A1501" s="571">
        <v>6</v>
      </c>
      <c r="B1501" s="664">
        <v>36.24</v>
      </c>
      <c r="C1501" s="664">
        <v>31.08</v>
      </c>
      <c r="D1501" s="574">
        <v>0</v>
      </c>
      <c r="E1501" s="574">
        <v>0</v>
      </c>
      <c r="F1501" s="574">
        <v>0</v>
      </c>
      <c r="G1501" s="665">
        <v>35.200000000000003</v>
      </c>
      <c r="H1501" s="660">
        <v>27.2</v>
      </c>
      <c r="I1501" s="664">
        <v>84</v>
      </c>
      <c r="J1501" s="616">
        <v>35</v>
      </c>
      <c r="K1501" s="666">
        <v>5.6</v>
      </c>
      <c r="L1501" s="661">
        <v>0</v>
      </c>
      <c r="M1501" s="664">
        <v>1.36</v>
      </c>
      <c r="N1501" s="665">
        <v>0.56000000000000005</v>
      </c>
      <c r="O1501" s="626">
        <f t="shared" si="324"/>
        <v>0.96000000000000008</v>
      </c>
      <c r="P1501" s="667">
        <v>0.4513888888888889</v>
      </c>
      <c r="Q1501" s="660">
        <v>0</v>
      </c>
    </row>
    <row r="1502" spans="1:17" x14ac:dyDescent="0.35">
      <c r="A1502" s="571">
        <v>7</v>
      </c>
      <c r="B1502" s="622">
        <v>36.6</v>
      </c>
      <c r="C1502" s="659">
        <v>31.32</v>
      </c>
      <c r="D1502" s="574">
        <v>0</v>
      </c>
      <c r="E1502" s="574">
        <v>0</v>
      </c>
      <c r="F1502" s="574">
        <v>0</v>
      </c>
      <c r="G1502" s="660">
        <v>36.200000000000003</v>
      </c>
      <c r="H1502" s="660">
        <v>22</v>
      </c>
      <c r="I1502" s="659">
        <v>96</v>
      </c>
      <c r="J1502" s="659">
        <v>37</v>
      </c>
      <c r="K1502" s="660">
        <v>5</v>
      </c>
      <c r="L1502" s="661">
        <v>0</v>
      </c>
      <c r="M1502" s="659">
        <v>1.23</v>
      </c>
      <c r="N1502" s="622">
        <v>0.59</v>
      </c>
      <c r="O1502" s="626">
        <f t="shared" si="324"/>
        <v>0.90999999999999992</v>
      </c>
      <c r="P1502" s="662">
        <v>0.38541666666666669</v>
      </c>
      <c r="Q1502" s="660">
        <v>0</v>
      </c>
    </row>
    <row r="1503" spans="1:17" x14ac:dyDescent="0.35">
      <c r="A1503" s="571">
        <v>8</v>
      </c>
      <c r="B1503" s="659">
        <v>37.520000000000003</v>
      </c>
      <c r="C1503" s="659">
        <v>30.64</v>
      </c>
      <c r="D1503" s="574">
        <v>0</v>
      </c>
      <c r="E1503" s="574">
        <v>0</v>
      </c>
      <c r="F1503" s="574">
        <v>0</v>
      </c>
      <c r="G1503" s="660">
        <v>36</v>
      </c>
      <c r="H1503" s="659">
        <v>23.8</v>
      </c>
      <c r="I1503" s="659">
        <v>84</v>
      </c>
      <c r="J1503" s="659">
        <v>40</v>
      </c>
      <c r="K1503" s="660">
        <v>2.9</v>
      </c>
      <c r="L1503" s="661">
        <v>0</v>
      </c>
      <c r="M1503" s="659">
        <v>1.32</v>
      </c>
      <c r="N1503" s="659">
        <v>0.56999999999999995</v>
      </c>
      <c r="O1503" s="626">
        <f t="shared" si="324"/>
        <v>0.94500000000000006</v>
      </c>
      <c r="P1503" s="662">
        <v>0.38541666666666669</v>
      </c>
      <c r="Q1503" s="660">
        <v>0</v>
      </c>
    </row>
    <row r="1504" spans="1:17" x14ac:dyDescent="0.35">
      <c r="A1504" s="571">
        <v>9</v>
      </c>
      <c r="B1504" s="659">
        <v>38.200000000000003</v>
      </c>
      <c r="C1504" s="659">
        <v>32.119999999999997</v>
      </c>
      <c r="D1504" s="574">
        <v>0</v>
      </c>
      <c r="E1504" s="574">
        <v>0</v>
      </c>
      <c r="F1504" s="574">
        <v>0</v>
      </c>
      <c r="G1504" s="660">
        <v>35.6</v>
      </c>
      <c r="H1504" s="660">
        <v>29.4</v>
      </c>
      <c r="I1504" s="659">
        <v>83</v>
      </c>
      <c r="J1504" s="659">
        <v>35</v>
      </c>
      <c r="K1504" s="660">
        <v>6.1</v>
      </c>
      <c r="L1504" s="661">
        <v>0</v>
      </c>
      <c r="M1504" s="622">
        <v>1.45</v>
      </c>
      <c r="N1504" s="622">
        <v>0.8</v>
      </c>
      <c r="O1504" s="626">
        <f t="shared" si="324"/>
        <v>1.125</v>
      </c>
      <c r="P1504" s="662">
        <v>0.35069444444444442</v>
      </c>
      <c r="Q1504" s="660">
        <v>0</v>
      </c>
    </row>
    <row r="1505" spans="1:17" x14ac:dyDescent="0.35">
      <c r="A1505" s="585">
        <v>10</v>
      </c>
      <c r="B1505" s="659">
        <v>35.56</v>
      </c>
      <c r="C1505" s="619">
        <v>31.88</v>
      </c>
      <c r="D1505" s="574">
        <v>0</v>
      </c>
      <c r="E1505" s="574">
        <v>0</v>
      </c>
      <c r="F1505" s="574">
        <v>0</v>
      </c>
      <c r="G1505" s="660">
        <v>33.799999999999997</v>
      </c>
      <c r="H1505" s="660">
        <v>27.6</v>
      </c>
      <c r="I1505" s="659">
        <v>87</v>
      </c>
      <c r="J1505" s="659">
        <v>45</v>
      </c>
      <c r="K1505" s="659">
        <v>4.8</v>
      </c>
      <c r="L1505" s="661">
        <v>0</v>
      </c>
      <c r="M1505" s="659">
        <v>1.43</v>
      </c>
      <c r="N1505" s="622">
        <v>0.61</v>
      </c>
      <c r="O1505" s="626">
        <f t="shared" si="324"/>
        <v>1.02</v>
      </c>
      <c r="P1505" s="662">
        <v>0.19791666666666666</v>
      </c>
      <c r="Q1505" s="660">
        <v>0</v>
      </c>
    </row>
    <row r="1506" spans="1:17" x14ac:dyDescent="0.35">
      <c r="A1506" s="621" t="s">
        <v>16</v>
      </c>
      <c r="B1506" s="659">
        <f>SUM(B1496:B1505)</f>
        <v>353.56</v>
      </c>
      <c r="C1506" s="659">
        <f>SUM(C1496:C1505)</f>
        <v>311.23999999999995</v>
      </c>
      <c r="D1506" s="574">
        <v>0</v>
      </c>
      <c r="E1506" s="574">
        <v>0</v>
      </c>
      <c r="F1506" s="574">
        <v>0</v>
      </c>
      <c r="G1506" s="659">
        <f>SUM(G1496:G1505)</f>
        <v>348.6</v>
      </c>
      <c r="H1506" s="659">
        <f>SUM(H1496:H1505)</f>
        <v>272.8</v>
      </c>
      <c r="I1506" s="659">
        <f>SUM(I1496:I1505)</f>
        <v>884</v>
      </c>
      <c r="J1506" s="659">
        <f>SUM(J1496:J1505)</f>
        <v>402</v>
      </c>
      <c r="K1506" s="659">
        <f>SUM(K1496:K1505)</f>
        <v>47.1</v>
      </c>
      <c r="L1506" s="661">
        <v>0</v>
      </c>
      <c r="M1506" s="659">
        <f>SUM(M1496:M1505)</f>
        <v>13.29</v>
      </c>
      <c r="N1506" s="659">
        <f>SUM(N1496:N1505)</f>
        <v>6.120000000000001</v>
      </c>
      <c r="O1506" s="626">
        <f t="shared" si="324"/>
        <v>9.7050000000000001</v>
      </c>
      <c r="P1506" s="662"/>
      <c r="Q1506" s="660"/>
    </row>
    <row r="1507" spans="1:17" x14ac:dyDescent="0.35">
      <c r="A1507" s="621" t="s">
        <v>18</v>
      </c>
      <c r="B1507" s="659">
        <f>AVERAGE(B1496:B1505)</f>
        <v>35.356000000000002</v>
      </c>
      <c r="C1507" s="659">
        <f>AVERAGE(C1496:C1505)</f>
        <v>31.123999999999995</v>
      </c>
      <c r="D1507" s="574">
        <v>0</v>
      </c>
      <c r="E1507" s="574">
        <v>0</v>
      </c>
      <c r="F1507" s="574">
        <v>0</v>
      </c>
      <c r="G1507" s="659">
        <f>AVERAGE(G1496:G1505)</f>
        <v>34.86</v>
      </c>
      <c r="H1507" s="659">
        <f>AVERAGE(H1496:H1505)</f>
        <v>27.28</v>
      </c>
      <c r="I1507" s="659">
        <f>AVERAGE(I1496:I1505)</f>
        <v>88.4</v>
      </c>
      <c r="J1507" s="659">
        <f>AVERAGE(J1496:J1505)</f>
        <v>40.200000000000003</v>
      </c>
      <c r="K1507" s="659">
        <f>AVERAGE(K1496:K1505)</f>
        <v>4.71</v>
      </c>
      <c r="L1507" s="661">
        <v>0</v>
      </c>
      <c r="M1507" s="659">
        <f>AVERAGE(M1496:M1505)</f>
        <v>1.329</v>
      </c>
      <c r="N1507" s="659">
        <f>AVERAGE(N1496:N1505)</f>
        <v>0.6120000000000001</v>
      </c>
      <c r="O1507" s="626">
        <f t="shared" si="324"/>
        <v>0.97050000000000003</v>
      </c>
      <c r="P1507" s="662"/>
      <c r="Q1507" s="660"/>
    </row>
    <row r="1508" spans="1:17" x14ac:dyDescent="0.35">
      <c r="A1508" s="603">
        <v>11</v>
      </c>
      <c r="B1508" s="622">
        <v>37.08</v>
      </c>
      <c r="C1508" s="668">
        <v>31.48</v>
      </c>
      <c r="D1508" s="574">
        <v>0</v>
      </c>
      <c r="E1508" s="574">
        <v>0</v>
      </c>
      <c r="F1508" s="574">
        <v>0</v>
      </c>
      <c r="G1508" s="660">
        <v>35.6</v>
      </c>
      <c r="H1508" s="660">
        <v>29</v>
      </c>
      <c r="I1508" s="659">
        <v>84</v>
      </c>
      <c r="J1508" s="659">
        <v>36</v>
      </c>
      <c r="K1508" s="660">
        <v>6</v>
      </c>
      <c r="L1508" s="661">
        <v>0</v>
      </c>
      <c r="M1508" s="622">
        <v>1.87</v>
      </c>
      <c r="N1508" s="659">
        <v>0.46</v>
      </c>
      <c r="O1508" s="626">
        <f t="shared" si="324"/>
        <v>1.165</v>
      </c>
      <c r="P1508" s="662">
        <v>0.375</v>
      </c>
      <c r="Q1508" s="660">
        <v>0</v>
      </c>
    </row>
    <row r="1509" spans="1:17" ht="15" thickBot="1" x14ac:dyDescent="0.4">
      <c r="A1509" s="571">
        <v>12</v>
      </c>
      <c r="B1509" s="619">
        <v>36.28</v>
      </c>
      <c r="C1509" s="623">
        <v>31.04</v>
      </c>
      <c r="D1509" s="574">
        <v>0</v>
      </c>
      <c r="E1509" s="574">
        <v>0</v>
      </c>
      <c r="F1509" s="574">
        <v>0</v>
      </c>
      <c r="G1509" s="620">
        <v>36</v>
      </c>
      <c r="H1509" s="620">
        <v>27.2</v>
      </c>
      <c r="I1509" s="619">
        <v>92</v>
      </c>
      <c r="J1509" s="619">
        <v>41</v>
      </c>
      <c r="K1509" s="619">
        <v>5.8</v>
      </c>
      <c r="L1509" s="661">
        <v>0</v>
      </c>
      <c r="M1509" s="663">
        <v>1.5</v>
      </c>
      <c r="N1509" s="619">
        <v>0.52</v>
      </c>
      <c r="O1509" s="626">
        <f t="shared" si="324"/>
        <v>1.01</v>
      </c>
      <c r="P1509" s="624">
        <v>0.27777777777777779</v>
      </c>
      <c r="Q1509" s="660">
        <v>0</v>
      </c>
    </row>
    <row r="1510" spans="1:17" x14ac:dyDescent="0.35">
      <c r="A1510" s="571">
        <v>13</v>
      </c>
      <c r="B1510" s="580">
        <v>36.520000000000003</v>
      </c>
      <c r="C1510" s="583">
        <v>31</v>
      </c>
      <c r="D1510" s="574">
        <v>0</v>
      </c>
      <c r="E1510" s="574">
        <v>0</v>
      </c>
      <c r="F1510" s="574">
        <v>0</v>
      </c>
      <c r="G1510" s="583">
        <v>35</v>
      </c>
      <c r="H1510" s="580">
        <v>23.4</v>
      </c>
      <c r="I1510" s="580">
        <v>92</v>
      </c>
      <c r="J1510" s="580">
        <v>37</v>
      </c>
      <c r="K1510" s="572">
        <v>6</v>
      </c>
      <c r="L1510" s="661">
        <v>0</v>
      </c>
      <c r="M1510" s="580">
        <v>1.39</v>
      </c>
      <c r="N1510" s="580">
        <v>0.51</v>
      </c>
      <c r="O1510" s="626">
        <f t="shared" si="324"/>
        <v>0.95</v>
      </c>
      <c r="P1510" s="577">
        <v>0.3125</v>
      </c>
      <c r="Q1510" s="660">
        <v>0</v>
      </c>
    </row>
    <row r="1511" spans="1:17" x14ac:dyDescent="0.35">
      <c r="A1511" s="571">
        <v>14</v>
      </c>
      <c r="B1511" s="580">
        <v>35.840000000000003</v>
      </c>
      <c r="C1511" s="580">
        <v>31.76</v>
      </c>
      <c r="D1511" s="574">
        <v>0</v>
      </c>
      <c r="E1511" s="574">
        <v>0</v>
      </c>
      <c r="F1511" s="574">
        <v>0</v>
      </c>
      <c r="G1511" s="580">
        <v>36.6</v>
      </c>
      <c r="H1511" s="583">
        <v>30</v>
      </c>
      <c r="I1511" s="580">
        <v>88</v>
      </c>
      <c r="J1511" s="580">
        <v>35</v>
      </c>
      <c r="K1511" s="583">
        <v>6</v>
      </c>
      <c r="L1511" s="661">
        <v>0</v>
      </c>
      <c r="M1511" s="580">
        <v>1.93</v>
      </c>
      <c r="N1511" s="581">
        <v>1.4</v>
      </c>
      <c r="O1511" s="626">
        <f t="shared" si="324"/>
        <v>1.665</v>
      </c>
      <c r="P1511" s="582">
        <v>0.2638888888888889</v>
      </c>
      <c r="Q1511" s="660">
        <v>0</v>
      </c>
    </row>
    <row r="1512" spans="1:17" x14ac:dyDescent="0.35">
      <c r="A1512" s="571">
        <v>15</v>
      </c>
      <c r="B1512" s="580">
        <v>37.68</v>
      </c>
      <c r="C1512" s="580">
        <v>32.04</v>
      </c>
      <c r="D1512" s="574">
        <v>0</v>
      </c>
      <c r="E1512" s="574">
        <v>0</v>
      </c>
      <c r="F1512" s="574">
        <v>0</v>
      </c>
      <c r="G1512" s="583">
        <v>36</v>
      </c>
      <c r="H1512" s="583">
        <v>29</v>
      </c>
      <c r="I1512" s="580">
        <v>84</v>
      </c>
      <c r="J1512" s="580">
        <v>37</v>
      </c>
      <c r="K1512" s="580">
        <v>5.9</v>
      </c>
      <c r="L1512" s="661">
        <v>0</v>
      </c>
      <c r="M1512" s="580">
        <v>1.82</v>
      </c>
      <c r="N1512" s="580">
        <v>0.75</v>
      </c>
      <c r="O1512" s="626">
        <f t="shared" si="324"/>
        <v>1.2850000000000001</v>
      </c>
      <c r="P1512" s="582">
        <v>0.3888888888888889</v>
      </c>
      <c r="Q1512" s="660">
        <v>0</v>
      </c>
    </row>
    <row r="1513" spans="1:17" x14ac:dyDescent="0.35">
      <c r="A1513" s="571">
        <v>16</v>
      </c>
      <c r="B1513" s="583">
        <v>39</v>
      </c>
      <c r="C1513" s="580">
        <v>32.4</v>
      </c>
      <c r="D1513" s="574">
        <v>0</v>
      </c>
      <c r="E1513" s="574">
        <v>0</v>
      </c>
      <c r="F1513" s="574">
        <v>0</v>
      </c>
      <c r="G1513" s="580">
        <v>36.4</v>
      </c>
      <c r="H1513" s="580">
        <v>29.4</v>
      </c>
      <c r="I1513" s="580">
        <v>69</v>
      </c>
      <c r="J1513" s="580">
        <v>31</v>
      </c>
      <c r="K1513" s="580">
        <v>6.1</v>
      </c>
      <c r="L1513" s="661">
        <v>0</v>
      </c>
      <c r="M1513" s="580">
        <v>1.5</v>
      </c>
      <c r="N1513" s="580">
        <v>0.34</v>
      </c>
      <c r="O1513" s="626">
        <f t="shared" si="324"/>
        <v>0.92</v>
      </c>
      <c r="P1513" s="582">
        <v>0.35069444444444442</v>
      </c>
      <c r="Q1513" s="660">
        <v>0</v>
      </c>
    </row>
    <row r="1514" spans="1:17" x14ac:dyDescent="0.35">
      <c r="A1514" s="571">
        <v>17</v>
      </c>
      <c r="B1514" s="580">
        <v>40.159999999999997</v>
      </c>
      <c r="C1514" s="580">
        <v>32.840000000000003</v>
      </c>
      <c r="D1514" s="574">
        <v>0</v>
      </c>
      <c r="E1514" s="574">
        <v>0</v>
      </c>
      <c r="F1514" s="574">
        <v>0</v>
      </c>
      <c r="G1514" s="580">
        <v>36.799999999999997</v>
      </c>
      <c r="H1514" s="583">
        <v>30</v>
      </c>
      <c r="I1514" s="580">
        <v>84</v>
      </c>
      <c r="J1514" s="580">
        <v>34</v>
      </c>
      <c r="K1514" s="580">
        <v>6.4</v>
      </c>
      <c r="L1514" s="661">
        <v>0</v>
      </c>
      <c r="M1514" s="580">
        <v>1.45</v>
      </c>
      <c r="N1514" s="580">
        <v>1.34</v>
      </c>
      <c r="O1514" s="626">
        <f t="shared" si="324"/>
        <v>1.395</v>
      </c>
      <c r="P1514" s="582">
        <v>0.3888888888888889</v>
      </c>
      <c r="Q1514" s="660">
        <v>0</v>
      </c>
    </row>
    <row r="1515" spans="1:17" x14ac:dyDescent="0.35">
      <c r="A1515" s="571">
        <v>18</v>
      </c>
      <c r="B1515" s="580">
        <v>29.8</v>
      </c>
      <c r="C1515" s="580">
        <v>31.4</v>
      </c>
      <c r="D1515" s="574">
        <v>0</v>
      </c>
      <c r="E1515" s="574">
        <v>0</v>
      </c>
      <c r="F1515" s="574">
        <v>0</v>
      </c>
      <c r="G1515" s="580">
        <v>36.200000000000003</v>
      </c>
      <c r="H1515" s="583">
        <v>28</v>
      </c>
      <c r="I1515" s="580">
        <v>96</v>
      </c>
      <c r="J1515" s="580">
        <v>53</v>
      </c>
      <c r="K1515" s="580">
        <v>2.4</v>
      </c>
      <c r="L1515" s="661">
        <v>0</v>
      </c>
      <c r="M1515" s="580">
        <v>1.65</v>
      </c>
      <c r="N1515" s="580">
        <v>0.75</v>
      </c>
      <c r="O1515" s="626">
        <f t="shared" si="324"/>
        <v>1.2</v>
      </c>
      <c r="P1515" s="582">
        <v>0.20833333333333334</v>
      </c>
      <c r="Q1515" s="580">
        <v>7.4</v>
      </c>
    </row>
    <row r="1516" spans="1:17" x14ac:dyDescent="0.35">
      <c r="A1516" s="571">
        <v>19</v>
      </c>
      <c r="B1516" s="578">
        <v>29.32</v>
      </c>
      <c r="C1516" s="578">
        <v>29.44</v>
      </c>
      <c r="D1516" s="574">
        <v>0</v>
      </c>
      <c r="E1516" s="574">
        <v>0</v>
      </c>
      <c r="F1516" s="574">
        <v>0</v>
      </c>
      <c r="G1516" s="578">
        <v>32.799999999999997</v>
      </c>
      <c r="H1516" s="578">
        <v>29.2</v>
      </c>
      <c r="I1516" s="578">
        <v>84</v>
      </c>
      <c r="J1516" s="578">
        <v>49</v>
      </c>
      <c r="K1516" s="578">
        <v>4.2</v>
      </c>
      <c r="L1516" s="661">
        <v>0</v>
      </c>
      <c r="M1516" s="578">
        <v>2.42</v>
      </c>
      <c r="N1516" s="578">
        <v>0.83</v>
      </c>
      <c r="O1516" s="626">
        <f t="shared" si="324"/>
        <v>1.625</v>
      </c>
      <c r="P1516" s="588">
        <v>0.125</v>
      </c>
      <c r="Q1516" s="578">
        <v>0</v>
      </c>
    </row>
    <row r="1517" spans="1:17" x14ac:dyDescent="0.35">
      <c r="A1517" s="585">
        <v>20</v>
      </c>
      <c r="B1517" s="583">
        <v>34</v>
      </c>
      <c r="C1517" s="580">
        <v>30.92</v>
      </c>
      <c r="D1517" s="574">
        <v>0</v>
      </c>
      <c r="E1517" s="574">
        <v>0</v>
      </c>
      <c r="F1517" s="574">
        <v>0</v>
      </c>
      <c r="G1517" s="583">
        <v>36.200000000000003</v>
      </c>
      <c r="H1517" s="583">
        <v>29</v>
      </c>
      <c r="I1517" s="580">
        <v>92</v>
      </c>
      <c r="J1517" s="589">
        <v>38</v>
      </c>
      <c r="K1517" s="583">
        <v>5.6</v>
      </c>
      <c r="L1517" s="580">
        <v>6.2</v>
      </c>
      <c r="M1517" s="580">
        <v>1.66</v>
      </c>
      <c r="N1517" s="583">
        <v>1.01</v>
      </c>
      <c r="O1517" s="626">
        <f t="shared" si="324"/>
        <v>1.335</v>
      </c>
      <c r="P1517" s="582">
        <v>0.31944444444444448</v>
      </c>
      <c r="Q1517" s="580"/>
    </row>
    <row r="1518" spans="1:17" x14ac:dyDescent="0.35">
      <c r="A1518" s="651" t="s">
        <v>16</v>
      </c>
      <c r="B1518" s="583">
        <f>SUM(B1508:B1517)</f>
        <v>355.68</v>
      </c>
      <c r="C1518" s="583">
        <f>SUM(C1508:C1517)</f>
        <v>314.32000000000005</v>
      </c>
      <c r="D1518" s="574">
        <v>0</v>
      </c>
      <c r="E1518" s="574">
        <v>0</v>
      </c>
      <c r="F1518" s="574">
        <v>0</v>
      </c>
      <c r="G1518" s="583">
        <f t="shared" ref="G1518:N1518" si="325">SUM(G1508:G1517)</f>
        <v>357.59999999999997</v>
      </c>
      <c r="H1518" s="583">
        <f t="shared" si="325"/>
        <v>284.2</v>
      </c>
      <c r="I1518" s="583">
        <f t="shared" si="325"/>
        <v>865</v>
      </c>
      <c r="J1518" s="583">
        <f t="shared" si="325"/>
        <v>391</v>
      </c>
      <c r="K1518" s="583">
        <f t="shared" si="325"/>
        <v>54.400000000000006</v>
      </c>
      <c r="L1518" s="583">
        <f t="shared" si="325"/>
        <v>6.2</v>
      </c>
      <c r="M1518" s="583">
        <f t="shared" si="325"/>
        <v>17.189999999999998</v>
      </c>
      <c r="N1518" s="583">
        <f t="shared" si="325"/>
        <v>7.9099999999999993</v>
      </c>
      <c r="O1518" s="626">
        <f t="shared" si="324"/>
        <v>12.549999999999999</v>
      </c>
      <c r="P1518" s="582"/>
      <c r="Q1518" s="580"/>
    </row>
    <row r="1519" spans="1:17" x14ac:dyDescent="0.35">
      <c r="A1519" s="651" t="s">
        <v>18</v>
      </c>
      <c r="B1519" s="583">
        <f>AVERAGE(B1508:B1517)</f>
        <v>35.567999999999998</v>
      </c>
      <c r="C1519" s="583">
        <f>AVERAGE(C1508:C1517)</f>
        <v>31.432000000000006</v>
      </c>
      <c r="D1519" s="574">
        <v>0</v>
      </c>
      <c r="E1519" s="574">
        <v>0</v>
      </c>
      <c r="F1519" s="574">
        <v>0</v>
      </c>
      <c r="G1519" s="583">
        <f t="shared" ref="G1519:N1519" si="326">AVERAGE(G1508:G1517)</f>
        <v>35.76</v>
      </c>
      <c r="H1519" s="583">
        <f t="shared" si="326"/>
        <v>28.419999999999998</v>
      </c>
      <c r="I1519" s="583">
        <f t="shared" si="326"/>
        <v>86.5</v>
      </c>
      <c r="J1519" s="583">
        <f t="shared" si="326"/>
        <v>39.1</v>
      </c>
      <c r="K1519" s="583">
        <f t="shared" si="326"/>
        <v>5.44</v>
      </c>
      <c r="L1519" s="583">
        <f t="shared" si="326"/>
        <v>0.62</v>
      </c>
      <c r="M1519" s="583">
        <f t="shared" si="326"/>
        <v>1.7189999999999999</v>
      </c>
      <c r="N1519" s="583">
        <f t="shared" si="326"/>
        <v>0.79099999999999993</v>
      </c>
      <c r="O1519" s="626">
        <f t="shared" si="324"/>
        <v>1.2549999999999999</v>
      </c>
      <c r="P1519" s="582"/>
      <c r="Q1519" s="580"/>
    </row>
    <row r="1520" spans="1:17" x14ac:dyDescent="0.35">
      <c r="A1520" s="612">
        <v>21</v>
      </c>
      <c r="B1520" s="580">
        <v>31.08</v>
      </c>
      <c r="C1520" s="580">
        <v>30.68</v>
      </c>
      <c r="D1520" s="574">
        <v>0</v>
      </c>
      <c r="E1520" s="574">
        <v>0</v>
      </c>
      <c r="F1520" s="574">
        <v>0</v>
      </c>
      <c r="G1520" s="580">
        <v>35.4</v>
      </c>
      <c r="H1520" s="583">
        <v>22.1</v>
      </c>
      <c r="I1520" s="580">
        <v>92</v>
      </c>
      <c r="J1520" s="580">
        <v>54</v>
      </c>
      <c r="K1520" s="583">
        <v>2.9</v>
      </c>
      <c r="L1520" s="580">
        <v>3.14</v>
      </c>
      <c r="M1520" s="580">
        <v>1.19</v>
      </c>
      <c r="N1520" s="581">
        <v>0.73</v>
      </c>
      <c r="O1520" s="626">
        <f t="shared" si="324"/>
        <v>0.96</v>
      </c>
      <c r="P1520" s="582">
        <v>9.0277777777777776E-2</v>
      </c>
      <c r="Q1520" s="580">
        <v>2.5</v>
      </c>
    </row>
    <row r="1521" spans="1:17" x14ac:dyDescent="0.35">
      <c r="A1521" s="594">
        <v>22</v>
      </c>
      <c r="B1521" s="580">
        <v>32.479999999999997</v>
      </c>
      <c r="C1521" s="580">
        <v>30.6</v>
      </c>
      <c r="D1521" s="574">
        <v>0</v>
      </c>
      <c r="E1521" s="574">
        <v>0</v>
      </c>
      <c r="F1521" s="574">
        <v>0</v>
      </c>
      <c r="G1521" s="583">
        <v>35.4</v>
      </c>
      <c r="H1521" s="583">
        <v>29.8</v>
      </c>
      <c r="I1521" s="580">
        <v>92</v>
      </c>
      <c r="J1521" s="580">
        <v>34</v>
      </c>
      <c r="K1521" s="583">
        <v>5</v>
      </c>
      <c r="L1521" s="583">
        <v>7.16</v>
      </c>
      <c r="M1521" s="580">
        <v>1.57</v>
      </c>
      <c r="N1521" s="580">
        <v>1.51</v>
      </c>
      <c r="O1521" s="626">
        <f t="shared" si="324"/>
        <v>1.54</v>
      </c>
      <c r="P1521" s="669">
        <v>0.25694444444444448</v>
      </c>
      <c r="Q1521" s="583">
        <v>0</v>
      </c>
    </row>
    <row r="1522" spans="1:17" x14ac:dyDescent="0.35">
      <c r="A1522" s="594">
        <v>23</v>
      </c>
      <c r="B1522" s="580">
        <v>27.44</v>
      </c>
      <c r="C1522" s="580">
        <v>29.28</v>
      </c>
      <c r="D1522" s="574">
        <v>0</v>
      </c>
      <c r="E1522" s="574">
        <v>0</v>
      </c>
      <c r="F1522" s="574">
        <v>0</v>
      </c>
      <c r="G1522" s="580">
        <v>32.799999999999997</v>
      </c>
      <c r="H1522" s="580">
        <v>30.4</v>
      </c>
      <c r="I1522" s="580">
        <v>96</v>
      </c>
      <c r="J1522" s="580">
        <v>63</v>
      </c>
      <c r="K1522" s="581">
        <v>2.5</v>
      </c>
      <c r="L1522" s="581">
        <v>2.72</v>
      </c>
      <c r="M1522" s="580">
        <v>2.44</v>
      </c>
      <c r="N1522" s="580">
        <v>0.7</v>
      </c>
      <c r="O1522" s="626">
        <f t="shared" si="324"/>
        <v>1.5699999999999998</v>
      </c>
      <c r="P1522" s="582">
        <v>6.9444444444444441E-3</v>
      </c>
      <c r="Q1522" s="580">
        <v>2.6</v>
      </c>
    </row>
    <row r="1523" spans="1:17" x14ac:dyDescent="0.35">
      <c r="A1523" s="594">
        <v>24</v>
      </c>
      <c r="B1523" s="580">
        <v>30.56</v>
      </c>
      <c r="C1523" s="580">
        <v>28.92</v>
      </c>
      <c r="D1523" s="574">
        <v>0</v>
      </c>
      <c r="E1523" s="574">
        <v>0</v>
      </c>
      <c r="F1523" s="574">
        <v>0</v>
      </c>
      <c r="G1523" s="580">
        <v>39.4</v>
      </c>
      <c r="H1523" s="583">
        <v>26.8</v>
      </c>
      <c r="I1523" s="580">
        <v>92</v>
      </c>
      <c r="J1523" s="580">
        <v>40</v>
      </c>
      <c r="K1523" s="580">
        <v>3.4</v>
      </c>
      <c r="L1523" s="580">
        <v>0.01</v>
      </c>
      <c r="M1523" s="580">
        <v>1.59</v>
      </c>
      <c r="N1523" s="580">
        <v>0.96</v>
      </c>
      <c r="O1523" s="626">
        <f t="shared" si="324"/>
        <v>1.2749999999999999</v>
      </c>
      <c r="P1523" s="582">
        <v>9.0277777777777776E-2</v>
      </c>
      <c r="Q1523" s="580">
        <v>0</v>
      </c>
    </row>
    <row r="1524" spans="1:17" x14ac:dyDescent="0.35">
      <c r="A1524" s="594">
        <v>25</v>
      </c>
      <c r="B1524" s="580">
        <v>37.119999999999997</v>
      </c>
      <c r="C1524" s="583">
        <v>31</v>
      </c>
      <c r="D1524" s="574">
        <v>0</v>
      </c>
      <c r="E1524" s="574">
        <v>0</v>
      </c>
      <c r="F1524" s="574">
        <v>0</v>
      </c>
      <c r="G1524" s="580">
        <v>36.200000000000003</v>
      </c>
      <c r="H1524" s="583">
        <v>23.4</v>
      </c>
      <c r="I1524" s="580">
        <v>92</v>
      </c>
      <c r="J1524" s="580">
        <v>35</v>
      </c>
      <c r="K1524" s="580">
        <v>6.4</v>
      </c>
      <c r="L1524" s="580">
        <v>8.94</v>
      </c>
      <c r="M1524" s="580">
        <v>1.46</v>
      </c>
      <c r="N1524" s="580">
        <v>0.55000000000000004</v>
      </c>
      <c r="O1524" s="626">
        <f t="shared" si="324"/>
        <v>1.0049999999999999</v>
      </c>
      <c r="P1524" s="582">
        <v>0.4375</v>
      </c>
      <c r="Q1524" s="580">
        <v>0</v>
      </c>
    </row>
    <row r="1525" spans="1:17" x14ac:dyDescent="0.35">
      <c r="A1525" s="594">
        <v>26</v>
      </c>
      <c r="B1525" s="578">
        <v>37.880000000000003</v>
      </c>
      <c r="C1525" s="578">
        <v>32.28</v>
      </c>
      <c r="D1525" s="574">
        <v>0</v>
      </c>
      <c r="E1525" s="574">
        <v>0</v>
      </c>
      <c r="F1525" s="574">
        <v>0</v>
      </c>
      <c r="G1525" s="579">
        <v>36</v>
      </c>
      <c r="H1525" s="578">
        <v>24.2</v>
      </c>
      <c r="I1525" s="578">
        <v>76</v>
      </c>
      <c r="J1525" s="578">
        <v>36</v>
      </c>
      <c r="K1525" s="578">
        <v>5.2</v>
      </c>
      <c r="L1525" s="579">
        <v>9</v>
      </c>
      <c r="M1525" s="578">
        <v>1.76</v>
      </c>
      <c r="N1525" s="578">
        <v>0.76</v>
      </c>
      <c r="O1525" s="626">
        <f t="shared" si="324"/>
        <v>1.26</v>
      </c>
      <c r="P1525" s="669">
        <v>0.3125</v>
      </c>
      <c r="Q1525" s="579">
        <v>0</v>
      </c>
    </row>
    <row r="1526" spans="1:17" x14ac:dyDescent="0.35">
      <c r="A1526" s="594">
        <v>27</v>
      </c>
      <c r="B1526" s="670">
        <v>36.4</v>
      </c>
      <c r="C1526" s="670">
        <v>32</v>
      </c>
      <c r="D1526" s="574">
        <v>0</v>
      </c>
      <c r="E1526" s="574">
        <v>0</v>
      </c>
      <c r="F1526" s="574">
        <v>0</v>
      </c>
      <c r="G1526" s="670">
        <v>36.4</v>
      </c>
      <c r="H1526" s="670">
        <v>30.4</v>
      </c>
      <c r="I1526" s="630">
        <v>77</v>
      </c>
      <c r="J1526" s="658">
        <v>37</v>
      </c>
      <c r="K1526" s="670">
        <v>6.4</v>
      </c>
      <c r="L1526" s="630"/>
      <c r="M1526" s="671">
        <v>2</v>
      </c>
      <c r="N1526" s="671">
        <v>1.26</v>
      </c>
      <c r="O1526" s="626">
        <f t="shared" si="324"/>
        <v>1.63</v>
      </c>
      <c r="P1526" s="672">
        <v>0.1388888888888889</v>
      </c>
      <c r="Q1526" s="630">
        <v>0</v>
      </c>
    </row>
    <row r="1527" spans="1:17" x14ac:dyDescent="0.35">
      <c r="A1527" s="594">
        <v>28</v>
      </c>
      <c r="B1527" s="630">
        <v>29.2</v>
      </c>
      <c r="C1527" s="630">
        <v>30.16</v>
      </c>
      <c r="D1527" s="574">
        <v>0</v>
      </c>
      <c r="E1527" s="574">
        <v>0</v>
      </c>
      <c r="F1527" s="574">
        <v>0</v>
      </c>
      <c r="G1527" s="630">
        <v>35.200000000000003</v>
      </c>
      <c r="H1527" s="670">
        <v>22.4</v>
      </c>
      <c r="I1527" s="630">
        <v>96</v>
      </c>
      <c r="J1527" s="630">
        <v>41</v>
      </c>
      <c r="K1527" s="670">
        <v>3.3</v>
      </c>
      <c r="L1527" s="630"/>
      <c r="M1527" s="630">
        <v>1.65</v>
      </c>
      <c r="N1527" s="671">
        <v>0.6</v>
      </c>
      <c r="O1527" s="626">
        <f t="shared" si="324"/>
        <v>1.125</v>
      </c>
      <c r="P1527" s="672">
        <v>0.34027777777777773</v>
      </c>
      <c r="Q1527" s="630">
        <v>33.200000000000003</v>
      </c>
    </row>
    <row r="1528" spans="1:17" x14ac:dyDescent="0.35">
      <c r="A1528" s="594">
        <v>29</v>
      </c>
      <c r="B1528" s="630">
        <v>30.12</v>
      </c>
      <c r="C1528" s="630">
        <v>30.12</v>
      </c>
      <c r="D1528" s="574">
        <v>0</v>
      </c>
      <c r="E1528" s="574">
        <v>0</v>
      </c>
      <c r="F1528" s="574">
        <v>0</v>
      </c>
      <c r="G1528" s="670">
        <v>36.6</v>
      </c>
      <c r="H1528" s="670">
        <v>24</v>
      </c>
      <c r="I1528" s="630">
        <v>96</v>
      </c>
      <c r="J1528" s="630">
        <v>42</v>
      </c>
      <c r="K1528" s="670">
        <v>4.7</v>
      </c>
      <c r="L1528" s="670"/>
      <c r="M1528" s="630">
        <v>1.75</v>
      </c>
      <c r="N1528" s="630">
        <v>0.38</v>
      </c>
      <c r="O1528" s="626">
        <f t="shared" si="324"/>
        <v>1.0649999999999999</v>
      </c>
      <c r="P1528" s="673">
        <v>0.24652777777777779</v>
      </c>
      <c r="Q1528" s="670">
        <v>0</v>
      </c>
    </row>
    <row r="1529" spans="1:17" x14ac:dyDescent="0.35">
      <c r="A1529" s="580">
        <v>30</v>
      </c>
      <c r="B1529" s="630">
        <v>30.8</v>
      </c>
      <c r="C1529" s="630">
        <v>30.32</v>
      </c>
      <c r="D1529" s="574">
        <v>0</v>
      </c>
      <c r="E1529" s="574">
        <v>0</v>
      </c>
      <c r="F1529" s="574">
        <v>0</v>
      </c>
      <c r="G1529" s="630">
        <v>33.6</v>
      </c>
      <c r="H1529" s="630">
        <v>30.2</v>
      </c>
      <c r="I1529" s="630">
        <v>88</v>
      </c>
      <c r="J1529" s="630">
        <v>50</v>
      </c>
      <c r="K1529" s="671">
        <v>3.3</v>
      </c>
      <c r="L1529" s="671">
        <v>5.96</v>
      </c>
      <c r="M1529" s="630">
        <v>1.54</v>
      </c>
      <c r="N1529" s="630">
        <v>0.44</v>
      </c>
      <c r="O1529" s="626">
        <f t="shared" si="324"/>
        <v>0.99</v>
      </c>
      <c r="P1529" s="672">
        <v>0.14583333333333334</v>
      </c>
      <c r="Q1529" s="630" t="s">
        <v>164</v>
      </c>
    </row>
    <row r="1530" spans="1:17" x14ac:dyDescent="0.35">
      <c r="A1530" s="580" t="s">
        <v>16</v>
      </c>
      <c r="B1530" s="581">
        <f>SUM(B1520:B1529)</f>
        <v>323.08000000000004</v>
      </c>
      <c r="C1530" s="581">
        <f>SUM(C1520:C1529)</f>
        <v>305.36</v>
      </c>
      <c r="D1530" s="574">
        <v>0</v>
      </c>
      <c r="E1530" s="574">
        <v>0</v>
      </c>
      <c r="F1530" s="574">
        <v>0</v>
      </c>
      <c r="G1530" s="581">
        <f t="shared" ref="G1530:O1530" si="327">SUM(G1520:G1529)</f>
        <v>357.00000000000006</v>
      </c>
      <c r="H1530" s="581">
        <f t="shared" si="327"/>
        <v>263.7</v>
      </c>
      <c r="I1530" s="581">
        <f t="shared" si="327"/>
        <v>897</v>
      </c>
      <c r="J1530" s="581">
        <f t="shared" si="327"/>
        <v>432</v>
      </c>
      <c r="K1530" s="581">
        <f t="shared" si="327"/>
        <v>43.1</v>
      </c>
      <c r="L1530" s="581">
        <f t="shared" si="327"/>
        <v>36.93</v>
      </c>
      <c r="M1530" s="581">
        <f t="shared" si="327"/>
        <v>16.95</v>
      </c>
      <c r="N1530" s="581">
        <f t="shared" si="327"/>
        <v>7.89</v>
      </c>
      <c r="O1530" s="581">
        <f t="shared" si="327"/>
        <v>12.42</v>
      </c>
      <c r="P1530" s="581"/>
      <c r="Q1530" s="581"/>
    </row>
    <row r="1531" spans="1:17" x14ac:dyDescent="0.35">
      <c r="A1531" s="580" t="s">
        <v>18</v>
      </c>
      <c r="B1531" s="581">
        <f>AVERAGE(B1520:B1529)</f>
        <v>32.308000000000007</v>
      </c>
      <c r="C1531" s="581">
        <f>AVERAGE(C1520:C1529)</f>
        <v>30.536000000000001</v>
      </c>
      <c r="D1531" s="574">
        <v>0</v>
      </c>
      <c r="E1531" s="574">
        <v>0</v>
      </c>
      <c r="F1531" s="574">
        <v>0</v>
      </c>
      <c r="G1531" s="581">
        <f t="shared" ref="G1531:O1531" si="328">AVERAGE(G1520:G1529)</f>
        <v>35.700000000000003</v>
      </c>
      <c r="H1531" s="581">
        <f t="shared" si="328"/>
        <v>26.369999999999997</v>
      </c>
      <c r="I1531" s="581">
        <f t="shared" si="328"/>
        <v>89.7</v>
      </c>
      <c r="J1531" s="581">
        <f t="shared" si="328"/>
        <v>43.2</v>
      </c>
      <c r="K1531" s="581">
        <f t="shared" si="328"/>
        <v>4.3100000000000005</v>
      </c>
      <c r="L1531" s="581">
        <f t="shared" si="328"/>
        <v>5.2757142857142858</v>
      </c>
      <c r="M1531" s="581">
        <f t="shared" si="328"/>
        <v>1.6949999999999998</v>
      </c>
      <c r="N1531" s="581">
        <f t="shared" si="328"/>
        <v>0.78899999999999992</v>
      </c>
      <c r="O1531" s="581">
        <f t="shared" si="328"/>
        <v>1.242</v>
      </c>
      <c r="P1531" s="581"/>
      <c r="Q1531" s="581"/>
    </row>
    <row r="1532" spans="1:17" x14ac:dyDescent="0.35">
      <c r="A1532" s="580" t="s">
        <v>20</v>
      </c>
      <c r="B1532" s="626">
        <f>B1530+B1518+B1506</f>
        <v>1032.32</v>
      </c>
      <c r="C1532" s="626">
        <f>C1530+C1518+C1506</f>
        <v>930.92000000000007</v>
      </c>
      <c r="D1532" s="574">
        <v>0</v>
      </c>
      <c r="E1532" s="574">
        <v>0</v>
      </c>
      <c r="F1532" s="574">
        <v>0</v>
      </c>
      <c r="G1532" s="626">
        <f t="shared" ref="G1532:O1532" si="329">G1530+G1518+G1506</f>
        <v>1063.2</v>
      </c>
      <c r="H1532" s="626">
        <f t="shared" si="329"/>
        <v>820.7</v>
      </c>
      <c r="I1532" s="626">
        <f t="shared" si="329"/>
        <v>2646</v>
      </c>
      <c r="J1532" s="626">
        <f t="shared" si="329"/>
        <v>1225</v>
      </c>
      <c r="K1532" s="626">
        <f t="shared" si="329"/>
        <v>144.6</v>
      </c>
      <c r="L1532" s="626">
        <f t="shared" si="329"/>
        <v>43.13</v>
      </c>
      <c r="M1532" s="626">
        <f t="shared" si="329"/>
        <v>47.43</v>
      </c>
      <c r="N1532" s="626">
        <f t="shared" si="329"/>
        <v>21.92</v>
      </c>
      <c r="O1532" s="626">
        <f t="shared" si="329"/>
        <v>34.674999999999997</v>
      </c>
      <c r="P1532" s="627"/>
      <c r="Q1532" s="627"/>
    </row>
    <row r="1533" spans="1:17" x14ac:dyDescent="0.35">
      <c r="A1533" s="580" t="s">
        <v>21</v>
      </c>
      <c r="B1533" s="626">
        <f>B1532/30</f>
        <v>34.410666666666664</v>
      </c>
      <c r="C1533" s="626">
        <f>C1532/30</f>
        <v>31.030666666666669</v>
      </c>
      <c r="D1533" s="574">
        <v>0</v>
      </c>
      <c r="E1533" s="574">
        <v>0</v>
      </c>
      <c r="F1533" s="574">
        <v>0</v>
      </c>
      <c r="G1533" s="626">
        <f t="shared" ref="G1533:O1533" si="330">G1532/30</f>
        <v>35.440000000000005</v>
      </c>
      <c r="H1533" s="626">
        <f t="shared" si="330"/>
        <v>27.356666666666669</v>
      </c>
      <c r="I1533" s="626">
        <f t="shared" si="330"/>
        <v>88.2</v>
      </c>
      <c r="J1533" s="626">
        <f t="shared" si="330"/>
        <v>40.833333333333336</v>
      </c>
      <c r="K1533" s="626">
        <f t="shared" si="330"/>
        <v>4.8199999999999994</v>
      </c>
      <c r="L1533" s="626">
        <f t="shared" si="330"/>
        <v>1.4376666666666666</v>
      </c>
      <c r="M1533" s="626">
        <f t="shared" si="330"/>
        <v>1.581</v>
      </c>
      <c r="N1533" s="626">
        <f t="shared" si="330"/>
        <v>0.73066666666666669</v>
      </c>
      <c r="O1533" s="626">
        <f t="shared" si="330"/>
        <v>1.1558333333333333</v>
      </c>
      <c r="P1533" s="627"/>
      <c r="Q1533" s="627"/>
    </row>
    <row r="1534" spans="1:17" x14ac:dyDescent="0.35">
      <c r="A1534" s="634"/>
      <c r="B1534" s="634"/>
      <c r="C1534" s="634"/>
      <c r="D1534" s="634"/>
      <c r="E1534" s="634"/>
      <c r="F1534" s="634"/>
      <c r="G1534" s="634"/>
      <c r="H1534" s="634"/>
      <c r="I1534" s="634"/>
      <c r="J1534" s="634"/>
      <c r="K1534" s="634"/>
      <c r="L1534" s="634"/>
      <c r="M1534" s="634"/>
      <c r="N1534" s="634"/>
      <c r="O1534" s="634"/>
      <c r="P1534" s="634"/>
      <c r="Q1534" s="634"/>
    </row>
    <row r="1535" spans="1:17" ht="15" thickBot="1" x14ac:dyDescent="0.4">
      <c r="A1535" s="634"/>
      <c r="B1535" s="1577" t="s">
        <v>336</v>
      </c>
      <c r="C1535" s="1577"/>
      <c r="D1535" s="1577"/>
      <c r="E1535" s="1577"/>
      <c r="F1535" s="1577"/>
      <c r="G1535" s="1577"/>
      <c r="H1535" s="1577"/>
      <c r="I1535" s="1577"/>
      <c r="J1535" s="648"/>
      <c r="K1535" s="648"/>
      <c r="L1535" s="648"/>
      <c r="M1535" s="674"/>
      <c r="N1535" s="658"/>
      <c r="O1535" s="658"/>
      <c r="P1535" s="657"/>
      <c r="Q1535" s="658"/>
    </row>
    <row r="1536" spans="1:17" ht="15" customHeight="1" x14ac:dyDescent="0.35">
      <c r="A1536" s="1569" t="s">
        <v>1</v>
      </c>
      <c r="B1536" s="1460" t="s">
        <v>23</v>
      </c>
      <c r="C1536" s="1578"/>
      <c r="D1536" s="1578"/>
      <c r="E1536" s="1578"/>
      <c r="F1536" s="1571"/>
      <c r="G1536" s="1460" t="s">
        <v>24</v>
      </c>
      <c r="H1536" s="1571"/>
      <c r="I1536" s="1460" t="s">
        <v>4</v>
      </c>
      <c r="J1536" s="1571"/>
      <c r="K1536" s="1572" t="s">
        <v>5</v>
      </c>
      <c r="L1536" s="1573"/>
      <c r="M1536" s="1590" t="s">
        <v>6</v>
      </c>
      <c r="N1536" s="1591"/>
      <c r="O1536" s="1592"/>
      <c r="P1536" s="1593" t="s">
        <v>7</v>
      </c>
      <c r="Q1536" s="1593" t="s">
        <v>8</v>
      </c>
    </row>
    <row r="1537" spans="1:17" ht="26" x14ac:dyDescent="0.35">
      <c r="A1537" s="1597"/>
      <c r="B1537" s="568">
        <v>0.05</v>
      </c>
      <c r="C1537" s="568">
        <v>0.1</v>
      </c>
      <c r="D1537" s="568" t="s">
        <v>322</v>
      </c>
      <c r="E1537" s="568" t="s">
        <v>323</v>
      </c>
      <c r="F1537" s="568" t="s">
        <v>324</v>
      </c>
      <c r="G1537" s="568" t="s">
        <v>9</v>
      </c>
      <c r="H1537" s="568" t="s">
        <v>10</v>
      </c>
      <c r="I1537" s="568" t="s">
        <v>9</v>
      </c>
      <c r="J1537" s="568" t="s">
        <v>10</v>
      </c>
      <c r="K1537" s="630" t="s">
        <v>11</v>
      </c>
      <c r="L1537" s="568" t="s">
        <v>12</v>
      </c>
      <c r="M1537" s="606" t="s">
        <v>13</v>
      </c>
      <c r="N1537" s="606" t="s">
        <v>14</v>
      </c>
      <c r="O1537" s="606" t="s">
        <v>15</v>
      </c>
      <c r="P1537" s="1579"/>
      <c r="Q1537" s="1579"/>
    </row>
    <row r="1538" spans="1:17" x14ac:dyDescent="0.35">
      <c r="A1538" s="580">
        <v>1</v>
      </c>
      <c r="B1538" s="659">
        <v>30.52</v>
      </c>
      <c r="C1538" s="659">
        <v>29.28</v>
      </c>
      <c r="D1538" s="574">
        <v>0</v>
      </c>
      <c r="E1538" s="574">
        <v>0</v>
      </c>
      <c r="F1538" s="574">
        <v>0</v>
      </c>
      <c r="G1538" s="660">
        <v>33</v>
      </c>
      <c r="H1538" s="659">
        <v>28.4</v>
      </c>
      <c r="I1538" s="659">
        <v>96</v>
      </c>
      <c r="J1538" s="659">
        <v>48</v>
      </c>
      <c r="K1538" s="660">
        <v>3.6</v>
      </c>
      <c r="L1538" s="574">
        <v>0</v>
      </c>
      <c r="M1538" s="675">
        <v>1.31</v>
      </c>
      <c r="N1538" s="675">
        <v>0.46</v>
      </c>
      <c r="O1538" s="626">
        <f>AVERAGE(M1538:N1538)</f>
        <v>0.88500000000000001</v>
      </c>
      <c r="P1538" s="676">
        <v>0.18402777777777779</v>
      </c>
      <c r="Q1538" s="675">
        <v>1.2</v>
      </c>
    </row>
    <row r="1539" spans="1:17" x14ac:dyDescent="0.35">
      <c r="A1539" s="580">
        <v>2</v>
      </c>
      <c r="B1539" s="659">
        <v>33.159999999999997</v>
      </c>
      <c r="C1539" s="659">
        <v>29.92</v>
      </c>
      <c r="D1539" s="574">
        <v>0</v>
      </c>
      <c r="E1539" s="574">
        <v>0</v>
      </c>
      <c r="F1539" s="574">
        <v>0</v>
      </c>
      <c r="G1539" s="660">
        <v>34.200000000000003</v>
      </c>
      <c r="H1539" s="660">
        <v>28.4</v>
      </c>
      <c r="I1539" s="659">
        <v>88</v>
      </c>
      <c r="J1539" s="659">
        <v>46</v>
      </c>
      <c r="K1539" s="660">
        <v>4.2</v>
      </c>
      <c r="L1539" s="574">
        <v>0</v>
      </c>
      <c r="M1539" s="675">
        <v>1.01</v>
      </c>
      <c r="N1539" s="675">
        <v>0.41</v>
      </c>
      <c r="O1539" s="626">
        <f t="shared" ref="O1539:O1572" si="331">AVERAGE(M1539:N1539)</f>
        <v>0.71</v>
      </c>
      <c r="P1539" s="676">
        <v>0.28125</v>
      </c>
      <c r="Q1539" s="677">
        <v>0</v>
      </c>
    </row>
    <row r="1540" spans="1:17" x14ac:dyDescent="0.35">
      <c r="A1540" s="571">
        <v>3</v>
      </c>
      <c r="B1540" s="659">
        <v>34.76</v>
      </c>
      <c r="C1540" s="622">
        <v>32.56</v>
      </c>
      <c r="D1540" s="574">
        <v>0</v>
      </c>
      <c r="E1540" s="574">
        <v>0</v>
      </c>
      <c r="F1540" s="574">
        <v>0</v>
      </c>
      <c r="G1540" s="660">
        <v>35.6</v>
      </c>
      <c r="H1540" s="660">
        <v>28.2</v>
      </c>
      <c r="I1540" s="659">
        <v>92</v>
      </c>
      <c r="J1540" s="659">
        <v>40</v>
      </c>
      <c r="K1540" s="659">
        <v>4.9000000000000004</v>
      </c>
      <c r="L1540" s="574">
        <v>0</v>
      </c>
      <c r="M1540" s="678">
        <v>1.06</v>
      </c>
      <c r="N1540" s="678">
        <v>0.88</v>
      </c>
      <c r="O1540" s="626">
        <f t="shared" si="331"/>
        <v>0.97</v>
      </c>
      <c r="P1540" s="676">
        <v>0.30902777777777779</v>
      </c>
      <c r="Q1540" s="675">
        <v>0</v>
      </c>
    </row>
    <row r="1541" spans="1:17" x14ac:dyDescent="0.35">
      <c r="A1541" s="571">
        <v>4</v>
      </c>
      <c r="B1541" s="622">
        <v>36.04</v>
      </c>
      <c r="C1541" s="622">
        <v>31.36</v>
      </c>
      <c r="D1541" s="574">
        <v>0</v>
      </c>
      <c r="E1541" s="574">
        <v>0</v>
      </c>
      <c r="F1541" s="574">
        <v>0</v>
      </c>
      <c r="G1541" s="660">
        <v>35</v>
      </c>
      <c r="H1541" s="660">
        <v>29.2</v>
      </c>
      <c r="I1541" s="659">
        <v>92</v>
      </c>
      <c r="J1541" s="659">
        <v>39</v>
      </c>
      <c r="K1541" s="659">
        <v>5.0999999999999996</v>
      </c>
      <c r="L1541" s="574">
        <v>0</v>
      </c>
      <c r="M1541" s="675">
        <v>1.56</v>
      </c>
      <c r="N1541" s="678">
        <v>0.68</v>
      </c>
      <c r="O1541" s="626">
        <f t="shared" si="331"/>
        <v>1.1200000000000001</v>
      </c>
      <c r="P1541" s="676">
        <v>0.3888888888888889</v>
      </c>
      <c r="Q1541" s="677">
        <v>0</v>
      </c>
    </row>
    <row r="1542" spans="1:17" ht="15" thickBot="1" x14ac:dyDescent="0.4">
      <c r="A1542" s="571">
        <v>5</v>
      </c>
      <c r="B1542" s="619">
        <v>34.96</v>
      </c>
      <c r="C1542" s="663">
        <v>31.08</v>
      </c>
      <c r="D1542" s="574">
        <v>0</v>
      </c>
      <c r="E1542" s="574">
        <v>0</v>
      </c>
      <c r="F1542" s="574">
        <v>0</v>
      </c>
      <c r="G1542" s="620">
        <v>34</v>
      </c>
      <c r="H1542" s="620">
        <v>28.6</v>
      </c>
      <c r="I1542" s="619">
        <v>82</v>
      </c>
      <c r="J1542" s="619">
        <v>37</v>
      </c>
      <c r="K1542" s="619">
        <v>4.9000000000000004</v>
      </c>
      <c r="L1542" s="574">
        <v>0</v>
      </c>
      <c r="M1542" s="675">
        <v>1.56</v>
      </c>
      <c r="N1542" s="675">
        <v>0.56000000000000005</v>
      </c>
      <c r="O1542" s="626">
        <f t="shared" si="331"/>
        <v>1.06</v>
      </c>
      <c r="P1542" s="676">
        <v>0.4375</v>
      </c>
      <c r="Q1542" s="677">
        <v>0</v>
      </c>
    </row>
    <row r="1543" spans="1:17" ht="15" thickTop="1" x14ac:dyDescent="0.35">
      <c r="A1543" s="571">
        <v>6</v>
      </c>
      <c r="B1543" s="664">
        <v>36.24</v>
      </c>
      <c r="C1543" s="664">
        <v>31.08</v>
      </c>
      <c r="D1543" s="574">
        <v>0</v>
      </c>
      <c r="E1543" s="574">
        <v>0</v>
      </c>
      <c r="F1543" s="574">
        <v>0</v>
      </c>
      <c r="G1543" s="665">
        <v>35.200000000000003</v>
      </c>
      <c r="H1543" s="660">
        <v>27.2</v>
      </c>
      <c r="I1543" s="664">
        <v>84</v>
      </c>
      <c r="J1543" s="616">
        <v>35</v>
      </c>
      <c r="K1543" s="666">
        <v>5.6</v>
      </c>
      <c r="L1543" s="574">
        <v>0</v>
      </c>
      <c r="M1543" s="675">
        <v>1.36</v>
      </c>
      <c r="N1543" s="675">
        <v>0.56000000000000005</v>
      </c>
      <c r="O1543" s="626">
        <f t="shared" si="331"/>
        <v>0.96000000000000008</v>
      </c>
      <c r="P1543" s="676">
        <v>0.4513888888888889</v>
      </c>
      <c r="Q1543" s="677">
        <v>0</v>
      </c>
    </row>
    <row r="1544" spans="1:17" x14ac:dyDescent="0.35">
      <c r="A1544" s="571">
        <v>7</v>
      </c>
      <c r="B1544" s="622">
        <v>36.6</v>
      </c>
      <c r="C1544" s="659">
        <v>31.32</v>
      </c>
      <c r="D1544" s="574">
        <v>0</v>
      </c>
      <c r="E1544" s="574">
        <v>0</v>
      </c>
      <c r="F1544" s="574">
        <v>0</v>
      </c>
      <c r="G1544" s="660">
        <v>36.200000000000003</v>
      </c>
      <c r="H1544" s="660">
        <v>22</v>
      </c>
      <c r="I1544" s="659">
        <v>96</v>
      </c>
      <c r="J1544" s="659">
        <v>37</v>
      </c>
      <c r="K1544" s="660">
        <v>5</v>
      </c>
      <c r="L1544" s="574">
        <v>0</v>
      </c>
      <c r="M1544" s="675">
        <v>1.23</v>
      </c>
      <c r="N1544" s="675">
        <v>0.59</v>
      </c>
      <c r="O1544" s="626">
        <f t="shared" si="331"/>
        <v>0.90999999999999992</v>
      </c>
      <c r="P1544" s="676">
        <v>0.38541666666666669</v>
      </c>
      <c r="Q1544" s="677">
        <v>0</v>
      </c>
    </row>
    <row r="1545" spans="1:17" x14ac:dyDescent="0.35">
      <c r="A1545" s="571">
        <v>8</v>
      </c>
      <c r="B1545" s="659">
        <v>37.520000000000003</v>
      </c>
      <c r="C1545" s="659">
        <v>30.64</v>
      </c>
      <c r="D1545" s="574">
        <v>0</v>
      </c>
      <c r="E1545" s="574">
        <v>0</v>
      </c>
      <c r="F1545" s="574">
        <v>0</v>
      </c>
      <c r="G1545" s="660">
        <v>36</v>
      </c>
      <c r="H1545" s="659">
        <v>23.8</v>
      </c>
      <c r="I1545" s="659">
        <v>84</v>
      </c>
      <c r="J1545" s="659">
        <v>40</v>
      </c>
      <c r="K1545" s="660">
        <v>2.9</v>
      </c>
      <c r="L1545" s="574">
        <v>0</v>
      </c>
      <c r="M1545" s="675">
        <v>1.32</v>
      </c>
      <c r="N1545" s="675">
        <v>0.56999999999999995</v>
      </c>
      <c r="O1545" s="626">
        <f t="shared" si="331"/>
        <v>0.94500000000000006</v>
      </c>
      <c r="P1545" s="676">
        <v>0.38541666666666669</v>
      </c>
      <c r="Q1545" s="677">
        <v>0</v>
      </c>
    </row>
    <row r="1546" spans="1:17" x14ac:dyDescent="0.35">
      <c r="A1546" s="571">
        <v>9</v>
      </c>
      <c r="B1546" s="659">
        <v>38.200000000000003</v>
      </c>
      <c r="C1546" s="659">
        <v>32.119999999999997</v>
      </c>
      <c r="D1546" s="574">
        <v>0</v>
      </c>
      <c r="E1546" s="574">
        <v>0</v>
      </c>
      <c r="F1546" s="574">
        <v>0</v>
      </c>
      <c r="G1546" s="660">
        <v>35.6</v>
      </c>
      <c r="H1546" s="660">
        <v>29.4</v>
      </c>
      <c r="I1546" s="659">
        <v>83</v>
      </c>
      <c r="J1546" s="659">
        <v>35</v>
      </c>
      <c r="K1546" s="660">
        <v>6.1</v>
      </c>
      <c r="L1546" s="574">
        <v>0</v>
      </c>
      <c r="M1546" s="675">
        <v>1.45</v>
      </c>
      <c r="N1546" s="675">
        <v>0.8</v>
      </c>
      <c r="O1546" s="626">
        <f t="shared" si="331"/>
        <v>1.125</v>
      </c>
      <c r="P1546" s="676">
        <v>0.35069444444444442</v>
      </c>
      <c r="Q1546" s="677">
        <v>0</v>
      </c>
    </row>
    <row r="1547" spans="1:17" x14ac:dyDescent="0.35">
      <c r="A1547" s="585">
        <v>10</v>
      </c>
      <c r="B1547" s="659">
        <v>35.56</v>
      </c>
      <c r="C1547" s="619">
        <v>31.88</v>
      </c>
      <c r="D1547" s="574">
        <v>0</v>
      </c>
      <c r="E1547" s="574">
        <v>0</v>
      </c>
      <c r="F1547" s="574">
        <v>0</v>
      </c>
      <c r="G1547" s="660">
        <v>33.799999999999997</v>
      </c>
      <c r="H1547" s="660">
        <v>27.6</v>
      </c>
      <c r="I1547" s="659">
        <v>87</v>
      </c>
      <c r="J1547" s="659">
        <v>45</v>
      </c>
      <c r="K1547" s="659">
        <v>4.8</v>
      </c>
      <c r="L1547" s="574">
        <v>0</v>
      </c>
      <c r="M1547" s="678">
        <v>1.43</v>
      </c>
      <c r="N1547" s="678">
        <v>0.61</v>
      </c>
      <c r="O1547" s="626">
        <f t="shared" si="331"/>
        <v>1.02</v>
      </c>
      <c r="P1547" s="676">
        <v>0.19791666666666666</v>
      </c>
      <c r="Q1547" s="677">
        <v>0</v>
      </c>
    </row>
    <row r="1548" spans="1:17" x14ac:dyDescent="0.35">
      <c r="A1548" s="580" t="s">
        <v>16</v>
      </c>
      <c r="B1548" s="659">
        <f>SUM(B1538:B1547)</f>
        <v>353.56</v>
      </c>
      <c r="C1548" s="659">
        <f>SUM(C1538:C1547)</f>
        <v>311.23999999999995</v>
      </c>
      <c r="D1548" s="574">
        <v>0</v>
      </c>
      <c r="E1548" s="574">
        <v>0</v>
      </c>
      <c r="F1548" s="574">
        <v>0</v>
      </c>
      <c r="G1548" s="659">
        <f>SUM(G1538:G1547)</f>
        <v>348.6</v>
      </c>
      <c r="H1548" s="659">
        <f>SUM(H1538:H1547)</f>
        <v>272.8</v>
      </c>
      <c r="I1548" s="659">
        <f>SUM(I1538:I1547)</f>
        <v>884</v>
      </c>
      <c r="J1548" s="659">
        <f>SUM(J1538:J1547)</f>
        <v>402</v>
      </c>
      <c r="K1548" s="659">
        <f>SUM(K1538:K1547)</f>
        <v>47.1</v>
      </c>
      <c r="L1548" s="574">
        <v>0</v>
      </c>
      <c r="M1548" s="659">
        <f t="shared" ref="M1548:N1548" si="332">SUM(M1538:M1547)</f>
        <v>13.29</v>
      </c>
      <c r="N1548" s="659">
        <f t="shared" si="332"/>
        <v>6.120000000000001</v>
      </c>
      <c r="O1548" s="626">
        <f t="shared" si="331"/>
        <v>9.7050000000000001</v>
      </c>
      <c r="P1548" s="676"/>
      <c r="Q1548" s="677"/>
    </row>
    <row r="1549" spans="1:17" x14ac:dyDescent="0.35">
      <c r="A1549" s="580" t="s">
        <v>18</v>
      </c>
      <c r="B1549" s="659">
        <f>AVERAGE(B1538:B1547)</f>
        <v>35.356000000000002</v>
      </c>
      <c r="C1549" s="659">
        <f>AVERAGE(C1538:C1547)</f>
        <v>31.123999999999995</v>
      </c>
      <c r="D1549" s="574">
        <v>0</v>
      </c>
      <c r="E1549" s="574">
        <v>0</v>
      </c>
      <c r="F1549" s="574">
        <v>0</v>
      </c>
      <c r="G1549" s="659">
        <f>AVERAGE(G1538:G1547)</f>
        <v>34.86</v>
      </c>
      <c r="H1549" s="659">
        <f>AVERAGE(H1538:H1547)</f>
        <v>27.28</v>
      </c>
      <c r="I1549" s="659">
        <f>AVERAGE(I1538:I1547)</f>
        <v>88.4</v>
      </c>
      <c r="J1549" s="659">
        <f>AVERAGE(J1538:J1547)</f>
        <v>40.200000000000003</v>
      </c>
      <c r="K1549" s="659">
        <f>AVERAGE(K1538:K1547)</f>
        <v>4.71</v>
      </c>
      <c r="L1549" s="574">
        <v>0</v>
      </c>
      <c r="M1549" s="659">
        <f t="shared" ref="M1549:N1549" si="333">AVERAGE(M1538:M1547)</f>
        <v>1.329</v>
      </c>
      <c r="N1549" s="659">
        <f t="shared" si="333"/>
        <v>0.6120000000000001</v>
      </c>
      <c r="O1549" s="626">
        <f t="shared" si="331"/>
        <v>0.97050000000000003</v>
      </c>
      <c r="P1549" s="676"/>
      <c r="Q1549" s="677"/>
    </row>
    <row r="1550" spans="1:17" x14ac:dyDescent="0.35">
      <c r="A1550" s="603">
        <v>11</v>
      </c>
      <c r="B1550" s="622">
        <v>37.08</v>
      </c>
      <c r="C1550" s="668">
        <v>31.48</v>
      </c>
      <c r="D1550" s="574">
        <v>0</v>
      </c>
      <c r="E1550" s="574">
        <v>0</v>
      </c>
      <c r="F1550" s="574">
        <v>0</v>
      </c>
      <c r="G1550" s="660">
        <v>35.6</v>
      </c>
      <c r="H1550" s="660">
        <v>29</v>
      </c>
      <c r="I1550" s="659">
        <v>84</v>
      </c>
      <c r="J1550" s="659">
        <v>36</v>
      </c>
      <c r="K1550" s="660">
        <v>6</v>
      </c>
      <c r="L1550" s="574">
        <v>0</v>
      </c>
      <c r="M1550" s="675">
        <v>1.87</v>
      </c>
      <c r="N1550" s="678">
        <v>0.46</v>
      </c>
      <c r="O1550" s="626">
        <f t="shared" si="331"/>
        <v>1.165</v>
      </c>
      <c r="P1550" s="676">
        <v>0.375</v>
      </c>
      <c r="Q1550" s="677">
        <v>0</v>
      </c>
    </row>
    <row r="1551" spans="1:17" ht="15" thickBot="1" x14ac:dyDescent="0.4">
      <c r="A1551" s="571">
        <v>12</v>
      </c>
      <c r="B1551" s="619">
        <v>36.28</v>
      </c>
      <c r="C1551" s="623">
        <v>31.04</v>
      </c>
      <c r="D1551" s="574">
        <v>0</v>
      </c>
      <c r="E1551" s="574">
        <v>0</v>
      </c>
      <c r="F1551" s="574">
        <v>0</v>
      </c>
      <c r="G1551" s="620">
        <v>36</v>
      </c>
      <c r="H1551" s="620">
        <v>27.2</v>
      </c>
      <c r="I1551" s="619">
        <v>92</v>
      </c>
      <c r="J1551" s="619">
        <v>41</v>
      </c>
      <c r="K1551" s="619">
        <v>5.8</v>
      </c>
      <c r="L1551" s="574">
        <v>0</v>
      </c>
      <c r="M1551" s="675">
        <v>1.5</v>
      </c>
      <c r="N1551" s="675">
        <v>0.52</v>
      </c>
      <c r="O1551" s="626">
        <f t="shared" si="331"/>
        <v>1.01</v>
      </c>
      <c r="P1551" s="676">
        <v>0.27777777777777779</v>
      </c>
      <c r="Q1551" s="677">
        <v>0</v>
      </c>
    </row>
    <row r="1552" spans="1:17" x14ac:dyDescent="0.35">
      <c r="A1552" s="571">
        <v>13</v>
      </c>
      <c r="B1552" s="580">
        <v>36.520000000000003</v>
      </c>
      <c r="C1552" s="583">
        <v>31</v>
      </c>
      <c r="D1552" s="574">
        <v>0</v>
      </c>
      <c r="E1552" s="574">
        <v>0</v>
      </c>
      <c r="F1552" s="574">
        <v>0</v>
      </c>
      <c r="G1552" s="583">
        <v>35</v>
      </c>
      <c r="H1552" s="580">
        <v>23.4</v>
      </c>
      <c r="I1552" s="580">
        <v>92</v>
      </c>
      <c r="J1552" s="580">
        <v>37</v>
      </c>
      <c r="K1552" s="572">
        <v>6</v>
      </c>
      <c r="L1552" s="574">
        <v>0</v>
      </c>
      <c r="M1552" s="675">
        <v>1.39</v>
      </c>
      <c r="N1552" s="675">
        <v>0.51</v>
      </c>
      <c r="O1552" s="626">
        <f t="shared" si="331"/>
        <v>0.95</v>
      </c>
      <c r="P1552" s="676">
        <v>0.3125</v>
      </c>
      <c r="Q1552" s="677">
        <v>0</v>
      </c>
    </row>
    <row r="1553" spans="1:17" x14ac:dyDescent="0.35">
      <c r="A1553" s="571">
        <v>14</v>
      </c>
      <c r="B1553" s="580">
        <v>35.840000000000003</v>
      </c>
      <c r="C1553" s="580">
        <v>31.76</v>
      </c>
      <c r="D1553" s="574">
        <v>0</v>
      </c>
      <c r="E1553" s="574">
        <v>0</v>
      </c>
      <c r="F1553" s="574">
        <v>0</v>
      </c>
      <c r="G1553" s="580">
        <v>36.6</v>
      </c>
      <c r="H1553" s="583">
        <v>30</v>
      </c>
      <c r="I1553" s="580">
        <v>88</v>
      </c>
      <c r="J1553" s="580">
        <v>35</v>
      </c>
      <c r="K1553" s="583">
        <v>6</v>
      </c>
      <c r="L1553" s="574">
        <v>0</v>
      </c>
      <c r="M1553" s="675">
        <v>1.93</v>
      </c>
      <c r="N1553" s="675">
        <v>1.4</v>
      </c>
      <c r="O1553" s="626">
        <f t="shared" si="331"/>
        <v>1.665</v>
      </c>
      <c r="P1553" s="676">
        <v>0.2638888888888889</v>
      </c>
      <c r="Q1553" s="677">
        <v>0</v>
      </c>
    </row>
    <row r="1554" spans="1:17" x14ac:dyDescent="0.35">
      <c r="A1554" s="571">
        <v>15</v>
      </c>
      <c r="B1554" s="580">
        <v>37.68</v>
      </c>
      <c r="C1554" s="580">
        <v>32.04</v>
      </c>
      <c r="D1554" s="574">
        <v>0</v>
      </c>
      <c r="E1554" s="574">
        <v>0</v>
      </c>
      <c r="F1554" s="574">
        <v>0</v>
      </c>
      <c r="G1554" s="583">
        <v>36</v>
      </c>
      <c r="H1554" s="583">
        <v>29</v>
      </c>
      <c r="I1554" s="580">
        <v>84</v>
      </c>
      <c r="J1554" s="580">
        <v>37</v>
      </c>
      <c r="K1554" s="580">
        <v>5.9</v>
      </c>
      <c r="L1554" s="574">
        <v>0</v>
      </c>
      <c r="M1554" s="675">
        <v>1.82</v>
      </c>
      <c r="N1554" s="675">
        <v>0.75</v>
      </c>
      <c r="O1554" s="626">
        <f t="shared" si="331"/>
        <v>1.2850000000000001</v>
      </c>
      <c r="P1554" s="676">
        <v>0.3888888888888889</v>
      </c>
      <c r="Q1554" s="677">
        <v>0</v>
      </c>
    </row>
    <row r="1555" spans="1:17" x14ac:dyDescent="0.35">
      <c r="A1555" s="571">
        <v>16</v>
      </c>
      <c r="B1555" s="583">
        <v>39</v>
      </c>
      <c r="C1555" s="580">
        <v>32.4</v>
      </c>
      <c r="D1555" s="574">
        <v>0</v>
      </c>
      <c r="E1555" s="574">
        <v>0</v>
      </c>
      <c r="F1555" s="574">
        <v>0</v>
      </c>
      <c r="G1555" s="580">
        <v>36.4</v>
      </c>
      <c r="H1555" s="580">
        <v>29.4</v>
      </c>
      <c r="I1555" s="580">
        <v>69</v>
      </c>
      <c r="J1555" s="580">
        <v>31</v>
      </c>
      <c r="K1555" s="580">
        <v>6.1</v>
      </c>
      <c r="L1555" s="574">
        <v>0</v>
      </c>
      <c r="M1555" s="675">
        <v>1.5</v>
      </c>
      <c r="N1555" s="678">
        <v>0.34</v>
      </c>
      <c r="O1555" s="626">
        <f t="shared" si="331"/>
        <v>0.92</v>
      </c>
      <c r="P1555" s="676">
        <v>0.35069444444444442</v>
      </c>
      <c r="Q1555" s="677">
        <v>0</v>
      </c>
    </row>
    <row r="1556" spans="1:17" x14ac:dyDescent="0.35">
      <c r="A1556" s="571">
        <v>17</v>
      </c>
      <c r="B1556" s="580">
        <v>40.159999999999997</v>
      </c>
      <c r="C1556" s="580">
        <v>32.840000000000003</v>
      </c>
      <c r="D1556" s="574">
        <v>0</v>
      </c>
      <c r="E1556" s="574">
        <v>0</v>
      </c>
      <c r="F1556" s="574">
        <v>0</v>
      </c>
      <c r="G1556" s="580">
        <v>36.799999999999997</v>
      </c>
      <c r="H1556" s="583">
        <v>30</v>
      </c>
      <c r="I1556" s="580">
        <v>84</v>
      </c>
      <c r="J1556" s="580">
        <v>34</v>
      </c>
      <c r="K1556" s="580">
        <v>6.4</v>
      </c>
      <c r="L1556" s="574">
        <v>0</v>
      </c>
      <c r="M1556" s="678">
        <v>1.45</v>
      </c>
      <c r="N1556" s="678">
        <v>1.34</v>
      </c>
      <c r="O1556" s="626">
        <f t="shared" si="331"/>
        <v>1.395</v>
      </c>
      <c r="P1556" s="676">
        <v>0.3888888888888889</v>
      </c>
      <c r="Q1556" s="677">
        <v>0</v>
      </c>
    </row>
    <row r="1557" spans="1:17" x14ac:dyDescent="0.35">
      <c r="A1557" s="571">
        <v>18</v>
      </c>
      <c r="B1557" s="580">
        <v>29.8</v>
      </c>
      <c r="C1557" s="580">
        <v>31.4</v>
      </c>
      <c r="D1557" s="574">
        <v>0</v>
      </c>
      <c r="E1557" s="574">
        <v>0</v>
      </c>
      <c r="F1557" s="574">
        <v>0</v>
      </c>
      <c r="G1557" s="580">
        <v>36.200000000000003</v>
      </c>
      <c r="H1557" s="583">
        <v>28</v>
      </c>
      <c r="I1557" s="580">
        <v>96</v>
      </c>
      <c r="J1557" s="580">
        <v>53</v>
      </c>
      <c r="K1557" s="580">
        <v>2.4</v>
      </c>
      <c r="L1557" s="574">
        <v>0</v>
      </c>
      <c r="M1557" s="675">
        <v>1.65</v>
      </c>
      <c r="N1557" s="678">
        <v>0.75</v>
      </c>
      <c r="O1557" s="626">
        <f t="shared" si="331"/>
        <v>1.2</v>
      </c>
      <c r="P1557" s="676">
        <v>0.20833333333333334</v>
      </c>
      <c r="Q1557" s="675">
        <v>7.4</v>
      </c>
    </row>
    <row r="1558" spans="1:17" x14ac:dyDescent="0.35">
      <c r="A1558" s="571">
        <v>19</v>
      </c>
      <c r="B1558" s="578">
        <v>29.32</v>
      </c>
      <c r="C1558" s="578">
        <v>29.44</v>
      </c>
      <c r="D1558" s="574">
        <v>0</v>
      </c>
      <c r="E1558" s="574">
        <v>0</v>
      </c>
      <c r="F1558" s="574">
        <v>0</v>
      </c>
      <c r="G1558" s="578">
        <v>32.799999999999997</v>
      </c>
      <c r="H1558" s="578">
        <v>29.2</v>
      </c>
      <c r="I1558" s="578">
        <v>84</v>
      </c>
      <c r="J1558" s="578">
        <v>49</v>
      </c>
      <c r="K1558" s="578">
        <v>4.2</v>
      </c>
      <c r="L1558" s="574">
        <v>0</v>
      </c>
      <c r="M1558" s="675">
        <v>2.42</v>
      </c>
      <c r="N1558" s="675">
        <v>0.83</v>
      </c>
      <c r="O1558" s="626">
        <f t="shared" si="331"/>
        <v>1.625</v>
      </c>
      <c r="P1558" s="676">
        <v>0.125</v>
      </c>
      <c r="Q1558" s="678"/>
    </row>
    <row r="1559" spans="1:17" x14ac:dyDescent="0.35">
      <c r="A1559" s="585">
        <v>20</v>
      </c>
      <c r="B1559" s="583">
        <v>34</v>
      </c>
      <c r="C1559" s="580">
        <v>30.92</v>
      </c>
      <c r="D1559" s="574">
        <v>0</v>
      </c>
      <c r="E1559" s="574">
        <v>0</v>
      </c>
      <c r="F1559" s="574">
        <v>0</v>
      </c>
      <c r="G1559" s="583">
        <v>36.200000000000003</v>
      </c>
      <c r="H1559" s="583">
        <v>29</v>
      </c>
      <c r="I1559" s="580">
        <v>92</v>
      </c>
      <c r="J1559" s="589">
        <v>38</v>
      </c>
      <c r="K1559" s="583">
        <v>5.6</v>
      </c>
      <c r="L1559" s="678">
        <v>6.2</v>
      </c>
      <c r="M1559" s="675">
        <v>1.66</v>
      </c>
      <c r="N1559" s="675">
        <v>1.01</v>
      </c>
      <c r="O1559" s="626">
        <f t="shared" si="331"/>
        <v>1.335</v>
      </c>
      <c r="P1559" s="676">
        <v>0.31944444444444448</v>
      </c>
      <c r="Q1559" s="678"/>
    </row>
    <row r="1560" spans="1:17" x14ac:dyDescent="0.35">
      <c r="A1560" s="580" t="s">
        <v>16</v>
      </c>
      <c r="B1560" s="583">
        <f>SUM(B1550:B1559)</f>
        <v>355.68</v>
      </c>
      <c r="C1560" s="583">
        <f>SUM(C1550:C1559)</f>
        <v>314.32000000000005</v>
      </c>
      <c r="D1560" s="574">
        <v>0</v>
      </c>
      <c r="E1560" s="574">
        <v>0</v>
      </c>
      <c r="F1560" s="574">
        <v>0</v>
      </c>
      <c r="G1560" s="583">
        <f t="shared" ref="G1560:N1560" si="334">SUM(G1550:G1559)</f>
        <v>357.59999999999997</v>
      </c>
      <c r="H1560" s="583">
        <f t="shared" si="334"/>
        <v>284.2</v>
      </c>
      <c r="I1560" s="583">
        <f t="shared" si="334"/>
        <v>865</v>
      </c>
      <c r="J1560" s="583">
        <f t="shared" si="334"/>
        <v>391</v>
      </c>
      <c r="K1560" s="583">
        <f t="shared" si="334"/>
        <v>54.400000000000006</v>
      </c>
      <c r="L1560" s="583">
        <f t="shared" si="334"/>
        <v>6.2</v>
      </c>
      <c r="M1560" s="583">
        <f t="shared" si="334"/>
        <v>17.189999999999998</v>
      </c>
      <c r="N1560" s="583">
        <f t="shared" si="334"/>
        <v>7.9099999999999993</v>
      </c>
      <c r="O1560" s="626">
        <f t="shared" si="331"/>
        <v>12.549999999999999</v>
      </c>
      <c r="P1560" s="676"/>
      <c r="Q1560" s="678"/>
    </row>
    <row r="1561" spans="1:17" x14ac:dyDescent="0.35">
      <c r="A1561" s="580" t="s">
        <v>18</v>
      </c>
      <c r="B1561" s="583">
        <f>AVERAGE(B1550:B1559)</f>
        <v>35.567999999999998</v>
      </c>
      <c r="C1561" s="583">
        <f>AVERAGE(C1550:C1559)</f>
        <v>31.432000000000006</v>
      </c>
      <c r="D1561" s="574">
        <v>0</v>
      </c>
      <c r="E1561" s="574">
        <v>0</v>
      </c>
      <c r="F1561" s="574">
        <v>0</v>
      </c>
      <c r="G1561" s="583">
        <f t="shared" ref="G1561:N1561" si="335">AVERAGE(G1550:G1559)</f>
        <v>35.76</v>
      </c>
      <c r="H1561" s="583">
        <f t="shared" si="335"/>
        <v>28.419999999999998</v>
      </c>
      <c r="I1561" s="583">
        <f t="shared" si="335"/>
        <v>86.5</v>
      </c>
      <c r="J1561" s="583">
        <f t="shared" si="335"/>
        <v>39.1</v>
      </c>
      <c r="K1561" s="583">
        <f t="shared" si="335"/>
        <v>5.44</v>
      </c>
      <c r="L1561" s="583">
        <f t="shared" si="335"/>
        <v>0.62</v>
      </c>
      <c r="M1561" s="583">
        <f t="shared" si="335"/>
        <v>1.7189999999999999</v>
      </c>
      <c r="N1561" s="583">
        <f t="shared" si="335"/>
        <v>0.79099999999999993</v>
      </c>
      <c r="O1561" s="626">
        <f t="shared" si="331"/>
        <v>1.2549999999999999</v>
      </c>
      <c r="P1561" s="676"/>
      <c r="Q1561" s="678"/>
    </row>
    <row r="1562" spans="1:17" x14ac:dyDescent="0.35">
      <c r="A1562" s="612">
        <v>21</v>
      </c>
      <c r="B1562" s="580">
        <v>31.08</v>
      </c>
      <c r="C1562" s="580">
        <v>30.68</v>
      </c>
      <c r="D1562" s="574">
        <v>0</v>
      </c>
      <c r="E1562" s="574">
        <v>0</v>
      </c>
      <c r="F1562" s="574">
        <v>0</v>
      </c>
      <c r="G1562" s="580">
        <v>35.4</v>
      </c>
      <c r="H1562" s="583">
        <v>22.1</v>
      </c>
      <c r="I1562" s="580">
        <v>92</v>
      </c>
      <c r="J1562" s="580">
        <v>54</v>
      </c>
      <c r="K1562" s="583">
        <v>2.9</v>
      </c>
      <c r="L1562" s="675">
        <v>3.14</v>
      </c>
      <c r="M1562" s="675">
        <v>1.19</v>
      </c>
      <c r="N1562" s="675">
        <v>0.73</v>
      </c>
      <c r="O1562" s="626">
        <f t="shared" si="331"/>
        <v>0.96</v>
      </c>
      <c r="P1562" s="676">
        <v>9.0277777777777776E-2</v>
      </c>
      <c r="Q1562" s="678">
        <v>2.5</v>
      </c>
    </row>
    <row r="1563" spans="1:17" x14ac:dyDescent="0.35">
      <c r="A1563" s="594">
        <v>22</v>
      </c>
      <c r="B1563" s="580">
        <v>32.479999999999997</v>
      </c>
      <c r="C1563" s="580">
        <v>30.6</v>
      </c>
      <c r="D1563" s="574">
        <v>0</v>
      </c>
      <c r="E1563" s="574">
        <v>0</v>
      </c>
      <c r="F1563" s="574">
        <v>0</v>
      </c>
      <c r="G1563" s="583">
        <v>35.4</v>
      </c>
      <c r="H1563" s="583">
        <v>29.8</v>
      </c>
      <c r="I1563" s="580">
        <v>92</v>
      </c>
      <c r="J1563" s="580">
        <v>34</v>
      </c>
      <c r="K1563" s="583">
        <v>5</v>
      </c>
      <c r="L1563" s="675">
        <v>7.16</v>
      </c>
      <c r="M1563" s="675">
        <v>1.57</v>
      </c>
      <c r="N1563" s="675">
        <v>1.51</v>
      </c>
      <c r="O1563" s="626">
        <f t="shared" si="331"/>
        <v>1.54</v>
      </c>
      <c r="P1563" s="676">
        <v>0.25694444444444448</v>
      </c>
      <c r="Q1563" s="678">
        <v>0</v>
      </c>
    </row>
    <row r="1564" spans="1:17" x14ac:dyDescent="0.35">
      <c r="A1564" s="594">
        <v>23</v>
      </c>
      <c r="B1564" s="580">
        <v>27.44</v>
      </c>
      <c r="C1564" s="580">
        <v>29.28</v>
      </c>
      <c r="D1564" s="574">
        <v>0</v>
      </c>
      <c r="E1564" s="574">
        <v>0</v>
      </c>
      <c r="F1564" s="574">
        <v>0</v>
      </c>
      <c r="G1564" s="580">
        <v>32.799999999999997</v>
      </c>
      <c r="H1564" s="580">
        <v>30.4</v>
      </c>
      <c r="I1564" s="580">
        <v>96</v>
      </c>
      <c r="J1564" s="580">
        <v>63</v>
      </c>
      <c r="K1564" s="581">
        <v>2.5</v>
      </c>
      <c r="L1564" s="678">
        <v>2.72</v>
      </c>
      <c r="M1564" s="675">
        <v>2.44</v>
      </c>
      <c r="N1564" s="675">
        <v>0.7</v>
      </c>
      <c r="O1564" s="626">
        <f t="shared" si="331"/>
        <v>1.5699999999999998</v>
      </c>
      <c r="P1564" s="676">
        <v>6.9444444444444441E-3</v>
      </c>
      <c r="Q1564" s="678">
        <v>2.6</v>
      </c>
    </row>
    <row r="1565" spans="1:17" x14ac:dyDescent="0.35">
      <c r="A1565" s="594">
        <v>24</v>
      </c>
      <c r="B1565" s="580">
        <v>30.56</v>
      </c>
      <c r="C1565" s="580">
        <v>28.92</v>
      </c>
      <c r="D1565" s="574">
        <v>0</v>
      </c>
      <c r="E1565" s="574">
        <v>0</v>
      </c>
      <c r="F1565" s="574">
        <v>0</v>
      </c>
      <c r="G1565" s="580">
        <v>39.4</v>
      </c>
      <c r="H1565" s="583">
        <v>26.8</v>
      </c>
      <c r="I1565" s="580">
        <v>92</v>
      </c>
      <c r="J1565" s="580">
        <v>40</v>
      </c>
      <c r="K1565" s="580">
        <v>3.4</v>
      </c>
      <c r="L1565" s="675">
        <v>0.01</v>
      </c>
      <c r="M1565" s="678">
        <v>1.59</v>
      </c>
      <c r="N1565" s="678">
        <v>0.96</v>
      </c>
      <c r="O1565" s="626">
        <f t="shared" si="331"/>
        <v>1.2749999999999999</v>
      </c>
      <c r="P1565" s="677">
        <v>9.0277777777777776E-2</v>
      </c>
      <c r="Q1565" s="675">
        <v>0</v>
      </c>
    </row>
    <row r="1566" spans="1:17" x14ac:dyDescent="0.35">
      <c r="A1566" s="594">
        <v>25</v>
      </c>
      <c r="B1566" s="580">
        <v>37.119999999999997</v>
      </c>
      <c r="C1566" s="583">
        <v>31</v>
      </c>
      <c r="D1566" s="574">
        <v>0</v>
      </c>
      <c r="E1566" s="574">
        <v>0</v>
      </c>
      <c r="F1566" s="574">
        <v>0</v>
      </c>
      <c r="G1566" s="580">
        <v>36.200000000000003</v>
      </c>
      <c r="H1566" s="583">
        <v>23.4</v>
      </c>
      <c r="I1566" s="580">
        <v>92</v>
      </c>
      <c r="J1566" s="580">
        <v>35</v>
      </c>
      <c r="K1566" s="580">
        <v>6.4</v>
      </c>
      <c r="L1566" s="675">
        <v>8.94</v>
      </c>
      <c r="M1566" s="675">
        <v>1.46</v>
      </c>
      <c r="N1566" s="678">
        <v>0.55000000000000004</v>
      </c>
      <c r="O1566" s="626">
        <f t="shared" si="331"/>
        <v>1.0049999999999999</v>
      </c>
      <c r="P1566" s="677">
        <v>0.4375</v>
      </c>
      <c r="Q1566" s="675">
        <v>0</v>
      </c>
    </row>
    <row r="1567" spans="1:17" x14ac:dyDescent="0.35">
      <c r="A1567" s="594">
        <v>26</v>
      </c>
      <c r="B1567" s="578">
        <v>37.880000000000003</v>
      </c>
      <c r="C1567" s="578">
        <v>32.28</v>
      </c>
      <c r="D1567" s="574">
        <v>0</v>
      </c>
      <c r="E1567" s="574">
        <v>0</v>
      </c>
      <c r="F1567" s="574">
        <v>0</v>
      </c>
      <c r="G1567" s="579">
        <v>36</v>
      </c>
      <c r="H1567" s="578">
        <v>24.2</v>
      </c>
      <c r="I1567" s="578">
        <v>76</v>
      </c>
      <c r="J1567" s="578">
        <v>36</v>
      </c>
      <c r="K1567" s="578">
        <v>5.2</v>
      </c>
      <c r="L1567" s="677">
        <v>9</v>
      </c>
      <c r="M1567" s="675">
        <v>1.76</v>
      </c>
      <c r="N1567" s="675">
        <v>0.76</v>
      </c>
      <c r="O1567" s="626">
        <f t="shared" si="331"/>
        <v>1.26</v>
      </c>
      <c r="P1567" s="677">
        <v>0.3125</v>
      </c>
      <c r="Q1567" s="677">
        <v>0</v>
      </c>
    </row>
    <row r="1568" spans="1:17" x14ac:dyDescent="0.35">
      <c r="A1568" s="594">
        <v>27</v>
      </c>
      <c r="B1568" s="670">
        <v>36.4</v>
      </c>
      <c r="C1568" s="670">
        <v>32</v>
      </c>
      <c r="D1568" s="574">
        <v>0</v>
      </c>
      <c r="E1568" s="574">
        <v>0</v>
      </c>
      <c r="F1568" s="574">
        <v>0</v>
      </c>
      <c r="G1568" s="670">
        <v>36.4</v>
      </c>
      <c r="H1568" s="670">
        <v>30.4</v>
      </c>
      <c r="I1568" s="630">
        <v>77</v>
      </c>
      <c r="J1568" s="658">
        <v>37</v>
      </c>
      <c r="K1568" s="670">
        <v>6.4</v>
      </c>
      <c r="L1568" s="675" t="s">
        <v>164</v>
      </c>
      <c r="M1568" s="675">
        <v>2</v>
      </c>
      <c r="N1568" s="675">
        <v>1.26</v>
      </c>
      <c r="O1568" s="626">
        <f t="shared" si="331"/>
        <v>1.63</v>
      </c>
      <c r="P1568" s="677">
        <v>0.1388888888888889</v>
      </c>
      <c r="Q1568" s="675">
        <v>0</v>
      </c>
    </row>
    <row r="1569" spans="1:17" x14ac:dyDescent="0.35">
      <c r="A1569" s="594">
        <v>28</v>
      </c>
      <c r="B1569" s="630">
        <v>29.2</v>
      </c>
      <c r="C1569" s="630">
        <v>30.16</v>
      </c>
      <c r="D1569" s="574">
        <v>0</v>
      </c>
      <c r="E1569" s="574">
        <v>0</v>
      </c>
      <c r="F1569" s="574">
        <v>0</v>
      </c>
      <c r="G1569" s="630">
        <v>35.200000000000003</v>
      </c>
      <c r="H1569" s="670">
        <v>22.4</v>
      </c>
      <c r="I1569" s="630">
        <v>96</v>
      </c>
      <c r="J1569" s="630">
        <v>41</v>
      </c>
      <c r="K1569" s="670">
        <v>3.3</v>
      </c>
      <c r="L1569" s="675" t="s">
        <v>164</v>
      </c>
      <c r="M1569" s="675">
        <v>1.65</v>
      </c>
      <c r="N1569" s="675">
        <v>0.6</v>
      </c>
      <c r="O1569" s="626">
        <f t="shared" si="331"/>
        <v>1.125</v>
      </c>
      <c r="P1569" s="677">
        <v>0.34027777777777773</v>
      </c>
      <c r="Q1569" s="675">
        <v>33.200000000000003</v>
      </c>
    </row>
    <row r="1570" spans="1:17" x14ac:dyDescent="0.35">
      <c r="A1570" s="594">
        <v>29</v>
      </c>
      <c r="B1570" s="630">
        <v>30.12</v>
      </c>
      <c r="C1570" s="630">
        <v>30.12</v>
      </c>
      <c r="D1570" s="574">
        <v>0</v>
      </c>
      <c r="E1570" s="574">
        <v>0</v>
      </c>
      <c r="F1570" s="574">
        <v>0</v>
      </c>
      <c r="G1570" s="670">
        <v>36.6</v>
      </c>
      <c r="H1570" s="670">
        <v>24</v>
      </c>
      <c r="I1570" s="630">
        <v>96</v>
      </c>
      <c r="J1570" s="630">
        <v>42</v>
      </c>
      <c r="K1570" s="670">
        <v>4.7</v>
      </c>
      <c r="L1570" s="675" t="s">
        <v>164</v>
      </c>
      <c r="M1570" s="675">
        <v>1.75</v>
      </c>
      <c r="N1570" s="675">
        <v>0.38</v>
      </c>
      <c r="O1570" s="626">
        <f t="shared" si="331"/>
        <v>1.0649999999999999</v>
      </c>
      <c r="P1570" s="677">
        <v>0.24652777777777779</v>
      </c>
      <c r="Q1570" s="675">
        <v>0</v>
      </c>
    </row>
    <row r="1571" spans="1:17" x14ac:dyDescent="0.35">
      <c r="A1571" s="594">
        <v>30</v>
      </c>
      <c r="B1571" s="630">
        <v>30.8</v>
      </c>
      <c r="C1571" s="630">
        <v>30.32</v>
      </c>
      <c r="D1571" s="574">
        <v>0</v>
      </c>
      <c r="E1571" s="574">
        <v>0</v>
      </c>
      <c r="F1571" s="574">
        <v>0</v>
      </c>
      <c r="G1571" s="630">
        <v>33.6</v>
      </c>
      <c r="H1571" s="630">
        <v>30.2</v>
      </c>
      <c r="I1571" s="630">
        <v>88</v>
      </c>
      <c r="J1571" s="630">
        <v>50</v>
      </c>
      <c r="K1571" s="671">
        <v>3.3</v>
      </c>
      <c r="L1571" s="678">
        <v>5.96</v>
      </c>
      <c r="M1571" s="675">
        <v>1.54</v>
      </c>
      <c r="N1571" s="675">
        <v>0.44</v>
      </c>
      <c r="O1571" s="626">
        <f t="shared" si="331"/>
        <v>0.99</v>
      </c>
      <c r="P1571" s="677">
        <v>0.14583333333333334</v>
      </c>
      <c r="Q1571" s="678" t="s">
        <v>164</v>
      </c>
    </row>
    <row r="1572" spans="1:17" x14ac:dyDescent="0.35">
      <c r="A1572" s="651">
        <v>31</v>
      </c>
      <c r="B1572" s="630">
        <v>25.96</v>
      </c>
      <c r="C1572" s="630">
        <v>27.08</v>
      </c>
      <c r="D1572" s="574">
        <v>0</v>
      </c>
      <c r="E1572" s="574">
        <v>0</v>
      </c>
      <c r="F1572" s="574">
        <v>0</v>
      </c>
      <c r="G1572" s="630">
        <v>28.4</v>
      </c>
      <c r="H1572" s="670">
        <v>22.4</v>
      </c>
      <c r="I1572" s="630">
        <v>96</v>
      </c>
      <c r="J1572" s="630">
        <v>77</v>
      </c>
      <c r="K1572" s="630">
        <v>0.8</v>
      </c>
      <c r="L1572" s="675">
        <v>5.96</v>
      </c>
      <c r="M1572" s="678">
        <v>1.45</v>
      </c>
      <c r="N1572" s="678">
        <v>0.39</v>
      </c>
      <c r="O1572" s="626">
        <f t="shared" si="331"/>
        <v>0.91999999999999993</v>
      </c>
      <c r="P1572" s="676">
        <v>0.10416666666666667</v>
      </c>
      <c r="Q1572" s="675">
        <v>13.5</v>
      </c>
    </row>
    <row r="1573" spans="1:17" x14ac:dyDescent="0.35">
      <c r="A1573" s="580" t="s">
        <v>16</v>
      </c>
      <c r="B1573" s="583">
        <f>SUM(B1562:B1572)</f>
        <v>349.04</v>
      </c>
      <c r="C1573" s="583">
        <f>SUM(C1562:C1572)</f>
        <v>332.44</v>
      </c>
      <c r="D1573" s="574">
        <v>0</v>
      </c>
      <c r="E1573" s="574">
        <v>0</v>
      </c>
      <c r="F1573" s="574">
        <v>0</v>
      </c>
      <c r="G1573" s="583">
        <f t="shared" ref="G1573:O1573" si="336">SUM(G1562:G1572)</f>
        <v>385.40000000000003</v>
      </c>
      <c r="H1573" s="583">
        <f t="shared" si="336"/>
        <v>286.09999999999997</v>
      </c>
      <c r="I1573" s="583">
        <f t="shared" si="336"/>
        <v>993</v>
      </c>
      <c r="J1573" s="583">
        <f t="shared" si="336"/>
        <v>509</v>
      </c>
      <c r="K1573" s="583">
        <f t="shared" si="336"/>
        <v>43.9</v>
      </c>
      <c r="L1573" s="583">
        <f t="shared" si="336"/>
        <v>42.89</v>
      </c>
      <c r="M1573" s="583">
        <f t="shared" si="336"/>
        <v>18.399999999999999</v>
      </c>
      <c r="N1573" s="583">
        <f t="shared" si="336"/>
        <v>8.2799999999999994</v>
      </c>
      <c r="O1573" s="583">
        <f t="shared" si="336"/>
        <v>13.34</v>
      </c>
      <c r="P1573" s="583"/>
      <c r="Q1573" s="583"/>
    </row>
    <row r="1574" spans="1:17" x14ac:dyDescent="0.35">
      <c r="A1574" s="580" t="s">
        <v>18</v>
      </c>
      <c r="B1574" s="581">
        <f>AVERAGE(B1562:B1572)</f>
        <v>31.730909090909094</v>
      </c>
      <c r="C1574" s="581">
        <f>AVERAGE(C1562:C1572)</f>
        <v>30.221818181818183</v>
      </c>
      <c r="D1574" s="574">
        <v>0</v>
      </c>
      <c r="E1574" s="574">
        <v>0</v>
      </c>
      <c r="F1574" s="574">
        <v>0</v>
      </c>
      <c r="G1574" s="581">
        <f t="shared" ref="G1574:O1574" si="337">AVERAGE(G1562:G1572)</f>
        <v>35.036363636363639</v>
      </c>
      <c r="H1574" s="581">
        <f t="shared" si="337"/>
        <v>26.009090909090904</v>
      </c>
      <c r="I1574" s="581">
        <f t="shared" si="337"/>
        <v>90.272727272727266</v>
      </c>
      <c r="J1574" s="581">
        <f t="shared" si="337"/>
        <v>46.272727272727273</v>
      </c>
      <c r="K1574" s="581">
        <f t="shared" si="337"/>
        <v>3.9909090909090907</v>
      </c>
      <c r="L1574" s="581">
        <f t="shared" si="337"/>
        <v>5.3612500000000001</v>
      </c>
      <c r="M1574" s="581">
        <f t="shared" si="337"/>
        <v>1.6727272727272726</v>
      </c>
      <c r="N1574" s="581">
        <f t="shared" si="337"/>
        <v>0.75272727272727269</v>
      </c>
      <c r="O1574" s="581">
        <f t="shared" si="337"/>
        <v>1.2127272727272727</v>
      </c>
      <c r="P1574" s="581"/>
      <c r="Q1574" s="581"/>
    </row>
    <row r="1575" spans="1:17" x14ac:dyDescent="0.35">
      <c r="A1575" s="580" t="s">
        <v>20</v>
      </c>
      <c r="B1575" s="581">
        <f>B1560+B1548+B1573</f>
        <v>1058.28</v>
      </c>
      <c r="C1575" s="581">
        <f>C1560+C1548+C1573</f>
        <v>958</v>
      </c>
      <c r="D1575" s="574">
        <v>0</v>
      </c>
      <c r="E1575" s="574">
        <v>0</v>
      </c>
      <c r="F1575" s="574">
        <v>0</v>
      </c>
      <c r="G1575" s="581">
        <f t="shared" ref="G1575:O1575" si="338">G1560+G1548+G1573</f>
        <v>1091.6000000000001</v>
      </c>
      <c r="H1575" s="581">
        <f t="shared" si="338"/>
        <v>843.09999999999991</v>
      </c>
      <c r="I1575" s="581">
        <f t="shared" si="338"/>
        <v>2742</v>
      </c>
      <c r="J1575" s="581">
        <f t="shared" si="338"/>
        <v>1302</v>
      </c>
      <c r="K1575" s="581">
        <f t="shared" si="338"/>
        <v>145.4</v>
      </c>
      <c r="L1575" s="581">
        <f t="shared" si="338"/>
        <v>49.09</v>
      </c>
      <c r="M1575" s="581">
        <f t="shared" si="338"/>
        <v>48.879999999999995</v>
      </c>
      <c r="N1575" s="581">
        <f t="shared" si="338"/>
        <v>22.310000000000002</v>
      </c>
      <c r="O1575" s="581">
        <f t="shared" si="338"/>
        <v>35.594999999999999</v>
      </c>
      <c r="P1575" s="581"/>
      <c r="Q1575" s="581"/>
    </row>
    <row r="1576" spans="1:17" x14ac:dyDescent="0.35">
      <c r="A1576" s="580" t="s">
        <v>21</v>
      </c>
      <c r="B1576" s="581">
        <f>B1575/31</f>
        <v>34.138064516129035</v>
      </c>
      <c r="C1576" s="581">
        <f>C1575/31</f>
        <v>30.903225806451612</v>
      </c>
      <c r="D1576" s="574">
        <v>0</v>
      </c>
      <c r="E1576" s="574">
        <v>0</v>
      </c>
      <c r="F1576" s="574">
        <v>0</v>
      </c>
      <c r="G1576" s="581">
        <f t="shared" ref="G1576:O1576" si="339">G1575/31</f>
        <v>35.212903225806457</v>
      </c>
      <c r="H1576" s="581">
        <f t="shared" si="339"/>
        <v>27.196774193548386</v>
      </c>
      <c r="I1576" s="581">
        <f t="shared" si="339"/>
        <v>88.451612903225808</v>
      </c>
      <c r="J1576" s="581">
        <f t="shared" si="339"/>
        <v>42</v>
      </c>
      <c r="K1576" s="581">
        <f t="shared" si="339"/>
        <v>4.6903225806451614</v>
      </c>
      <c r="L1576" s="581">
        <f t="shared" si="339"/>
        <v>1.5835483870967744</v>
      </c>
      <c r="M1576" s="581">
        <f t="shared" si="339"/>
        <v>1.576774193548387</v>
      </c>
      <c r="N1576" s="581">
        <f t="shared" si="339"/>
        <v>0.71967741935483875</v>
      </c>
      <c r="O1576" s="581">
        <f t="shared" si="339"/>
        <v>1.1482258064516129</v>
      </c>
      <c r="P1576" s="581"/>
      <c r="Q1576" s="581"/>
    </row>
    <row r="1577" spans="1:17" x14ac:dyDescent="0.35">
      <c r="A1577" s="634"/>
      <c r="B1577" s="634"/>
      <c r="C1577" s="634"/>
      <c r="D1577" s="634"/>
      <c r="E1577" s="634"/>
      <c r="F1577" s="634"/>
      <c r="G1577" s="634"/>
      <c r="H1577" s="634"/>
      <c r="I1577" s="634"/>
      <c r="J1577" s="634"/>
      <c r="K1577" s="634"/>
      <c r="L1577" s="634"/>
      <c r="M1577" s="634"/>
      <c r="N1577" s="634"/>
      <c r="O1577" s="634"/>
      <c r="P1577" s="634"/>
      <c r="Q1577" s="634"/>
    </row>
    <row r="1578" spans="1:17" ht="15" thickBot="1" x14ac:dyDescent="0.4">
      <c r="A1578" s="634"/>
      <c r="B1578" s="1589" t="s">
        <v>337</v>
      </c>
      <c r="C1578" s="1589"/>
      <c r="D1578" s="1589"/>
      <c r="E1578" s="1589"/>
      <c r="F1578" s="1589"/>
      <c r="G1578" s="1589"/>
      <c r="H1578" s="1589"/>
      <c r="I1578" s="1589"/>
      <c r="J1578" s="1589"/>
      <c r="K1578" s="1589"/>
      <c r="L1578" s="1589"/>
      <c r="M1578" s="1589"/>
      <c r="N1578" s="658"/>
      <c r="O1578" s="658"/>
      <c r="P1578" s="657"/>
      <c r="Q1578" s="658"/>
    </row>
    <row r="1579" spans="1:17" ht="24.75" customHeight="1" x14ac:dyDescent="0.35">
      <c r="A1579" s="1569" t="s">
        <v>1</v>
      </c>
      <c r="B1579" s="1460" t="s">
        <v>23</v>
      </c>
      <c r="C1579" s="1578"/>
      <c r="D1579" s="1578"/>
      <c r="E1579" s="1578"/>
      <c r="F1579" s="1571"/>
      <c r="G1579" s="1460" t="s">
        <v>24</v>
      </c>
      <c r="H1579" s="1571"/>
      <c r="I1579" s="1460" t="s">
        <v>4</v>
      </c>
      <c r="J1579" s="1571"/>
      <c r="K1579" s="1572" t="s">
        <v>5</v>
      </c>
      <c r="L1579" s="1573"/>
      <c r="M1579" s="1590" t="s">
        <v>6</v>
      </c>
      <c r="N1579" s="1591"/>
      <c r="O1579" s="1592"/>
      <c r="P1579" s="1593" t="s">
        <v>7</v>
      </c>
      <c r="Q1579" s="1593" t="s">
        <v>8</v>
      </c>
    </row>
    <row r="1580" spans="1:17" ht="26" x14ac:dyDescent="0.35">
      <c r="A1580" s="1597"/>
      <c r="B1580" s="568">
        <v>0.05</v>
      </c>
      <c r="C1580" s="568">
        <v>0.1</v>
      </c>
      <c r="D1580" s="568" t="s">
        <v>322</v>
      </c>
      <c r="E1580" s="568" t="s">
        <v>323</v>
      </c>
      <c r="F1580" s="568" t="s">
        <v>324</v>
      </c>
      <c r="G1580" s="568" t="s">
        <v>9</v>
      </c>
      <c r="H1580" s="568" t="s">
        <v>10</v>
      </c>
      <c r="I1580" s="568" t="s">
        <v>9</v>
      </c>
      <c r="J1580" s="568" t="s">
        <v>10</v>
      </c>
      <c r="K1580" s="630" t="s">
        <v>11</v>
      </c>
      <c r="L1580" s="568" t="s">
        <v>12</v>
      </c>
      <c r="M1580" s="606" t="s">
        <v>13</v>
      </c>
      <c r="N1580" s="606" t="s">
        <v>14</v>
      </c>
      <c r="O1580" s="606" t="s">
        <v>15</v>
      </c>
      <c r="P1580" s="1579"/>
      <c r="Q1580" s="1579"/>
    </row>
    <row r="1581" spans="1:17" x14ac:dyDescent="0.35">
      <c r="A1581" s="580">
        <v>1</v>
      </c>
      <c r="B1581" s="675">
        <v>28.92</v>
      </c>
      <c r="C1581" s="678">
        <v>27.84</v>
      </c>
      <c r="D1581" s="574">
        <v>0</v>
      </c>
      <c r="E1581" s="574">
        <v>0</v>
      </c>
      <c r="F1581" s="574">
        <v>0</v>
      </c>
      <c r="G1581" s="675">
        <v>34.4</v>
      </c>
      <c r="H1581" s="677">
        <v>28</v>
      </c>
      <c r="I1581" s="675">
        <v>96</v>
      </c>
      <c r="J1581" s="675">
        <v>42</v>
      </c>
      <c r="K1581" s="675">
        <v>3.4</v>
      </c>
      <c r="L1581" s="675">
        <v>3.84</v>
      </c>
      <c r="M1581" s="675">
        <v>1.18</v>
      </c>
      <c r="N1581" s="675">
        <v>0.75</v>
      </c>
      <c r="O1581" s="626">
        <f>AVERAGE(M1581:N1581)</f>
        <v>0.96499999999999997</v>
      </c>
      <c r="P1581" s="676">
        <v>0.25</v>
      </c>
      <c r="Q1581" s="675">
        <v>9.4</v>
      </c>
    </row>
    <row r="1582" spans="1:17" x14ac:dyDescent="0.35">
      <c r="A1582" s="580">
        <v>2</v>
      </c>
      <c r="B1582" s="675">
        <v>28.08</v>
      </c>
      <c r="C1582" s="675">
        <v>27.64</v>
      </c>
      <c r="D1582" s="574">
        <v>0</v>
      </c>
      <c r="E1582" s="574">
        <v>0</v>
      </c>
      <c r="F1582" s="574">
        <v>0</v>
      </c>
      <c r="G1582" s="677">
        <v>34</v>
      </c>
      <c r="H1582" s="677">
        <v>28</v>
      </c>
      <c r="I1582" s="675">
        <v>96</v>
      </c>
      <c r="J1582" s="675">
        <v>55</v>
      </c>
      <c r="K1582" s="675">
        <v>2.2000000000000002</v>
      </c>
      <c r="L1582" s="678">
        <v>3.98</v>
      </c>
      <c r="M1582" s="675">
        <v>1.57</v>
      </c>
      <c r="N1582" s="675">
        <v>0.93</v>
      </c>
      <c r="O1582" s="626">
        <f t="shared" ref="O1582:O1615" si="340">AVERAGE(M1582:N1582)</f>
        <v>1.25</v>
      </c>
      <c r="P1582" s="676">
        <v>0.16666666666666666</v>
      </c>
      <c r="Q1582" s="677">
        <v>22.2</v>
      </c>
    </row>
    <row r="1583" spans="1:17" x14ac:dyDescent="0.35">
      <c r="A1583" s="571">
        <v>3</v>
      </c>
      <c r="B1583" s="678">
        <v>30.84</v>
      </c>
      <c r="C1583" s="678">
        <v>29.24</v>
      </c>
      <c r="D1583" s="574">
        <v>0</v>
      </c>
      <c r="E1583" s="574">
        <v>0</v>
      </c>
      <c r="F1583" s="574">
        <v>0</v>
      </c>
      <c r="G1583" s="677">
        <v>32.799999999999997</v>
      </c>
      <c r="H1583" s="677">
        <v>23.2</v>
      </c>
      <c r="I1583" s="675">
        <v>92</v>
      </c>
      <c r="J1583" s="675">
        <v>53</v>
      </c>
      <c r="K1583" s="677">
        <v>3</v>
      </c>
      <c r="L1583" s="675">
        <v>3.5</v>
      </c>
      <c r="M1583" s="678">
        <v>1.31</v>
      </c>
      <c r="N1583" s="678">
        <v>0.54</v>
      </c>
      <c r="O1583" s="626">
        <f t="shared" si="340"/>
        <v>0.92500000000000004</v>
      </c>
      <c r="P1583" s="676" t="s">
        <v>300</v>
      </c>
      <c r="Q1583" s="675">
        <v>2.2999999999999998</v>
      </c>
    </row>
    <row r="1584" spans="1:17" x14ac:dyDescent="0.35">
      <c r="A1584" s="571">
        <v>4</v>
      </c>
      <c r="B1584" s="675">
        <v>29.36</v>
      </c>
      <c r="C1584" s="675">
        <v>29.04</v>
      </c>
      <c r="D1584" s="574">
        <v>0</v>
      </c>
      <c r="E1584" s="574">
        <v>0</v>
      </c>
      <c r="F1584" s="574">
        <v>0</v>
      </c>
      <c r="G1584" s="677">
        <v>35</v>
      </c>
      <c r="H1584" s="677">
        <v>23</v>
      </c>
      <c r="I1584" s="675">
        <v>96</v>
      </c>
      <c r="J1584" s="675">
        <v>45</v>
      </c>
      <c r="K1584" s="677">
        <v>2.8</v>
      </c>
      <c r="L1584" s="675">
        <v>5.86</v>
      </c>
      <c r="M1584" s="675">
        <v>1.39</v>
      </c>
      <c r="N1584" s="678">
        <v>0.66</v>
      </c>
      <c r="O1584" s="626">
        <f t="shared" si="340"/>
        <v>1.0249999999999999</v>
      </c>
      <c r="P1584" s="676" t="s">
        <v>116</v>
      </c>
      <c r="Q1584" s="677">
        <v>0</v>
      </c>
    </row>
    <row r="1585" spans="1:17" x14ac:dyDescent="0.35">
      <c r="A1585" s="571">
        <v>5</v>
      </c>
      <c r="B1585" s="675">
        <v>31.44</v>
      </c>
      <c r="C1585" s="675">
        <v>29.72</v>
      </c>
      <c r="D1585" s="574">
        <v>0</v>
      </c>
      <c r="E1585" s="574">
        <v>0</v>
      </c>
      <c r="F1585" s="574">
        <v>0</v>
      </c>
      <c r="G1585" s="677">
        <v>33.6</v>
      </c>
      <c r="H1585" s="677">
        <v>28.6</v>
      </c>
      <c r="I1585" s="675">
        <v>96</v>
      </c>
      <c r="J1585" s="675">
        <v>46</v>
      </c>
      <c r="K1585" s="677">
        <v>4</v>
      </c>
      <c r="L1585" s="677">
        <v>5.8</v>
      </c>
      <c r="M1585" s="675">
        <v>1.27</v>
      </c>
      <c r="N1585" s="675">
        <v>0.43</v>
      </c>
      <c r="O1585" s="626">
        <f t="shared" si="340"/>
        <v>0.85</v>
      </c>
      <c r="P1585" s="676" t="s">
        <v>99</v>
      </c>
      <c r="Q1585" s="677">
        <v>0</v>
      </c>
    </row>
    <row r="1586" spans="1:17" x14ac:dyDescent="0.35">
      <c r="A1586" s="571">
        <v>6</v>
      </c>
      <c r="B1586" s="675">
        <v>31.2</v>
      </c>
      <c r="C1586" s="675">
        <v>30.16</v>
      </c>
      <c r="D1586" s="574">
        <v>0</v>
      </c>
      <c r="E1586" s="574">
        <v>0</v>
      </c>
      <c r="F1586" s="574">
        <v>0</v>
      </c>
      <c r="G1586" s="675">
        <v>35.200000000000003</v>
      </c>
      <c r="H1586" s="675">
        <v>22.4</v>
      </c>
      <c r="I1586" s="675">
        <v>92</v>
      </c>
      <c r="J1586" s="675">
        <v>40</v>
      </c>
      <c r="K1586" s="677">
        <v>5.2</v>
      </c>
      <c r="L1586" s="678">
        <v>8.16</v>
      </c>
      <c r="M1586" s="675">
        <v>1.27</v>
      </c>
      <c r="N1586" s="675">
        <v>0.67</v>
      </c>
      <c r="O1586" s="626">
        <f t="shared" si="340"/>
        <v>0.97</v>
      </c>
      <c r="P1586" s="676" t="s">
        <v>271</v>
      </c>
      <c r="Q1586" s="677">
        <v>0</v>
      </c>
    </row>
    <row r="1587" spans="1:17" x14ac:dyDescent="0.35">
      <c r="A1587" s="571">
        <v>7</v>
      </c>
      <c r="B1587" s="678">
        <v>28.56</v>
      </c>
      <c r="C1587" s="675">
        <v>29.28</v>
      </c>
      <c r="D1587" s="574">
        <v>0</v>
      </c>
      <c r="E1587" s="574">
        <v>0</v>
      </c>
      <c r="F1587" s="574">
        <v>0</v>
      </c>
      <c r="G1587" s="677">
        <v>35</v>
      </c>
      <c r="H1587" s="677">
        <v>30</v>
      </c>
      <c r="I1587" s="675">
        <v>84</v>
      </c>
      <c r="J1587" s="675">
        <v>54</v>
      </c>
      <c r="K1587" s="675">
        <v>3.8</v>
      </c>
      <c r="L1587" s="675">
        <v>8.34</v>
      </c>
      <c r="M1587" s="675">
        <v>1.94</v>
      </c>
      <c r="N1587" s="675">
        <v>0.74</v>
      </c>
      <c r="O1587" s="626">
        <f t="shared" si="340"/>
        <v>1.3399999999999999</v>
      </c>
      <c r="P1587" s="676" t="s">
        <v>338</v>
      </c>
      <c r="Q1587" s="677">
        <v>0</v>
      </c>
    </row>
    <row r="1588" spans="1:17" x14ac:dyDescent="0.35">
      <c r="A1588" s="571">
        <v>8</v>
      </c>
      <c r="B1588" s="675">
        <v>31.6</v>
      </c>
      <c r="C1588" s="678">
        <v>29.36</v>
      </c>
      <c r="D1588" s="574">
        <v>0</v>
      </c>
      <c r="E1588" s="574">
        <v>0</v>
      </c>
      <c r="F1588" s="574">
        <v>0</v>
      </c>
      <c r="G1588" s="677">
        <v>33</v>
      </c>
      <c r="H1588" s="677">
        <v>22.6</v>
      </c>
      <c r="I1588" s="675">
        <v>96</v>
      </c>
      <c r="J1588" s="675">
        <v>46</v>
      </c>
      <c r="K1588" s="675">
        <v>3.3</v>
      </c>
      <c r="L1588" s="675">
        <v>5.58</v>
      </c>
      <c r="M1588" s="675">
        <v>0.87</v>
      </c>
      <c r="N1588" s="675">
        <v>0.78</v>
      </c>
      <c r="O1588" s="626">
        <f t="shared" si="340"/>
        <v>0.82499999999999996</v>
      </c>
      <c r="P1588" s="676">
        <v>0</v>
      </c>
      <c r="Q1588" s="677">
        <v>0</v>
      </c>
    </row>
    <row r="1589" spans="1:17" x14ac:dyDescent="0.35">
      <c r="A1589" s="571">
        <v>9</v>
      </c>
      <c r="B1589" s="675">
        <v>33.159999999999997</v>
      </c>
      <c r="C1589" s="675">
        <v>30.36</v>
      </c>
      <c r="D1589" s="574">
        <v>0</v>
      </c>
      <c r="E1589" s="574">
        <v>0</v>
      </c>
      <c r="F1589" s="574">
        <v>0</v>
      </c>
      <c r="G1589" s="677">
        <v>33.799999999999997</v>
      </c>
      <c r="H1589" s="677">
        <v>28.6</v>
      </c>
      <c r="I1589" s="675">
        <v>88</v>
      </c>
      <c r="J1589" s="675">
        <v>43</v>
      </c>
      <c r="K1589" s="675">
        <v>3.2</v>
      </c>
      <c r="L1589" s="678">
        <v>6.94</v>
      </c>
      <c r="M1589" s="675">
        <v>1.33</v>
      </c>
      <c r="N1589" s="675">
        <v>0.65</v>
      </c>
      <c r="O1589" s="626">
        <f t="shared" si="340"/>
        <v>0.99</v>
      </c>
      <c r="P1589" s="676" t="s">
        <v>339</v>
      </c>
      <c r="Q1589" s="677">
        <v>0.6</v>
      </c>
    </row>
    <row r="1590" spans="1:17" x14ac:dyDescent="0.35">
      <c r="A1590" s="585">
        <v>10</v>
      </c>
      <c r="B1590" s="678">
        <v>34.56</v>
      </c>
      <c r="C1590" s="678">
        <v>31.04</v>
      </c>
      <c r="D1590" s="574">
        <v>0</v>
      </c>
      <c r="E1590" s="574">
        <v>0</v>
      </c>
      <c r="F1590" s="574">
        <v>0</v>
      </c>
      <c r="G1590" s="677">
        <v>35.4</v>
      </c>
      <c r="H1590" s="677">
        <v>23</v>
      </c>
      <c r="I1590" s="675">
        <v>96</v>
      </c>
      <c r="J1590" s="675">
        <v>42</v>
      </c>
      <c r="K1590" s="677">
        <v>4.5</v>
      </c>
      <c r="L1590" s="675">
        <v>2.6</v>
      </c>
      <c r="M1590" s="678">
        <v>1.0900000000000001</v>
      </c>
      <c r="N1590" s="678">
        <v>0.96</v>
      </c>
      <c r="O1590" s="626">
        <f t="shared" si="340"/>
        <v>1.0249999999999999</v>
      </c>
      <c r="P1590" s="676" t="s">
        <v>128</v>
      </c>
      <c r="Q1590" s="677">
        <v>0</v>
      </c>
    </row>
    <row r="1591" spans="1:17" x14ac:dyDescent="0.35">
      <c r="A1591" s="580" t="s">
        <v>16</v>
      </c>
      <c r="B1591" s="678">
        <f>SUM(B1581:B1590)</f>
        <v>307.71999999999997</v>
      </c>
      <c r="C1591" s="678">
        <f>SUM(C1581:C1590)</f>
        <v>293.68</v>
      </c>
      <c r="D1591" s="574">
        <v>0</v>
      </c>
      <c r="E1591" s="574">
        <v>0</v>
      </c>
      <c r="F1591" s="574">
        <v>0</v>
      </c>
      <c r="G1591" s="678">
        <f t="shared" ref="G1591:N1591" si="341">SUM(G1581:G1590)</f>
        <v>342.2</v>
      </c>
      <c r="H1591" s="678">
        <f t="shared" si="341"/>
        <v>257.39999999999998</v>
      </c>
      <c r="I1591" s="678">
        <f t="shared" si="341"/>
        <v>932</v>
      </c>
      <c r="J1591" s="678">
        <f t="shared" si="341"/>
        <v>466</v>
      </c>
      <c r="K1591" s="678">
        <f t="shared" si="341"/>
        <v>35.4</v>
      </c>
      <c r="L1591" s="678">
        <f t="shared" si="341"/>
        <v>54.6</v>
      </c>
      <c r="M1591" s="678">
        <f t="shared" si="341"/>
        <v>13.219999999999999</v>
      </c>
      <c r="N1591" s="678">
        <f t="shared" si="341"/>
        <v>7.1100000000000012</v>
      </c>
      <c r="O1591" s="626">
        <f t="shared" si="340"/>
        <v>10.164999999999999</v>
      </c>
      <c r="P1591" s="676"/>
      <c r="Q1591" s="677"/>
    </row>
    <row r="1592" spans="1:17" x14ac:dyDescent="0.35">
      <c r="A1592" s="580" t="s">
        <v>18</v>
      </c>
      <c r="B1592" s="678">
        <f>AVERAGE(B1581:B1590)</f>
        <v>30.771999999999998</v>
      </c>
      <c r="C1592" s="678">
        <f>AVERAGE(C1581:C1590)</f>
        <v>29.368000000000002</v>
      </c>
      <c r="D1592" s="574">
        <v>0</v>
      </c>
      <c r="E1592" s="574">
        <v>0</v>
      </c>
      <c r="F1592" s="574">
        <v>0</v>
      </c>
      <c r="G1592" s="678">
        <f t="shared" ref="G1592:N1592" si="342">AVERAGE(G1581:G1590)</f>
        <v>34.22</v>
      </c>
      <c r="H1592" s="678">
        <f t="shared" si="342"/>
        <v>25.74</v>
      </c>
      <c r="I1592" s="678">
        <f t="shared" si="342"/>
        <v>93.2</v>
      </c>
      <c r="J1592" s="678">
        <f t="shared" si="342"/>
        <v>46.6</v>
      </c>
      <c r="K1592" s="678">
        <f t="shared" si="342"/>
        <v>3.54</v>
      </c>
      <c r="L1592" s="678">
        <f t="shared" si="342"/>
        <v>5.46</v>
      </c>
      <c r="M1592" s="678">
        <f t="shared" si="342"/>
        <v>1.3219999999999998</v>
      </c>
      <c r="N1592" s="678">
        <f t="shared" si="342"/>
        <v>0.71100000000000008</v>
      </c>
      <c r="O1592" s="626">
        <f t="shared" si="340"/>
        <v>1.0165</v>
      </c>
      <c r="P1592" s="676"/>
      <c r="Q1592" s="677"/>
    </row>
    <row r="1593" spans="1:17" x14ac:dyDescent="0.35">
      <c r="A1593" s="603">
        <v>11</v>
      </c>
      <c r="B1593" s="675">
        <v>37.36</v>
      </c>
      <c r="C1593" s="675">
        <v>31.68</v>
      </c>
      <c r="D1593" s="574">
        <v>0</v>
      </c>
      <c r="E1593" s="574">
        <v>0</v>
      </c>
      <c r="F1593" s="574">
        <v>0</v>
      </c>
      <c r="G1593" s="675">
        <v>35.799999999999997</v>
      </c>
      <c r="H1593" s="677">
        <v>23.8</v>
      </c>
      <c r="I1593" s="675">
        <v>87</v>
      </c>
      <c r="J1593" s="675">
        <v>44</v>
      </c>
      <c r="K1593" s="677">
        <v>5</v>
      </c>
      <c r="L1593" s="675">
        <v>10.6</v>
      </c>
      <c r="M1593" s="675">
        <v>1.21</v>
      </c>
      <c r="N1593" s="678">
        <v>0.9</v>
      </c>
      <c r="O1593" s="626">
        <f t="shared" si="340"/>
        <v>1.0549999999999999</v>
      </c>
      <c r="P1593" s="676" t="s">
        <v>340</v>
      </c>
      <c r="Q1593" s="677">
        <v>0</v>
      </c>
    </row>
    <row r="1594" spans="1:17" x14ac:dyDescent="0.35">
      <c r="A1594" s="571">
        <v>12</v>
      </c>
      <c r="B1594" s="675">
        <v>36.56</v>
      </c>
      <c r="C1594" s="675">
        <v>32.880000000000003</v>
      </c>
      <c r="D1594" s="574">
        <v>0</v>
      </c>
      <c r="E1594" s="574">
        <v>0</v>
      </c>
      <c r="F1594" s="574">
        <v>0</v>
      </c>
      <c r="G1594" s="677">
        <v>35.6</v>
      </c>
      <c r="H1594" s="677">
        <v>23.2</v>
      </c>
      <c r="I1594" s="675">
        <v>92</v>
      </c>
      <c r="J1594" s="675">
        <v>44</v>
      </c>
      <c r="K1594" s="678">
        <v>3.7</v>
      </c>
      <c r="L1594" s="677">
        <v>8.52</v>
      </c>
      <c r="M1594" s="675">
        <v>1.48</v>
      </c>
      <c r="N1594" s="675">
        <v>0.73</v>
      </c>
      <c r="O1594" s="626">
        <f t="shared" si="340"/>
        <v>1.105</v>
      </c>
      <c r="P1594" s="676" t="s">
        <v>341</v>
      </c>
      <c r="Q1594" s="677">
        <v>0</v>
      </c>
    </row>
    <row r="1595" spans="1:17" x14ac:dyDescent="0.35">
      <c r="A1595" s="571">
        <v>13</v>
      </c>
      <c r="B1595" s="675">
        <v>35.76</v>
      </c>
      <c r="C1595" s="675">
        <v>31.88</v>
      </c>
      <c r="D1595" s="574">
        <v>0</v>
      </c>
      <c r="E1595" s="574">
        <v>0</v>
      </c>
      <c r="F1595" s="574">
        <v>0</v>
      </c>
      <c r="G1595" s="675">
        <v>36.4</v>
      </c>
      <c r="H1595" s="675">
        <v>29.8</v>
      </c>
      <c r="I1595" s="675">
        <v>96</v>
      </c>
      <c r="J1595" s="675">
        <v>38</v>
      </c>
      <c r="K1595" s="678">
        <v>5.8</v>
      </c>
      <c r="L1595" s="678">
        <v>7.74</v>
      </c>
      <c r="M1595" s="675">
        <v>1.42</v>
      </c>
      <c r="N1595" s="675">
        <v>0.67</v>
      </c>
      <c r="O1595" s="626">
        <f t="shared" si="340"/>
        <v>1.0449999999999999</v>
      </c>
      <c r="P1595" s="676" t="s">
        <v>123</v>
      </c>
      <c r="Q1595" s="677">
        <v>0</v>
      </c>
    </row>
    <row r="1596" spans="1:17" x14ac:dyDescent="0.35">
      <c r="A1596" s="571">
        <v>14</v>
      </c>
      <c r="B1596" s="675">
        <v>36.28</v>
      </c>
      <c r="C1596" s="675">
        <v>31.76</v>
      </c>
      <c r="D1596" s="574">
        <v>0</v>
      </c>
      <c r="E1596" s="574">
        <v>0</v>
      </c>
      <c r="F1596" s="574">
        <v>0</v>
      </c>
      <c r="G1596" s="675">
        <v>35.799999999999997</v>
      </c>
      <c r="H1596" s="677">
        <v>29.4</v>
      </c>
      <c r="I1596" s="675">
        <v>96</v>
      </c>
      <c r="J1596" s="675">
        <v>34</v>
      </c>
      <c r="K1596" s="675">
        <v>5.4</v>
      </c>
      <c r="L1596" s="675">
        <v>8.68</v>
      </c>
      <c r="M1596" s="675">
        <v>1.31</v>
      </c>
      <c r="N1596" s="675">
        <v>0.81</v>
      </c>
      <c r="O1596" s="626">
        <f t="shared" si="340"/>
        <v>1.06</v>
      </c>
      <c r="P1596" s="676" t="s">
        <v>100</v>
      </c>
      <c r="Q1596" s="677">
        <v>0</v>
      </c>
    </row>
    <row r="1597" spans="1:17" x14ac:dyDescent="0.35">
      <c r="A1597" s="571">
        <v>15</v>
      </c>
      <c r="B1597" s="675">
        <v>36.479999999999997</v>
      </c>
      <c r="C1597" s="678">
        <v>32.4</v>
      </c>
      <c r="D1597" s="574">
        <v>0</v>
      </c>
      <c r="E1597" s="574">
        <v>0</v>
      </c>
      <c r="F1597" s="574">
        <v>0</v>
      </c>
      <c r="G1597" s="675">
        <v>36.200000000000003</v>
      </c>
      <c r="H1597" s="677">
        <v>31</v>
      </c>
      <c r="I1597" s="675">
        <v>77</v>
      </c>
      <c r="J1597" s="675">
        <v>34</v>
      </c>
      <c r="K1597" s="675">
        <v>5.6</v>
      </c>
      <c r="L1597" s="677">
        <v>7</v>
      </c>
      <c r="M1597" s="675">
        <v>1.7</v>
      </c>
      <c r="N1597" s="675">
        <v>0.84</v>
      </c>
      <c r="O1597" s="626">
        <f t="shared" si="340"/>
        <v>1.27</v>
      </c>
      <c r="P1597" s="676" t="s">
        <v>342</v>
      </c>
      <c r="Q1597" s="675"/>
    </row>
    <row r="1598" spans="1:17" x14ac:dyDescent="0.35">
      <c r="A1598" s="571">
        <v>16</v>
      </c>
      <c r="B1598" s="675">
        <v>30.04</v>
      </c>
      <c r="C1598" s="675">
        <v>32.159999999999997</v>
      </c>
      <c r="D1598" s="574">
        <v>0</v>
      </c>
      <c r="E1598" s="574">
        <v>0</v>
      </c>
      <c r="F1598" s="574">
        <v>0</v>
      </c>
      <c r="G1598" s="677">
        <v>36.4</v>
      </c>
      <c r="H1598" s="677">
        <v>24.2</v>
      </c>
      <c r="I1598" s="675">
        <v>84</v>
      </c>
      <c r="J1598" s="675">
        <v>34</v>
      </c>
      <c r="K1598" s="675">
        <v>4.8</v>
      </c>
      <c r="L1598" s="678">
        <v>7.44</v>
      </c>
      <c r="M1598" s="675">
        <v>1.43</v>
      </c>
      <c r="N1598" s="678">
        <v>0.7</v>
      </c>
      <c r="O1598" s="626">
        <f t="shared" si="340"/>
        <v>1.0649999999999999</v>
      </c>
      <c r="P1598" s="676" t="s">
        <v>77</v>
      </c>
      <c r="Q1598" s="675">
        <v>1.5</v>
      </c>
    </row>
    <row r="1599" spans="1:17" x14ac:dyDescent="0.35">
      <c r="A1599" s="571">
        <v>17</v>
      </c>
      <c r="B1599" s="678">
        <v>34.840000000000003</v>
      </c>
      <c r="C1599" s="678">
        <v>31.52</v>
      </c>
      <c r="D1599" s="574">
        <v>0</v>
      </c>
      <c r="E1599" s="574">
        <v>0</v>
      </c>
      <c r="F1599" s="574">
        <v>0</v>
      </c>
      <c r="G1599" s="677">
        <v>38.4</v>
      </c>
      <c r="H1599" s="677">
        <v>24.4</v>
      </c>
      <c r="I1599" s="675">
        <v>83</v>
      </c>
      <c r="J1599" s="675">
        <v>36</v>
      </c>
      <c r="K1599" s="677">
        <v>4.5</v>
      </c>
      <c r="L1599" s="675">
        <v>9.0399999999999991</v>
      </c>
      <c r="M1599" s="678">
        <v>1.78</v>
      </c>
      <c r="N1599" s="678">
        <v>0.63</v>
      </c>
      <c r="O1599" s="626">
        <f t="shared" si="340"/>
        <v>1.2050000000000001</v>
      </c>
      <c r="P1599" s="676" t="s">
        <v>341</v>
      </c>
      <c r="Q1599" s="678">
        <v>0</v>
      </c>
    </row>
    <row r="1600" spans="1:17" x14ac:dyDescent="0.35">
      <c r="A1600" s="571">
        <v>18</v>
      </c>
      <c r="B1600" s="675">
        <v>28.76</v>
      </c>
      <c r="C1600" s="675">
        <v>29.8</v>
      </c>
      <c r="D1600" s="574">
        <v>0</v>
      </c>
      <c r="E1600" s="574">
        <v>0</v>
      </c>
      <c r="F1600" s="574">
        <v>0</v>
      </c>
      <c r="G1600" s="675">
        <v>33.6</v>
      </c>
      <c r="H1600" s="677">
        <v>29</v>
      </c>
      <c r="I1600" s="675">
        <v>88</v>
      </c>
      <c r="J1600" s="675">
        <v>60</v>
      </c>
      <c r="K1600" s="677">
        <v>1.7</v>
      </c>
      <c r="L1600" s="675">
        <v>2.1</v>
      </c>
      <c r="M1600" s="675">
        <v>2.86</v>
      </c>
      <c r="N1600" s="678">
        <v>0.51</v>
      </c>
      <c r="O1600" s="626">
        <f t="shared" si="340"/>
        <v>1.6850000000000001</v>
      </c>
      <c r="P1600" s="676" t="s">
        <v>343</v>
      </c>
      <c r="Q1600" s="678">
        <v>0</v>
      </c>
    </row>
    <row r="1601" spans="1:17" x14ac:dyDescent="0.35">
      <c r="A1601" s="571">
        <v>19</v>
      </c>
      <c r="B1601" s="675">
        <v>35.92</v>
      </c>
      <c r="C1601" s="675">
        <v>31.04</v>
      </c>
      <c r="D1601" s="574">
        <v>0</v>
      </c>
      <c r="E1601" s="574">
        <v>0</v>
      </c>
      <c r="F1601" s="574">
        <v>0</v>
      </c>
      <c r="G1601" s="677">
        <v>37.9</v>
      </c>
      <c r="H1601" s="677">
        <v>28.8</v>
      </c>
      <c r="I1601" s="675">
        <v>96</v>
      </c>
      <c r="J1601" s="675">
        <v>32</v>
      </c>
      <c r="K1601" s="677">
        <v>5.7</v>
      </c>
      <c r="L1601" s="677">
        <v>8.48</v>
      </c>
      <c r="M1601" s="675">
        <v>1.31</v>
      </c>
      <c r="N1601" s="675">
        <v>0.8</v>
      </c>
      <c r="O1601" s="626">
        <f t="shared" si="340"/>
        <v>1.0550000000000002</v>
      </c>
      <c r="P1601" s="676" t="s">
        <v>131</v>
      </c>
      <c r="Q1601" s="678">
        <v>0</v>
      </c>
    </row>
    <row r="1602" spans="1:17" x14ac:dyDescent="0.35">
      <c r="A1602" s="585">
        <v>20</v>
      </c>
      <c r="B1602" s="675">
        <v>36.92</v>
      </c>
      <c r="C1602" s="675">
        <v>31.99</v>
      </c>
      <c r="D1602" s="574">
        <v>0</v>
      </c>
      <c r="E1602" s="574">
        <v>0</v>
      </c>
      <c r="F1602" s="574">
        <v>0</v>
      </c>
      <c r="G1602" s="675">
        <v>36.4</v>
      </c>
      <c r="H1602" s="675">
        <v>23.8</v>
      </c>
      <c r="I1602" s="675">
        <v>84</v>
      </c>
      <c r="J1602" s="675">
        <v>38</v>
      </c>
      <c r="K1602" s="677">
        <v>5.0999999999999996</v>
      </c>
      <c r="L1602" s="678">
        <v>9.8800000000000008</v>
      </c>
      <c r="M1602" s="675">
        <v>1.53</v>
      </c>
      <c r="N1602" s="675">
        <v>0.75</v>
      </c>
      <c r="O1602" s="626">
        <f t="shared" si="340"/>
        <v>1.1400000000000001</v>
      </c>
      <c r="P1602" s="676" t="s">
        <v>128</v>
      </c>
      <c r="Q1602" s="678">
        <v>0</v>
      </c>
    </row>
    <row r="1603" spans="1:17" x14ac:dyDescent="0.35">
      <c r="A1603" s="580" t="s">
        <v>16</v>
      </c>
      <c r="B1603" s="675">
        <f>SUM(B1593:B1602)</f>
        <v>348.92</v>
      </c>
      <c r="C1603" s="675">
        <f>SUM(C1593:C1602)</f>
        <v>317.11</v>
      </c>
      <c r="D1603" s="574">
        <v>0</v>
      </c>
      <c r="E1603" s="574">
        <v>0</v>
      </c>
      <c r="F1603" s="574">
        <v>0</v>
      </c>
      <c r="G1603" s="675">
        <f t="shared" ref="G1603:N1603" si="343">SUM(G1593:G1602)</f>
        <v>362.5</v>
      </c>
      <c r="H1603" s="675">
        <f t="shared" si="343"/>
        <v>267.39999999999998</v>
      </c>
      <c r="I1603" s="675">
        <f t="shared" si="343"/>
        <v>883</v>
      </c>
      <c r="J1603" s="675">
        <f t="shared" si="343"/>
        <v>394</v>
      </c>
      <c r="K1603" s="675">
        <f t="shared" si="343"/>
        <v>47.300000000000004</v>
      </c>
      <c r="L1603" s="675">
        <f t="shared" si="343"/>
        <v>79.47999999999999</v>
      </c>
      <c r="M1603" s="675">
        <f t="shared" si="343"/>
        <v>16.03</v>
      </c>
      <c r="N1603" s="675">
        <f t="shared" si="343"/>
        <v>7.339999999999999</v>
      </c>
      <c r="O1603" s="626">
        <f t="shared" si="340"/>
        <v>11.685</v>
      </c>
      <c r="P1603" s="676"/>
      <c r="Q1603" s="678"/>
    </row>
    <row r="1604" spans="1:17" x14ac:dyDescent="0.35">
      <c r="A1604" s="580" t="s">
        <v>18</v>
      </c>
      <c r="B1604" s="675">
        <f>AVERAGE(B1593:B1602)</f>
        <v>34.892000000000003</v>
      </c>
      <c r="C1604" s="675">
        <f>AVERAGE(C1593:C1602)</f>
        <v>31.711000000000002</v>
      </c>
      <c r="D1604" s="574">
        <v>0</v>
      </c>
      <c r="E1604" s="574">
        <v>0</v>
      </c>
      <c r="F1604" s="574">
        <v>0</v>
      </c>
      <c r="G1604" s="675">
        <f t="shared" ref="G1604:N1604" si="344">AVERAGE(G1593:G1602)</f>
        <v>36.25</v>
      </c>
      <c r="H1604" s="675">
        <f t="shared" si="344"/>
        <v>26.74</v>
      </c>
      <c r="I1604" s="675">
        <f t="shared" si="344"/>
        <v>88.3</v>
      </c>
      <c r="J1604" s="675">
        <f t="shared" si="344"/>
        <v>39.4</v>
      </c>
      <c r="K1604" s="675">
        <f t="shared" si="344"/>
        <v>4.7300000000000004</v>
      </c>
      <c r="L1604" s="675">
        <f t="shared" si="344"/>
        <v>7.9479999999999986</v>
      </c>
      <c r="M1604" s="675">
        <f t="shared" si="344"/>
        <v>1.6030000000000002</v>
      </c>
      <c r="N1604" s="675">
        <f t="shared" si="344"/>
        <v>0.73399999999999987</v>
      </c>
      <c r="O1604" s="626">
        <f t="shared" si="340"/>
        <v>1.1685000000000001</v>
      </c>
      <c r="P1604" s="677"/>
      <c r="Q1604" s="675"/>
    </row>
    <row r="1605" spans="1:17" x14ac:dyDescent="0.35">
      <c r="A1605" s="612">
        <v>21</v>
      </c>
      <c r="B1605" s="675">
        <v>38.6</v>
      </c>
      <c r="C1605" s="675">
        <v>32.479999999999997</v>
      </c>
      <c r="D1605" s="574">
        <v>0</v>
      </c>
      <c r="E1605" s="574">
        <v>0</v>
      </c>
      <c r="F1605" s="574">
        <v>0</v>
      </c>
      <c r="G1605" s="677">
        <v>38</v>
      </c>
      <c r="H1605" s="677">
        <v>24.4</v>
      </c>
      <c r="I1605" s="675">
        <v>87</v>
      </c>
      <c r="J1605" s="675">
        <v>35</v>
      </c>
      <c r="K1605" s="677">
        <v>6</v>
      </c>
      <c r="L1605" s="675">
        <v>9.4</v>
      </c>
      <c r="M1605" s="675">
        <v>1.55</v>
      </c>
      <c r="N1605" s="675">
        <v>0.62</v>
      </c>
      <c r="O1605" s="626">
        <f t="shared" si="340"/>
        <v>1.085</v>
      </c>
      <c r="P1605" s="677" t="s">
        <v>110</v>
      </c>
      <c r="Q1605" s="675">
        <v>0</v>
      </c>
    </row>
    <row r="1606" spans="1:17" x14ac:dyDescent="0.35">
      <c r="A1606" s="594">
        <v>22</v>
      </c>
      <c r="B1606" s="675">
        <v>38.68</v>
      </c>
      <c r="C1606" s="678">
        <v>32.479999999999997</v>
      </c>
      <c r="D1606" s="574">
        <v>0</v>
      </c>
      <c r="E1606" s="574">
        <v>0</v>
      </c>
      <c r="F1606" s="574">
        <v>0</v>
      </c>
      <c r="G1606" s="675">
        <v>35.6</v>
      </c>
      <c r="H1606" s="677">
        <v>30.8</v>
      </c>
      <c r="I1606" s="675">
        <v>70</v>
      </c>
      <c r="J1606" s="675">
        <v>33</v>
      </c>
      <c r="K1606" s="675">
        <v>7.3</v>
      </c>
      <c r="L1606" s="675">
        <v>10.01</v>
      </c>
      <c r="M1606" s="675">
        <v>1.69</v>
      </c>
      <c r="N1606" s="675">
        <v>1.06</v>
      </c>
      <c r="O1606" s="626">
        <f t="shared" si="340"/>
        <v>1.375</v>
      </c>
      <c r="P1606" s="677" t="s">
        <v>344</v>
      </c>
      <c r="Q1606" s="675">
        <v>0</v>
      </c>
    </row>
    <row r="1607" spans="1:17" x14ac:dyDescent="0.35">
      <c r="A1607" s="594">
        <v>23</v>
      </c>
      <c r="B1607" s="675">
        <v>38.56</v>
      </c>
      <c r="C1607" s="675">
        <v>32.479999999999997</v>
      </c>
      <c r="D1607" s="574">
        <v>0</v>
      </c>
      <c r="E1607" s="574">
        <v>0</v>
      </c>
      <c r="F1607" s="574">
        <v>0</v>
      </c>
      <c r="G1607" s="677">
        <v>36.799999999999997</v>
      </c>
      <c r="H1607" s="677">
        <v>30.8</v>
      </c>
      <c r="I1607" s="675">
        <v>78</v>
      </c>
      <c r="J1607" s="675">
        <v>32</v>
      </c>
      <c r="K1607" s="675">
        <v>6.5</v>
      </c>
      <c r="L1607" s="678">
        <v>5.4</v>
      </c>
      <c r="M1607" s="675">
        <v>1.63</v>
      </c>
      <c r="N1607" s="675">
        <v>0.63</v>
      </c>
      <c r="O1607" s="626">
        <f t="shared" si="340"/>
        <v>1.1299999999999999</v>
      </c>
      <c r="P1607" s="675" t="s">
        <v>272</v>
      </c>
      <c r="Q1607" s="675">
        <v>0</v>
      </c>
    </row>
    <row r="1608" spans="1:17" x14ac:dyDescent="0.35">
      <c r="A1608" s="594">
        <v>24</v>
      </c>
      <c r="B1608" s="678">
        <v>37.72</v>
      </c>
      <c r="C1608" s="677">
        <v>32.44</v>
      </c>
      <c r="D1608" s="574">
        <v>0</v>
      </c>
      <c r="E1608" s="574">
        <v>0</v>
      </c>
      <c r="F1608" s="574">
        <v>0</v>
      </c>
      <c r="G1608" s="677">
        <v>37.200000000000003</v>
      </c>
      <c r="H1608" s="677">
        <v>25.6</v>
      </c>
      <c r="I1608" s="675">
        <v>87</v>
      </c>
      <c r="J1608" s="675">
        <v>28</v>
      </c>
      <c r="K1608" s="675">
        <v>9.8000000000000007</v>
      </c>
      <c r="L1608" s="675">
        <v>10.3</v>
      </c>
      <c r="M1608" s="678">
        <v>1.85</v>
      </c>
      <c r="N1608" s="678">
        <v>0.59</v>
      </c>
      <c r="O1608" s="626">
        <f t="shared" si="340"/>
        <v>1.22</v>
      </c>
      <c r="P1608" s="677" t="s">
        <v>133</v>
      </c>
      <c r="Q1608" s="675">
        <v>0</v>
      </c>
    </row>
    <row r="1609" spans="1:17" x14ac:dyDescent="0.35">
      <c r="A1609" s="594">
        <v>25</v>
      </c>
      <c r="B1609" s="675">
        <v>39.64</v>
      </c>
      <c r="C1609" s="677">
        <v>33</v>
      </c>
      <c r="D1609" s="574">
        <v>0</v>
      </c>
      <c r="E1609" s="574">
        <v>0</v>
      </c>
      <c r="F1609" s="574">
        <v>0</v>
      </c>
      <c r="G1609" s="675">
        <v>38.799999999999997</v>
      </c>
      <c r="H1609" s="677">
        <v>25.8</v>
      </c>
      <c r="I1609" s="675">
        <v>65</v>
      </c>
      <c r="J1609" s="675">
        <v>31</v>
      </c>
      <c r="K1609" s="677">
        <v>9</v>
      </c>
      <c r="L1609" s="675">
        <v>10.66</v>
      </c>
      <c r="M1609" s="675">
        <v>1.69</v>
      </c>
      <c r="N1609" s="678">
        <v>0.96</v>
      </c>
      <c r="O1609" s="626">
        <f t="shared" si="340"/>
        <v>1.325</v>
      </c>
      <c r="P1609" s="677" t="s">
        <v>113</v>
      </c>
      <c r="Q1609" s="675">
        <v>0</v>
      </c>
    </row>
    <row r="1610" spans="1:17" x14ac:dyDescent="0.35">
      <c r="A1610" s="594">
        <v>26</v>
      </c>
      <c r="B1610" s="675">
        <v>36.799999999999997</v>
      </c>
      <c r="C1610" s="675">
        <v>32.32</v>
      </c>
      <c r="D1610" s="574">
        <v>0</v>
      </c>
      <c r="E1610" s="574">
        <v>0</v>
      </c>
      <c r="F1610" s="574">
        <v>0</v>
      </c>
      <c r="G1610" s="677">
        <v>37.200000000000003</v>
      </c>
      <c r="H1610" s="677">
        <v>31</v>
      </c>
      <c r="I1610" s="675">
        <v>69</v>
      </c>
      <c r="J1610" s="675">
        <v>33</v>
      </c>
      <c r="K1610" s="677">
        <v>7</v>
      </c>
      <c r="L1610" s="677">
        <v>8.6999999999999993</v>
      </c>
      <c r="M1610" s="675">
        <v>2.04</v>
      </c>
      <c r="N1610" s="675">
        <v>0.76</v>
      </c>
      <c r="O1610" s="626">
        <f t="shared" si="340"/>
        <v>1.4</v>
      </c>
      <c r="P1610" s="677" t="s">
        <v>339</v>
      </c>
      <c r="Q1610" s="675">
        <v>0</v>
      </c>
    </row>
    <row r="1611" spans="1:17" x14ac:dyDescent="0.35">
      <c r="A1611" s="594">
        <v>27</v>
      </c>
      <c r="B1611" s="675">
        <v>38.68</v>
      </c>
      <c r="C1611" s="675">
        <v>32.479999999999997</v>
      </c>
      <c r="D1611" s="574">
        <v>0</v>
      </c>
      <c r="E1611" s="574">
        <v>0</v>
      </c>
      <c r="F1611" s="574">
        <v>0</v>
      </c>
      <c r="G1611" s="677">
        <v>38</v>
      </c>
      <c r="H1611" s="675">
        <v>30</v>
      </c>
      <c r="I1611" s="675">
        <v>83</v>
      </c>
      <c r="J1611" s="675">
        <v>28</v>
      </c>
      <c r="K1611" s="677">
        <v>7.6</v>
      </c>
      <c r="L1611" s="675">
        <v>11.14</v>
      </c>
      <c r="M1611" s="675">
        <v>1.74</v>
      </c>
      <c r="N1611" s="675">
        <v>0.9</v>
      </c>
      <c r="O1611" s="626">
        <f t="shared" si="340"/>
        <v>1.32</v>
      </c>
      <c r="P1611" s="676">
        <v>9.0277777777777776E-2</v>
      </c>
      <c r="Q1611" s="675">
        <v>7.5</v>
      </c>
    </row>
    <row r="1612" spans="1:17" x14ac:dyDescent="0.35">
      <c r="A1612" s="594">
        <v>28</v>
      </c>
      <c r="B1612" s="675">
        <v>39.4</v>
      </c>
      <c r="C1612" s="675">
        <v>32.24</v>
      </c>
      <c r="D1612" s="574">
        <v>0</v>
      </c>
      <c r="E1612" s="574">
        <v>0</v>
      </c>
      <c r="F1612" s="574">
        <v>0</v>
      </c>
      <c r="G1612" s="675">
        <v>37.4</v>
      </c>
      <c r="H1612" s="677">
        <v>30.2</v>
      </c>
      <c r="I1612" s="675">
        <v>65</v>
      </c>
      <c r="J1612" s="675">
        <v>28</v>
      </c>
      <c r="K1612" s="675">
        <v>7.6</v>
      </c>
      <c r="L1612" s="675">
        <v>8.2799999999999994</v>
      </c>
      <c r="M1612" s="675">
        <v>1.57</v>
      </c>
      <c r="N1612" s="675">
        <v>0.81</v>
      </c>
      <c r="O1612" s="626">
        <f t="shared" si="340"/>
        <v>1.19</v>
      </c>
      <c r="P1612" s="581">
        <f t="shared" ref="P1612:Q1615" si="345">P1611/36</f>
        <v>2.5077160493827159E-3</v>
      </c>
      <c r="Q1612" s="581">
        <f t="shared" si="345"/>
        <v>0.20833333333333334</v>
      </c>
    </row>
    <row r="1613" spans="1:17" x14ac:dyDescent="0.35">
      <c r="A1613" s="594">
        <v>29</v>
      </c>
      <c r="B1613" s="675">
        <v>36.200000000000003</v>
      </c>
      <c r="C1613" s="678">
        <v>31.4</v>
      </c>
      <c r="D1613" s="574">
        <v>0</v>
      </c>
      <c r="E1613" s="574">
        <v>0</v>
      </c>
      <c r="F1613" s="574">
        <v>0</v>
      </c>
      <c r="G1613" s="675">
        <v>37.200000000000003</v>
      </c>
      <c r="H1613" s="677">
        <v>23</v>
      </c>
      <c r="I1613" s="675">
        <v>87</v>
      </c>
      <c r="J1613" s="675">
        <v>35</v>
      </c>
      <c r="K1613" s="675">
        <v>6.9</v>
      </c>
      <c r="L1613" s="675">
        <v>8.3800000000000008</v>
      </c>
      <c r="M1613" s="675">
        <v>1.82</v>
      </c>
      <c r="N1613" s="675">
        <v>0.75</v>
      </c>
      <c r="O1613" s="626">
        <f t="shared" si="340"/>
        <v>1.2850000000000001</v>
      </c>
      <c r="P1613" s="581">
        <f t="shared" si="345"/>
        <v>6.9658779149519889E-5</v>
      </c>
      <c r="Q1613" s="581">
        <f t="shared" si="345"/>
        <v>5.7870370370370376E-3</v>
      </c>
    </row>
    <row r="1614" spans="1:17" x14ac:dyDescent="0.35">
      <c r="A1614" s="594">
        <v>30</v>
      </c>
      <c r="B1614" s="675">
        <v>38.96</v>
      </c>
      <c r="C1614" s="675">
        <v>32.72</v>
      </c>
      <c r="D1614" s="574">
        <v>0</v>
      </c>
      <c r="E1614" s="574">
        <v>0</v>
      </c>
      <c r="F1614" s="574">
        <v>0</v>
      </c>
      <c r="G1614" s="677">
        <v>38.4</v>
      </c>
      <c r="H1614" s="677">
        <v>30.8</v>
      </c>
      <c r="I1614" s="675">
        <v>87</v>
      </c>
      <c r="J1614" s="675">
        <v>34</v>
      </c>
      <c r="K1614" s="677">
        <v>7.3</v>
      </c>
      <c r="L1614" s="678">
        <v>3.48</v>
      </c>
      <c r="M1614" s="675">
        <v>1.51</v>
      </c>
      <c r="N1614" s="675">
        <v>1.98</v>
      </c>
      <c r="O1614" s="626">
        <f t="shared" si="340"/>
        <v>1.7450000000000001</v>
      </c>
      <c r="P1614" s="581">
        <f t="shared" si="345"/>
        <v>1.9349660874866636E-6</v>
      </c>
      <c r="Q1614" s="581">
        <f t="shared" si="345"/>
        <v>1.6075102880658439E-4</v>
      </c>
    </row>
    <row r="1615" spans="1:17" x14ac:dyDescent="0.35">
      <c r="A1615" s="580">
        <v>31</v>
      </c>
      <c r="B1615" s="678">
        <v>26.88</v>
      </c>
      <c r="C1615" s="678">
        <v>30.08</v>
      </c>
      <c r="D1615" s="574">
        <v>0</v>
      </c>
      <c r="E1615" s="574">
        <v>0</v>
      </c>
      <c r="F1615" s="574">
        <v>0</v>
      </c>
      <c r="G1615" s="677">
        <v>36.4</v>
      </c>
      <c r="H1615" s="677">
        <v>29</v>
      </c>
      <c r="I1615" s="675">
        <v>96</v>
      </c>
      <c r="J1615" s="675">
        <v>54</v>
      </c>
      <c r="K1615" s="677">
        <v>3.3</v>
      </c>
      <c r="L1615" s="675">
        <v>5.56</v>
      </c>
      <c r="M1615" s="678">
        <v>2.16</v>
      </c>
      <c r="N1615" s="678">
        <v>0.91</v>
      </c>
      <c r="O1615" s="626">
        <f t="shared" si="340"/>
        <v>1.5350000000000001</v>
      </c>
      <c r="P1615" s="581">
        <f t="shared" si="345"/>
        <v>5.3749057985740656E-8</v>
      </c>
      <c r="Q1615" s="581">
        <f t="shared" si="345"/>
        <v>4.4653063557384549E-6</v>
      </c>
    </row>
    <row r="1616" spans="1:17" x14ac:dyDescent="0.35">
      <c r="A1616" s="580" t="s">
        <v>16</v>
      </c>
      <c r="B1616" s="581">
        <f>SUM(B1605:B1615)</f>
        <v>410.11999999999995</v>
      </c>
      <c r="C1616" s="581">
        <f>SUM(C1605:C1615)</f>
        <v>354.11999999999995</v>
      </c>
      <c r="D1616" s="574">
        <v>0</v>
      </c>
      <c r="E1616" s="574">
        <v>0</v>
      </c>
      <c r="F1616" s="574">
        <v>0</v>
      </c>
      <c r="G1616" s="581">
        <f t="shared" ref="G1616:O1616" si="346">SUM(G1605:G1615)</f>
        <v>410.99999999999989</v>
      </c>
      <c r="H1616" s="581">
        <f t="shared" si="346"/>
        <v>311.39999999999998</v>
      </c>
      <c r="I1616" s="581">
        <f t="shared" si="346"/>
        <v>874</v>
      </c>
      <c r="J1616" s="581">
        <f t="shared" si="346"/>
        <v>371</v>
      </c>
      <c r="K1616" s="581">
        <f t="shared" si="346"/>
        <v>78.3</v>
      </c>
      <c r="L1616" s="581">
        <f t="shared" si="346"/>
        <v>91.31</v>
      </c>
      <c r="M1616" s="581">
        <f t="shared" si="346"/>
        <v>19.25</v>
      </c>
      <c r="N1616" s="581">
        <f t="shared" si="346"/>
        <v>9.9700000000000006</v>
      </c>
      <c r="O1616" s="581">
        <f t="shared" si="346"/>
        <v>14.61</v>
      </c>
      <c r="P1616" s="581"/>
      <c r="Q1616" s="581"/>
    </row>
    <row r="1617" spans="1:17" x14ac:dyDescent="0.35">
      <c r="A1617" s="580" t="s">
        <v>18</v>
      </c>
      <c r="B1617" s="581">
        <f>AVERAGE(B1605:B1615)</f>
        <v>37.283636363636361</v>
      </c>
      <c r="C1617" s="581">
        <f>AVERAGE(C1605:C1615)</f>
        <v>32.192727272727268</v>
      </c>
      <c r="D1617" s="574">
        <v>0</v>
      </c>
      <c r="E1617" s="574">
        <v>0</v>
      </c>
      <c r="F1617" s="574">
        <v>0</v>
      </c>
      <c r="G1617" s="581">
        <f t="shared" ref="G1617:O1617" si="347">AVERAGE(G1605:G1615)</f>
        <v>37.363636363636353</v>
      </c>
      <c r="H1617" s="581">
        <f t="shared" si="347"/>
        <v>28.309090909090909</v>
      </c>
      <c r="I1617" s="581">
        <f t="shared" si="347"/>
        <v>79.454545454545453</v>
      </c>
      <c r="J1617" s="581">
        <f t="shared" si="347"/>
        <v>33.727272727272727</v>
      </c>
      <c r="K1617" s="581">
        <f t="shared" si="347"/>
        <v>7.1181818181818182</v>
      </c>
      <c r="L1617" s="581">
        <f t="shared" si="347"/>
        <v>8.3009090909090908</v>
      </c>
      <c r="M1617" s="581">
        <f t="shared" si="347"/>
        <v>1.75</v>
      </c>
      <c r="N1617" s="581">
        <f t="shared" si="347"/>
        <v>0.90636363636363637</v>
      </c>
      <c r="O1617" s="581">
        <f t="shared" si="347"/>
        <v>1.3281818181818181</v>
      </c>
      <c r="P1617" s="581"/>
      <c r="Q1617" s="581"/>
    </row>
    <row r="1618" spans="1:17" x14ac:dyDescent="0.35">
      <c r="A1618" s="580" t="s">
        <v>20</v>
      </c>
      <c r="B1618" s="581">
        <f>B1616+B1603+B1591</f>
        <v>1066.76</v>
      </c>
      <c r="C1618" s="581">
        <f>C1616+C1603+C1591</f>
        <v>964.91000000000008</v>
      </c>
      <c r="D1618" s="574">
        <v>0</v>
      </c>
      <c r="E1618" s="574">
        <v>0</v>
      </c>
      <c r="F1618" s="574">
        <v>0</v>
      </c>
      <c r="G1618" s="581">
        <f t="shared" ref="G1618:O1618" si="348">G1616+G1603+G1591</f>
        <v>1115.6999999999998</v>
      </c>
      <c r="H1618" s="581">
        <f t="shared" si="348"/>
        <v>836.19999999999993</v>
      </c>
      <c r="I1618" s="581">
        <f t="shared" si="348"/>
        <v>2689</v>
      </c>
      <c r="J1618" s="581">
        <f t="shared" si="348"/>
        <v>1231</v>
      </c>
      <c r="K1618" s="581">
        <f t="shared" si="348"/>
        <v>161</v>
      </c>
      <c r="L1618" s="581">
        <f t="shared" si="348"/>
        <v>225.39</v>
      </c>
      <c r="M1618" s="581">
        <f t="shared" si="348"/>
        <v>48.5</v>
      </c>
      <c r="N1618" s="581">
        <f t="shared" si="348"/>
        <v>24.42</v>
      </c>
      <c r="O1618" s="581">
        <f t="shared" si="348"/>
        <v>36.46</v>
      </c>
      <c r="P1618" s="581"/>
      <c r="Q1618" s="581"/>
    </row>
    <row r="1619" spans="1:17" x14ac:dyDescent="0.35">
      <c r="A1619" s="580" t="s">
        <v>21</v>
      </c>
      <c r="B1619" s="626">
        <f>B1618/31</f>
        <v>34.411612903225809</v>
      </c>
      <c r="C1619" s="626">
        <f>C1618/31</f>
        <v>31.126129032258067</v>
      </c>
      <c r="D1619" s="574">
        <v>0</v>
      </c>
      <c r="E1619" s="574">
        <v>0</v>
      </c>
      <c r="F1619" s="574">
        <v>0</v>
      </c>
      <c r="G1619" s="626">
        <f t="shared" ref="G1619:O1619" si="349">G1618/31</f>
        <v>35.990322580645156</v>
      </c>
      <c r="H1619" s="626">
        <f t="shared" si="349"/>
        <v>26.974193548387095</v>
      </c>
      <c r="I1619" s="626">
        <f t="shared" si="349"/>
        <v>86.741935483870961</v>
      </c>
      <c r="J1619" s="626">
        <f t="shared" si="349"/>
        <v>39.70967741935484</v>
      </c>
      <c r="K1619" s="626">
        <f t="shared" si="349"/>
        <v>5.193548387096774</v>
      </c>
      <c r="L1619" s="626">
        <f t="shared" si="349"/>
        <v>7.2706451612903225</v>
      </c>
      <c r="M1619" s="626">
        <f t="shared" si="349"/>
        <v>1.564516129032258</v>
      </c>
      <c r="N1619" s="626">
        <f t="shared" si="349"/>
        <v>0.78774193548387106</v>
      </c>
      <c r="O1619" s="626">
        <f t="shared" si="349"/>
        <v>1.1761290322580646</v>
      </c>
      <c r="P1619" s="627"/>
      <c r="Q1619" s="627"/>
    </row>
    <row r="1620" spans="1:17" x14ac:dyDescent="0.35">
      <c r="A1620" s="634"/>
      <c r="B1620" s="634"/>
      <c r="C1620" s="634"/>
      <c r="D1620" s="634"/>
      <c r="E1620" s="634"/>
      <c r="F1620" s="634"/>
      <c r="G1620" s="634"/>
      <c r="H1620" s="634"/>
      <c r="I1620" s="634"/>
      <c r="J1620" s="634"/>
      <c r="K1620" s="634"/>
      <c r="L1620" s="634"/>
      <c r="M1620" s="634"/>
      <c r="N1620" s="634"/>
      <c r="O1620" s="634"/>
      <c r="P1620" s="634"/>
      <c r="Q1620" s="634"/>
    </row>
    <row r="1621" spans="1:17" ht="15" thickBot="1" x14ac:dyDescent="0.4">
      <c r="A1621" s="634"/>
      <c r="B1621" s="1589" t="s">
        <v>345</v>
      </c>
      <c r="C1621" s="1589"/>
      <c r="D1621" s="1589"/>
      <c r="E1621" s="1589"/>
      <c r="F1621" s="1589"/>
      <c r="G1621" s="1589"/>
      <c r="H1621" s="1589"/>
      <c r="I1621" s="1589"/>
      <c r="J1621" s="1589"/>
      <c r="K1621" s="1589"/>
      <c r="L1621" s="1589"/>
      <c r="M1621" s="1589"/>
      <c r="N1621" s="658"/>
      <c r="O1621" s="658"/>
      <c r="P1621" s="657"/>
      <c r="Q1621" s="658"/>
    </row>
    <row r="1622" spans="1:17" ht="33.75" customHeight="1" x14ac:dyDescent="0.35">
      <c r="A1622" s="1569" t="s">
        <v>1</v>
      </c>
      <c r="B1622" s="1460" t="s">
        <v>23</v>
      </c>
      <c r="C1622" s="1578"/>
      <c r="D1622" s="1578"/>
      <c r="E1622" s="1578"/>
      <c r="F1622" s="1571"/>
      <c r="G1622" s="1460" t="s">
        <v>24</v>
      </c>
      <c r="H1622" s="1571"/>
      <c r="I1622" s="1460" t="s">
        <v>4</v>
      </c>
      <c r="J1622" s="1571"/>
      <c r="K1622" s="1572" t="s">
        <v>5</v>
      </c>
      <c r="L1622" s="1573"/>
      <c r="M1622" s="1590" t="s">
        <v>6</v>
      </c>
      <c r="N1622" s="1591"/>
      <c r="O1622" s="1592"/>
      <c r="P1622" s="1593" t="s">
        <v>7</v>
      </c>
      <c r="Q1622" s="1593" t="s">
        <v>8</v>
      </c>
    </row>
    <row r="1623" spans="1:17" ht="26" x14ac:dyDescent="0.35">
      <c r="A1623" s="1597"/>
      <c r="B1623" s="568">
        <v>0.05</v>
      </c>
      <c r="C1623" s="568">
        <v>0.1</v>
      </c>
      <c r="D1623" s="568" t="s">
        <v>322</v>
      </c>
      <c r="E1623" s="568" t="s">
        <v>323</v>
      </c>
      <c r="F1623" s="568" t="s">
        <v>324</v>
      </c>
      <c r="G1623" s="568" t="s">
        <v>9</v>
      </c>
      <c r="H1623" s="568" t="s">
        <v>10</v>
      </c>
      <c r="I1623" s="568" t="s">
        <v>9</v>
      </c>
      <c r="J1623" s="568" t="s">
        <v>10</v>
      </c>
      <c r="K1623" s="630" t="s">
        <v>11</v>
      </c>
      <c r="L1623" s="568" t="s">
        <v>12</v>
      </c>
      <c r="M1623" s="606" t="s">
        <v>13</v>
      </c>
      <c r="N1623" s="606" t="s">
        <v>14</v>
      </c>
      <c r="O1623" s="606" t="s">
        <v>15</v>
      </c>
      <c r="P1623" s="1579"/>
      <c r="Q1623" s="1579"/>
    </row>
    <row r="1624" spans="1:17" x14ac:dyDescent="0.35">
      <c r="A1624" s="580">
        <v>1</v>
      </c>
      <c r="B1624" s="675">
        <v>26.52</v>
      </c>
      <c r="C1624" s="675">
        <v>28.36</v>
      </c>
      <c r="D1624" s="574">
        <v>0</v>
      </c>
      <c r="E1624" s="574">
        <v>0</v>
      </c>
      <c r="F1624" s="574">
        <v>0</v>
      </c>
      <c r="G1624" s="677">
        <v>31</v>
      </c>
      <c r="H1624" s="677">
        <v>29.2</v>
      </c>
      <c r="I1624" s="675">
        <v>88</v>
      </c>
      <c r="J1624" s="675">
        <v>57</v>
      </c>
      <c r="K1624" s="677">
        <v>2.7</v>
      </c>
      <c r="L1624" s="675">
        <v>1.48</v>
      </c>
      <c r="M1624" s="678">
        <v>2.2000000000000002</v>
      </c>
      <c r="N1624" s="678">
        <v>0.72</v>
      </c>
      <c r="O1624" s="626">
        <f>AVERAGE(M1624:N1624)</f>
        <v>1.46</v>
      </c>
      <c r="P1624" s="676">
        <v>7.2916666666666671E-2</v>
      </c>
      <c r="Q1624" s="677">
        <v>0</v>
      </c>
    </row>
    <row r="1625" spans="1:17" x14ac:dyDescent="0.35">
      <c r="A1625" s="580">
        <v>2</v>
      </c>
      <c r="B1625" s="675">
        <v>32.68</v>
      </c>
      <c r="C1625" s="675">
        <v>29.72</v>
      </c>
      <c r="D1625" s="574">
        <v>0</v>
      </c>
      <c r="E1625" s="574">
        <v>0</v>
      </c>
      <c r="F1625" s="574">
        <v>0</v>
      </c>
      <c r="G1625" s="677">
        <v>36.4</v>
      </c>
      <c r="H1625" s="677">
        <v>28.8</v>
      </c>
      <c r="I1625" s="675">
        <v>96</v>
      </c>
      <c r="J1625" s="675">
        <v>35</v>
      </c>
      <c r="K1625" s="677">
        <v>5.7</v>
      </c>
      <c r="L1625" s="678">
        <v>10.54</v>
      </c>
      <c r="M1625" s="678">
        <v>1.9</v>
      </c>
      <c r="N1625" s="678">
        <v>1.3</v>
      </c>
      <c r="O1625" s="626">
        <f t="shared" ref="O1625:O1657" si="350">AVERAGE(M1625:N1625)</f>
        <v>1.6</v>
      </c>
      <c r="P1625" s="676">
        <v>0.40625</v>
      </c>
      <c r="Q1625" s="677">
        <v>0</v>
      </c>
    </row>
    <row r="1626" spans="1:17" x14ac:dyDescent="0.35">
      <c r="A1626" s="571">
        <v>3</v>
      </c>
      <c r="B1626" s="675">
        <v>36.64</v>
      </c>
      <c r="C1626" s="675">
        <v>31.24</v>
      </c>
      <c r="D1626" s="574">
        <v>0</v>
      </c>
      <c r="E1626" s="574">
        <v>0</v>
      </c>
      <c r="F1626" s="574">
        <v>0</v>
      </c>
      <c r="G1626" s="677">
        <v>37</v>
      </c>
      <c r="H1626" s="677">
        <v>30</v>
      </c>
      <c r="I1626" s="675">
        <v>92</v>
      </c>
      <c r="J1626" s="675">
        <v>35</v>
      </c>
      <c r="K1626" s="677">
        <v>5.8</v>
      </c>
      <c r="L1626" s="678">
        <v>8.9600000000000009</v>
      </c>
      <c r="M1626" s="675">
        <v>1.61</v>
      </c>
      <c r="N1626" s="675">
        <v>1.01</v>
      </c>
      <c r="O1626" s="626">
        <f t="shared" si="350"/>
        <v>1.31</v>
      </c>
      <c r="P1626" s="676">
        <v>0.35069444444444442</v>
      </c>
      <c r="Q1626" s="677">
        <v>0</v>
      </c>
    </row>
    <row r="1627" spans="1:17" x14ac:dyDescent="0.35">
      <c r="A1627" s="571">
        <v>4</v>
      </c>
      <c r="B1627" s="675">
        <v>36.08</v>
      </c>
      <c r="C1627" s="675">
        <v>34.4</v>
      </c>
      <c r="D1627" s="574">
        <v>0</v>
      </c>
      <c r="E1627" s="574">
        <v>0</v>
      </c>
      <c r="F1627" s="574">
        <v>0</v>
      </c>
      <c r="G1627" s="675">
        <v>37.799999999999997</v>
      </c>
      <c r="H1627" s="677">
        <v>30</v>
      </c>
      <c r="I1627" s="675">
        <v>84</v>
      </c>
      <c r="J1627" s="675">
        <v>46</v>
      </c>
      <c r="K1627" s="675">
        <v>5.9</v>
      </c>
      <c r="L1627" s="675">
        <v>8.14</v>
      </c>
      <c r="M1627" s="678">
        <v>1.6</v>
      </c>
      <c r="N1627" s="675">
        <v>1.76</v>
      </c>
      <c r="O1627" s="626">
        <f t="shared" si="350"/>
        <v>1.6800000000000002</v>
      </c>
      <c r="P1627" s="676">
        <v>0.37847222222222227</v>
      </c>
      <c r="Q1627" s="675">
        <v>1.6</v>
      </c>
    </row>
    <row r="1628" spans="1:17" x14ac:dyDescent="0.35">
      <c r="A1628" s="571">
        <v>5</v>
      </c>
      <c r="B1628" s="675">
        <v>39.840000000000003</v>
      </c>
      <c r="C1628" s="678">
        <v>34.32</v>
      </c>
      <c r="D1628" s="574">
        <v>0</v>
      </c>
      <c r="E1628" s="574">
        <v>0</v>
      </c>
      <c r="F1628" s="574">
        <v>0</v>
      </c>
      <c r="G1628" s="675">
        <v>38.799999999999997</v>
      </c>
      <c r="H1628" s="677">
        <v>25.4</v>
      </c>
      <c r="I1628" s="675">
        <v>88</v>
      </c>
      <c r="J1628" s="675">
        <v>34</v>
      </c>
      <c r="K1628" s="675">
        <v>4.9000000000000004</v>
      </c>
      <c r="L1628" s="582" t="s">
        <v>164</v>
      </c>
      <c r="M1628" s="675">
        <v>1.86</v>
      </c>
      <c r="N1628" s="675">
        <v>2.0299999999999998</v>
      </c>
      <c r="O1628" s="626">
        <f t="shared" si="350"/>
        <v>1.9449999999999998</v>
      </c>
      <c r="P1628" s="676">
        <v>0.3888888888888889</v>
      </c>
      <c r="Q1628" s="677">
        <v>0</v>
      </c>
    </row>
    <row r="1629" spans="1:17" x14ac:dyDescent="0.35">
      <c r="A1629" s="571">
        <v>6</v>
      </c>
      <c r="B1629" s="675">
        <v>31.8</v>
      </c>
      <c r="C1629" s="675">
        <v>31.36</v>
      </c>
      <c r="D1629" s="574">
        <v>0</v>
      </c>
      <c r="E1629" s="574">
        <v>0</v>
      </c>
      <c r="F1629" s="574">
        <v>0</v>
      </c>
      <c r="G1629" s="677">
        <v>36.799999999999997</v>
      </c>
      <c r="H1629" s="677">
        <v>24.4</v>
      </c>
      <c r="I1629" s="675">
        <v>92</v>
      </c>
      <c r="J1629" s="675">
        <v>35</v>
      </c>
      <c r="K1629" s="675">
        <v>6.2</v>
      </c>
      <c r="L1629" s="582" t="s">
        <v>164</v>
      </c>
      <c r="M1629" s="675">
        <v>1.65</v>
      </c>
      <c r="N1629" s="675">
        <v>0.93</v>
      </c>
      <c r="O1629" s="626">
        <f t="shared" si="350"/>
        <v>1.29</v>
      </c>
      <c r="P1629" s="676">
        <v>0.27083333333333331</v>
      </c>
      <c r="Q1629" s="677">
        <v>13.2</v>
      </c>
    </row>
    <row r="1630" spans="1:17" x14ac:dyDescent="0.35">
      <c r="A1630" s="571">
        <v>7</v>
      </c>
      <c r="B1630" s="278">
        <v>33.32</v>
      </c>
      <c r="C1630" s="278">
        <v>31.64</v>
      </c>
      <c r="D1630" s="574">
        <v>0</v>
      </c>
      <c r="E1630" s="574">
        <v>0</v>
      </c>
      <c r="F1630" s="574">
        <v>0</v>
      </c>
      <c r="G1630" s="679">
        <v>37.4</v>
      </c>
      <c r="H1630" s="679">
        <v>24.4</v>
      </c>
      <c r="I1630" s="680">
        <v>92</v>
      </c>
      <c r="J1630" s="680">
        <v>33</v>
      </c>
      <c r="K1630" s="679">
        <v>6.8</v>
      </c>
      <c r="L1630" s="582" t="s">
        <v>164</v>
      </c>
      <c r="M1630" s="278">
        <v>1.86</v>
      </c>
      <c r="N1630" s="278">
        <v>1.18</v>
      </c>
      <c r="O1630" s="626">
        <f t="shared" si="350"/>
        <v>1.52</v>
      </c>
      <c r="P1630" s="582" t="s">
        <v>164</v>
      </c>
      <c r="Q1630" s="677">
        <v>0</v>
      </c>
    </row>
    <row r="1631" spans="1:17" x14ac:dyDescent="0.35">
      <c r="A1631" s="571">
        <v>8</v>
      </c>
      <c r="B1631" s="278">
        <v>32.04</v>
      </c>
      <c r="C1631" s="278">
        <v>30.28</v>
      </c>
      <c r="D1631" s="574">
        <v>0</v>
      </c>
      <c r="E1631" s="574">
        <v>0</v>
      </c>
      <c r="F1631" s="574">
        <v>0</v>
      </c>
      <c r="G1631" s="679">
        <v>35.6</v>
      </c>
      <c r="H1631" s="679">
        <v>24.6</v>
      </c>
      <c r="I1631" s="680">
        <v>88</v>
      </c>
      <c r="J1631" s="680">
        <v>34</v>
      </c>
      <c r="K1631" s="679">
        <v>4.5999999999999996</v>
      </c>
      <c r="L1631" s="582" t="s">
        <v>164</v>
      </c>
      <c r="M1631" s="278">
        <v>2.1800000000000002</v>
      </c>
      <c r="N1631" s="278">
        <v>0.71</v>
      </c>
      <c r="O1631" s="626">
        <f t="shared" si="350"/>
        <v>1.4450000000000001</v>
      </c>
      <c r="P1631" s="582" t="s">
        <v>164</v>
      </c>
      <c r="Q1631" s="677">
        <v>0</v>
      </c>
    </row>
    <row r="1632" spans="1:17" x14ac:dyDescent="0.35">
      <c r="A1632" s="571">
        <v>9</v>
      </c>
      <c r="B1632" s="278">
        <v>37.04</v>
      </c>
      <c r="C1632" s="278">
        <v>31.6</v>
      </c>
      <c r="D1632" s="574">
        <v>0</v>
      </c>
      <c r="E1632" s="574">
        <v>0</v>
      </c>
      <c r="F1632" s="574">
        <v>0</v>
      </c>
      <c r="G1632" s="679">
        <v>37.4</v>
      </c>
      <c r="H1632" s="679">
        <v>30.4</v>
      </c>
      <c r="I1632" s="680">
        <v>90</v>
      </c>
      <c r="J1632" s="680">
        <v>32</v>
      </c>
      <c r="K1632" s="679">
        <v>4.5999999999999996</v>
      </c>
      <c r="L1632" s="582" t="s">
        <v>164</v>
      </c>
      <c r="M1632" s="278">
        <v>1.7</v>
      </c>
      <c r="N1632" s="278">
        <v>0.71</v>
      </c>
      <c r="O1632" s="626">
        <f t="shared" si="350"/>
        <v>1.2050000000000001</v>
      </c>
      <c r="P1632" s="582" t="s">
        <v>164</v>
      </c>
      <c r="Q1632" s="677">
        <v>0</v>
      </c>
    </row>
    <row r="1633" spans="1:17" x14ac:dyDescent="0.35">
      <c r="A1633" s="585">
        <v>10</v>
      </c>
      <c r="B1633" s="278">
        <v>37.72</v>
      </c>
      <c r="C1633" s="278">
        <v>33</v>
      </c>
      <c r="D1633" s="574">
        <v>0</v>
      </c>
      <c r="E1633" s="574">
        <v>0</v>
      </c>
      <c r="F1633" s="574">
        <v>0</v>
      </c>
      <c r="G1633" s="679">
        <v>38.4</v>
      </c>
      <c r="H1633" s="679">
        <v>25.2</v>
      </c>
      <c r="I1633" s="680">
        <v>92</v>
      </c>
      <c r="J1633" s="680">
        <v>27</v>
      </c>
      <c r="K1633" s="679">
        <v>6.7</v>
      </c>
      <c r="L1633" s="582" t="s">
        <v>164</v>
      </c>
      <c r="M1633" s="278">
        <v>1.68</v>
      </c>
      <c r="N1633" s="278">
        <v>0.79</v>
      </c>
      <c r="O1633" s="626">
        <f t="shared" si="350"/>
        <v>1.2349999999999999</v>
      </c>
      <c r="P1633" s="582" t="s">
        <v>164</v>
      </c>
      <c r="Q1633" s="677">
        <v>0</v>
      </c>
    </row>
    <row r="1634" spans="1:17" x14ac:dyDescent="0.35">
      <c r="A1634" s="580" t="s">
        <v>16</v>
      </c>
      <c r="B1634" s="278">
        <f>SUM(B1624:B1633)</f>
        <v>343.68000000000006</v>
      </c>
      <c r="C1634" s="278">
        <f>SUM(C1624:C1633)</f>
        <v>315.91999999999996</v>
      </c>
      <c r="D1634" s="574">
        <v>0</v>
      </c>
      <c r="E1634" s="574">
        <v>0</v>
      </c>
      <c r="F1634" s="574">
        <v>0</v>
      </c>
      <c r="G1634" s="278">
        <f t="shared" ref="G1634:N1634" si="351">SUM(G1624:G1633)</f>
        <v>366.59999999999997</v>
      </c>
      <c r="H1634" s="278">
        <f t="shared" si="351"/>
        <v>272.40000000000003</v>
      </c>
      <c r="I1634" s="278">
        <f t="shared" si="351"/>
        <v>902</v>
      </c>
      <c r="J1634" s="278">
        <f t="shared" si="351"/>
        <v>368</v>
      </c>
      <c r="K1634" s="278">
        <f t="shared" si="351"/>
        <v>53.900000000000006</v>
      </c>
      <c r="L1634" s="278">
        <f t="shared" si="351"/>
        <v>29.12</v>
      </c>
      <c r="M1634" s="278">
        <f t="shared" si="351"/>
        <v>18.239999999999998</v>
      </c>
      <c r="N1634" s="278">
        <f t="shared" si="351"/>
        <v>11.14</v>
      </c>
      <c r="O1634" s="626">
        <f t="shared" si="350"/>
        <v>14.69</v>
      </c>
      <c r="P1634" s="582"/>
      <c r="Q1634" s="583"/>
    </row>
    <row r="1635" spans="1:17" x14ac:dyDescent="0.35">
      <c r="A1635" s="580" t="s">
        <v>18</v>
      </c>
      <c r="B1635" s="278">
        <f>AVERAGE(B1624:B1633)</f>
        <v>34.368000000000009</v>
      </c>
      <c r="C1635" s="278">
        <f>AVERAGE(C1624:C1633)</f>
        <v>31.591999999999995</v>
      </c>
      <c r="D1635" s="574">
        <v>0</v>
      </c>
      <c r="E1635" s="574">
        <v>0</v>
      </c>
      <c r="F1635" s="574">
        <v>0</v>
      </c>
      <c r="G1635" s="278">
        <f t="shared" ref="G1635:N1635" si="352">AVERAGE(G1624:G1633)</f>
        <v>36.659999999999997</v>
      </c>
      <c r="H1635" s="278">
        <f t="shared" si="352"/>
        <v>27.240000000000002</v>
      </c>
      <c r="I1635" s="278">
        <f t="shared" si="352"/>
        <v>90.2</v>
      </c>
      <c r="J1635" s="278">
        <f t="shared" si="352"/>
        <v>36.799999999999997</v>
      </c>
      <c r="K1635" s="278">
        <f t="shared" si="352"/>
        <v>5.3900000000000006</v>
      </c>
      <c r="L1635" s="278">
        <f t="shared" si="352"/>
        <v>7.28</v>
      </c>
      <c r="M1635" s="278">
        <f t="shared" si="352"/>
        <v>1.8239999999999998</v>
      </c>
      <c r="N1635" s="278">
        <f t="shared" si="352"/>
        <v>1.1140000000000001</v>
      </c>
      <c r="O1635" s="626">
        <f t="shared" si="350"/>
        <v>1.4689999999999999</v>
      </c>
      <c r="P1635" s="582" t="s">
        <v>164</v>
      </c>
      <c r="Q1635" s="583"/>
    </row>
    <row r="1636" spans="1:17" x14ac:dyDescent="0.35">
      <c r="A1636" s="603">
        <v>11</v>
      </c>
      <c r="B1636" s="278">
        <v>39.6</v>
      </c>
      <c r="C1636" s="278">
        <v>33.159999999999997</v>
      </c>
      <c r="D1636" s="574">
        <v>0</v>
      </c>
      <c r="E1636" s="574">
        <v>0</v>
      </c>
      <c r="F1636" s="574">
        <v>0</v>
      </c>
      <c r="G1636" s="679">
        <v>40</v>
      </c>
      <c r="H1636" s="679">
        <v>25.4</v>
      </c>
      <c r="I1636" s="680">
        <v>69</v>
      </c>
      <c r="J1636" s="680">
        <v>28</v>
      </c>
      <c r="K1636" s="679">
        <v>7.5</v>
      </c>
      <c r="L1636" s="582" t="s">
        <v>164</v>
      </c>
      <c r="M1636" s="278">
        <v>1.65</v>
      </c>
      <c r="N1636" s="278">
        <v>0.93</v>
      </c>
      <c r="O1636" s="626">
        <f t="shared" si="350"/>
        <v>1.29</v>
      </c>
      <c r="P1636" s="582" t="s">
        <v>164</v>
      </c>
      <c r="Q1636" s="677">
        <v>0</v>
      </c>
    </row>
    <row r="1637" spans="1:17" x14ac:dyDescent="0.35">
      <c r="A1637" s="571">
        <v>12</v>
      </c>
      <c r="B1637" s="278">
        <v>36.36</v>
      </c>
      <c r="C1637" s="278">
        <v>32.24</v>
      </c>
      <c r="D1637" s="574">
        <v>0</v>
      </c>
      <c r="E1637" s="574">
        <v>0</v>
      </c>
      <c r="F1637" s="574">
        <v>0</v>
      </c>
      <c r="G1637" s="679">
        <v>39</v>
      </c>
      <c r="H1637" s="679">
        <v>23.8</v>
      </c>
      <c r="I1637" s="680">
        <v>70</v>
      </c>
      <c r="J1637" s="680">
        <v>40</v>
      </c>
      <c r="K1637" s="679">
        <v>7.4</v>
      </c>
      <c r="L1637" s="582" t="s">
        <v>164</v>
      </c>
      <c r="M1637" s="278">
        <v>1.64</v>
      </c>
      <c r="N1637" s="278">
        <v>0.88</v>
      </c>
      <c r="O1637" s="626">
        <f t="shared" si="350"/>
        <v>1.26</v>
      </c>
      <c r="P1637" s="582" t="s">
        <v>164</v>
      </c>
      <c r="Q1637" s="677">
        <v>0</v>
      </c>
    </row>
    <row r="1638" spans="1:17" x14ac:dyDescent="0.35">
      <c r="A1638" s="571">
        <v>13</v>
      </c>
      <c r="B1638" s="278">
        <v>39.6</v>
      </c>
      <c r="C1638" s="278">
        <v>33.04</v>
      </c>
      <c r="D1638" s="574">
        <v>0</v>
      </c>
      <c r="E1638" s="574">
        <v>0</v>
      </c>
      <c r="F1638" s="574">
        <v>0</v>
      </c>
      <c r="G1638" s="679">
        <v>37.4</v>
      </c>
      <c r="H1638" s="679">
        <v>25.6</v>
      </c>
      <c r="I1638" s="680">
        <v>73</v>
      </c>
      <c r="J1638" s="680">
        <v>31</v>
      </c>
      <c r="K1638" s="679">
        <v>5.2</v>
      </c>
      <c r="L1638" s="582" t="s">
        <v>164</v>
      </c>
      <c r="M1638" s="278">
        <v>2.74</v>
      </c>
      <c r="N1638" s="278">
        <v>0.93</v>
      </c>
      <c r="O1638" s="626">
        <f t="shared" si="350"/>
        <v>1.8350000000000002</v>
      </c>
      <c r="P1638" s="582" t="s">
        <v>164</v>
      </c>
      <c r="Q1638" s="677">
        <v>0</v>
      </c>
    </row>
    <row r="1639" spans="1:17" x14ac:dyDescent="0.35">
      <c r="A1639" s="571">
        <v>14</v>
      </c>
      <c r="B1639" s="278">
        <v>39.880000000000003</v>
      </c>
      <c r="C1639" s="681">
        <v>32.799999999999997</v>
      </c>
      <c r="D1639" s="574">
        <v>0</v>
      </c>
      <c r="E1639" s="574">
        <v>0</v>
      </c>
      <c r="F1639" s="574">
        <v>0</v>
      </c>
      <c r="G1639" s="679">
        <v>39.4</v>
      </c>
      <c r="H1639" s="679">
        <v>25</v>
      </c>
      <c r="I1639" s="680">
        <v>88</v>
      </c>
      <c r="J1639" s="682">
        <v>26</v>
      </c>
      <c r="K1639" s="679">
        <v>6.7</v>
      </c>
      <c r="L1639" s="582" t="s">
        <v>164</v>
      </c>
      <c r="M1639" s="278">
        <v>1.62</v>
      </c>
      <c r="N1639" s="680">
        <v>1.07</v>
      </c>
      <c r="O1639" s="626">
        <f t="shared" si="350"/>
        <v>1.3450000000000002</v>
      </c>
      <c r="P1639" s="683">
        <v>0.375</v>
      </c>
      <c r="Q1639" s="677">
        <v>0</v>
      </c>
    </row>
    <row r="1640" spans="1:17" x14ac:dyDescent="0.35">
      <c r="A1640" s="571">
        <v>15</v>
      </c>
      <c r="B1640" s="679">
        <v>39.6</v>
      </c>
      <c r="C1640" s="681">
        <v>33.04</v>
      </c>
      <c r="D1640" s="574">
        <v>0</v>
      </c>
      <c r="E1640" s="574">
        <v>0</v>
      </c>
      <c r="F1640" s="574">
        <v>0</v>
      </c>
      <c r="G1640" s="679">
        <v>41</v>
      </c>
      <c r="H1640" s="679">
        <v>24.2</v>
      </c>
      <c r="I1640" s="680">
        <v>73</v>
      </c>
      <c r="J1640" s="682">
        <v>31</v>
      </c>
      <c r="K1640" s="679">
        <v>7.6</v>
      </c>
      <c r="L1640" s="582" t="s">
        <v>164</v>
      </c>
      <c r="M1640" s="278">
        <v>1.78</v>
      </c>
      <c r="N1640" s="680">
        <v>4.5199999999999996</v>
      </c>
      <c r="O1640" s="626">
        <f t="shared" si="350"/>
        <v>3.15</v>
      </c>
      <c r="P1640" s="683">
        <v>0.34722222222222227</v>
      </c>
      <c r="Q1640" s="677">
        <v>0</v>
      </c>
    </row>
    <row r="1641" spans="1:17" x14ac:dyDescent="0.35">
      <c r="A1641" s="571">
        <v>16</v>
      </c>
      <c r="B1641" s="679">
        <v>40.200000000000003</v>
      </c>
      <c r="C1641" s="681">
        <v>33.08</v>
      </c>
      <c r="D1641" s="574">
        <v>0</v>
      </c>
      <c r="E1641" s="574">
        <v>0</v>
      </c>
      <c r="F1641" s="574">
        <v>0</v>
      </c>
      <c r="G1641" s="679">
        <v>38.799999999999997</v>
      </c>
      <c r="H1641" s="679">
        <v>26.2</v>
      </c>
      <c r="I1641" s="680">
        <v>67</v>
      </c>
      <c r="J1641" s="682">
        <v>28</v>
      </c>
      <c r="K1641" s="679">
        <v>6.2</v>
      </c>
      <c r="L1641" s="582" t="s">
        <v>164</v>
      </c>
      <c r="M1641" s="278">
        <v>7.7</v>
      </c>
      <c r="N1641" s="680">
        <v>1.41</v>
      </c>
      <c r="O1641" s="626">
        <f t="shared" si="350"/>
        <v>4.5549999999999997</v>
      </c>
      <c r="P1641" s="683">
        <v>0.3125</v>
      </c>
      <c r="Q1641" s="677">
        <v>0</v>
      </c>
    </row>
    <row r="1642" spans="1:17" x14ac:dyDescent="0.35">
      <c r="A1642" s="571">
        <v>17</v>
      </c>
      <c r="B1642" s="278">
        <v>31.36</v>
      </c>
      <c r="C1642" s="681">
        <v>32.6</v>
      </c>
      <c r="D1642" s="574">
        <v>0</v>
      </c>
      <c r="E1642" s="574">
        <v>0</v>
      </c>
      <c r="F1642" s="574">
        <v>0</v>
      </c>
      <c r="G1642" s="679">
        <v>37.4</v>
      </c>
      <c r="H1642" s="679">
        <v>30.1</v>
      </c>
      <c r="I1642" s="680">
        <v>73</v>
      </c>
      <c r="J1642" s="682">
        <v>32</v>
      </c>
      <c r="K1642" s="679">
        <v>4.9000000000000004</v>
      </c>
      <c r="L1642" s="582" t="s">
        <v>164</v>
      </c>
      <c r="M1642" s="278">
        <v>1.98</v>
      </c>
      <c r="N1642" s="680">
        <v>1.58</v>
      </c>
      <c r="O1642" s="626">
        <f t="shared" si="350"/>
        <v>1.78</v>
      </c>
      <c r="P1642" s="683">
        <v>0.21180555555555555</v>
      </c>
      <c r="Q1642" s="679">
        <v>4.3</v>
      </c>
    </row>
    <row r="1643" spans="1:17" x14ac:dyDescent="0.35">
      <c r="A1643" s="571">
        <v>18</v>
      </c>
      <c r="B1643" s="278">
        <v>30.02</v>
      </c>
      <c r="C1643" s="681">
        <v>31.24</v>
      </c>
      <c r="D1643" s="574">
        <v>0</v>
      </c>
      <c r="E1643" s="574">
        <v>0</v>
      </c>
      <c r="F1643" s="574">
        <v>0</v>
      </c>
      <c r="G1643" s="679">
        <v>35.4</v>
      </c>
      <c r="H1643" s="679">
        <v>30</v>
      </c>
      <c r="I1643" s="680">
        <v>96</v>
      </c>
      <c r="J1643" s="682">
        <v>46</v>
      </c>
      <c r="K1643" s="679">
        <v>3.3</v>
      </c>
      <c r="L1643" s="582" t="s">
        <v>164</v>
      </c>
      <c r="M1643" s="278">
        <v>2.04</v>
      </c>
      <c r="N1643" s="680">
        <v>1.1499999999999999</v>
      </c>
      <c r="O1643" s="626">
        <f t="shared" si="350"/>
        <v>1.595</v>
      </c>
      <c r="P1643" s="683">
        <v>0.15277777777777776</v>
      </c>
      <c r="Q1643" s="679">
        <v>5.6</v>
      </c>
    </row>
    <row r="1644" spans="1:17" x14ac:dyDescent="0.35">
      <c r="A1644" s="571">
        <v>19</v>
      </c>
      <c r="B1644" s="679">
        <v>34.4</v>
      </c>
      <c r="C1644" s="681">
        <v>31.16</v>
      </c>
      <c r="D1644" s="574">
        <v>0</v>
      </c>
      <c r="E1644" s="574">
        <v>0</v>
      </c>
      <c r="F1644" s="574">
        <v>0</v>
      </c>
      <c r="G1644" s="679">
        <v>39</v>
      </c>
      <c r="H1644" s="679">
        <v>24</v>
      </c>
      <c r="I1644" s="680">
        <v>92</v>
      </c>
      <c r="J1644" s="682">
        <v>32</v>
      </c>
      <c r="K1644" s="679">
        <v>6.3</v>
      </c>
      <c r="L1644" s="582" t="s">
        <v>164</v>
      </c>
      <c r="M1644" s="278">
        <v>1.43</v>
      </c>
      <c r="N1644" s="680">
        <v>1.27</v>
      </c>
      <c r="O1644" s="626">
        <f t="shared" si="350"/>
        <v>1.35</v>
      </c>
      <c r="P1644" s="683">
        <v>0.15625</v>
      </c>
      <c r="Q1644" s="677">
        <v>0</v>
      </c>
    </row>
    <row r="1645" spans="1:17" x14ac:dyDescent="0.35">
      <c r="A1645" s="585">
        <v>20</v>
      </c>
      <c r="B1645" s="278">
        <v>38.76</v>
      </c>
      <c r="C1645" s="681">
        <v>31.92</v>
      </c>
      <c r="D1645" s="574">
        <v>0</v>
      </c>
      <c r="E1645" s="574">
        <v>0</v>
      </c>
      <c r="F1645" s="574">
        <v>0</v>
      </c>
      <c r="G1645" s="679">
        <v>40</v>
      </c>
      <c r="H1645" s="679">
        <v>24.4</v>
      </c>
      <c r="I1645" s="680">
        <v>92</v>
      </c>
      <c r="J1645" s="682">
        <v>27</v>
      </c>
      <c r="K1645" s="679">
        <v>7.5</v>
      </c>
      <c r="L1645" s="582" t="s">
        <v>164</v>
      </c>
      <c r="M1645" s="278">
        <v>1.59</v>
      </c>
      <c r="N1645" s="680">
        <v>1.78</v>
      </c>
      <c r="O1645" s="626">
        <f t="shared" si="350"/>
        <v>1.6850000000000001</v>
      </c>
      <c r="P1645" s="683"/>
      <c r="Q1645" s="677">
        <v>0</v>
      </c>
    </row>
    <row r="1646" spans="1:17" x14ac:dyDescent="0.35">
      <c r="A1646" s="580" t="s">
        <v>16</v>
      </c>
      <c r="B1646" s="278">
        <f>SUM(B1636:B1645)</f>
        <v>369.78</v>
      </c>
      <c r="C1646" s="278">
        <f>SUM(C1636:C1645)</f>
        <v>324.28000000000003</v>
      </c>
      <c r="D1646" s="574">
        <v>0</v>
      </c>
      <c r="E1646" s="574">
        <v>0</v>
      </c>
      <c r="F1646" s="574">
        <v>0</v>
      </c>
      <c r="G1646" s="278">
        <f>SUM(G1636:G1645)</f>
        <v>387.4</v>
      </c>
      <c r="H1646" s="278">
        <f>SUM(H1636:H1645)</f>
        <v>258.7</v>
      </c>
      <c r="I1646" s="278">
        <f>SUM(I1636:I1645)</f>
        <v>793</v>
      </c>
      <c r="J1646" s="278">
        <f>SUM(J1636:J1645)</f>
        <v>321</v>
      </c>
      <c r="K1646" s="278">
        <f>SUM(K1636:K1645)</f>
        <v>62.599999999999994</v>
      </c>
      <c r="L1646" s="582" t="s">
        <v>164</v>
      </c>
      <c r="M1646" s="278">
        <f>SUM(M1636:M1645)</f>
        <v>24.169999999999998</v>
      </c>
      <c r="N1646" s="278">
        <f>SUM(N1636:N1645)</f>
        <v>15.52</v>
      </c>
      <c r="O1646" s="626">
        <f t="shared" si="350"/>
        <v>19.844999999999999</v>
      </c>
      <c r="P1646" s="683"/>
      <c r="Q1646" s="677"/>
    </row>
    <row r="1647" spans="1:17" x14ac:dyDescent="0.35">
      <c r="A1647" s="580" t="s">
        <v>18</v>
      </c>
      <c r="B1647" s="278">
        <f>AVERAGE(B1636:B1645)</f>
        <v>36.977999999999994</v>
      </c>
      <c r="C1647" s="278">
        <f>AVERAGE(C1636:C1645)</f>
        <v>32.428000000000004</v>
      </c>
      <c r="D1647" s="574">
        <v>0</v>
      </c>
      <c r="E1647" s="574">
        <v>0</v>
      </c>
      <c r="F1647" s="574">
        <v>0</v>
      </c>
      <c r="G1647" s="278">
        <f>AVERAGE(G1636:G1645)</f>
        <v>38.739999999999995</v>
      </c>
      <c r="H1647" s="278">
        <f>AVERAGE(H1636:H1645)</f>
        <v>25.869999999999997</v>
      </c>
      <c r="I1647" s="278">
        <f>AVERAGE(I1636:I1645)</f>
        <v>79.3</v>
      </c>
      <c r="J1647" s="278">
        <f>AVERAGE(J1636:J1645)</f>
        <v>32.1</v>
      </c>
      <c r="K1647" s="278">
        <f>AVERAGE(K1636:K1645)</f>
        <v>6.26</v>
      </c>
      <c r="L1647" s="582" t="s">
        <v>164</v>
      </c>
      <c r="M1647" s="278">
        <f>AVERAGE(M1636:M1645)</f>
        <v>2.4169999999999998</v>
      </c>
      <c r="N1647" s="278">
        <f>AVERAGE(N1636:N1645)</f>
        <v>1.552</v>
      </c>
      <c r="O1647" s="626">
        <f t="shared" si="350"/>
        <v>1.9844999999999999</v>
      </c>
      <c r="P1647" s="683" t="s">
        <v>164</v>
      </c>
      <c r="Q1647" s="677"/>
    </row>
    <row r="1648" spans="1:17" x14ac:dyDescent="0.35">
      <c r="A1648" s="612">
        <v>21</v>
      </c>
      <c r="B1648" s="278">
        <v>37.32</v>
      </c>
      <c r="C1648" s="681">
        <v>32.200000000000003</v>
      </c>
      <c r="D1648" s="574">
        <v>0</v>
      </c>
      <c r="E1648" s="574">
        <v>0</v>
      </c>
      <c r="F1648" s="574">
        <v>0</v>
      </c>
      <c r="G1648" s="679">
        <v>38</v>
      </c>
      <c r="H1648" s="679">
        <v>23.4</v>
      </c>
      <c r="I1648" s="680">
        <v>88</v>
      </c>
      <c r="J1648" s="682">
        <v>34</v>
      </c>
      <c r="K1648" s="679">
        <v>5.8</v>
      </c>
      <c r="L1648" s="582" t="s">
        <v>164</v>
      </c>
      <c r="M1648" s="278">
        <v>1.94</v>
      </c>
      <c r="N1648" s="680">
        <v>0.77</v>
      </c>
      <c r="O1648" s="626">
        <f t="shared" si="350"/>
        <v>1.355</v>
      </c>
      <c r="P1648" s="683" t="s">
        <v>164</v>
      </c>
      <c r="Q1648" s="677">
        <v>0</v>
      </c>
    </row>
    <row r="1649" spans="1:17" x14ac:dyDescent="0.35">
      <c r="A1649" s="594">
        <v>22</v>
      </c>
      <c r="B1649" s="278">
        <v>39.159999999999997</v>
      </c>
      <c r="C1649" s="681">
        <v>32.36</v>
      </c>
      <c r="D1649" s="574">
        <v>0</v>
      </c>
      <c r="E1649" s="574">
        <v>0</v>
      </c>
      <c r="F1649" s="574">
        <v>0</v>
      </c>
      <c r="G1649" s="679">
        <v>39</v>
      </c>
      <c r="H1649" s="679">
        <v>23</v>
      </c>
      <c r="I1649" s="680">
        <v>87</v>
      </c>
      <c r="J1649" s="682">
        <v>26</v>
      </c>
      <c r="K1649" s="679">
        <v>7.8</v>
      </c>
      <c r="L1649" s="582" t="s">
        <v>164</v>
      </c>
      <c r="M1649" s="278">
        <v>1.68</v>
      </c>
      <c r="N1649" s="680">
        <v>1.26</v>
      </c>
      <c r="O1649" s="626">
        <f t="shared" si="350"/>
        <v>1.47</v>
      </c>
      <c r="P1649" s="683" t="s">
        <v>164</v>
      </c>
      <c r="Q1649" s="677">
        <v>0</v>
      </c>
    </row>
    <row r="1650" spans="1:17" x14ac:dyDescent="0.35">
      <c r="A1650" s="594">
        <v>23</v>
      </c>
      <c r="B1650" s="278">
        <v>32.76</v>
      </c>
      <c r="C1650" s="681">
        <v>32.64</v>
      </c>
      <c r="D1650" s="574">
        <v>0</v>
      </c>
      <c r="E1650" s="574">
        <v>0</v>
      </c>
      <c r="F1650" s="574">
        <v>0</v>
      </c>
      <c r="G1650" s="679">
        <v>37</v>
      </c>
      <c r="H1650" s="679">
        <v>23.4</v>
      </c>
      <c r="I1650" s="680">
        <v>92</v>
      </c>
      <c r="J1650" s="682">
        <v>35</v>
      </c>
      <c r="K1650" s="679">
        <v>6.1</v>
      </c>
      <c r="L1650" s="582" t="s">
        <v>164</v>
      </c>
      <c r="M1650" s="278">
        <v>1.62</v>
      </c>
      <c r="N1650" s="680">
        <v>0.93</v>
      </c>
      <c r="O1650" s="626">
        <f t="shared" si="350"/>
        <v>1.2750000000000001</v>
      </c>
      <c r="P1650" s="683" t="s">
        <v>164</v>
      </c>
      <c r="Q1650" s="684">
        <v>4.7</v>
      </c>
    </row>
    <row r="1651" spans="1:17" x14ac:dyDescent="0.35">
      <c r="A1651" s="594">
        <v>24</v>
      </c>
      <c r="B1651" s="278">
        <v>34.96</v>
      </c>
      <c r="C1651" s="681">
        <v>32.24</v>
      </c>
      <c r="D1651" s="574">
        <v>0</v>
      </c>
      <c r="E1651" s="574">
        <v>0</v>
      </c>
      <c r="F1651" s="574">
        <v>0</v>
      </c>
      <c r="G1651" s="679">
        <v>38</v>
      </c>
      <c r="H1651" s="679">
        <v>24.4</v>
      </c>
      <c r="I1651" s="680">
        <v>87</v>
      </c>
      <c r="J1651" s="682">
        <v>29</v>
      </c>
      <c r="K1651" s="679">
        <v>7</v>
      </c>
      <c r="L1651" s="582" t="s">
        <v>164</v>
      </c>
      <c r="M1651" s="278">
        <v>1.91</v>
      </c>
      <c r="N1651" s="680">
        <v>0.87</v>
      </c>
      <c r="O1651" s="626">
        <f t="shared" si="350"/>
        <v>1.39</v>
      </c>
      <c r="P1651" s="683" t="s">
        <v>164</v>
      </c>
      <c r="Q1651" s="684">
        <v>8.4</v>
      </c>
    </row>
    <row r="1652" spans="1:17" x14ac:dyDescent="0.35">
      <c r="A1652" s="594">
        <v>25</v>
      </c>
      <c r="B1652" s="278">
        <v>28.68</v>
      </c>
      <c r="C1652" s="681">
        <v>31.24</v>
      </c>
      <c r="D1652" s="574">
        <v>0</v>
      </c>
      <c r="E1652" s="574">
        <v>0</v>
      </c>
      <c r="F1652" s="574">
        <v>0</v>
      </c>
      <c r="G1652" s="679">
        <v>34.200000000000003</v>
      </c>
      <c r="H1652" s="679">
        <v>24</v>
      </c>
      <c r="I1652" s="680">
        <v>96</v>
      </c>
      <c r="J1652" s="682">
        <v>42</v>
      </c>
      <c r="K1652" s="679">
        <v>2.2999999999999998</v>
      </c>
      <c r="L1652" s="582" t="s">
        <v>164</v>
      </c>
      <c r="M1652" s="278">
        <v>1.41</v>
      </c>
      <c r="N1652" s="680">
        <v>0.65</v>
      </c>
      <c r="O1652" s="626">
        <f t="shared" si="350"/>
        <v>1.03</v>
      </c>
      <c r="P1652" s="683" t="s">
        <v>164</v>
      </c>
      <c r="Q1652" s="677">
        <v>0</v>
      </c>
    </row>
    <row r="1653" spans="1:17" x14ac:dyDescent="0.35">
      <c r="A1653" s="594">
        <v>26</v>
      </c>
      <c r="B1653" s="278">
        <v>30.76</v>
      </c>
      <c r="C1653" s="685">
        <v>30.4</v>
      </c>
      <c r="D1653" s="574">
        <v>0</v>
      </c>
      <c r="E1653" s="574">
        <v>0</v>
      </c>
      <c r="F1653" s="574">
        <v>0</v>
      </c>
      <c r="G1653" s="679">
        <v>38</v>
      </c>
      <c r="H1653" s="679">
        <v>23</v>
      </c>
      <c r="I1653" s="680">
        <v>92</v>
      </c>
      <c r="J1653" s="682">
        <v>30</v>
      </c>
      <c r="K1653" s="679">
        <v>5.2</v>
      </c>
      <c r="L1653" s="582" t="s">
        <v>164</v>
      </c>
      <c r="M1653" s="278">
        <v>1.81</v>
      </c>
      <c r="N1653" s="680">
        <v>1.01</v>
      </c>
      <c r="O1653" s="626">
        <f t="shared" si="350"/>
        <v>1.4100000000000001</v>
      </c>
      <c r="P1653" s="683" t="s">
        <v>164</v>
      </c>
      <c r="Q1653" s="677">
        <v>0</v>
      </c>
    </row>
    <row r="1654" spans="1:17" x14ac:dyDescent="0.35">
      <c r="A1654" s="594">
        <v>27</v>
      </c>
      <c r="B1654" s="679">
        <v>32.200000000000003</v>
      </c>
      <c r="C1654" s="681">
        <v>32.64</v>
      </c>
      <c r="D1654" s="574">
        <v>0</v>
      </c>
      <c r="E1654" s="574">
        <v>0</v>
      </c>
      <c r="F1654" s="574">
        <v>0</v>
      </c>
      <c r="G1654" s="679">
        <v>37.6</v>
      </c>
      <c r="H1654" s="679">
        <v>23.6</v>
      </c>
      <c r="I1654" s="680">
        <v>76</v>
      </c>
      <c r="J1654" s="682">
        <v>30</v>
      </c>
      <c r="K1654" s="679">
        <v>5.6</v>
      </c>
      <c r="L1654" s="582" t="s">
        <v>164</v>
      </c>
      <c r="M1654" s="278">
        <v>2.12</v>
      </c>
      <c r="N1654" s="680">
        <v>0.96</v>
      </c>
      <c r="O1654" s="626">
        <f t="shared" si="350"/>
        <v>1.54</v>
      </c>
      <c r="P1654" s="683" t="s">
        <v>164</v>
      </c>
      <c r="Q1654" s="684">
        <v>3.6</v>
      </c>
    </row>
    <row r="1655" spans="1:17" x14ac:dyDescent="0.35">
      <c r="A1655" s="594">
        <v>28</v>
      </c>
      <c r="B1655" s="278">
        <v>34.479999999999997</v>
      </c>
      <c r="C1655" s="681">
        <v>31.88</v>
      </c>
      <c r="D1655" s="574">
        <v>0</v>
      </c>
      <c r="E1655" s="574">
        <v>0</v>
      </c>
      <c r="F1655" s="574">
        <v>0</v>
      </c>
      <c r="G1655" s="679">
        <v>38.4</v>
      </c>
      <c r="H1655" s="679">
        <v>22.4</v>
      </c>
      <c r="I1655" s="680">
        <v>87</v>
      </c>
      <c r="J1655" s="682">
        <v>32</v>
      </c>
      <c r="K1655" s="679">
        <v>5.5</v>
      </c>
      <c r="L1655" s="582" t="s">
        <v>164</v>
      </c>
      <c r="M1655" s="278">
        <v>1.44</v>
      </c>
      <c r="N1655" s="680">
        <v>0.86</v>
      </c>
      <c r="O1655" s="626">
        <f t="shared" si="350"/>
        <v>1.1499999999999999</v>
      </c>
      <c r="P1655" s="683" t="s">
        <v>164</v>
      </c>
      <c r="Q1655" s="684">
        <v>0</v>
      </c>
    </row>
    <row r="1656" spans="1:17" x14ac:dyDescent="0.35">
      <c r="A1656" s="594">
        <v>29</v>
      </c>
      <c r="B1656" s="278">
        <v>32.840000000000003</v>
      </c>
      <c r="C1656" s="681">
        <v>30.84</v>
      </c>
      <c r="D1656" s="574">
        <v>0</v>
      </c>
      <c r="E1656" s="574">
        <v>0</v>
      </c>
      <c r="F1656" s="574">
        <v>0</v>
      </c>
      <c r="G1656" s="679">
        <v>36.6</v>
      </c>
      <c r="H1656" s="679">
        <v>25.2</v>
      </c>
      <c r="I1656" s="680">
        <v>88</v>
      </c>
      <c r="J1656" s="682">
        <v>35</v>
      </c>
      <c r="K1656" s="679">
        <v>6</v>
      </c>
      <c r="L1656" s="582" t="s">
        <v>164</v>
      </c>
      <c r="M1656" s="278">
        <v>3.15</v>
      </c>
      <c r="N1656" s="680">
        <v>1.04</v>
      </c>
      <c r="O1656" s="626">
        <f t="shared" si="350"/>
        <v>2.0949999999999998</v>
      </c>
      <c r="P1656" s="683" t="s">
        <v>164</v>
      </c>
      <c r="Q1656" s="677">
        <v>0</v>
      </c>
    </row>
    <row r="1657" spans="1:17" x14ac:dyDescent="0.35">
      <c r="A1657" s="594">
        <v>30</v>
      </c>
      <c r="B1657" s="278">
        <v>33.44</v>
      </c>
      <c r="C1657" s="681">
        <v>30.96</v>
      </c>
      <c r="D1657" s="574">
        <v>0</v>
      </c>
      <c r="E1657" s="574">
        <v>0</v>
      </c>
      <c r="F1657" s="574">
        <v>0</v>
      </c>
      <c r="G1657" s="679">
        <v>37.4</v>
      </c>
      <c r="H1657" s="679">
        <v>23</v>
      </c>
      <c r="I1657" s="680">
        <v>88</v>
      </c>
      <c r="J1657" s="682">
        <v>35</v>
      </c>
      <c r="K1657" s="679">
        <v>7</v>
      </c>
      <c r="L1657" s="582" t="s">
        <v>164</v>
      </c>
      <c r="M1657" s="278">
        <v>2.2200000000000002</v>
      </c>
      <c r="N1657" s="680">
        <v>0.69</v>
      </c>
      <c r="O1657" s="626">
        <f t="shared" si="350"/>
        <v>1.4550000000000001</v>
      </c>
      <c r="P1657" s="683" t="s">
        <v>164</v>
      </c>
      <c r="Q1657" s="677">
        <v>0</v>
      </c>
    </row>
    <row r="1658" spans="1:17" x14ac:dyDescent="0.35">
      <c r="A1658" s="580" t="s">
        <v>16</v>
      </c>
      <c r="B1658" s="583">
        <f>SUM(B1648:B1657)</f>
        <v>336.59999999999997</v>
      </c>
      <c r="C1658" s="583">
        <f>SUM(C1648:C1657)</f>
        <v>317.39999999999998</v>
      </c>
      <c r="D1658" s="574">
        <v>0</v>
      </c>
      <c r="E1658" s="574">
        <v>0</v>
      </c>
      <c r="F1658" s="574">
        <v>0</v>
      </c>
      <c r="G1658" s="583">
        <f>SUM(G1648:G1657)</f>
        <v>374.2</v>
      </c>
      <c r="H1658" s="583">
        <f>SUM(H1648:H1657)</f>
        <v>235.39999999999998</v>
      </c>
      <c r="I1658" s="583">
        <f>SUM(I1648:I1657)</f>
        <v>881</v>
      </c>
      <c r="J1658" s="583">
        <f>SUM(J1648:J1657)</f>
        <v>328</v>
      </c>
      <c r="K1658" s="583">
        <f>SUM(K1648:K1657)</f>
        <v>58.300000000000004</v>
      </c>
      <c r="L1658" s="582" t="s">
        <v>164</v>
      </c>
      <c r="M1658" s="583">
        <f>SUM(M1648:M1657)</f>
        <v>19.3</v>
      </c>
      <c r="N1658" s="583">
        <f>SUM(N1648:N1657)</f>
        <v>9.0400000000000009</v>
      </c>
      <c r="O1658" s="583">
        <f>SUM(O1648:O1657)</f>
        <v>14.17</v>
      </c>
      <c r="P1658" s="583"/>
      <c r="Q1658" s="583"/>
    </row>
    <row r="1659" spans="1:17" x14ac:dyDescent="0.35">
      <c r="A1659" s="580" t="s">
        <v>18</v>
      </c>
      <c r="B1659" s="581">
        <f>AVERAGE(B1648:B1657)</f>
        <v>33.659999999999997</v>
      </c>
      <c r="C1659" s="581">
        <f>AVERAGE(C1648:C1657)</f>
        <v>31.74</v>
      </c>
      <c r="D1659" s="574">
        <v>0</v>
      </c>
      <c r="E1659" s="574">
        <v>0</v>
      </c>
      <c r="F1659" s="574">
        <v>0</v>
      </c>
      <c r="G1659" s="581">
        <f>AVERAGE(G1648:G1657)</f>
        <v>37.42</v>
      </c>
      <c r="H1659" s="581">
        <f>AVERAGE(H1648:H1657)</f>
        <v>23.54</v>
      </c>
      <c r="I1659" s="581">
        <f>AVERAGE(I1648:I1657)</f>
        <v>88.1</v>
      </c>
      <c r="J1659" s="581">
        <f>AVERAGE(J1648:J1657)</f>
        <v>32.799999999999997</v>
      </c>
      <c r="K1659" s="581">
        <f>AVERAGE(K1648:K1657)</f>
        <v>5.83</v>
      </c>
      <c r="L1659" s="581"/>
      <c r="M1659" s="581">
        <f>AVERAGE(M1648:M1657)</f>
        <v>1.9300000000000002</v>
      </c>
      <c r="N1659" s="581">
        <f>AVERAGE(N1648:N1657)</f>
        <v>0.90400000000000014</v>
      </c>
      <c r="O1659" s="581">
        <f>AVERAGE(O1648:O1657)</f>
        <v>1.417</v>
      </c>
      <c r="P1659" s="581"/>
      <c r="Q1659" s="581"/>
    </row>
    <row r="1660" spans="1:17" x14ac:dyDescent="0.35">
      <c r="A1660" s="580" t="s">
        <v>20</v>
      </c>
      <c r="B1660" s="581">
        <f>B1658+B1646+B1634</f>
        <v>1050.06</v>
      </c>
      <c r="C1660" s="581">
        <f>C1658+C1646+C1634</f>
        <v>957.6</v>
      </c>
      <c r="D1660" s="574">
        <v>0</v>
      </c>
      <c r="E1660" s="574">
        <v>0</v>
      </c>
      <c r="F1660" s="574">
        <v>0</v>
      </c>
      <c r="G1660" s="581">
        <f>G1658+G1646+G1634</f>
        <v>1128.1999999999998</v>
      </c>
      <c r="H1660" s="581">
        <f>H1658+H1646+H1634</f>
        <v>766.5</v>
      </c>
      <c r="I1660" s="581">
        <f>I1658+I1646+I1634</f>
        <v>2576</v>
      </c>
      <c r="J1660" s="581">
        <f>J1658+J1646+J1634</f>
        <v>1017</v>
      </c>
      <c r="K1660" s="581">
        <f>K1658+K1646+K1634</f>
        <v>174.8</v>
      </c>
      <c r="L1660" s="581"/>
      <c r="M1660" s="581">
        <f>M1658+M1646+M1634</f>
        <v>61.709999999999994</v>
      </c>
      <c r="N1660" s="581">
        <f>N1658+N1646+N1634</f>
        <v>35.700000000000003</v>
      </c>
      <c r="O1660" s="581">
        <f t="shared" ref="O1660" si="353">O1658+O1646+O1634</f>
        <v>48.704999999999998</v>
      </c>
      <c r="P1660" s="581"/>
      <c r="Q1660" s="581"/>
    </row>
    <row r="1661" spans="1:17" x14ac:dyDescent="0.35">
      <c r="A1661" s="580" t="s">
        <v>21</v>
      </c>
      <c r="B1661" s="581">
        <f>B1660/30</f>
        <v>35.001999999999995</v>
      </c>
      <c r="C1661" s="581">
        <f>C1660/30</f>
        <v>31.92</v>
      </c>
      <c r="D1661" s="574">
        <v>0</v>
      </c>
      <c r="E1661" s="574">
        <v>0</v>
      </c>
      <c r="F1661" s="574">
        <v>0</v>
      </c>
      <c r="G1661" s="581">
        <f>G1660/30</f>
        <v>37.606666666666662</v>
      </c>
      <c r="H1661" s="581">
        <f>H1660/30</f>
        <v>25.55</v>
      </c>
      <c r="I1661" s="581">
        <f>I1660/30</f>
        <v>85.86666666666666</v>
      </c>
      <c r="J1661" s="581">
        <f>J1660/30</f>
        <v>33.9</v>
      </c>
      <c r="K1661" s="581">
        <f>K1660/30</f>
        <v>5.8266666666666671</v>
      </c>
      <c r="L1661" s="581"/>
      <c r="M1661" s="581">
        <f>M1660/30</f>
        <v>2.0569999999999999</v>
      </c>
      <c r="N1661" s="581">
        <f>N1660/30</f>
        <v>1.1900000000000002</v>
      </c>
      <c r="O1661" s="581">
        <f t="shared" ref="O1661" si="354">O1660/30</f>
        <v>1.6234999999999999</v>
      </c>
      <c r="P1661" s="581"/>
      <c r="Q1661" s="581"/>
    </row>
    <row r="1662" spans="1:17" x14ac:dyDescent="0.35">
      <c r="A1662" s="634"/>
      <c r="B1662" s="634"/>
      <c r="C1662" s="634"/>
      <c r="D1662" s="634"/>
      <c r="E1662" s="634"/>
      <c r="F1662" s="634"/>
      <c r="G1662" s="634"/>
      <c r="H1662" s="634"/>
      <c r="I1662" s="634"/>
      <c r="J1662" s="634"/>
      <c r="K1662" s="634"/>
      <c r="L1662" s="634"/>
      <c r="M1662" s="634"/>
      <c r="N1662" s="634"/>
      <c r="O1662" s="634"/>
      <c r="P1662" s="634"/>
      <c r="Q1662" s="634"/>
    </row>
    <row r="1663" spans="1:17" ht="15" thickBot="1" x14ac:dyDescent="0.4">
      <c r="A1663" s="634"/>
      <c r="B1663" s="1589" t="s">
        <v>346</v>
      </c>
      <c r="C1663" s="1589"/>
      <c r="D1663" s="1589"/>
      <c r="E1663" s="1589"/>
      <c r="F1663" s="1589"/>
      <c r="G1663" s="1589"/>
      <c r="H1663" s="1589"/>
      <c r="I1663" s="1589"/>
      <c r="J1663" s="1589"/>
      <c r="K1663" s="1589"/>
      <c r="L1663" s="1589"/>
      <c r="M1663" s="1589"/>
      <c r="N1663" s="658"/>
      <c r="O1663" s="658"/>
      <c r="P1663" s="657"/>
      <c r="Q1663" s="658"/>
    </row>
    <row r="1664" spans="1:17" ht="29.25" customHeight="1" x14ac:dyDescent="0.35">
      <c r="A1664" s="1569" t="s">
        <v>1</v>
      </c>
      <c r="B1664" s="1460" t="s">
        <v>23</v>
      </c>
      <c r="C1664" s="1578"/>
      <c r="D1664" s="1578"/>
      <c r="E1664" s="1578"/>
      <c r="F1664" s="1571"/>
      <c r="G1664" s="1460" t="s">
        <v>24</v>
      </c>
      <c r="H1664" s="1571"/>
      <c r="I1664" s="1460" t="s">
        <v>4</v>
      </c>
      <c r="J1664" s="1571"/>
      <c r="K1664" s="1572" t="s">
        <v>5</v>
      </c>
      <c r="L1664" s="1573"/>
      <c r="M1664" s="1590" t="s">
        <v>6</v>
      </c>
      <c r="N1664" s="1591"/>
      <c r="O1664" s="1592"/>
      <c r="P1664" s="1593" t="s">
        <v>7</v>
      </c>
      <c r="Q1664" s="1593" t="s">
        <v>8</v>
      </c>
    </row>
    <row r="1665" spans="1:17" ht="26" x14ac:dyDescent="0.35">
      <c r="A1665" s="1597"/>
      <c r="B1665" s="568">
        <v>0.05</v>
      </c>
      <c r="C1665" s="568">
        <v>0.1</v>
      </c>
      <c r="D1665" s="568" t="s">
        <v>322</v>
      </c>
      <c r="E1665" s="568" t="s">
        <v>323</v>
      </c>
      <c r="F1665" s="568" t="s">
        <v>324</v>
      </c>
      <c r="G1665" s="568" t="s">
        <v>9</v>
      </c>
      <c r="H1665" s="568" t="s">
        <v>10</v>
      </c>
      <c r="I1665" s="568" t="s">
        <v>9</v>
      </c>
      <c r="J1665" s="568" t="s">
        <v>10</v>
      </c>
      <c r="K1665" s="630" t="s">
        <v>11</v>
      </c>
      <c r="L1665" s="568" t="s">
        <v>12</v>
      </c>
      <c r="M1665" s="606" t="s">
        <v>13</v>
      </c>
      <c r="N1665" s="606" t="s">
        <v>14</v>
      </c>
      <c r="O1665" s="606" t="s">
        <v>15</v>
      </c>
      <c r="P1665" s="1579"/>
      <c r="Q1665" s="1579"/>
    </row>
    <row r="1666" spans="1:17" x14ac:dyDescent="0.35">
      <c r="A1666" s="580">
        <v>1</v>
      </c>
      <c r="B1666" s="278">
        <v>36.4</v>
      </c>
      <c r="C1666" s="681">
        <v>31.88</v>
      </c>
      <c r="D1666" s="574">
        <v>0</v>
      </c>
      <c r="E1666" s="574">
        <v>0</v>
      </c>
      <c r="F1666" s="574">
        <v>0</v>
      </c>
      <c r="G1666" s="679">
        <v>39.200000000000003</v>
      </c>
      <c r="H1666" s="679">
        <v>23.8</v>
      </c>
      <c r="I1666" s="680">
        <v>70</v>
      </c>
      <c r="J1666" s="682">
        <v>29</v>
      </c>
      <c r="K1666" s="679">
        <v>7.5</v>
      </c>
      <c r="L1666" s="582" t="s">
        <v>164</v>
      </c>
      <c r="M1666" s="278">
        <v>2.2200000000000002</v>
      </c>
      <c r="N1666" s="680">
        <v>1.84</v>
      </c>
      <c r="O1666" s="626">
        <f>AVERAGE(M1666:N1666)</f>
        <v>2.0300000000000002</v>
      </c>
      <c r="P1666" s="683" t="s">
        <v>164</v>
      </c>
      <c r="Q1666" s="583">
        <v>0</v>
      </c>
    </row>
    <row r="1667" spans="1:17" x14ac:dyDescent="0.35">
      <c r="A1667" s="580">
        <v>2</v>
      </c>
      <c r="B1667" s="278">
        <v>32.119999999999997</v>
      </c>
      <c r="C1667" s="681">
        <v>32.04</v>
      </c>
      <c r="D1667" s="574">
        <v>0</v>
      </c>
      <c r="E1667" s="574">
        <v>0</v>
      </c>
      <c r="F1667" s="574">
        <v>0</v>
      </c>
      <c r="G1667" s="679">
        <v>37</v>
      </c>
      <c r="H1667" s="679">
        <v>26</v>
      </c>
      <c r="I1667" s="680">
        <v>96</v>
      </c>
      <c r="J1667" s="682">
        <v>36</v>
      </c>
      <c r="K1667" s="679">
        <v>6.6</v>
      </c>
      <c r="L1667" s="582" t="s">
        <v>164</v>
      </c>
      <c r="M1667" s="278">
        <v>1.42</v>
      </c>
      <c r="N1667" s="680">
        <v>0.69</v>
      </c>
      <c r="O1667" s="626">
        <f t="shared" ref="O1667:O1700" si="355">AVERAGE(M1667:N1667)</f>
        <v>1.0549999999999999</v>
      </c>
      <c r="P1667" s="683" t="s">
        <v>164</v>
      </c>
      <c r="Q1667" s="583">
        <v>7.2</v>
      </c>
    </row>
    <row r="1668" spans="1:17" x14ac:dyDescent="0.35">
      <c r="A1668" s="571">
        <v>3</v>
      </c>
      <c r="B1668" s="278">
        <v>25.16</v>
      </c>
      <c r="C1668" s="686">
        <v>32.200000000000003</v>
      </c>
      <c r="D1668" s="574">
        <v>0</v>
      </c>
      <c r="E1668" s="574">
        <v>0</v>
      </c>
      <c r="F1668" s="574">
        <v>0</v>
      </c>
      <c r="G1668" s="679">
        <v>39</v>
      </c>
      <c r="H1668" s="679">
        <v>23.4</v>
      </c>
      <c r="I1668" s="680">
        <v>92</v>
      </c>
      <c r="J1668" s="682">
        <v>33</v>
      </c>
      <c r="K1668" s="679">
        <v>5.8</v>
      </c>
      <c r="L1668" s="582" t="s">
        <v>164</v>
      </c>
      <c r="M1668" s="278">
        <v>1.61</v>
      </c>
      <c r="N1668" s="680">
        <v>1.41</v>
      </c>
      <c r="O1668" s="626">
        <f t="shared" si="355"/>
        <v>1.51</v>
      </c>
      <c r="P1668" s="683" t="s">
        <v>164</v>
      </c>
      <c r="Q1668" s="583">
        <v>0</v>
      </c>
    </row>
    <row r="1669" spans="1:17" x14ac:dyDescent="0.35">
      <c r="A1669" s="571">
        <v>4</v>
      </c>
      <c r="B1669" s="278">
        <v>30.28</v>
      </c>
      <c r="C1669" s="681">
        <v>31.24</v>
      </c>
      <c r="D1669" s="574">
        <v>0</v>
      </c>
      <c r="E1669" s="574">
        <v>0</v>
      </c>
      <c r="F1669" s="574">
        <v>0</v>
      </c>
      <c r="G1669" s="679">
        <v>37</v>
      </c>
      <c r="H1669" s="679">
        <v>26</v>
      </c>
      <c r="I1669" s="680">
        <v>96</v>
      </c>
      <c r="J1669" s="682">
        <v>44</v>
      </c>
      <c r="K1669" s="679">
        <v>6.6</v>
      </c>
      <c r="L1669" s="582" t="s">
        <v>164</v>
      </c>
      <c r="M1669" s="278">
        <v>1.19</v>
      </c>
      <c r="N1669" s="680">
        <v>0.89</v>
      </c>
      <c r="O1669" s="626">
        <f t="shared" si="355"/>
        <v>1.04</v>
      </c>
      <c r="P1669" s="683" t="s">
        <v>164</v>
      </c>
      <c r="Q1669" s="583">
        <v>15.2</v>
      </c>
    </row>
    <row r="1670" spans="1:17" x14ac:dyDescent="0.35">
      <c r="A1670" s="571">
        <v>5</v>
      </c>
      <c r="B1670" s="278">
        <v>32.36</v>
      </c>
      <c r="C1670" s="681">
        <v>31.44</v>
      </c>
      <c r="D1670" s="574">
        <v>0</v>
      </c>
      <c r="E1670" s="574">
        <v>0</v>
      </c>
      <c r="F1670" s="574">
        <v>0</v>
      </c>
      <c r="G1670" s="679">
        <v>37.799999999999997</v>
      </c>
      <c r="H1670" s="679">
        <v>26</v>
      </c>
      <c r="I1670" s="680">
        <v>92</v>
      </c>
      <c r="J1670" s="682">
        <v>35</v>
      </c>
      <c r="K1670" s="583">
        <v>5.8</v>
      </c>
      <c r="L1670" s="582" t="s">
        <v>164</v>
      </c>
      <c r="M1670" s="278">
        <v>1.98</v>
      </c>
      <c r="N1670" s="278">
        <v>1.71</v>
      </c>
      <c r="O1670" s="626">
        <f t="shared" si="355"/>
        <v>1.845</v>
      </c>
      <c r="P1670" s="683" t="s">
        <v>164</v>
      </c>
      <c r="Q1670" s="583">
        <v>0</v>
      </c>
    </row>
    <row r="1671" spans="1:17" x14ac:dyDescent="0.35">
      <c r="A1671" s="571">
        <v>6</v>
      </c>
      <c r="B1671" s="278">
        <v>34.86</v>
      </c>
      <c r="C1671" s="681">
        <v>32.24</v>
      </c>
      <c r="D1671" s="574">
        <v>0</v>
      </c>
      <c r="E1671" s="574">
        <v>0</v>
      </c>
      <c r="F1671" s="574">
        <v>0</v>
      </c>
      <c r="G1671" s="679">
        <v>36.799999999999997</v>
      </c>
      <c r="H1671" s="679">
        <v>23</v>
      </c>
      <c r="I1671" s="680">
        <v>92</v>
      </c>
      <c r="J1671" s="682">
        <v>37</v>
      </c>
      <c r="K1671" s="583">
        <v>6</v>
      </c>
      <c r="L1671" s="582" t="s">
        <v>164</v>
      </c>
      <c r="M1671" s="278">
        <v>1.46</v>
      </c>
      <c r="N1671" s="278">
        <v>1.46</v>
      </c>
      <c r="O1671" s="626">
        <f t="shared" si="355"/>
        <v>1.46</v>
      </c>
      <c r="P1671" s="683" t="s">
        <v>164</v>
      </c>
      <c r="Q1671" s="583" t="s">
        <v>347</v>
      </c>
    </row>
    <row r="1672" spans="1:17" x14ac:dyDescent="0.35">
      <c r="A1672" s="571">
        <v>7</v>
      </c>
      <c r="B1672" s="278">
        <v>34.28</v>
      </c>
      <c r="C1672" s="681">
        <v>31.04</v>
      </c>
      <c r="D1672" s="574">
        <v>0</v>
      </c>
      <c r="E1672" s="574">
        <v>0</v>
      </c>
      <c r="F1672" s="574">
        <v>0</v>
      </c>
      <c r="G1672" s="679">
        <v>37.200000000000003</v>
      </c>
      <c r="H1672" s="679">
        <v>23</v>
      </c>
      <c r="I1672" s="680">
        <v>84</v>
      </c>
      <c r="J1672" s="682">
        <v>28</v>
      </c>
      <c r="K1672" s="583">
        <v>6</v>
      </c>
      <c r="L1672" s="583">
        <v>9.6</v>
      </c>
      <c r="M1672" s="278">
        <v>3.19</v>
      </c>
      <c r="N1672" s="278">
        <v>1.04</v>
      </c>
      <c r="O1672" s="626">
        <f t="shared" si="355"/>
        <v>2.1150000000000002</v>
      </c>
      <c r="P1672" s="683" t="s">
        <v>164</v>
      </c>
      <c r="Q1672" s="583">
        <v>0</v>
      </c>
    </row>
    <row r="1673" spans="1:17" x14ac:dyDescent="0.35">
      <c r="A1673" s="571">
        <v>8</v>
      </c>
      <c r="B1673" s="278">
        <v>38.04</v>
      </c>
      <c r="C1673" s="681">
        <v>32.64</v>
      </c>
      <c r="D1673" s="574">
        <v>0</v>
      </c>
      <c r="E1673" s="574">
        <v>0</v>
      </c>
      <c r="F1673" s="574">
        <v>0</v>
      </c>
      <c r="G1673" s="679">
        <v>39</v>
      </c>
      <c r="H1673" s="679">
        <v>24</v>
      </c>
      <c r="I1673" s="680">
        <v>93</v>
      </c>
      <c r="J1673" s="682">
        <v>32</v>
      </c>
      <c r="K1673" s="583">
        <v>5.4</v>
      </c>
      <c r="L1673" s="581">
        <v>9.4600000000000009</v>
      </c>
      <c r="M1673" s="278">
        <v>1.63</v>
      </c>
      <c r="N1673" s="278">
        <v>1.44</v>
      </c>
      <c r="O1673" s="626">
        <f t="shared" si="355"/>
        <v>1.5349999999999999</v>
      </c>
      <c r="P1673" s="683" t="s">
        <v>164</v>
      </c>
      <c r="Q1673" s="583">
        <v>0</v>
      </c>
    </row>
    <row r="1674" spans="1:17" x14ac:dyDescent="0.35">
      <c r="A1674" s="571">
        <v>9</v>
      </c>
      <c r="B1674" s="278">
        <v>36.159999999999997</v>
      </c>
      <c r="C1674" s="681">
        <v>32.479999999999997</v>
      </c>
      <c r="D1674" s="574">
        <v>0</v>
      </c>
      <c r="E1674" s="574">
        <v>0</v>
      </c>
      <c r="F1674" s="574">
        <v>0</v>
      </c>
      <c r="G1674" s="679">
        <v>39.799999999999997</v>
      </c>
      <c r="H1674" s="679">
        <v>20</v>
      </c>
      <c r="I1674" s="680">
        <v>92</v>
      </c>
      <c r="J1674" s="682">
        <v>32</v>
      </c>
      <c r="K1674" s="583">
        <v>5.8</v>
      </c>
      <c r="L1674" s="581">
        <v>10.92</v>
      </c>
      <c r="M1674" s="278">
        <v>1.53</v>
      </c>
      <c r="N1674" s="278">
        <v>0.92</v>
      </c>
      <c r="O1674" s="626">
        <f t="shared" si="355"/>
        <v>1.2250000000000001</v>
      </c>
      <c r="P1674" s="683" t="s">
        <v>164</v>
      </c>
      <c r="Q1674" s="583">
        <v>0</v>
      </c>
    </row>
    <row r="1675" spans="1:17" x14ac:dyDescent="0.35">
      <c r="A1675" s="585">
        <v>10</v>
      </c>
      <c r="B1675" s="278">
        <v>31.84</v>
      </c>
      <c r="C1675" s="685">
        <v>31.96</v>
      </c>
      <c r="D1675" s="574">
        <v>0</v>
      </c>
      <c r="E1675" s="574">
        <v>0</v>
      </c>
      <c r="F1675" s="574">
        <v>0</v>
      </c>
      <c r="G1675" s="679">
        <v>37</v>
      </c>
      <c r="H1675" s="679">
        <v>27</v>
      </c>
      <c r="I1675" s="680">
        <v>92</v>
      </c>
      <c r="J1675" s="682">
        <v>40</v>
      </c>
      <c r="K1675" s="583">
        <v>4.9000000000000004</v>
      </c>
      <c r="L1675" s="583">
        <v>11.9</v>
      </c>
      <c r="M1675" s="278">
        <v>1.58</v>
      </c>
      <c r="N1675" s="278">
        <v>1.6</v>
      </c>
      <c r="O1675" s="626">
        <f t="shared" si="355"/>
        <v>1.59</v>
      </c>
      <c r="P1675" s="683" t="s">
        <v>164</v>
      </c>
      <c r="Q1675" s="581">
        <v>8.1999999999999993</v>
      </c>
    </row>
    <row r="1676" spans="1:17" x14ac:dyDescent="0.35">
      <c r="A1676" s="580" t="s">
        <v>16</v>
      </c>
      <c r="B1676" s="278">
        <f>SUM(B1666:B1675)</f>
        <v>331.49999999999994</v>
      </c>
      <c r="C1676" s="278">
        <f>SUM(C1666:C1675)</f>
        <v>319.16000000000003</v>
      </c>
      <c r="D1676" s="574">
        <v>0</v>
      </c>
      <c r="E1676" s="574">
        <v>0</v>
      </c>
      <c r="F1676" s="574">
        <v>0</v>
      </c>
      <c r="G1676" s="278">
        <f t="shared" ref="G1676:N1676" si="356">SUM(G1666:G1675)</f>
        <v>379.8</v>
      </c>
      <c r="H1676" s="278">
        <f t="shared" si="356"/>
        <v>242.2</v>
      </c>
      <c r="I1676" s="278">
        <f t="shared" si="356"/>
        <v>899</v>
      </c>
      <c r="J1676" s="278">
        <f t="shared" si="356"/>
        <v>346</v>
      </c>
      <c r="K1676" s="278">
        <f t="shared" si="356"/>
        <v>60.399999999999991</v>
      </c>
      <c r="L1676" s="278">
        <f t="shared" si="356"/>
        <v>41.88</v>
      </c>
      <c r="M1676" s="278">
        <f t="shared" si="356"/>
        <v>17.810000000000002</v>
      </c>
      <c r="N1676" s="278">
        <f t="shared" si="356"/>
        <v>12.999999999999998</v>
      </c>
      <c r="O1676" s="626">
        <f t="shared" si="355"/>
        <v>15.405000000000001</v>
      </c>
      <c r="P1676" s="683"/>
      <c r="Q1676" s="581"/>
    </row>
    <row r="1677" spans="1:17" x14ac:dyDescent="0.35">
      <c r="A1677" s="580" t="s">
        <v>18</v>
      </c>
      <c r="B1677" s="278">
        <f>AVERAGE(B1666:B1675)</f>
        <v>33.149999999999991</v>
      </c>
      <c r="C1677" s="278">
        <f>AVERAGE(C1666:C1675)</f>
        <v>31.916000000000004</v>
      </c>
      <c r="D1677" s="574">
        <v>0</v>
      </c>
      <c r="E1677" s="574">
        <v>0</v>
      </c>
      <c r="F1677" s="574">
        <v>0</v>
      </c>
      <c r="G1677" s="278">
        <f t="shared" ref="G1677:N1677" si="357">AVERAGE(G1666:G1675)</f>
        <v>37.980000000000004</v>
      </c>
      <c r="H1677" s="278">
        <f t="shared" si="357"/>
        <v>24.22</v>
      </c>
      <c r="I1677" s="278">
        <f t="shared" si="357"/>
        <v>89.9</v>
      </c>
      <c r="J1677" s="278">
        <f t="shared" si="357"/>
        <v>34.6</v>
      </c>
      <c r="K1677" s="278">
        <f t="shared" si="357"/>
        <v>6.0399999999999991</v>
      </c>
      <c r="L1677" s="278">
        <f t="shared" si="357"/>
        <v>10.47</v>
      </c>
      <c r="M1677" s="278">
        <f t="shared" si="357"/>
        <v>1.7810000000000001</v>
      </c>
      <c r="N1677" s="278">
        <f t="shared" si="357"/>
        <v>1.2999999999999998</v>
      </c>
      <c r="O1677" s="626">
        <f t="shared" si="355"/>
        <v>1.5405</v>
      </c>
      <c r="P1677" s="683"/>
      <c r="Q1677" s="581"/>
    </row>
    <row r="1678" spans="1:17" x14ac:dyDescent="0.35">
      <c r="A1678" s="603">
        <v>11</v>
      </c>
      <c r="B1678" s="278">
        <v>31.92</v>
      </c>
      <c r="C1678" s="681">
        <v>30.92</v>
      </c>
      <c r="D1678" s="574">
        <v>0</v>
      </c>
      <c r="E1678" s="574">
        <v>0</v>
      </c>
      <c r="F1678" s="574">
        <v>0</v>
      </c>
      <c r="G1678" s="679">
        <v>36.6</v>
      </c>
      <c r="H1678" s="679">
        <v>27.2</v>
      </c>
      <c r="I1678" s="680">
        <v>92</v>
      </c>
      <c r="J1678" s="682">
        <v>48</v>
      </c>
      <c r="K1678" s="583">
        <v>3.7</v>
      </c>
      <c r="L1678" s="581">
        <v>7.06</v>
      </c>
      <c r="M1678" s="278">
        <v>1.77</v>
      </c>
      <c r="N1678" s="278">
        <v>1.19</v>
      </c>
      <c r="O1678" s="626">
        <f t="shared" si="355"/>
        <v>1.48</v>
      </c>
      <c r="P1678" s="683" t="s">
        <v>164</v>
      </c>
      <c r="Q1678" s="583"/>
    </row>
    <row r="1679" spans="1:17" x14ac:dyDescent="0.35">
      <c r="A1679" s="571">
        <v>12</v>
      </c>
      <c r="B1679" s="679">
        <v>31.2</v>
      </c>
      <c r="C1679" s="679">
        <v>30.6</v>
      </c>
      <c r="D1679" s="574">
        <v>0</v>
      </c>
      <c r="E1679" s="574">
        <v>0</v>
      </c>
      <c r="F1679" s="574">
        <v>0</v>
      </c>
      <c r="G1679" s="679">
        <v>35.200000000000003</v>
      </c>
      <c r="H1679" s="679">
        <v>26.8</v>
      </c>
      <c r="I1679" s="682">
        <v>96</v>
      </c>
      <c r="J1679" s="682">
        <v>40</v>
      </c>
      <c r="K1679" s="679">
        <v>3.6</v>
      </c>
      <c r="L1679" s="679">
        <v>12.3</v>
      </c>
      <c r="M1679" s="278">
        <v>2.2200000000000002</v>
      </c>
      <c r="N1679" s="278">
        <v>0.64</v>
      </c>
      <c r="O1679" s="626">
        <f t="shared" si="355"/>
        <v>1.4300000000000002</v>
      </c>
      <c r="P1679" s="683" t="s">
        <v>164</v>
      </c>
      <c r="Q1679" s="583">
        <v>2.5</v>
      </c>
    </row>
    <row r="1680" spans="1:17" x14ac:dyDescent="0.35">
      <c r="A1680" s="571">
        <v>13</v>
      </c>
      <c r="B1680" s="679">
        <v>30</v>
      </c>
      <c r="C1680" s="278">
        <v>30.72</v>
      </c>
      <c r="D1680" s="574">
        <v>0</v>
      </c>
      <c r="E1680" s="574">
        <v>0</v>
      </c>
      <c r="F1680" s="574">
        <v>0</v>
      </c>
      <c r="G1680" s="679">
        <v>38.6</v>
      </c>
      <c r="H1680" s="679">
        <v>27.8</v>
      </c>
      <c r="I1680" s="682">
        <v>96</v>
      </c>
      <c r="J1680" s="682">
        <v>42</v>
      </c>
      <c r="K1680" s="679">
        <v>3</v>
      </c>
      <c r="L1680" s="278">
        <v>0.34</v>
      </c>
      <c r="M1680" s="278">
        <v>1.81</v>
      </c>
      <c r="N1680" s="278">
        <v>0.56000000000000005</v>
      </c>
      <c r="O1680" s="626">
        <f t="shared" si="355"/>
        <v>1.1850000000000001</v>
      </c>
      <c r="P1680" s="683" t="s">
        <v>164</v>
      </c>
      <c r="Q1680" s="583">
        <v>0</v>
      </c>
    </row>
    <row r="1681" spans="1:17" x14ac:dyDescent="0.35">
      <c r="A1681" s="571">
        <v>14</v>
      </c>
      <c r="B1681" s="679">
        <v>33.200000000000003</v>
      </c>
      <c r="C1681" s="278">
        <v>30.88</v>
      </c>
      <c r="D1681" s="574">
        <v>0</v>
      </c>
      <c r="E1681" s="574">
        <v>0</v>
      </c>
      <c r="F1681" s="574">
        <v>0</v>
      </c>
      <c r="G1681" s="679">
        <v>38</v>
      </c>
      <c r="H1681" s="679">
        <v>23</v>
      </c>
      <c r="I1681" s="682">
        <v>96</v>
      </c>
      <c r="J1681" s="682">
        <v>36</v>
      </c>
      <c r="K1681" s="679">
        <v>5.4</v>
      </c>
      <c r="L1681" s="278">
        <v>8.84</v>
      </c>
      <c r="M1681" s="278">
        <v>1.79</v>
      </c>
      <c r="N1681" s="278">
        <v>0.46</v>
      </c>
      <c r="O1681" s="626">
        <f t="shared" si="355"/>
        <v>1.125</v>
      </c>
      <c r="P1681" s="683" t="s">
        <v>164</v>
      </c>
      <c r="Q1681" s="583">
        <v>7.2</v>
      </c>
    </row>
    <row r="1682" spans="1:17" x14ac:dyDescent="0.35">
      <c r="A1682" s="571">
        <v>15</v>
      </c>
      <c r="B1682" s="679">
        <v>36</v>
      </c>
      <c r="C1682" s="278">
        <v>31.28</v>
      </c>
      <c r="D1682" s="574">
        <v>0</v>
      </c>
      <c r="E1682" s="574">
        <v>0</v>
      </c>
      <c r="F1682" s="574">
        <v>0</v>
      </c>
      <c r="G1682" s="679">
        <v>37.200000000000003</v>
      </c>
      <c r="H1682" s="679">
        <v>25</v>
      </c>
      <c r="I1682" s="682">
        <v>88</v>
      </c>
      <c r="J1682" s="682">
        <v>32</v>
      </c>
      <c r="K1682" s="679">
        <v>6</v>
      </c>
      <c r="L1682" s="679">
        <v>5.6</v>
      </c>
      <c r="M1682" s="278">
        <v>1.65</v>
      </c>
      <c r="N1682" s="278">
        <v>0.97</v>
      </c>
      <c r="O1682" s="626">
        <f t="shared" si="355"/>
        <v>1.31</v>
      </c>
      <c r="P1682" s="683" t="s">
        <v>164</v>
      </c>
      <c r="Q1682" s="583">
        <v>0</v>
      </c>
    </row>
    <row r="1683" spans="1:17" x14ac:dyDescent="0.35">
      <c r="A1683" s="571">
        <v>16</v>
      </c>
      <c r="B1683" s="679">
        <v>33.799999999999997</v>
      </c>
      <c r="C1683" s="278">
        <v>31.48</v>
      </c>
      <c r="D1683" s="574">
        <v>0</v>
      </c>
      <c r="E1683" s="574">
        <v>0</v>
      </c>
      <c r="F1683" s="574">
        <v>0</v>
      </c>
      <c r="G1683" s="679">
        <v>37</v>
      </c>
      <c r="H1683" s="679">
        <v>27</v>
      </c>
      <c r="I1683" s="682">
        <v>92</v>
      </c>
      <c r="J1683" s="682">
        <v>36</v>
      </c>
      <c r="K1683" s="679">
        <v>5.3</v>
      </c>
      <c r="L1683" s="582" t="s">
        <v>164</v>
      </c>
      <c r="M1683" s="278">
        <v>1.42</v>
      </c>
      <c r="N1683" s="278">
        <v>1.86</v>
      </c>
      <c r="O1683" s="626">
        <f t="shared" si="355"/>
        <v>1.6400000000000001</v>
      </c>
      <c r="P1683" s="683" t="s">
        <v>164</v>
      </c>
      <c r="Q1683" s="583">
        <v>2.2000000000000002</v>
      </c>
    </row>
    <row r="1684" spans="1:17" x14ac:dyDescent="0.35">
      <c r="A1684" s="571">
        <v>17</v>
      </c>
      <c r="B1684" s="278">
        <v>32.119999999999997</v>
      </c>
      <c r="C1684" s="278">
        <v>31.48</v>
      </c>
      <c r="D1684" s="574">
        <v>0</v>
      </c>
      <c r="E1684" s="574">
        <v>0</v>
      </c>
      <c r="F1684" s="574">
        <v>0</v>
      </c>
      <c r="G1684" s="679">
        <v>37</v>
      </c>
      <c r="H1684" s="679">
        <v>25</v>
      </c>
      <c r="I1684" s="682">
        <v>96</v>
      </c>
      <c r="J1684" s="682">
        <v>38</v>
      </c>
      <c r="K1684" s="679">
        <v>4.0999999999999996</v>
      </c>
      <c r="L1684" s="582" t="s">
        <v>164</v>
      </c>
      <c r="M1684" s="278">
        <v>1.61</v>
      </c>
      <c r="N1684" s="278">
        <v>1.35</v>
      </c>
      <c r="O1684" s="626">
        <f t="shared" si="355"/>
        <v>1.48</v>
      </c>
      <c r="P1684" s="683" t="s">
        <v>164</v>
      </c>
      <c r="Q1684" s="583">
        <v>5.2</v>
      </c>
    </row>
    <row r="1685" spans="1:17" x14ac:dyDescent="0.35">
      <c r="A1685" s="571">
        <v>18</v>
      </c>
      <c r="B1685" s="278">
        <v>29.32</v>
      </c>
      <c r="C1685" s="679">
        <v>29.8</v>
      </c>
      <c r="D1685" s="574">
        <v>0</v>
      </c>
      <c r="E1685" s="574">
        <v>0</v>
      </c>
      <c r="F1685" s="574">
        <v>0</v>
      </c>
      <c r="G1685" s="679">
        <v>35</v>
      </c>
      <c r="H1685" s="679">
        <v>24.4</v>
      </c>
      <c r="I1685" s="682">
        <v>92</v>
      </c>
      <c r="J1685" s="682">
        <v>48</v>
      </c>
      <c r="K1685" s="679">
        <v>4.0999999999999996</v>
      </c>
      <c r="L1685" s="582" t="s">
        <v>164</v>
      </c>
      <c r="M1685" s="278">
        <v>1.91</v>
      </c>
      <c r="N1685" s="278">
        <v>0.94</v>
      </c>
      <c r="O1685" s="626">
        <f t="shared" si="355"/>
        <v>1.4249999999999998</v>
      </c>
      <c r="P1685" s="683" t="s">
        <v>164</v>
      </c>
      <c r="Q1685" s="583">
        <v>36.200000000000003</v>
      </c>
    </row>
    <row r="1686" spans="1:17" x14ac:dyDescent="0.35">
      <c r="A1686" s="571">
        <v>19</v>
      </c>
      <c r="B1686" s="681">
        <v>30.32</v>
      </c>
      <c r="C1686" s="679">
        <v>30</v>
      </c>
      <c r="D1686" s="574">
        <v>0</v>
      </c>
      <c r="E1686" s="574">
        <v>0</v>
      </c>
      <c r="F1686" s="574">
        <v>0</v>
      </c>
      <c r="G1686" s="679">
        <v>33.5</v>
      </c>
      <c r="H1686" s="679">
        <v>24</v>
      </c>
      <c r="I1686" s="682">
        <v>96</v>
      </c>
      <c r="J1686" s="682">
        <v>29</v>
      </c>
      <c r="K1686" s="679">
        <v>3</v>
      </c>
      <c r="L1686" s="582" t="s">
        <v>164</v>
      </c>
      <c r="M1686" s="278">
        <v>1.1299999999999999</v>
      </c>
      <c r="N1686" s="278">
        <v>0.69</v>
      </c>
      <c r="O1686" s="626">
        <f t="shared" si="355"/>
        <v>0.90999999999999992</v>
      </c>
      <c r="P1686" s="683" t="s">
        <v>164</v>
      </c>
      <c r="Q1686" s="583">
        <v>0</v>
      </c>
    </row>
    <row r="1687" spans="1:17" x14ac:dyDescent="0.35">
      <c r="A1687" s="585">
        <v>20</v>
      </c>
      <c r="B1687" s="681">
        <v>30.96</v>
      </c>
      <c r="C1687" s="278">
        <v>30.4</v>
      </c>
      <c r="D1687" s="574">
        <v>0</v>
      </c>
      <c r="E1687" s="574">
        <v>0</v>
      </c>
      <c r="F1687" s="574">
        <v>0</v>
      </c>
      <c r="G1687" s="679">
        <v>34.200000000000003</v>
      </c>
      <c r="H1687" s="679">
        <v>27.8</v>
      </c>
      <c r="I1687" s="682">
        <v>96</v>
      </c>
      <c r="J1687" s="682">
        <v>46</v>
      </c>
      <c r="K1687" s="679">
        <v>3.9</v>
      </c>
      <c r="L1687" s="582" t="s">
        <v>164</v>
      </c>
      <c r="M1687" s="278">
        <v>1.55</v>
      </c>
      <c r="N1687" s="278">
        <v>0.76</v>
      </c>
      <c r="O1687" s="626">
        <f t="shared" si="355"/>
        <v>1.155</v>
      </c>
      <c r="P1687" s="683" t="s">
        <v>164</v>
      </c>
      <c r="Q1687" s="583">
        <v>10.199999999999999</v>
      </c>
    </row>
    <row r="1688" spans="1:17" x14ac:dyDescent="0.35">
      <c r="A1688" s="580" t="s">
        <v>16</v>
      </c>
      <c r="B1688" s="685">
        <f>SUM(B1678:B1687)</f>
        <v>318.83999999999997</v>
      </c>
      <c r="C1688" s="685">
        <f>SUM(C1678:C1687)</f>
        <v>307.55999999999995</v>
      </c>
      <c r="D1688" s="574">
        <v>0</v>
      </c>
      <c r="E1688" s="574">
        <v>0</v>
      </c>
      <c r="F1688" s="574">
        <v>0</v>
      </c>
      <c r="G1688" s="685">
        <f t="shared" ref="G1688:N1688" si="358">SUM(G1678:G1687)</f>
        <v>362.3</v>
      </c>
      <c r="H1688" s="685">
        <f t="shared" si="358"/>
        <v>258</v>
      </c>
      <c r="I1688" s="685">
        <f t="shared" si="358"/>
        <v>940</v>
      </c>
      <c r="J1688" s="685">
        <f t="shared" si="358"/>
        <v>395</v>
      </c>
      <c r="K1688" s="685">
        <f t="shared" si="358"/>
        <v>42.1</v>
      </c>
      <c r="L1688" s="685">
        <f t="shared" si="358"/>
        <v>34.14</v>
      </c>
      <c r="M1688" s="685">
        <f t="shared" si="358"/>
        <v>16.86</v>
      </c>
      <c r="N1688" s="685">
        <f t="shared" si="358"/>
        <v>9.42</v>
      </c>
      <c r="O1688" s="626">
        <f t="shared" si="355"/>
        <v>13.14</v>
      </c>
      <c r="P1688" s="683"/>
      <c r="Q1688" s="583"/>
    </row>
    <row r="1689" spans="1:17" x14ac:dyDescent="0.35">
      <c r="A1689" s="580" t="s">
        <v>18</v>
      </c>
      <c r="B1689" s="685">
        <f>AVERAGE(B1678:B1687)</f>
        <v>31.883999999999997</v>
      </c>
      <c r="C1689" s="685">
        <f>AVERAGE(C1678:C1687)</f>
        <v>30.755999999999993</v>
      </c>
      <c r="D1689" s="574">
        <v>0</v>
      </c>
      <c r="E1689" s="574">
        <v>0</v>
      </c>
      <c r="F1689" s="574">
        <v>0</v>
      </c>
      <c r="G1689" s="685">
        <f t="shared" ref="G1689:N1689" si="359">AVERAGE(G1678:G1687)</f>
        <v>36.230000000000004</v>
      </c>
      <c r="H1689" s="685">
        <f t="shared" si="359"/>
        <v>25.8</v>
      </c>
      <c r="I1689" s="685">
        <f t="shared" si="359"/>
        <v>94</v>
      </c>
      <c r="J1689" s="685">
        <f t="shared" si="359"/>
        <v>39.5</v>
      </c>
      <c r="K1689" s="685">
        <f t="shared" si="359"/>
        <v>4.21</v>
      </c>
      <c r="L1689" s="685">
        <f t="shared" si="359"/>
        <v>6.8280000000000003</v>
      </c>
      <c r="M1689" s="685">
        <f t="shared" si="359"/>
        <v>1.6859999999999999</v>
      </c>
      <c r="N1689" s="685">
        <f t="shared" si="359"/>
        <v>0.94199999999999995</v>
      </c>
      <c r="O1689" s="626">
        <f t="shared" si="355"/>
        <v>1.3140000000000001</v>
      </c>
      <c r="P1689" s="683"/>
      <c r="Q1689" s="583"/>
    </row>
    <row r="1690" spans="1:17" x14ac:dyDescent="0.35">
      <c r="A1690" s="612">
        <v>21</v>
      </c>
      <c r="B1690" s="681">
        <v>32.76</v>
      </c>
      <c r="C1690" s="278">
        <v>31</v>
      </c>
      <c r="D1690" s="574">
        <v>0</v>
      </c>
      <c r="E1690" s="574">
        <v>0</v>
      </c>
      <c r="F1690" s="574">
        <v>0</v>
      </c>
      <c r="G1690" s="679">
        <v>38</v>
      </c>
      <c r="H1690" s="679">
        <v>24.4</v>
      </c>
      <c r="I1690" s="682">
        <v>92</v>
      </c>
      <c r="J1690" s="682">
        <v>45</v>
      </c>
      <c r="K1690" s="679">
        <v>4.4000000000000004</v>
      </c>
      <c r="L1690" s="582" t="s">
        <v>164</v>
      </c>
      <c r="M1690" s="278">
        <v>1.77</v>
      </c>
      <c r="N1690" s="278">
        <v>1</v>
      </c>
      <c r="O1690" s="626">
        <f t="shared" si="355"/>
        <v>1.385</v>
      </c>
      <c r="P1690" s="683" t="s">
        <v>164</v>
      </c>
      <c r="Q1690" s="583">
        <v>0</v>
      </c>
    </row>
    <row r="1691" spans="1:17" x14ac:dyDescent="0.35">
      <c r="A1691" s="594">
        <v>22</v>
      </c>
      <c r="B1691" s="681">
        <v>31.48</v>
      </c>
      <c r="C1691" s="278">
        <v>30.7</v>
      </c>
      <c r="D1691" s="574">
        <v>0</v>
      </c>
      <c r="E1691" s="574">
        <v>0</v>
      </c>
      <c r="F1691" s="574">
        <v>0</v>
      </c>
      <c r="G1691" s="679">
        <v>39</v>
      </c>
      <c r="H1691" s="679">
        <v>22.8</v>
      </c>
      <c r="I1691" s="682">
        <v>96</v>
      </c>
      <c r="J1691" s="682">
        <v>51</v>
      </c>
      <c r="K1691" s="679">
        <v>3.5</v>
      </c>
      <c r="L1691" s="278">
        <v>6.08</v>
      </c>
      <c r="M1691" s="278">
        <v>1.18</v>
      </c>
      <c r="N1691" s="278">
        <v>0.51</v>
      </c>
      <c r="O1691" s="626">
        <f t="shared" si="355"/>
        <v>0.84499999999999997</v>
      </c>
      <c r="P1691" s="683" t="s">
        <v>164</v>
      </c>
      <c r="Q1691" s="583">
        <v>4.2</v>
      </c>
    </row>
    <row r="1692" spans="1:17" x14ac:dyDescent="0.35">
      <c r="A1692" s="594">
        <v>23</v>
      </c>
      <c r="B1692" s="681">
        <v>28.12</v>
      </c>
      <c r="C1692" s="278">
        <v>28.72</v>
      </c>
      <c r="D1692" s="574">
        <v>0</v>
      </c>
      <c r="E1692" s="574">
        <v>0</v>
      </c>
      <c r="F1692" s="574">
        <v>0</v>
      </c>
      <c r="G1692" s="679">
        <v>33</v>
      </c>
      <c r="H1692" s="679">
        <v>23</v>
      </c>
      <c r="I1692" s="682">
        <v>96</v>
      </c>
      <c r="J1692" s="682">
        <v>60</v>
      </c>
      <c r="K1692" s="679">
        <v>1.5</v>
      </c>
      <c r="L1692" s="278">
        <v>6.08</v>
      </c>
      <c r="M1692" s="278">
        <v>1.0900000000000001</v>
      </c>
      <c r="N1692" s="278">
        <v>0.43</v>
      </c>
      <c r="O1692" s="626">
        <f t="shared" si="355"/>
        <v>0.76</v>
      </c>
      <c r="P1692" s="683" t="s">
        <v>164</v>
      </c>
      <c r="Q1692" s="583">
        <v>0</v>
      </c>
    </row>
    <row r="1693" spans="1:17" x14ac:dyDescent="0.35">
      <c r="A1693" s="594">
        <v>24</v>
      </c>
      <c r="B1693" s="278">
        <v>32.56</v>
      </c>
      <c r="C1693" s="278">
        <v>30.52</v>
      </c>
      <c r="D1693" s="574">
        <v>0</v>
      </c>
      <c r="E1693" s="574">
        <v>0</v>
      </c>
      <c r="F1693" s="574">
        <v>0</v>
      </c>
      <c r="G1693" s="679">
        <v>35</v>
      </c>
      <c r="H1693" s="679">
        <v>22</v>
      </c>
      <c r="I1693" s="682">
        <v>96</v>
      </c>
      <c r="J1693" s="682">
        <v>45</v>
      </c>
      <c r="K1693" s="679">
        <v>3.5</v>
      </c>
      <c r="L1693" s="679">
        <v>7.2</v>
      </c>
      <c r="M1693" s="278">
        <v>0.95</v>
      </c>
      <c r="N1693" s="278">
        <v>1.8</v>
      </c>
      <c r="O1693" s="626">
        <f t="shared" si="355"/>
        <v>1.375</v>
      </c>
      <c r="P1693" s="683" t="s">
        <v>164</v>
      </c>
      <c r="Q1693" s="583">
        <v>11.2</v>
      </c>
    </row>
    <row r="1694" spans="1:17" x14ac:dyDescent="0.35">
      <c r="A1694" s="594">
        <v>25</v>
      </c>
      <c r="B1694" s="278">
        <v>30.4</v>
      </c>
      <c r="C1694" s="681">
        <v>30.12</v>
      </c>
      <c r="D1694" s="574">
        <v>0</v>
      </c>
      <c r="E1694" s="574">
        <v>0</v>
      </c>
      <c r="F1694" s="574">
        <v>0</v>
      </c>
      <c r="G1694" s="679">
        <v>39.4</v>
      </c>
      <c r="H1694" s="679">
        <v>20</v>
      </c>
      <c r="I1694" s="682">
        <v>88</v>
      </c>
      <c r="J1694" s="682">
        <v>49</v>
      </c>
      <c r="K1694" s="679">
        <v>3.4</v>
      </c>
      <c r="L1694" s="278">
        <v>2.1800000000000002</v>
      </c>
      <c r="M1694" s="278">
        <v>1.1499999999999999</v>
      </c>
      <c r="N1694" s="278">
        <v>1.36</v>
      </c>
      <c r="O1694" s="626">
        <f t="shared" si="355"/>
        <v>1.2549999999999999</v>
      </c>
      <c r="P1694" s="683" t="s">
        <v>164</v>
      </c>
      <c r="Q1694" s="583">
        <v>32.1</v>
      </c>
    </row>
    <row r="1695" spans="1:17" x14ac:dyDescent="0.35">
      <c r="A1695" s="594">
        <v>26</v>
      </c>
      <c r="B1695" s="679">
        <v>31.2</v>
      </c>
      <c r="C1695" s="278">
        <v>30.32</v>
      </c>
      <c r="D1695" s="574">
        <v>0</v>
      </c>
      <c r="E1695" s="574">
        <v>0</v>
      </c>
      <c r="F1695" s="574">
        <v>0</v>
      </c>
      <c r="G1695" s="679">
        <v>34.799999999999997</v>
      </c>
      <c r="H1695" s="679">
        <v>22</v>
      </c>
      <c r="I1695" s="682">
        <v>96</v>
      </c>
      <c r="J1695" s="682">
        <v>42</v>
      </c>
      <c r="K1695" s="679">
        <v>3.1</v>
      </c>
      <c r="L1695" s="681">
        <v>4.8600000000000003</v>
      </c>
      <c r="M1695" s="278">
        <v>0.91</v>
      </c>
      <c r="N1695" s="278">
        <v>0.73</v>
      </c>
      <c r="O1695" s="626">
        <f t="shared" si="355"/>
        <v>0.82000000000000006</v>
      </c>
      <c r="P1695" s="683" t="s">
        <v>164</v>
      </c>
      <c r="Q1695" s="583">
        <v>3.7</v>
      </c>
    </row>
    <row r="1696" spans="1:17" x14ac:dyDescent="0.35">
      <c r="A1696" s="594">
        <v>27</v>
      </c>
      <c r="B1696" s="679">
        <v>30.6</v>
      </c>
      <c r="C1696" s="679">
        <v>30.4</v>
      </c>
      <c r="D1696" s="574">
        <v>0</v>
      </c>
      <c r="E1696" s="574">
        <v>0</v>
      </c>
      <c r="F1696" s="574">
        <v>0</v>
      </c>
      <c r="G1696" s="679">
        <v>32.4</v>
      </c>
      <c r="H1696" s="679">
        <v>27.6</v>
      </c>
      <c r="I1696" s="682">
        <v>96</v>
      </c>
      <c r="J1696" s="682">
        <v>55</v>
      </c>
      <c r="K1696" s="679">
        <v>3.4</v>
      </c>
      <c r="L1696" s="278">
        <v>7.56</v>
      </c>
      <c r="M1696" s="278">
        <v>2.36</v>
      </c>
      <c r="N1696" s="278">
        <v>0.57999999999999996</v>
      </c>
      <c r="O1696" s="626">
        <f t="shared" si="355"/>
        <v>1.47</v>
      </c>
      <c r="P1696" s="683" t="s">
        <v>164</v>
      </c>
      <c r="Q1696" s="583">
        <v>0</v>
      </c>
    </row>
    <row r="1697" spans="1:17" x14ac:dyDescent="0.35">
      <c r="A1697" s="594">
        <v>28</v>
      </c>
      <c r="B1697" s="278">
        <v>32.76</v>
      </c>
      <c r="C1697" s="278">
        <v>31.12</v>
      </c>
      <c r="D1697" s="574">
        <v>0</v>
      </c>
      <c r="E1697" s="574">
        <v>0</v>
      </c>
      <c r="F1697" s="574">
        <v>0</v>
      </c>
      <c r="G1697" s="679">
        <v>35</v>
      </c>
      <c r="H1697" s="679">
        <v>27</v>
      </c>
      <c r="I1697" s="682">
        <v>96</v>
      </c>
      <c r="J1697" s="682">
        <v>46</v>
      </c>
      <c r="K1697" s="679">
        <v>4.0999999999999996</v>
      </c>
      <c r="L1697" s="278">
        <v>6.86</v>
      </c>
      <c r="M1697" s="278">
        <v>1.7</v>
      </c>
      <c r="N1697" s="278">
        <v>1.1599999999999999</v>
      </c>
      <c r="O1697" s="626">
        <f t="shared" si="355"/>
        <v>1.43</v>
      </c>
      <c r="P1697" s="683" t="s">
        <v>164</v>
      </c>
      <c r="Q1697" s="583">
        <v>0</v>
      </c>
    </row>
    <row r="1698" spans="1:17" x14ac:dyDescent="0.35">
      <c r="A1698" s="594">
        <v>29</v>
      </c>
      <c r="B1698" s="278">
        <v>30.44</v>
      </c>
      <c r="C1698" s="679">
        <v>30.6</v>
      </c>
      <c r="D1698" s="574">
        <v>0</v>
      </c>
      <c r="E1698" s="574">
        <v>0</v>
      </c>
      <c r="F1698" s="574">
        <v>0</v>
      </c>
      <c r="G1698" s="679">
        <v>37.4</v>
      </c>
      <c r="H1698" s="679">
        <v>27.8</v>
      </c>
      <c r="I1698" s="682">
        <v>77</v>
      </c>
      <c r="J1698" s="682">
        <v>55</v>
      </c>
      <c r="K1698" s="679">
        <v>2.7</v>
      </c>
      <c r="L1698" s="278">
        <v>6.84</v>
      </c>
      <c r="M1698" s="278">
        <v>1.18</v>
      </c>
      <c r="N1698" s="679">
        <v>1.5</v>
      </c>
      <c r="O1698" s="626">
        <f t="shared" si="355"/>
        <v>1.3399999999999999</v>
      </c>
      <c r="P1698" s="683" t="s">
        <v>164</v>
      </c>
      <c r="Q1698" s="583">
        <v>0</v>
      </c>
    </row>
    <row r="1699" spans="1:17" x14ac:dyDescent="0.35">
      <c r="A1699" s="594">
        <v>30</v>
      </c>
      <c r="B1699" s="278">
        <v>29.72</v>
      </c>
      <c r="C1699" s="679">
        <v>29.2</v>
      </c>
      <c r="D1699" s="574">
        <v>0</v>
      </c>
      <c r="E1699" s="574">
        <v>0</v>
      </c>
      <c r="F1699" s="574">
        <v>0</v>
      </c>
      <c r="G1699" s="679">
        <v>33</v>
      </c>
      <c r="H1699" s="679">
        <v>22</v>
      </c>
      <c r="I1699" s="682">
        <v>96</v>
      </c>
      <c r="J1699" s="682">
        <v>53</v>
      </c>
      <c r="K1699" s="679">
        <v>2.1</v>
      </c>
      <c r="L1699" s="278">
        <v>14.64</v>
      </c>
      <c r="M1699" s="278">
        <v>0.96</v>
      </c>
      <c r="N1699" s="278">
        <v>1.1200000000000001</v>
      </c>
      <c r="O1699" s="626">
        <f t="shared" si="355"/>
        <v>1.04</v>
      </c>
      <c r="P1699" s="683" t="s">
        <v>164</v>
      </c>
      <c r="Q1699" s="583">
        <v>15.2</v>
      </c>
    </row>
    <row r="1700" spans="1:17" x14ac:dyDescent="0.35">
      <c r="A1700" s="651">
        <v>31</v>
      </c>
      <c r="B1700" s="278">
        <v>30.96</v>
      </c>
      <c r="C1700" s="278">
        <v>29.56</v>
      </c>
      <c r="D1700" s="574">
        <v>0</v>
      </c>
      <c r="E1700" s="574">
        <v>0</v>
      </c>
      <c r="F1700" s="574">
        <v>0</v>
      </c>
      <c r="G1700" s="679">
        <v>34.4</v>
      </c>
      <c r="H1700" s="679">
        <v>22.4</v>
      </c>
      <c r="I1700" s="682">
        <v>96</v>
      </c>
      <c r="J1700" s="682">
        <v>51</v>
      </c>
      <c r="K1700" s="679">
        <v>2.6</v>
      </c>
      <c r="L1700" s="679">
        <v>5.2</v>
      </c>
      <c r="M1700" s="278">
        <v>1.3</v>
      </c>
      <c r="N1700" s="278">
        <v>0.95</v>
      </c>
      <c r="O1700" s="626">
        <f t="shared" si="355"/>
        <v>1.125</v>
      </c>
      <c r="P1700" s="683" t="s">
        <v>164</v>
      </c>
      <c r="Q1700" s="583">
        <v>9.6</v>
      </c>
    </row>
    <row r="1701" spans="1:17" x14ac:dyDescent="0.35">
      <c r="A1701" s="580" t="s">
        <v>16</v>
      </c>
      <c r="B1701" s="581">
        <f>SUM(B1690:B1700)</f>
        <v>340.99999999999994</v>
      </c>
      <c r="C1701" s="581">
        <f>SUM(C1690:C1700)</f>
        <v>332.26</v>
      </c>
      <c r="D1701" s="574">
        <v>0</v>
      </c>
      <c r="E1701" s="574">
        <v>0</v>
      </c>
      <c r="F1701" s="574">
        <v>0</v>
      </c>
      <c r="G1701" s="581">
        <f t="shared" ref="G1701:O1701" si="360">SUM(G1690:G1700)</f>
        <v>391.4</v>
      </c>
      <c r="H1701" s="581">
        <f t="shared" si="360"/>
        <v>261</v>
      </c>
      <c r="I1701" s="581">
        <f t="shared" si="360"/>
        <v>1025</v>
      </c>
      <c r="J1701" s="581">
        <f t="shared" si="360"/>
        <v>552</v>
      </c>
      <c r="K1701" s="581">
        <f t="shared" si="360"/>
        <v>34.299999999999997</v>
      </c>
      <c r="L1701" s="581">
        <f t="shared" si="360"/>
        <v>67.5</v>
      </c>
      <c r="M1701" s="581">
        <f t="shared" si="360"/>
        <v>14.55</v>
      </c>
      <c r="N1701" s="581">
        <f t="shared" si="360"/>
        <v>11.14</v>
      </c>
      <c r="O1701" s="581">
        <f t="shared" si="360"/>
        <v>12.844999999999999</v>
      </c>
      <c r="P1701" s="683" t="s">
        <v>164</v>
      </c>
      <c r="Q1701" s="581"/>
    </row>
    <row r="1702" spans="1:17" x14ac:dyDescent="0.35">
      <c r="A1702" s="580" t="s">
        <v>18</v>
      </c>
      <c r="B1702" s="581">
        <f>AVERAGE(B1690:B1700)</f>
        <v>30.999999999999996</v>
      </c>
      <c r="C1702" s="581">
        <f>AVERAGE(C1690:C1700)</f>
        <v>30.205454545454543</v>
      </c>
      <c r="D1702" s="574">
        <v>0</v>
      </c>
      <c r="E1702" s="574">
        <v>0</v>
      </c>
      <c r="F1702" s="574">
        <v>0</v>
      </c>
      <c r="G1702" s="581">
        <f t="shared" ref="G1702:O1702" si="361">AVERAGE(G1690:G1700)</f>
        <v>35.581818181818178</v>
      </c>
      <c r="H1702" s="581">
        <f t="shared" si="361"/>
        <v>23.727272727272727</v>
      </c>
      <c r="I1702" s="581">
        <f t="shared" si="361"/>
        <v>93.181818181818187</v>
      </c>
      <c r="J1702" s="581">
        <f t="shared" si="361"/>
        <v>50.18181818181818</v>
      </c>
      <c r="K1702" s="581">
        <f t="shared" si="361"/>
        <v>3.1181818181818177</v>
      </c>
      <c r="L1702" s="581">
        <f t="shared" si="361"/>
        <v>6.75</v>
      </c>
      <c r="M1702" s="581">
        <f t="shared" si="361"/>
        <v>1.3227272727272728</v>
      </c>
      <c r="N1702" s="581">
        <f t="shared" si="361"/>
        <v>1.0127272727272727</v>
      </c>
      <c r="O1702" s="581">
        <f t="shared" si="361"/>
        <v>1.1677272727272727</v>
      </c>
      <c r="P1702" s="683" t="s">
        <v>164</v>
      </c>
      <c r="Q1702" s="581"/>
    </row>
    <row r="1703" spans="1:17" x14ac:dyDescent="0.35">
      <c r="A1703" s="580" t="s">
        <v>20</v>
      </c>
      <c r="B1703" s="581">
        <f>B1701+B1688+B1676</f>
        <v>991.33999999999992</v>
      </c>
      <c r="C1703" s="581">
        <f>C1701+C1688+C1676</f>
        <v>958.98</v>
      </c>
      <c r="D1703" s="574">
        <v>0</v>
      </c>
      <c r="E1703" s="574">
        <v>0</v>
      </c>
      <c r="F1703" s="574">
        <v>0</v>
      </c>
      <c r="G1703" s="581">
        <f t="shared" ref="G1703:O1703" si="362">G1701+G1688+G1676</f>
        <v>1133.5</v>
      </c>
      <c r="H1703" s="581">
        <f t="shared" si="362"/>
        <v>761.2</v>
      </c>
      <c r="I1703" s="581">
        <f t="shared" si="362"/>
        <v>2864</v>
      </c>
      <c r="J1703" s="581">
        <f t="shared" si="362"/>
        <v>1293</v>
      </c>
      <c r="K1703" s="581">
        <f t="shared" si="362"/>
        <v>136.80000000000001</v>
      </c>
      <c r="L1703" s="581">
        <f t="shared" si="362"/>
        <v>143.52000000000001</v>
      </c>
      <c r="M1703" s="581">
        <f t="shared" si="362"/>
        <v>49.22</v>
      </c>
      <c r="N1703" s="581">
        <f t="shared" si="362"/>
        <v>33.56</v>
      </c>
      <c r="O1703" s="581">
        <f t="shared" si="362"/>
        <v>41.39</v>
      </c>
      <c r="P1703" s="683" t="s">
        <v>164</v>
      </c>
      <c r="Q1703" s="581"/>
    </row>
    <row r="1704" spans="1:17" x14ac:dyDescent="0.35">
      <c r="A1704" s="578" t="s">
        <v>21</v>
      </c>
      <c r="B1704" s="626">
        <f>B1703/31</f>
        <v>31.978709677419353</v>
      </c>
      <c r="C1704" s="626">
        <f>C1703/31</f>
        <v>30.934838709677418</v>
      </c>
      <c r="D1704" s="574">
        <v>0</v>
      </c>
      <c r="E1704" s="574">
        <v>0</v>
      </c>
      <c r="F1704" s="574">
        <v>0</v>
      </c>
      <c r="G1704" s="626">
        <f t="shared" ref="G1704:O1704" si="363">G1703/31</f>
        <v>36.564516129032256</v>
      </c>
      <c r="H1704" s="626">
        <f t="shared" si="363"/>
        <v>24.554838709677419</v>
      </c>
      <c r="I1704" s="626">
        <f t="shared" si="363"/>
        <v>92.387096774193552</v>
      </c>
      <c r="J1704" s="626">
        <f t="shared" si="363"/>
        <v>41.70967741935484</v>
      </c>
      <c r="K1704" s="626">
        <f t="shared" si="363"/>
        <v>4.4129032258064518</v>
      </c>
      <c r="L1704" s="626">
        <f t="shared" si="363"/>
        <v>4.6296774193548389</v>
      </c>
      <c r="M1704" s="626">
        <f t="shared" si="363"/>
        <v>1.5877419354838709</v>
      </c>
      <c r="N1704" s="626">
        <f t="shared" si="363"/>
        <v>1.0825806451612905</v>
      </c>
      <c r="O1704" s="626">
        <f t="shared" si="363"/>
        <v>1.3351612903225807</v>
      </c>
      <c r="P1704" s="627"/>
      <c r="Q1704" s="627"/>
    </row>
    <row r="1705" spans="1:17" x14ac:dyDescent="0.35">
      <c r="A1705" s="589"/>
      <c r="B1705" s="639"/>
      <c r="C1705" s="639"/>
      <c r="D1705" s="639"/>
      <c r="E1705" s="639"/>
      <c r="F1705" s="639"/>
      <c r="G1705" s="639"/>
      <c r="H1705" s="639"/>
      <c r="I1705" s="639"/>
      <c r="J1705" s="639"/>
      <c r="K1705" s="639"/>
      <c r="L1705" s="639"/>
      <c r="M1705" s="639"/>
      <c r="N1705" s="639"/>
      <c r="O1705" s="634"/>
      <c r="P1705" s="634"/>
      <c r="Q1705" s="634"/>
    </row>
    <row r="1706" spans="1:17" x14ac:dyDescent="0.35">
      <c r="A1706" s="589"/>
      <c r="B1706" s="639"/>
      <c r="C1706" s="639"/>
      <c r="D1706" s="639"/>
      <c r="E1706" s="639"/>
      <c r="F1706" s="639"/>
      <c r="G1706" s="639"/>
      <c r="H1706" s="639"/>
      <c r="I1706" s="639"/>
      <c r="J1706" s="639"/>
      <c r="K1706" s="639"/>
      <c r="L1706" s="639"/>
      <c r="M1706" s="639"/>
      <c r="N1706" s="639"/>
      <c r="O1706" s="634"/>
      <c r="P1706" s="634"/>
      <c r="Q1706" s="634"/>
    </row>
    <row r="1707" spans="1:17" ht="15" thickBot="1" x14ac:dyDescent="0.4">
      <c r="A1707" s="634"/>
      <c r="B1707" s="1589" t="s">
        <v>348</v>
      </c>
      <c r="C1707" s="1589"/>
      <c r="D1707" s="1589"/>
      <c r="E1707" s="1589"/>
      <c r="F1707" s="1589"/>
      <c r="G1707" s="1589"/>
      <c r="H1707" s="1589"/>
      <c r="I1707" s="1589"/>
      <c r="J1707" s="1589"/>
      <c r="K1707" s="1589"/>
      <c r="L1707" s="1589"/>
      <c r="M1707" s="1589"/>
      <c r="N1707" s="658"/>
      <c r="O1707" s="658"/>
      <c r="P1707" s="657"/>
      <c r="Q1707" s="658"/>
    </row>
    <row r="1708" spans="1:17" ht="29.25" customHeight="1" x14ac:dyDescent="0.35">
      <c r="A1708" s="1569" t="s">
        <v>1</v>
      </c>
      <c r="B1708" s="1460" t="s">
        <v>23</v>
      </c>
      <c r="C1708" s="1578"/>
      <c r="D1708" s="1578"/>
      <c r="E1708" s="1578"/>
      <c r="F1708" s="1571"/>
      <c r="G1708" s="1460" t="s">
        <v>24</v>
      </c>
      <c r="H1708" s="1571"/>
      <c r="I1708" s="1460" t="s">
        <v>4</v>
      </c>
      <c r="J1708" s="1571"/>
      <c r="K1708" s="1572" t="s">
        <v>5</v>
      </c>
      <c r="L1708" s="1573"/>
      <c r="M1708" s="1590" t="s">
        <v>6</v>
      </c>
      <c r="N1708" s="1591"/>
      <c r="O1708" s="1592"/>
      <c r="P1708" s="1593" t="s">
        <v>7</v>
      </c>
      <c r="Q1708" s="1593" t="s">
        <v>8</v>
      </c>
    </row>
    <row r="1709" spans="1:17" ht="26" x14ac:dyDescent="0.35">
      <c r="A1709" s="1597"/>
      <c r="B1709" s="568">
        <v>0.05</v>
      </c>
      <c r="C1709" s="568">
        <v>0.1</v>
      </c>
      <c r="D1709" s="568" t="s">
        <v>322</v>
      </c>
      <c r="E1709" s="568" t="s">
        <v>323</v>
      </c>
      <c r="F1709" s="568" t="s">
        <v>324</v>
      </c>
      <c r="G1709" s="568" t="s">
        <v>9</v>
      </c>
      <c r="H1709" s="568" t="s">
        <v>10</v>
      </c>
      <c r="I1709" s="568" t="s">
        <v>9</v>
      </c>
      <c r="J1709" s="568" t="s">
        <v>10</v>
      </c>
      <c r="K1709" s="630" t="s">
        <v>11</v>
      </c>
      <c r="L1709" s="568" t="s">
        <v>12</v>
      </c>
      <c r="M1709" s="606" t="s">
        <v>13</v>
      </c>
      <c r="N1709" s="606" t="s">
        <v>14</v>
      </c>
      <c r="O1709" s="606" t="s">
        <v>15</v>
      </c>
      <c r="P1709" s="1579"/>
      <c r="Q1709" s="1579"/>
    </row>
    <row r="1710" spans="1:17" x14ac:dyDescent="0.35">
      <c r="A1710" s="580">
        <v>1</v>
      </c>
      <c r="B1710" s="278">
        <v>29.48</v>
      </c>
      <c r="C1710" s="278">
        <v>29.24</v>
      </c>
      <c r="D1710" s="687">
        <v>0</v>
      </c>
      <c r="E1710" s="687">
        <v>0</v>
      </c>
      <c r="F1710" s="687">
        <v>0</v>
      </c>
      <c r="G1710" s="679">
        <v>32</v>
      </c>
      <c r="H1710" s="679">
        <v>25</v>
      </c>
      <c r="I1710" s="682">
        <v>92</v>
      </c>
      <c r="J1710" s="682">
        <v>58</v>
      </c>
      <c r="K1710" s="679">
        <v>2</v>
      </c>
      <c r="L1710" s="278">
        <v>0.78</v>
      </c>
      <c r="M1710" s="278">
        <v>1.2</v>
      </c>
      <c r="N1710" s="278">
        <v>0.54</v>
      </c>
      <c r="O1710" s="626">
        <f>AVERAGE(M1710:N1710)</f>
        <v>0.87</v>
      </c>
      <c r="P1710" s="683" t="s">
        <v>164</v>
      </c>
      <c r="Q1710" s="679">
        <v>30</v>
      </c>
    </row>
    <row r="1711" spans="1:17" x14ac:dyDescent="0.35">
      <c r="A1711" s="580">
        <v>2</v>
      </c>
      <c r="B1711" s="278">
        <v>31.04</v>
      </c>
      <c r="C1711" s="679">
        <v>31</v>
      </c>
      <c r="D1711" s="687">
        <v>0</v>
      </c>
      <c r="E1711" s="687">
        <v>0</v>
      </c>
      <c r="F1711" s="687">
        <v>0</v>
      </c>
      <c r="G1711" s="679">
        <v>32.4</v>
      </c>
      <c r="H1711" s="679">
        <v>26.8</v>
      </c>
      <c r="I1711" s="682">
        <v>92</v>
      </c>
      <c r="J1711" s="682">
        <v>55</v>
      </c>
      <c r="K1711" s="679">
        <v>2.2999999999999998</v>
      </c>
      <c r="L1711" s="681">
        <v>4.1399999999999997</v>
      </c>
      <c r="M1711" s="278">
        <v>1.49</v>
      </c>
      <c r="N1711" s="278">
        <v>0.63</v>
      </c>
      <c r="O1711" s="626">
        <f t="shared" ref="O1711:O1743" si="364">AVERAGE(M1711:N1711)</f>
        <v>1.06</v>
      </c>
      <c r="P1711" s="683" t="s">
        <v>164</v>
      </c>
      <c r="Q1711" s="679">
        <v>1.4</v>
      </c>
    </row>
    <row r="1712" spans="1:17" x14ac:dyDescent="0.35">
      <c r="A1712" s="571">
        <v>3</v>
      </c>
      <c r="B1712" s="278">
        <v>32.92</v>
      </c>
      <c r="C1712" s="278">
        <v>31.16</v>
      </c>
      <c r="D1712" s="687">
        <v>0</v>
      </c>
      <c r="E1712" s="687">
        <v>0</v>
      </c>
      <c r="F1712" s="687">
        <v>0</v>
      </c>
      <c r="G1712" s="679">
        <v>34</v>
      </c>
      <c r="H1712" s="679">
        <v>23</v>
      </c>
      <c r="I1712" s="682">
        <v>96</v>
      </c>
      <c r="J1712" s="682">
        <v>52</v>
      </c>
      <c r="K1712" s="679">
        <v>3</v>
      </c>
      <c r="L1712" s="278">
        <v>7.46</v>
      </c>
      <c r="M1712" s="278">
        <v>1.24</v>
      </c>
      <c r="N1712" s="278">
        <v>0.59</v>
      </c>
      <c r="O1712" s="626">
        <f t="shared" si="364"/>
        <v>0.91500000000000004</v>
      </c>
      <c r="P1712" s="683" t="s">
        <v>164</v>
      </c>
      <c r="Q1712" s="679">
        <v>0</v>
      </c>
    </row>
    <row r="1713" spans="1:17" x14ac:dyDescent="0.35">
      <c r="A1713" s="571">
        <v>4</v>
      </c>
      <c r="B1713" s="278">
        <v>29.56</v>
      </c>
      <c r="C1713" s="278">
        <v>29.72</v>
      </c>
      <c r="D1713" s="687">
        <v>0</v>
      </c>
      <c r="E1713" s="687">
        <v>0</v>
      </c>
      <c r="F1713" s="687">
        <v>0</v>
      </c>
      <c r="G1713" s="679">
        <v>32</v>
      </c>
      <c r="H1713" s="679">
        <v>23</v>
      </c>
      <c r="I1713" s="682">
        <v>96</v>
      </c>
      <c r="J1713" s="682">
        <v>66</v>
      </c>
      <c r="K1713" s="679">
        <v>1.5</v>
      </c>
      <c r="L1713" s="278">
        <v>2.12</v>
      </c>
      <c r="M1713" s="278">
        <v>2.1</v>
      </c>
      <c r="N1713" s="278">
        <v>0.56999999999999995</v>
      </c>
      <c r="O1713" s="626">
        <f t="shared" si="364"/>
        <v>1.335</v>
      </c>
      <c r="P1713" s="683" t="s">
        <v>164</v>
      </c>
      <c r="Q1713" s="679">
        <v>0</v>
      </c>
    </row>
    <row r="1714" spans="1:17" x14ac:dyDescent="0.35">
      <c r="A1714" s="571">
        <v>5</v>
      </c>
      <c r="B1714" s="278">
        <v>30.36</v>
      </c>
      <c r="C1714" s="278">
        <v>29.16</v>
      </c>
      <c r="D1714" s="687">
        <v>0</v>
      </c>
      <c r="E1714" s="687">
        <v>0</v>
      </c>
      <c r="F1714" s="687">
        <v>0</v>
      </c>
      <c r="G1714" s="679">
        <v>31.8</v>
      </c>
      <c r="H1714" s="679">
        <v>27</v>
      </c>
      <c r="I1714" s="682">
        <v>92</v>
      </c>
      <c r="J1714" s="682">
        <v>55</v>
      </c>
      <c r="K1714" s="679">
        <v>2</v>
      </c>
      <c r="L1714" s="278">
        <v>1.24</v>
      </c>
      <c r="M1714" s="278">
        <v>1.35</v>
      </c>
      <c r="N1714" s="278">
        <v>0.51</v>
      </c>
      <c r="O1714" s="626">
        <f t="shared" si="364"/>
        <v>0.93</v>
      </c>
      <c r="P1714" s="683" t="s">
        <v>164</v>
      </c>
      <c r="Q1714" s="679">
        <v>6.5</v>
      </c>
    </row>
    <row r="1715" spans="1:17" x14ac:dyDescent="0.35">
      <c r="A1715" s="571">
        <v>6</v>
      </c>
      <c r="B1715" s="278">
        <v>32.56</v>
      </c>
      <c r="C1715" s="679">
        <v>30.2</v>
      </c>
      <c r="D1715" s="687">
        <v>0</v>
      </c>
      <c r="E1715" s="687">
        <v>0</v>
      </c>
      <c r="F1715" s="687">
        <v>0</v>
      </c>
      <c r="G1715" s="679">
        <v>33.4</v>
      </c>
      <c r="H1715" s="679">
        <v>27</v>
      </c>
      <c r="I1715" s="682">
        <v>96</v>
      </c>
      <c r="J1715" s="682">
        <v>51</v>
      </c>
      <c r="K1715" s="679">
        <v>2.2000000000000002</v>
      </c>
      <c r="L1715" s="278">
        <v>0.86</v>
      </c>
      <c r="M1715" s="278">
        <v>0.96</v>
      </c>
      <c r="N1715" s="278">
        <v>1.2</v>
      </c>
      <c r="O1715" s="626">
        <f t="shared" si="364"/>
        <v>1.08</v>
      </c>
      <c r="P1715" s="688">
        <v>0.29166666666666669</v>
      </c>
      <c r="Q1715" s="679">
        <v>0</v>
      </c>
    </row>
    <row r="1716" spans="1:17" x14ac:dyDescent="0.35">
      <c r="A1716" s="571">
        <v>7</v>
      </c>
      <c r="B1716" s="278">
        <v>30.68</v>
      </c>
      <c r="C1716" s="278">
        <v>30.04</v>
      </c>
      <c r="D1716" s="687">
        <v>0</v>
      </c>
      <c r="E1716" s="687">
        <v>0</v>
      </c>
      <c r="F1716" s="687">
        <v>0</v>
      </c>
      <c r="G1716" s="679">
        <v>33.4</v>
      </c>
      <c r="H1716" s="679">
        <v>22</v>
      </c>
      <c r="I1716" s="682">
        <v>96</v>
      </c>
      <c r="J1716" s="682">
        <v>63</v>
      </c>
      <c r="K1716" s="679">
        <v>1.6</v>
      </c>
      <c r="L1716" s="278">
        <v>3.28</v>
      </c>
      <c r="M1716" s="278">
        <v>0.86</v>
      </c>
      <c r="N1716" s="278">
        <v>0.8</v>
      </c>
      <c r="O1716" s="626">
        <f t="shared" si="364"/>
        <v>0.83000000000000007</v>
      </c>
      <c r="P1716" s="688">
        <v>0.2673611111111111</v>
      </c>
      <c r="Q1716" s="679">
        <v>4.7</v>
      </c>
    </row>
    <row r="1717" spans="1:17" x14ac:dyDescent="0.35">
      <c r="A1717" s="571">
        <v>8</v>
      </c>
      <c r="B1717" s="278">
        <v>30.76</v>
      </c>
      <c r="C1717" s="278">
        <v>29.92</v>
      </c>
      <c r="D1717" s="687">
        <v>0</v>
      </c>
      <c r="E1717" s="687">
        <v>0</v>
      </c>
      <c r="F1717" s="687">
        <v>0</v>
      </c>
      <c r="G1717" s="679">
        <v>32</v>
      </c>
      <c r="H1717" s="679">
        <v>22.4</v>
      </c>
      <c r="I1717" s="682">
        <v>96</v>
      </c>
      <c r="J1717" s="682">
        <v>66</v>
      </c>
      <c r="K1717" s="679">
        <v>2.2000000000000002</v>
      </c>
      <c r="L1717" s="278">
        <v>6.32</v>
      </c>
      <c r="M1717" s="278">
        <v>1.01</v>
      </c>
      <c r="N1717" s="278">
        <v>0.37</v>
      </c>
      <c r="O1717" s="626">
        <f t="shared" si="364"/>
        <v>0.69</v>
      </c>
      <c r="P1717" s="688">
        <v>0.25347222222222221</v>
      </c>
      <c r="Q1717" s="679">
        <v>7</v>
      </c>
    </row>
    <row r="1718" spans="1:17" x14ac:dyDescent="0.35">
      <c r="A1718" s="571">
        <v>9</v>
      </c>
      <c r="B1718" s="278">
        <v>33.479999999999997</v>
      </c>
      <c r="C1718" s="278">
        <v>30.48</v>
      </c>
      <c r="D1718" s="687">
        <v>0</v>
      </c>
      <c r="E1718" s="687">
        <v>0</v>
      </c>
      <c r="F1718" s="687">
        <v>0</v>
      </c>
      <c r="G1718" s="679">
        <v>32</v>
      </c>
      <c r="H1718" s="679">
        <v>26</v>
      </c>
      <c r="I1718" s="682">
        <v>96</v>
      </c>
      <c r="J1718" s="682">
        <v>55</v>
      </c>
      <c r="K1718" s="679">
        <v>2.1</v>
      </c>
      <c r="L1718" s="681">
        <v>5.84</v>
      </c>
      <c r="M1718" s="278">
        <v>1.57</v>
      </c>
      <c r="N1718" s="278">
        <v>0.55000000000000004</v>
      </c>
      <c r="O1718" s="626">
        <f t="shared" si="364"/>
        <v>1.06</v>
      </c>
      <c r="P1718" s="688" t="s">
        <v>130</v>
      </c>
      <c r="Q1718" s="679">
        <v>0</v>
      </c>
    </row>
    <row r="1719" spans="1:17" x14ac:dyDescent="0.35">
      <c r="A1719" s="585">
        <v>10</v>
      </c>
      <c r="B1719" s="278">
        <v>32.799999999999997</v>
      </c>
      <c r="C1719" s="679">
        <v>30.8</v>
      </c>
      <c r="D1719" s="687">
        <v>0</v>
      </c>
      <c r="E1719" s="687">
        <v>0</v>
      </c>
      <c r="F1719" s="687">
        <v>0</v>
      </c>
      <c r="G1719" s="679">
        <v>33.4</v>
      </c>
      <c r="H1719" s="679">
        <v>26</v>
      </c>
      <c r="I1719" s="682">
        <v>92</v>
      </c>
      <c r="J1719" s="682">
        <v>51</v>
      </c>
      <c r="K1719" s="679">
        <v>2.8</v>
      </c>
      <c r="L1719" s="278">
        <v>6.88</v>
      </c>
      <c r="M1719" s="278">
        <v>1.43</v>
      </c>
      <c r="N1719" s="278">
        <v>0.64</v>
      </c>
      <c r="O1719" s="626">
        <f t="shared" si="364"/>
        <v>1.0349999999999999</v>
      </c>
      <c r="P1719" s="681" t="s">
        <v>139</v>
      </c>
      <c r="Q1719" s="679">
        <v>0</v>
      </c>
    </row>
    <row r="1720" spans="1:17" x14ac:dyDescent="0.35">
      <c r="A1720" s="580" t="s">
        <v>16</v>
      </c>
      <c r="B1720" s="278">
        <f>SUM(B1710:B1719)</f>
        <v>313.64000000000004</v>
      </c>
      <c r="C1720" s="278">
        <f>SUM(C1710:C1719)</f>
        <v>301.72000000000003</v>
      </c>
      <c r="D1720" s="687">
        <v>0</v>
      </c>
      <c r="E1720" s="687">
        <v>0</v>
      </c>
      <c r="F1720" s="687">
        <v>0</v>
      </c>
      <c r="G1720" s="278">
        <f t="shared" ref="G1720:N1720" si="365">SUM(G1710:G1719)</f>
        <v>326.39999999999998</v>
      </c>
      <c r="H1720" s="278">
        <f t="shared" si="365"/>
        <v>248.20000000000002</v>
      </c>
      <c r="I1720" s="278">
        <f t="shared" si="365"/>
        <v>944</v>
      </c>
      <c r="J1720" s="278">
        <f t="shared" si="365"/>
        <v>572</v>
      </c>
      <c r="K1720" s="278">
        <f t="shared" si="365"/>
        <v>21.700000000000003</v>
      </c>
      <c r="L1720" s="278">
        <f t="shared" si="365"/>
        <v>38.920000000000009</v>
      </c>
      <c r="M1720" s="278">
        <f t="shared" si="365"/>
        <v>13.209999999999999</v>
      </c>
      <c r="N1720" s="278">
        <f t="shared" si="365"/>
        <v>6.3999999999999995</v>
      </c>
      <c r="O1720" s="626">
        <f t="shared" si="364"/>
        <v>9.8049999999999997</v>
      </c>
      <c r="P1720" s="681"/>
      <c r="Q1720" s="679"/>
    </row>
    <row r="1721" spans="1:17" x14ac:dyDescent="0.35">
      <c r="A1721" s="580" t="s">
        <v>18</v>
      </c>
      <c r="B1721" s="278">
        <f>AVERAGE(B1710:B1719)</f>
        <v>31.364000000000004</v>
      </c>
      <c r="C1721" s="278">
        <f>AVERAGE(C1710:C1719)</f>
        <v>30.172000000000004</v>
      </c>
      <c r="D1721" s="687">
        <v>0</v>
      </c>
      <c r="E1721" s="687">
        <v>0</v>
      </c>
      <c r="F1721" s="687">
        <v>0</v>
      </c>
      <c r="G1721" s="278">
        <f t="shared" ref="G1721:N1721" si="366">AVERAGE(G1710:G1719)</f>
        <v>32.64</v>
      </c>
      <c r="H1721" s="278">
        <f t="shared" si="366"/>
        <v>24.82</v>
      </c>
      <c r="I1721" s="278">
        <f t="shared" si="366"/>
        <v>94.4</v>
      </c>
      <c r="J1721" s="278">
        <f t="shared" si="366"/>
        <v>57.2</v>
      </c>
      <c r="K1721" s="278">
        <f t="shared" si="366"/>
        <v>2.1700000000000004</v>
      </c>
      <c r="L1721" s="278">
        <f t="shared" si="366"/>
        <v>3.8920000000000008</v>
      </c>
      <c r="M1721" s="278">
        <f t="shared" si="366"/>
        <v>1.321</v>
      </c>
      <c r="N1721" s="278">
        <f t="shared" si="366"/>
        <v>0.6399999999999999</v>
      </c>
      <c r="O1721" s="626">
        <f t="shared" si="364"/>
        <v>0.98049999999999993</v>
      </c>
      <c r="P1721" s="681"/>
      <c r="Q1721" s="679"/>
    </row>
    <row r="1722" spans="1:17" x14ac:dyDescent="0.35">
      <c r="A1722" s="603">
        <v>11</v>
      </c>
      <c r="B1722" s="278">
        <v>26.2</v>
      </c>
      <c r="C1722" s="278">
        <v>27.88</v>
      </c>
      <c r="D1722" s="687">
        <v>0</v>
      </c>
      <c r="E1722" s="687">
        <v>0</v>
      </c>
      <c r="F1722" s="687">
        <v>0</v>
      </c>
      <c r="G1722" s="679">
        <v>30.2</v>
      </c>
      <c r="H1722" s="679">
        <v>20.2</v>
      </c>
      <c r="I1722" s="682">
        <v>96</v>
      </c>
      <c r="J1722" s="682">
        <v>73</v>
      </c>
      <c r="K1722" s="679">
        <v>1.1000000000000001</v>
      </c>
      <c r="L1722" s="679">
        <v>10.6</v>
      </c>
      <c r="M1722" s="278">
        <v>2.21</v>
      </c>
      <c r="N1722" s="278">
        <v>0.28000000000000003</v>
      </c>
      <c r="O1722" s="626">
        <f t="shared" si="364"/>
        <v>1.2450000000000001</v>
      </c>
      <c r="P1722" s="681" t="s">
        <v>79</v>
      </c>
      <c r="Q1722" s="679">
        <v>10.199999999999999</v>
      </c>
    </row>
    <row r="1723" spans="1:17" x14ac:dyDescent="0.35">
      <c r="A1723" s="571">
        <v>12</v>
      </c>
      <c r="B1723" s="278">
        <v>28.12</v>
      </c>
      <c r="C1723" s="278">
        <v>27.72</v>
      </c>
      <c r="D1723" s="687">
        <v>0</v>
      </c>
      <c r="E1723" s="687">
        <v>0</v>
      </c>
      <c r="F1723" s="687">
        <v>0</v>
      </c>
      <c r="G1723" s="679">
        <v>30.4</v>
      </c>
      <c r="H1723" s="679">
        <v>21.2</v>
      </c>
      <c r="I1723" s="682">
        <v>96</v>
      </c>
      <c r="J1723" s="682">
        <v>68</v>
      </c>
      <c r="K1723" s="679">
        <v>1.8</v>
      </c>
      <c r="L1723" s="679">
        <v>20.399999999999999</v>
      </c>
      <c r="M1723" s="278">
        <v>0.95</v>
      </c>
      <c r="N1723" s="278">
        <v>0.43</v>
      </c>
      <c r="O1723" s="626">
        <f t="shared" si="364"/>
        <v>0.69</v>
      </c>
      <c r="P1723" s="681" t="s">
        <v>349</v>
      </c>
      <c r="Q1723" s="679">
        <v>2</v>
      </c>
    </row>
    <row r="1724" spans="1:17" x14ac:dyDescent="0.35">
      <c r="A1724" s="571">
        <v>13</v>
      </c>
      <c r="B1724" s="278">
        <v>31.12</v>
      </c>
      <c r="C1724" s="278">
        <v>29.44</v>
      </c>
      <c r="D1724" s="687">
        <v>0</v>
      </c>
      <c r="E1724" s="687">
        <v>0</v>
      </c>
      <c r="F1724" s="687">
        <v>0</v>
      </c>
      <c r="G1724" s="679">
        <v>33.4</v>
      </c>
      <c r="H1724" s="679">
        <v>22.4</v>
      </c>
      <c r="I1724" s="682">
        <v>96</v>
      </c>
      <c r="J1724" s="682">
        <v>63</v>
      </c>
      <c r="K1724" s="679">
        <v>1.8</v>
      </c>
      <c r="L1724" s="679">
        <v>4.8</v>
      </c>
      <c r="M1724" s="278">
        <v>0.66</v>
      </c>
      <c r="N1724" s="278">
        <v>0.49</v>
      </c>
      <c r="O1724" s="626">
        <f t="shared" si="364"/>
        <v>0.57499999999999996</v>
      </c>
      <c r="P1724" s="681" t="s">
        <v>98</v>
      </c>
      <c r="Q1724" s="679">
        <v>0</v>
      </c>
    </row>
    <row r="1725" spans="1:17" x14ac:dyDescent="0.35">
      <c r="A1725" s="571">
        <v>14</v>
      </c>
      <c r="B1725" s="278">
        <v>33.119999999999997</v>
      </c>
      <c r="C1725" s="679">
        <v>31</v>
      </c>
      <c r="D1725" s="687">
        <v>0</v>
      </c>
      <c r="E1725" s="687">
        <v>0</v>
      </c>
      <c r="F1725" s="687">
        <v>0</v>
      </c>
      <c r="G1725" s="679">
        <v>36.200000000000003</v>
      </c>
      <c r="H1725" s="679">
        <v>26</v>
      </c>
      <c r="I1725" s="682">
        <v>96</v>
      </c>
      <c r="J1725" s="682">
        <v>52</v>
      </c>
      <c r="K1725" s="679">
        <v>3</v>
      </c>
      <c r="L1725" s="278">
        <v>7.18</v>
      </c>
      <c r="M1725" s="278">
        <v>1.1499999999999999</v>
      </c>
      <c r="N1725" s="278">
        <v>0.5</v>
      </c>
      <c r="O1725" s="626">
        <f t="shared" si="364"/>
        <v>0.82499999999999996</v>
      </c>
      <c r="P1725" s="681" t="s">
        <v>132</v>
      </c>
      <c r="Q1725" s="679">
        <v>0</v>
      </c>
    </row>
    <row r="1726" spans="1:17" x14ac:dyDescent="0.35">
      <c r="A1726" s="571">
        <v>15</v>
      </c>
      <c r="B1726" s="278">
        <v>32.76</v>
      </c>
      <c r="C1726" s="278">
        <v>31.48</v>
      </c>
      <c r="D1726" s="687">
        <v>0</v>
      </c>
      <c r="E1726" s="687">
        <v>0</v>
      </c>
      <c r="F1726" s="687">
        <v>0</v>
      </c>
      <c r="G1726" s="679">
        <v>34.799999999999997</v>
      </c>
      <c r="H1726" s="679">
        <v>22</v>
      </c>
      <c r="I1726" s="682">
        <v>96</v>
      </c>
      <c r="J1726" s="682">
        <v>47</v>
      </c>
      <c r="K1726" s="679">
        <v>2.7</v>
      </c>
      <c r="L1726" s="278">
        <v>7.26</v>
      </c>
      <c r="M1726" s="278">
        <v>0.86</v>
      </c>
      <c r="N1726" s="278">
        <v>0.59</v>
      </c>
      <c r="O1726" s="626">
        <f t="shared" si="364"/>
        <v>0.72499999999999998</v>
      </c>
      <c r="P1726" s="681" t="s">
        <v>130</v>
      </c>
      <c r="Q1726" s="679">
        <v>0</v>
      </c>
    </row>
    <row r="1727" spans="1:17" x14ac:dyDescent="0.35">
      <c r="A1727" s="571">
        <v>16</v>
      </c>
      <c r="B1727" s="679">
        <v>33.799999999999997</v>
      </c>
      <c r="C1727" s="278">
        <v>31.28</v>
      </c>
      <c r="D1727" s="687">
        <v>0</v>
      </c>
      <c r="E1727" s="687">
        <v>0</v>
      </c>
      <c r="F1727" s="687">
        <v>0</v>
      </c>
      <c r="G1727" s="679">
        <v>35</v>
      </c>
      <c r="H1727" s="679">
        <v>23.5</v>
      </c>
      <c r="I1727" s="682">
        <v>92</v>
      </c>
      <c r="J1727" s="682">
        <v>47</v>
      </c>
      <c r="K1727" s="679">
        <v>3.4</v>
      </c>
      <c r="L1727" s="681">
        <v>3.18</v>
      </c>
      <c r="M1727" s="278">
        <v>1.27</v>
      </c>
      <c r="N1727" s="278">
        <v>0.42</v>
      </c>
      <c r="O1727" s="626">
        <f t="shared" si="364"/>
        <v>0.84499999999999997</v>
      </c>
      <c r="P1727" s="688">
        <v>0.30902777777777779</v>
      </c>
      <c r="Q1727" s="679">
        <v>0</v>
      </c>
    </row>
    <row r="1728" spans="1:17" x14ac:dyDescent="0.35">
      <c r="A1728" s="571">
        <v>17</v>
      </c>
      <c r="B1728" s="278">
        <v>34.119999999999997</v>
      </c>
      <c r="C1728" s="278">
        <v>31.56</v>
      </c>
      <c r="D1728" s="687">
        <v>0</v>
      </c>
      <c r="E1728" s="687">
        <v>0</v>
      </c>
      <c r="F1728" s="687">
        <v>0</v>
      </c>
      <c r="G1728" s="679">
        <v>34.200000000000003</v>
      </c>
      <c r="H1728" s="679">
        <v>21.4</v>
      </c>
      <c r="I1728" s="682">
        <v>96</v>
      </c>
      <c r="J1728" s="682">
        <v>51</v>
      </c>
      <c r="K1728" s="679">
        <v>2.9</v>
      </c>
      <c r="L1728" s="278">
        <v>4.42</v>
      </c>
      <c r="M1728" s="278">
        <v>1.2</v>
      </c>
      <c r="N1728" s="278">
        <v>1.0900000000000001</v>
      </c>
      <c r="O1728" s="626">
        <f t="shared" si="364"/>
        <v>1.145</v>
      </c>
      <c r="P1728" s="688">
        <v>0.3576388888888889</v>
      </c>
      <c r="Q1728" s="679">
        <v>0</v>
      </c>
    </row>
    <row r="1729" spans="1:17" x14ac:dyDescent="0.35">
      <c r="A1729" s="571">
        <v>18</v>
      </c>
      <c r="B1729" s="278">
        <v>30.24</v>
      </c>
      <c r="C1729" s="679">
        <v>30.6</v>
      </c>
      <c r="D1729" s="687">
        <v>0</v>
      </c>
      <c r="E1729" s="687">
        <v>0</v>
      </c>
      <c r="F1729" s="687">
        <v>0</v>
      </c>
      <c r="G1729" s="679">
        <v>32.6</v>
      </c>
      <c r="H1729" s="679">
        <v>21</v>
      </c>
      <c r="I1729" s="682">
        <v>96</v>
      </c>
      <c r="J1729" s="682">
        <v>58</v>
      </c>
      <c r="K1729" s="679">
        <v>1.5</v>
      </c>
      <c r="L1729" s="278">
        <v>5.91</v>
      </c>
      <c r="M1729" s="278">
        <v>1.19</v>
      </c>
      <c r="N1729" s="278">
        <v>0.45</v>
      </c>
      <c r="O1729" s="626">
        <f t="shared" si="364"/>
        <v>0.82</v>
      </c>
      <c r="P1729" s="688">
        <v>0.23263888888888887</v>
      </c>
      <c r="Q1729" s="679">
        <v>5.7</v>
      </c>
    </row>
    <row r="1730" spans="1:17" x14ac:dyDescent="0.35">
      <c r="A1730" s="571">
        <v>19</v>
      </c>
      <c r="B1730" s="278">
        <v>31.32</v>
      </c>
      <c r="C1730" s="278">
        <v>30.08</v>
      </c>
      <c r="D1730" s="687">
        <v>0</v>
      </c>
      <c r="E1730" s="687">
        <v>0</v>
      </c>
      <c r="F1730" s="687">
        <v>0</v>
      </c>
      <c r="G1730" s="679">
        <v>34</v>
      </c>
      <c r="H1730" s="679">
        <v>22.4</v>
      </c>
      <c r="I1730" s="682">
        <v>92</v>
      </c>
      <c r="J1730" s="682">
        <v>56</v>
      </c>
      <c r="K1730" s="679">
        <v>1.9</v>
      </c>
      <c r="L1730" s="278">
        <v>0.82</v>
      </c>
      <c r="M1730" s="278">
        <v>1.02</v>
      </c>
      <c r="N1730" s="278">
        <v>0.48</v>
      </c>
      <c r="O1730" s="626">
        <f t="shared" si="364"/>
        <v>0.75</v>
      </c>
      <c r="P1730" s="688">
        <v>0.24305555555555555</v>
      </c>
      <c r="Q1730" s="679">
        <v>0</v>
      </c>
    </row>
    <row r="1731" spans="1:17" x14ac:dyDescent="0.35">
      <c r="A1731" s="585">
        <v>20</v>
      </c>
      <c r="B1731" s="278">
        <v>31.68</v>
      </c>
      <c r="C1731" s="679">
        <v>30.6</v>
      </c>
      <c r="D1731" s="687">
        <v>0</v>
      </c>
      <c r="E1731" s="687">
        <v>0</v>
      </c>
      <c r="F1731" s="687">
        <v>0</v>
      </c>
      <c r="G1731" s="679">
        <v>33.4</v>
      </c>
      <c r="H1731" s="679">
        <v>23</v>
      </c>
      <c r="I1731" s="682">
        <v>96</v>
      </c>
      <c r="J1731" s="682">
        <v>55</v>
      </c>
      <c r="K1731" s="679">
        <v>2.1</v>
      </c>
      <c r="L1731" s="278">
        <v>30.16</v>
      </c>
      <c r="M1731" s="278">
        <v>0.99</v>
      </c>
      <c r="N1731" s="278">
        <v>0.85</v>
      </c>
      <c r="O1731" s="626">
        <f t="shared" si="364"/>
        <v>0.91999999999999993</v>
      </c>
      <c r="P1731" s="688">
        <v>0.27430555555555552</v>
      </c>
      <c r="Q1731" s="679">
        <v>3.3</v>
      </c>
    </row>
    <row r="1732" spans="1:17" x14ac:dyDescent="0.35">
      <c r="A1732" s="580" t="s">
        <v>16</v>
      </c>
      <c r="B1732" s="278">
        <f>SUM(B1722:B1731)</f>
        <v>312.48</v>
      </c>
      <c r="C1732" s="278">
        <f>SUM(C1722:C1731)</f>
        <v>301.64</v>
      </c>
      <c r="D1732" s="687">
        <v>0</v>
      </c>
      <c r="E1732" s="687">
        <v>0</v>
      </c>
      <c r="F1732" s="687">
        <v>0</v>
      </c>
      <c r="G1732" s="278">
        <f t="shared" ref="G1732:N1732" si="367">SUM(G1722:G1731)</f>
        <v>334.2</v>
      </c>
      <c r="H1732" s="278">
        <f t="shared" si="367"/>
        <v>223.10000000000002</v>
      </c>
      <c r="I1732" s="278">
        <f t="shared" si="367"/>
        <v>952</v>
      </c>
      <c r="J1732" s="278">
        <f t="shared" si="367"/>
        <v>570</v>
      </c>
      <c r="K1732" s="278">
        <f t="shared" si="367"/>
        <v>22.2</v>
      </c>
      <c r="L1732" s="278">
        <f t="shared" si="367"/>
        <v>94.72999999999999</v>
      </c>
      <c r="M1732" s="278">
        <f t="shared" si="367"/>
        <v>11.5</v>
      </c>
      <c r="N1732" s="278">
        <f t="shared" si="367"/>
        <v>5.58</v>
      </c>
      <c r="O1732" s="626">
        <f t="shared" si="364"/>
        <v>8.5399999999999991</v>
      </c>
      <c r="P1732" s="688"/>
      <c r="Q1732" s="679"/>
    </row>
    <row r="1733" spans="1:17" x14ac:dyDescent="0.35">
      <c r="A1733" s="580" t="s">
        <v>18</v>
      </c>
      <c r="B1733" s="278">
        <f>AVERAGE(B1722:B1731)</f>
        <v>31.248000000000001</v>
      </c>
      <c r="C1733" s="278">
        <f>AVERAGE(C1722:C1731)</f>
        <v>30.163999999999998</v>
      </c>
      <c r="D1733" s="687">
        <v>0</v>
      </c>
      <c r="E1733" s="687">
        <v>0</v>
      </c>
      <c r="F1733" s="687">
        <v>0</v>
      </c>
      <c r="G1733" s="278">
        <f t="shared" ref="G1733:N1733" si="368">AVERAGE(G1722:G1731)</f>
        <v>33.42</v>
      </c>
      <c r="H1733" s="278">
        <f t="shared" si="368"/>
        <v>22.310000000000002</v>
      </c>
      <c r="I1733" s="278">
        <f t="shared" si="368"/>
        <v>95.2</v>
      </c>
      <c r="J1733" s="278">
        <f t="shared" si="368"/>
        <v>57</v>
      </c>
      <c r="K1733" s="278">
        <f t="shared" si="368"/>
        <v>2.2199999999999998</v>
      </c>
      <c r="L1733" s="278">
        <f t="shared" si="368"/>
        <v>9.472999999999999</v>
      </c>
      <c r="M1733" s="278">
        <f t="shared" si="368"/>
        <v>1.1499999999999999</v>
      </c>
      <c r="N1733" s="278">
        <f t="shared" si="368"/>
        <v>0.55800000000000005</v>
      </c>
      <c r="O1733" s="626">
        <f t="shared" si="364"/>
        <v>0.85399999999999998</v>
      </c>
      <c r="P1733" s="688"/>
      <c r="Q1733" s="679"/>
    </row>
    <row r="1734" spans="1:17" x14ac:dyDescent="0.35">
      <c r="A1734" s="612">
        <v>21</v>
      </c>
      <c r="B1734" s="679">
        <v>31.4</v>
      </c>
      <c r="C1734" s="278">
        <v>30.28</v>
      </c>
      <c r="D1734" s="687">
        <v>0</v>
      </c>
      <c r="E1734" s="687">
        <v>0</v>
      </c>
      <c r="F1734" s="687">
        <v>0</v>
      </c>
      <c r="G1734" s="679">
        <v>33</v>
      </c>
      <c r="H1734" s="679">
        <v>22.2</v>
      </c>
      <c r="I1734" s="682">
        <v>96</v>
      </c>
      <c r="J1734" s="682">
        <v>63</v>
      </c>
      <c r="K1734" s="679">
        <v>2.6</v>
      </c>
      <c r="L1734" s="278">
        <v>2.36</v>
      </c>
      <c r="M1734" s="278">
        <v>1.1200000000000001</v>
      </c>
      <c r="N1734" s="278">
        <v>0.49</v>
      </c>
      <c r="O1734" s="626">
        <f t="shared" si="364"/>
        <v>0.80500000000000005</v>
      </c>
      <c r="P1734" s="688">
        <v>0.39930555555555558</v>
      </c>
      <c r="Q1734" s="679">
        <v>7.7</v>
      </c>
    </row>
    <row r="1735" spans="1:17" x14ac:dyDescent="0.35">
      <c r="A1735" s="594">
        <v>22</v>
      </c>
      <c r="B1735" s="278">
        <v>33.44</v>
      </c>
      <c r="C1735" s="278">
        <v>31.16</v>
      </c>
      <c r="D1735" s="687">
        <v>0</v>
      </c>
      <c r="E1735" s="687">
        <v>0</v>
      </c>
      <c r="F1735" s="687">
        <v>0</v>
      </c>
      <c r="G1735" s="679">
        <v>35.200000000000003</v>
      </c>
      <c r="H1735" s="679">
        <v>21.2</v>
      </c>
      <c r="I1735" s="682">
        <v>96</v>
      </c>
      <c r="J1735" s="682">
        <v>50</v>
      </c>
      <c r="K1735" s="679">
        <v>2.2000000000000002</v>
      </c>
      <c r="L1735" s="278">
        <v>2.27</v>
      </c>
      <c r="M1735" s="278">
        <v>0.86</v>
      </c>
      <c r="N1735" s="278">
        <v>0.66</v>
      </c>
      <c r="O1735" s="626">
        <f t="shared" si="364"/>
        <v>0.76</v>
      </c>
      <c r="P1735" s="688">
        <v>0.3923611111111111</v>
      </c>
      <c r="Q1735" s="679">
        <v>0</v>
      </c>
    </row>
    <row r="1736" spans="1:17" x14ac:dyDescent="0.35">
      <c r="A1736" s="594">
        <v>23</v>
      </c>
      <c r="B1736" s="278">
        <v>33.520000000000003</v>
      </c>
      <c r="C1736" s="278">
        <v>31.36</v>
      </c>
      <c r="D1736" s="687">
        <v>0</v>
      </c>
      <c r="E1736" s="687">
        <v>0</v>
      </c>
      <c r="F1736" s="687">
        <v>0</v>
      </c>
      <c r="G1736" s="679">
        <v>35.4</v>
      </c>
      <c r="H1736" s="679">
        <v>20.399999999999999</v>
      </c>
      <c r="I1736" s="682">
        <v>85</v>
      </c>
      <c r="J1736" s="682">
        <v>46</v>
      </c>
      <c r="K1736" s="679">
        <v>3.1</v>
      </c>
      <c r="L1736" s="681">
        <v>6.42</v>
      </c>
      <c r="M1736" s="278">
        <v>1.05</v>
      </c>
      <c r="N1736" s="278">
        <v>0.63</v>
      </c>
      <c r="O1736" s="626">
        <f t="shared" si="364"/>
        <v>0.84000000000000008</v>
      </c>
      <c r="P1736" s="688">
        <v>0.4375</v>
      </c>
      <c r="Q1736" s="679">
        <v>0</v>
      </c>
    </row>
    <row r="1737" spans="1:17" x14ac:dyDescent="0.35">
      <c r="A1737" s="594">
        <v>24</v>
      </c>
      <c r="B1737" s="679">
        <v>34.6</v>
      </c>
      <c r="C1737" s="278">
        <v>31.64</v>
      </c>
      <c r="D1737" s="687">
        <v>0</v>
      </c>
      <c r="E1737" s="687">
        <v>0</v>
      </c>
      <c r="F1737" s="687">
        <v>0</v>
      </c>
      <c r="G1737" s="679">
        <v>36</v>
      </c>
      <c r="H1737" s="679">
        <v>20</v>
      </c>
      <c r="I1737" s="682">
        <v>96</v>
      </c>
      <c r="J1737" s="682">
        <v>42</v>
      </c>
      <c r="K1737" s="679">
        <v>2.7</v>
      </c>
      <c r="L1737" s="278">
        <v>8.24</v>
      </c>
      <c r="M1737" s="278">
        <v>0.82</v>
      </c>
      <c r="N1737" s="278">
        <v>0.64</v>
      </c>
      <c r="O1737" s="626">
        <f t="shared" si="364"/>
        <v>0.73</v>
      </c>
      <c r="P1737" s="688">
        <v>0.42708333333333331</v>
      </c>
      <c r="Q1737" s="679">
        <v>0</v>
      </c>
    </row>
    <row r="1738" spans="1:17" x14ac:dyDescent="0.35">
      <c r="A1738" s="594">
        <v>25</v>
      </c>
      <c r="B1738" s="278">
        <v>32.119999999999997</v>
      </c>
      <c r="C1738" s="278">
        <v>30.16</v>
      </c>
      <c r="D1738" s="687">
        <v>0</v>
      </c>
      <c r="E1738" s="687">
        <v>0</v>
      </c>
      <c r="F1738" s="687">
        <v>0</v>
      </c>
      <c r="G1738" s="679">
        <v>35.4</v>
      </c>
      <c r="H1738" s="679">
        <v>21</v>
      </c>
      <c r="I1738" s="682">
        <v>96</v>
      </c>
      <c r="J1738" s="682">
        <v>47</v>
      </c>
      <c r="K1738" s="679">
        <v>2.6</v>
      </c>
      <c r="L1738" s="278">
        <v>3.64</v>
      </c>
      <c r="M1738" s="278">
        <v>1.08</v>
      </c>
      <c r="N1738" s="278">
        <v>0.52</v>
      </c>
      <c r="O1738" s="626">
        <f t="shared" si="364"/>
        <v>0.8</v>
      </c>
      <c r="P1738" s="688">
        <v>0.27083333333333331</v>
      </c>
      <c r="Q1738" s="679">
        <v>0</v>
      </c>
    </row>
    <row r="1739" spans="1:17" x14ac:dyDescent="0.35">
      <c r="A1739" s="594">
        <v>26</v>
      </c>
      <c r="B1739" s="679">
        <v>34.4</v>
      </c>
      <c r="C1739" s="679">
        <v>31</v>
      </c>
      <c r="D1739" s="687">
        <v>0</v>
      </c>
      <c r="E1739" s="687">
        <v>0</v>
      </c>
      <c r="F1739" s="687">
        <v>0</v>
      </c>
      <c r="G1739" s="679">
        <v>36</v>
      </c>
      <c r="H1739" s="679">
        <v>21</v>
      </c>
      <c r="I1739" s="682">
        <v>96</v>
      </c>
      <c r="J1739" s="682">
        <v>41</v>
      </c>
      <c r="K1739" s="679">
        <v>4.5999999999999996</v>
      </c>
      <c r="L1739" s="278">
        <v>14.92</v>
      </c>
      <c r="M1739" s="278">
        <v>1.31</v>
      </c>
      <c r="N1739" s="278">
        <v>1.43</v>
      </c>
      <c r="O1739" s="626">
        <f t="shared" si="364"/>
        <v>1.37</v>
      </c>
      <c r="P1739" s="688">
        <v>0.39583333333333331</v>
      </c>
      <c r="Q1739" s="679">
        <v>0</v>
      </c>
    </row>
    <row r="1740" spans="1:17" x14ac:dyDescent="0.35">
      <c r="A1740" s="594">
        <v>27</v>
      </c>
      <c r="B1740" s="278">
        <v>25.64</v>
      </c>
      <c r="C1740" s="278">
        <v>31.04</v>
      </c>
      <c r="D1740" s="687">
        <v>0</v>
      </c>
      <c r="E1740" s="687">
        <v>0</v>
      </c>
      <c r="F1740" s="687">
        <v>0</v>
      </c>
      <c r="G1740" s="679">
        <v>34.4</v>
      </c>
      <c r="H1740" s="679">
        <v>21.2</v>
      </c>
      <c r="I1740" s="682">
        <v>92</v>
      </c>
      <c r="J1740" s="682">
        <v>48</v>
      </c>
      <c r="K1740" s="679">
        <v>2.8</v>
      </c>
      <c r="L1740" s="278">
        <v>3.68</v>
      </c>
      <c r="M1740" s="278">
        <v>1.21</v>
      </c>
      <c r="N1740" s="278">
        <v>0.27</v>
      </c>
      <c r="O1740" s="626">
        <f t="shared" si="364"/>
        <v>0.74</v>
      </c>
      <c r="P1740" s="688">
        <v>0.35416666666666669</v>
      </c>
      <c r="Q1740" s="679">
        <v>2.1</v>
      </c>
    </row>
    <row r="1741" spans="1:17" x14ac:dyDescent="0.35">
      <c r="A1741" s="594">
        <v>28</v>
      </c>
      <c r="B1741" s="278">
        <v>29.76</v>
      </c>
      <c r="C1741" s="278">
        <v>29.56</v>
      </c>
      <c r="D1741" s="687">
        <v>0</v>
      </c>
      <c r="E1741" s="687">
        <v>0</v>
      </c>
      <c r="F1741" s="687">
        <v>0</v>
      </c>
      <c r="G1741" s="679">
        <v>35.4</v>
      </c>
      <c r="H1741" s="679">
        <v>20</v>
      </c>
      <c r="I1741" s="682">
        <v>96</v>
      </c>
      <c r="J1741" s="682">
        <v>55</v>
      </c>
      <c r="K1741" s="679">
        <v>2.1</v>
      </c>
      <c r="L1741" s="278">
        <v>18.600000000000001</v>
      </c>
      <c r="M1741" s="278">
        <v>1.84</v>
      </c>
      <c r="N1741" s="278">
        <v>0.77</v>
      </c>
      <c r="O1741" s="626">
        <f t="shared" si="364"/>
        <v>1.3050000000000002</v>
      </c>
      <c r="P1741" s="688">
        <v>0.30555555555555552</v>
      </c>
      <c r="Q1741" s="679">
        <v>45.5</v>
      </c>
    </row>
    <row r="1742" spans="1:17" x14ac:dyDescent="0.35">
      <c r="A1742" s="594">
        <v>29</v>
      </c>
      <c r="B1742" s="278">
        <v>29.88</v>
      </c>
      <c r="C1742" s="278">
        <v>29.24</v>
      </c>
      <c r="D1742" s="687">
        <v>0</v>
      </c>
      <c r="E1742" s="687">
        <v>0</v>
      </c>
      <c r="F1742" s="687">
        <v>0</v>
      </c>
      <c r="G1742" s="679">
        <v>36.200000000000003</v>
      </c>
      <c r="H1742" s="679">
        <v>22</v>
      </c>
      <c r="I1742" s="682">
        <v>96</v>
      </c>
      <c r="J1742" s="682">
        <v>63</v>
      </c>
      <c r="K1742" s="679">
        <v>2.1</v>
      </c>
      <c r="L1742" s="278" t="s">
        <v>350</v>
      </c>
      <c r="M1742" s="278">
        <v>1.06</v>
      </c>
      <c r="N1742" s="278">
        <v>1.27</v>
      </c>
      <c r="O1742" s="626">
        <f t="shared" si="364"/>
        <v>1.165</v>
      </c>
      <c r="P1742" s="688">
        <v>0.31597222222222221</v>
      </c>
      <c r="Q1742" s="679">
        <v>28.2</v>
      </c>
    </row>
    <row r="1743" spans="1:17" x14ac:dyDescent="0.35">
      <c r="A1743" s="594">
        <v>30</v>
      </c>
      <c r="B1743" s="278">
        <v>29.8</v>
      </c>
      <c r="C1743" s="278">
        <v>28.59</v>
      </c>
      <c r="D1743" s="687">
        <v>0</v>
      </c>
      <c r="E1743" s="687">
        <v>0</v>
      </c>
      <c r="F1743" s="687">
        <v>0</v>
      </c>
      <c r="G1743" s="679">
        <v>31</v>
      </c>
      <c r="H1743" s="679">
        <v>21.2</v>
      </c>
      <c r="I1743" s="682">
        <v>96</v>
      </c>
      <c r="J1743" s="682">
        <v>62</v>
      </c>
      <c r="K1743" s="679">
        <v>1.2</v>
      </c>
      <c r="L1743" s="685">
        <v>4.9000000000000004</v>
      </c>
      <c r="M1743" s="278">
        <v>0.88</v>
      </c>
      <c r="N1743" s="278">
        <v>0.18</v>
      </c>
      <c r="O1743" s="626">
        <f t="shared" si="364"/>
        <v>0.53</v>
      </c>
      <c r="P1743" s="688">
        <v>0.28055555555555556</v>
      </c>
      <c r="Q1743" s="679">
        <v>18.3</v>
      </c>
    </row>
    <row r="1744" spans="1:17" x14ac:dyDescent="0.35">
      <c r="A1744" s="580" t="s">
        <v>16</v>
      </c>
      <c r="B1744" s="583">
        <f>SUM(B1734:B1743)</f>
        <v>314.56</v>
      </c>
      <c r="C1744" s="583">
        <f>SUM(C1734:C1743)</f>
        <v>304.02999999999997</v>
      </c>
      <c r="D1744" s="687">
        <v>0</v>
      </c>
      <c r="E1744" s="687">
        <v>0</v>
      </c>
      <c r="F1744" s="687">
        <v>0</v>
      </c>
      <c r="G1744" s="583">
        <f t="shared" ref="G1744:O1744" si="369">SUM(G1734:G1743)</f>
        <v>348</v>
      </c>
      <c r="H1744" s="583">
        <f t="shared" si="369"/>
        <v>210.2</v>
      </c>
      <c r="I1744" s="583">
        <f t="shared" si="369"/>
        <v>945</v>
      </c>
      <c r="J1744" s="583">
        <f t="shared" si="369"/>
        <v>517</v>
      </c>
      <c r="K1744" s="583">
        <f t="shared" si="369"/>
        <v>26.000000000000004</v>
      </c>
      <c r="L1744" s="583">
        <f t="shared" si="369"/>
        <v>65.03</v>
      </c>
      <c r="M1744" s="583">
        <f t="shared" si="369"/>
        <v>11.230000000000002</v>
      </c>
      <c r="N1744" s="583">
        <f t="shared" si="369"/>
        <v>6.8599999999999994</v>
      </c>
      <c r="O1744" s="583">
        <f t="shared" si="369"/>
        <v>9.0449999999999999</v>
      </c>
      <c r="P1744" s="583"/>
      <c r="Q1744" s="583"/>
    </row>
    <row r="1745" spans="1:17" x14ac:dyDescent="0.35">
      <c r="A1745" s="580" t="s">
        <v>18</v>
      </c>
      <c r="B1745" s="581">
        <f>AVERAGE(B1734:B1743)</f>
        <v>31.456</v>
      </c>
      <c r="C1745" s="581">
        <f>AVERAGE(C1734:C1743)</f>
        <v>30.402999999999999</v>
      </c>
      <c r="D1745" s="581"/>
      <c r="E1745" s="581"/>
      <c r="F1745" s="581"/>
      <c r="G1745" s="581">
        <f t="shared" ref="G1745:O1745" si="370">AVERAGE(G1734:G1743)</f>
        <v>34.799999999999997</v>
      </c>
      <c r="H1745" s="581">
        <f t="shared" si="370"/>
        <v>21.02</v>
      </c>
      <c r="I1745" s="581">
        <f t="shared" si="370"/>
        <v>94.5</v>
      </c>
      <c r="J1745" s="581">
        <f t="shared" si="370"/>
        <v>51.7</v>
      </c>
      <c r="K1745" s="581">
        <f t="shared" si="370"/>
        <v>2.6000000000000005</v>
      </c>
      <c r="L1745" s="581">
        <f t="shared" si="370"/>
        <v>7.2255555555555553</v>
      </c>
      <c r="M1745" s="581">
        <f t="shared" si="370"/>
        <v>1.1230000000000002</v>
      </c>
      <c r="N1745" s="581">
        <f t="shared" si="370"/>
        <v>0.68599999999999994</v>
      </c>
      <c r="O1745" s="581">
        <f t="shared" si="370"/>
        <v>0.90449999999999997</v>
      </c>
      <c r="P1745" s="581"/>
      <c r="Q1745" s="581"/>
    </row>
    <row r="1746" spans="1:17" x14ac:dyDescent="0.35">
      <c r="A1746" s="580" t="s">
        <v>20</v>
      </c>
      <c r="B1746" s="581">
        <f>B1744+B1732+B1720</f>
        <v>940.68000000000006</v>
      </c>
      <c r="C1746" s="581">
        <f>C1744+C1732+C1720</f>
        <v>907.39</v>
      </c>
      <c r="D1746" s="581"/>
      <c r="E1746" s="581"/>
      <c r="F1746" s="581"/>
      <c r="G1746" s="581">
        <f t="shared" ref="G1746:O1746" si="371">G1744+G1732+G1720</f>
        <v>1008.6</v>
      </c>
      <c r="H1746" s="581">
        <f t="shared" si="371"/>
        <v>681.5</v>
      </c>
      <c r="I1746" s="581">
        <f t="shared" si="371"/>
        <v>2841</v>
      </c>
      <c r="J1746" s="581">
        <f t="shared" si="371"/>
        <v>1659</v>
      </c>
      <c r="K1746" s="581">
        <f t="shared" si="371"/>
        <v>69.900000000000006</v>
      </c>
      <c r="L1746" s="581">
        <f t="shared" si="371"/>
        <v>198.68</v>
      </c>
      <c r="M1746" s="581">
        <f t="shared" si="371"/>
        <v>35.940000000000005</v>
      </c>
      <c r="N1746" s="581">
        <f t="shared" si="371"/>
        <v>18.84</v>
      </c>
      <c r="O1746" s="581">
        <f t="shared" si="371"/>
        <v>27.39</v>
      </c>
      <c r="P1746" s="581"/>
      <c r="Q1746" s="581"/>
    </row>
    <row r="1747" spans="1:17" x14ac:dyDescent="0.35">
      <c r="A1747" s="580" t="s">
        <v>21</v>
      </c>
      <c r="B1747" s="581">
        <f>B1746/30</f>
        <v>31.356000000000002</v>
      </c>
      <c r="C1747" s="581">
        <f>C1746/30</f>
        <v>30.246333333333332</v>
      </c>
      <c r="D1747" s="581"/>
      <c r="E1747" s="581"/>
      <c r="F1747" s="581"/>
      <c r="G1747" s="581">
        <f t="shared" ref="G1747:O1747" si="372">G1746/30</f>
        <v>33.619999999999997</v>
      </c>
      <c r="H1747" s="581">
        <f t="shared" si="372"/>
        <v>22.716666666666665</v>
      </c>
      <c r="I1747" s="581">
        <f t="shared" si="372"/>
        <v>94.7</v>
      </c>
      <c r="J1747" s="581">
        <f t="shared" si="372"/>
        <v>55.3</v>
      </c>
      <c r="K1747" s="581">
        <f t="shared" si="372"/>
        <v>2.33</v>
      </c>
      <c r="L1747" s="581">
        <f t="shared" si="372"/>
        <v>6.6226666666666665</v>
      </c>
      <c r="M1747" s="581">
        <f t="shared" si="372"/>
        <v>1.1980000000000002</v>
      </c>
      <c r="N1747" s="581">
        <f t="shared" si="372"/>
        <v>0.628</v>
      </c>
      <c r="O1747" s="581">
        <f t="shared" si="372"/>
        <v>0.91300000000000003</v>
      </c>
      <c r="P1747" s="581"/>
      <c r="Q1747" s="581"/>
    </row>
    <row r="1748" spans="1:17" x14ac:dyDescent="0.35">
      <c r="A1748" s="634"/>
      <c r="B1748" s="634"/>
      <c r="C1748" s="634"/>
      <c r="D1748" s="634"/>
      <c r="E1748" s="634"/>
      <c r="F1748" s="634"/>
      <c r="G1748" s="634"/>
      <c r="H1748" s="634"/>
      <c r="I1748" s="634"/>
      <c r="J1748" s="634"/>
      <c r="K1748" s="634"/>
      <c r="L1748" s="634"/>
      <c r="M1748" s="634"/>
      <c r="N1748" s="634"/>
      <c r="O1748" s="634"/>
      <c r="P1748" s="634"/>
      <c r="Q1748" s="634"/>
    </row>
    <row r="1749" spans="1:17" ht="15" thickBot="1" x14ac:dyDescent="0.4">
      <c r="A1749" s="634"/>
      <c r="B1749" s="1589" t="s">
        <v>351</v>
      </c>
      <c r="C1749" s="1589"/>
      <c r="D1749" s="1589"/>
      <c r="E1749" s="1589"/>
      <c r="F1749" s="1589"/>
      <c r="G1749" s="1589"/>
      <c r="H1749" s="1589"/>
      <c r="I1749" s="1589"/>
      <c r="J1749" s="1589"/>
      <c r="K1749" s="1589"/>
      <c r="L1749" s="1589"/>
      <c r="M1749" s="1589"/>
      <c r="N1749" s="658"/>
      <c r="O1749" s="658"/>
      <c r="P1749" s="657"/>
      <c r="Q1749" s="634"/>
    </row>
    <row r="1750" spans="1:17" ht="27.75" customHeight="1" x14ac:dyDescent="0.35">
      <c r="A1750" s="1569" t="s">
        <v>1</v>
      </c>
      <c r="B1750" s="1460" t="s">
        <v>23</v>
      </c>
      <c r="C1750" s="1578"/>
      <c r="D1750" s="1578"/>
      <c r="E1750" s="1578"/>
      <c r="F1750" s="1571"/>
      <c r="G1750" s="1460" t="s">
        <v>24</v>
      </c>
      <c r="H1750" s="1571"/>
      <c r="I1750" s="1460" t="s">
        <v>4</v>
      </c>
      <c r="J1750" s="1571"/>
      <c r="K1750" s="1572" t="s">
        <v>5</v>
      </c>
      <c r="L1750" s="1573"/>
      <c r="M1750" s="1590" t="s">
        <v>6</v>
      </c>
      <c r="N1750" s="1591"/>
      <c r="O1750" s="1592"/>
      <c r="P1750" s="1593" t="s">
        <v>7</v>
      </c>
      <c r="Q1750" s="1593" t="s">
        <v>8</v>
      </c>
    </row>
    <row r="1751" spans="1:17" ht="26" x14ac:dyDescent="0.35">
      <c r="A1751" s="1597"/>
      <c r="B1751" s="568">
        <v>0.05</v>
      </c>
      <c r="C1751" s="568">
        <v>0.1</v>
      </c>
      <c r="D1751" s="568" t="s">
        <v>322</v>
      </c>
      <c r="E1751" s="568" t="s">
        <v>323</v>
      </c>
      <c r="F1751" s="568" t="s">
        <v>324</v>
      </c>
      <c r="G1751" s="568" t="s">
        <v>9</v>
      </c>
      <c r="H1751" s="568" t="s">
        <v>10</v>
      </c>
      <c r="I1751" s="568" t="s">
        <v>9</v>
      </c>
      <c r="J1751" s="568" t="s">
        <v>10</v>
      </c>
      <c r="K1751" s="630" t="s">
        <v>11</v>
      </c>
      <c r="L1751" s="568" t="s">
        <v>12</v>
      </c>
      <c r="M1751" s="606" t="s">
        <v>13</v>
      </c>
      <c r="N1751" s="606" t="s">
        <v>14</v>
      </c>
      <c r="O1751" s="606" t="s">
        <v>15</v>
      </c>
      <c r="P1751" s="1579"/>
      <c r="Q1751" s="1579"/>
    </row>
    <row r="1752" spans="1:17" x14ac:dyDescent="0.35">
      <c r="A1752" s="580">
        <v>1</v>
      </c>
      <c r="B1752" s="278">
        <v>28.56</v>
      </c>
      <c r="C1752" s="278">
        <v>28.76</v>
      </c>
      <c r="D1752" s="687">
        <v>0</v>
      </c>
      <c r="E1752" s="687">
        <v>0</v>
      </c>
      <c r="F1752" s="687">
        <v>0</v>
      </c>
      <c r="G1752" s="679">
        <v>31</v>
      </c>
      <c r="H1752" s="679">
        <v>23.4</v>
      </c>
      <c r="I1752" s="682">
        <v>96</v>
      </c>
      <c r="J1752" s="682">
        <v>60</v>
      </c>
      <c r="K1752" s="679">
        <v>1.9</v>
      </c>
      <c r="L1752" s="278">
        <v>4.7300000000000004</v>
      </c>
      <c r="M1752" s="278">
        <v>2.1800000000000002</v>
      </c>
      <c r="N1752" s="278">
        <v>0.37</v>
      </c>
      <c r="O1752" s="626">
        <f>AVERAGE(M1752:N1752)</f>
        <v>1.2750000000000001</v>
      </c>
      <c r="P1752" s="688">
        <v>0.125</v>
      </c>
      <c r="Q1752" s="679">
        <v>0</v>
      </c>
    </row>
    <row r="1753" spans="1:17" x14ac:dyDescent="0.35">
      <c r="A1753" s="580">
        <v>2</v>
      </c>
      <c r="B1753" s="278">
        <v>30.88</v>
      </c>
      <c r="C1753" s="278">
        <v>29.24</v>
      </c>
      <c r="D1753" s="687">
        <v>0</v>
      </c>
      <c r="E1753" s="687">
        <v>0</v>
      </c>
      <c r="F1753" s="687">
        <v>0</v>
      </c>
      <c r="G1753" s="679">
        <v>38.6</v>
      </c>
      <c r="H1753" s="679">
        <v>20.6</v>
      </c>
      <c r="I1753" s="682">
        <v>96</v>
      </c>
      <c r="J1753" s="682">
        <v>51</v>
      </c>
      <c r="K1753" s="679">
        <v>2.1</v>
      </c>
      <c r="L1753" s="278">
        <v>3</v>
      </c>
      <c r="M1753" s="278">
        <v>0.79</v>
      </c>
      <c r="N1753" s="278">
        <v>0.5</v>
      </c>
      <c r="O1753" s="626">
        <f t="shared" ref="O1753:O1786" si="373">AVERAGE(M1753:N1753)</f>
        <v>0.64500000000000002</v>
      </c>
      <c r="P1753" s="688">
        <v>0.27083333333333331</v>
      </c>
      <c r="Q1753" s="679">
        <v>0</v>
      </c>
    </row>
    <row r="1754" spans="1:17" x14ac:dyDescent="0.35">
      <c r="A1754" s="571">
        <v>3</v>
      </c>
      <c r="B1754" s="278">
        <v>28.12</v>
      </c>
      <c r="C1754" s="278">
        <v>28.4</v>
      </c>
      <c r="D1754" s="687">
        <v>0</v>
      </c>
      <c r="E1754" s="687">
        <v>0</v>
      </c>
      <c r="F1754" s="687">
        <v>0</v>
      </c>
      <c r="G1754" s="679">
        <v>34.6</v>
      </c>
      <c r="H1754" s="679">
        <v>22.6</v>
      </c>
      <c r="I1754" s="682">
        <v>92</v>
      </c>
      <c r="J1754" s="682">
        <v>71</v>
      </c>
      <c r="K1754" s="679">
        <v>1.1000000000000001</v>
      </c>
      <c r="L1754" s="278">
        <v>10.119999999999999</v>
      </c>
      <c r="M1754" s="278">
        <v>1.32</v>
      </c>
      <c r="N1754" s="278">
        <v>0.46</v>
      </c>
      <c r="O1754" s="626">
        <f t="shared" si="373"/>
        <v>0.89</v>
      </c>
      <c r="P1754" s="688">
        <v>0.18402777777777779</v>
      </c>
      <c r="Q1754" s="679">
        <v>0</v>
      </c>
    </row>
    <row r="1755" spans="1:17" x14ac:dyDescent="0.35">
      <c r="A1755" s="571">
        <v>4</v>
      </c>
      <c r="B1755" s="278">
        <v>24.44</v>
      </c>
      <c r="C1755" s="278">
        <v>24.96</v>
      </c>
      <c r="D1755" s="687">
        <v>0</v>
      </c>
      <c r="E1755" s="687">
        <v>0</v>
      </c>
      <c r="F1755" s="687">
        <v>0</v>
      </c>
      <c r="G1755" s="679">
        <v>31.6</v>
      </c>
      <c r="H1755" s="679">
        <v>21.8</v>
      </c>
      <c r="I1755" s="682">
        <v>96</v>
      </c>
      <c r="J1755" s="682">
        <v>58</v>
      </c>
      <c r="K1755" s="679">
        <v>2.1</v>
      </c>
      <c r="L1755" s="278">
        <v>6.86</v>
      </c>
      <c r="M1755" s="278">
        <v>1.1599999999999999</v>
      </c>
      <c r="N1755" s="278">
        <v>0.45</v>
      </c>
      <c r="O1755" s="626">
        <f t="shared" si="373"/>
        <v>0.80499999999999994</v>
      </c>
      <c r="P1755" s="688">
        <v>0.37847222222222227</v>
      </c>
      <c r="Q1755" s="679">
        <v>20</v>
      </c>
    </row>
    <row r="1756" spans="1:17" x14ac:dyDescent="0.35">
      <c r="A1756" s="571">
        <v>5</v>
      </c>
      <c r="B1756" s="278">
        <v>32.24</v>
      </c>
      <c r="C1756" s="278">
        <v>30</v>
      </c>
      <c r="D1756" s="687">
        <v>0</v>
      </c>
      <c r="E1756" s="687">
        <v>0</v>
      </c>
      <c r="F1756" s="687">
        <v>0</v>
      </c>
      <c r="G1756" s="679">
        <v>33.6</v>
      </c>
      <c r="H1756" s="679">
        <v>21.6</v>
      </c>
      <c r="I1756" s="682">
        <v>96</v>
      </c>
      <c r="J1756" s="682">
        <v>54</v>
      </c>
      <c r="K1756" s="679">
        <v>2.2000000000000002</v>
      </c>
      <c r="L1756" s="278">
        <v>3.78</v>
      </c>
      <c r="M1756" s="278">
        <v>0.91</v>
      </c>
      <c r="N1756" s="278">
        <v>0.64</v>
      </c>
      <c r="O1756" s="626">
        <f t="shared" si="373"/>
        <v>0.77500000000000002</v>
      </c>
      <c r="P1756" s="688">
        <v>0.3125</v>
      </c>
      <c r="Q1756" s="679">
        <v>0</v>
      </c>
    </row>
    <row r="1757" spans="1:17" x14ac:dyDescent="0.35">
      <c r="A1757" s="571">
        <v>6</v>
      </c>
      <c r="B1757" s="278">
        <v>27.84</v>
      </c>
      <c r="C1757" s="278">
        <v>28.04</v>
      </c>
      <c r="D1757" s="687">
        <v>0</v>
      </c>
      <c r="E1757" s="687">
        <v>0</v>
      </c>
      <c r="F1757" s="687">
        <v>0</v>
      </c>
      <c r="G1757" s="679">
        <v>31</v>
      </c>
      <c r="H1757" s="679">
        <v>22.2</v>
      </c>
      <c r="I1757" s="682">
        <v>96</v>
      </c>
      <c r="J1757" s="682">
        <v>69</v>
      </c>
      <c r="K1757" s="679">
        <v>2.2999999999999998</v>
      </c>
      <c r="L1757" s="278">
        <v>8.94</v>
      </c>
      <c r="M1757" s="278">
        <v>1.05</v>
      </c>
      <c r="N1757" s="278">
        <v>0.73</v>
      </c>
      <c r="O1757" s="626">
        <f t="shared" si="373"/>
        <v>0.89</v>
      </c>
      <c r="P1757" s="688">
        <v>0.17361111111111113</v>
      </c>
      <c r="Q1757" s="679">
        <v>0</v>
      </c>
    </row>
    <row r="1758" spans="1:17" x14ac:dyDescent="0.35">
      <c r="A1758" s="571">
        <v>7</v>
      </c>
      <c r="B1758" s="580">
        <v>29.16</v>
      </c>
      <c r="C1758" s="580">
        <v>28.36</v>
      </c>
      <c r="D1758" s="687">
        <v>0</v>
      </c>
      <c r="E1758" s="687">
        <v>0</v>
      </c>
      <c r="F1758" s="687">
        <v>0</v>
      </c>
      <c r="G1758" s="580">
        <v>32.200000000000003</v>
      </c>
      <c r="H1758" s="580">
        <v>22.4</v>
      </c>
      <c r="I1758" s="580">
        <v>96</v>
      </c>
      <c r="J1758" s="580">
        <v>62</v>
      </c>
      <c r="K1758" s="580">
        <v>1.6</v>
      </c>
      <c r="L1758" s="580">
        <v>3.7</v>
      </c>
      <c r="M1758" s="580">
        <v>0.73</v>
      </c>
      <c r="N1758" s="580">
        <v>0.46</v>
      </c>
      <c r="O1758" s="626">
        <f t="shared" si="373"/>
        <v>0.59499999999999997</v>
      </c>
      <c r="P1758" s="582">
        <v>0.15277777777777776</v>
      </c>
      <c r="Q1758" s="580">
        <v>21.1</v>
      </c>
    </row>
    <row r="1759" spans="1:17" x14ac:dyDescent="0.35">
      <c r="A1759" s="571">
        <v>8</v>
      </c>
      <c r="B1759" s="580">
        <v>29.44</v>
      </c>
      <c r="C1759" s="580">
        <v>28.88</v>
      </c>
      <c r="D1759" s="687">
        <v>0</v>
      </c>
      <c r="E1759" s="687">
        <v>0</v>
      </c>
      <c r="F1759" s="687">
        <v>0</v>
      </c>
      <c r="G1759" s="580">
        <v>32.4</v>
      </c>
      <c r="H1759" s="583">
        <v>23</v>
      </c>
      <c r="I1759" s="580">
        <v>96</v>
      </c>
      <c r="J1759" s="580">
        <v>71</v>
      </c>
      <c r="K1759" s="580">
        <v>1.5</v>
      </c>
      <c r="L1759" s="580">
        <v>3.54</v>
      </c>
      <c r="M1759" s="580">
        <v>1.02</v>
      </c>
      <c r="N1759" s="580">
        <v>0.38</v>
      </c>
      <c r="O1759" s="626">
        <f t="shared" si="373"/>
        <v>0.7</v>
      </c>
      <c r="P1759" s="582">
        <v>0.14583333333333334</v>
      </c>
      <c r="Q1759" s="583">
        <v>0</v>
      </c>
    </row>
    <row r="1760" spans="1:17" x14ac:dyDescent="0.35">
      <c r="A1760" s="571">
        <v>9</v>
      </c>
      <c r="B1760" s="580">
        <v>31.64</v>
      </c>
      <c r="C1760" s="580">
        <v>29.582000000000001</v>
      </c>
      <c r="D1760" s="687">
        <v>0</v>
      </c>
      <c r="E1760" s="687">
        <v>0</v>
      </c>
      <c r="F1760" s="687">
        <v>0</v>
      </c>
      <c r="G1760" s="580">
        <v>33.4</v>
      </c>
      <c r="H1760" s="580">
        <v>22.2</v>
      </c>
      <c r="I1760" s="580">
        <v>96</v>
      </c>
      <c r="J1760" s="580">
        <v>54</v>
      </c>
      <c r="K1760" s="580">
        <v>2.8</v>
      </c>
      <c r="L1760" s="580">
        <v>5.7</v>
      </c>
      <c r="M1760" s="580">
        <v>1.1100000000000001</v>
      </c>
      <c r="N1760" s="580">
        <v>1.04</v>
      </c>
      <c r="O1760" s="626">
        <f t="shared" si="373"/>
        <v>1.0750000000000002</v>
      </c>
      <c r="P1760" s="582">
        <v>0.2986111111111111</v>
      </c>
      <c r="Q1760" s="583">
        <v>0</v>
      </c>
    </row>
    <row r="1761" spans="1:17" x14ac:dyDescent="0.35">
      <c r="A1761" s="585">
        <v>10</v>
      </c>
      <c r="B1761" s="580">
        <v>27.08</v>
      </c>
      <c r="C1761" s="580">
        <v>27.88</v>
      </c>
      <c r="D1761" s="687">
        <v>0</v>
      </c>
      <c r="E1761" s="687">
        <v>0</v>
      </c>
      <c r="F1761" s="687">
        <v>0</v>
      </c>
      <c r="G1761" s="580">
        <v>38.4</v>
      </c>
      <c r="H1761" s="583">
        <v>24</v>
      </c>
      <c r="I1761" s="580">
        <v>89</v>
      </c>
      <c r="J1761" s="580">
        <v>71</v>
      </c>
      <c r="K1761" s="580">
        <v>1.2</v>
      </c>
      <c r="L1761" s="580">
        <v>12.82</v>
      </c>
      <c r="M1761" s="580">
        <v>1.71</v>
      </c>
      <c r="N1761" s="580">
        <v>0.32</v>
      </c>
      <c r="O1761" s="626">
        <f t="shared" si="373"/>
        <v>1.0149999999999999</v>
      </c>
      <c r="P1761" s="582">
        <v>0</v>
      </c>
      <c r="Q1761" s="583">
        <v>0</v>
      </c>
    </row>
    <row r="1762" spans="1:17" x14ac:dyDescent="0.35">
      <c r="A1762" s="580" t="s">
        <v>16</v>
      </c>
      <c r="B1762" s="581">
        <f>SUM(B1752:B1761)</f>
        <v>289.39999999999998</v>
      </c>
      <c r="C1762" s="581">
        <f>SUM(C1752:C1761)</f>
        <v>284.10199999999998</v>
      </c>
      <c r="D1762" s="687">
        <v>0</v>
      </c>
      <c r="E1762" s="687">
        <v>0</v>
      </c>
      <c r="F1762" s="687">
        <v>0</v>
      </c>
      <c r="G1762" s="581">
        <f t="shared" ref="G1762:N1762" si="374">SUM(G1752:G1761)</f>
        <v>336.7999999999999</v>
      </c>
      <c r="H1762" s="581">
        <f t="shared" si="374"/>
        <v>223.79999999999998</v>
      </c>
      <c r="I1762" s="581">
        <f t="shared" si="374"/>
        <v>949</v>
      </c>
      <c r="J1762" s="581">
        <f t="shared" si="374"/>
        <v>621</v>
      </c>
      <c r="K1762" s="581">
        <f t="shared" si="374"/>
        <v>18.799999999999997</v>
      </c>
      <c r="L1762" s="581">
        <f t="shared" si="374"/>
        <v>63.190000000000005</v>
      </c>
      <c r="M1762" s="581">
        <f t="shared" si="374"/>
        <v>11.98</v>
      </c>
      <c r="N1762" s="581">
        <f t="shared" si="374"/>
        <v>5.35</v>
      </c>
      <c r="O1762" s="626">
        <f t="shared" si="373"/>
        <v>8.6649999999999991</v>
      </c>
      <c r="P1762" s="582"/>
      <c r="Q1762" s="583"/>
    </row>
    <row r="1763" spans="1:17" x14ac:dyDescent="0.35">
      <c r="A1763" s="580" t="s">
        <v>18</v>
      </c>
      <c r="B1763" s="581">
        <f>AVERAGE(B1752:B1761)</f>
        <v>28.939999999999998</v>
      </c>
      <c r="C1763" s="581">
        <f>AVERAGE(C1752:C1761)</f>
        <v>28.410199999999996</v>
      </c>
      <c r="D1763" s="687">
        <v>0</v>
      </c>
      <c r="E1763" s="687">
        <v>0</v>
      </c>
      <c r="F1763" s="687">
        <v>0</v>
      </c>
      <c r="G1763" s="581">
        <f t="shared" ref="G1763:N1763" si="375">AVERAGE(G1752:G1761)</f>
        <v>33.679999999999993</v>
      </c>
      <c r="H1763" s="581">
        <f t="shared" si="375"/>
        <v>22.38</v>
      </c>
      <c r="I1763" s="581">
        <f t="shared" si="375"/>
        <v>94.9</v>
      </c>
      <c r="J1763" s="581">
        <f t="shared" si="375"/>
        <v>62.1</v>
      </c>
      <c r="K1763" s="581">
        <f t="shared" si="375"/>
        <v>1.8799999999999997</v>
      </c>
      <c r="L1763" s="581">
        <f t="shared" si="375"/>
        <v>6.3190000000000008</v>
      </c>
      <c r="M1763" s="581">
        <f t="shared" si="375"/>
        <v>1.198</v>
      </c>
      <c r="N1763" s="581">
        <f t="shared" si="375"/>
        <v>0.53499999999999992</v>
      </c>
      <c r="O1763" s="626">
        <f t="shared" si="373"/>
        <v>0.86649999999999994</v>
      </c>
      <c r="P1763" s="582"/>
      <c r="Q1763" s="583"/>
    </row>
    <row r="1764" spans="1:17" x14ac:dyDescent="0.35">
      <c r="A1764" s="603">
        <v>11</v>
      </c>
      <c r="B1764" s="580">
        <v>31.1</v>
      </c>
      <c r="C1764" s="580">
        <v>29</v>
      </c>
      <c r="D1764" s="687">
        <v>0</v>
      </c>
      <c r="E1764" s="687">
        <v>0</v>
      </c>
      <c r="F1764" s="687">
        <v>0</v>
      </c>
      <c r="G1764" s="580">
        <v>33.200000000000003</v>
      </c>
      <c r="H1764" s="583">
        <v>23</v>
      </c>
      <c r="I1764" s="580">
        <v>96</v>
      </c>
      <c r="J1764" s="580">
        <v>54</v>
      </c>
      <c r="K1764" s="580">
        <v>2.5</v>
      </c>
      <c r="L1764" s="580">
        <v>4.3600000000000003</v>
      </c>
      <c r="M1764" s="580">
        <v>0.83</v>
      </c>
      <c r="N1764" s="580">
        <v>0.45</v>
      </c>
      <c r="O1764" s="626">
        <f t="shared" si="373"/>
        <v>0.64</v>
      </c>
      <c r="P1764" s="582">
        <v>0.27083333333333331</v>
      </c>
      <c r="Q1764" s="580">
        <v>1.3</v>
      </c>
    </row>
    <row r="1765" spans="1:17" x14ac:dyDescent="0.35">
      <c r="A1765" s="571">
        <v>12</v>
      </c>
      <c r="B1765" s="580">
        <v>32.36</v>
      </c>
      <c r="C1765" s="580">
        <v>28.8</v>
      </c>
      <c r="D1765" s="687">
        <v>0</v>
      </c>
      <c r="E1765" s="687">
        <v>0</v>
      </c>
      <c r="F1765" s="687">
        <v>0</v>
      </c>
      <c r="G1765" s="580">
        <v>33.6</v>
      </c>
      <c r="H1765" s="583">
        <v>23</v>
      </c>
      <c r="I1765" s="580">
        <v>92</v>
      </c>
      <c r="J1765" s="580">
        <v>62</v>
      </c>
      <c r="K1765" s="580">
        <v>2.5</v>
      </c>
      <c r="L1765" s="580">
        <v>5.32</v>
      </c>
      <c r="M1765" s="580">
        <v>1.25</v>
      </c>
      <c r="N1765" s="580">
        <v>0.45</v>
      </c>
      <c r="O1765" s="626">
        <f t="shared" si="373"/>
        <v>0.85</v>
      </c>
      <c r="P1765" s="582">
        <v>0.22222222222222221</v>
      </c>
      <c r="Q1765" s="583">
        <v>0</v>
      </c>
    </row>
    <row r="1766" spans="1:17" x14ac:dyDescent="0.35">
      <c r="A1766" s="571">
        <v>13</v>
      </c>
      <c r="B1766" s="580">
        <v>31.64</v>
      </c>
      <c r="C1766" s="580">
        <v>29.6</v>
      </c>
      <c r="D1766" s="687">
        <v>0</v>
      </c>
      <c r="E1766" s="687">
        <v>0</v>
      </c>
      <c r="F1766" s="687">
        <v>0</v>
      </c>
      <c r="G1766" s="583">
        <v>34</v>
      </c>
      <c r="H1766" s="580">
        <v>21.6</v>
      </c>
      <c r="I1766" s="580">
        <v>96</v>
      </c>
      <c r="J1766" s="580">
        <v>46</v>
      </c>
      <c r="K1766" s="580">
        <v>1.9</v>
      </c>
      <c r="L1766" s="580">
        <v>4.7</v>
      </c>
      <c r="M1766" s="580">
        <v>0.71</v>
      </c>
      <c r="N1766" s="580">
        <v>0.31</v>
      </c>
      <c r="O1766" s="626">
        <f t="shared" si="373"/>
        <v>0.51</v>
      </c>
      <c r="P1766" s="582">
        <v>0.14583333333333334</v>
      </c>
      <c r="Q1766" s="583">
        <v>0</v>
      </c>
    </row>
    <row r="1767" spans="1:17" x14ac:dyDescent="0.35">
      <c r="A1767" s="571">
        <v>14</v>
      </c>
      <c r="B1767" s="580">
        <v>32.32</v>
      </c>
      <c r="C1767" s="580">
        <v>29.76</v>
      </c>
      <c r="D1767" s="687">
        <v>0</v>
      </c>
      <c r="E1767" s="687">
        <v>0</v>
      </c>
      <c r="F1767" s="687">
        <v>0</v>
      </c>
      <c r="G1767" s="580">
        <v>33.200000000000003</v>
      </c>
      <c r="H1767" s="583">
        <v>23</v>
      </c>
      <c r="I1767" s="580">
        <v>96</v>
      </c>
      <c r="J1767" s="580">
        <v>51</v>
      </c>
      <c r="K1767" s="580">
        <v>2.1</v>
      </c>
      <c r="L1767" s="580">
        <v>2.66</v>
      </c>
      <c r="M1767" s="580">
        <v>0.88</v>
      </c>
      <c r="N1767" s="580">
        <v>0.21</v>
      </c>
      <c r="O1767" s="626">
        <f t="shared" si="373"/>
        <v>0.54500000000000004</v>
      </c>
      <c r="P1767" s="582">
        <v>0.1076388888888889</v>
      </c>
      <c r="Q1767" s="583">
        <v>0</v>
      </c>
    </row>
    <row r="1768" spans="1:17" x14ac:dyDescent="0.35">
      <c r="A1768" s="571">
        <v>15</v>
      </c>
      <c r="B1768" s="580">
        <v>33.4</v>
      </c>
      <c r="C1768" s="580">
        <v>30.32</v>
      </c>
      <c r="D1768" s="687">
        <v>0</v>
      </c>
      <c r="E1768" s="687">
        <v>0</v>
      </c>
      <c r="F1768" s="687">
        <v>0</v>
      </c>
      <c r="G1768" s="580">
        <v>33.6</v>
      </c>
      <c r="H1768" s="583">
        <v>21.8</v>
      </c>
      <c r="I1768" s="580">
        <v>96</v>
      </c>
      <c r="J1768" s="580">
        <v>51</v>
      </c>
      <c r="K1768" s="580">
        <v>2.2000000000000002</v>
      </c>
      <c r="L1768" s="580">
        <v>5.72</v>
      </c>
      <c r="M1768" s="580">
        <v>0.62</v>
      </c>
      <c r="N1768" s="580">
        <v>0.39</v>
      </c>
      <c r="O1768" s="626">
        <f t="shared" si="373"/>
        <v>0.505</v>
      </c>
      <c r="P1768" s="582">
        <v>0.21875</v>
      </c>
      <c r="Q1768" s="583">
        <v>0</v>
      </c>
    </row>
    <row r="1769" spans="1:17" x14ac:dyDescent="0.35">
      <c r="A1769" s="571">
        <v>16</v>
      </c>
      <c r="B1769" s="580">
        <v>33.6</v>
      </c>
      <c r="C1769" s="580">
        <v>30.36</v>
      </c>
      <c r="D1769" s="687">
        <v>0</v>
      </c>
      <c r="E1769" s="687">
        <v>0</v>
      </c>
      <c r="F1769" s="687">
        <v>0</v>
      </c>
      <c r="G1769" s="580">
        <v>33.6</v>
      </c>
      <c r="H1769" s="580">
        <v>22.4</v>
      </c>
      <c r="I1769" s="580">
        <v>96</v>
      </c>
      <c r="J1769" s="580">
        <v>53</v>
      </c>
      <c r="K1769" s="580">
        <v>2.8</v>
      </c>
      <c r="L1769" s="580">
        <v>2.76</v>
      </c>
      <c r="M1769" s="580">
        <v>1.26</v>
      </c>
      <c r="N1769" s="580">
        <v>0.46</v>
      </c>
      <c r="O1769" s="626">
        <f t="shared" si="373"/>
        <v>0.86</v>
      </c>
      <c r="P1769" s="582">
        <v>0.33333333333333331</v>
      </c>
      <c r="Q1769" s="583">
        <v>0</v>
      </c>
    </row>
    <row r="1770" spans="1:17" x14ac:dyDescent="0.35">
      <c r="A1770" s="571">
        <v>17</v>
      </c>
      <c r="B1770" s="580">
        <v>35.4</v>
      </c>
      <c r="C1770" s="580">
        <v>30.96</v>
      </c>
      <c r="D1770" s="687">
        <v>0</v>
      </c>
      <c r="E1770" s="687">
        <v>0</v>
      </c>
      <c r="F1770" s="687">
        <v>0</v>
      </c>
      <c r="G1770" s="583">
        <v>35</v>
      </c>
      <c r="H1770" s="583">
        <v>21.2</v>
      </c>
      <c r="I1770" s="580">
        <v>96</v>
      </c>
      <c r="J1770" s="580">
        <v>48</v>
      </c>
      <c r="K1770" s="580">
        <v>2.9</v>
      </c>
      <c r="L1770" s="580">
        <v>8.36</v>
      </c>
      <c r="M1770" s="580">
        <v>0.65</v>
      </c>
      <c r="N1770" s="580">
        <v>1.1599999999999999</v>
      </c>
      <c r="O1770" s="626">
        <f t="shared" si="373"/>
        <v>0.90500000000000003</v>
      </c>
      <c r="P1770" s="582">
        <v>0.34027777777777773</v>
      </c>
      <c r="Q1770" s="583">
        <v>0</v>
      </c>
    </row>
    <row r="1771" spans="1:17" x14ac:dyDescent="0.35">
      <c r="A1771" s="571">
        <v>18</v>
      </c>
      <c r="B1771" s="580">
        <v>35.64</v>
      </c>
      <c r="C1771" s="580">
        <v>25.8</v>
      </c>
      <c r="D1771" s="687">
        <v>0</v>
      </c>
      <c r="E1771" s="687">
        <v>0</v>
      </c>
      <c r="F1771" s="687">
        <v>0</v>
      </c>
      <c r="G1771" s="583">
        <v>35</v>
      </c>
      <c r="H1771" s="583">
        <v>22</v>
      </c>
      <c r="I1771" s="580">
        <v>92</v>
      </c>
      <c r="J1771" s="580">
        <v>47</v>
      </c>
      <c r="K1771" s="580">
        <v>3.1</v>
      </c>
      <c r="L1771" s="580">
        <v>5.56</v>
      </c>
      <c r="M1771" s="580">
        <v>1.1599999999999999</v>
      </c>
      <c r="N1771" s="580">
        <v>0.61</v>
      </c>
      <c r="O1771" s="626">
        <f t="shared" si="373"/>
        <v>0.88500000000000001</v>
      </c>
      <c r="P1771" s="582">
        <v>0.375</v>
      </c>
      <c r="Q1771" s="583">
        <v>0</v>
      </c>
    </row>
    <row r="1772" spans="1:17" x14ac:dyDescent="0.35">
      <c r="A1772" s="571">
        <v>19</v>
      </c>
      <c r="B1772" s="580">
        <v>31.36</v>
      </c>
      <c r="C1772" s="580">
        <v>30.48</v>
      </c>
      <c r="D1772" s="687">
        <v>0</v>
      </c>
      <c r="E1772" s="687">
        <v>0</v>
      </c>
      <c r="F1772" s="687">
        <v>0</v>
      </c>
      <c r="G1772" s="583">
        <v>35</v>
      </c>
      <c r="H1772" s="583">
        <v>23</v>
      </c>
      <c r="I1772" s="580">
        <v>96</v>
      </c>
      <c r="J1772" s="580">
        <v>58</v>
      </c>
      <c r="K1772" s="580">
        <v>2.4</v>
      </c>
      <c r="L1772" s="580">
        <v>2.76</v>
      </c>
      <c r="M1772" s="580">
        <v>1.02</v>
      </c>
      <c r="N1772" s="580">
        <v>0.67</v>
      </c>
      <c r="O1772" s="626">
        <f t="shared" si="373"/>
        <v>0.84499999999999997</v>
      </c>
      <c r="P1772" s="582">
        <v>0.28125</v>
      </c>
      <c r="Q1772" s="580">
        <v>1.5</v>
      </c>
    </row>
    <row r="1773" spans="1:17" x14ac:dyDescent="0.35">
      <c r="A1773" s="585">
        <v>20</v>
      </c>
      <c r="B1773" s="580">
        <v>32.6</v>
      </c>
      <c r="C1773" s="580">
        <v>30.56</v>
      </c>
      <c r="D1773" s="687">
        <v>0</v>
      </c>
      <c r="E1773" s="687">
        <v>0</v>
      </c>
      <c r="F1773" s="687">
        <v>0</v>
      </c>
      <c r="G1773" s="583">
        <v>33.6</v>
      </c>
      <c r="H1773" s="580">
        <v>22.6</v>
      </c>
      <c r="I1773" s="580">
        <v>92</v>
      </c>
      <c r="J1773" s="580">
        <v>53</v>
      </c>
      <c r="K1773" s="580">
        <v>3.1</v>
      </c>
      <c r="L1773" s="580">
        <v>4.4400000000000004</v>
      </c>
      <c r="M1773" s="580">
        <v>1.46</v>
      </c>
      <c r="N1773" s="580">
        <v>0.48</v>
      </c>
      <c r="O1773" s="626">
        <f t="shared" si="373"/>
        <v>0.97</v>
      </c>
      <c r="P1773" s="582">
        <v>0.34027777777777773</v>
      </c>
      <c r="Q1773" s="583">
        <v>0</v>
      </c>
    </row>
    <row r="1774" spans="1:17" x14ac:dyDescent="0.35">
      <c r="A1774" s="580" t="s">
        <v>16</v>
      </c>
      <c r="B1774" s="580">
        <f>SUM(B1764:B1773)</f>
        <v>329.42</v>
      </c>
      <c r="C1774" s="580">
        <f>SUM(C1764:C1773)</f>
        <v>295.64000000000004</v>
      </c>
      <c r="D1774" s="687">
        <v>0</v>
      </c>
      <c r="E1774" s="687">
        <v>0</v>
      </c>
      <c r="F1774" s="687">
        <v>0</v>
      </c>
      <c r="G1774" s="580">
        <f t="shared" ref="G1774:N1774" si="376">SUM(G1764:G1773)</f>
        <v>339.8</v>
      </c>
      <c r="H1774" s="580">
        <f t="shared" si="376"/>
        <v>223.59999999999997</v>
      </c>
      <c r="I1774" s="580">
        <f t="shared" si="376"/>
        <v>948</v>
      </c>
      <c r="J1774" s="580">
        <f t="shared" si="376"/>
        <v>523</v>
      </c>
      <c r="K1774" s="580">
        <f t="shared" si="376"/>
        <v>25.5</v>
      </c>
      <c r="L1774" s="580">
        <f t="shared" si="376"/>
        <v>46.639999999999993</v>
      </c>
      <c r="M1774" s="580">
        <f t="shared" si="376"/>
        <v>9.84</v>
      </c>
      <c r="N1774" s="580">
        <f t="shared" si="376"/>
        <v>5.1899999999999995</v>
      </c>
      <c r="O1774" s="626">
        <f t="shared" si="373"/>
        <v>7.5149999999999997</v>
      </c>
      <c r="P1774" s="582"/>
      <c r="Q1774" s="583"/>
    </row>
    <row r="1775" spans="1:17" x14ac:dyDescent="0.35">
      <c r="A1775" s="580" t="s">
        <v>18</v>
      </c>
      <c r="B1775" s="580">
        <f>AVERAGE(B1764:B1773)</f>
        <v>32.942</v>
      </c>
      <c r="C1775" s="580">
        <f>AVERAGE(C1764:C1773)</f>
        <v>29.564000000000004</v>
      </c>
      <c r="D1775" s="687">
        <v>0</v>
      </c>
      <c r="E1775" s="687">
        <v>0</v>
      </c>
      <c r="F1775" s="687">
        <v>0</v>
      </c>
      <c r="G1775" s="580">
        <f t="shared" ref="G1775:N1775" si="377">AVERAGE(G1764:G1773)</f>
        <v>33.980000000000004</v>
      </c>
      <c r="H1775" s="580">
        <f t="shared" si="377"/>
        <v>22.359999999999996</v>
      </c>
      <c r="I1775" s="580">
        <f t="shared" si="377"/>
        <v>94.8</v>
      </c>
      <c r="J1775" s="580">
        <f t="shared" si="377"/>
        <v>52.3</v>
      </c>
      <c r="K1775" s="580">
        <f t="shared" si="377"/>
        <v>2.5499999999999998</v>
      </c>
      <c r="L1775" s="580">
        <f t="shared" si="377"/>
        <v>4.6639999999999997</v>
      </c>
      <c r="M1775" s="580">
        <f t="shared" si="377"/>
        <v>0.98399999999999999</v>
      </c>
      <c r="N1775" s="580">
        <f t="shared" si="377"/>
        <v>0.51899999999999991</v>
      </c>
      <c r="O1775" s="626">
        <f t="shared" si="373"/>
        <v>0.75149999999999995</v>
      </c>
      <c r="P1775" s="582"/>
      <c r="Q1775" s="583"/>
    </row>
    <row r="1776" spans="1:17" x14ac:dyDescent="0.35">
      <c r="A1776" s="612">
        <v>21</v>
      </c>
      <c r="B1776" s="580">
        <v>35.44</v>
      </c>
      <c r="C1776" s="580">
        <v>31.04</v>
      </c>
      <c r="D1776" s="687">
        <v>0</v>
      </c>
      <c r="E1776" s="687">
        <v>0</v>
      </c>
      <c r="F1776" s="687">
        <v>0</v>
      </c>
      <c r="G1776" s="580">
        <v>33.799999999999997</v>
      </c>
      <c r="H1776" s="583">
        <v>21.6</v>
      </c>
      <c r="I1776" s="580">
        <v>92</v>
      </c>
      <c r="J1776" s="580">
        <v>49</v>
      </c>
      <c r="K1776" s="580">
        <v>2.5</v>
      </c>
      <c r="L1776" s="580">
        <v>5.88</v>
      </c>
      <c r="M1776" s="580">
        <v>1.08</v>
      </c>
      <c r="N1776" s="580">
        <v>0.63</v>
      </c>
      <c r="O1776" s="626">
        <f t="shared" si="373"/>
        <v>0.85499999999999998</v>
      </c>
      <c r="P1776" s="582">
        <v>0.35416666666666669</v>
      </c>
      <c r="Q1776" s="583">
        <v>0</v>
      </c>
    </row>
    <row r="1777" spans="1:17" x14ac:dyDescent="0.35">
      <c r="A1777" s="594">
        <v>22</v>
      </c>
      <c r="B1777" s="580">
        <v>36.56</v>
      </c>
      <c r="C1777" s="580">
        <v>31.48</v>
      </c>
      <c r="D1777" s="687">
        <v>0</v>
      </c>
      <c r="E1777" s="687">
        <v>0</v>
      </c>
      <c r="F1777" s="687">
        <v>0</v>
      </c>
      <c r="G1777" s="583">
        <v>40</v>
      </c>
      <c r="H1777" s="583">
        <v>21.2</v>
      </c>
      <c r="I1777" s="580">
        <v>96</v>
      </c>
      <c r="J1777" s="580">
        <v>42</v>
      </c>
      <c r="K1777" s="580">
        <v>3.2</v>
      </c>
      <c r="L1777" s="580" t="s">
        <v>164</v>
      </c>
      <c r="M1777" s="580">
        <v>0.91</v>
      </c>
      <c r="N1777" s="581">
        <v>0.6</v>
      </c>
      <c r="O1777" s="626">
        <f t="shared" si="373"/>
        <v>0.755</v>
      </c>
      <c r="P1777" s="582">
        <v>0.39583333333333331</v>
      </c>
      <c r="Q1777" s="583">
        <v>0</v>
      </c>
    </row>
    <row r="1778" spans="1:17" x14ac:dyDescent="0.35">
      <c r="A1778" s="594">
        <v>23</v>
      </c>
      <c r="B1778" s="580">
        <v>36.64</v>
      </c>
      <c r="C1778" s="580">
        <v>25.6</v>
      </c>
      <c r="D1778" s="687">
        <v>0</v>
      </c>
      <c r="E1778" s="687">
        <v>0</v>
      </c>
      <c r="F1778" s="687">
        <v>0</v>
      </c>
      <c r="G1778" s="580">
        <v>40.4</v>
      </c>
      <c r="H1778" s="580">
        <v>21.4</v>
      </c>
      <c r="I1778" s="580">
        <v>96</v>
      </c>
      <c r="J1778" s="580">
        <v>42</v>
      </c>
      <c r="K1778" s="580">
        <v>3.7</v>
      </c>
      <c r="L1778" s="580" t="s">
        <v>164</v>
      </c>
      <c r="M1778" s="580">
        <v>0.88</v>
      </c>
      <c r="N1778" s="580">
        <v>0.62</v>
      </c>
      <c r="O1778" s="626">
        <f t="shared" si="373"/>
        <v>0.75</v>
      </c>
      <c r="P1778" s="582">
        <v>0.4513888888888889</v>
      </c>
      <c r="Q1778" s="583">
        <v>0</v>
      </c>
    </row>
    <row r="1779" spans="1:17" x14ac:dyDescent="0.35">
      <c r="A1779" s="594">
        <v>24</v>
      </c>
      <c r="B1779" s="580">
        <v>37.4</v>
      </c>
      <c r="C1779" s="580">
        <v>32.200000000000003</v>
      </c>
      <c r="D1779" s="687">
        <v>0</v>
      </c>
      <c r="E1779" s="687">
        <v>0</v>
      </c>
      <c r="F1779" s="687">
        <v>0</v>
      </c>
      <c r="G1779" s="583">
        <v>35.4</v>
      </c>
      <c r="H1779" s="583">
        <v>21.2</v>
      </c>
      <c r="I1779" s="580">
        <v>96</v>
      </c>
      <c r="J1779" s="580">
        <v>42</v>
      </c>
      <c r="K1779" s="580">
        <v>3.7</v>
      </c>
      <c r="L1779" s="580">
        <v>8.1</v>
      </c>
      <c r="M1779" s="580">
        <v>0.72</v>
      </c>
      <c r="N1779" s="580">
        <v>0.57999999999999996</v>
      </c>
      <c r="O1779" s="626">
        <f t="shared" si="373"/>
        <v>0.64999999999999991</v>
      </c>
      <c r="P1779" s="582">
        <v>0.4236111111111111</v>
      </c>
      <c r="Q1779" s="583">
        <v>0</v>
      </c>
    </row>
    <row r="1780" spans="1:17" x14ac:dyDescent="0.35">
      <c r="A1780" s="594">
        <v>25</v>
      </c>
      <c r="B1780" s="580">
        <v>36.56</v>
      </c>
      <c r="C1780" s="583">
        <v>32</v>
      </c>
      <c r="D1780" s="687">
        <v>0</v>
      </c>
      <c r="E1780" s="687">
        <v>0</v>
      </c>
      <c r="F1780" s="687">
        <v>0</v>
      </c>
      <c r="G1780" s="583">
        <v>36.4</v>
      </c>
      <c r="H1780" s="583">
        <v>22.8</v>
      </c>
      <c r="I1780" s="580">
        <v>92</v>
      </c>
      <c r="J1780" s="580">
        <v>53</v>
      </c>
      <c r="K1780" s="580">
        <v>2.5</v>
      </c>
      <c r="L1780" s="580">
        <v>6.48</v>
      </c>
      <c r="M1780" s="580">
        <v>1.07</v>
      </c>
      <c r="N1780" s="581">
        <v>0.4</v>
      </c>
      <c r="O1780" s="626">
        <f t="shared" si="373"/>
        <v>0.7350000000000001</v>
      </c>
      <c r="P1780" s="582">
        <v>0.30555555555555552</v>
      </c>
      <c r="Q1780" s="583">
        <v>0</v>
      </c>
    </row>
    <row r="1781" spans="1:17" x14ac:dyDescent="0.35">
      <c r="A1781" s="594">
        <v>26</v>
      </c>
      <c r="B1781" s="580">
        <v>37.200000000000003</v>
      </c>
      <c r="C1781" s="580">
        <v>32.32</v>
      </c>
      <c r="D1781" s="687">
        <v>0</v>
      </c>
      <c r="E1781" s="687">
        <v>0</v>
      </c>
      <c r="F1781" s="687">
        <v>0</v>
      </c>
      <c r="G1781" s="583">
        <v>35.799999999999997</v>
      </c>
      <c r="H1781" s="583">
        <v>23</v>
      </c>
      <c r="I1781" s="580">
        <v>96</v>
      </c>
      <c r="J1781" s="580">
        <v>47</v>
      </c>
      <c r="K1781" s="580">
        <v>3.3</v>
      </c>
      <c r="L1781" s="580">
        <v>0.76</v>
      </c>
      <c r="M1781" s="580">
        <v>0.71</v>
      </c>
      <c r="N1781" s="580">
        <v>0.54</v>
      </c>
      <c r="O1781" s="626">
        <f t="shared" si="373"/>
        <v>0.625</v>
      </c>
      <c r="P1781" s="582">
        <v>0.4375</v>
      </c>
      <c r="Q1781" s="583">
        <v>0</v>
      </c>
    </row>
    <row r="1782" spans="1:17" x14ac:dyDescent="0.35">
      <c r="A1782" s="594">
        <v>27</v>
      </c>
      <c r="B1782" s="580">
        <v>30.88</v>
      </c>
      <c r="C1782" s="580">
        <v>31.2</v>
      </c>
      <c r="D1782" s="687">
        <v>0</v>
      </c>
      <c r="E1782" s="687">
        <v>0</v>
      </c>
      <c r="F1782" s="687">
        <v>0</v>
      </c>
      <c r="G1782" s="583">
        <v>33.200000000000003</v>
      </c>
      <c r="H1782" s="580">
        <v>23.2</v>
      </c>
      <c r="I1782" s="580">
        <v>96</v>
      </c>
      <c r="J1782" s="580">
        <v>56</v>
      </c>
      <c r="K1782" s="580">
        <v>2.2999999999999998</v>
      </c>
      <c r="L1782" s="580">
        <v>2.62</v>
      </c>
      <c r="M1782" s="580">
        <v>1.31</v>
      </c>
      <c r="N1782" s="580">
        <v>0.56999999999999995</v>
      </c>
      <c r="O1782" s="626">
        <f t="shared" si="373"/>
        <v>0.94</v>
      </c>
      <c r="P1782" s="582">
        <v>0.25</v>
      </c>
      <c r="Q1782" s="583">
        <v>10.4</v>
      </c>
    </row>
    <row r="1783" spans="1:17" x14ac:dyDescent="0.35">
      <c r="A1783" s="594">
        <v>28</v>
      </c>
      <c r="B1783" s="580">
        <v>33.159999999999997</v>
      </c>
      <c r="C1783" s="580">
        <v>31.36</v>
      </c>
      <c r="D1783" s="687">
        <v>0</v>
      </c>
      <c r="E1783" s="687">
        <v>0</v>
      </c>
      <c r="F1783" s="687">
        <v>0</v>
      </c>
      <c r="G1783" s="580">
        <v>35.4</v>
      </c>
      <c r="H1783" s="583">
        <v>22.4</v>
      </c>
      <c r="I1783" s="580">
        <v>96</v>
      </c>
      <c r="J1783" s="580">
        <v>55</v>
      </c>
      <c r="K1783" s="580">
        <v>3.3</v>
      </c>
      <c r="L1783" s="580">
        <v>5.52</v>
      </c>
      <c r="M1783" s="580">
        <v>0.71</v>
      </c>
      <c r="N1783" s="580">
        <v>0.48</v>
      </c>
      <c r="O1783" s="626">
        <f t="shared" si="373"/>
        <v>0.59499999999999997</v>
      </c>
      <c r="P1783" s="582">
        <v>0.375</v>
      </c>
      <c r="Q1783" s="583">
        <v>0</v>
      </c>
    </row>
    <row r="1784" spans="1:17" x14ac:dyDescent="0.35">
      <c r="A1784" s="594">
        <v>29</v>
      </c>
      <c r="B1784" s="580">
        <v>34.159999999999997</v>
      </c>
      <c r="C1784" s="580">
        <v>33.200000000000003</v>
      </c>
      <c r="D1784" s="687">
        <v>0</v>
      </c>
      <c r="E1784" s="687">
        <v>0</v>
      </c>
      <c r="F1784" s="687">
        <v>0</v>
      </c>
      <c r="G1784" s="583">
        <v>36.200000000000003</v>
      </c>
      <c r="H1784" s="583">
        <v>20.2</v>
      </c>
      <c r="I1784" s="580">
        <v>96</v>
      </c>
      <c r="J1784" s="580">
        <v>41</v>
      </c>
      <c r="K1784" s="580">
        <v>3.1</v>
      </c>
      <c r="L1784" s="580">
        <v>7.62</v>
      </c>
      <c r="M1784" s="580">
        <v>0.72</v>
      </c>
      <c r="N1784" s="581">
        <v>0.52</v>
      </c>
      <c r="O1784" s="626">
        <f t="shared" si="373"/>
        <v>0.62</v>
      </c>
      <c r="P1784" s="582">
        <v>0.45833333333333331</v>
      </c>
      <c r="Q1784" s="583">
        <v>0</v>
      </c>
    </row>
    <row r="1785" spans="1:17" x14ac:dyDescent="0.35">
      <c r="A1785" s="594">
        <v>30</v>
      </c>
      <c r="B1785" s="580">
        <v>34.96</v>
      </c>
      <c r="C1785" s="580">
        <v>31.84</v>
      </c>
      <c r="D1785" s="687">
        <v>0</v>
      </c>
      <c r="E1785" s="687">
        <v>0</v>
      </c>
      <c r="F1785" s="687">
        <v>0</v>
      </c>
      <c r="G1785" s="583">
        <v>36</v>
      </c>
      <c r="H1785" s="580">
        <v>22.8</v>
      </c>
      <c r="I1785" s="580">
        <v>96</v>
      </c>
      <c r="J1785" s="580">
        <v>39</v>
      </c>
      <c r="K1785" s="580">
        <v>3.4</v>
      </c>
      <c r="L1785" s="580">
        <v>6.68</v>
      </c>
      <c r="M1785" s="580">
        <v>0.98</v>
      </c>
      <c r="N1785" s="580">
        <v>0.55000000000000004</v>
      </c>
      <c r="O1785" s="626">
        <f t="shared" si="373"/>
        <v>0.76500000000000001</v>
      </c>
      <c r="P1785" s="582" t="s">
        <v>164</v>
      </c>
      <c r="Q1785" s="583">
        <v>0</v>
      </c>
    </row>
    <row r="1786" spans="1:17" x14ac:dyDescent="0.35">
      <c r="A1786" s="689">
        <v>31</v>
      </c>
      <c r="B1786" s="580">
        <v>34.92</v>
      </c>
      <c r="C1786" s="580">
        <v>31.56</v>
      </c>
      <c r="D1786" s="687">
        <v>0</v>
      </c>
      <c r="E1786" s="687">
        <v>0</v>
      </c>
      <c r="F1786" s="687">
        <v>0</v>
      </c>
      <c r="G1786" s="583">
        <v>36.200000000000003</v>
      </c>
      <c r="H1786" s="583">
        <v>21.6</v>
      </c>
      <c r="I1786" s="580">
        <v>96</v>
      </c>
      <c r="J1786" s="580">
        <v>49</v>
      </c>
      <c r="K1786" s="580">
        <v>3.5</v>
      </c>
      <c r="L1786" s="580">
        <v>5.88</v>
      </c>
      <c r="M1786" s="580">
        <v>0.83</v>
      </c>
      <c r="N1786" s="581">
        <v>0.7</v>
      </c>
      <c r="O1786" s="626">
        <f t="shared" si="373"/>
        <v>0.7649999999999999</v>
      </c>
      <c r="P1786" s="582" t="s">
        <v>164</v>
      </c>
      <c r="Q1786" s="583">
        <v>0</v>
      </c>
    </row>
    <row r="1787" spans="1:17" x14ac:dyDescent="0.35">
      <c r="A1787" s="580" t="s">
        <v>16</v>
      </c>
      <c r="B1787" s="583">
        <f>SUM(B1776:B1786)</f>
        <v>387.88</v>
      </c>
      <c r="C1787" s="583">
        <f>SUM(C1776:C1786)</f>
        <v>343.79999999999995</v>
      </c>
      <c r="D1787" s="583"/>
      <c r="E1787" s="583"/>
      <c r="F1787" s="583"/>
      <c r="G1787" s="583">
        <f t="shared" ref="G1787:O1787" si="378">SUM(G1776:G1786)</f>
        <v>398.79999999999995</v>
      </c>
      <c r="H1787" s="583">
        <f t="shared" si="378"/>
        <v>241.39999999999998</v>
      </c>
      <c r="I1787" s="583">
        <f t="shared" si="378"/>
        <v>1048</v>
      </c>
      <c r="J1787" s="583">
        <f t="shared" si="378"/>
        <v>515</v>
      </c>
      <c r="K1787" s="583">
        <f t="shared" si="378"/>
        <v>34.5</v>
      </c>
      <c r="L1787" s="583">
        <f t="shared" si="378"/>
        <v>49.540000000000006</v>
      </c>
      <c r="M1787" s="583">
        <f t="shared" si="378"/>
        <v>9.92</v>
      </c>
      <c r="N1787" s="583">
        <f t="shared" si="378"/>
        <v>6.1899999999999995</v>
      </c>
      <c r="O1787" s="583">
        <f t="shared" si="378"/>
        <v>8.0549999999999997</v>
      </c>
      <c r="P1787" s="583"/>
      <c r="Q1787" s="583"/>
    </row>
    <row r="1788" spans="1:17" x14ac:dyDescent="0.35">
      <c r="A1788" s="580" t="s">
        <v>18</v>
      </c>
      <c r="B1788" s="581">
        <f>AVERAGE(B1776:B1786)</f>
        <v>35.261818181818178</v>
      </c>
      <c r="C1788" s="581">
        <f>AVERAGE(C1776:C1786)</f>
        <v>31.25454545454545</v>
      </c>
      <c r="D1788" s="581"/>
      <c r="E1788" s="581"/>
      <c r="F1788" s="581"/>
      <c r="G1788" s="581">
        <f t="shared" ref="G1788:O1788" si="379">AVERAGE(G1776:G1786)</f>
        <v>36.25454545454545</v>
      </c>
      <c r="H1788" s="581">
        <f t="shared" si="379"/>
        <v>21.945454545454542</v>
      </c>
      <c r="I1788" s="581">
        <f t="shared" si="379"/>
        <v>95.272727272727266</v>
      </c>
      <c r="J1788" s="581">
        <f t="shared" si="379"/>
        <v>46.81818181818182</v>
      </c>
      <c r="K1788" s="581">
        <f t="shared" si="379"/>
        <v>3.1363636363636362</v>
      </c>
      <c r="L1788" s="581">
        <f t="shared" si="379"/>
        <v>5.5044444444444451</v>
      </c>
      <c r="M1788" s="581">
        <f t="shared" si="379"/>
        <v>0.90181818181818185</v>
      </c>
      <c r="N1788" s="581">
        <f t="shared" si="379"/>
        <v>0.56272727272727263</v>
      </c>
      <c r="O1788" s="581">
        <f t="shared" si="379"/>
        <v>0.7322727272727273</v>
      </c>
      <c r="P1788" s="581"/>
      <c r="Q1788" s="581"/>
    </row>
    <row r="1789" spans="1:17" x14ac:dyDescent="0.35">
      <c r="A1789" s="580" t="s">
        <v>20</v>
      </c>
      <c r="B1789" s="583">
        <f>B1787+B1774+B1762</f>
        <v>1006.6999999999999</v>
      </c>
      <c r="C1789" s="583">
        <f>C1787+C1774+C1762</f>
        <v>923.54200000000003</v>
      </c>
      <c r="D1789" s="583"/>
      <c r="E1789" s="583"/>
      <c r="F1789" s="583"/>
      <c r="G1789" s="583">
        <f t="shared" ref="G1789:O1789" si="380">G1787+G1774+G1762</f>
        <v>1075.3999999999999</v>
      </c>
      <c r="H1789" s="583">
        <f t="shared" si="380"/>
        <v>688.8</v>
      </c>
      <c r="I1789" s="583">
        <f t="shared" si="380"/>
        <v>2945</v>
      </c>
      <c r="J1789" s="583">
        <f t="shared" si="380"/>
        <v>1659</v>
      </c>
      <c r="K1789" s="583">
        <f t="shared" si="380"/>
        <v>78.8</v>
      </c>
      <c r="L1789" s="583">
        <f t="shared" si="380"/>
        <v>159.37</v>
      </c>
      <c r="M1789" s="583">
        <f t="shared" si="380"/>
        <v>31.74</v>
      </c>
      <c r="N1789" s="583">
        <f t="shared" si="380"/>
        <v>16.729999999999997</v>
      </c>
      <c r="O1789" s="583">
        <f t="shared" si="380"/>
        <v>24.234999999999999</v>
      </c>
      <c r="P1789" s="581"/>
      <c r="Q1789" s="581"/>
    </row>
    <row r="1790" spans="1:17" x14ac:dyDescent="0.35">
      <c r="A1790" s="580" t="s">
        <v>21</v>
      </c>
      <c r="B1790" s="581">
        <f>B1789/31</f>
        <v>32.474193548387092</v>
      </c>
      <c r="C1790" s="581">
        <f>C1789/31</f>
        <v>29.791677419354841</v>
      </c>
      <c r="D1790" s="581"/>
      <c r="E1790" s="581"/>
      <c r="F1790" s="581"/>
      <c r="G1790" s="581">
        <f t="shared" ref="G1790:O1790" si="381">G1789/31</f>
        <v>34.690322580645159</v>
      </c>
      <c r="H1790" s="581">
        <f t="shared" si="381"/>
        <v>22.219354838709677</v>
      </c>
      <c r="I1790" s="581">
        <f t="shared" si="381"/>
        <v>95</v>
      </c>
      <c r="J1790" s="581">
        <f t="shared" si="381"/>
        <v>53.516129032258064</v>
      </c>
      <c r="K1790" s="581">
        <f t="shared" si="381"/>
        <v>2.5419354838709678</v>
      </c>
      <c r="L1790" s="581">
        <f t="shared" si="381"/>
        <v>5.1409677419354844</v>
      </c>
      <c r="M1790" s="581">
        <f t="shared" si="381"/>
        <v>1.0238709677419355</v>
      </c>
      <c r="N1790" s="581">
        <f t="shared" si="381"/>
        <v>0.53967741935483859</v>
      </c>
      <c r="O1790" s="581">
        <f t="shared" si="381"/>
        <v>0.78177419354838706</v>
      </c>
      <c r="P1790" s="581"/>
      <c r="Q1790" s="581"/>
    </row>
    <row r="1791" spans="1:17" x14ac:dyDescent="0.35">
      <c r="A1791" s="634"/>
      <c r="B1791" s="634"/>
      <c r="C1791" s="634"/>
      <c r="D1791" s="634"/>
      <c r="E1791" s="634"/>
      <c r="F1791" s="634"/>
      <c r="G1791" s="634"/>
      <c r="H1791" s="634"/>
      <c r="I1791" s="634"/>
      <c r="J1791" s="634"/>
      <c r="K1791" s="634"/>
      <c r="L1791" s="634"/>
      <c r="M1791" s="634"/>
      <c r="N1791" s="634"/>
      <c r="O1791" s="634"/>
      <c r="P1791" s="634"/>
      <c r="Q1791" s="634"/>
    </row>
    <row r="1792" spans="1:17" ht="15" thickBot="1" x14ac:dyDescent="0.4">
      <c r="A1792" s="634"/>
      <c r="B1792" s="1589" t="s">
        <v>352</v>
      </c>
      <c r="C1792" s="1589"/>
      <c r="D1792" s="1589"/>
      <c r="E1792" s="1589"/>
      <c r="F1792" s="1589"/>
      <c r="G1792" s="1589"/>
      <c r="H1792" s="1589"/>
      <c r="I1792" s="1589"/>
      <c r="J1792" s="1589"/>
      <c r="K1792" s="1589"/>
      <c r="L1792" s="1589"/>
      <c r="M1792" s="1589"/>
      <c r="N1792" s="658"/>
      <c r="O1792" s="658"/>
      <c r="P1792" s="657"/>
      <c r="Q1792" s="634"/>
    </row>
    <row r="1793" spans="1:17" ht="42.75" customHeight="1" x14ac:dyDescent="0.35">
      <c r="A1793" s="1569" t="s">
        <v>1</v>
      </c>
      <c r="B1793" s="1460" t="s">
        <v>23</v>
      </c>
      <c r="C1793" s="1578"/>
      <c r="D1793" s="1578"/>
      <c r="E1793" s="1578"/>
      <c r="F1793" s="1571"/>
      <c r="G1793" s="1460" t="s">
        <v>24</v>
      </c>
      <c r="H1793" s="1571"/>
      <c r="I1793" s="1460" t="s">
        <v>4</v>
      </c>
      <c r="J1793" s="1571"/>
      <c r="K1793" s="1572" t="s">
        <v>5</v>
      </c>
      <c r="L1793" s="1573"/>
      <c r="M1793" s="1590" t="s">
        <v>6</v>
      </c>
      <c r="N1793" s="1591"/>
      <c r="O1793" s="1592"/>
      <c r="P1793" s="1593" t="s">
        <v>7</v>
      </c>
      <c r="Q1793" s="1593" t="s">
        <v>8</v>
      </c>
    </row>
    <row r="1794" spans="1:17" ht="26" x14ac:dyDescent="0.35">
      <c r="A1794" s="1597"/>
      <c r="B1794" s="568">
        <v>0.05</v>
      </c>
      <c r="C1794" s="568">
        <v>0.1</v>
      </c>
      <c r="D1794" s="568"/>
      <c r="E1794" s="568"/>
      <c r="F1794" s="568">
        <v>0.2</v>
      </c>
      <c r="G1794" s="568" t="s">
        <v>9</v>
      </c>
      <c r="H1794" s="568" t="s">
        <v>10</v>
      </c>
      <c r="I1794" s="568" t="s">
        <v>9</v>
      </c>
      <c r="J1794" s="568" t="s">
        <v>10</v>
      </c>
      <c r="K1794" s="630" t="s">
        <v>11</v>
      </c>
      <c r="L1794" s="568" t="s">
        <v>12</v>
      </c>
      <c r="M1794" s="606" t="s">
        <v>13</v>
      </c>
      <c r="N1794" s="606" t="s">
        <v>14</v>
      </c>
      <c r="O1794" s="606" t="s">
        <v>15</v>
      </c>
      <c r="P1794" s="1579"/>
      <c r="Q1794" s="1579"/>
    </row>
    <row r="1795" spans="1:17" x14ac:dyDescent="0.35">
      <c r="A1795" s="580">
        <v>1</v>
      </c>
      <c r="B1795" s="580">
        <v>35.200000000000003</v>
      </c>
      <c r="C1795" s="581">
        <v>31.72</v>
      </c>
      <c r="D1795" s="687">
        <v>0</v>
      </c>
      <c r="E1795" s="687">
        <v>0</v>
      </c>
      <c r="F1795" s="687">
        <v>0</v>
      </c>
      <c r="G1795" s="583">
        <v>37</v>
      </c>
      <c r="H1795" s="583">
        <v>21.2</v>
      </c>
      <c r="I1795" s="580">
        <v>92</v>
      </c>
      <c r="J1795" s="580">
        <v>40</v>
      </c>
      <c r="K1795" s="580">
        <v>3.9</v>
      </c>
      <c r="L1795" s="580">
        <v>6.08</v>
      </c>
      <c r="M1795" s="580">
        <v>1.1599999999999999</v>
      </c>
      <c r="N1795" s="581">
        <v>0.59</v>
      </c>
      <c r="O1795" s="626">
        <f>AVERAGE(M1795:N1795)</f>
        <v>0.875</v>
      </c>
      <c r="P1795" s="582" t="s">
        <v>164</v>
      </c>
      <c r="Q1795" s="583">
        <v>0</v>
      </c>
    </row>
    <row r="1796" spans="1:17" x14ac:dyDescent="0.35">
      <c r="A1796" s="580">
        <v>2</v>
      </c>
      <c r="B1796" s="580">
        <v>36.520000000000003</v>
      </c>
      <c r="C1796" s="580">
        <v>32.24</v>
      </c>
      <c r="D1796" s="687">
        <v>0</v>
      </c>
      <c r="E1796" s="687">
        <v>0</v>
      </c>
      <c r="F1796" s="687">
        <v>0</v>
      </c>
      <c r="G1796" s="583">
        <v>37.4</v>
      </c>
      <c r="H1796" s="583">
        <v>22.2</v>
      </c>
      <c r="I1796" s="580">
        <v>96</v>
      </c>
      <c r="J1796" s="580">
        <v>36</v>
      </c>
      <c r="K1796" s="580">
        <v>3.9</v>
      </c>
      <c r="L1796" s="580">
        <v>8.5</v>
      </c>
      <c r="M1796" s="580">
        <v>1.1499999999999999</v>
      </c>
      <c r="N1796" s="580">
        <v>0.72</v>
      </c>
      <c r="O1796" s="626">
        <f t="shared" ref="O1796:O1829" si="382">AVERAGE(M1796:N1796)</f>
        <v>0.93499999999999994</v>
      </c>
      <c r="P1796" s="582" t="s">
        <v>164</v>
      </c>
      <c r="Q1796" s="583">
        <v>0</v>
      </c>
    </row>
    <row r="1797" spans="1:17" x14ac:dyDescent="0.35">
      <c r="A1797" s="571">
        <v>3</v>
      </c>
      <c r="B1797" s="580">
        <v>38.24</v>
      </c>
      <c r="C1797" s="580">
        <v>32.72</v>
      </c>
      <c r="D1797" s="687">
        <v>0</v>
      </c>
      <c r="E1797" s="687">
        <v>0</v>
      </c>
      <c r="F1797" s="687">
        <v>0</v>
      </c>
      <c r="G1797" s="583">
        <v>38.6</v>
      </c>
      <c r="H1797" s="580">
        <v>22.8</v>
      </c>
      <c r="I1797" s="580">
        <v>92</v>
      </c>
      <c r="J1797" s="580">
        <v>35</v>
      </c>
      <c r="K1797" s="580">
        <v>4.7</v>
      </c>
      <c r="L1797" s="580">
        <v>2.68</v>
      </c>
      <c r="M1797" s="580">
        <v>0.76</v>
      </c>
      <c r="N1797" s="580">
        <v>0.83</v>
      </c>
      <c r="O1797" s="626">
        <f t="shared" si="382"/>
        <v>0.79499999999999993</v>
      </c>
      <c r="P1797" s="582">
        <v>0.4236111111111111</v>
      </c>
      <c r="Q1797" s="583">
        <v>0</v>
      </c>
    </row>
    <row r="1798" spans="1:17" x14ac:dyDescent="0.35">
      <c r="A1798" s="571">
        <v>4</v>
      </c>
      <c r="B1798" s="580">
        <v>34.08</v>
      </c>
      <c r="C1798" s="580">
        <v>32.56</v>
      </c>
      <c r="D1798" s="687">
        <v>0</v>
      </c>
      <c r="E1798" s="687">
        <v>0</v>
      </c>
      <c r="F1798" s="687">
        <v>0</v>
      </c>
      <c r="G1798" s="580">
        <v>36.6</v>
      </c>
      <c r="H1798" s="583">
        <v>24.2</v>
      </c>
      <c r="I1798" s="580">
        <v>92</v>
      </c>
      <c r="J1798" s="580">
        <v>50</v>
      </c>
      <c r="K1798" s="580">
        <v>3.5</v>
      </c>
      <c r="L1798" s="580">
        <v>7.18</v>
      </c>
      <c r="M1798" s="580">
        <v>1.05</v>
      </c>
      <c r="N1798" s="581">
        <v>0.9</v>
      </c>
      <c r="O1798" s="626">
        <f t="shared" si="382"/>
        <v>0.97500000000000009</v>
      </c>
      <c r="P1798" s="582">
        <v>0.3923611111111111</v>
      </c>
      <c r="Q1798" s="583">
        <v>3.5</v>
      </c>
    </row>
    <row r="1799" spans="1:17" x14ac:dyDescent="0.35">
      <c r="A1799" s="571">
        <v>5</v>
      </c>
      <c r="B1799" s="580">
        <v>32.840000000000003</v>
      </c>
      <c r="C1799" s="580">
        <v>31.36</v>
      </c>
      <c r="D1799" s="687">
        <v>0</v>
      </c>
      <c r="E1799" s="687">
        <v>0</v>
      </c>
      <c r="F1799" s="687">
        <v>0</v>
      </c>
      <c r="G1799" s="583">
        <v>35.200000000000003</v>
      </c>
      <c r="H1799" s="583">
        <v>23.4</v>
      </c>
      <c r="I1799" s="580">
        <v>93</v>
      </c>
      <c r="J1799" s="580">
        <v>35</v>
      </c>
      <c r="K1799" s="583">
        <v>3</v>
      </c>
      <c r="L1799" s="580">
        <v>4.8600000000000003</v>
      </c>
      <c r="M1799" s="580">
        <v>1.64</v>
      </c>
      <c r="N1799" s="581">
        <v>0.74</v>
      </c>
      <c r="O1799" s="626">
        <f t="shared" si="382"/>
        <v>1.19</v>
      </c>
      <c r="P1799" s="582">
        <v>0.27083333333333331</v>
      </c>
      <c r="Q1799" s="583">
        <v>0</v>
      </c>
    </row>
    <row r="1800" spans="1:17" x14ac:dyDescent="0.35">
      <c r="A1800" s="571">
        <v>6</v>
      </c>
      <c r="B1800" s="580">
        <v>34.24</v>
      </c>
      <c r="C1800" s="580">
        <v>31.76</v>
      </c>
      <c r="D1800" s="687">
        <v>0</v>
      </c>
      <c r="E1800" s="687">
        <v>0</v>
      </c>
      <c r="F1800" s="687">
        <v>0</v>
      </c>
      <c r="G1800" s="583">
        <v>35.6</v>
      </c>
      <c r="H1800" s="580">
        <v>21.6</v>
      </c>
      <c r="I1800" s="580">
        <v>96</v>
      </c>
      <c r="J1800" s="580">
        <v>46</v>
      </c>
      <c r="K1800" s="580">
        <v>3.7</v>
      </c>
      <c r="L1800" s="580">
        <v>7.6</v>
      </c>
      <c r="M1800" s="580">
        <v>0.99</v>
      </c>
      <c r="N1800" s="580">
        <v>0.52</v>
      </c>
      <c r="O1800" s="626">
        <f t="shared" si="382"/>
        <v>0.755</v>
      </c>
      <c r="P1800" s="582">
        <v>0.45833333333333331</v>
      </c>
      <c r="Q1800" s="583">
        <v>0</v>
      </c>
    </row>
    <row r="1801" spans="1:17" x14ac:dyDescent="0.35">
      <c r="A1801" s="571">
        <v>7</v>
      </c>
      <c r="B1801" s="580">
        <v>37.68</v>
      </c>
      <c r="C1801" s="580">
        <v>32.32</v>
      </c>
      <c r="D1801" s="687">
        <v>0</v>
      </c>
      <c r="E1801" s="687">
        <v>0</v>
      </c>
      <c r="F1801" s="687">
        <v>0</v>
      </c>
      <c r="G1801" s="583">
        <v>37.200000000000003</v>
      </c>
      <c r="H1801" s="583">
        <v>23.2</v>
      </c>
      <c r="I1801" s="580">
        <v>88</v>
      </c>
      <c r="J1801" s="580">
        <v>35</v>
      </c>
      <c r="K1801" s="580">
        <v>4.5999999999999996</v>
      </c>
      <c r="L1801" s="580">
        <v>8.76</v>
      </c>
      <c r="M1801" s="580">
        <v>1.38</v>
      </c>
      <c r="N1801" s="581">
        <v>1.68</v>
      </c>
      <c r="O1801" s="626">
        <f t="shared" si="382"/>
        <v>1.5299999999999998</v>
      </c>
      <c r="P1801" s="582">
        <v>0.43402777777777773</v>
      </c>
      <c r="Q1801" s="583">
        <v>0</v>
      </c>
    </row>
    <row r="1802" spans="1:17" x14ac:dyDescent="0.35">
      <c r="A1802" s="571">
        <v>8</v>
      </c>
      <c r="B1802" s="580">
        <v>35.44</v>
      </c>
      <c r="C1802" s="581">
        <v>31.8</v>
      </c>
      <c r="D1802" s="687">
        <v>0</v>
      </c>
      <c r="E1802" s="687">
        <v>0</v>
      </c>
      <c r="F1802" s="687">
        <v>0</v>
      </c>
      <c r="G1802" s="583">
        <v>35.6</v>
      </c>
      <c r="H1802" s="583">
        <v>23.8</v>
      </c>
      <c r="I1802" s="580">
        <v>76</v>
      </c>
      <c r="J1802" s="580">
        <v>39</v>
      </c>
      <c r="K1802" s="580">
        <v>4.5</v>
      </c>
      <c r="L1802" s="580">
        <v>7.24</v>
      </c>
      <c r="M1802" s="580">
        <v>2.69</v>
      </c>
      <c r="N1802" s="581">
        <v>0.6</v>
      </c>
      <c r="O1802" s="626">
        <f t="shared" si="382"/>
        <v>1.645</v>
      </c>
      <c r="P1802" s="582">
        <v>0.33333333333333331</v>
      </c>
      <c r="Q1802" s="583">
        <v>0</v>
      </c>
    </row>
    <row r="1803" spans="1:17" x14ac:dyDescent="0.35">
      <c r="A1803" s="571">
        <v>9</v>
      </c>
      <c r="B1803" s="580">
        <v>39.96</v>
      </c>
      <c r="C1803" s="580">
        <v>32.520000000000003</v>
      </c>
      <c r="D1803" s="687">
        <v>0</v>
      </c>
      <c r="E1803" s="687">
        <v>0</v>
      </c>
      <c r="F1803" s="687">
        <v>0</v>
      </c>
      <c r="G1803" s="583">
        <v>37.4</v>
      </c>
      <c r="H1803" s="583">
        <v>20.8</v>
      </c>
      <c r="I1803" s="580">
        <v>92</v>
      </c>
      <c r="J1803" s="580">
        <v>34</v>
      </c>
      <c r="K1803" s="580">
        <v>5.6</v>
      </c>
      <c r="L1803" s="580">
        <v>7.68</v>
      </c>
      <c r="M1803" s="580">
        <v>0.95</v>
      </c>
      <c r="N1803" s="580">
        <v>0.95</v>
      </c>
      <c r="O1803" s="626">
        <f t="shared" si="382"/>
        <v>0.95</v>
      </c>
      <c r="P1803" s="582">
        <v>0.46875</v>
      </c>
      <c r="Q1803" s="583">
        <v>0</v>
      </c>
    </row>
    <row r="1804" spans="1:17" x14ac:dyDescent="0.35">
      <c r="A1804" s="585">
        <v>10</v>
      </c>
      <c r="B1804" s="580">
        <v>38.4</v>
      </c>
      <c r="C1804" s="580">
        <v>32.479999999999997</v>
      </c>
      <c r="D1804" s="687">
        <v>0</v>
      </c>
      <c r="E1804" s="687">
        <v>0</v>
      </c>
      <c r="F1804" s="687">
        <v>0</v>
      </c>
      <c r="G1804" s="583">
        <v>37.799999999999997</v>
      </c>
      <c r="H1804" s="580">
        <v>21.4</v>
      </c>
      <c r="I1804" s="580">
        <v>96</v>
      </c>
      <c r="J1804" s="580">
        <v>32</v>
      </c>
      <c r="K1804" s="580">
        <v>5.5</v>
      </c>
      <c r="L1804" s="580"/>
      <c r="M1804" s="580">
        <v>0.85</v>
      </c>
      <c r="N1804" s="580">
        <v>0.63</v>
      </c>
      <c r="O1804" s="626">
        <f t="shared" si="382"/>
        <v>0.74</v>
      </c>
      <c r="P1804" s="582">
        <v>0.41666666666666669</v>
      </c>
      <c r="Q1804" s="583">
        <v>0</v>
      </c>
    </row>
    <row r="1805" spans="1:17" x14ac:dyDescent="0.35">
      <c r="A1805" s="580" t="s">
        <v>16</v>
      </c>
      <c r="B1805" s="580">
        <f>SUM(B1795:B1804)</f>
        <v>362.59999999999997</v>
      </c>
      <c r="C1805" s="580">
        <f>SUM(C1795:C1804)</f>
        <v>321.48</v>
      </c>
      <c r="D1805" s="687">
        <v>0</v>
      </c>
      <c r="E1805" s="687">
        <v>0</v>
      </c>
      <c r="F1805" s="687">
        <v>0</v>
      </c>
      <c r="G1805" s="580">
        <f t="shared" ref="G1805:N1805" si="383">SUM(G1795:G1804)</f>
        <v>368.40000000000003</v>
      </c>
      <c r="H1805" s="580">
        <f t="shared" si="383"/>
        <v>224.60000000000002</v>
      </c>
      <c r="I1805" s="580">
        <f t="shared" si="383"/>
        <v>913</v>
      </c>
      <c r="J1805" s="580">
        <f t="shared" si="383"/>
        <v>382</v>
      </c>
      <c r="K1805" s="580">
        <f t="shared" si="383"/>
        <v>42.9</v>
      </c>
      <c r="L1805" s="580">
        <f t="shared" si="383"/>
        <v>60.58</v>
      </c>
      <c r="M1805" s="580">
        <f t="shared" si="383"/>
        <v>12.619999999999997</v>
      </c>
      <c r="N1805" s="580">
        <f t="shared" si="383"/>
        <v>8.16</v>
      </c>
      <c r="O1805" s="626">
        <f t="shared" si="382"/>
        <v>10.389999999999999</v>
      </c>
      <c r="P1805" s="582"/>
      <c r="Q1805" s="583"/>
    </row>
    <row r="1806" spans="1:17" x14ac:dyDescent="0.35">
      <c r="A1806" s="580" t="s">
        <v>18</v>
      </c>
      <c r="B1806" s="580">
        <f>AVERAGE(B1795:B1804)</f>
        <v>36.26</v>
      </c>
      <c r="C1806" s="580">
        <f>AVERAGE(C1795:C1804)</f>
        <v>32.148000000000003</v>
      </c>
      <c r="D1806" s="687">
        <v>0</v>
      </c>
      <c r="E1806" s="687">
        <v>0</v>
      </c>
      <c r="F1806" s="687">
        <v>0</v>
      </c>
      <c r="G1806" s="580">
        <f t="shared" ref="G1806:N1806" si="384">AVERAGE(G1795:G1804)</f>
        <v>36.840000000000003</v>
      </c>
      <c r="H1806" s="580">
        <f t="shared" si="384"/>
        <v>22.46</v>
      </c>
      <c r="I1806" s="580">
        <f t="shared" si="384"/>
        <v>91.3</v>
      </c>
      <c r="J1806" s="580">
        <f t="shared" si="384"/>
        <v>38.200000000000003</v>
      </c>
      <c r="K1806" s="580">
        <f t="shared" si="384"/>
        <v>4.29</v>
      </c>
      <c r="L1806" s="690">
        <f t="shared" si="384"/>
        <v>6.7311111111111108</v>
      </c>
      <c r="M1806" s="580">
        <f t="shared" si="384"/>
        <v>1.2619999999999998</v>
      </c>
      <c r="N1806" s="580">
        <f t="shared" si="384"/>
        <v>0.81600000000000006</v>
      </c>
      <c r="O1806" s="626">
        <f t="shared" si="382"/>
        <v>1.0389999999999999</v>
      </c>
      <c r="P1806" s="582"/>
      <c r="Q1806" s="583"/>
    </row>
    <row r="1807" spans="1:17" x14ac:dyDescent="0.35">
      <c r="A1807" s="603">
        <v>11</v>
      </c>
      <c r="B1807" s="580">
        <v>38.119999999999997</v>
      </c>
      <c r="C1807" s="580">
        <v>32.72</v>
      </c>
      <c r="D1807" s="687">
        <v>0</v>
      </c>
      <c r="E1807" s="687">
        <v>0</v>
      </c>
      <c r="F1807" s="687">
        <v>0</v>
      </c>
      <c r="G1807" s="580">
        <v>36.200000000000003</v>
      </c>
      <c r="H1807" s="583">
        <v>22.2</v>
      </c>
      <c r="I1807" s="580">
        <v>88</v>
      </c>
      <c r="J1807" s="580">
        <v>42</v>
      </c>
      <c r="K1807" s="583">
        <v>4</v>
      </c>
      <c r="L1807" s="580">
        <v>7.62</v>
      </c>
      <c r="M1807" s="580">
        <v>1.05</v>
      </c>
      <c r="N1807" s="581">
        <v>0.77</v>
      </c>
      <c r="O1807" s="626">
        <f t="shared" si="382"/>
        <v>0.91</v>
      </c>
      <c r="P1807" s="582">
        <v>0.40277777777777773</v>
      </c>
      <c r="Q1807" s="583">
        <v>0</v>
      </c>
    </row>
    <row r="1808" spans="1:17" x14ac:dyDescent="0.35">
      <c r="A1808" s="571">
        <v>12</v>
      </c>
      <c r="B1808" s="580">
        <v>37.479999999999997</v>
      </c>
      <c r="C1808" s="580">
        <v>32.36</v>
      </c>
      <c r="D1808" s="687">
        <v>0</v>
      </c>
      <c r="E1808" s="687">
        <v>0</v>
      </c>
      <c r="F1808" s="687">
        <v>0</v>
      </c>
      <c r="G1808" s="583">
        <v>37.4</v>
      </c>
      <c r="H1808" s="583">
        <v>21</v>
      </c>
      <c r="I1808" s="580">
        <v>92</v>
      </c>
      <c r="J1808" s="580">
        <v>35</v>
      </c>
      <c r="K1808" s="583">
        <v>3.9</v>
      </c>
      <c r="L1808" s="580">
        <v>7.1</v>
      </c>
      <c r="M1808" s="580">
        <v>0.99</v>
      </c>
      <c r="N1808" s="581">
        <v>0.62</v>
      </c>
      <c r="O1808" s="626">
        <f t="shared" si="382"/>
        <v>0.80499999999999994</v>
      </c>
      <c r="P1808" s="582">
        <v>0.44791666666666669</v>
      </c>
      <c r="Q1808" s="583">
        <v>0</v>
      </c>
    </row>
    <row r="1809" spans="1:17" x14ac:dyDescent="0.35">
      <c r="A1809" s="571">
        <v>13</v>
      </c>
      <c r="B1809" s="580">
        <v>38.04</v>
      </c>
      <c r="C1809" s="580">
        <v>32.36</v>
      </c>
      <c r="D1809" s="687">
        <v>0</v>
      </c>
      <c r="E1809" s="687">
        <v>0</v>
      </c>
      <c r="F1809" s="687">
        <v>0</v>
      </c>
      <c r="G1809" s="583">
        <v>37.4</v>
      </c>
      <c r="H1809" s="580">
        <v>21.2</v>
      </c>
      <c r="I1809" s="580">
        <v>92</v>
      </c>
      <c r="J1809" s="580">
        <v>33</v>
      </c>
      <c r="K1809" s="583">
        <v>4</v>
      </c>
      <c r="L1809" s="580">
        <v>8.24</v>
      </c>
      <c r="M1809" s="580">
        <v>0.84</v>
      </c>
      <c r="N1809" s="580">
        <v>0.78</v>
      </c>
      <c r="O1809" s="626">
        <f t="shared" si="382"/>
        <v>0.81</v>
      </c>
      <c r="P1809" s="582">
        <v>0.45833333333333331</v>
      </c>
      <c r="Q1809" s="583">
        <v>0</v>
      </c>
    </row>
    <row r="1810" spans="1:17" x14ac:dyDescent="0.35">
      <c r="A1810" s="571">
        <v>14</v>
      </c>
      <c r="B1810" s="580">
        <v>35.880000000000003</v>
      </c>
      <c r="C1810" s="580">
        <v>32.56</v>
      </c>
      <c r="D1810" s="687">
        <v>0</v>
      </c>
      <c r="E1810" s="687">
        <v>0</v>
      </c>
      <c r="F1810" s="687">
        <v>0</v>
      </c>
      <c r="G1810" s="583">
        <v>36.4</v>
      </c>
      <c r="H1810" s="583">
        <v>23.4</v>
      </c>
      <c r="I1810" s="580">
        <v>92</v>
      </c>
      <c r="J1810" s="580">
        <v>37</v>
      </c>
      <c r="K1810" s="583">
        <v>4</v>
      </c>
      <c r="L1810" s="580">
        <v>7.32</v>
      </c>
      <c r="M1810" s="583">
        <v>2</v>
      </c>
      <c r="N1810" s="581">
        <v>0.56000000000000005</v>
      </c>
      <c r="O1810" s="626">
        <f t="shared" si="382"/>
        <v>1.28</v>
      </c>
      <c r="P1810" s="582">
        <v>0.33749999999999997</v>
      </c>
      <c r="Q1810" s="583">
        <v>0</v>
      </c>
    </row>
    <row r="1811" spans="1:17" x14ac:dyDescent="0.35">
      <c r="A1811" s="571">
        <v>15</v>
      </c>
      <c r="B1811" s="580">
        <v>37.28</v>
      </c>
      <c r="C1811" s="581">
        <v>32.36</v>
      </c>
      <c r="D1811" s="687">
        <v>0</v>
      </c>
      <c r="E1811" s="687">
        <v>0</v>
      </c>
      <c r="F1811" s="687">
        <v>0</v>
      </c>
      <c r="G1811" s="583">
        <v>36.4</v>
      </c>
      <c r="H1811" s="583">
        <v>21.8</v>
      </c>
      <c r="I1811" s="580">
        <v>92</v>
      </c>
      <c r="J1811" s="580">
        <v>46</v>
      </c>
      <c r="K1811" s="580">
        <v>4.3</v>
      </c>
      <c r="L1811" s="580">
        <v>8.58</v>
      </c>
      <c r="M1811" s="580">
        <v>1.23</v>
      </c>
      <c r="N1811" s="581">
        <v>0.74</v>
      </c>
      <c r="O1811" s="626">
        <f t="shared" si="382"/>
        <v>0.98499999999999999</v>
      </c>
      <c r="P1811" s="582">
        <v>0.31944444444444448</v>
      </c>
      <c r="Q1811" s="583">
        <v>0</v>
      </c>
    </row>
    <row r="1812" spans="1:17" x14ac:dyDescent="0.35">
      <c r="A1812" s="571">
        <v>16</v>
      </c>
      <c r="B1812" s="580">
        <v>29.28</v>
      </c>
      <c r="C1812" s="580">
        <v>30.76</v>
      </c>
      <c r="D1812" s="687">
        <v>0</v>
      </c>
      <c r="E1812" s="687">
        <v>0</v>
      </c>
      <c r="F1812" s="687">
        <v>0</v>
      </c>
      <c r="G1812" s="583">
        <v>34.799999999999997</v>
      </c>
      <c r="H1812" s="583">
        <v>22.4</v>
      </c>
      <c r="I1812" s="580">
        <v>92</v>
      </c>
      <c r="J1812" s="580">
        <v>46</v>
      </c>
      <c r="K1812" s="580">
        <v>2.5</v>
      </c>
      <c r="L1812" s="580">
        <v>8.0399999999999991</v>
      </c>
      <c r="M1812" s="580">
        <v>1.33</v>
      </c>
      <c r="N1812" s="580">
        <v>0.78</v>
      </c>
      <c r="O1812" s="626">
        <f t="shared" si="382"/>
        <v>1.0550000000000002</v>
      </c>
      <c r="P1812" s="582">
        <v>0.23263888888888887</v>
      </c>
      <c r="Q1812" s="583">
        <v>10.5</v>
      </c>
    </row>
    <row r="1813" spans="1:17" x14ac:dyDescent="0.35">
      <c r="A1813" s="571">
        <v>17</v>
      </c>
      <c r="B1813" s="580">
        <v>30.4</v>
      </c>
      <c r="C1813" s="580">
        <v>29.92</v>
      </c>
      <c r="D1813" s="687">
        <v>0</v>
      </c>
      <c r="E1813" s="687">
        <v>0</v>
      </c>
      <c r="F1813" s="687">
        <v>0</v>
      </c>
      <c r="G1813" s="583">
        <v>35.200000000000003</v>
      </c>
      <c r="H1813" s="580">
        <v>22.3</v>
      </c>
      <c r="I1813" s="580">
        <v>92</v>
      </c>
      <c r="J1813" s="580">
        <v>38</v>
      </c>
      <c r="K1813" s="580">
        <v>4.8</v>
      </c>
      <c r="L1813" s="580">
        <v>1.1399999999999999</v>
      </c>
      <c r="M1813" s="580">
        <v>1.42</v>
      </c>
      <c r="N1813" s="580">
        <v>0.63</v>
      </c>
      <c r="O1813" s="626">
        <f t="shared" si="382"/>
        <v>1.0249999999999999</v>
      </c>
      <c r="P1813" s="582">
        <v>0.29166666666666669</v>
      </c>
      <c r="Q1813" s="583">
        <v>4.3</v>
      </c>
    </row>
    <row r="1814" spans="1:17" x14ac:dyDescent="0.35">
      <c r="A1814" s="571">
        <v>18</v>
      </c>
      <c r="B1814" s="580">
        <v>28.24</v>
      </c>
      <c r="C1814" s="580">
        <v>28.64</v>
      </c>
      <c r="D1814" s="687">
        <v>0</v>
      </c>
      <c r="E1814" s="687">
        <v>0</v>
      </c>
      <c r="F1814" s="687">
        <v>0</v>
      </c>
      <c r="G1814" s="580">
        <v>33.799999999999997</v>
      </c>
      <c r="H1814" s="583">
        <v>23.3</v>
      </c>
      <c r="I1814" s="580">
        <v>96</v>
      </c>
      <c r="J1814" s="580">
        <v>50</v>
      </c>
      <c r="K1814" s="583">
        <v>2.2000000000000002</v>
      </c>
      <c r="L1814" s="580">
        <v>2.68</v>
      </c>
      <c r="M1814" s="580">
        <v>0.78</v>
      </c>
      <c r="N1814" s="581">
        <v>0.44</v>
      </c>
      <c r="O1814" s="626">
        <f t="shared" si="382"/>
        <v>0.61</v>
      </c>
      <c r="P1814" s="582">
        <v>0.12152777777777778</v>
      </c>
      <c r="Q1814" s="583">
        <v>0</v>
      </c>
    </row>
    <row r="1815" spans="1:17" x14ac:dyDescent="0.35">
      <c r="A1815" s="571">
        <v>19</v>
      </c>
      <c r="B1815" s="580">
        <v>30.16</v>
      </c>
      <c r="C1815" s="580">
        <v>29.24</v>
      </c>
      <c r="D1815" s="687">
        <v>0</v>
      </c>
      <c r="E1815" s="687">
        <v>0</v>
      </c>
      <c r="F1815" s="687">
        <v>0</v>
      </c>
      <c r="G1815" s="583">
        <v>35.6</v>
      </c>
      <c r="H1815" s="583">
        <v>21.2</v>
      </c>
      <c r="I1815" s="580">
        <v>96</v>
      </c>
      <c r="J1815" s="580">
        <v>38</v>
      </c>
      <c r="K1815" s="583">
        <v>3.9</v>
      </c>
      <c r="L1815" s="580">
        <v>4.9000000000000004</v>
      </c>
      <c r="M1815" s="580">
        <v>1.35</v>
      </c>
      <c r="N1815" s="581">
        <v>0.57999999999999996</v>
      </c>
      <c r="O1815" s="626">
        <f t="shared" si="382"/>
        <v>0.96500000000000008</v>
      </c>
      <c r="P1815" s="582">
        <v>0.25</v>
      </c>
      <c r="Q1815" s="583">
        <v>0</v>
      </c>
    </row>
    <row r="1816" spans="1:17" x14ac:dyDescent="0.35">
      <c r="A1816" s="585">
        <v>20</v>
      </c>
      <c r="B1816" s="580">
        <v>32.799999999999997</v>
      </c>
      <c r="C1816" s="580">
        <v>29.72</v>
      </c>
      <c r="D1816" s="687">
        <v>0</v>
      </c>
      <c r="E1816" s="687">
        <v>0</v>
      </c>
      <c r="F1816" s="687">
        <v>0</v>
      </c>
      <c r="G1816" s="583">
        <v>36.4</v>
      </c>
      <c r="H1816" s="583">
        <v>23</v>
      </c>
      <c r="I1816" s="580">
        <v>88</v>
      </c>
      <c r="J1816" s="580">
        <v>40</v>
      </c>
      <c r="K1816" s="583">
        <v>4</v>
      </c>
      <c r="L1816" s="580">
        <v>6.82</v>
      </c>
      <c r="M1816" s="580">
        <v>1.22</v>
      </c>
      <c r="N1816" s="580">
        <v>0.73</v>
      </c>
      <c r="O1816" s="626">
        <f t="shared" si="382"/>
        <v>0.97499999999999998</v>
      </c>
      <c r="P1816" s="582">
        <v>0.20833333333333334</v>
      </c>
      <c r="Q1816" s="583">
        <v>0</v>
      </c>
    </row>
    <row r="1817" spans="1:17" x14ac:dyDescent="0.35">
      <c r="A1817" s="580" t="s">
        <v>16</v>
      </c>
      <c r="B1817" s="580">
        <f>SUM(B1807:B1816)</f>
        <v>337.68</v>
      </c>
      <c r="C1817" s="580">
        <f>SUM(C1807:C1816)</f>
        <v>310.64</v>
      </c>
      <c r="D1817" s="687">
        <v>0</v>
      </c>
      <c r="E1817" s="687">
        <v>0</v>
      </c>
      <c r="F1817" s="687">
        <v>0</v>
      </c>
      <c r="G1817" s="580">
        <f t="shared" ref="G1817:N1817" si="385">SUM(G1807:G1816)</f>
        <v>359.6</v>
      </c>
      <c r="H1817" s="580">
        <f t="shared" si="385"/>
        <v>221.8</v>
      </c>
      <c r="I1817" s="580">
        <f t="shared" si="385"/>
        <v>920</v>
      </c>
      <c r="J1817" s="580">
        <f t="shared" si="385"/>
        <v>405</v>
      </c>
      <c r="K1817" s="580">
        <f t="shared" si="385"/>
        <v>37.6</v>
      </c>
      <c r="L1817" s="580">
        <f t="shared" si="385"/>
        <v>62.44</v>
      </c>
      <c r="M1817" s="580">
        <f t="shared" si="385"/>
        <v>12.209999999999999</v>
      </c>
      <c r="N1817" s="580">
        <f t="shared" si="385"/>
        <v>6.6300000000000008</v>
      </c>
      <c r="O1817" s="626">
        <f t="shared" si="382"/>
        <v>9.42</v>
      </c>
      <c r="P1817" s="582"/>
      <c r="Q1817" s="583"/>
    </row>
    <row r="1818" spans="1:17" x14ac:dyDescent="0.35">
      <c r="A1818" s="580" t="s">
        <v>18</v>
      </c>
      <c r="B1818" s="580">
        <f>AVERAGE(B1807:B1816)</f>
        <v>33.768000000000001</v>
      </c>
      <c r="C1818" s="580">
        <f>AVERAGE(C1807:C1816)</f>
        <v>31.064</v>
      </c>
      <c r="D1818" s="687">
        <v>0</v>
      </c>
      <c r="E1818" s="687">
        <v>0</v>
      </c>
      <c r="F1818" s="687">
        <v>0</v>
      </c>
      <c r="G1818" s="580">
        <f t="shared" ref="G1818:N1818" si="386">AVERAGE(G1807:G1816)</f>
        <v>35.96</v>
      </c>
      <c r="H1818" s="580">
        <f t="shared" si="386"/>
        <v>22.18</v>
      </c>
      <c r="I1818" s="580">
        <f t="shared" si="386"/>
        <v>92</v>
      </c>
      <c r="J1818" s="580">
        <f t="shared" si="386"/>
        <v>40.5</v>
      </c>
      <c r="K1818" s="580">
        <f t="shared" si="386"/>
        <v>3.7600000000000002</v>
      </c>
      <c r="L1818" s="580">
        <f t="shared" si="386"/>
        <v>6.2439999999999998</v>
      </c>
      <c r="M1818" s="580">
        <f t="shared" si="386"/>
        <v>1.2209999999999999</v>
      </c>
      <c r="N1818" s="580">
        <f t="shared" si="386"/>
        <v>0.66300000000000003</v>
      </c>
      <c r="O1818" s="626">
        <f t="shared" si="382"/>
        <v>0.94199999999999995</v>
      </c>
      <c r="P1818" s="582"/>
      <c r="Q1818" s="583"/>
    </row>
    <row r="1819" spans="1:17" x14ac:dyDescent="0.35">
      <c r="A1819" s="612">
        <v>21</v>
      </c>
      <c r="B1819" s="580">
        <v>30.24</v>
      </c>
      <c r="C1819" s="581">
        <v>32.799999999999997</v>
      </c>
      <c r="D1819" s="687">
        <v>0</v>
      </c>
      <c r="E1819" s="687">
        <v>0</v>
      </c>
      <c r="F1819" s="687">
        <v>0</v>
      </c>
      <c r="G1819" s="583">
        <v>36.200000000000003</v>
      </c>
      <c r="H1819" s="583">
        <v>23.4</v>
      </c>
      <c r="I1819" s="580">
        <v>92</v>
      </c>
      <c r="J1819" s="580">
        <v>44</v>
      </c>
      <c r="K1819" s="583">
        <v>3.6</v>
      </c>
      <c r="L1819" s="580">
        <v>4.62</v>
      </c>
      <c r="M1819" s="583">
        <v>1.96</v>
      </c>
      <c r="N1819" s="581">
        <v>0.63</v>
      </c>
      <c r="O1819" s="626">
        <f t="shared" si="382"/>
        <v>1.2949999999999999</v>
      </c>
      <c r="P1819" s="582">
        <v>0.125</v>
      </c>
      <c r="Q1819" s="583">
        <v>0</v>
      </c>
    </row>
    <row r="1820" spans="1:17" x14ac:dyDescent="0.35">
      <c r="A1820" s="594">
        <v>22</v>
      </c>
      <c r="B1820" s="580">
        <v>24.37</v>
      </c>
      <c r="C1820" s="581">
        <v>30.36</v>
      </c>
      <c r="D1820" s="687">
        <v>0</v>
      </c>
      <c r="E1820" s="687">
        <v>0</v>
      </c>
      <c r="F1820" s="687">
        <v>0</v>
      </c>
      <c r="G1820" s="583">
        <v>37.4</v>
      </c>
      <c r="H1820" s="583">
        <v>20.2</v>
      </c>
      <c r="I1820" s="580">
        <v>96</v>
      </c>
      <c r="J1820" s="580">
        <v>32</v>
      </c>
      <c r="K1820" s="580">
        <v>5.9</v>
      </c>
      <c r="L1820" s="580">
        <v>8.0399999999999991</v>
      </c>
      <c r="M1820" s="580">
        <v>1.1200000000000001</v>
      </c>
      <c r="N1820" s="581">
        <v>0.78</v>
      </c>
      <c r="O1820" s="626">
        <f t="shared" si="382"/>
        <v>0.95000000000000007</v>
      </c>
      <c r="P1820" s="582">
        <v>0.41319444444444442</v>
      </c>
      <c r="Q1820" s="583">
        <v>0</v>
      </c>
    </row>
    <row r="1821" spans="1:17" x14ac:dyDescent="0.35">
      <c r="A1821" s="594">
        <v>23</v>
      </c>
      <c r="B1821" s="580">
        <v>31.12</v>
      </c>
      <c r="C1821" s="580">
        <v>30.8</v>
      </c>
      <c r="D1821" s="687">
        <v>0</v>
      </c>
      <c r="E1821" s="687">
        <v>0</v>
      </c>
      <c r="F1821" s="687">
        <v>0</v>
      </c>
      <c r="G1821" s="583">
        <v>38</v>
      </c>
      <c r="H1821" s="583">
        <v>21.8</v>
      </c>
      <c r="I1821" s="580">
        <v>76</v>
      </c>
      <c r="J1821" s="580">
        <v>34</v>
      </c>
      <c r="K1821" s="580">
        <v>4.5</v>
      </c>
      <c r="L1821" s="580">
        <v>7.24</v>
      </c>
      <c r="M1821" s="580">
        <v>1.08</v>
      </c>
      <c r="N1821" s="580">
        <v>0.67</v>
      </c>
      <c r="O1821" s="626">
        <f t="shared" si="382"/>
        <v>0.875</v>
      </c>
      <c r="P1821" s="582">
        <v>0.35069444444444442</v>
      </c>
      <c r="Q1821" s="583">
        <v>0</v>
      </c>
    </row>
    <row r="1822" spans="1:17" x14ac:dyDescent="0.35">
      <c r="A1822" s="594">
        <v>24</v>
      </c>
      <c r="B1822" s="580">
        <v>35.96</v>
      </c>
      <c r="C1822" s="580">
        <v>31.08</v>
      </c>
      <c r="D1822" s="687">
        <v>0</v>
      </c>
      <c r="E1822" s="687">
        <v>0</v>
      </c>
      <c r="F1822" s="687">
        <v>0</v>
      </c>
      <c r="G1822" s="583">
        <v>38.200000000000003</v>
      </c>
      <c r="H1822" s="580">
        <v>22.8</v>
      </c>
      <c r="I1822" s="580">
        <v>88</v>
      </c>
      <c r="J1822" s="580">
        <v>29</v>
      </c>
      <c r="K1822" s="580">
        <v>5.0999999999999996</v>
      </c>
      <c r="L1822" s="580">
        <v>7.9</v>
      </c>
      <c r="M1822" s="580">
        <v>1.21</v>
      </c>
      <c r="N1822" s="580">
        <v>1.17</v>
      </c>
      <c r="O1822" s="626">
        <f t="shared" si="382"/>
        <v>1.19</v>
      </c>
      <c r="P1822" s="582">
        <v>0.30555555555555552</v>
      </c>
      <c r="Q1822" s="583">
        <v>0</v>
      </c>
    </row>
    <row r="1823" spans="1:17" x14ac:dyDescent="0.35">
      <c r="A1823" s="594">
        <v>25</v>
      </c>
      <c r="B1823" s="581">
        <v>35.44</v>
      </c>
      <c r="C1823" s="580">
        <v>31.92</v>
      </c>
      <c r="D1823" s="687">
        <v>0</v>
      </c>
      <c r="E1823" s="687">
        <v>0</v>
      </c>
      <c r="F1823" s="687">
        <v>0</v>
      </c>
      <c r="G1823" s="580">
        <v>38.200000000000003</v>
      </c>
      <c r="H1823" s="583">
        <v>22.8</v>
      </c>
      <c r="I1823" s="580">
        <v>84</v>
      </c>
      <c r="J1823" s="580">
        <v>28</v>
      </c>
      <c r="K1823" s="583">
        <v>5</v>
      </c>
      <c r="L1823" s="580">
        <v>8.58</v>
      </c>
      <c r="M1823" s="580">
        <v>1.24</v>
      </c>
      <c r="N1823" s="581">
        <v>1</v>
      </c>
      <c r="O1823" s="626">
        <f t="shared" si="382"/>
        <v>1.1200000000000001</v>
      </c>
      <c r="P1823" s="582">
        <v>0.25694444444444448</v>
      </c>
      <c r="Q1823" s="583">
        <v>0</v>
      </c>
    </row>
    <row r="1824" spans="1:17" x14ac:dyDescent="0.35">
      <c r="A1824" s="594">
        <v>26</v>
      </c>
      <c r="B1824" s="581">
        <v>35.4</v>
      </c>
      <c r="C1824" s="580">
        <v>29.52</v>
      </c>
      <c r="D1824" s="687">
        <v>0</v>
      </c>
      <c r="E1824" s="687">
        <v>0</v>
      </c>
      <c r="F1824" s="687">
        <v>0</v>
      </c>
      <c r="G1824" s="583">
        <v>39</v>
      </c>
      <c r="H1824" s="583">
        <v>21.6</v>
      </c>
      <c r="I1824" s="580">
        <v>84</v>
      </c>
      <c r="J1824" s="580">
        <v>27</v>
      </c>
      <c r="K1824" s="583">
        <v>6.8</v>
      </c>
      <c r="L1824" s="583">
        <v>11</v>
      </c>
      <c r="M1824" s="580">
        <v>1.33</v>
      </c>
      <c r="N1824" s="581">
        <v>1.08</v>
      </c>
      <c r="O1824" s="626">
        <f t="shared" si="382"/>
        <v>1.2050000000000001</v>
      </c>
      <c r="P1824" s="582">
        <v>0.35069444444444442</v>
      </c>
      <c r="Q1824" s="583">
        <v>0</v>
      </c>
    </row>
    <row r="1825" spans="1:17" x14ac:dyDescent="0.35">
      <c r="A1825" s="594">
        <v>27</v>
      </c>
      <c r="B1825" s="580">
        <v>33.92</v>
      </c>
      <c r="C1825" s="580">
        <v>29.52</v>
      </c>
      <c r="D1825" s="687">
        <v>0</v>
      </c>
      <c r="E1825" s="687">
        <v>0</v>
      </c>
      <c r="F1825" s="687">
        <v>0</v>
      </c>
      <c r="G1825" s="583">
        <v>36.4</v>
      </c>
      <c r="H1825" s="583">
        <v>22.2</v>
      </c>
      <c r="I1825" s="580">
        <v>79</v>
      </c>
      <c r="J1825" s="580">
        <v>31</v>
      </c>
      <c r="K1825" s="583">
        <v>4.9000000000000004</v>
      </c>
      <c r="L1825" s="580">
        <v>5.18</v>
      </c>
      <c r="M1825" s="580">
        <v>0.85</v>
      </c>
      <c r="N1825" s="580">
        <v>1.1200000000000001</v>
      </c>
      <c r="O1825" s="626">
        <f t="shared" si="382"/>
        <v>0.9850000000000001</v>
      </c>
      <c r="P1825" s="582">
        <v>0.16666666666666666</v>
      </c>
      <c r="Q1825" s="583">
        <v>0</v>
      </c>
    </row>
    <row r="1826" spans="1:17" x14ac:dyDescent="0.35">
      <c r="A1826" s="594">
        <v>28</v>
      </c>
      <c r="B1826" s="580">
        <v>34.479999999999997</v>
      </c>
      <c r="C1826" s="581">
        <v>29.56</v>
      </c>
      <c r="D1826" s="687">
        <v>0</v>
      </c>
      <c r="E1826" s="687">
        <v>0</v>
      </c>
      <c r="F1826" s="687">
        <v>0</v>
      </c>
      <c r="G1826" s="583">
        <v>36.4</v>
      </c>
      <c r="H1826" s="583">
        <v>20</v>
      </c>
      <c r="I1826" s="580">
        <v>74</v>
      </c>
      <c r="J1826" s="580">
        <v>27</v>
      </c>
      <c r="K1826" s="583">
        <v>6.1</v>
      </c>
      <c r="L1826" s="580">
        <v>8.2799999999999994</v>
      </c>
      <c r="M1826" s="581">
        <v>1.22</v>
      </c>
      <c r="N1826" s="581">
        <v>0.68</v>
      </c>
      <c r="O1826" s="626">
        <f t="shared" si="382"/>
        <v>0.95</v>
      </c>
      <c r="P1826" s="582">
        <v>0.27777777777777779</v>
      </c>
      <c r="Q1826" s="583">
        <v>0</v>
      </c>
    </row>
    <row r="1827" spans="1:17" x14ac:dyDescent="0.35">
      <c r="A1827" s="594">
        <v>29</v>
      </c>
      <c r="B1827" s="581">
        <v>39.799999999999997</v>
      </c>
      <c r="C1827" s="581">
        <v>32</v>
      </c>
      <c r="D1827" s="687">
        <v>0</v>
      </c>
      <c r="E1827" s="687">
        <v>0</v>
      </c>
      <c r="F1827" s="687">
        <v>0</v>
      </c>
      <c r="G1827" s="583">
        <v>37.200000000000003</v>
      </c>
      <c r="H1827" s="583">
        <v>20.6</v>
      </c>
      <c r="I1827" s="580">
        <v>72</v>
      </c>
      <c r="J1827" s="580">
        <v>32</v>
      </c>
      <c r="K1827" s="580">
        <v>6.4</v>
      </c>
      <c r="L1827" s="580">
        <v>7.72</v>
      </c>
      <c r="M1827" s="580">
        <v>1.82</v>
      </c>
      <c r="N1827" s="581">
        <v>0.63</v>
      </c>
      <c r="O1827" s="626">
        <f t="shared" si="382"/>
        <v>1.2250000000000001</v>
      </c>
      <c r="P1827" s="582">
        <v>0.2638888888888889</v>
      </c>
      <c r="Q1827" s="583">
        <v>0</v>
      </c>
    </row>
    <row r="1828" spans="1:17" x14ac:dyDescent="0.35">
      <c r="A1828" s="594">
        <v>30</v>
      </c>
      <c r="B1828" s="581">
        <v>35.799999999999997</v>
      </c>
      <c r="C1828" s="581">
        <v>29.6</v>
      </c>
      <c r="D1828" s="687">
        <v>0</v>
      </c>
      <c r="E1828" s="687">
        <v>0</v>
      </c>
      <c r="F1828" s="687">
        <v>0</v>
      </c>
      <c r="G1828" s="583">
        <v>37</v>
      </c>
      <c r="H1828" s="583">
        <v>21.6</v>
      </c>
      <c r="I1828" s="580">
        <v>96</v>
      </c>
      <c r="J1828" s="580">
        <v>33</v>
      </c>
      <c r="K1828" s="580">
        <v>6.9</v>
      </c>
      <c r="L1828" s="580">
        <v>8.0399999999999991</v>
      </c>
      <c r="M1828" s="580">
        <v>1.37</v>
      </c>
      <c r="N1828" s="581">
        <v>0.7</v>
      </c>
      <c r="O1828" s="626">
        <f t="shared" si="382"/>
        <v>1.0350000000000001</v>
      </c>
      <c r="P1828" s="582">
        <v>0.30555555555555552</v>
      </c>
      <c r="Q1828" s="583">
        <v>0</v>
      </c>
    </row>
    <row r="1829" spans="1:17" x14ac:dyDescent="0.35">
      <c r="A1829" s="580">
        <v>31</v>
      </c>
      <c r="B1829" s="581">
        <v>39.799999999999997</v>
      </c>
      <c r="C1829" s="583">
        <v>32</v>
      </c>
      <c r="D1829" s="687">
        <v>0</v>
      </c>
      <c r="E1829" s="687">
        <v>0</v>
      </c>
      <c r="F1829" s="687">
        <v>0</v>
      </c>
      <c r="G1829" s="583">
        <v>38.200000000000003</v>
      </c>
      <c r="H1829" s="580">
        <v>21.2</v>
      </c>
      <c r="I1829" s="580">
        <v>72</v>
      </c>
      <c r="J1829" s="580">
        <v>32</v>
      </c>
      <c r="K1829" s="580">
        <v>6.9</v>
      </c>
      <c r="L1829" s="580">
        <v>8.6999999999999993</v>
      </c>
      <c r="M1829" s="580">
        <v>1.27</v>
      </c>
      <c r="N1829" s="580">
        <v>1.28</v>
      </c>
      <c r="O1829" s="626">
        <f t="shared" si="382"/>
        <v>1.2749999999999999</v>
      </c>
      <c r="P1829" s="582">
        <v>0.3611111111111111</v>
      </c>
      <c r="Q1829" s="583">
        <v>0</v>
      </c>
    </row>
    <row r="1830" spans="1:17" x14ac:dyDescent="0.35">
      <c r="A1830" s="580" t="s">
        <v>16</v>
      </c>
      <c r="B1830" s="581">
        <f>SUM(B1819:B1829)</f>
        <v>376.33000000000004</v>
      </c>
      <c r="C1830" s="581">
        <f>SUM(C1819:C1829)</f>
        <v>339.16</v>
      </c>
      <c r="D1830" s="581"/>
      <c r="E1830" s="581"/>
      <c r="F1830" s="581"/>
      <c r="G1830" s="581">
        <f t="shared" ref="G1830:O1830" si="387">SUM(G1819:G1829)</f>
        <v>412.19999999999993</v>
      </c>
      <c r="H1830" s="581">
        <f t="shared" si="387"/>
        <v>238.19999999999996</v>
      </c>
      <c r="I1830" s="581">
        <f t="shared" si="387"/>
        <v>913</v>
      </c>
      <c r="J1830" s="581">
        <f t="shared" si="387"/>
        <v>349</v>
      </c>
      <c r="K1830" s="581">
        <f t="shared" si="387"/>
        <v>62.1</v>
      </c>
      <c r="L1830" s="581">
        <f t="shared" si="387"/>
        <v>85.3</v>
      </c>
      <c r="M1830" s="581">
        <f t="shared" si="387"/>
        <v>14.470000000000002</v>
      </c>
      <c r="N1830" s="581">
        <f t="shared" si="387"/>
        <v>9.7399999999999984</v>
      </c>
      <c r="O1830" s="581">
        <f t="shared" si="387"/>
        <v>12.105</v>
      </c>
      <c r="P1830" s="581"/>
      <c r="Q1830" s="581"/>
    </row>
    <row r="1831" spans="1:17" x14ac:dyDescent="0.35">
      <c r="A1831" s="580" t="s">
        <v>18</v>
      </c>
      <c r="B1831" s="581">
        <f>AVERAGE(B1819:B1829)</f>
        <v>34.211818181818188</v>
      </c>
      <c r="C1831" s="581">
        <f>AVERAGE(C1819:C1829)</f>
        <v>30.832727272727276</v>
      </c>
      <c r="D1831" s="581"/>
      <c r="E1831" s="581"/>
      <c r="F1831" s="581"/>
      <c r="G1831" s="581">
        <f t="shared" ref="G1831:O1831" si="388">AVERAGE(G1819:G1829)</f>
        <v>37.472727272727269</v>
      </c>
      <c r="H1831" s="581">
        <f t="shared" si="388"/>
        <v>21.654545454545453</v>
      </c>
      <c r="I1831" s="581">
        <f t="shared" si="388"/>
        <v>83</v>
      </c>
      <c r="J1831" s="581">
        <f t="shared" si="388"/>
        <v>31.727272727272727</v>
      </c>
      <c r="K1831" s="581">
        <f t="shared" si="388"/>
        <v>5.6454545454545455</v>
      </c>
      <c r="L1831" s="581">
        <f t="shared" si="388"/>
        <v>7.754545454545454</v>
      </c>
      <c r="M1831" s="581">
        <f t="shared" si="388"/>
        <v>1.3154545454545457</v>
      </c>
      <c r="N1831" s="581">
        <f t="shared" si="388"/>
        <v>0.88545454545454527</v>
      </c>
      <c r="O1831" s="581">
        <f t="shared" si="388"/>
        <v>1.1004545454545456</v>
      </c>
      <c r="P1831" s="581"/>
      <c r="Q1831" s="581"/>
    </row>
    <row r="1832" spans="1:17" x14ac:dyDescent="0.35">
      <c r="A1832" s="580" t="s">
        <v>20</v>
      </c>
      <c r="B1832" s="581">
        <f>B1830+B1817+B1805</f>
        <v>1076.6099999999999</v>
      </c>
      <c r="C1832" s="581">
        <f>C1830+C1817+C1805</f>
        <v>971.28</v>
      </c>
      <c r="D1832" s="581"/>
      <c r="E1832" s="581"/>
      <c r="F1832" s="581"/>
      <c r="G1832" s="581">
        <f t="shared" ref="G1832:O1832" si="389">G1830+G1817+G1805</f>
        <v>1140.2</v>
      </c>
      <c r="H1832" s="581">
        <f t="shared" si="389"/>
        <v>684.6</v>
      </c>
      <c r="I1832" s="581">
        <f t="shared" si="389"/>
        <v>2746</v>
      </c>
      <c r="J1832" s="581">
        <f t="shared" si="389"/>
        <v>1136</v>
      </c>
      <c r="K1832" s="581">
        <f t="shared" si="389"/>
        <v>142.6</v>
      </c>
      <c r="L1832" s="581">
        <f t="shared" si="389"/>
        <v>208.32</v>
      </c>
      <c r="M1832" s="581">
        <f t="shared" si="389"/>
        <v>39.299999999999997</v>
      </c>
      <c r="N1832" s="581">
        <f t="shared" si="389"/>
        <v>24.529999999999998</v>
      </c>
      <c r="O1832" s="581">
        <f t="shared" si="389"/>
        <v>31.914999999999999</v>
      </c>
      <c r="P1832" s="581"/>
      <c r="Q1832" s="581"/>
    </row>
    <row r="1833" spans="1:17" x14ac:dyDescent="0.35">
      <c r="A1833" s="580" t="s">
        <v>21</v>
      </c>
      <c r="B1833" s="581">
        <f>B1832/31</f>
        <v>34.729354838709675</v>
      </c>
      <c r="C1833" s="581">
        <f>C1832/31</f>
        <v>31.331612903225807</v>
      </c>
      <c r="D1833" s="581"/>
      <c r="E1833" s="581"/>
      <c r="F1833" s="581"/>
      <c r="G1833" s="581">
        <f t="shared" ref="G1833:O1833" si="390">G1832/31</f>
        <v>36.780645161290323</v>
      </c>
      <c r="H1833" s="581">
        <f t="shared" si="390"/>
        <v>22.083870967741937</v>
      </c>
      <c r="I1833" s="581">
        <f t="shared" si="390"/>
        <v>88.58064516129032</v>
      </c>
      <c r="J1833" s="581">
        <f t="shared" si="390"/>
        <v>36.645161290322584</v>
      </c>
      <c r="K1833" s="581">
        <f t="shared" si="390"/>
        <v>4.5999999999999996</v>
      </c>
      <c r="L1833" s="581">
        <f t="shared" si="390"/>
        <v>6.72</v>
      </c>
      <c r="M1833" s="581">
        <f t="shared" si="390"/>
        <v>1.2677419354838708</v>
      </c>
      <c r="N1833" s="581">
        <f t="shared" si="390"/>
        <v>0.79129032258064513</v>
      </c>
      <c r="O1833" s="581">
        <f t="shared" si="390"/>
        <v>1.0295161290322581</v>
      </c>
      <c r="P1833" s="581"/>
      <c r="Q1833" s="581"/>
    </row>
    <row r="1834" spans="1:17" x14ac:dyDescent="0.35">
      <c r="A1834" s="634"/>
      <c r="B1834" s="634"/>
      <c r="C1834" s="634"/>
      <c r="D1834" s="634"/>
      <c r="E1834" s="634"/>
      <c r="F1834" s="634"/>
      <c r="G1834" s="634"/>
      <c r="H1834" s="634"/>
      <c r="I1834" s="634"/>
      <c r="J1834" s="634"/>
      <c r="K1834" s="634"/>
      <c r="L1834" s="634"/>
      <c r="M1834" s="634"/>
      <c r="N1834" s="634"/>
      <c r="O1834" s="634"/>
      <c r="P1834" s="634"/>
      <c r="Q1834" s="634"/>
    </row>
    <row r="1835" spans="1:17" ht="15" thickBot="1" x14ac:dyDescent="0.4">
      <c r="A1835" s="634"/>
      <c r="B1835" s="1589" t="s">
        <v>353</v>
      </c>
      <c r="C1835" s="1589"/>
      <c r="D1835" s="1589"/>
      <c r="E1835" s="1589"/>
      <c r="F1835" s="1589"/>
      <c r="G1835" s="1589"/>
      <c r="H1835" s="1589"/>
      <c r="I1835" s="1589"/>
      <c r="J1835" s="1589"/>
      <c r="K1835" s="1589"/>
      <c r="L1835" s="1589"/>
      <c r="M1835" s="1589"/>
      <c r="N1835" s="658"/>
      <c r="O1835" s="658"/>
      <c r="P1835" s="657"/>
      <c r="Q1835" s="634"/>
    </row>
    <row r="1836" spans="1:17" ht="26.25" customHeight="1" x14ac:dyDescent="0.35">
      <c r="A1836" s="1569" t="s">
        <v>1</v>
      </c>
      <c r="B1836" s="1460" t="s">
        <v>23</v>
      </c>
      <c r="C1836" s="1578"/>
      <c r="D1836" s="1578"/>
      <c r="E1836" s="1578"/>
      <c r="F1836" s="1571"/>
      <c r="G1836" s="1460" t="s">
        <v>24</v>
      </c>
      <c r="H1836" s="1571"/>
      <c r="I1836" s="1460" t="s">
        <v>4</v>
      </c>
      <c r="J1836" s="1571"/>
      <c r="K1836" s="1572" t="s">
        <v>5</v>
      </c>
      <c r="L1836" s="1573"/>
      <c r="M1836" s="1590" t="s">
        <v>6</v>
      </c>
      <c r="N1836" s="1591"/>
      <c r="O1836" s="1592"/>
      <c r="P1836" s="1593" t="s">
        <v>7</v>
      </c>
      <c r="Q1836" s="1593" t="s">
        <v>8</v>
      </c>
    </row>
    <row r="1837" spans="1:17" ht="26" x14ac:dyDescent="0.35">
      <c r="A1837" s="1597"/>
      <c r="B1837" s="568">
        <v>0.05</v>
      </c>
      <c r="C1837" s="568">
        <v>0.1</v>
      </c>
      <c r="D1837" s="568"/>
      <c r="E1837" s="568"/>
      <c r="F1837" s="568">
        <v>0.2</v>
      </c>
      <c r="G1837" s="568" t="s">
        <v>9</v>
      </c>
      <c r="H1837" s="568" t="s">
        <v>10</v>
      </c>
      <c r="I1837" s="568" t="s">
        <v>9</v>
      </c>
      <c r="J1837" s="568" t="s">
        <v>10</v>
      </c>
      <c r="K1837" s="630" t="s">
        <v>11</v>
      </c>
      <c r="L1837" s="568" t="s">
        <v>12</v>
      </c>
      <c r="M1837" s="606" t="s">
        <v>13</v>
      </c>
      <c r="N1837" s="606" t="s">
        <v>14</v>
      </c>
      <c r="O1837" s="606" t="s">
        <v>15</v>
      </c>
      <c r="P1837" s="1579"/>
      <c r="Q1837" s="1579"/>
    </row>
    <row r="1838" spans="1:17" x14ac:dyDescent="0.35">
      <c r="A1838" s="580">
        <v>1</v>
      </c>
      <c r="B1838" s="581">
        <v>35.36</v>
      </c>
      <c r="C1838" s="580">
        <v>32.159999999999997</v>
      </c>
      <c r="D1838" s="687">
        <v>0</v>
      </c>
      <c r="E1838" s="687">
        <v>0</v>
      </c>
      <c r="F1838" s="687">
        <v>0</v>
      </c>
      <c r="G1838" s="583">
        <v>38</v>
      </c>
      <c r="H1838" s="583">
        <v>21.2</v>
      </c>
      <c r="I1838" s="580">
        <v>81</v>
      </c>
      <c r="J1838" s="580">
        <v>34</v>
      </c>
      <c r="K1838" s="583">
        <v>4.8</v>
      </c>
      <c r="L1838" s="580">
        <v>8.06</v>
      </c>
      <c r="M1838" s="580">
        <v>1.32</v>
      </c>
      <c r="N1838" s="581">
        <v>0.75</v>
      </c>
      <c r="O1838" s="626">
        <f>AVERAGE(M1838:N1838)</f>
        <v>1.0350000000000001</v>
      </c>
      <c r="P1838" s="582">
        <v>0.36458333333333331</v>
      </c>
      <c r="Q1838" s="583">
        <v>0</v>
      </c>
    </row>
    <row r="1839" spans="1:17" x14ac:dyDescent="0.35">
      <c r="A1839" s="580">
        <v>2</v>
      </c>
      <c r="B1839" s="581">
        <v>38.880000000000003</v>
      </c>
      <c r="C1839" s="580">
        <v>33.68</v>
      </c>
      <c r="D1839" s="687">
        <v>0</v>
      </c>
      <c r="E1839" s="687">
        <v>0</v>
      </c>
      <c r="F1839" s="687">
        <v>0</v>
      </c>
      <c r="G1839" s="583">
        <v>38.200000000000003</v>
      </c>
      <c r="H1839" s="583">
        <v>23.2</v>
      </c>
      <c r="I1839" s="580">
        <v>80</v>
      </c>
      <c r="J1839" s="580">
        <v>31</v>
      </c>
      <c r="K1839" s="583">
        <v>5.4</v>
      </c>
      <c r="L1839" s="581">
        <v>10.44</v>
      </c>
      <c r="M1839" s="580">
        <v>1.32</v>
      </c>
      <c r="N1839" s="581">
        <v>0.76</v>
      </c>
      <c r="O1839" s="626">
        <f t="shared" ref="O1839:O1870" si="391">AVERAGE(M1839:N1839)</f>
        <v>1.04</v>
      </c>
      <c r="P1839" s="582">
        <v>0.39583333333333331</v>
      </c>
      <c r="Q1839" s="583">
        <v>0</v>
      </c>
    </row>
    <row r="1840" spans="1:17" x14ac:dyDescent="0.35">
      <c r="A1840" s="571">
        <v>3</v>
      </c>
      <c r="B1840" s="580">
        <v>40.159999999999997</v>
      </c>
      <c r="C1840" s="580">
        <v>33.08</v>
      </c>
      <c r="D1840" s="687">
        <v>0</v>
      </c>
      <c r="E1840" s="687">
        <v>0</v>
      </c>
      <c r="F1840" s="687">
        <v>0</v>
      </c>
      <c r="G1840" s="583">
        <v>38.6</v>
      </c>
      <c r="H1840" s="583">
        <v>21.6</v>
      </c>
      <c r="I1840" s="580">
        <v>76</v>
      </c>
      <c r="J1840" s="580">
        <v>26</v>
      </c>
      <c r="K1840" s="583">
        <v>6.8</v>
      </c>
      <c r="L1840" s="581">
        <v>9.6</v>
      </c>
      <c r="M1840" s="580">
        <v>1.55</v>
      </c>
      <c r="N1840" s="580">
        <v>0.63</v>
      </c>
      <c r="O1840" s="626">
        <f t="shared" si="391"/>
        <v>1.0900000000000001</v>
      </c>
      <c r="P1840" s="582">
        <v>0.41319444444444442</v>
      </c>
      <c r="Q1840" s="583">
        <v>0</v>
      </c>
    </row>
    <row r="1841" spans="1:17" x14ac:dyDescent="0.35">
      <c r="A1841" s="571">
        <v>4</v>
      </c>
      <c r="B1841" s="580">
        <v>39.28</v>
      </c>
      <c r="C1841" s="581">
        <v>32.200000000000003</v>
      </c>
      <c r="D1841" s="687">
        <v>0</v>
      </c>
      <c r="E1841" s="687">
        <v>0</v>
      </c>
      <c r="F1841" s="687">
        <v>0</v>
      </c>
      <c r="G1841" s="583">
        <v>38.799999999999997</v>
      </c>
      <c r="H1841" s="583">
        <v>22</v>
      </c>
      <c r="I1841" s="580">
        <v>82</v>
      </c>
      <c r="J1841" s="580">
        <v>21</v>
      </c>
      <c r="K1841" s="583">
        <v>8.1999999999999993</v>
      </c>
      <c r="L1841" s="580">
        <v>9.94</v>
      </c>
      <c r="M1841" s="581">
        <v>1.35</v>
      </c>
      <c r="N1841" s="581">
        <v>0.9</v>
      </c>
      <c r="O1841" s="626">
        <f t="shared" si="391"/>
        <v>1.125</v>
      </c>
      <c r="P1841" s="582">
        <v>0.40277777777777773</v>
      </c>
      <c r="Q1841" s="583">
        <v>0</v>
      </c>
    </row>
    <row r="1842" spans="1:17" x14ac:dyDescent="0.35">
      <c r="A1842" s="571">
        <v>5</v>
      </c>
      <c r="B1842" s="581">
        <v>39.76</v>
      </c>
      <c r="C1842" s="581">
        <v>32.92</v>
      </c>
      <c r="D1842" s="687">
        <v>0</v>
      </c>
      <c r="E1842" s="687">
        <v>0</v>
      </c>
      <c r="F1842" s="687">
        <v>0</v>
      </c>
      <c r="G1842" s="583">
        <v>39.200000000000003</v>
      </c>
      <c r="H1842" s="583">
        <v>21.8</v>
      </c>
      <c r="I1842" s="580">
        <v>58</v>
      </c>
      <c r="J1842" s="580">
        <v>23</v>
      </c>
      <c r="K1842" s="580">
        <v>7.5</v>
      </c>
      <c r="L1842" s="580">
        <v>10.48</v>
      </c>
      <c r="M1842" s="580">
        <v>1.1499999999999999</v>
      </c>
      <c r="N1842" s="581">
        <v>0.78</v>
      </c>
      <c r="O1842" s="626">
        <f t="shared" si="391"/>
        <v>0.96499999999999997</v>
      </c>
      <c r="P1842" s="582">
        <v>0.375</v>
      </c>
      <c r="Q1842" s="583">
        <v>0</v>
      </c>
    </row>
    <row r="1843" spans="1:17" x14ac:dyDescent="0.35">
      <c r="A1843" s="571">
        <v>6</v>
      </c>
      <c r="B1843" s="581">
        <v>39.24</v>
      </c>
      <c r="C1843" s="581">
        <v>32.799999999999997</v>
      </c>
      <c r="D1843" s="687">
        <v>0</v>
      </c>
      <c r="E1843" s="687">
        <v>0</v>
      </c>
      <c r="F1843" s="687">
        <v>0</v>
      </c>
      <c r="G1843" s="583">
        <v>39.799999999999997</v>
      </c>
      <c r="H1843" s="583">
        <v>22.8</v>
      </c>
      <c r="I1843" s="580">
        <v>74</v>
      </c>
      <c r="J1843" s="580">
        <v>22</v>
      </c>
      <c r="K1843" s="580">
        <v>7.9</v>
      </c>
      <c r="L1843" s="581">
        <v>11.6</v>
      </c>
      <c r="M1843" s="580">
        <v>1.26</v>
      </c>
      <c r="N1843" s="581">
        <v>0.86</v>
      </c>
      <c r="O1843" s="626">
        <f t="shared" si="391"/>
        <v>1.06</v>
      </c>
      <c r="P1843" s="582">
        <v>0.41319444444444442</v>
      </c>
      <c r="Q1843" s="583">
        <v>0</v>
      </c>
    </row>
    <row r="1844" spans="1:17" x14ac:dyDescent="0.35">
      <c r="A1844" s="571">
        <v>7</v>
      </c>
      <c r="B1844" s="581">
        <v>32.76</v>
      </c>
      <c r="C1844" s="583">
        <v>33.200000000000003</v>
      </c>
      <c r="D1844" s="687">
        <v>0</v>
      </c>
      <c r="E1844" s="687">
        <v>0</v>
      </c>
      <c r="F1844" s="687">
        <v>0</v>
      </c>
      <c r="G1844" s="583">
        <v>39.4</v>
      </c>
      <c r="H1844" s="580">
        <v>22.2</v>
      </c>
      <c r="I1844" s="580">
        <v>71</v>
      </c>
      <c r="J1844" s="580">
        <v>27</v>
      </c>
      <c r="K1844" s="580">
        <v>4.4000000000000004</v>
      </c>
      <c r="L1844" s="580">
        <v>8.74</v>
      </c>
      <c r="M1844" s="580">
        <v>1.28</v>
      </c>
      <c r="N1844" s="580">
        <v>0.91</v>
      </c>
      <c r="O1844" s="626">
        <f t="shared" si="391"/>
        <v>1.095</v>
      </c>
      <c r="P1844" s="582">
        <v>0.30902777777777779</v>
      </c>
      <c r="Q1844" s="583">
        <v>0</v>
      </c>
    </row>
    <row r="1845" spans="1:17" x14ac:dyDescent="0.35">
      <c r="A1845" s="571">
        <v>8</v>
      </c>
      <c r="B1845" s="581">
        <v>38.799999999999997</v>
      </c>
      <c r="C1845" s="580">
        <v>32.32</v>
      </c>
      <c r="D1845" s="687">
        <v>0</v>
      </c>
      <c r="E1845" s="687">
        <v>0</v>
      </c>
      <c r="F1845" s="687">
        <v>0</v>
      </c>
      <c r="G1845" s="583">
        <v>38.6</v>
      </c>
      <c r="H1845" s="583">
        <v>24</v>
      </c>
      <c r="I1845" s="580">
        <v>75</v>
      </c>
      <c r="J1845" s="580">
        <v>23</v>
      </c>
      <c r="K1845" s="583">
        <v>8.8000000000000007</v>
      </c>
      <c r="L1845" s="580">
        <v>10.34</v>
      </c>
      <c r="M1845" s="581">
        <v>1.1000000000000001</v>
      </c>
      <c r="N1845" s="581">
        <v>1.26</v>
      </c>
      <c r="O1845" s="626">
        <f t="shared" si="391"/>
        <v>1.1800000000000002</v>
      </c>
      <c r="P1845" s="582">
        <v>0.32291666666666669</v>
      </c>
      <c r="Q1845" s="583">
        <v>0</v>
      </c>
    </row>
    <row r="1846" spans="1:17" x14ac:dyDescent="0.35">
      <c r="A1846" s="571">
        <v>9</v>
      </c>
      <c r="B1846" s="581">
        <v>36.799999999999997</v>
      </c>
      <c r="C1846" s="580">
        <v>31.92</v>
      </c>
      <c r="D1846" s="687">
        <v>0</v>
      </c>
      <c r="E1846" s="687">
        <v>0</v>
      </c>
      <c r="F1846" s="687">
        <v>0</v>
      </c>
      <c r="G1846" s="583">
        <v>38.799999999999997</v>
      </c>
      <c r="H1846" s="583">
        <v>24.1</v>
      </c>
      <c r="I1846" s="580">
        <v>96</v>
      </c>
      <c r="J1846" s="580">
        <v>29</v>
      </c>
      <c r="K1846" s="583">
        <v>7.2</v>
      </c>
      <c r="L1846" s="581">
        <v>7.42</v>
      </c>
      <c r="M1846" s="580">
        <v>1.39</v>
      </c>
      <c r="N1846" s="581">
        <v>1.32</v>
      </c>
      <c r="O1846" s="626">
        <f t="shared" si="391"/>
        <v>1.355</v>
      </c>
      <c r="P1846" s="582">
        <v>0.125</v>
      </c>
      <c r="Q1846" s="583">
        <v>0</v>
      </c>
    </row>
    <row r="1847" spans="1:17" x14ac:dyDescent="0.35">
      <c r="A1847" s="585">
        <v>10</v>
      </c>
      <c r="B1847" s="580">
        <v>36.520000000000003</v>
      </c>
      <c r="C1847" s="580">
        <v>32.04</v>
      </c>
      <c r="D1847" s="687">
        <v>0</v>
      </c>
      <c r="E1847" s="687">
        <v>0</v>
      </c>
      <c r="F1847" s="687">
        <v>0</v>
      </c>
      <c r="G1847" s="583">
        <v>38.200000000000003</v>
      </c>
      <c r="H1847" s="583">
        <v>22.8</v>
      </c>
      <c r="I1847" s="580">
        <v>63</v>
      </c>
      <c r="J1847" s="580">
        <v>26</v>
      </c>
      <c r="K1847" s="583">
        <v>2.1</v>
      </c>
      <c r="L1847" s="581">
        <v>11.34</v>
      </c>
      <c r="M1847" s="580">
        <v>1.24</v>
      </c>
      <c r="N1847" s="580">
        <v>0.96</v>
      </c>
      <c r="O1847" s="626">
        <f t="shared" si="391"/>
        <v>1.1000000000000001</v>
      </c>
      <c r="P1847" s="582">
        <v>0.18055555555555555</v>
      </c>
      <c r="Q1847" s="583">
        <v>0</v>
      </c>
    </row>
    <row r="1848" spans="1:17" x14ac:dyDescent="0.35">
      <c r="A1848" s="580" t="s">
        <v>16</v>
      </c>
      <c r="B1848" s="581">
        <f>SUM(B1838:B1847)</f>
        <v>377.56</v>
      </c>
      <c r="C1848" s="581">
        <f>SUM(C1838:C1847)</f>
        <v>326.32000000000005</v>
      </c>
      <c r="D1848" s="687">
        <v>0</v>
      </c>
      <c r="E1848" s="687">
        <v>0</v>
      </c>
      <c r="F1848" s="687">
        <v>0</v>
      </c>
      <c r="G1848" s="581">
        <f t="shared" ref="G1848:N1848" si="392">SUM(G1838:G1847)</f>
        <v>387.6</v>
      </c>
      <c r="H1848" s="581">
        <f t="shared" si="392"/>
        <v>225.7</v>
      </c>
      <c r="I1848" s="581">
        <f t="shared" si="392"/>
        <v>756</v>
      </c>
      <c r="J1848" s="581">
        <f t="shared" si="392"/>
        <v>262</v>
      </c>
      <c r="K1848" s="581">
        <f t="shared" si="392"/>
        <v>63.1</v>
      </c>
      <c r="L1848" s="581">
        <f t="shared" si="392"/>
        <v>97.960000000000008</v>
      </c>
      <c r="M1848" s="581">
        <f t="shared" si="392"/>
        <v>12.96</v>
      </c>
      <c r="N1848" s="581">
        <f t="shared" si="392"/>
        <v>9.129999999999999</v>
      </c>
      <c r="O1848" s="626">
        <f t="shared" si="391"/>
        <v>11.045</v>
      </c>
      <c r="P1848" s="582"/>
      <c r="Q1848" s="583"/>
    </row>
    <row r="1849" spans="1:17" x14ac:dyDescent="0.35">
      <c r="A1849" s="580" t="s">
        <v>18</v>
      </c>
      <c r="B1849" s="581">
        <f>AVERAGE(B1838:B1847)</f>
        <v>37.756</v>
      </c>
      <c r="C1849" s="581">
        <f>AVERAGE(C1838:C1847)</f>
        <v>32.632000000000005</v>
      </c>
      <c r="D1849" s="687">
        <v>0</v>
      </c>
      <c r="E1849" s="687">
        <v>0</v>
      </c>
      <c r="F1849" s="687">
        <v>0</v>
      </c>
      <c r="G1849" s="581">
        <f t="shared" ref="G1849:N1849" si="393">AVERAGE(G1838:G1847)</f>
        <v>38.760000000000005</v>
      </c>
      <c r="H1849" s="581">
        <f t="shared" si="393"/>
        <v>22.57</v>
      </c>
      <c r="I1849" s="581">
        <f t="shared" si="393"/>
        <v>75.599999999999994</v>
      </c>
      <c r="J1849" s="581">
        <f t="shared" si="393"/>
        <v>26.2</v>
      </c>
      <c r="K1849" s="581">
        <f t="shared" si="393"/>
        <v>6.3100000000000005</v>
      </c>
      <c r="L1849" s="581">
        <f t="shared" si="393"/>
        <v>9.7960000000000012</v>
      </c>
      <c r="M1849" s="581">
        <f t="shared" si="393"/>
        <v>1.296</v>
      </c>
      <c r="N1849" s="581">
        <f t="shared" si="393"/>
        <v>0.91299999999999992</v>
      </c>
      <c r="O1849" s="626">
        <f t="shared" si="391"/>
        <v>1.1045</v>
      </c>
      <c r="P1849" s="582"/>
      <c r="Q1849" s="583"/>
    </row>
    <row r="1850" spans="1:17" x14ac:dyDescent="0.35">
      <c r="A1850" s="603">
        <v>11</v>
      </c>
      <c r="B1850" s="580">
        <v>37.92</v>
      </c>
      <c r="C1850" s="581">
        <v>32.04</v>
      </c>
      <c r="D1850" s="687">
        <v>0</v>
      </c>
      <c r="E1850" s="687">
        <v>0</v>
      </c>
      <c r="F1850" s="687">
        <v>0</v>
      </c>
      <c r="G1850" s="583">
        <v>38.799999999999997</v>
      </c>
      <c r="H1850" s="583">
        <v>22.2</v>
      </c>
      <c r="I1850" s="580">
        <v>69</v>
      </c>
      <c r="J1850" s="580">
        <v>26</v>
      </c>
      <c r="K1850" s="583">
        <v>9.8000000000000007</v>
      </c>
      <c r="L1850" s="580">
        <v>10.78</v>
      </c>
      <c r="M1850" s="581">
        <v>1.35</v>
      </c>
      <c r="N1850" s="581">
        <v>1.06</v>
      </c>
      <c r="O1850" s="626">
        <f t="shared" si="391"/>
        <v>1.2050000000000001</v>
      </c>
      <c r="P1850" s="582">
        <v>0.2638888888888889</v>
      </c>
      <c r="Q1850" s="583">
        <v>0</v>
      </c>
    </row>
    <row r="1851" spans="1:17" x14ac:dyDescent="0.35">
      <c r="A1851" s="571">
        <v>12</v>
      </c>
      <c r="B1851" s="581">
        <v>39.840000000000003</v>
      </c>
      <c r="C1851" s="581">
        <v>33.479999999999997</v>
      </c>
      <c r="D1851" s="687">
        <v>0</v>
      </c>
      <c r="E1851" s="687">
        <v>0</v>
      </c>
      <c r="F1851" s="687">
        <v>0</v>
      </c>
      <c r="G1851" s="583">
        <v>39.6</v>
      </c>
      <c r="H1851" s="583">
        <v>23.6</v>
      </c>
      <c r="I1851" s="580">
        <v>61</v>
      </c>
      <c r="J1851" s="580">
        <v>22</v>
      </c>
      <c r="K1851" s="580">
        <v>9.1</v>
      </c>
      <c r="L1851" s="580">
        <v>10.86</v>
      </c>
      <c r="M1851" s="580">
        <v>1.7</v>
      </c>
      <c r="N1851" s="581">
        <v>0.71</v>
      </c>
      <c r="O1851" s="626">
        <f t="shared" si="391"/>
        <v>1.2050000000000001</v>
      </c>
      <c r="P1851" s="582">
        <v>0.35416666666666669</v>
      </c>
      <c r="Q1851" s="583">
        <v>0</v>
      </c>
    </row>
    <row r="1852" spans="1:17" x14ac:dyDescent="0.35">
      <c r="A1852" s="571">
        <v>13</v>
      </c>
      <c r="B1852" s="581">
        <v>39.479999999999997</v>
      </c>
      <c r="C1852" s="581">
        <v>33.92</v>
      </c>
      <c r="D1852" s="687">
        <v>0</v>
      </c>
      <c r="E1852" s="687">
        <v>0</v>
      </c>
      <c r="F1852" s="687">
        <v>0</v>
      </c>
      <c r="G1852" s="583">
        <v>40</v>
      </c>
      <c r="H1852" s="583">
        <v>22.4</v>
      </c>
      <c r="I1852" s="580">
        <v>76</v>
      </c>
      <c r="J1852" s="580">
        <v>23</v>
      </c>
      <c r="K1852" s="580">
        <v>10.9</v>
      </c>
      <c r="L1852" s="581">
        <v>11.22</v>
      </c>
      <c r="M1852" s="580">
        <v>1.65</v>
      </c>
      <c r="N1852" s="581">
        <v>0.7</v>
      </c>
      <c r="O1852" s="626">
        <f t="shared" si="391"/>
        <v>1.1749999999999998</v>
      </c>
      <c r="P1852" s="582">
        <v>0.41319444444444442</v>
      </c>
      <c r="Q1852" s="583">
        <v>0</v>
      </c>
    </row>
    <row r="1853" spans="1:17" x14ac:dyDescent="0.35">
      <c r="A1853" s="571">
        <v>14</v>
      </c>
      <c r="B1853" s="581">
        <v>39.32</v>
      </c>
      <c r="C1853" s="581">
        <v>33.32</v>
      </c>
      <c r="D1853" s="687">
        <v>0</v>
      </c>
      <c r="E1853" s="687">
        <v>0</v>
      </c>
      <c r="F1853" s="687">
        <v>0</v>
      </c>
      <c r="G1853" s="583">
        <v>40</v>
      </c>
      <c r="H1853" s="583">
        <v>24</v>
      </c>
      <c r="I1853" s="580">
        <v>72</v>
      </c>
      <c r="J1853" s="580">
        <v>21</v>
      </c>
      <c r="K1853" s="580">
        <v>8.5</v>
      </c>
      <c r="L1853" s="580">
        <v>10.88</v>
      </c>
      <c r="M1853" s="580">
        <v>1.53</v>
      </c>
      <c r="N1853" s="580">
        <v>0.8</v>
      </c>
      <c r="O1853" s="626">
        <f t="shared" si="391"/>
        <v>1.165</v>
      </c>
      <c r="P1853" s="582">
        <v>0.33333333333333331</v>
      </c>
      <c r="Q1853" s="583">
        <v>0</v>
      </c>
    </row>
    <row r="1854" spans="1:17" x14ac:dyDescent="0.35">
      <c r="A1854" s="571">
        <v>15</v>
      </c>
      <c r="B1854" s="581">
        <v>39.32</v>
      </c>
      <c r="C1854" s="580">
        <v>32.880000000000003</v>
      </c>
      <c r="D1854" s="687">
        <v>0</v>
      </c>
      <c r="E1854" s="687">
        <v>0</v>
      </c>
      <c r="F1854" s="687">
        <v>0</v>
      </c>
      <c r="G1854" s="583">
        <v>38.799999999999997</v>
      </c>
      <c r="H1854" s="583">
        <v>25</v>
      </c>
      <c r="I1854" s="580">
        <v>62</v>
      </c>
      <c r="J1854" s="580">
        <v>22</v>
      </c>
      <c r="K1854" s="583">
        <v>9</v>
      </c>
      <c r="L1854" s="583">
        <v>10</v>
      </c>
      <c r="M1854" s="581">
        <v>1.65</v>
      </c>
      <c r="N1854" s="581">
        <v>0.56999999999999995</v>
      </c>
      <c r="O1854" s="626">
        <f t="shared" si="391"/>
        <v>1.1099999999999999</v>
      </c>
      <c r="P1854" s="582">
        <v>0.3125</v>
      </c>
      <c r="Q1854" s="583">
        <v>0</v>
      </c>
    </row>
    <row r="1855" spans="1:17" x14ac:dyDescent="0.35">
      <c r="A1855" s="571">
        <v>16</v>
      </c>
      <c r="B1855" s="581">
        <v>39.799999999999997</v>
      </c>
      <c r="C1855" s="580">
        <v>33.28</v>
      </c>
      <c r="D1855" s="687">
        <v>0</v>
      </c>
      <c r="E1855" s="687">
        <v>0</v>
      </c>
      <c r="F1855" s="687">
        <v>0</v>
      </c>
      <c r="G1855" s="583">
        <v>39.799999999999997</v>
      </c>
      <c r="H1855" s="583">
        <v>23.8</v>
      </c>
      <c r="I1855" s="580">
        <v>83</v>
      </c>
      <c r="J1855" s="580">
        <v>23</v>
      </c>
      <c r="K1855" s="583">
        <v>2</v>
      </c>
      <c r="L1855" s="581">
        <v>12</v>
      </c>
      <c r="M1855" s="580">
        <v>1.79</v>
      </c>
      <c r="N1855" s="581">
        <v>0.87</v>
      </c>
      <c r="O1855" s="626">
        <f t="shared" si="391"/>
        <v>1.33</v>
      </c>
      <c r="P1855" s="582">
        <v>0.39583333333333331</v>
      </c>
      <c r="Q1855" s="583">
        <v>0</v>
      </c>
    </row>
    <row r="1856" spans="1:17" x14ac:dyDescent="0.35">
      <c r="A1856" s="571">
        <v>17</v>
      </c>
      <c r="B1856" s="580">
        <v>40.28</v>
      </c>
      <c r="C1856" s="580">
        <v>33.840000000000003</v>
      </c>
      <c r="D1856" s="687">
        <v>0</v>
      </c>
      <c r="E1856" s="687">
        <v>0</v>
      </c>
      <c r="F1856" s="687">
        <v>0</v>
      </c>
      <c r="G1856" s="583">
        <v>39.4</v>
      </c>
      <c r="H1856" s="583">
        <v>24.4</v>
      </c>
      <c r="I1856" s="580">
        <v>61</v>
      </c>
      <c r="J1856" s="580">
        <v>23</v>
      </c>
      <c r="K1856" s="583">
        <v>9.1</v>
      </c>
      <c r="L1856" s="581">
        <v>10.68</v>
      </c>
      <c r="M1856" s="580">
        <v>1.86</v>
      </c>
      <c r="N1856" s="580">
        <v>0.72</v>
      </c>
      <c r="O1856" s="626">
        <f t="shared" si="391"/>
        <v>1.29</v>
      </c>
      <c r="P1856" s="582">
        <v>0.3125</v>
      </c>
      <c r="Q1856" s="583">
        <v>0</v>
      </c>
    </row>
    <row r="1857" spans="1:17" x14ac:dyDescent="0.35">
      <c r="A1857" s="571">
        <v>18</v>
      </c>
      <c r="B1857" s="580">
        <v>39.119999999999997</v>
      </c>
      <c r="C1857" s="581">
        <v>33.119999999999997</v>
      </c>
      <c r="D1857" s="687">
        <v>0</v>
      </c>
      <c r="E1857" s="687">
        <v>0</v>
      </c>
      <c r="F1857" s="687">
        <v>0</v>
      </c>
      <c r="G1857" s="583">
        <v>40.200000000000003</v>
      </c>
      <c r="H1857" s="583">
        <v>22.4</v>
      </c>
      <c r="I1857" s="580">
        <v>70</v>
      </c>
      <c r="J1857" s="580">
        <v>23</v>
      </c>
      <c r="K1857" s="583">
        <v>12.2</v>
      </c>
      <c r="L1857" s="580">
        <v>12.32</v>
      </c>
      <c r="M1857" s="581">
        <v>1.55</v>
      </c>
      <c r="N1857" s="581">
        <v>1.84</v>
      </c>
      <c r="O1857" s="626">
        <f t="shared" si="391"/>
        <v>1.6950000000000001</v>
      </c>
      <c r="P1857" s="582">
        <v>0.375</v>
      </c>
      <c r="Q1857" s="583">
        <v>4.4000000000000004</v>
      </c>
    </row>
    <row r="1858" spans="1:17" x14ac:dyDescent="0.35">
      <c r="A1858" s="571">
        <v>19</v>
      </c>
      <c r="B1858" s="581">
        <v>32.08</v>
      </c>
      <c r="C1858" s="581">
        <v>31.12</v>
      </c>
      <c r="D1858" s="687">
        <v>0</v>
      </c>
      <c r="E1858" s="687">
        <v>0</v>
      </c>
      <c r="F1858" s="687">
        <v>0</v>
      </c>
      <c r="G1858" s="583">
        <v>38.4</v>
      </c>
      <c r="H1858" s="583">
        <v>25.4</v>
      </c>
      <c r="I1858" s="580">
        <v>92</v>
      </c>
      <c r="J1858" s="580">
        <v>28</v>
      </c>
      <c r="K1858" s="580">
        <v>5.8</v>
      </c>
      <c r="L1858" s="580">
        <v>1.42</v>
      </c>
      <c r="M1858" s="580">
        <v>1.54</v>
      </c>
      <c r="N1858" s="581">
        <v>1.03</v>
      </c>
      <c r="O1858" s="626">
        <f t="shared" si="391"/>
        <v>1.2850000000000001</v>
      </c>
      <c r="P1858" s="582">
        <v>0.20833333333333334</v>
      </c>
      <c r="Q1858" s="583">
        <v>0</v>
      </c>
    </row>
    <row r="1859" spans="1:17" x14ac:dyDescent="0.35">
      <c r="A1859" s="585">
        <v>20</v>
      </c>
      <c r="B1859" s="581">
        <v>35.840000000000003</v>
      </c>
      <c r="C1859" s="581">
        <v>31.76</v>
      </c>
      <c r="D1859" s="687">
        <v>0</v>
      </c>
      <c r="E1859" s="687">
        <v>0</v>
      </c>
      <c r="F1859" s="687">
        <v>0</v>
      </c>
      <c r="G1859" s="583">
        <v>39.200000000000003</v>
      </c>
      <c r="H1859" s="583">
        <v>23.8</v>
      </c>
      <c r="I1859" s="580">
        <v>60</v>
      </c>
      <c r="J1859" s="580">
        <v>23</v>
      </c>
      <c r="K1859" s="580"/>
      <c r="L1859" s="581">
        <v>20.94</v>
      </c>
      <c r="M1859" s="580">
        <v>2.04</v>
      </c>
      <c r="N1859" s="581">
        <v>1.06</v>
      </c>
      <c r="O1859" s="626">
        <f t="shared" si="391"/>
        <v>1.55</v>
      </c>
      <c r="P1859" s="582">
        <v>0.38194444444444442</v>
      </c>
      <c r="Q1859" s="583">
        <v>0</v>
      </c>
    </row>
    <row r="1860" spans="1:17" x14ac:dyDescent="0.35">
      <c r="A1860" s="580" t="s">
        <v>16</v>
      </c>
      <c r="B1860" s="581">
        <f>SUM(B1850:B1859)</f>
        <v>383</v>
      </c>
      <c r="C1860" s="581">
        <f>SUM(C1850:C1859)</f>
        <v>328.76</v>
      </c>
      <c r="D1860" s="687">
        <v>0</v>
      </c>
      <c r="E1860" s="687">
        <v>0</v>
      </c>
      <c r="F1860" s="687">
        <v>0</v>
      </c>
      <c r="G1860" s="581">
        <f t="shared" ref="G1860:N1860" si="394">SUM(G1850:G1859)</f>
        <v>394.19999999999993</v>
      </c>
      <c r="H1860" s="581">
        <f t="shared" si="394"/>
        <v>237.00000000000003</v>
      </c>
      <c r="I1860" s="581">
        <f t="shared" si="394"/>
        <v>706</v>
      </c>
      <c r="J1860" s="581">
        <f t="shared" si="394"/>
        <v>234</v>
      </c>
      <c r="K1860" s="581">
        <f t="shared" si="394"/>
        <v>76.399999999999991</v>
      </c>
      <c r="L1860" s="581">
        <f t="shared" si="394"/>
        <v>111.10000000000001</v>
      </c>
      <c r="M1860" s="581">
        <f t="shared" si="394"/>
        <v>16.659999999999997</v>
      </c>
      <c r="N1860" s="581">
        <f t="shared" si="394"/>
        <v>9.36</v>
      </c>
      <c r="O1860" s="626">
        <f t="shared" si="391"/>
        <v>13.009999999999998</v>
      </c>
      <c r="P1860" s="582"/>
      <c r="Q1860" s="583"/>
    </row>
    <row r="1861" spans="1:17" x14ac:dyDescent="0.35">
      <c r="A1861" s="580" t="s">
        <v>18</v>
      </c>
      <c r="B1861" s="581">
        <f>AVERAGE(B1850:B1859)</f>
        <v>38.299999999999997</v>
      </c>
      <c r="C1861" s="581">
        <f>AVERAGE(C1850:C1859)</f>
        <v>32.875999999999998</v>
      </c>
      <c r="D1861" s="687">
        <v>0</v>
      </c>
      <c r="E1861" s="687">
        <v>0</v>
      </c>
      <c r="F1861" s="687">
        <v>0</v>
      </c>
      <c r="G1861" s="581">
        <f t="shared" ref="G1861:N1861" si="395">AVERAGE(G1850:G1859)</f>
        <v>39.419999999999995</v>
      </c>
      <c r="H1861" s="581">
        <f t="shared" si="395"/>
        <v>23.700000000000003</v>
      </c>
      <c r="I1861" s="581">
        <f t="shared" si="395"/>
        <v>70.599999999999994</v>
      </c>
      <c r="J1861" s="581">
        <f t="shared" si="395"/>
        <v>23.4</v>
      </c>
      <c r="K1861" s="581">
        <f t="shared" si="395"/>
        <v>8.4888888888888872</v>
      </c>
      <c r="L1861" s="581">
        <f t="shared" si="395"/>
        <v>11.110000000000001</v>
      </c>
      <c r="M1861" s="581">
        <f t="shared" si="395"/>
        <v>1.6659999999999997</v>
      </c>
      <c r="N1861" s="581">
        <f t="shared" si="395"/>
        <v>0.93599999999999994</v>
      </c>
      <c r="O1861" s="626">
        <f t="shared" si="391"/>
        <v>1.3009999999999997</v>
      </c>
      <c r="P1861" s="582"/>
      <c r="Q1861" s="583"/>
    </row>
    <row r="1862" spans="1:17" x14ac:dyDescent="0.35">
      <c r="A1862" s="612">
        <v>21</v>
      </c>
      <c r="B1862" s="581">
        <v>37.24</v>
      </c>
      <c r="C1862" s="581">
        <v>31.68</v>
      </c>
      <c r="D1862" s="687">
        <v>0</v>
      </c>
      <c r="E1862" s="687">
        <v>0</v>
      </c>
      <c r="F1862" s="687">
        <v>0</v>
      </c>
      <c r="G1862" s="583">
        <v>38.6</v>
      </c>
      <c r="H1862" s="583">
        <v>22.6</v>
      </c>
      <c r="I1862" s="580">
        <v>66</v>
      </c>
      <c r="J1862" s="580">
        <v>19</v>
      </c>
      <c r="K1862" s="687">
        <v>0</v>
      </c>
      <c r="L1862" s="580">
        <v>12.02</v>
      </c>
      <c r="M1862" s="580">
        <v>2.04</v>
      </c>
      <c r="N1862" s="580">
        <v>1.05</v>
      </c>
      <c r="O1862" s="626">
        <f t="shared" si="391"/>
        <v>1.5449999999999999</v>
      </c>
      <c r="P1862" s="582">
        <v>0.375</v>
      </c>
      <c r="Q1862" s="583">
        <v>0</v>
      </c>
    </row>
    <row r="1863" spans="1:17" x14ac:dyDescent="0.35">
      <c r="A1863" s="594">
        <v>22</v>
      </c>
      <c r="B1863" s="581">
        <v>39.520000000000003</v>
      </c>
      <c r="C1863" s="580">
        <v>32.08</v>
      </c>
      <c r="D1863" s="687">
        <v>0</v>
      </c>
      <c r="E1863" s="687">
        <v>0</v>
      </c>
      <c r="F1863" s="687">
        <v>0</v>
      </c>
      <c r="G1863" s="583">
        <v>39.4</v>
      </c>
      <c r="H1863" s="583">
        <v>22.8</v>
      </c>
      <c r="I1863" s="580">
        <v>55</v>
      </c>
      <c r="J1863" s="580">
        <v>20</v>
      </c>
      <c r="K1863" s="687">
        <v>0</v>
      </c>
      <c r="L1863" s="581">
        <v>11.78</v>
      </c>
      <c r="M1863" s="581">
        <v>1.74</v>
      </c>
      <c r="N1863" s="581">
        <v>0.71</v>
      </c>
      <c r="O1863" s="626">
        <f t="shared" si="391"/>
        <v>1.2250000000000001</v>
      </c>
      <c r="P1863" s="582">
        <v>0.375</v>
      </c>
      <c r="Q1863" s="583">
        <v>0</v>
      </c>
    </row>
    <row r="1864" spans="1:17" x14ac:dyDescent="0.35">
      <c r="A1864" s="594">
        <v>23</v>
      </c>
      <c r="B1864" s="581">
        <v>41.26</v>
      </c>
      <c r="C1864" s="580">
        <v>32.92</v>
      </c>
      <c r="D1864" s="687">
        <v>0</v>
      </c>
      <c r="E1864" s="687">
        <v>0</v>
      </c>
      <c r="F1864" s="687">
        <v>0</v>
      </c>
      <c r="G1864" s="583">
        <v>40</v>
      </c>
      <c r="H1864" s="583">
        <v>23.8</v>
      </c>
      <c r="I1864" s="580">
        <v>62</v>
      </c>
      <c r="J1864" s="580">
        <v>23</v>
      </c>
      <c r="K1864" s="687">
        <v>0</v>
      </c>
      <c r="L1864" s="581">
        <v>11.92</v>
      </c>
      <c r="M1864" s="580">
        <v>1.71</v>
      </c>
      <c r="N1864" s="581">
        <v>0.87</v>
      </c>
      <c r="O1864" s="626">
        <f t="shared" si="391"/>
        <v>1.29</v>
      </c>
      <c r="P1864" s="582">
        <v>0.41666666666666669</v>
      </c>
      <c r="Q1864" s="583">
        <v>0</v>
      </c>
    </row>
    <row r="1865" spans="1:17" x14ac:dyDescent="0.35">
      <c r="A1865" s="594">
        <v>24</v>
      </c>
      <c r="B1865" s="580">
        <v>41.12</v>
      </c>
      <c r="C1865" s="580">
        <v>34.200000000000003</v>
      </c>
      <c r="D1865" s="687">
        <v>0</v>
      </c>
      <c r="E1865" s="687">
        <v>0</v>
      </c>
      <c r="F1865" s="687">
        <v>0</v>
      </c>
      <c r="G1865" s="583">
        <v>40.6</v>
      </c>
      <c r="H1865" s="583">
        <v>24.6</v>
      </c>
      <c r="I1865" s="580">
        <v>58</v>
      </c>
      <c r="J1865" s="580">
        <v>26</v>
      </c>
      <c r="K1865" s="687">
        <v>0</v>
      </c>
      <c r="L1865" s="581">
        <v>13</v>
      </c>
      <c r="M1865" s="580">
        <v>1.89</v>
      </c>
      <c r="N1865" s="580">
        <v>1.21</v>
      </c>
      <c r="O1865" s="626">
        <f t="shared" si="391"/>
        <v>1.5499999999999998</v>
      </c>
      <c r="P1865" s="582">
        <v>0.41666666666666669</v>
      </c>
      <c r="Q1865" s="583">
        <v>0</v>
      </c>
    </row>
    <row r="1866" spans="1:17" x14ac:dyDescent="0.35">
      <c r="A1866" s="594">
        <v>25</v>
      </c>
      <c r="B1866" s="580">
        <v>41.68</v>
      </c>
      <c r="C1866" s="581">
        <v>34.96</v>
      </c>
      <c r="D1866" s="687">
        <v>0</v>
      </c>
      <c r="E1866" s="687">
        <v>0</v>
      </c>
      <c r="F1866" s="687">
        <v>0</v>
      </c>
      <c r="G1866" s="583">
        <v>40.6</v>
      </c>
      <c r="H1866" s="583">
        <v>24.8</v>
      </c>
      <c r="I1866" s="580">
        <v>62</v>
      </c>
      <c r="J1866" s="580">
        <v>30</v>
      </c>
      <c r="K1866" s="687">
        <v>0</v>
      </c>
      <c r="L1866" s="580">
        <v>13.3</v>
      </c>
      <c r="M1866" s="581">
        <v>2.48</v>
      </c>
      <c r="N1866" s="581">
        <v>3.03</v>
      </c>
      <c r="O1866" s="626">
        <f t="shared" si="391"/>
        <v>2.7549999999999999</v>
      </c>
      <c r="P1866" s="582">
        <v>0.375</v>
      </c>
      <c r="Q1866" s="583">
        <v>0</v>
      </c>
    </row>
    <row r="1867" spans="1:17" x14ac:dyDescent="0.35">
      <c r="A1867" s="594">
        <v>26</v>
      </c>
      <c r="B1867" s="581">
        <v>38.479999999999997</v>
      </c>
      <c r="C1867" s="581">
        <v>34.119999999999997</v>
      </c>
      <c r="D1867" s="687">
        <v>0</v>
      </c>
      <c r="E1867" s="687">
        <v>0</v>
      </c>
      <c r="F1867" s="687">
        <v>0</v>
      </c>
      <c r="G1867" s="583">
        <v>38.799999999999997</v>
      </c>
      <c r="H1867" s="583">
        <v>26.6</v>
      </c>
      <c r="I1867" s="580">
        <v>70</v>
      </c>
      <c r="J1867" s="580">
        <v>27</v>
      </c>
      <c r="K1867" s="687">
        <v>0</v>
      </c>
      <c r="L1867" s="580">
        <v>10.92</v>
      </c>
      <c r="M1867" s="580">
        <v>2.17</v>
      </c>
      <c r="N1867" s="581">
        <v>1.88</v>
      </c>
      <c r="O1867" s="626">
        <f t="shared" si="391"/>
        <v>2.0249999999999999</v>
      </c>
      <c r="P1867" s="582">
        <v>0.31597222222222221</v>
      </c>
      <c r="Q1867" s="583">
        <v>0</v>
      </c>
    </row>
    <row r="1868" spans="1:17" x14ac:dyDescent="0.35">
      <c r="A1868" s="689">
        <v>27</v>
      </c>
      <c r="B1868" s="581">
        <v>40.04</v>
      </c>
      <c r="C1868" s="581">
        <v>34.6</v>
      </c>
      <c r="D1868" s="687">
        <v>0</v>
      </c>
      <c r="E1868" s="687">
        <v>0</v>
      </c>
      <c r="F1868" s="687">
        <v>0</v>
      </c>
      <c r="G1868" s="583">
        <v>40.6</v>
      </c>
      <c r="H1868" s="583">
        <v>25.6</v>
      </c>
      <c r="I1868" s="580">
        <v>70</v>
      </c>
      <c r="J1868" s="580">
        <v>27</v>
      </c>
      <c r="K1868" s="687">
        <v>0</v>
      </c>
      <c r="L1868" s="581">
        <v>5.78</v>
      </c>
      <c r="M1868" s="580">
        <v>2.86</v>
      </c>
      <c r="N1868" s="581">
        <v>2.25</v>
      </c>
      <c r="O1868" s="626">
        <f t="shared" si="391"/>
        <v>2.5549999999999997</v>
      </c>
      <c r="P1868" s="582">
        <v>0.3125</v>
      </c>
      <c r="Q1868" s="583">
        <v>0</v>
      </c>
    </row>
    <row r="1869" spans="1:17" x14ac:dyDescent="0.35">
      <c r="A1869" s="580">
        <v>28</v>
      </c>
      <c r="B1869" s="581">
        <v>32.68</v>
      </c>
      <c r="C1869" s="581">
        <v>32.56</v>
      </c>
      <c r="D1869" s="687">
        <v>0</v>
      </c>
      <c r="E1869" s="687">
        <v>0</v>
      </c>
      <c r="F1869" s="687">
        <v>0</v>
      </c>
      <c r="G1869" s="583">
        <v>39.6</v>
      </c>
      <c r="H1869" s="583">
        <v>24</v>
      </c>
      <c r="I1869" s="580">
        <v>92</v>
      </c>
      <c r="J1869" s="580">
        <v>31</v>
      </c>
      <c r="K1869" s="687">
        <v>0</v>
      </c>
      <c r="L1869" s="580">
        <v>9.6999999999999993</v>
      </c>
      <c r="M1869" s="580">
        <v>1.65</v>
      </c>
      <c r="N1869" s="581">
        <v>1.2</v>
      </c>
      <c r="O1869" s="626">
        <f t="shared" si="391"/>
        <v>1.4249999999999998</v>
      </c>
      <c r="P1869" s="582">
        <v>0.33333333333333331</v>
      </c>
      <c r="Q1869" s="583">
        <v>7</v>
      </c>
    </row>
    <row r="1870" spans="1:17" x14ac:dyDescent="0.35">
      <c r="A1870" s="580">
        <v>29</v>
      </c>
      <c r="B1870" s="581">
        <v>41</v>
      </c>
      <c r="C1870" s="580">
        <v>33.200000000000003</v>
      </c>
      <c r="D1870" s="687">
        <v>0</v>
      </c>
      <c r="E1870" s="687">
        <v>0</v>
      </c>
      <c r="F1870" s="687">
        <v>0</v>
      </c>
      <c r="G1870" s="583">
        <v>43</v>
      </c>
      <c r="H1870" s="583">
        <v>26.4</v>
      </c>
      <c r="I1870" s="580">
        <v>77</v>
      </c>
      <c r="J1870" s="580">
        <v>22</v>
      </c>
      <c r="K1870" s="687">
        <v>0</v>
      </c>
      <c r="L1870" s="581">
        <v>9.74</v>
      </c>
      <c r="M1870" s="581">
        <v>1.74</v>
      </c>
      <c r="N1870" s="581">
        <v>0.99</v>
      </c>
      <c r="O1870" s="626">
        <f t="shared" si="391"/>
        <v>1.365</v>
      </c>
      <c r="P1870" s="582">
        <v>0.39583333333333331</v>
      </c>
      <c r="Q1870" s="583">
        <v>0</v>
      </c>
    </row>
    <row r="1871" spans="1:17" x14ac:dyDescent="0.35">
      <c r="A1871" s="580" t="s">
        <v>16</v>
      </c>
      <c r="B1871" s="581">
        <f>SUM(B1862:B1870)</f>
        <v>353.02000000000004</v>
      </c>
      <c r="C1871" s="581">
        <f>SUM(C1862:C1870)</f>
        <v>300.32</v>
      </c>
      <c r="D1871" s="687">
        <v>0</v>
      </c>
      <c r="E1871" s="687">
        <v>0</v>
      </c>
      <c r="F1871" s="687">
        <v>0</v>
      </c>
      <c r="G1871" s="581">
        <f>SUM(G1862:G1870)</f>
        <v>361.20000000000005</v>
      </c>
      <c r="H1871" s="581">
        <f>SUM(H1862:H1870)</f>
        <v>221.20000000000002</v>
      </c>
      <c r="I1871" s="581">
        <f>SUM(I1862:I1870)</f>
        <v>612</v>
      </c>
      <c r="J1871" s="581">
        <f>SUM(J1862:J1870)</f>
        <v>225</v>
      </c>
      <c r="K1871" s="581"/>
      <c r="L1871" s="581">
        <f>SUM(L1862:L1870)</f>
        <v>98.16</v>
      </c>
      <c r="M1871" s="581">
        <f>SUM(M1862:M1870)</f>
        <v>18.279999999999998</v>
      </c>
      <c r="N1871" s="581">
        <f>SUM(N1862:N1870)</f>
        <v>13.19</v>
      </c>
      <c r="O1871" s="581">
        <f t="shared" ref="O1871" si="396">SUM(O1862:O1870)</f>
        <v>15.735000000000001</v>
      </c>
      <c r="P1871" s="581"/>
      <c r="Q1871" s="581"/>
    </row>
    <row r="1872" spans="1:17" x14ac:dyDescent="0.35">
      <c r="A1872" s="580" t="s">
        <v>18</v>
      </c>
      <c r="B1872" s="581">
        <f>AVERAGE(B1862:B1870)</f>
        <v>39.224444444444451</v>
      </c>
      <c r="C1872" s="581">
        <f>AVERAGE(C1862:C1870)</f>
        <v>33.36888888888889</v>
      </c>
      <c r="D1872" s="687">
        <v>0</v>
      </c>
      <c r="E1872" s="687">
        <v>0</v>
      </c>
      <c r="F1872" s="687">
        <v>0</v>
      </c>
      <c r="G1872" s="581">
        <f>AVERAGE(G1862:G1870)</f>
        <v>40.13333333333334</v>
      </c>
      <c r="H1872" s="581">
        <f>AVERAGE(H1862:H1870)</f>
        <v>24.577777777777779</v>
      </c>
      <c r="I1872" s="581">
        <f>AVERAGE(I1862:I1870)</f>
        <v>68</v>
      </c>
      <c r="J1872" s="581">
        <f>AVERAGE(J1862:J1870)</f>
        <v>25</v>
      </c>
      <c r="K1872" s="581"/>
      <c r="L1872" s="581">
        <f>AVERAGE(L1862:L1870)</f>
        <v>10.906666666666666</v>
      </c>
      <c r="M1872" s="581">
        <f>AVERAGE(M1862:M1870)</f>
        <v>2.0311111111111106</v>
      </c>
      <c r="N1872" s="581">
        <f>AVERAGE(N1862:N1870)</f>
        <v>1.4655555555555555</v>
      </c>
      <c r="O1872" s="581">
        <f t="shared" ref="O1872" si="397">AVERAGE(O1862:O1870)</f>
        <v>1.7483333333333335</v>
      </c>
      <c r="P1872" s="581"/>
      <c r="Q1872" s="581"/>
    </row>
    <row r="1873" spans="1:17" x14ac:dyDescent="0.35">
      <c r="A1873" s="580" t="s">
        <v>20</v>
      </c>
      <c r="B1873" s="581">
        <f>B1871+B1860+B1848</f>
        <v>1113.58</v>
      </c>
      <c r="C1873" s="581">
        <f>C1871+C1860+C1848</f>
        <v>955.4</v>
      </c>
      <c r="D1873" s="687">
        <v>0</v>
      </c>
      <c r="E1873" s="687">
        <v>0</v>
      </c>
      <c r="F1873" s="687">
        <v>0</v>
      </c>
      <c r="G1873" s="581">
        <f t="shared" ref="G1873:O1873" si="398">G1871+G1860+G1848</f>
        <v>1143</v>
      </c>
      <c r="H1873" s="581">
        <f t="shared" si="398"/>
        <v>683.90000000000009</v>
      </c>
      <c r="I1873" s="581">
        <f t="shared" si="398"/>
        <v>2074</v>
      </c>
      <c r="J1873" s="581">
        <f t="shared" si="398"/>
        <v>721</v>
      </c>
      <c r="K1873" s="581">
        <f t="shared" si="398"/>
        <v>139.5</v>
      </c>
      <c r="L1873" s="581">
        <f t="shared" si="398"/>
        <v>307.22000000000003</v>
      </c>
      <c r="M1873" s="581">
        <f t="shared" si="398"/>
        <v>47.9</v>
      </c>
      <c r="N1873" s="581">
        <f t="shared" si="398"/>
        <v>31.679999999999996</v>
      </c>
      <c r="O1873" s="581">
        <f t="shared" si="398"/>
        <v>39.79</v>
      </c>
      <c r="P1873" s="581"/>
      <c r="Q1873" s="581"/>
    </row>
    <row r="1874" spans="1:17" x14ac:dyDescent="0.35">
      <c r="A1874" s="580" t="s">
        <v>21</v>
      </c>
      <c r="B1874" s="581">
        <f>B1873/29</f>
        <v>38.399310344827583</v>
      </c>
      <c r="C1874" s="581">
        <f>C1873/29</f>
        <v>32.944827586206898</v>
      </c>
      <c r="D1874" s="687">
        <v>0</v>
      </c>
      <c r="E1874" s="687">
        <v>0</v>
      </c>
      <c r="F1874" s="687">
        <v>0</v>
      </c>
      <c r="G1874" s="581">
        <f t="shared" ref="G1874:O1874" si="399">G1873/29</f>
        <v>39.413793103448278</v>
      </c>
      <c r="H1874" s="581">
        <f t="shared" si="399"/>
        <v>23.58275862068966</v>
      </c>
      <c r="I1874" s="581">
        <f t="shared" si="399"/>
        <v>71.517241379310349</v>
      </c>
      <c r="J1874" s="581">
        <f t="shared" si="399"/>
        <v>24.862068965517242</v>
      </c>
      <c r="K1874" s="581">
        <f t="shared" si="399"/>
        <v>4.8103448275862073</v>
      </c>
      <c r="L1874" s="581">
        <f t="shared" si="399"/>
        <v>10.593793103448277</v>
      </c>
      <c r="M1874" s="581">
        <f t="shared" si="399"/>
        <v>1.6517241379310343</v>
      </c>
      <c r="N1874" s="581">
        <f t="shared" si="399"/>
        <v>1.0924137931034481</v>
      </c>
      <c r="O1874" s="581">
        <f t="shared" si="399"/>
        <v>1.3720689655172413</v>
      </c>
      <c r="P1874" s="581"/>
      <c r="Q1874" s="581"/>
    </row>
    <row r="1875" spans="1:17" x14ac:dyDescent="0.35">
      <c r="A1875" s="634"/>
      <c r="B1875" s="634"/>
      <c r="C1875" s="634"/>
      <c r="D1875" s="634"/>
      <c r="E1875" s="634"/>
      <c r="F1875" s="634"/>
      <c r="G1875" s="634"/>
      <c r="H1875" s="634"/>
      <c r="I1875" s="634"/>
      <c r="J1875" s="634"/>
      <c r="K1875" s="634"/>
      <c r="L1875" s="634"/>
      <c r="M1875" s="634"/>
      <c r="N1875" s="634"/>
      <c r="O1875" s="634"/>
      <c r="P1875" s="634"/>
      <c r="Q1875" s="634"/>
    </row>
    <row r="1876" spans="1:17" ht="15" thickBot="1" x14ac:dyDescent="0.4">
      <c r="A1876" s="634"/>
      <c r="B1876" s="1589" t="s">
        <v>354</v>
      </c>
      <c r="C1876" s="1589"/>
      <c r="D1876" s="1589"/>
      <c r="E1876" s="1589"/>
      <c r="F1876" s="1589"/>
      <c r="G1876" s="1589"/>
      <c r="H1876" s="1589"/>
      <c r="I1876" s="1589"/>
      <c r="J1876" s="1589"/>
      <c r="K1876" s="1589"/>
      <c r="L1876" s="1589"/>
      <c r="M1876" s="1589"/>
      <c r="N1876" s="658"/>
      <c r="O1876" s="658"/>
      <c r="P1876" s="657"/>
      <c r="Q1876" s="634"/>
    </row>
    <row r="1877" spans="1:17" ht="27" customHeight="1" x14ac:dyDescent="0.35">
      <c r="A1877" s="1569" t="s">
        <v>1</v>
      </c>
      <c r="B1877" s="1460" t="s">
        <v>23</v>
      </c>
      <c r="C1877" s="1578"/>
      <c r="D1877" s="1578"/>
      <c r="E1877" s="1578"/>
      <c r="F1877" s="1571"/>
      <c r="G1877" s="1460" t="s">
        <v>24</v>
      </c>
      <c r="H1877" s="1571"/>
      <c r="I1877" s="1460" t="s">
        <v>4</v>
      </c>
      <c r="J1877" s="1571"/>
      <c r="K1877" s="1572" t="s">
        <v>5</v>
      </c>
      <c r="L1877" s="1573"/>
      <c r="M1877" s="1590" t="s">
        <v>6</v>
      </c>
      <c r="N1877" s="1591"/>
      <c r="O1877" s="1592"/>
      <c r="P1877" s="1593" t="s">
        <v>7</v>
      </c>
      <c r="Q1877" s="1593" t="s">
        <v>8</v>
      </c>
    </row>
    <row r="1878" spans="1:17" ht="26" x14ac:dyDescent="0.35">
      <c r="A1878" s="1597"/>
      <c r="B1878" s="568">
        <v>0.05</v>
      </c>
      <c r="C1878" s="568">
        <v>0.1</v>
      </c>
      <c r="D1878" s="568"/>
      <c r="E1878" s="568"/>
      <c r="F1878" s="568">
        <v>0.2</v>
      </c>
      <c r="G1878" s="568" t="s">
        <v>9</v>
      </c>
      <c r="H1878" s="568" t="s">
        <v>10</v>
      </c>
      <c r="I1878" s="568" t="s">
        <v>9</v>
      </c>
      <c r="J1878" s="568" t="s">
        <v>10</v>
      </c>
      <c r="K1878" s="630" t="s">
        <v>11</v>
      </c>
      <c r="L1878" s="568" t="s">
        <v>12</v>
      </c>
      <c r="M1878" s="606" t="s">
        <v>13</v>
      </c>
      <c r="N1878" s="606" t="s">
        <v>14</v>
      </c>
      <c r="O1878" s="606" t="s">
        <v>15</v>
      </c>
      <c r="P1878" s="1579"/>
      <c r="Q1878" s="1579"/>
    </row>
    <row r="1879" spans="1:17" x14ac:dyDescent="0.35">
      <c r="A1879" s="580">
        <v>1</v>
      </c>
      <c r="B1879" s="581">
        <v>43.16</v>
      </c>
      <c r="C1879" s="580">
        <v>33.520000000000003</v>
      </c>
      <c r="D1879" s="687">
        <v>0</v>
      </c>
      <c r="E1879" s="687">
        <v>0</v>
      </c>
      <c r="F1879" s="687">
        <v>0</v>
      </c>
      <c r="G1879" s="583">
        <v>42.8</v>
      </c>
      <c r="H1879" s="583">
        <v>26.4</v>
      </c>
      <c r="I1879" s="580">
        <v>70</v>
      </c>
      <c r="J1879" s="580">
        <v>26</v>
      </c>
      <c r="K1879" s="583"/>
      <c r="L1879" s="581">
        <v>11.34</v>
      </c>
      <c r="M1879" s="581">
        <v>1.84</v>
      </c>
      <c r="N1879" s="580">
        <v>0.68</v>
      </c>
      <c r="O1879" s="626">
        <f>AVERAGE(M1879:N1879)</f>
        <v>1.26</v>
      </c>
      <c r="P1879" s="582">
        <v>0.27083333333333331</v>
      </c>
      <c r="Q1879" s="583">
        <v>0</v>
      </c>
    </row>
    <row r="1880" spans="1:17" x14ac:dyDescent="0.35">
      <c r="A1880" s="580">
        <v>2</v>
      </c>
      <c r="B1880" s="580">
        <v>42.76</v>
      </c>
      <c r="C1880" s="580">
        <v>34.6</v>
      </c>
      <c r="D1880" s="687">
        <v>0</v>
      </c>
      <c r="E1880" s="687">
        <v>0</v>
      </c>
      <c r="F1880" s="687">
        <v>0</v>
      </c>
      <c r="G1880" s="583">
        <v>42.6</v>
      </c>
      <c r="H1880" s="583">
        <v>28.4</v>
      </c>
      <c r="I1880" s="580">
        <v>64</v>
      </c>
      <c r="J1880" s="580">
        <v>28</v>
      </c>
      <c r="K1880" s="583">
        <v>8.1999999999999993</v>
      </c>
      <c r="L1880" s="581">
        <v>11.92</v>
      </c>
      <c r="M1880" s="580">
        <v>1.83</v>
      </c>
      <c r="N1880" s="580">
        <v>1.25</v>
      </c>
      <c r="O1880" s="626">
        <f t="shared" ref="O1880:O1913" si="400">AVERAGE(M1880:N1880)</f>
        <v>1.54</v>
      </c>
      <c r="P1880" s="582" t="s">
        <v>164</v>
      </c>
      <c r="Q1880" s="583">
        <v>0</v>
      </c>
    </row>
    <row r="1881" spans="1:17" x14ac:dyDescent="0.35">
      <c r="A1881" s="571">
        <v>3</v>
      </c>
      <c r="B1881" s="580">
        <v>42.24</v>
      </c>
      <c r="C1881" s="581">
        <v>37.799999999999997</v>
      </c>
      <c r="D1881" s="687">
        <v>0</v>
      </c>
      <c r="E1881" s="687">
        <v>0</v>
      </c>
      <c r="F1881" s="687">
        <v>0</v>
      </c>
      <c r="G1881" s="583">
        <v>41.4</v>
      </c>
      <c r="H1881" s="583">
        <v>26.8</v>
      </c>
      <c r="I1881" s="580">
        <v>70</v>
      </c>
      <c r="J1881" s="580">
        <v>35</v>
      </c>
      <c r="K1881" s="583">
        <v>5.5</v>
      </c>
      <c r="L1881" s="580">
        <v>8.2799999999999994</v>
      </c>
      <c r="M1881" s="580">
        <v>3.21</v>
      </c>
      <c r="N1881" s="581">
        <v>0.71</v>
      </c>
      <c r="O1881" s="626">
        <f t="shared" si="400"/>
        <v>1.96</v>
      </c>
      <c r="P1881" s="582" t="s">
        <v>164</v>
      </c>
      <c r="Q1881" s="583">
        <v>0</v>
      </c>
    </row>
    <row r="1882" spans="1:17" x14ac:dyDescent="0.35">
      <c r="A1882" s="571">
        <v>4</v>
      </c>
      <c r="B1882" s="581">
        <v>40.119999999999997</v>
      </c>
      <c r="C1882" s="581">
        <v>33.4</v>
      </c>
      <c r="D1882" s="687">
        <v>0</v>
      </c>
      <c r="E1882" s="687">
        <v>0</v>
      </c>
      <c r="F1882" s="687">
        <v>0</v>
      </c>
      <c r="G1882" s="583">
        <v>41.8</v>
      </c>
      <c r="H1882" s="583">
        <v>26.8</v>
      </c>
      <c r="I1882" s="580">
        <v>73</v>
      </c>
      <c r="J1882" s="580">
        <v>25</v>
      </c>
      <c r="K1882" s="580">
        <v>8.4</v>
      </c>
      <c r="L1882" s="580">
        <v>10.42</v>
      </c>
      <c r="M1882" s="581">
        <v>1.7</v>
      </c>
      <c r="N1882" s="580">
        <v>3.06</v>
      </c>
      <c r="O1882" s="626">
        <f t="shared" si="400"/>
        <v>2.38</v>
      </c>
      <c r="P1882" s="582" t="s">
        <v>164</v>
      </c>
      <c r="Q1882" s="583">
        <v>0</v>
      </c>
    </row>
    <row r="1883" spans="1:17" x14ac:dyDescent="0.35">
      <c r="A1883" s="571">
        <v>5</v>
      </c>
      <c r="B1883" s="581">
        <v>38.200000000000003</v>
      </c>
      <c r="C1883" s="581">
        <v>33.4</v>
      </c>
      <c r="D1883" s="687">
        <v>0</v>
      </c>
      <c r="E1883" s="687">
        <v>0</v>
      </c>
      <c r="F1883" s="687">
        <v>0</v>
      </c>
      <c r="G1883" s="583">
        <v>41.6</v>
      </c>
      <c r="H1883" s="583">
        <v>24.2</v>
      </c>
      <c r="I1883" s="580">
        <v>92</v>
      </c>
      <c r="J1883" s="580">
        <v>29</v>
      </c>
      <c r="K1883" s="580">
        <v>7.1</v>
      </c>
      <c r="L1883" s="581">
        <v>10.94</v>
      </c>
      <c r="M1883" s="580">
        <v>1.7</v>
      </c>
      <c r="N1883" s="580">
        <v>1.06</v>
      </c>
      <c r="O1883" s="626">
        <f t="shared" si="400"/>
        <v>1.38</v>
      </c>
      <c r="P1883" s="582" t="s">
        <v>164</v>
      </c>
      <c r="Q1883" s="583">
        <v>0</v>
      </c>
    </row>
    <row r="1884" spans="1:17" x14ac:dyDescent="0.35">
      <c r="A1884" s="571">
        <v>6</v>
      </c>
      <c r="B1884" s="581">
        <v>41.2</v>
      </c>
      <c r="C1884" s="581">
        <v>34.92</v>
      </c>
      <c r="D1884" s="687">
        <v>0</v>
      </c>
      <c r="E1884" s="687">
        <v>0</v>
      </c>
      <c r="F1884" s="687">
        <v>0</v>
      </c>
      <c r="G1884" s="583">
        <v>43.2</v>
      </c>
      <c r="H1884" s="583">
        <v>27.6</v>
      </c>
      <c r="I1884" s="580">
        <v>62</v>
      </c>
      <c r="J1884" s="580">
        <v>28</v>
      </c>
      <c r="K1884" s="580">
        <v>7.2</v>
      </c>
      <c r="L1884" s="580">
        <v>21.4</v>
      </c>
      <c r="M1884" s="580">
        <v>1.82</v>
      </c>
      <c r="N1884" s="580">
        <v>1.1100000000000001</v>
      </c>
      <c r="O1884" s="626">
        <f t="shared" si="400"/>
        <v>1.4650000000000001</v>
      </c>
      <c r="P1884" s="582" t="s">
        <v>164</v>
      </c>
      <c r="Q1884" s="583">
        <v>0</v>
      </c>
    </row>
    <row r="1885" spans="1:17" x14ac:dyDescent="0.35">
      <c r="A1885" s="571">
        <v>7</v>
      </c>
      <c r="B1885" s="581">
        <v>29.24</v>
      </c>
      <c r="C1885" s="580">
        <v>31.08</v>
      </c>
      <c r="D1885" s="687">
        <v>0</v>
      </c>
      <c r="E1885" s="687">
        <v>0</v>
      </c>
      <c r="F1885" s="687">
        <v>0</v>
      </c>
      <c r="G1885" s="583">
        <v>36.799999999999997</v>
      </c>
      <c r="H1885" s="583">
        <v>25</v>
      </c>
      <c r="I1885" s="580">
        <v>92</v>
      </c>
      <c r="J1885" s="580">
        <v>45</v>
      </c>
      <c r="K1885" s="583">
        <v>3.1</v>
      </c>
      <c r="L1885" s="581">
        <v>3.96</v>
      </c>
      <c r="M1885" s="581">
        <v>1.85</v>
      </c>
      <c r="N1885" s="581">
        <v>0.52</v>
      </c>
      <c r="O1885" s="626">
        <f t="shared" si="400"/>
        <v>1.1850000000000001</v>
      </c>
      <c r="P1885" s="582" t="s">
        <v>164</v>
      </c>
      <c r="Q1885" s="583">
        <v>37.200000000000003</v>
      </c>
    </row>
    <row r="1886" spans="1:17" x14ac:dyDescent="0.35">
      <c r="A1886" s="571">
        <v>8</v>
      </c>
      <c r="B1886" s="581">
        <v>29.8</v>
      </c>
      <c r="C1886" s="580">
        <v>29.88</v>
      </c>
      <c r="D1886" s="687">
        <v>0</v>
      </c>
      <c r="E1886" s="687">
        <v>0</v>
      </c>
      <c r="F1886" s="687">
        <v>0</v>
      </c>
      <c r="G1886" s="583">
        <v>35.799999999999997</v>
      </c>
      <c r="H1886" s="583">
        <v>26</v>
      </c>
      <c r="I1886" s="580">
        <v>92</v>
      </c>
      <c r="J1886" s="580">
        <v>42</v>
      </c>
      <c r="K1886" s="583">
        <v>3.9</v>
      </c>
      <c r="L1886" s="581">
        <v>2.5</v>
      </c>
      <c r="M1886" s="581">
        <v>1.53</v>
      </c>
      <c r="N1886" s="580">
        <v>1.8</v>
      </c>
      <c r="O1886" s="626">
        <f t="shared" si="400"/>
        <v>1.665</v>
      </c>
      <c r="P1886" s="582" t="s">
        <v>164</v>
      </c>
      <c r="Q1886" s="583">
        <v>2</v>
      </c>
    </row>
    <row r="1887" spans="1:17" x14ac:dyDescent="0.35">
      <c r="A1887" s="571">
        <v>9</v>
      </c>
      <c r="B1887" s="580">
        <v>29.28</v>
      </c>
      <c r="C1887" s="580">
        <v>29.16</v>
      </c>
      <c r="D1887" s="687">
        <v>0</v>
      </c>
      <c r="E1887" s="687">
        <v>0</v>
      </c>
      <c r="F1887" s="687">
        <v>0</v>
      </c>
      <c r="G1887" s="583">
        <v>36</v>
      </c>
      <c r="H1887" s="583">
        <v>24.4</v>
      </c>
      <c r="I1887" s="580">
        <v>96</v>
      </c>
      <c r="J1887" s="580">
        <v>55</v>
      </c>
      <c r="K1887" s="583">
        <v>3.1</v>
      </c>
      <c r="L1887" s="581">
        <v>6.26</v>
      </c>
      <c r="M1887" s="580">
        <v>1.46</v>
      </c>
      <c r="N1887" s="580">
        <v>0.89</v>
      </c>
      <c r="O1887" s="626">
        <f t="shared" si="400"/>
        <v>1.175</v>
      </c>
      <c r="P1887" s="582" t="s">
        <v>164</v>
      </c>
      <c r="Q1887" s="583">
        <v>8.3000000000000007</v>
      </c>
    </row>
    <row r="1888" spans="1:17" x14ac:dyDescent="0.35">
      <c r="A1888" s="580">
        <v>10</v>
      </c>
      <c r="B1888" s="580">
        <v>34</v>
      </c>
      <c r="C1888" s="581">
        <v>31.16</v>
      </c>
      <c r="D1888" s="687">
        <v>0</v>
      </c>
      <c r="E1888" s="687">
        <v>0</v>
      </c>
      <c r="F1888" s="687">
        <v>0</v>
      </c>
      <c r="G1888" s="583">
        <v>37.6</v>
      </c>
      <c r="H1888" s="583">
        <v>27</v>
      </c>
      <c r="I1888" s="580">
        <v>77</v>
      </c>
      <c r="J1888" s="580">
        <v>36</v>
      </c>
      <c r="K1888" s="583">
        <v>5.9</v>
      </c>
      <c r="L1888" s="580">
        <v>9.6</v>
      </c>
      <c r="M1888" s="580">
        <v>2.12</v>
      </c>
      <c r="N1888" s="581">
        <v>8.6300000000000008</v>
      </c>
      <c r="O1888" s="626">
        <f t="shared" si="400"/>
        <v>5.375</v>
      </c>
      <c r="P1888" s="582" t="s">
        <v>164</v>
      </c>
      <c r="Q1888" s="583">
        <v>0</v>
      </c>
    </row>
    <row r="1889" spans="1:17" x14ac:dyDescent="0.35">
      <c r="A1889" s="580" t="s">
        <v>16</v>
      </c>
      <c r="B1889" s="581">
        <f>SUM(B1879:B1888)</f>
        <v>370</v>
      </c>
      <c r="C1889" s="581">
        <f>SUM(C1879:C1888)</f>
        <v>328.92</v>
      </c>
      <c r="D1889" s="687">
        <v>0</v>
      </c>
      <c r="E1889" s="687">
        <v>0</v>
      </c>
      <c r="F1889" s="687">
        <v>0</v>
      </c>
      <c r="G1889" s="581">
        <f t="shared" ref="G1889:N1889" si="401">SUM(G1879:G1888)</f>
        <v>399.60000000000008</v>
      </c>
      <c r="H1889" s="581">
        <f t="shared" si="401"/>
        <v>262.60000000000002</v>
      </c>
      <c r="I1889" s="581">
        <f t="shared" si="401"/>
        <v>788</v>
      </c>
      <c r="J1889" s="581">
        <f t="shared" si="401"/>
        <v>349</v>
      </c>
      <c r="K1889" s="581">
        <f t="shared" si="401"/>
        <v>52.400000000000006</v>
      </c>
      <c r="L1889" s="581">
        <f t="shared" si="401"/>
        <v>96.61999999999999</v>
      </c>
      <c r="M1889" s="581">
        <f t="shared" si="401"/>
        <v>19.059999999999999</v>
      </c>
      <c r="N1889" s="581">
        <f t="shared" si="401"/>
        <v>19.71</v>
      </c>
      <c r="O1889" s="626">
        <f t="shared" si="400"/>
        <v>19.384999999999998</v>
      </c>
      <c r="P1889" s="582"/>
      <c r="Q1889" s="583"/>
    </row>
    <row r="1890" spans="1:17" x14ac:dyDescent="0.35">
      <c r="A1890" s="580" t="s">
        <v>18</v>
      </c>
      <c r="B1890" s="581">
        <f>AVERAGE(B1879:B1888)</f>
        <v>37</v>
      </c>
      <c r="C1890" s="581">
        <f>AVERAGE(C1879:C1888)</f>
        <v>32.892000000000003</v>
      </c>
      <c r="D1890" s="687">
        <v>0</v>
      </c>
      <c r="E1890" s="687">
        <v>0</v>
      </c>
      <c r="F1890" s="687">
        <v>0</v>
      </c>
      <c r="G1890" s="581">
        <f t="shared" ref="G1890:N1890" si="402">AVERAGE(G1879:G1888)</f>
        <v>39.960000000000008</v>
      </c>
      <c r="H1890" s="581">
        <f t="shared" si="402"/>
        <v>26.26</v>
      </c>
      <c r="I1890" s="581">
        <f t="shared" si="402"/>
        <v>78.8</v>
      </c>
      <c r="J1890" s="581">
        <f t="shared" si="402"/>
        <v>34.9</v>
      </c>
      <c r="K1890" s="581">
        <f t="shared" si="402"/>
        <v>5.8222222222222229</v>
      </c>
      <c r="L1890" s="581">
        <f t="shared" si="402"/>
        <v>9.661999999999999</v>
      </c>
      <c r="M1890" s="581">
        <f t="shared" si="402"/>
        <v>1.9059999999999999</v>
      </c>
      <c r="N1890" s="581">
        <f t="shared" si="402"/>
        <v>1.9710000000000001</v>
      </c>
      <c r="O1890" s="626">
        <f t="shared" si="400"/>
        <v>1.9384999999999999</v>
      </c>
      <c r="P1890" s="582"/>
      <c r="Q1890" s="583"/>
    </row>
    <row r="1891" spans="1:17" x14ac:dyDescent="0.35">
      <c r="A1891" s="580">
        <v>11</v>
      </c>
      <c r="B1891" s="581">
        <v>38.520000000000003</v>
      </c>
      <c r="C1891" s="581">
        <v>32.520000000000003</v>
      </c>
      <c r="D1891" s="687">
        <v>0</v>
      </c>
      <c r="E1891" s="687">
        <v>0</v>
      </c>
      <c r="F1891" s="687">
        <v>0</v>
      </c>
      <c r="G1891" s="583">
        <v>39.799999999999997</v>
      </c>
      <c r="H1891" s="583">
        <v>26.2</v>
      </c>
      <c r="I1891" s="580">
        <v>88</v>
      </c>
      <c r="J1891" s="580">
        <v>35</v>
      </c>
      <c r="K1891" s="580">
        <v>5</v>
      </c>
      <c r="L1891" s="580">
        <v>8.16</v>
      </c>
      <c r="M1891" s="581">
        <v>1.61</v>
      </c>
      <c r="N1891" s="580">
        <v>1.25</v>
      </c>
      <c r="O1891" s="626">
        <f t="shared" si="400"/>
        <v>1.4300000000000002</v>
      </c>
      <c r="P1891" s="582" t="s">
        <v>164</v>
      </c>
      <c r="Q1891" s="583">
        <v>0</v>
      </c>
    </row>
    <row r="1892" spans="1:17" x14ac:dyDescent="0.35">
      <c r="A1892" s="571">
        <v>12</v>
      </c>
      <c r="B1892" s="581">
        <v>36.96</v>
      </c>
      <c r="C1892" s="581">
        <v>32.24</v>
      </c>
      <c r="D1892" s="687">
        <v>0</v>
      </c>
      <c r="E1892" s="687">
        <v>0</v>
      </c>
      <c r="F1892" s="687">
        <v>0</v>
      </c>
      <c r="G1892" s="583">
        <v>40.799999999999997</v>
      </c>
      <c r="H1892" s="583">
        <v>25</v>
      </c>
      <c r="I1892" s="580">
        <v>96</v>
      </c>
      <c r="J1892" s="580">
        <v>28</v>
      </c>
      <c r="K1892" s="580">
        <v>7</v>
      </c>
      <c r="L1892" s="581">
        <v>11.36</v>
      </c>
      <c r="M1892" s="580">
        <v>1.68</v>
      </c>
      <c r="N1892" s="580">
        <v>1.1000000000000001</v>
      </c>
      <c r="O1892" s="626">
        <f t="shared" si="400"/>
        <v>1.3900000000000001</v>
      </c>
      <c r="P1892" s="582" t="s">
        <v>164</v>
      </c>
      <c r="Q1892" s="583">
        <v>0</v>
      </c>
    </row>
    <row r="1893" spans="1:17" x14ac:dyDescent="0.35">
      <c r="A1893" s="571">
        <v>13</v>
      </c>
      <c r="B1893" s="581">
        <v>41.28</v>
      </c>
      <c r="C1893" s="581">
        <v>33.04</v>
      </c>
      <c r="D1893" s="687">
        <v>0</v>
      </c>
      <c r="E1893" s="687">
        <v>0</v>
      </c>
      <c r="F1893" s="687">
        <v>0</v>
      </c>
      <c r="G1893" s="583">
        <v>41</v>
      </c>
      <c r="H1893" s="583">
        <v>26</v>
      </c>
      <c r="I1893" s="580">
        <v>47</v>
      </c>
      <c r="J1893" s="580">
        <v>27</v>
      </c>
      <c r="K1893" s="580">
        <v>8.4</v>
      </c>
      <c r="L1893" s="580">
        <v>0.12</v>
      </c>
      <c r="M1893" s="580">
        <v>1.66</v>
      </c>
      <c r="N1893" s="580">
        <v>0.98</v>
      </c>
      <c r="O1893" s="626">
        <f t="shared" si="400"/>
        <v>1.3199999999999998</v>
      </c>
      <c r="P1893" s="582" t="s">
        <v>164</v>
      </c>
      <c r="Q1893" s="583">
        <v>0</v>
      </c>
    </row>
    <row r="1894" spans="1:17" x14ac:dyDescent="0.35">
      <c r="A1894" s="571">
        <v>14</v>
      </c>
      <c r="B1894" s="581">
        <v>41.68</v>
      </c>
      <c r="C1894" s="581">
        <v>32.840000000000003</v>
      </c>
      <c r="D1894" s="687">
        <v>0</v>
      </c>
      <c r="E1894" s="687">
        <v>0</v>
      </c>
      <c r="F1894" s="687">
        <v>0</v>
      </c>
      <c r="G1894" s="583">
        <v>40.799999999999997</v>
      </c>
      <c r="H1894" s="583">
        <v>25</v>
      </c>
      <c r="I1894" s="604">
        <v>63</v>
      </c>
      <c r="J1894" s="580">
        <v>24</v>
      </c>
      <c r="K1894" s="583">
        <v>7.9</v>
      </c>
      <c r="L1894" s="687">
        <v>0</v>
      </c>
      <c r="M1894" s="581">
        <v>1.07</v>
      </c>
      <c r="N1894" s="581">
        <v>1.28</v>
      </c>
      <c r="O1894" s="626">
        <f t="shared" si="400"/>
        <v>1.175</v>
      </c>
      <c r="P1894" s="582" t="s">
        <v>164</v>
      </c>
      <c r="Q1894" s="583">
        <v>0</v>
      </c>
    </row>
    <row r="1895" spans="1:17" x14ac:dyDescent="0.35">
      <c r="A1895" s="571">
        <v>15</v>
      </c>
      <c r="B1895" s="581">
        <v>42.48</v>
      </c>
      <c r="C1895" s="581">
        <v>33</v>
      </c>
      <c r="D1895" s="687">
        <v>0</v>
      </c>
      <c r="E1895" s="687">
        <v>0</v>
      </c>
      <c r="F1895" s="687">
        <v>0</v>
      </c>
      <c r="G1895" s="583">
        <v>41.2</v>
      </c>
      <c r="H1895" s="583">
        <v>24.8</v>
      </c>
      <c r="I1895" s="604">
        <v>79</v>
      </c>
      <c r="J1895" s="580">
        <v>24</v>
      </c>
      <c r="K1895" s="583">
        <v>8.8000000000000007</v>
      </c>
      <c r="L1895" s="687">
        <v>0</v>
      </c>
      <c r="M1895" s="581">
        <v>1.62</v>
      </c>
      <c r="N1895" s="580">
        <v>2.0499999999999998</v>
      </c>
      <c r="O1895" s="626">
        <f t="shared" si="400"/>
        <v>1.835</v>
      </c>
      <c r="P1895" s="582" t="s">
        <v>164</v>
      </c>
      <c r="Q1895" s="583">
        <v>0</v>
      </c>
    </row>
    <row r="1896" spans="1:17" x14ac:dyDescent="0.35">
      <c r="A1896" s="571">
        <v>16</v>
      </c>
      <c r="B1896" s="583">
        <v>41.6</v>
      </c>
      <c r="C1896" s="581">
        <v>33.36</v>
      </c>
      <c r="D1896" s="687">
        <v>0</v>
      </c>
      <c r="E1896" s="687">
        <v>0</v>
      </c>
      <c r="F1896" s="687">
        <v>0</v>
      </c>
      <c r="G1896" s="583">
        <v>40.6</v>
      </c>
      <c r="H1896" s="583">
        <v>29.6</v>
      </c>
      <c r="I1896" s="604">
        <v>53</v>
      </c>
      <c r="J1896" s="580">
        <v>31</v>
      </c>
      <c r="K1896" s="583">
        <v>8.3000000000000007</v>
      </c>
      <c r="L1896" s="687">
        <v>0</v>
      </c>
      <c r="M1896" s="580">
        <v>1.96</v>
      </c>
      <c r="N1896" s="580">
        <v>1.22</v>
      </c>
      <c r="O1896" s="626">
        <f t="shared" si="400"/>
        <v>1.5899999999999999</v>
      </c>
      <c r="P1896" s="582" t="s">
        <v>164</v>
      </c>
      <c r="Q1896" s="583">
        <v>0</v>
      </c>
    </row>
    <row r="1897" spans="1:17" x14ac:dyDescent="0.35">
      <c r="A1897" s="571">
        <v>17</v>
      </c>
      <c r="B1897" s="580">
        <v>42.04</v>
      </c>
      <c r="C1897" s="581">
        <v>34.479999999999997</v>
      </c>
      <c r="D1897" s="687">
        <v>0</v>
      </c>
      <c r="E1897" s="687">
        <v>0</v>
      </c>
      <c r="F1897" s="687">
        <v>0</v>
      </c>
      <c r="G1897" s="583">
        <v>40.799999999999997</v>
      </c>
      <c r="H1897" s="583">
        <v>27.6</v>
      </c>
      <c r="I1897" s="604">
        <v>70</v>
      </c>
      <c r="J1897" s="580">
        <v>28</v>
      </c>
      <c r="K1897" s="583">
        <v>6.5</v>
      </c>
      <c r="L1897" s="687">
        <v>0</v>
      </c>
      <c r="M1897" s="580">
        <v>2.4700000000000002</v>
      </c>
      <c r="N1897" s="581">
        <v>1.91</v>
      </c>
      <c r="O1897" s="626">
        <f t="shared" si="400"/>
        <v>2.19</v>
      </c>
      <c r="P1897" s="582" t="s">
        <v>164</v>
      </c>
      <c r="Q1897" s="583">
        <v>0</v>
      </c>
    </row>
    <row r="1898" spans="1:17" x14ac:dyDescent="0.35">
      <c r="A1898" s="571">
        <v>18</v>
      </c>
      <c r="B1898" s="581">
        <v>28.48</v>
      </c>
      <c r="C1898" s="581">
        <v>31.28</v>
      </c>
      <c r="D1898" s="687">
        <v>0</v>
      </c>
      <c r="E1898" s="687">
        <v>0</v>
      </c>
      <c r="F1898" s="687">
        <v>0</v>
      </c>
      <c r="G1898" s="583">
        <v>39</v>
      </c>
      <c r="H1898" s="583">
        <v>25.4</v>
      </c>
      <c r="I1898" s="604">
        <v>96</v>
      </c>
      <c r="J1898" s="580">
        <v>38</v>
      </c>
      <c r="K1898" s="580">
        <v>4.4000000000000004</v>
      </c>
      <c r="L1898" s="687">
        <v>0</v>
      </c>
      <c r="M1898" s="581">
        <v>3.03</v>
      </c>
      <c r="N1898" s="580">
        <v>1.93</v>
      </c>
      <c r="O1898" s="626">
        <f t="shared" si="400"/>
        <v>2.48</v>
      </c>
      <c r="P1898" s="582" t="s">
        <v>164</v>
      </c>
      <c r="Q1898" s="583">
        <v>4.3</v>
      </c>
    </row>
    <row r="1899" spans="1:17" x14ac:dyDescent="0.35">
      <c r="A1899" s="571">
        <v>19</v>
      </c>
      <c r="B1899" s="581">
        <v>34.68</v>
      </c>
      <c r="C1899" s="581">
        <v>31.48</v>
      </c>
      <c r="D1899" s="687">
        <v>0</v>
      </c>
      <c r="E1899" s="687">
        <v>0</v>
      </c>
      <c r="F1899" s="687">
        <v>0</v>
      </c>
      <c r="G1899" s="583">
        <v>39</v>
      </c>
      <c r="H1899" s="583">
        <v>27</v>
      </c>
      <c r="I1899" s="604">
        <v>70</v>
      </c>
      <c r="J1899" s="580">
        <v>33</v>
      </c>
      <c r="K1899" s="580">
        <v>6.2</v>
      </c>
      <c r="L1899" s="687">
        <v>0</v>
      </c>
      <c r="M1899" s="580">
        <v>2.2000000000000002</v>
      </c>
      <c r="N1899" s="580">
        <v>2.64</v>
      </c>
      <c r="O1899" s="626">
        <f t="shared" si="400"/>
        <v>2.42</v>
      </c>
      <c r="P1899" s="582" t="s">
        <v>164</v>
      </c>
      <c r="Q1899" s="583">
        <v>0</v>
      </c>
    </row>
    <row r="1900" spans="1:17" x14ac:dyDescent="0.35">
      <c r="A1900" s="580">
        <v>20</v>
      </c>
      <c r="B1900" s="581">
        <v>35</v>
      </c>
      <c r="C1900" s="581">
        <v>31.4</v>
      </c>
      <c r="D1900" s="687">
        <v>0</v>
      </c>
      <c r="E1900" s="687">
        <v>0</v>
      </c>
      <c r="F1900" s="687">
        <v>0</v>
      </c>
      <c r="G1900" s="583">
        <v>38.6</v>
      </c>
      <c r="H1900" s="583">
        <v>26.2</v>
      </c>
      <c r="I1900" s="604">
        <v>93</v>
      </c>
      <c r="J1900" s="580">
        <v>36</v>
      </c>
      <c r="K1900" s="580">
        <v>5.2</v>
      </c>
      <c r="L1900" s="687">
        <v>0</v>
      </c>
      <c r="M1900" s="580">
        <v>1.62</v>
      </c>
      <c r="N1900" s="580">
        <v>0.99</v>
      </c>
      <c r="O1900" s="626">
        <f t="shared" si="400"/>
        <v>1.3050000000000002</v>
      </c>
      <c r="P1900" s="582" t="s">
        <v>164</v>
      </c>
      <c r="Q1900" s="583">
        <v>0</v>
      </c>
    </row>
    <row r="1901" spans="1:17" x14ac:dyDescent="0.35">
      <c r="A1901" s="580" t="s">
        <v>16</v>
      </c>
      <c r="B1901" s="581">
        <f>SUM(B1891:B1900)</f>
        <v>382.72</v>
      </c>
      <c r="C1901" s="581">
        <f>SUM(C1891:C1900)</f>
        <v>325.64</v>
      </c>
      <c r="D1901" s="687">
        <v>0</v>
      </c>
      <c r="E1901" s="687">
        <v>0</v>
      </c>
      <c r="F1901" s="687">
        <v>0</v>
      </c>
      <c r="G1901" s="581">
        <f t="shared" ref="G1901:N1901" si="403">SUM(G1891:G1900)</f>
        <v>401.59999999999997</v>
      </c>
      <c r="H1901" s="581">
        <f t="shared" si="403"/>
        <v>262.8</v>
      </c>
      <c r="I1901" s="581">
        <f t="shared" si="403"/>
        <v>755</v>
      </c>
      <c r="J1901" s="581">
        <f t="shared" si="403"/>
        <v>304</v>
      </c>
      <c r="K1901" s="581">
        <f t="shared" si="403"/>
        <v>67.699999999999989</v>
      </c>
      <c r="L1901" s="581">
        <f t="shared" si="403"/>
        <v>19.64</v>
      </c>
      <c r="M1901" s="581">
        <f t="shared" si="403"/>
        <v>18.920000000000002</v>
      </c>
      <c r="N1901" s="581">
        <f t="shared" si="403"/>
        <v>15.35</v>
      </c>
      <c r="O1901" s="626">
        <f t="shared" si="400"/>
        <v>17.135000000000002</v>
      </c>
      <c r="P1901" s="582" t="s">
        <v>164</v>
      </c>
      <c r="Q1901" s="583"/>
    </row>
    <row r="1902" spans="1:17" x14ac:dyDescent="0.35">
      <c r="A1902" s="580" t="s">
        <v>18</v>
      </c>
      <c r="B1902" s="581">
        <f>AVERAGE(B1891:B1900)</f>
        <v>38.272000000000006</v>
      </c>
      <c r="C1902" s="581">
        <f>AVERAGE(C1891:C1900)</f>
        <v>32.564</v>
      </c>
      <c r="D1902" s="687">
        <v>0</v>
      </c>
      <c r="E1902" s="687">
        <v>0</v>
      </c>
      <c r="F1902" s="687">
        <v>0</v>
      </c>
      <c r="G1902" s="581">
        <f t="shared" ref="G1902:N1902" si="404">AVERAGE(G1891:G1900)</f>
        <v>40.159999999999997</v>
      </c>
      <c r="H1902" s="581">
        <f t="shared" si="404"/>
        <v>26.28</v>
      </c>
      <c r="I1902" s="581">
        <f t="shared" si="404"/>
        <v>75.5</v>
      </c>
      <c r="J1902" s="581">
        <f t="shared" si="404"/>
        <v>30.4</v>
      </c>
      <c r="K1902" s="581">
        <f t="shared" si="404"/>
        <v>6.7699999999999987</v>
      </c>
      <c r="L1902" s="581">
        <f t="shared" si="404"/>
        <v>1.964</v>
      </c>
      <c r="M1902" s="581">
        <f t="shared" si="404"/>
        <v>1.8920000000000001</v>
      </c>
      <c r="N1902" s="581">
        <f t="shared" si="404"/>
        <v>1.5349999999999999</v>
      </c>
      <c r="O1902" s="626">
        <f t="shared" si="400"/>
        <v>1.7135</v>
      </c>
      <c r="P1902" s="582" t="s">
        <v>164</v>
      </c>
      <c r="Q1902" s="583"/>
    </row>
    <row r="1903" spans="1:17" x14ac:dyDescent="0.35">
      <c r="A1903" s="580">
        <v>21</v>
      </c>
      <c r="B1903" s="581">
        <v>43.6</v>
      </c>
      <c r="C1903" s="581">
        <v>33.24</v>
      </c>
      <c r="D1903" s="687">
        <v>0</v>
      </c>
      <c r="E1903" s="687">
        <v>0</v>
      </c>
      <c r="F1903" s="687">
        <v>0</v>
      </c>
      <c r="G1903" s="583">
        <v>41.8</v>
      </c>
      <c r="H1903" s="583">
        <v>28</v>
      </c>
      <c r="I1903" s="604">
        <v>63</v>
      </c>
      <c r="J1903" s="580">
        <v>29</v>
      </c>
      <c r="K1903" s="581">
        <v>10.199999999999999</v>
      </c>
      <c r="L1903" s="687">
        <v>0</v>
      </c>
      <c r="M1903" s="581">
        <v>1.68</v>
      </c>
      <c r="N1903" s="581">
        <v>0.99</v>
      </c>
      <c r="O1903" s="626">
        <f t="shared" si="400"/>
        <v>1.335</v>
      </c>
      <c r="P1903" s="582" t="s">
        <v>164</v>
      </c>
      <c r="Q1903" s="583">
        <v>0</v>
      </c>
    </row>
    <row r="1904" spans="1:17" x14ac:dyDescent="0.35">
      <c r="A1904" s="594">
        <v>22</v>
      </c>
      <c r="B1904" s="581">
        <v>33.04</v>
      </c>
      <c r="C1904" s="581">
        <v>32.28</v>
      </c>
      <c r="D1904" s="687">
        <v>0</v>
      </c>
      <c r="E1904" s="687">
        <v>0</v>
      </c>
      <c r="F1904" s="687">
        <v>0</v>
      </c>
      <c r="G1904" s="583">
        <v>40.6</v>
      </c>
      <c r="H1904" s="583">
        <v>29.8</v>
      </c>
      <c r="I1904" s="604">
        <v>66</v>
      </c>
      <c r="J1904" s="580">
        <v>44</v>
      </c>
      <c r="K1904" s="581">
        <v>6.5</v>
      </c>
      <c r="L1904" s="687">
        <v>0</v>
      </c>
      <c r="M1904" s="581">
        <v>2.92</v>
      </c>
      <c r="N1904" s="580">
        <v>1.35</v>
      </c>
      <c r="O1904" s="626">
        <f t="shared" si="400"/>
        <v>2.1349999999999998</v>
      </c>
      <c r="P1904" s="582" t="s">
        <v>164</v>
      </c>
      <c r="Q1904" s="583">
        <v>0</v>
      </c>
    </row>
    <row r="1905" spans="1:17" x14ac:dyDescent="0.35">
      <c r="A1905" s="594">
        <v>23</v>
      </c>
      <c r="B1905" s="583">
        <v>37</v>
      </c>
      <c r="C1905" s="581">
        <v>32.520000000000003</v>
      </c>
      <c r="D1905" s="687">
        <v>0</v>
      </c>
      <c r="E1905" s="687">
        <v>0</v>
      </c>
      <c r="F1905" s="687">
        <v>0</v>
      </c>
      <c r="G1905" s="583">
        <v>40</v>
      </c>
      <c r="H1905" s="583">
        <v>28.2</v>
      </c>
      <c r="I1905" s="604">
        <v>70</v>
      </c>
      <c r="J1905" s="580">
        <v>27</v>
      </c>
      <c r="K1905" s="581">
        <v>10.8</v>
      </c>
      <c r="L1905" s="687">
        <v>0</v>
      </c>
      <c r="M1905" s="580">
        <v>1.1299999999999999</v>
      </c>
      <c r="N1905" s="580">
        <v>2.31</v>
      </c>
      <c r="O1905" s="626">
        <f t="shared" si="400"/>
        <v>1.72</v>
      </c>
      <c r="P1905" s="582" t="s">
        <v>164</v>
      </c>
      <c r="Q1905" s="583">
        <v>0</v>
      </c>
    </row>
    <row r="1906" spans="1:17" x14ac:dyDescent="0.35">
      <c r="A1906" s="594">
        <v>24</v>
      </c>
      <c r="B1906" s="581">
        <v>33.6</v>
      </c>
      <c r="C1906" s="581">
        <v>32.880000000000003</v>
      </c>
      <c r="D1906" s="687">
        <v>0</v>
      </c>
      <c r="E1906" s="687">
        <v>0</v>
      </c>
      <c r="F1906" s="687">
        <v>0</v>
      </c>
      <c r="G1906" s="583">
        <v>39</v>
      </c>
      <c r="H1906" s="583">
        <v>25</v>
      </c>
      <c r="I1906" s="604">
        <v>92</v>
      </c>
      <c r="J1906" s="580">
        <v>32</v>
      </c>
      <c r="K1906" s="581">
        <v>6.8</v>
      </c>
      <c r="L1906" s="687">
        <v>0</v>
      </c>
      <c r="M1906" s="580">
        <v>1.45</v>
      </c>
      <c r="N1906" s="581">
        <v>1.98</v>
      </c>
      <c r="O1906" s="626">
        <f t="shared" si="400"/>
        <v>1.7149999999999999</v>
      </c>
      <c r="P1906" s="582" t="s">
        <v>164</v>
      </c>
      <c r="Q1906" s="583">
        <v>4.2</v>
      </c>
    </row>
    <row r="1907" spans="1:17" x14ac:dyDescent="0.35">
      <c r="A1907" s="594">
        <v>25</v>
      </c>
      <c r="B1907" s="581">
        <v>40.24</v>
      </c>
      <c r="C1907" s="581">
        <v>34.24</v>
      </c>
      <c r="D1907" s="687">
        <v>0</v>
      </c>
      <c r="E1907" s="687">
        <v>0</v>
      </c>
      <c r="F1907" s="687">
        <v>0</v>
      </c>
      <c r="G1907" s="583">
        <v>40.200000000000003</v>
      </c>
      <c r="H1907" s="583">
        <v>26.4</v>
      </c>
      <c r="I1907" s="604">
        <v>80</v>
      </c>
      <c r="J1907" s="580">
        <v>24</v>
      </c>
      <c r="K1907" s="581">
        <v>7.8</v>
      </c>
      <c r="L1907" s="687">
        <v>0</v>
      </c>
      <c r="M1907" s="581">
        <v>1.74</v>
      </c>
      <c r="N1907" s="580">
        <v>1.45</v>
      </c>
      <c r="O1907" s="626">
        <f t="shared" si="400"/>
        <v>1.595</v>
      </c>
      <c r="P1907" s="582" t="s">
        <v>164</v>
      </c>
      <c r="Q1907" s="583">
        <v>0</v>
      </c>
    </row>
    <row r="1908" spans="1:17" x14ac:dyDescent="0.35">
      <c r="A1908" s="594">
        <v>26</v>
      </c>
      <c r="B1908" s="581">
        <v>43.8</v>
      </c>
      <c r="C1908" s="581">
        <v>35</v>
      </c>
      <c r="D1908" s="687">
        <v>0</v>
      </c>
      <c r="E1908" s="687">
        <v>0</v>
      </c>
      <c r="F1908" s="687">
        <v>0</v>
      </c>
      <c r="G1908" s="583">
        <v>40.799999999999997</v>
      </c>
      <c r="H1908" s="583">
        <v>28</v>
      </c>
      <c r="I1908" s="604">
        <v>70</v>
      </c>
      <c r="J1908" s="580">
        <v>28</v>
      </c>
      <c r="K1908" s="581">
        <v>8.6999999999999993</v>
      </c>
      <c r="L1908" s="687">
        <v>0</v>
      </c>
      <c r="M1908" s="580">
        <v>1.65</v>
      </c>
      <c r="N1908" s="580">
        <v>0.98</v>
      </c>
      <c r="O1908" s="626">
        <f t="shared" si="400"/>
        <v>1.3149999999999999</v>
      </c>
      <c r="P1908" s="582" t="s">
        <v>164</v>
      </c>
      <c r="Q1908" s="583">
        <v>0</v>
      </c>
    </row>
    <row r="1909" spans="1:17" x14ac:dyDescent="0.35">
      <c r="A1909" s="594">
        <v>27</v>
      </c>
      <c r="B1909" s="581">
        <v>44.12</v>
      </c>
      <c r="C1909" s="581">
        <v>35.32</v>
      </c>
      <c r="D1909" s="687">
        <v>0</v>
      </c>
      <c r="E1909" s="687">
        <v>0</v>
      </c>
      <c r="F1909" s="687">
        <v>0</v>
      </c>
      <c r="G1909" s="583">
        <v>41.4</v>
      </c>
      <c r="H1909" s="583">
        <v>26.2</v>
      </c>
      <c r="I1909" s="604">
        <v>76</v>
      </c>
      <c r="J1909" s="580">
        <v>27</v>
      </c>
      <c r="K1909" s="581">
        <v>0.3</v>
      </c>
      <c r="L1909" s="687">
        <v>0</v>
      </c>
      <c r="M1909" s="580">
        <v>1.75</v>
      </c>
      <c r="N1909" s="580">
        <v>2.5499999999999998</v>
      </c>
      <c r="O1909" s="626">
        <f t="shared" si="400"/>
        <v>2.15</v>
      </c>
      <c r="P1909" s="582" t="s">
        <v>164</v>
      </c>
      <c r="Q1909" s="583">
        <v>0</v>
      </c>
    </row>
    <row r="1910" spans="1:17" x14ac:dyDescent="0.35">
      <c r="A1910" s="594">
        <v>28</v>
      </c>
      <c r="B1910" s="581">
        <v>40.200000000000003</v>
      </c>
      <c r="C1910" s="581">
        <v>55.09</v>
      </c>
      <c r="D1910" s="687">
        <v>0</v>
      </c>
      <c r="E1910" s="687">
        <v>0</v>
      </c>
      <c r="F1910" s="687">
        <v>0</v>
      </c>
      <c r="G1910" s="583">
        <v>40.799999999999997</v>
      </c>
      <c r="H1910" s="583">
        <v>24.4</v>
      </c>
      <c r="I1910" s="604">
        <v>84</v>
      </c>
      <c r="J1910" s="580">
        <v>28</v>
      </c>
      <c r="K1910" s="583">
        <v>3.7</v>
      </c>
      <c r="L1910" s="687">
        <v>0</v>
      </c>
      <c r="M1910" s="581">
        <v>1.83</v>
      </c>
      <c r="N1910" s="581">
        <v>1.07</v>
      </c>
      <c r="O1910" s="626">
        <f t="shared" si="400"/>
        <v>1.4500000000000002</v>
      </c>
      <c r="P1910" s="582" t="s">
        <v>164</v>
      </c>
      <c r="Q1910" s="583">
        <v>0</v>
      </c>
    </row>
    <row r="1911" spans="1:17" x14ac:dyDescent="0.35">
      <c r="A1911" s="594">
        <v>29</v>
      </c>
      <c r="B1911" s="581">
        <v>43.64</v>
      </c>
      <c r="C1911" s="581">
        <v>35.799999999999997</v>
      </c>
      <c r="D1911" s="687">
        <v>0</v>
      </c>
      <c r="E1911" s="687">
        <v>0</v>
      </c>
      <c r="F1911" s="687">
        <v>0</v>
      </c>
      <c r="G1911" s="583">
        <v>41.2</v>
      </c>
      <c r="H1911" s="583">
        <v>26.8</v>
      </c>
      <c r="I1911" s="604">
        <v>96</v>
      </c>
      <c r="J1911" s="580">
        <v>28</v>
      </c>
      <c r="K1911" s="583">
        <v>10.5</v>
      </c>
      <c r="L1911" s="687">
        <v>0</v>
      </c>
      <c r="M1911" s="581">
        <v>1.84</v>
      </c>
      <c r="N1911" s="580">
        <v>1.19</v>
      </c>
      <c r="O1911" s="626">
        <f t="shared" si="400"/>
        <v>1.5150000000000001</v>
      </c>
      <c r="P1911" s="582" t="s">
        <v>164</v>
      </c>
      <c r="Q1911" s="583">
        <v>0</v>
      </c>
    </row>
    <row r="1912" spans="1:17" x14ac:dyDescent="0.35">
      <c r="A1912" s="594">
        <v>30</v>
      </c>
      <c r="B1912" s="583">
        <v>38.880000000000003</v>
      </c>
      <c r="C1912" s="581">
        <v>35.840000000000003</v>
      </c>
      <c r="D1912" s="687">
        <v>0</v>
      </c>
      <c r="E1912" s="687">
        <v>0</v>
      </c>
      <c r="F1912" s="687">
        <v>0</v>
      </c>
      <c r="G1912" s="583">
        <v>39.200000000000003</v>
      </c>
      <c r="H1912" s="583">
        <v>26</v>
      </c>
      <c r="I1912" s="604">
        <v>92</v>
      </c>
      <c r="J1912" s="580">
        <v>33</v>
      </c>
      <c r="K1912" s="583">
        <v>2.2999999999999998</v>
      </c>
      <c r="L1912" s="687">
        <v>0</v>
      </c>
      <c r="M1912" s="580">
        <v>1.49</v>
      </c>
      <c r="N1912" s="580">
        <v>1.73</v>
      </c>
      <c r="O1912" s="626">
        <f t="shared" si="400"/>
        <v>1.6099999999999999</v>
      </c>
      <c r="P1912" s="582" t="s">
        <v>164</v>
      </c>
      <c r="Q1912" s="583">
        <v>1.8</v>
      </c>
    </row>
    <row r="1913" spans="1:17" x14ac:dyDescent="0.35">
      <c r="A1913" s="689">
        <v>31</v>
      </c>
      <c r="B1913" s="581">
        <v>33.840000000000003</v>
      </c>
      <c r="C1913" s="581">
        <v>33.96</v>
      </c>
      <c r="D1913" s="687">
        <v>0</v>
      </c>
      <c r="E1913" s="687">
        <v>0</v>
      </c>
      <c r="F1913" s="687">
        <v>0</v>
      </c>
      <c r="G1913" s="583">
        <v>38</v>
      </c>
      <c r="H1913" s="583">
        <v>25.4</v>
      </c>
      <c r="I1913" s="604">
        <v>92</v>
      </c>
      <c r="J1913" s="580">
        <v>38</v>
      </c>
      <c r="K1913" s="583">
        <v>7.2</v>
      </c>
      <c r="L1913" s="687">
        <v>0</v>
      </c>
      <c r="M1913" s="581">
        <v>1.7</v>
      </c>
      <c r="N1913" s="581">
        <v>1.07</v>
      </c>
      <c r="O1913" s="626">
        <f t="shared" si="400"/>
        <v>1.385</v>
      </c>
      <c r="P1913" s="582" t="s">
        <v>164</v>
      </c>
      <c r="Q1913" s="583">
        <v>15.4</v>
      </c>
    </row>
    <row r="1914" spans="1:17" x14ac:dyDescent="0.35">
      <c r="A1914" s="580" t="s">
        <v>16</v>
      </c>
      <c r="B1914" s="583">
        <f>SUM(B1903:B1913)</f>
        <v>431.96000000000004</v>
      </c>
      <c r="C1914" s="583">
        <f>SUM(C1903:C1913)</f>
        <v>396.17</v>
      </c>
      <c r="D1914" s="687">
        <v>0</v>
      </c>
      <c r="E1914" s="687">
        <v>0</v>
      </c>
      <c r="F1914" s="687">
        <v>0</v>
      </c>
      <c r="G1914" s="583">
        <f>SUM(G1903:G1913)</f>
        <v>443</v>
      </c>
      <c r="H1914" s="583">
        <f>SUM(H1903:H1913)</f>
        <v>294.2</v>
      </c>
      <c r="I1914" s="583">
        <f>SUM(I1903:I1913)</f>
        <v>881</v>
      </c>
      <c r="J1914" s="583">
        <f>SUM(J1903:J1913)</f>
        <v>338</v>
      </c>
      <c r="K1914" s="583">
        <f>SUM(K1903:K1913)</f>
        <v>74.8</v>
      </c>
      <c r="L1914" s="583"/>
      <c r="M1914" s="583">
        <f>SUM(M1903:M1913)</f>
        <v>19.18</v>
      </c>
      <c r="N1914" s="583">
        <f>SUM(N1903:N1913)</f>
        <v>16.669999999999998</v>
      </c>
      <c r="O1914" s="583">
        <f>SUM(O1903:O1913)</f>
        <v>17.925000000000001</v>
      </c>
      <c r="P1914" s="582" t="s">
        <v>164</v>
      </c>
      <c r="Q1914" s="583"/>
    </row>
    <row r="1915" spans="1:17" x14ac:dyDescent="0.35">
      <c r="A1915" s="580" t="s">
        <v>18</v>
      </c>
      <c r="B1915" s="581">
        <f>AVERAGE(B1903:B1913)</f>
        <v>39.269090909090913</v>
      </c>
      <c r="C1915" s="581">
        <f>AVERAGE(C1903:C1913)</f>
        <v>36.015454545454546</v>
      </c>
      <c r="D1915" s="687">
        <v>0</v>
      </c>
      <c r="E1915" s="687">
        <v>0</v>
      </c>
      <c r="F1915" s="687">
        <v>0</v>
      </c>
      <c r="G1915" s="581">
        <f>AVERAGE(G1903:G1913)</f>
        <v>40.272727272727273</v>
      </c>
      <c r="H1915" s="581">
        <f>AVERAGE(H1903:H1913)</f>
        <v>26.745454545454546</v>
      </c>
      <c r="I1915" s="581">
        <f>AVERAGE(I1903:I1913)</f>
        <v>80.090909090909093</v>
      </c>
      <c r="J1915" s="581">
        <f>AVERAGE(J1903:J1913)</f>
        <v>30.727272727272727</v>
      </c>
      <c r="K1915" s="581">
        <f>AVERAGE(K1903:K1913)</f>
        <v>6.8</v>
      </c>
      <c r="L1915" s="581"/>
      <c r="M1915" s="581">
        <f>AVERAGE(M1903:M1913)</f>
        <v>1.7436363636363637</v>
      </c>
      <c r="N1915" s="581">
        <f>AVERAGE(N1903:N1913)</f>
        <v>1.5154545454545454</v>
      </c>
      <c r="O1915" s="581">
        <f>AVERAGE(O1903:O1913)</f>
        <v>1.6295454545454546</v>
      </c>
      <c r="P1915" s="582" t="s">
        <v>164</v>
      </c>
      <c r="Q1915" s="581"/>
    </row>
    <row r="1916" spans="1:17" x14ac:dyDescent="0.35">
      <c r="A1916" s="580" t="s">
        <v>20</v>
      </c>
      <c r="B1916" s="581">
        <f>B1914+B1901+B1889</f>
        <v>1184.68</v>
      </c>
      <c r="C1916" s="581">
        <f>C1914+C1901+C1889</f>
        <v>1050.73</v>
      </c>
      <c r="D1916" s="687">
        <v>0</v>
      </c>
      <c r="E1916" s="687">
        <v>0</v>
      </c>
      <c r="F1916" s="687">
        <v>0</v>
      </c>
      <c r="G1916" s="581">
        <f t="shared" ref="G1916:O1916" si="405">G1914+G1901+G1889</f>
        <v>1244.2</v>
      </c>
      <c r="H1916" s="581">
        <f t="shared" si="405"/>
        <v>819.6</v>
      </c>
      <c r="I1916" s="581">
        <f t="shared" si="405"/>
        <v>2424</v>
      </c>
      <c r="J1916" s="581">
        <f t="shared" si="405"/>
        <v>991</v>
      </c>
      <c r="K1916" s="581">
        <f t="shared" si="405"/>
        <v>194.9</v>
      </c>
      <c r="L1916" s="581">
        <f t="shared" si="405"/>
        <v>116.25999999999999</v>
      </c>
      <c r="M1916" s="581">
        <f t="shared" si="405"/>
        <v>57.16</v>
      </c>
      <c r="N1916" s="581">
        <f t="shared" si="405"/>
        <v>51.73</v>
      </c>
      <c r="O1916" s="581">
        <f t="shared" si="405"/>
        <v>54.445</v>
      </c>
      <c r="P1916" s="582" t="s">
        <v>164</v>
      </c>
      <c r="Q1916" s="581"/>
    </row>
    <row r="1917" spans="1:17" x14ac:dyDescent="0.35">
      <c r="A1917" s="580" t="s">
        <v>21</v>
      </c>
      <c r="B1917" s="581">
        <f>B1916/31</f>
        <v>38.215483870967745</v>
      </c>
      <c r="C1917" s="581">
        <f>C1916/31</f>
        <v>33.894516129032262</v>
      </c>
      <c r="D1917" s="687">
        <v>0</v>
      </c>
      <c r="E1917" s="687">
        <v>0</v>
      </c>
      <c r="F1917" s="687">
        <v>0</v>
      </c>
      <c r="G1917" s="581">
        <f t="shared" ref="G1917:O1917" si="406">G1916/31</f>
        <v>40.135483870967747</v>
      </c>
      <c r="H1917" s="581">
        <f t="shared" si="406"/>
        <v>26.438709677419357</v>
      </c>
      <c r="I1917" s="581">
        <f t="shared" si="406"/>
        <v>78.193548387096769</v>
      </c>
      <c r="J1917" s="581">
        <f t="shared" si="406"/>
        <v>31.967741935483872</v>
      </c>
      <c r="K1917" s="581">
        <f t="shared" si="406"/>
        <v>6.2870967741935484</v>
      </c>
      <c r="L1917" s="581">
        <f t="shared" si="406"/>
        <v>3.750322580645161</v>
      </c>
      <c r="M1917" s="581">
        <f t="shared" si="406"/>
        <v>1.8438709677419354</v>
      </c>
      <c r="N1917" s="581">
        <f t="shared" si="406"/>
        <v>1.6687096774193548</v>
      </c>
      <c r="O1917" s="581">
        <f t="shared" si="406"/>
        <v>1.7562903225806452</v>
      </c>
      <c r="P1917" s="581"/>
      <c r="Q1917" s="581"/>
    </row>
    <row r="1918" spans="1:17" ht="15" thickBot="1" x14ac:dyDescent="0.4">
      <c r="A1918" s="634"/>
      <c r="B1918" s="1589" t="s">
        <v>355</v>
      </c>
      <c r="C1918" s="1589"/>
      <c r="D1918" s="1589"/>
      <c r="E1918" s="1589"/>
      <c r="F1918" s="1589"/>
      <c r="G1918" s="1589"/>
      <c r="H1918" s="1589"/>
      <c r="I1918" s="1589"/>
      <c r="J1918" s="1589"/>
      <c r="K1918" s="1589"/>
      <c r="L1918" s="1589"/>
      <c r="M1918" s="1589"/>
      <c r="N1918" s="658"/>
      <c r="O1918" s="658"/>
      <c r="P1918" s="657"/>
      <c r="Q1918" s="634"/>
    </row>
    <row r="1919" spans="1:17" ht="25.5" customHeight="1" x14ac:dyDescent="0.35">
      <c r="A1919" s="1569" t="s">
        <v>1</v>
      </c>
      <c r="B1919" s="1460" t="s">
        <v>23</v>
      </c>
      <c r="C1919" s="1578"/>
      <c r="D1919" s="1578"/>
      <c r="E1919" s="1578"/>
      <c r="F1919" s="1571"/>
      <c r="G1919" s="1460" t="s">
        <v>24</v>
      </c>
      <c r="H1919" s="1571"/>
      <c r="I1919" s="1460" t="s">
        <v>4</v>
      </c>
      <c r="J1919" s="1571"/>
      <c r="K1919" s="1572" t="s">
        <v>5</v>
      </c>
      <c r="L1919" s="1573"/>
      <c r="M1919" s="1590" t="s">
        <v>6</v>
      </c>
      <c r="N1919" s="1591"/>
      <c r="O1919" s="1592"/>
      <c r="P1919" s="1593" t="s">
        <v>7</v>
      </c>
      <c r="Q1919" s="1593" t="s">
        <v>8</v>
      </c>
    </row>
    <row r="1920" spans="1:17" ht="26" x14ac:dyDescent="0.35">
      <c r="A1920" s="1597"/>
      <c r="B1920" s="568">
        <v>0.05</v>
      </c>
      <c r="C1920" s="568">
        <v>0.1</v>
      </c>
      <c r="D1920" s="568"/>
      <c r="E1920" s="568"/>
      <c r="F1920" s="568">
        <v>0.2</v>
      </c>
      <c r="G1920" s="568" t="s">
        <v>9</v>
      </c>
      <c r="H1920" s="568" t="s">
        <v>10</v>
      </c>
      <c r="I1920" s="568" t="s">
        <v>9</v>
      </c>
      <c r="J1920" s="568" t="s">
        <v>10</v>
      </c>
      <c r="K1920" s="630" t="s">
        <v>11</v>
      </c>
      <c r="L1920" s="568" t="s">
        <v>12</v>
      </c>
      <c r="M1920" s="606" t="s">
        <v>13</v>
      </c>
      <c r="N1920" s="606" t="s">
        <v>14</v>
      </c>
      <c r="O1920" s="606" t="s">
        <v>15</v>
      </c>
      <c r="P1920" s="1579"/>
      <c r="Q1920" s="1579"/>
    </row>
    <row r="1921" spans="1:17" x14ac:dyDescent="0.35">
      <c r="A1921" s="580">
        <v>1</v>
      </c>
      <c r="B1921" s="583">
        <v>36.200000000000003</v>
      </c>
      <c r="C1921" s="583">
        <v>24.2</v>
      </c>
      <c r="D1921" s="687">
        <v>0</v>
      </c>
      <c r="E1921" s="687">
        <v>0</v>
      </c>
      <c r="F1921" s="687">
        <v>0</v>
      </c>
      <c r="G1921" s="583">
        <v>36.200000000000003</v>
      </c>
      <c r="H1921" s="583">
        <v>24.2</v>
      </c>
      <c r="I1921" s="604">
        <v>96</v>
      </c>
      <c r="J1921" s="580">
        <v>54</v>
      </c>
      <c r="K1921" s="583">
        <v>2.2000000000000002</v>
      </c>
      <c r="L1921" s="581"/>
      <c r="M1921" s="581">
        <v>1.95</v>
      </c>
      <c r="N1921" s="580">
        <v>2.09</v>
      </c>
      <c r="O1921" s="626">
        <f>AVERAGE(M1921:N1921)</f>
        <v>2.02</v>
      </c>
      <c r="P1921" s="582" t="s">
        <v>164</v>
      </c>
      <c r="Q1921" s="583">
        <v>50.4</v>
      </c>
    </row>
    <row r="1922" spans="1:17" x14ac:dyDescent="0.35">
      <c r="A1922" s="580">
        <v>2</v>
      </c>
      <c r="B1922" s="583">
        <v>30.8</v>
      </c>
      <c r="C1922" s="583">
        <v>24</v>
      </c>
      <c r="D1922" s="687">
        <v>0</v>
      </c>
      <c r="E1922" s="687">
        <v>0</v>
      </c>
      <c r="F1922" s="687">
        <v>0</v>
      </c>
      <c r="G1922" s="583">
        <v>30.8</v>
      </c>
      <c r="H1922" s="583">
        <v>24</v>
      </c>
      <c r="I1922" s="604">
        <v>96</v>
      </c>
      <c r="J1922" s="580">
        <v>45</v>
      </c>
      <c r="K1922" s="583">
        <v>2.9</v>
      </c>
      <c r="L1922" s="581"/>
      <c r="M1922" s="580">
        <v>2.12</v>
      </c>
      <c r="N1922" s="580">
        <v>0.64</v>
      </c>
      <c r="O1922" s="626">
        <f t="shared" ref="O1922:O1954" si="407">AVERAGE(M1922:N1922)</f>
        <v>1.3800000000000001</v>
      </c>
      <c r="P1922" s="582" t="s">
        <v>164</v>
      </c>
      <c r="Q1922" s="583">
        <v>55.7</v>
      </c>
    </row>
    <row r="1923" spans="1:17" x14ac:dyDescent="0.35">
      <c r="A1923" s="571">
        <v>3</v>
      </c>
      <c r="B1923" s="583">
        <v>36.4</v>
      </c>
      <c r="C1923" s="583">
        <v>26.4</v>
      </c>
      <c r="D1923" s="687">
        <v>0</v>
      </c>
      <c r="E1923" s="687">
        <v>0</v>
      </c>
      <c r="F1923" s="687">
        <v>0</v>
      </c>
      <c r="G1923" s="583">
        <v>36.4</v>
      </c>
      <c r="H1923" s="583">
        <v>26.4</v>
      </c>
      <c r="I1923" s="604">
        <v>96</v>
      </c>
      <c r="J1923" s="580">
        <v>45</v>
      </c>
      <c r="K1923" s="583">
        <v>5.0999999999999996</v>
      </c>
      <c r="L1923" s="581"/>
      <c r="M1923" s="580">
        <v>1.81</v>
      </c>
      <c r="N1923" s="580">
        <v>1.41</v>
      </c>
      <c r="O1923" s="626">
        <f t="shared" si="407"/>
        <v>1.6099999999999999</v>
      </c>
      <c r="P1923" s="582" t="s">
        <v>164</v>
      </c>
      <c r="Q1923" s="583">
        <v>0</v>
      </c>
    </row>
    <row r="1924" spans="1:17" x14ac:dyDescent="0.35">
      <c r="A1924" s="571">
        <v>4</v>
      </c>
      <c r="B1924" s="583">
        <v>35.4</v>
      </c>
      <c r="C1924" s="583">
        <v>25</v>
      </c>
      <c r="D1924" s="687">
        <v>0</v>
      </c>
      <c r="E1924" s="687">
        <v>0</v>
      </c>
      <c r="F1924" s="687">
        <v>0</v>
      </c>
      <c r="G1924" s="583">
        <v>35.4</v>
      </c>
      <c r="H1924" s="583">
        <v>25</v>
      </c>
      <c r="I1924" s="604">
        <v>96</v>
      </c>
      <c r="J1924" s="580">
        <v>53</v>
      </c>
      <c r="K1924" s="583">
        <v>2.8</v>
      </c>
      <c r="L1924" s="581"/>
      <c r="M1924" s="581">
        <v>1.52</v>
      </c>
      <c r="N1924" s="581">
        <v>0.59</v>
      </c>
      <c r="O1924" s="626">
        <f t="shared" si="407"/>
        <v>1.0549999999999999</v>
      </c>
      <c r="P1924" s="582" t="s">
        <v>164</v>
      </c>
      <c r="Q1924" s="583">
        <v>55.4</v>
      </c>
    </row>
    <row r="1925" spans="1:17" x14ac:dyDescent="0.35">
      <c r="A1925" s="571">
        <v>5</v>
      </c>
      <c r="B1925" s="583">
        <v>38.799999999999997</v>
      </c>
      <c r="C1925" s="583">
        <v>27.4</v>
      </c>
      <c r="D1925" s="687">
        <v>0</v>
      </c>
      <c r="E1925" s="687">
        <v>0</v>
      </c>
      <c r="F1925" s="687">
        <v>0</v>
      </c>
      <c r="G1925" s="583">
        <v>38.799999999999997</v>
      </c>
      <c r="H1925" s="583">
        <v>27.4</v>
      </c>
      <c r="I1925" s="604">
        <v>92</v>
      </c>
      <c r="J1925" s="580">
        <v>49</v>
      </c>
      <c r="K1925" s="583">
        <v>3.2</v>
      </c>
      <c r="L1925" s="581"/>
      <c r="M1925" s="581">
        <v>1.59</v>
      </c>
      <c r="N1925" s="580">
        <v>0.53</v>
      </c>
      <c r="O1925" s="626">
        <f t="shared" si="407"/>
        <v>1.06</v>
      </c>
      <c r="P1925" s="582" t="s">
        <v>164</v>
      </c>
      <c r="Q1925" s="583">
        <v>0</v>
      </c>
    </row>
    <row r="1926" spans="1:17" x14ac:dyDescent="0.35">
      <c r="A1926" s="571">
        <v>6</v>
      </c>
      <c r="B1926" s="583">
        <v>36.799999999999997</v>
      </c>
      <c r="C1926" s="583">
        <v>26.2</v>
      </c>
      <c r="D1926" s="687">
        <v>0</v>
      </c>
      <c r="E1926" s="687">
        <v>0</v>
      </c>
      <c r="F1926" s="687">
        <v>0</v>
      </c>
      <c r="G1926" s="583">
        <v>36.799999999999997</v>
      </c>
      <c r="H1926" s="583">
        <v>26.2</v>
      </c>
      <c r="I1926" s="604">
        <v>96</v>
      </c>
      <c r="J1926" s="580">
        <v>44</v>
      </c>
      <c r="K1926" s="583">
        <v>4.2</v>
      </c>
      <c r="L1926" s="581"/>
      <c r="M1926" s="580">
        <v>1.19</v>
      </c>
      <c r="N1926" s="580">
        <v>0.85</v>
      </c>
      <c r="O1926" s="626">
        <f t="shared" si="407"/>
        <v>1.02</v>
      </c>
      <c r="P1926" s="582" t="s">
        <v>164</v>
      </c>
      <c r="Q1926" s="583">
        <v>0</v>
      </c>
    </row>
    <row r="1927" spans="1:17" x14ac:dyDescent="0.35">
      <c r="A1927" s="571">
        <v>7</v>
      </c>
      <c r="B1927" s="583">
        <v>35.6</v>
      </c>
      <c r="C1927" s="583">
        <v>27.4</v>
      </c>
      <c r="D1927" s="687">
        <v>0</v>
      </c>
      <c r="E1927" s="687">
        <v>0</v>
      </c>
      <c r="F1927" s="687">
        <v>0</v>
      </c>
      <c r="G1927" s="583">
        <v>35.6</v>
      </c>
      <c r="H1927" s="583">
        <v>27.4</v>
      </c>
      <c r="I1927" s="604">
        <v>84</v>
      </c>
      <c r="J1927" s="580">
        <v>49</v>
      </c>
      <c r="K1927" s="583">
        <v>4.2</v>
      </c>
      <c r="L1927" s="581"/>
      <c r="M1927" s="581">
        <v>2.75</v>
      </c>
      <c r="N1927" s="581">
        <v>1.73</v>
      </c>
      <c r="O1927" s="626">
        <f t="shared" si="407"/>
        <v>2.2400000000000002</v>
      </c>
      <c r="P1927" s="582" t="s">
        <v>164</v>
      </c>
      <c r="Q1927" s="583">
        <v>0</v>
      </c>
    </row>
    <row r="1928" spans="1:17" x14ac:dyDescent="0.35">
      <c r="A1928" s="571">
        <v>8</v>
      </c>
      <c r="B1928" s="583">
        <v>34.200000000000003</v>
      </c>
      <c r="C1928" s="583">
        <v>25.6</v>
      </c>
      <c r="D1928" s="687">
        <v>0</v>
      </c>
      <c r="E1928" s="687">
        <v>0</v>
      </c>
      <c r="F1928" s="687">
        <v>0</v>
      </c>
      <c r="G1928" s="583">
        <v>34.200000000000003</v>
      </c>
      <c r="H1928" s="583">
        <v>25.6</v>
      </c>
      <c r="I1928" s="604">
        <v>92</v>
      </c>
      <c r="J1928" s="580">
        <v>49</v>
      </c>
      <c r="K1928" s="583">
        <v>3.1</v>
      </c>
      <c r="L1928" s="581"/>
      <c r="M1928" s="581">
        <v>1.56</v>
      </c>
      <c r="N1928" s="580">
        <v>0.95</v>
      </c>
      <c r="O1928" s="626">
        <f t="shared" si="407"/>
        <v>1.2549999999999999</v>
      </c>
      <c r="P1928" s="582" t="s">
        <v>164</v>
      </c>
      <c r="Q1928" s="583">
        <v>8.8000000000000007</v>
      </c>
    </row>
    <row r="1929" spans="1:17" x14ac:dyDescent="0.35">
      <c r="A1929" s="571">
        <v>9</v>
      </c>
      <c r="B1929" s="583">
        <v>33.799999999999997</v>
      </c>
      <c r="C1929" s="583">
        <v>25.4</v>
      </c>
      <c r="D1929" s="687">
        <v>0</v>
      </c>
      <c r="E1929" s="687">
        <v>0</v>
      </c>
      <c r="F1929" s="687">
        <v>0</v>
      </c>
      <c r="G1929" s="583">
        <v>33.799999999999997</v>
      </c>
      <c r="H1929" s="583">
        <v>25.4</v>
      </c>
      <c r="I1929" s="604">
        <v>96</v>
      </c>
      <c r="J1929" s="580">
        <v>53</v>
      </c>
      <c r="K1929" s="583">
        <v>2</v>
      </c>
      <c r="L1929" s="581"/>
      <c r="M1929" s="580">
        <v>1.61</v>
      </c>
      <c r="N1929" s="580">
        <v>0.48</v>
      </c>
      <c r="O1929" s="626">
        <f t="shared" si="407"/>
        <v>1.0449999999999999</v>
      </c>
      <c r="P1929" s="582" t="s">
        <v>164</v>
      </c>
      <c r="Q1929" s="583">
        <v>12.4</v>
      </c>
    </row>
    <row r="1930" spans="1:17" x14ac:dyDescent="0.35">
      <c r="A1930" s="580">
        <v>10</v>
      </c>
      <c r="B1930" s="583">
        <v>43.2</v>
      </c>
      <c r="C1930" s="583">
        <v>26.4</v>
      </c>
      <c r="D1930" s="687">
        <v>0</v>
      </c>
      <c r="E1930" s="687">
        <v>0</v>
      </c>
      <c r="F1930" s="687">
        <v>0</v>
      </c>
      <c r="G1930" s="583">
        <v>43.2</v>
      </c>
      <c r="H1930" s="583">
        <v>26.4</v>
      </c>
      <c r="I1930" s="604">
        <v>96</v>
      </c>
      <c r="J1930" s="580">
        <v>54</v>
      </c>
      <c r="K1930" s="583">
        <v>2.6</v>
      </c>
      <c r="L1930" s="581">
        <v>2.92</v>
      </c>
      <c r="M1930" s="580">
        <v>1.87</v>
      </c>
      <c r="N1930" s="580">
        <v>0.47</v>
      </c>
      <c r="O1930" s="626">
        <f t="shared" si="407"/>
        <v>1.17</v>
      </c>
      <c r="P1930" s="582" t="s">
        <v>164</v>
      </c>
      <c r="Q1930" s="583">
        <v>0</v>
      </c>
    </row>
    <row r="1931" spans="1:17" x14ac:dyDescent="0.35">
      <c r="A1931" s="580" t="s">
        <v>16</v>
      </c>
      <c r="B1931" s="583">
        <f>SUM(B1921:B1930)</f>
        <v>361.20000000000005</v>
      </c>
      <c r="C1931" s="583">
        <f>SUM(C1921:C1930)</f>
        <v>258</v>
      </c>
      <c r="D1931" s="687">
        <v>0</v>
      </c>
      <c r="E1931" s="687">
        <v>0</v>
      </c>
      <c r="F1931" s="687">
        <v>0</v>
      </c>
      <c r="G1931" s="583">
        <f t="shared" ref="G1931:N1931" si="408">SUM(G1921:G1930)</f>
        <v>361.20000000000005</v>
      </c>
      <c r="H1931" s="583">
        <f t="shared" si="408"/>
        <v>258</v>
      </c>
      <c r="I1931" s="583">
        <f t="shared" si="408"/>
        <v>940</v>
      </c>
      <c r="J1931" s="583">
        <f t="shared" si="408"/>
        <v>495</v>
      </c>
      <c r="K1931" s="583">
        <f t="shared" si="408"/>
        <v>32.299999999999997</v>
      </c>
      <c r="L1931" s="583">
        <f t="shared" si="408"/>
        <v>2.92</v>
      </c>
      <c r="M1931" s="583">
        <f t="shared" si="408"/>
        <v>17.970000000000002</v>
      </c>
      <c r="N1931" s="583">
        <f t="shared" si="408"/>
        <v>9.74</v>
      </c>
      <c r="O1931" s="626">
        <f t="shared" si="407"/>
        <v>13.855</v>
      </c>
      <c r="P1931" s="582" t="s">
        <v>164</v>
      </c>
      <c r="Q1931" s="583">
        <v>0</v>
      </c>
    </row>
    <row r="1932" spans="1:17" x14ac:dyDescent="0.35">
      <c r="A1932" s="580" t="s">
        <v>18</v>
      </c>
      <c r="B1932" s="583">
        <f>AVERAGE(B1921:B1930)</f>
        <v>36.120000000000005</v>
      </c>
      <c r="C1932" s="583">
        <f>AVERAGE(C1921:C1930)</f>
        <v>25.8</v>
      </c>
      <c r="D1932" s="687">
        <v>0</v>
      </c>
      <c r="E1932" s="687">
        <v>0</v>
      </c>
      <c r="F1932" s="687">
        <v>0</v>
      </c>
      <c r="G1932" s="583">
        <f t="shared" ref="G1932:N1932" si="409">AVERAGE(G1921:G1930)</f>
        <v>36.120000000000005</v>
      </c>
      <c r="H1932" s="583">
        <f t="shared" si="409"/>
        <v>25.8</v>
      </c>
      <c r="I1932" s="583">
        <f t="shared" si="409"/>
        <v>94</v>
      </c>
      <c r="J1932" s="583">
        <f t="shared" si="409"/>
        <v>49.5</v>
      </c>
      <c r="K1932" s="583">
        <f t="shared" si="409"/>
        <v>3.2299999999999995</v>
      </c>
      <c r="L1932" s="583">
        <f t="shared" si="409"/>
        <v>2.92</v>
      </c>
      <c r="M1932" s="583">
        <f t="shared" si="409"/>
        <v>1.7970000000000002</v>
      </c>
      <c r="N1932" s="583">
        <f t="shared" si="409"/>
        <v>0.97399999999999998</v>
      </c>
      <c r="O1932" s="626">
        <f t="shared" si="407"/>
        <v>1.3855</v>
      </c>
      <c r="P1932" s="582" t="s">
        <v>164</v>
      </c>
      <c r="Q1932" s="583">
        <v>0</v>
      </c>
    </row>
    <row r="1933" spans="1:17" x14ac:dyDescent="0.35">
      <c r="A1933" s="580">
        <v>11</v>
      </c>
      <c r="B1933" s="583">
        <v>36.4</v>
      </c>
      <c r="C1933" s="583">
        <v>27</v>
      </c>
      <c r="D1933" s="687">
        <v>0</v>
      </c>
      <c r="E1933" s="687">
        <v>0</v>
      </c>
      <c r="F1933" s="687">
        <v>0</v>
      </c>
      <c r="G1933" s="583">
        <v>36.4</v>
      </c>
      <c r="H1933" s="583">
        <v>27</v>
      </c>
      <c r="I1933" s="604">
        <v>96</v>
      </c>
      <c r="J1933" s="580">
        <v>53</v>
      </c>
      <c r="K1933" s="583">
        <v>3.4</v>
      </c>
      <c r="L1933" s="581">
        <v>6.36</v>
      </c>
      <c r="M1933" s="581">
        <v>0.92</v>
      </c>
      <c r="N1933" s="581">
        <v>0.79</v>
      </c>
      <c r="O1933" s="626">
        <f t="shared" si="407"/>
        <v>0.85499999999999998</v>
      </c>
      <c r="P1933" s="582" t="s">
        <v>164</v>
      </c>
      <c r="Q1933" s="583">
        <v>0</v>
      </c>
    </row>
    <row r="1934" spans="1:17" x14ac:dyDescent="0.35">
      <c r="A1934" s="571">
        <v>12</v>
      </c>
      <c r="B1934" s="583">
        <v>37</v>
      </c>
      <c r="C1934" s="583">
        <v>27.2</v>
      </c>
      <c r="D1934" s="687">
        <v>0</v>
      </c>
      <c r="E1934" s="687">
        <v>0</v>
      </c>
      <c r="F1934" s="687">
        <v>0</v>
      </c>
      <c r="G1934" s="583">
        <v>37</v>
      </c>
      <c r="H1934" s="583">
        <v>27.2</v>
      </c>
      <c r="I1934" s="604">
        <v>93</v>
      </c>
      <c r="J1934" s="580">
        <v>43</v>
      </c>
      <c r="K1934" s="583">
        <v>5.2</v>
      </c>
      <c r="L1934" s="581">
        <v>1.46</v>
      </c>
      <c r="M1934" s="581">
        <v>1.43</v>
      </c>
      <c r="N1934" s="580">
        <v>2.4900000000000002</v>
      </c>
      <c r="O1934" s="626">
        <f t="shared" si="407"/>
        <v>1.96</v>
      </c>
      <c r="P1934" s="582" t="s">
        <v>164</v>
      </c>
      <c r="Q1934" s="583">
        <v>0</v>
      </c>
    </row>
    <row r="1935" spans="1:17" x14ac:dyDescent="0.35">
      <c r="A1935" s="571">
        <v>13</v>
      </c>
      <c r="B1935" s="583">
        <v>35</v>
      </c>
      <c r="C1935" s="583">
        <v>25.4</v>
      </c>
      <c r="D1935" s="687">
        <v>0</v>
      </c>
      <c r="E1935" s="687">
        <v>0</v>
      </c>
      <c r="F1935" s="687">
        <v>0</v>
      </c>
      <c r="G1935" s="583">
        <v>35</v>
      </c>
      <c r="H1935" s="583">
        <v>25.4</v>
      </c>
      <c r="I1935" s="604">
        <v>96</v>
      </c>
      <c r="J1935" s="580">
        <v>67</v>
      </c>
      <c r="K1935" s="583">
        <v>1.7</v>
      </c>
      <c r="L1935" s="581">
        <v>2.1</v>
      </c>
      <c r="M1935" s="580">
        <v>1.23</v>
      </c>
      <c r="N1935" s="580">
        <v>1.1399999999999999</v>
      </c>
      <c r="O1935" s="626">
        <f t="shared" si="407"/>
        <v>1.1850000000000001</v>
      </c>
      <c r="P1935" s="582" t="s">
        <v>164</v>
      </c>
      <c r="Q1935" s="583">
        <v>9.4</v>
      </c>
    </row>
    <row r="1936" spans="1:17" x14ac:dyDescent="0.35">
      <c r="A1936" s="571">
        <v>14</v>
      </c>
      <c r="B1936" s="583">
        <v>33.799999999999997</v>
      </c>
      <c r="C1936" s="583">
        <v>25.2</v>
      </c>
      <c r="D1936" s="687">
        <v>0</v>
      </c>
      <c r="E1936" s="687">
        <v>0</v>
      </c>
      <c r="F1936" s="687">
        <v>0</v>
      </c>
      <c r="G1936" s="583">
        <v>33.799999999999997</v>
      </c>
      <c r="H1936" s="583">
        <v>25.2</v>
      </c>
      <c r="I1936" s="604">
        <v>96</v>
      </c>
      <c r="J1936" s="580">
        <v>53</v>
      </c>
      <c r="K1936" s="583">
        <v>2.6</v>
      </c>
      <c r="L1936" s="581">
        <v>4.62</v>
      </c>
      <c r="M1936" s="581">
        <v>1.08</v>
      </c>
      <c r="N1936" s="581">
        <v>0.5</v>
      </c>
      <c r="O1936" s="626">
        <f t="shared" si="407"/>
        <v>0.79</v>
      </c>
      <c r="P1936" s="582" t="s">
        <v>164</v>
      </c>
      <c r="Q1936" s="583">
        <v>1.4</v>
      </c>
    </row>
    <row r="1937" spans="1:17" x14ac:dyDescent="0.35">
      <c r="A1937" s="571">
        <v>15</v>
      </c>
      <c r="B1937" s="583">
        <v>37.6</v>
      </c>
      <c r="C1937" s="583">
        <v>27</v>
      </c>
      <c r="D1937" s="687">
        <v>0</v>
      </c>
      <c r="E1937" s="687">
        <v>0</v>
      </c>
      <c r="F1937" s="687">
        <v>0</v>
      </c>
      <c r="G1937" s="583">
        <v>37.6</v>
      </c>
      <c r="H1937" s="583">
        <v>27</v>
      </c>
      <c r="I1937" s="604">
        <v>93</v>
      </c>
      <c r="J1937" s="580">
        <v>41</v>
      </c>
      <c r="K1937" s="583">
        <v>3.4</v>
      </c>
      <c r="L1937" s="581">
        <v>6.34</v>
      </c>
      <c r="M1937" s="581">
        <v>1.8</v>
      </c>
      <c r="N1937" s="580">
        <v>1.49</v>
      </c>
      <c r="O1937" s="626">
        <f t="shared" si="407"/>
        <v>1.645</v>
      </c>
      <c r="P1937" s="582" t="s">
        <v>164</v>
      </c>
      <c r="Q1937" s="583">
        <v>0</v>
      </c>
    </row>
    <row r="1938" spans="1:17" x14ac:dyDescent="0.35">
      <c r="A1938" s="571">
        <v>16</v>
      </c>
      <c r="B1938" s="583">
        <v>34.200000000000003</v>
      </c>
      <c r="C1938" s="583">
        <v>26.4</v>
      </c>
      <c r="D1938" s="687">
        <v>0</v>
      </c>
      <c r="E1938" s="687">
        <v>0</v>
      </c>
      <c r="F1938" s="687">
        <v>0</v>
      </c>
      <c r="G1938" s="583">
        <v>34.200000000000003</v>
      </c>
      <c r="H1938" s="583">
        <v>26.4</v>
      </c>
      <c r="I1938" s="604">
        <v>96</v>
      </c>
      <c r="J1938" s="580">
        <v>52</v>
      </c>
      <c r="K1938" s="583">
        <v>2.7</v>
      </c>
      <c r="L1938" s="581">
        <v>6.66</v>
      </c>
      <c r="M1938" s="580">
        <v>1.52</v>
      </c>
      <c r="N1938" s="580">
        <v>1.63</v>
      </c>
      <c r="O1938" s="626">
        <f t="shared" si="407"/>
        <v>1.575</v>
      </c>
      <c r="P1938" s="582" t="s">
        <v>164</v>
      </c>
      <c r="Q1938" s="583">
        <v>13.8</v>
      </c>
    </row>
    <row r="1939" spans="1:17" x14ac:dyDescent="0.35">
      <c r="A1939" s="571">
        <v>17</v>
      </c>
      <c r="B1939" s="583">
        <v>35.799999999999997</v>
      </c>
      <c r="C1939" s="583">
        <v>25.2</v>
      </c>
      <c r="D1939" s="687">
        <v>0</v>
      </c>
      <c r="E1939" s="687">
        <v>0</v>
      </c>
      <c r="F1939" s="687">
        <v>0</v>
      </c>
      <c r="G1939" s="583">
        <v>35.799999999999997</v>
      </c>
      <c r="H1939" s="583">
        <v>25.2</v>
      </c>
      <c r="I1939" s="604">
        <v>96</v>
      </c>
      <c r="J1939" s="580">
        <v>40</v>
      </c>
      <c r="K1939" s="583">
        <v>3.4</v>
      </c>
      <c r="L1939" s="581">
        <v>17.78</v>
      </c>
      <c r="M1939" s="580">
        <v>0.9</v>
      </c>
      <c r="N1939" s="580">
        <v>1.7</v>
      </c>
      <c r="O1939" s="626">
        <f t="shared" si="407"/>
        <v>1.3</v>
      </c>
      <c r="P1939" s="582" t="s">
        <v>164</v>
      </c>
      <c r="Q1939" s="583">
        <v>0</v>
      </c>
    </row>
    <row r="1940" spans="1:17" x14ac:dyDescent="0.35">
      <c r="A1940" s="571">
        <v>18</v>
      </c>
      <c r="B1940" s="583">
        <v>33.200000000000003</v>
      </c>
      <c r="C1940" s="583">
        <v>24.6</v>
      </c>
      <c r="D1940" s="687">
        <v>0</v>
      </c>
      <c r="E1940" s="687">
        <v>0</v>
      </c>
      <c r="F1940" s="687">
        <v>0</v>
      </c>
      <c r="G1940" s="583">
        <v>33.200000000000003</v>
      </c>
      <c r="H1940" s="583">
        <v>24.6</v>
      </c>
      <c r="I1940" s="604">
        <v>96</v>
      </c>
      <c r="J1940" s="580">
        <v>69</v>
      </c>
      <c r="K1940" s="583">
        <v>1.7</v>
      </c>
      <c r="L1940" s="581">
        <v>6.22</v>
      </c>
      <c r="M1940" s="581">
        <v>1.04</v>
      </c>
      <c r="N1940" s="581">
        <v>1.03</v>
      </c>
      <c r="O1940" s="626">
        <f t="shared" si="407"/>
        <v>1.0350000000000001</v>
      </c>
      <c r="P1940" s="582" t="s">
        <v>164</v>
      </c>
      <c r="Q1940" s="583">
        <v>36.6</v>
      </c>
    </row>
    <row r="1941" spans="1:17" x14ac:dyDescent="0.35">
      <c r="A1941" s="571">
        <v>19</v>
      </c>
      <c r="B1941" s="583">
        <v>31</v>
      </c>
      <c r="C1941" s="583">
        <v>25.8</v>
      </c>
      <c r="D1941" s="687">
        <v>0</v>
      </c>
      <c r="E1941" s="687">
        <v>0</v>
      </c>
      <c r="F1941" s="687">
        <v>0</v>
      </c>
      <c r="G1941" s="583">
        <v>31</v>
      </c>
      <c r="H1941" s="583">
        <v>25.8</v>
      </c>
      <c r="I1941" s="604">
        <v>96</v>
      </c>
      <c r="J1941" s="580">
        <v>58</v>
      </c>
      <c r="K1941" s="581">
        <v>2.2000000000000002</v>
      </c>
      <c r="L1941" s="581">
        <v>3.02</v>
      </c>
      <c r="M1941" s="581">
        <v>1.0900000000000001</v>
      </c>
      <c r="N1941" s="580">
        <v>0.73</v>
      </c>
      <c r="O1941" s="626">
        <f t="shared" si="407"/>
        <v>0.91</v>
      </c>
      <c r="P1941" s="582" t="s">
        <v>164</v>
      </c>
      <c r="Q1941" s="583">
        <v>0</v>
      </c>
    </row>
    <row r="1942" spans="1:17" x14ac:dyDescent="0.35">
      <c r="A1942" s="580">
        <v>20</v>
      </c>
      <c r="B1942" s="583">
        <v>28.8</v>
      </c>
      <c r="C1942" s="583">
        <v>26.4</v>
      </c>
      <c r="D1942" s="687">
        <v>0</v>
      </c>
      <c r="E1942" s="687">
        <v>0</v>
      </c>
      <c r="F1942" s="687">
        <v>0</v>
      </c>
      <c r="G1942" s="583">
        <v>28.8</v>
      </c>
      <c r="H1942" s="583">
        <v>26.4</v>
      </c>
      <c r="I1942" s="604">
        <v>96</v>
      </c>
      <c r="J1942" s="580">
        <v>89</v>
      </c>
      <c r="K1942" s="581">
        <v>0.3</v>
      </c>
      <c r="L1942" s="581">
        <v>9.24</v>
      </c>
      <c r="M1942" s="580">
        <v>1.46</v>
      </c>
      <c r="N1942" s="580">
        <v>0.48</v>
      </c>
      <c r="O1942" s="626">
        <f t="shared" si="407"/>
        <v>0.97</v>
      </c>
      <c r="P1942" s="582" t="s">
        <v>164</v>
      </c>
      <c r="Q1942" s="583">
        <v>0</v>
      </c>
    </row>
    <row r="1943" spans="1:17" x14ac:dyDescent="0.35">
      <c r="A1943" s="580" t="s">
        <v>16</v>
      </c>
      <c r="B1943" s="583">
        <f>SUM(B1932:B1942)</f>
        <v>378.92</v>
      </c>
      <c r="C1943" s="583">
        <f>SUM(C1932:C1942)</f>
        <v>285.99999999999994</v>
      </c>
      <c r="D1943" s="687">
        <v>0</v>
      </c>
      <c r="E1943" s="687">
        <v>0</v>
      </c>
      <c r="F1943" s="687">
        <v>0</v>
      </c>
      <c r="G1943" s="583">
        <f t="shared" ref="G1943:N1943" si="410">SUM(G1932:G1942)</f>
        <v>378.92</v>
      </c>
      <c r="H1943" s="583">
        <f t="shared" si="410"/>
        <v>285.99999999999994</v>
      </c>
      <c r="I1943" s="583">
        <f t="shared" si="410"/>
        <v>1048</v>
      </c>
      <c r="J1943" s="583">
        <f t="shared" si="410"/>
        <v>614.5</v>
      </c>
      <c r="K1943" s="583">
        <f t="shared" si="410"/>
        <v>29.829999999999995</v>
      </c>
      <c r="L1943" s="583">
        <f t="shared" si="410"/>
        <v>66.72</v>
      </c>
      <c r="M1943" s="583">
        <f t="shared" si="410"/>
        <v>14.267000000000003</v>
      </c>
      <c r="N1943" s="583">
        <f t="shared" si="410"/>
        <v>12.953999999999999</v>
      </c>
      <c r="O1943" s="626">
        <f t="shared" si="407"/>
        <v>13.610500000000002</v>
      </c>
      <c r="P1943" s="582" t="s">
        <v>164</v>
      </c>
      <c r="Q1943" s="583"/>
    </row>
    <row r="1944" spans="1:17" x14ac:dyDescent="0.35">
      <c r="A1944" s="580" t="s">
        <v>18</v>
      </c>
      <c r="B1944" s="583">
        <f>AVERAGE(B1933:B1942)</f>
        <v>34.28</v>
      </c>
      <c r="C1944" s="583">
        <f>AVERAGE(C1933:C1942)</f>
        <v>26.02</v>
      </c>
      <c r="D1944" s="687">
        <v>0</v>
      </c>
      <c r="E1944" s="687">
        <v>0</v>
      </c>
      <c r="F1944" s="687">
        <v>0</v>
      </c>
      <c r="G1944" s="583">
        <f t="shared" ref="G1944:N1944" si="411">AVERAGE(G1933:G1942)</f>
        <v>34.28</v>
      </c>
      <c r="H1944" s="583">
        <f t="shared" si="411"/>
        <v>26.02</v>
      </c>
      <c r="I1944" s="583">
        <f t="shared" si="411"/>
        <v>95.4</v>
      </c>
      <c r="J1944" s="583">
        <f t="shared" si="411"/>
        <v>56.5</v>
      </c>
      <c r="K1944" s="583">
        <f t="shared" si="411"/>
        <v>2.6599999999999993</v>
      </c>
      <c r="L1944" s="583">
        <f t="shared" si="411"/>
        <v>6.3800000000000008</v>
      </c>
      <c r="M1944" s="583">
        <f t="shared" si="411"/>
        <v>1.2470000000000003</v>
      </c>
      <c r="N1944" s="583">
        <f t="shared" si="411"/>
        <v>1.198</v>
      </c>
      <c r="O1944" s="626">
        <f t="shared" si="407"/>
        <v>1.2225000000000001</v>
      </c>
      <c r="P1944" s="582" t="s">
        <v>164</v>
      </c>
      <c r="Q1944" s="583"/>
    </row>
    <row r="1945" spans="1:17" x14ac:dyDescent="0.35">
      <c r="A1945" s="580">
        <v>21</v>
      </c>
      <c r="B1945" s="583">
        <v>35</v>
      </c>
      <c r="C1945" s="583">
        <v>24</v>
      </c>
      <c r="D1945" s="687">
        <v>0</v>
      </c>
      <c r="E1945" s="687">
        <v>0</v>
      </c>
      <c r="F1945" s="687">
        <v>0</v>
      </c>
      <c r="G1945" s="583">
        <v>35</v>
      </c>
      <c r="H1945" s="583">
        <v>24</v>
      </c>
      <c r="I1945" s="604">
        <v>96</v>
      </c>
      <c r="J1945" s="580">
        <v>55</v>
      </c>
      <c r="K1945" s="581">
        <v>0.45</v>
      </c>
      <c r="L1945" s="581">
        <v>0</v>
      </c>
      <c r="M1945" s="581">
        <v>0.98</v>
      </c>
      <c r="N1945" s="581">
        <v>1.19</v>
      </c>
      <c r="O1945" s="626">
        <f t="shared" si="407"/>
        <v>1.085</v>
      </c>
      <c r="P1945" s="582" t="s">
        <v>164</v>
      </c>
      <c r="Q1945" s="583">
        <v>0</v>
      </c>
    </row>
    <row r="1946" spans="1:17" x14ac:dyDescent="0.35">
      <c r="A1946" s="594">
        <v>22</v>
      </c>
      <c r="B1946" s="583">
        <v>33.799999999999997</v>
      </c>
      <c r="C1946" s="583">
        <v>25</v>
      </c>
      <c r="D1946" s="687">
        <v>0</v>
      </c>
      <c r="E1946" s="687">
        <v>0</v>
      </c>
      <c r="F1946" s="687">
        <v>0</v>
      </c>
      <c r="G1946" s="583">
        <v>33.799999999999997</v>
      </c>
      <c r="H1946" s="583">
        <v>25</v>
      </c>
      <c r="I1946" s="604">
        <v>96</v>
      </c>
      <c r="J1946" s="580">
        <v>63</v>
      </c>
      <c r="K1946" s="583">
        <v>2.5</v>
      </c>
      <c r="L1946" s="581">
        <v>8.0399999999999991</v>
      </c>
      <c r="M1946" s="581">
        <v>1.32</v>
      </c>
      <c r="N1946" s="580">
        <v>1.56</v>
      </c>
      <c r="O1946" s="626">
        <f t="shared" si="407"/>
        <v>1.44</v>
      </c>
      <c r="P1946" s="582" t="s">
        <v>164</v>
      </c>
      <c r="Q1946" s="583">
        <v>30</v>
      </c>
    </row>
    <row r="1947" spans="1:17" x14ac:dyDescent="0.35">
      <c r="A1947" s="594">
        <v>23</v>
      </c>
      <c r="B1947" s="583">
        <v>34.200000000000003</v>
      </c>
      <c r="C1947" s="583">
        <v>26</v>
      </c>
      <c r="D1947" s="687">
        <v>0</v>
      </c>
      <c r="E1947" s="687">
        <v>0</v>
      </c>
      <c r="F1947" s="687">
        <v>0</v>
      </c>
      <c r="G1947" s="583">
        <v>34.200000000000003</v>
      </c>
      <c r="H1947" s="583">
        <v>26</v>
      </c>
      <c r="I1947" s="604">
        <v>96</v>
      </c>
      <c r="J1947" s="580">
        <v>52</v>
      </c>
      <c r="K1947" s="581">
        <v>2.2000000000000002</v>
      </c>
      <c r="L1947" s="581">
        <v>4.42</v>
      </c>
      <c r="M1947" s="580">
        <v>0.75</v>
      </c>
      <c r="N1947" s="581">
        <v>0.7</v>
      </c>
      <c r="O1947" s="626">
        <f t="shared" si="407"/>
        <v>0.72499999999999998</v>
      </c>
      <c r="P1947" s="582" t="s">
        <v>164</v>
      </c>
      <c r="Q1947" s="583">
        <v>4.8</v>
      </c>
    </row>
    <row r="1948" spans="1:17" x14ac:dyDescent="0.35">
      <c r="A1948" s="594">
        <v>24</v>
      </c>
      <c r="B1948" s="583">
        <v>31</v>
      </c>
      <c r="C1948" s="583">
        <v>25.8</v>
      </c>
      <c r="D1948" s="687">
        <v>0</v>
      </c>
      <c r="E1948" s="687">
        <v>0</v>
      </c>
      <c r="F1948" s="687">
        <v>0</v>
      </c>
      <c r="G1948" s="583">
        <v>31</v>
      </c>
      <c r="H1948" s="583">
        <v>25.8</v>
      </c>
      <c r="I1948" s="604">
        <v>96</v>
      </c>
      <c r="J1948" s="580">
        <v>81</v>
      </c>
      <c r="K1948" s="581">
        <v>2.25</v>
      </c>
      <c r="L1948" s="581">
        <v>3.96</v>
      </c>
      <c r="M1948" s="580">
        <v>1.1599999999999999</v>
      </c>
      <c r="N1948" s="580">
        <v>0.9</v>
      </c>
      <c r="O1948" s="626">
        <f t="shared" si="407"/>
        <v>1.03</v>
      </c>
      <c r="P1948" s="582" t="s">
        <v>164</v>
      </c>
      <c r="Q1948" s="583">
        <v>15.8</v>
      </c>
    </row>
    <row r="1949" spans="1:17" x14ac:dyDescent="0.35">
      <c r="A1949" s="594">
        <v>25</v>
      </c>
      <c r="B1949" s="583">
        <v>33.4</v>
      </c>
      <c r="C1949" s="583">
        <v>27</v>
      </c>
      <c r="D1949" s="687">
        <v>0</v>
      </c>
      <c r="E1949" s="687">
        <v>0</v>
      </c>
      <c r="F1949" s="687">
        <v>0</v>
      </c>
      <c r="G1949" s="583">
        <v>33.4</v>
      </c>
      <c r="H1949" s="583">
        <v>27</v>
      </c>
      <c r="I1949" s="604">
        <v>96</v>
      </c>
      <c r="J1949" s="580">
        <v>60</v>
      </c>
      <c r="K1949" s="581">
        <v>2.8</v>
      </c>
      <c r="L1949" s="581">
        <v>7.8</v>
      </c>
      <c r="M1949" s="581">
        <v>1.28</v>
      </c>
      <c r="N1949" s="581">
        <v>0.78</v>
      </c>
      <c r="O1949" s="626">
        <f t="shared" si="407"/>
        <v>1.03</v>
      </c>
      <c r="P1949" s="582" t="s">
        <v>164</v>
      </c>
      <c r="Q1949" s="583">
        <v>0</v>
      </c>
    </row>
    <row r="1950" spans="1:17" x14ac:dyDescent="0.35">
      <c r="A1950" s="594">
        <v>26</v>
      </c>
      <c r="B1950" s="583">
        <v>32.4</v>
      </c>
      <c r="C1950" s="583">
        <v>26.4</v>
      </c>
      <c r="D1950" s="687">
        <v>0</v>
      </c>
      <c r="E1950" s="687">
        <v>0</v>
      </c>
      <c r="F1950" s="687">
        <v>0</v>
      </c>
      <c r="G1950" s="583">
        <v>32.4</v>
      </c>
      <c r="H1950" s="583">
        <v>26.4</v>
      </c>
      <c r="I1950" s="604">
        <v>96</v>
      </c>
      <c r="J1950" s="580">
        <v>65</v>
      </c>
      <c r="K1950" s="581">
        <v>1.7</v>
      </c>
      <c r="L1950" s="581">
        <v>7.8</v>
      </c>
      <c r="M1950" s="581">
        <v>0.76</v>
      </c>
      <c r="N1950" s="580">
        <v>1.31</v>
      </c>
      <c r="O1950" s="626">
        <f t="shared" si="407"/>
        <v>1.0350000000000001</v>
      </c>
      <c r="P1950" s="582" t="s">
        <v>164</v>
      </c>
      <c r="Q1950" s="583">
        <v>0</v>
      </c>
    </row>
    <row r="1951" spans="1:17" x14ac:dyDescent="0.35">
      <c r="A1951" s="594">
        <v>27</v>
      </c>
      <c r="B1951" s="583">
        <v>31</v>
      </c>
      <c r="C1951" s="583">
        <v>25.2</v>
      </c>
      <c r="D1951" s="687">
        <v>0</v>
      </c>
      <c r="E1951" s="687">
        <v>0</v>
      </c>
      <c r="F1951" s="687">
        <v>0</v>
      </c>
      <c r="G1951" s="583">
        <v>31</v>
      </c>
      <c r="H1951" s="583">
        <v>25.2</v>
      </c>
      <c r="I1951" s="604">
        <v>96</v>
      </c>
      <c r="J1951" s="580">
        <v>67</v>
      </c>
      <c r="K1951" s="581">
        <v>1.1000000000000001</v>
      </c>
      <c r="L1951" s="581">
        <v>0</v>
      </c>
      <c r="M1951" s="580">
        <v>1.29</v>
      </c>
      <c r="N1951" s="580">
        <v>0.51</v>
      </c>
      <c r="O1951" s="626">
        <f t="shared" si="407"/>
        <v>0.9</v>
      </c>
      <c r="P1951" s="582" t="s">
        <v>164</v>
      </c>
      <c r="Q1951" s="583">
        <v>22</v>
      </c>
    </row>
    <row r="1952" spans="1:17" x14ac:dyDescent="0.35">
      <c r="A1952" s="594">
        <v>28</v>
      </c>
      <c r="B1952" s="583">
        <v>30</v>
      </c>
      <c r="C1952" s="583">
        <v>26.8</v>
      </c>
      <c r="D1952" s="687">
        <v>0</v>
      </c>
      <c r="E1952" s="687">
        <v>0</v>
      </c>
      <c r="F1952" s="687">
        <v>0</v>
      </c>
      <c r="G1952" s="583">
        <v>30</v>
      </c>
      <c r="H1952" s="583">
        <v>26.8</v>
      </c>
      <c r="I1952" s="604">
        <v>96</v>
      </c>
      <c r="J1952" s="580">
        <v>77</v>
      </c>
      <c r="K1952" s="583">
        <v>1.2</v>
      </c>
      <c r="L1952" s="581">
        <v>5.36</v>
      </c>
      <c r="M1952" s="581">
        <v>1.05</v>
      </c>
      <c r="N1952" s="581">
        <v>0.39</v>
      </c>
      <c r="O1952" s="626">
        <f t="shared" si="407"/>
        <v>0.72</v>
      </c>
      <c r="P1952" s="582" t="s">
        <v>164</v>
      </c>
      <c r="Q1952" s="583">
        <v>0</v>
      </c>
    </row>
    <row r="1953" spans="1:17" x14ac:dyDescent="0.35">
      <c r="A1953" s="594">
        <v>29</v>
      </c>
      <c r="B1953" s="583">
        <v>33.200000000000003</v>
      </c>
      <c r="C1953" s="583">
        <v>26.2</v>
      </c>
      <c r="D1953" s="687">
        <v>0</v>
      </c>
      <c r="E1953" s="687">
        <v>0</v>
      </c>
      <c r="F1953" s="687">
        <v>0</v>
      </c>
      <c r="G1953" s="583">
        <v>33.200000000000003</v>
      </c>
      <c r="H1953" s="583">
        <v>26.2</v>
      </c>
      <c r="I1953" s="604">
        <v>96</v>
      </c>
      <c r="J1953" s="580">
        <v>56</v>
      </c>
      <c r="K1953" s="583">
        <v>2</v>
      </c>
      <c r="L1953" s="581">
        <v>6.3</v>
      </c>
      <c r="M1953" s="581">
        <v>0.88</v>
      </c>
      <c r="N1953" s="583">
        <v>1</v>
      </c>
      <c r="O1953" s="626">
        <f t="shared" si="407"/>
        <v>0.94</v>
      </c>
      <c r="P1953" s="582" t="s">
        <v>164</v>
      </c>
      <c r="Q1953" s="583">
        <v>0</v>
      </c>
    </row>
    <row r="1954" spans="1:17" x14ac:dyDescent="0.35">
      <c r="A1954" s="594">
        <v>30</v>
      </c>
      <c r="B1954" s="583">
        <v>30.4</v>
      </c>
      <c r="C1954" s="583">
        <v>24.4</v>
      </c>
      <c r="D1954" s="687">
        <v>0</v>
      </c>
      <c r="E1954" s="687">
        <v>0</v>
      </c>
      <c r="F1954" s="687">
        <v>0</v>
      </c>
      <c r="G1954" s="583">
        <v>30.4</v>
      </c>
      <c r="H1954" s="583">
        <v>24.4</v>
      </c>
      <c r="I1954" s="604">
        <v>96</v>
      </c>
      <c r="J1954" s="580">
        <v>80</v>
      </c>
      <c r="K1954" s="583">
        <v>1</v>
      </c>
      <c r="L1954" s="581">
        <v>11.66</v>
      </c>
      <c r="M1954" s="580">
        <v>1.17</v>
      </c>
      <c r="N1954" s="580">
        <v>0.53</v>
      </c>
      <c r="O1954" s="626">
        <f t="shared" si="407"/>
        <v>0.85</v>
      </c>
      <c r="P1954" s="582" t="s">
        <v>164</v>
      </c>
      <c r="Q1954" s="583">
        <v>34.4</v>
      </c>
    </row>
    <row r="1955" spans="1:17" x14ac:dyDescent="0.35">
      <c r="A1955" s="580" t="s">
        <v>16</v>
      </c>
      <c r="B1955" s="583">
        <f>SUM(B1945:B1954)</f>
        <v>324.39999999999998</v>
      </c>
      <c r="C1955" s="583">
        <f>SUM(C1945:C1954)</f>
        <v>256.79999999999995</v>
      </c>
      <c r="D1955" s="583"/>
      <c r="E1955" s="583"/>
      <c r="F1955" s="583"/>
      <c r="G1955" s="583">
        <f t="shared" ref="G1955:O1955" si="412">SUM(G1945:G1954)</f>
        <v>324.39999999999998</v>
      </c>
      <c r="H1955" s="583">
        <f t="shared" si="412"/>
        <v>256.79999999999995</v>
      </c>
      <c r="I1955" s="583">
        <f t="shared" si="412"/>
        <v>960</v>
      </c>
      <c r="J1955" s="583">
        <f t="shared" si="412"/>
        <v>656</v>
      </c>
      <c r="K1955" s="583">
        <f t="shared" si="412"/>
        <v>17.199999999999996</v>
      </c>
      <c r="L1955" s="583">
        <f t="shared" si="412"/>
        <v>55.339999999999989</v>
      </c>
      <c r="M1955" s="583">
        <f t="shared" si="412"/>
        <v>10.64</v>
      </c>
      <c r="N1955" s="583">
        <f t="shared" si="412"/>
        <v>8.8699999999999992</v>
      </c>
      <c r="O1955" s="583">
        <f t="shared" si="412"/>
        <v>9.7550000000000008</v>
      </c>
      <c r="P1955" s="582" t="s">
        <v>164</v>
      </c>
      <c r="Q1955" s="583"/>
    </row>
    <row r="1956" spans="1:17" x14ac:dyDescent="0.35">
      <c r="A1956" s="580" t="s">
        <v>18</v>
      </c>
      <c r="B1956" s="581">
        <f>AVERAGE(B1945:B1954)</f>
        <v>32.44</v>
      </c>
      <c r="C1956" s="581">
        <f>AVERAGE(C1945:C1954)</f>
        <v>25.679999999999996</v>
      </c>
      <c r="D1956" s="581"/>
      <c r="E1956" s="581"/>
      <c r="F1956" s="581"/>
      <c r="G1956" s="581">
        <f t="shared" ref="G1956:O1956" si="413">AVERAGE(G1945:G1954)</f>
        <v>32.44</v>
      </c>
      <c r="H1956" s="581">
        <f t="shared" si="413"/>
        <v>25.679999999999996</v>
      </c>
      <c r="I1956" s="581">
        <f t="shared" si="413"/>
        <v>96</v>
      </c>
      <c r="J1956" s="581">
        <f t="shared" si="413"/>
        <v>65.599999999999994</v>
      </c>
      <c r="K1956" s="581">
        <f t="shared" si="413"/>
        <v>1.7199999999999995</v>
      </c>
      <c r="L1956" s="581">
        <f t="shared" si="413"/>
        <v>5.5339999999999989</v>
      </c>
      <c r="M1956" s="581">
        <f t="shared" si="413"/>
        <v>1.0640000000000001</v>
      </c>
      <c r="N1956" s="581">
        <f t="shared" si="413"/>
        <v>0.8869999999999999</v>
      </c>
      <c r="O1956" s="581">
        <f t="shared" si="413"/>
        <v>0.97550000000000003</v>
      </c>
      <c r="P1956" s="582" t="s">
        <v>164</v>
      </c>
      <c r="Q1956" s="581"/>
    </row>
    <row r="1957" spans="1:17" x14ac:dyDescent="0.35">
      <c r="A1957" s="580" t="s">
        <v>20</v>
      </c>
      <c r="B1957" s="581">
        <f>B1955+B1943+B1931</f>
        <v>1064.52</v>
      </c>
      <c r="C1957" s="581">
        <f>C1955+C1943+C1931</f>
        <v>800.8</v>
      </c>
      <c r="D1957" s="581"/>
      <c r="E1957" s="581"/>
      <c r="F1957" s="581"/>
      <c r="G1957" s="581">
        <f t="shared" ref="G1957:O1957" si="414">G1955+G1943+G1931</f>
        <v>1064.52</v>
      </c>
      <c r="H1957" s="581">
        <f t="shared" si="414"/>
        <v>800.8</v>
      </c>
      <c r="I1957" s="581">
        <f t="shared" si="414"/>
        <v>2948</v>
      </c>
      <c r="J1957" s="581">
        <f t="shared" si="414"/>
        <v>1765.5</v>
      </c>
      <c r="K1957" s="581">
        <f t="shared" si="414"/>
        <v>79.329999999999984</v>
      </c>
      <c r="L1957" s="581">
        <f t="shared" si="414"/>
        <v>124.97999999999999</v>
      </c>
      <c r="M1957" s="581">
        <f t="shared" si="414"/>
        <v>42.87700000000001</v>
      </c>
      <c r="N1957" s="581">
        <f t="shared" si="414"/>
        <v>31.564</v>
      </c>
      <c r="O1957" s="581">
        <f t="shared" si="414"/>
        <v>37.220500000000001</v>
      </c>
      <c r="P1957" s="582" t="s">
        <v>164</v>
      </c>
      <c r="Q1957" s="581"/>
    </row>
    <row r="1958" spans="1:17" x14ac:dyDescent="0.35">
      <c r="A1958" s="580" t="s">
        <v>21</v>
      </c>
      <c r="B1958" s="581">
        <f>B1957/30</f>
        <v>35.484000000000002</v>
      </c>
      <c r="C1958" s="581">
        <f>C1957/30</f>
        <v>26.693333333333332</v>
      </c>
      <c r="D1958" s="581"/>
      <c r="E1958" s="581"/>
      <c r="F1958" s="581"/>
      <c r="G1958" s="581">
        <f t="shared" ref="G1958:O1958" si="415">G1957/30</f>
        <v>35.484000000000002</v>
      </c>
      <c r="H1958" s="581">
        <f t="shared" si="415"/>
        <v>26.693333333333332</v>
      </c>
      <c r="I1958" s="581">
        <f t="shared" si="415"/>
        <v>98.266666666666666</v>
      </c>
      <c r="J1958" s="581">
        <f t="shared" si="415"/>
        <v>58.85</v>
      </c>
      <c r="K1958" s="581">
        <f t="shared" si="415"/>
        <v>2.644333333333333</v>
      </c>
      <c r="L1958" s="581">
        <f t="shared" si="415"/>
        <v>4.1659999999999995</v>
      </c>
      <c r="M1958" s="581">
        <f t="shared" si="415"/>
        <v>1.4292333333333336</v>
      </c>
      <c r="N1958" s="581">
        <f t="shared" si="415"/>
        <v>1.0521333333333334</v>
      </c>
      <c r="O1958" s="581">
        <f t="shared" si="415"/>
        <v>1.2406833333333334</v>
      </c>
      <c r="P1958" s="582" t="s">
        <v>164</v>
      </c>
      <c r="Q1958" s="581"/>
    </row>
    <row r="1959" spans="1:17" x14ac:dyDescent="0.35">
      <c r="A1959" s="634"/>
      <c r="B1959" s="634"/>
      <c r="C1959" s="634"/>
      <c r="D1959" s="634"/>
      <c r="E1959" s="634"/>
      <c r="F1959" s="634"/>
      <c r="G1959" s="634"/>
      <c r="H1959" s="634"/>
      <c r="I1959" s="634"/>
      <c r="J1959" s="634"/>
      <c r="K1959" s="634"/>
      <c r="L1959" s="634"/>
      <c r="M1959" s="634"/>
      <c r="N1959" s="634"/>
      <c r="O1959" s="634"/>
      <c r="P1959" s="634"/>
      <c r="Q1959" s="634"/>
    </row>
    <row r="1960" spans="1:17" ht="15" thickBot="1" x14ac:dyDescent="0.4">
      <c r="A1960" s="634"/>
      <c r="B1960" s="1589" t="s">
        <v>356</v>
      </c>
      <c r="C1960" s="1589"/>
      <c r="D1960" s="1589"/>
      <c r="E1960" s="1589"/>
      <c r="F1960" s="1589"/>
      <c r="G1960" s="1589"/>
      <c r="H1960" s="1589"/>
      <c r="I1960" s="1589"/>
      <c r="J1960" s="1589"/>
      <c r="K1960" s="1589"/>
      <c r="L1960" s="1589"/>
      <c r="M1960" s="1589"/>
      <c r="N1960" s="658"/>
      <c r="O1960" s="658"/>
      <c r="P1960" s="657"/>
      <c r="Q1960" s="634"/>
    </row>
    <row r="1961" spans="1:17" ht="30.75" customHeight="1" x14ac:dyDescent="0.35">
      <c r="A1961" s="1569" t="s">
        <v>1</v>
      </c>
      <c r="B1961" s="1460" t="s">
        <v>23</v>
      </c>
      <c r="C1961" s="1578"/>
      <c r="D1961" s="1578"/>
      <c r="E1961" s="1578"/>
      <c r="F1961" s="1571"/>
      <c r="G1961" s="1460" t="s">
        <v>24</v>
      </c>
      <c r="H1961" s="1571"/>
      <c r="I1961" s="1460" t="s">
        <v>4</v>
      </c>
      <c r="J1961" s="1571"/>
      <c r="K1961" s="1572" t="s">
        <v>5</v>
      </c>
      <c r="L1961" s="1573"/>
      <c r="M1961" s="1590" t="s">
        <v>6</v>
      </c>
      <c r="N1961" s="1591"/>
      <c r="O1961" s="1592"/>
      <c r="P1961" s="1593" t="s">
        <v>7</v>
      </c>
      <c r="Q1961" s="1593" t="s">
        <v>8</v>
      </c>
    </row>
    <row r="1962" spans="1:17" ht="26" x14ac:dyDescent="0.35">
      <c r="A1962" s="1597"/>
      <c r="B1962" s="568">
        <v>0.05</v>
      </c>
      <c r="C1962" s="568">
        <v>0.1</v>
      </c>
      <c r="D1962" s="568"/>
      <c r="E1962" s="568"/>
      <c r="F1962" s="568">
        <v>0.2</v>
      </c>
      <c r="G1962" s="568" t="s">
        <v>9</v>
      </c>
      <c r="H1962" s="568" t="s">
        <v>10</v>
      </c>
      <c r="I1962" s="568" t="s">
        <v>9</v>
      </c>
      <c r="J1962" s="568" t="s">
        <v>10</v>
      </c>
      <c r="K1962" s="630" t="s">
        <v>11</v>
      </c>
      <c r="L1962" s="568" t="s">
        <v>12</v>
      </c>
      <c r="M1962" s="606" t="s">
        <v>13</v>
      </c>
      <c r="N1962" s="606" t="s">
        <v>14</v>
      </c>
      <c r="O1962" s="606" t="s">
        <v>15</v>
      </c>
      <c r="P1962" s="1579"/>
      <c r="Q1962" s="1579"/>
    </row>
    <row r="1963" spans="1:17" x14ac:dyDescent="0.35">
      <c r="A1963" s="580">
        <v>1</v>
      </c>
      <c r="B1963" s="581">
        <v>25.96</v>
      </c>
      <c r="C1963" s="581">
        <v>26.72</v>
      </c>
      <c r="D1963" s="687">
        <v>0</v>
      </c>
      <c r="E1963" s="687">
        <v>0</v>
      </c>
      <c r="F1963" s="687">
        <v>0</v>
      </c>
      <c r="G1963" s="583">
        <v>28.8</v>
      </c>
      <c r="H1963" s="583">
        <v>26</v>
      </c>
      <c r="I1963" s="604">
        <v>96</v>
      </c>
      <c r="J1963" s="580">
        <v>85</v>
      </c>
      <c r="K1963" s="581">
        <v>0.6</v>
      </c>
      <c r="L1963" s="581">
        <v>0</v>
      </c>
      <c r="M1963" s="580">
        <v>0.73</v>
      </c>
      <c r="N1963" s="580">
        <v>0.26</v>
      </c>
      <c r="O1963" s="626">
        <f>AVERAGE(M1963:N1963)</f>
        <v>0.495</v>
      </c>
      <c r="P1963" s="582" t="s">
        <v>164</v>
      </c>
      <c r="Q1963" s="583">
        <v>18</v>
      </c>
    </row>
    <row r="1964" spans="1:17" x14ac:dyDescent="0.35">
      <c r="A1964" s="580">
        <v>2</v>
      </c>
      <c r="B1964" s="581">
        <v>31.12</v>
      </c>
      <c r="C1964" s="581">
        <v>30.84</v>
      </c>
      <c r="D1964" s="687">
        <v>0</v>
      </c>
      <c r="E1964" s="687">
        <v>0</v>
      </c>
      <c r="F1964" s="687">
        <v>0</v>
      </c>
      <c r="G1964" s="583">
        <v>32.799999999999997</v>
      </c>
      <c r="H1964" s="583">
        <v>25.8</v>
      </c>
      <c r="I1964" s="604">
        <v>96</v>
      </c>
      <c r="J1964" s="580">
        <v>55</v>
      </c>
      <c r="K1964" s="581">
        <v>2.2999999999999998</v>
      </c>
      <c r="L1964" s="581">
        <v>4</v>
      </c>
      <c r="M1964" s="581">
        <v>1</v>
      </c>
      <c r="N1964" s="581">
        <v>0.32</v>
      </c>
      <c r="O1964" s="626">
        <f t="shared" ref="O1964:O1997" si="416">AVERAGE(M1964:N1964)</f>
        <v>0.66</v>
      </c>
      <c r="P1964" s="582" t="s">
        <v>164</v>
      </c>
      <c r="Q1964" s="583">
        <v>2.8</v>
      </c>
    </row>
    <row r="1965" spans="1:17" x14ac:dyDescent="0.35">
      <c r="A1965" s="571">
        <v>3</v>
      </c>
      <c r="B1965" s="581">
        <v>31.6</v>
      </c>
      <c r="C1965" s="581">
        <v>30.32</v>
      </c>
      <c r="D1965" s="687">
        <v>0</v>
      </c>
      <c r="E1965" s="687">
        <v>0</v>
      </c>
      <c r="F1965" s="687">
        <v>0</v>
      </c>
      <c r="G1965" s="583">
        <v>33.200000000000003</v>
      </c>
      <c r="H1965" s="583">
        <v>26.4</v>
      </c>
      <c r="I1965" s="604">
        <v>96</v>
      </c>
      <c r="J1965" s="580">
        <v>68</v>
      </c>
      <c r="K1965" s="581">
        <v>1.9</v>
      </c>
      <c r="L1965" s="581">
        <v>5.98</v>
      </c>
      <c r="M1965" s="581">
        <v>1.45</v>
      </c>
      <c r="N1965" s="580">
        <v>0.56999999999999995</v>
      </c>
      <c r="O1965" s="626">
        <f t="shared" si="416"/>
        <v>1.01</v>
      </c>
      <c r="P1965" s="582" t="s">
        <v>164</v>
      </c>
      <c r="Q1965" s="583">
        <v>0</v>
      </c>
    </row>
    <row r="1966" spans="1:17" x14ac:dyDescent="0.35">
      <c r="A1966" s="571">
        <v>4</v>
      </c>
      <c r="B1966" s="581">
        <v>33.200000000000003</v>
      </c>
      <c r="C1966" s="581">
        <v>30.8</v>
      </c>
      <c r="D1966" s="687">
        <v>0</v>
      </c>
      <c r="E1966" s="687">
        <v>0</v>
      </c>
      <c r="F1966" s="687">
        <v>0</v>
      </c>
      <c r="G1966" s="583">
        <v>34.799999999999997</v>
      </c>
      <c r="H1966" s="583">
        <v>26.2</v>
      </c>
      <c r="I1966" s="604">
        <v>96</v>
      </c>
      <c r="J1966" s="580">
        <v>65</v>
      </c>
      <c r="K1966" s="581">
        <v>1.8</v>
      </c>
      <c r="L1966" s="581">
        <v>5.92</v>
      </c>
      <c r="M1966" s="580">
        <v>0.98</v>
      </c>
      <c r="N1966" s="581">
        <v>0.5</v>
      </c>
      <c r="O1966" s="626">
        <f t="shared" si="416"/>
        <v>0.74</v>
      </c>
      <c r="P1966" s="582" t="s">
        <v>164</v>
      </c>
      <c r="Q1966" s="583">
        <v>0</v>
      </c>
    </row>
    <row r="1967" spans="1:17" x14ac:dyDescent="0.35">
      <c r="A1967" s="571">
        <v>5</v>
      </c>
      <c r="B1967" s="581">
        <v>32.4</v>
      </c>
      <c r="C1967" s="581">
        <v>30.8</v>
      </c>
      <c r="D1967" s="687">
        <v>0</v>
      </c>
      <c r="E1967" s="687">
        <v>0</v>
      </c>
      <c r="F1967" s="687">
        <v>0</v>
      </c>
      <c r="G1967" s="583">
        <v>33.4</v>
      </c>
      <c r="H1967" s="583">
        <v>27</v>
      </c>
      <c r="I1967" s="604">
        <v>96</v>
      </c>
      <c r="J1967" s="580">
        <v>59</v>
      </c>
      <c r="K1967" s="583">
        <v>1.5</v>
      </c>
      <c r="L1967" s="581">
        <v>4.9000000000000004</v>
      </c>
      <c r="M1967" s="581">
        <v>1.2</v>
      </c>
      <c r="N1967" s="581">
        <v>0.8</v>
      </c>
      <c r="O1967" s="626">
        <f t="shared" si="416"/>
        <v>1</v>
      </c>
      <c r="P1967" s="582" t="s">
        <v>357</v>
      </c>
      <c r="Q1967" s="583">
        <v>0</v>
      </c>
    </row>
    <row r="1968" spans="1:17" x14ac:dyDescent="0.35">
      <c r="A1968" s="571">
        <v>6</v>
      </c>
      <c r="B1968" s="581">
        <v>29.24</v>
      </c>
      <c r="C1968" s="581">
        <v>29.28</v>
      </c>
      <c r="D1968" s="687">
        <v>0</v>
      </c>
      <c r="E1968" s="687">
        <v>0</v>
      </c>
      <c r="F1968" s="687">
        <v>0</v>
      </c>
      <c r="G1968" s="583">
        <v>31.8</v>
      </c>
      <c r="H1968" s="583">
        <v>26.4</v>
      </c>
      <c r="I1968" s="604">
        <v>92</v>
      </c>
      <c r="J1968" s="580">
        <v>62</v>
      </c>
      <c r="K1968" s="583">
        <v>2</v>
      </c>
      <c r="L1968" s="581">
        <v>1.6</v>
      </c>
      <c r="M1968" s="581">
        <v>2.02</v>
      </c>
      <c r="N1968" s="581">
        <v>0.43</v>
      </c>
      <c r="O1968" s="626">
        <f t="shared" si="416"/>
        <v>1.2250000000000001</v>
      </c>
      <c r="P1968" s="582" t="s">
        <v>65</v>
      </c>
      <c r="Q1968" s="583">
        <v>21.5</v>
      </c>
    </row>
    <row r="1969" spans="1:17" x14ac:dyDescent="0.35">
      <c r="A1969" s="571">
        <v>7</v>
      </c>
      <c r="B1969" s="581">
        <v>31.08</v>
      </c>
      <c r="C1969" s="581">
        <v>30.6</v>
      </c>
      <c r="D1969" s="687">
        <v>0</v>
      </c>
      <c r="E1969" s="687">
        <v>0</v>
      </c>
      <c r="F1969" s="687">
        <v>0</v>
      </c>
      <c r="G1969" s="583">
        <v>34.799999999999997</v>
      </c>
      <c r="H1969" s="583">
        <v>26.4</v>
      </c>
      <c r="I1969" s="604">
        <v>96</v>
      </c>
      <c r="J1969" s="580">
        <v>63</v>
      </c>
      <c r="K1969" s="583">
        <v>1.5</v>
      </c>
      <c r="L1969" s="581">
        <v>1.6</v>
      </c>
      <c r="M1969" s="583">
        <v>1</v>
      </c>
      <c r="N1969" s="580">
        <v>0.39</v>
      </c>
      <c r="O1969" s="626">
        <f t="shared" si="416"/>
        <v>0.69500000000000006</v>
      </c>
      <c r="P1969" s="582" t="s">
        <v>86</v>
      </c>
      <c r="Q1969" s="583">
        <v>0</v>
      </c>
    </row>
    <row r="1970" spans="1:17" x14ac:dyDescent="0.35">
      <c r="A1970" s="571">
        <v>8</v>
      </c>
      <c r="B1970" s="581">
        <v>29.24</v>
      </c>
      <c r="C1970" s="581">
        <v>28.64</v>
      </c>
      <c r="D1970" s="687">
        <v>0</v>
      </c>
      <c r="E1970" s="687">
        <v>0</v>
      </c>
      <c r="F1970" s="687">
        <v>0</v>
      </c>
      <c r="G1970" s="583">
        <v>31.2</v>
      </c>
      <c r="H1970" s="583">
        <v>25.8</v>
      </c>
      <c r="I1970" s="604">
        <v>96</v>
      </c>
      <c r="J1970" s="580">
        <v>66</v>
      </c>
      <c r="K1970" s="581">
        <v>1.3</v>
      </c>
      <c r="L1970" s="581">
        <v>1.2</v>
      </c>
      <c r="M1970" s="580">
        <v>1.3</v>
      </c>
      <c r="N1970" s="581">
        <v>0.3</v>
      </c>
      <c r="O1970" s="626">
        <f t="shared" si="416"/>
        <v>0.8</v>
      </c>
      <c r="P1970" s="582" t="s">
        <v>358</v>
      </c>
      <c r="Q1970" s="583">
        <v>11.1</v>
      </c>
    </row>
    <row r="1971" spans="1:17" x14ac:dyDescent="0.35">
      <c r="A1971" s="571">
        <v>9</v>
      </c>
      <c r="B1971" s="581">
        <v>31.72</v>
      </c>
      <c r="C1971" s="581">
        <v>29.96</v>
      </c>
      <c r="D1971" s="687">
        <v>0</v>
      </c>
      <c r="E1971" s="687">
        <v>0</v>
      </c>
      <c r="F1971" s="687">
        <v>0</v>
      </c>
      <c r="G1971" s="583">
        <v>33</v>
      </c>
      <c r="H1971" s="583">
        <v>25.6</v>
      </c>
      <c r="I1971" s="604">
        <v>96</v>
      </c>
      <c r="J1971" s="580">
        <v>56</v>
      </c>
      <c r="K1971" s="583">
        <v>2.5</v>
      </c>
      <c r="L1971" s="581">
        <v>6.52</v>
      </c>
      <c r="M1971" s="581">
        <v>1.29</v>
      </c>
      <c r="N1971" s="581">
        <v>0.37</v>
      </c>
      <c r="O1971" s="626">
        <f t="shared" si="416"/>
        <v>0.83000000000000007</v>
      </c>
      <c r="P1971" s="582">
        <v>0.35416666666666669</v>
      </c>
      <c r="Q1971" s="583">
        <v>0</v>
      </c>
    </row>
    <row r="1972" spans="1:17" x14ac:dyDescent="0.35">
      <c r="A1972" s="580">
        <v>10</v>
      </c>
      <c r="B1972" s="581">
        <v>30.52</v>
      </c>
      <c r="C1972" s="581">
        <v>30.24</v>
      </c>
      <c r="D1972" s="687">
        <v>0</v>
      </c>
      <c r="E1972" s="687">
        <v>0</v>
      </c>
      <c r="F1972" s="687">
        <v>0</v>
      </c>
      <c r="G1972" s="583">
        <v>30.8</v>
      </c>
      <c r="H1972" s="583">
        <v>27.4</v>
      </c>
      <c r="I1972" s="604">
        <v>96</v>
      </c>
      <c r="J1972" s="580">
        <v>61</v>
      </c>
      <c r="K1972" s="583">
        <v>2.2000000000000002</v>
      </c>
      <c r="L1972" s="581">
        <v>6.52</v>
      </c>
      <c r="M1972" s="581">
        <v>2.15</v>
      </c>
      <c r="N1972" s="580">
        <v>1.0900000000000001</v>
      </c>
      <c r="O1972" s="626">
        <f t="shared" si="416"/>
        <v>1.62</v>
      </c>
      <c r="P1972" s="582">
        <v>0.16319444444444445</v>
      </c>
      <c r="Q1972" s="583">
        <v>0</v>
      </c>
    </row>
    <row r="1973" spans="1:17" x14ac:dyDescent="0.35">
      <c r="A1973" s="580" t="s">
        <v>16</v>
      </c>
      <c r="B1973" s="581">
        <f>SUM(B1963:B1972)</f>
        <v>306.08000000000004</v>
      </c>
      <c r="C1973" s="581">
        <f>SUM(C1963:C1972)</f>
        <v>298.2</v>
      </c>
      <c r="D1973" s="687">
        <v>0</v>
      </c>
      <c r="E1973" s="687">
        <v>0</v>
      </c>
      <c r="F1973" s="687">
        <v>0</v>
      </c>
      <c r="G1973" s="581">
        <f t="shared" ref="G1973:N1973" si="417">SUM(G1963:G1972)</f>
        <v>324.60000000000002</v>
      </c>
      <c r="H1973" s="581">
        <f t="shared" si="417"/>
        <v>263</v>
      </c>
      <c r="I1973" s="581">
        <f t="shared" si="417"/>
        <v>956</v>
      </c>
      <c r="J1973" s="581">
        <f t="shared" si="417"/>
        <v>640</v>
      </c>
      <c r="K1973" s="581">
        <f t="shared" si="417"/>
        <v>17.600000000000001</v>
      </c>
      <c r="L1973" s="581">
        <f t="shared" si="417"/>
        <v>38.24</v>
      </c>
      <c r="M1973" s="581">
        <f t="shared" si="417"/>
        <v>13.120000000000003</v>
      </c>
      <c r="N1973" s="581">
        <f t="shared" si="417"/>
        <v>5.03</v>
      </c>
      <c r="O1973" s="626">
        <f t="shared" si="416"/>
        <v>9.0750000000000011</v>
      </c>
      <c r="P1973" s="582"/>
      <c r="Q1973" s="583"/>
    </row>
    <row r="1974" spans="1:17" x14ac:dyDescent="0.35">
      <c r="A1974" s="580" t="s">
        <v>18</v>
      </c>
      <c r="B1974" s="581">
        <f>AVERAGE(B1963:B1972)</f>
        <v>30.608000000000004</v>
      </c>
      <c r="C1974" s="581">
        <f>AVERAGE(C1963:C1972)</f>
        <v>29.82</v>
      </c>
      <c r="D1974" s="687">
        <v>0</v>
      </c>
      <c r="E1974" s="687">
        <v>0</v>
      </c>
      <c r="F1974" s="687">
        <v>0</v>
      </c>
      <c r="G1974" s="581">
        <f t="shared" ref="G1974:N1974" si="418">AVERAGE(G1963:G1972)</f>
        <v>32.46</v>
      </c>
      <c r="H1974" s="581">
        <f t="shared" si="418"/>
        <v>26.3</v>
      </c>
      <c r="I1974" s="581">
        <f t="shared" si="418"/>
        <v>95.6</v>
      </c>
      <c r="J1974" s="581">
        <f t="shared" si="418"/>
        <v>64</v>
      </c>
      <c r="K1974" s="581">
        <f t="shared" si="418"/>
        <v>1.7600000000000002</v>
      </c>
      <c r="L1974" s="581">
        <f t="shared" si="418"/>
        <v>3.8240000000000003</v>
      </c>
      <c r="M1974" s="581">
        <f t="shared" si="418"/>
        <v>1.3120000000000003</v>
      </c>
      <c r="N1974" s="581">
        <f t="shared" si="418"/>
        <v>0.503</v>
      </c>
      <c r="O1974" s="626">
        <f t="shared" si="416"/>
        <v>0.9075000000000002</v>
      </c>
      <c r="P1974" s="582"/>
      <c r="Q1974" s="583"/>
    </row>
    <row r="1975" spans="1:17" x14ac:dyDescent="0.35">
      <c r="A1975" s="580">
        <v>11</v>
      </c>
      <c r="B1975" s="581">
        <v>31.88</v>
      </c>
      <c r="C1975" s="581">
        <v>30.84</v>
      </c>
      <c r="D1975" s="687">
        <v>0</v>
      </c>
      <c r="E1975" s="687">
        <v>0</v>
      </c>
      <c r="F1975" s="687">
        <v>0</v>
      </c>
      <c r="G1975" s="583">
        <v>32.4</v>
      </c>
      <c r="H1975" s="583">
        <v>26.2</v>
      </c>
      <c r="I1975" s="604">
        <v>96</v>
      </c>
      <c r="J1975" s="580">
        <v>50</v>
      </c>
      <c r="K1975" s="583">
        <v>1.8</v>
      </c>
      <c r="L1975" s="581">
        <v>4.28</v>
      </c>
      <c r="M1975" s="580">
        <v>0.93</v>
      </c>
      <c r="N1975" s="581">
        <v>0.44</v>
      </c>
      <c r="O1975" s="626">
        <f t="shared" si="416"/>
        <v>0.68500000000000005</v>
      </c>
      <c r="P1975" s="582">
        <v>0.29166666666666669</v>
      </c>
      <c r="Q1975" s="583">
        <v>14</v>
      </c>
    </row>
    <row r="1976" spans="1:17" x14ac:dyDescent="0.35">
      <c r="A1976" s="571">
        <v>12</v>
      </c>
      <c r="B1976" s="581">
        <v>31.2</v>
      </c>
      <c r="C1976" s="581">
        <v>28.76</v>
      </c>
      <c r="D1976" s="687">
        <v>0</v>
      </c>
      <c r="E1976" s="687">
        <v>0</v>
      </c>
      <c r="F1976" s="687">
        <v>0</v>
      </c>
      <c r="G1976" s="583">
        <v>32.799999999999997</v>
      </c>
      <c r="H1976" s="583">
        <v>26.2</v>
      </c>
      <c r="I1976" s="604">
        <v>96</v>
      </c>
      <c r="J1976" s="580">
        <v>56</v>
      </c>
      <c r="K1976" s="583">
        <v>2.2000000000000002</v>
      </c>
      <c r="L1976" s="581">
        <v>6.16</v>
      </c>
      <c r="M1976" s="581">
        <v>1.21</v>
      </c>
      <c r="N1976" s="581">
        <v>0.44</v>
      </c>
      <c r="O1976" s="626">
        <f t="shared" si="416"/>
        <v>0.82499999999999996</v>
      </c>
      <c r="P1976" s="582">
        <v>0.33680555555555558</v>
      </c>
      <c r="Q1976" s="583">
        <v>0</v>
      </c>
    </row>
    <row r="1977" spans="1:17" x14ac:dyDescent="0.35">
      <c r="A1977" s="571">
        <v>13</v>
      </c>
      <c r="B1977" s="581">
        <v>26.04</v>
      </c>
      <c r="C1977" s="581">
        <v>28.12</v>
      </c>
      <c r="D1977" s="687">
        <v>0</v>
      </c>
      <c r="E1977" s="687">
        <v>0</v>
      </c>
      <c r="F1977" s="687">
        <v>0</v>
      </c>
      <c r="G1977" s="583">
        <v>29.2</v>
      </c>
      <c r="H1977" s="583">
        <v>25.2</v>
      </c>
      <c r="I1977" s="604">
        <v>96</v>
      </c>
      <c r="J1977" s="580">
        <v>77</v>
      </c>
      <c r="K1977" s="583">
        <v>1</v>
      </c>
      <c r="L1977" s="581">
        <v>3.34</v>
      </c>
      <c r="M1977" s="581">
        <v>1.86</v>
      </c>
      <c r="N1977" s="581">
        <v>0.41</v>
      </c>
      <c r="O1977" s="626">
        <f t="shared" si="416"/>
        <v>1.135</v>
      </c>
      <c r="P1977" s="642">
        <v>0.10416666666666667</v>
      </c>
      <c r="Q1977" s="583">
        <v>0</v>
      </c>
    </row>
    <row r="1978" spans="1:17" x14ac:dyDescent="0.35">
      <c r="A1978" s="571">
        <v>14</v>
      </c>
      <c r="B1978" s="581">
        <v>31.24</v>
      </c>
      <c r="C1978" s="581">
        <v>29.88</v>
      </c>
      <c r="D1978" s="687">
        <v>0</v>
      </c>
      <c r="E1978" s="687">
        <v>0</v>
      </c>
      <c r="F1978" s="687">
        <v>0</v>
      </c>
      <c r="G1978" s="583">
        <v>34.200000000000003</v>
      </c>
      <c r="H1978" s="583">
        <v>25.4</v>
      </c>
      <c r="I1978" s="604">
        <v>96</v>
      </c>
      <c r="J1978" s="580">
        <v>54</v>
      </c>
      <c r="K1978" s="583">
        <v>2.5</v>
      </c>
      <c r="L1978" s="581">
        <v>8.2200000000000006</v>
      </c>
      <c r="M1978" s="583">
        <v>1.02</v>
      </c>
      <c r="N1978" s="580">
        <v>0.87</v>
      </c>
      <c r="O1978" s="626">
        <f t="shared" si="416"/>
        <v>0.94500000000000006</v>
      </c>
      <c r="P1978" s="642">
        <v>0.4375</v>
      </c>
      <c r="Q1978" s="583">
        <v>0</v>
      </c>
    </row>
    <row r="1979" spans="1:17" x14ac:dyDescent="0.35">
      <c r="A1979" s="571">
        <v>15</v>
      </c>
      <c r="B1979" s="581">
        <v>31.68</v>
      </c>
      <c r="C1979" s="581">
        <v>30.4</v>
      </c>
      <c r="D1979" s="687">
        <v>0</v>
      </c>
      <c r="E1979" s="687">
        <v>0</v>
      </c>
      <c r="F1979" s="687">
        <v>0</v>
      </c>
      <c r="G1979" s="583">
        <v>33</v>
      </c>
      <c r="H1979" s="583">
        <v>25</v>
      </c>
      <c r="I1979" s="604">
        <v>96</v>
      </c>
      <c r="J1979" s="580">
        <v>63</v>
      </c>
      <c r="K1979" s="583">
        <v>2</v>
      </c>
      <c r="L1979" s="581">
        <v>2.34</v>
      </c>
      <c r="M1979" s="580">
        <v>1.1499999999999999</v>
      </c>
      <c r="N1979" s="581">
        <v>0.73</v>
      </c>
      <c r="O1979" s="626">
        <f t="shared" si="416"/>
        <v>0.94</v>
      </c>
      <c r="P1979" s="582">
        <v>0.41319444444444442</v>
      </c>
      <c r="Q1979" s="583">
        <v>21</v>
      </c>
    </row>
    <row r="1980" spans="1:17" x14ac:dyDescent="0.35">
      <c r="A1980" s="571">
        <v>16</v>
      </c>
      <c r="B1980" s="581">
        <v>32</v>
      </c>
      <c r="C1980" s="581">
        <v>30.64</v>
      </c>
      <c r="D1980" s="687">
        <v>0</v>
      </c>
      <c r="E1980" s="687">
        <v>0</v>
      </c>
      <c r="F1980" s="687">
        <v>0</v>
      </c>
      <c r="G1980" s="583">
        <v>31</v>
      </c>
      <c r="H1980" s="583">
        <v>26</v>
      </c>
      <c r="I1980" s="604">
        <v>96</v>
      </c>
      <c r="J1980" s="580">
        <v>55</v>
      </c>
      <c r="K1980" s="583">
        <v>2.5</v>
      </c>
      <c r="L1980" s="581">
        <v>7.2</v>
      </c>
      <c r="M1980" s="581">
        <v>1.38</v>
      </c>
      <c r="N1980" s="581">
        <v>0.98</v>
      </c>
      <c r="O1980" s="626">
        <f t="shared" si="416"/>
        <v>1.18</v>
      </c>
      <c r="P1980" s="582">
        <v>0.45833333333333331</v>
      </c>
      <c r="Q1980" s="583">
        <v>14.3</v>
      </c>
    </row>
    <row r="1981" spans="1:17" x14ac:dyDescent="0.35">
      <c r="A1981" s="571">
        <v>17</v>
      </c>
      <c r="B1981" s="581">
        <v>31.72</v>
      </c>
      <c r="C1981" s="581">
        <v>30.68</v>
      </c>
      <c r="D1981" s="687">
        <v>0</v>
      </c>
      <c r="E1981" s="687">
        <v>0</v>
      </c>
      <c r="F1981" s="687">
        <v>0</v>
      </c>
      <c r="G1981" s="583">
        <v>32.4</v>
      </c>
      <c r="H1981" s="583">
        <v>26</v>
      </c>
      <c r="I1981" s="604">
        <v>96</v>
      </c>
      <c r="J1981" s="580">
        <v>58</v>
      </c>
      <c r="K1981" s="583">
        <v>3.2</v>
      </c>
      <c r="L1981" s="581">
        <v>6.96</v>
      </c>
      <c r="M1981" s="581">
        <v>2.1800000000000002</v>
      </c>
      <c r="N1981" s="580">
        <v>0.22</v>
      </c>
      <c r="O1981" s="626">
        <f t="shared" si="416"/>
        <v>1.2000000000000002</v>
      </c>
      <c r="P1981" s="582">
        <v>0.3125</v>
      </c>
      <c r="Q1981" s="583">
        <v>0</v>
      </c>
    </row>
    <row r="1982" spans="1:17" x14ac:dyDescent="0.35">
      <c r="A1982" s="571">
        <v>18</v>
      </c>
      <c r="B1982" s="581">
        <v>34.04</v>
      </c>
      <c r="C1982" s="581">
        <v>30.52</v>
      </c>
      <c r="D1982" s="687">
        <v>0</v>
      </c>
      <c r="E1982" s="687">
        <v>0</v>
      </c>
      <c r="F1982" s="687">
        <v>0</v>
      </c>
      <c r="G1982" s="583">
        <v>24.9</v>
      </c>
      <c r="H1982" s="583">
        <v>24.4</v>
      </c>
      <c r="I1982" s="604">
        <v>96</v>
      </c>
      <c r="J1982" s="580">
        <v>59</v>
      </c>
      <c r="K1982" s="583">
        <v>2.5</v>
      </c>
      <c r="L1982" s="581">
        <v>4.9400000000000004</v>
      </c>
      <c r="M1982" s="580">
        <v>0.84</v>
      </c>
      <c r="N1982" s="581">
        <v>0.26</v>
      </c>
      <c r="O1982" s="626">
        <f t="shared" si="416"/>
        <v>0.55000000000000004</v>
      </c>
      <c r="P1982" s="582">
        <v>0.35069444444444442</v>
      </c>
      <c r="Q1982" s="583">
        <v>0</v>
      </c>
    </row>
    <row r="1983" spans="1:17" x14ac:dyDescent="0.35">
      <c r="A1983" s="571">
        <v>19</v>
      </c>
      <c r="B1983" s="581">
        <v>31.4</v>
      </c>
      <c r="C1983" s="581">
        <v>30.44</v>
      </c>
      <c r="D1983" s="687">
        <v>0</v>
      </c>
      <c r="E1983" s="687">
        <v>0</v>
      </c>
      <c r="F1983" s="687">
        <v>0</v>
      </c>
      <c r="G1983" s="583">
        <v>32.4</v>
      </c>
      <c r="H1983" s="583">
        <v>26</v>
      </c>
      <c r="I1983" s="604">
        <v>92</v>
      </c>
      <c r="J1983" s="580">
        <v>65</v>
      </c>
      <c r="K1983" s="583">
        <v>1.7</v>
      </c>
      <c r="L1983" s="581">
        <v>15.14</v>
      </c>
      <c r="M1983" s="581">
        <v>0.95</v>
      </c>
      <c r="N1983" s="581">
        <v>0.24</v>
      </c>
      <c r="O1983" s="626">
        <f t="shared" si="416"/>
        <v>0.59499999999999997</v>
      </c>
      <c r="P1983" s="582">
        <v>0.17708333333333334</v>
      </c>
      <c r="Q1983" s="583">
        <v>0</v>
      </c>
    </row>
    <row r="1984" spans="1:17" x14ac:dyDescent="0.35">
      <c r="A1984" s="580">
        <v>20</v>
      </c>
      <c r="B1984" s="581">
        <v>32.119999999999997</v>
      </c>
      <c r="C1984" s="581">
        <v>31.12</v>
      </c>
      <c r="D1984" s="687">
        <v>0</v>
      </c>
      <c r="E1984" s="687">
        <v>0</v>
      </c>
      <c r="F1984" s="687">
        <v>0</v>
      </c>
      <c r="G1984" s="583">
        <v>32.799999999999997</v>
      </c>
      <c r="H1984" s="583">
        <v>26</v>
      </c>
      <c r="I1984" s="604">
        <v>92</v>
      </c>
      <c r="J1984" s="580">
        <v>59</v>
      </c>
      <c r="K1984" s="583">
        <v>2.1</v>
      </c>
      <c r="L1984" s="581">
        <v>4.68</v>
      </c>
      <c r="M1984" s="581">
        <v>1.06</v>
      </c>
      <c r="N1984" s="581">
        <v>0.34</v>
      </c>
      <c r="O1984" s="626">
        <f t="shared" si="416"/>
        <v>0.70000000000000007</v>
      </c>
      <c r="P1984" s="642">
        <v>0.2951388888888889</v>
      </c>
      <c r="Q1984" s="583">
        <v>19.399999999999999</v>
      </c>
    </row>
    <row r="1985" spans="1:17" x14ac:dyDescent="0.35">
      <c r="A1985" s="580" t="s">
        <v>16</v>
      </c>
      <c r="B1985" s="581">
        <f>SUM(B1975:B1984)</f>
        <v>313.32</v>
      </c>
      <c r="C1985" s="581">
        <f>SUM(C1975:C1984)</f>
        <v>301.40000000000003</v>
      </c>
      <c r="D1985" s="687">
        <v>0</v>
      </c>
      <c r="E1985" s="687">
        <v>0</v>
      </c>
      <c r="F1985" s="687">
        <v>0</v>
      </c>
      <c r="G1985" s="581">
        <f t="shared" ref="G1985:N1985" si="419">SUM(G1975:G1984)</f>
        <v>315.10000000000002</v>
      </c>
      <c r="H1985" s="581">
        <f t="shared" si="419"/>
        <v>256.39999999999998</v>
      </c>
      <c r="I1985" s="581">
        <f t="shared" si="419"/>
        <v>952</v>
      </c>
      <c r="J1985" s="581">
        <f t="shared" si="419"/>
        <v>596</v>
      </c>
      <c r="K1985" s="581">
        <f t="shared" si="419"/>
        <v>21.5</v>
      </c>
      <c r="L1985" s="581">
        <f t="shared" si="419"/>
        <v>63.26</v>
      </c>
      <c r="M1985" s="581">
        <f t="shared" si="419"/>
        <v>12.58</v>
      </c>
      <c r="N1985" s="581">
        <f t="shared" si="419"/>
        <v>4.93</v>
      </c>
      <c r="O1985" s="626">
        <f t="shared" si="416"/>
        <v>8.754999999999999</v>
      </c>
      <c r="P1985" s="642"/>
      <c r="Q1985" s="583"/>
    </row>
    <row r="1986" spans="1:17" x14ac:dyDescent="0.35">
      <c r="A1986" s="580" t="s">
        <v>18</v>
      </c>
      <c r="B1986" s="581">
        <f>AVERAGE(B1975:B1984)</f>
        <v>31.332000000000001</v>
      </c>
      <c r="C1986" s="581">
        <f>AVERAGE(C1975:C1984)</f>
        <v>30.140000000000004</v>
      </c>
      <c r="D1986" s="687">
        <v>0</v>
      </c>
      <c r="E1986" s="687">
        <v>0</v>
      </c>
      <c r="F1986" s="687">
        <v>0</v>
      </c>
      <c r="G1986" s="581">
        <f t="shared" ref="G1986:N1986" si="420">AVERAGE(G1975:G1984)</f>
        <v>31.51</v>
      </c>
      <c r="H1986" s="581">
        <f t="shared" si="420"/>
        <v>25.639999999999997</v>
      </c>
      <c r="I1986" s="581">
        <f t="shared" si="420"/>
        <v>95.2</v>
      </c>
      <c r="J1986" s="581">
        <f t="shared" si="420"/>
        <v>59.6</v>
      </c>
      <c r="K1986" s="581">
        <f t="shared" si="420"/>
        <v>2.15</v>
      </c>
      <c r="L1986" s="581">
        <f t="shared" si="420"/>
        <v>6.3259999999999996</v>
      </c>
      <c r="M1986" s="581">
        <f t="shared" si="420"/>
        <v>1.258</v>
      </c>
      <c r="N1986" s="581">
        <f t="shared" si="420"/>
        <v>0.49299999999999999</v>
      </c>
      <c r="O1986" s="626">
        <f t="shared" si="416"/>
        <v>0.87549999999999994</v>
      </c>
      <c r="P1986" s="642"/>
      <c r="Q1986" s="583"/>
    </row>
    <row r="1987" spans="1:17" x14ac:dyDescent="0.35">
      <c r="A1987" s="580">
        <v>21</v>
      </c>
      <c r="B1987" s="581">
        <v>33.44</v>
      </c>
      <c r="C1987" s="581">
        <v>31.04</v>
      </c>
      <c r="D1987" s="687">
        <v>0</v>
      </c>
      <c r="E1987" s="687">
        <v>0</v>
      </c>
      <c r="F1987" s="687">
        <v>0</v>
      </c>
      <c r="G1987" s="583">
        <v>33.6</v>
      </c>
      <c r="H1987" s="583">
        <v>27.2</v>
      </c>
      <c r="I1987" s="604">
        <v>96</v>
      </c>
      <c r="J1987" s="580">
        <v>56</v>
      </c>
      <c r="K1987" s="583">
        <v>2.9</v>
      </c>
      <c r="L1987" s="581">
        <v>7.14</v>
      </c>
      <c r="M1987" s="581">
        <v>1.1599999999999999</v>
      </c>
      <c r="N1987" s="580">
        <v>0.31</v>
      </c>
      <c r="O1987" s="626">
        <f t="shared" si="416"/>
        <v>0.73499999999999999</v>
      </c>
      <c r="P1987" s="642">
        <v>0.39583333333333331</v>
      </c>
      <c r="Q1987" s="583">
        <v>0</v>
      </c>
    </row>
    <row r="1988" spans="1:17" x14ac:dyDescent="0.35">
      <c r="A1988" s="594">
        <v>22</v>
      </c>
      <c r="B1988" s="581">
        <v>34.24</v>
      </c>
      <c r="C1988" s="581">
        <v>32.68</v>
      </c>
      <c r="D1988" s="687">
        <v>0</v>
      </c>
      <c r="E1988" s="687">
        <v>0</v>
      </c>
      <c r="F1988" s="687">
        <v>0</v>
      </c>
      <c r="G1988" s="583">
        <v>33.6</v>
      </c>
      <c r="H1988" s="583">
        <v>26.2</v>
      </c>
      <c r="I1988" s="604">
        <v>96</v>
      </c>
      <c r="J1988" s="580">
        <v>51</v>
      </c>
      <c r="K1988" s="583">
        <v>3</v>
      </c>
      <c r="L1988" s="581">
        <v>6.38</v>
      </c>
      <c r="M1988" s="580">
        <v>1.07</v>
      </c>
      <c r="N1988" s="581">
        <v>0.53</v>
      </c>
      <c r="O1988" s="626">
        <f t="shared" si="416"/>
        <v>0.8</v>
      </c>
      <c r="P1988" s="582">
        <v>0.47916666666666669</v>
      </c>
      <c r="Q1988" s="583">
        <v>0</v>
      </c>
    </row>
    <row r="1989" spans="1:17" x14ac:dyDescent="0.35">
      <c r="A1989" s="594">
        <v>23</v>
      </c>
      <c r="B1989" s="581">
        <v>34.6</v>
      </c>
      <c r="C1989" s="581">
        <v>32.479999999999997</v>
      </c>
      <c r="D1989" s="687">
        <v>0</v>
      </c>
      <c r="E1989" s="687">
        <v>0</v>
      </c>
      <c r="F1989" s="687">
        <v>0</v>
      </c>
      <c r="G1989" s="583">
        <v>34.4</v>
      </c>
      <c r="H1989" s="583">
        <v>26</v>
      </c>
      <c r="I1989" s="604">
        <v>96</v>
      </c>
      <c r="J1989" s="580">
        <v>53</v>
      </c>
      <c r="K1989" s="583">
        <v>3.1</v>
      </c>
      <c r="L1989" s="581">
        <v>5.74</v>
      </c>
      <c r="M1989" s="581">
        <v>0.78</v>
      </c>
      <c r="N1989" s="581">
        <v>0.5</v>
      </c>
      <c r="O1989" s="626">
        <f t="shared" si="416"/>
        <v>0.64</v>
      </c>
      <c r="P1989" s="582">
        <v>0.36458333333333331</v>
      </c>
      <c r="Q1989" s="583">
        <v>0</v>
      </c>
    </row>
    <row r="1990" spans="1:17" x14ac:dyDescent="0.35">
      <c r="A1990" s="594">
        <v>24</v>
      </c>
      <c r="B1990" s="581">
        <v>36.32</v>
      </c>
      <c r="C1990" s="581">
        <v>33</v>
      </c>
      <c r="D1990" s="687">
        <v>0</v>
      </c>
      <c r="E1990" s="687">
        <v>0</v>
      </c>
      <c r="F1990" s="687">
        <v>0</v>
      </c>
      <c r="G1990" s="583">
        <v>33.799999999999997</v>
      </c>
      <c r="H1990" s="583">
        <v>26</v>
      </c>
      <c r="I1990" s="604">
        <v>88</v>
      </c>
      <c r="J1990" s="580">
        <v>55</v>
      </c>
      <c r="K1990" s="583">
        <v>3.5</v>
      </c>
      <c r="L1990" s="581">
        <v>7.26</v>
      </c>
      <c r="M1990" s="581">
        <v>0.84</v>
      </c>
      <c r="N1990" s="580">
        <v>0.63</v>
      </c>
      <c r="O1990" s="626">
        <f t="shared" si="416"/>
        <v>0.73499999999999999</v>
      </c>
      <c r="P1990" s="582">
        <v>0.37847222222222227</v>
      </c>
      <c r="Q1990" s="583">
        <v>0</v>
      </c>
    </row>
    <row r="1991" spans="1:17" x14ac:dyDescent="0.35">
      <c r="A1991" s="594">
        <v>25</v>
      </c>
      <c r="B1991" s="581">
        <v>36.36</v>
      </c>
      <c r="C1991" s="581">
        <v>32.92</v>
      </c>
      <c r="D1991" s="687">
        <v>0</v>
      </c>
      <c r="E1991" s="687">
        <v>0</v>
      </c>
      <c r="F1991" s="687">
        <v>0</v>
      </c>
      <c r="G1991" s="583">
        <v>34.200000000000003</v>
      </c>
      <c r="H1991" s="583">
        <v>26.4</v>
      </c>
      <c r="I1991" s="604">
        <v>88</v>
      </c>
      <c r="J1991" s="580">
        <v>51</v>
      </c>
      <c r="K1991" s="583">
        <v>3</v>
      </c>
      <c r="L1991" s="581">
        <v>5.72</v>
      </c>
      <c r="M1991" s="580">
        <v>0.76</v>
      </c>
      <c r="N1991" s="581">
        <v>0.55000000000000004</v>
      </c>
      <c r="O1991" s="626">
        <f t="shared" si="416"/>
        <v>0.65500000000000003</v>
      </c>
      <c r="P1991" s="582">
        <v>0.21527777777777779</v>
      </c>
      <c r="Q1991" s="583">
        <v>0</v>
      </c>
    </row>
    <row r="1992" spans="1:17" x14ac:dyDescent="0.35">
      <c r="A1992" s="594">
        <v>26</v>
      </c>
      <c r="B1992" s="581">
        <v>29</v>
      </c>
      <c r="C1992" s="581">
        <v>30.72</v>
      </c>
      <c r="D1992" s="687">
        <v>0</v>
      </c>
      <c r="E1992" s="687">
        <v>0</v>
      </c>
      <c r="F1992" s="687">
        <v>0</v>
      </c>
      <c r="G1992" s="583">
        <v>31.8</v>
      </c>
      <c r="H1992" s="583">
        <v>25.8</v>
      </c>
      <c r="I1992" s="604">
        <v>96</v>
      </c>
      <c r="J1992" s="580">
        <v>74</v>
      </c>
      <c r="K1992" s="583">
        <v>1.5</v>
      </c>
      <c r="L1992" s="581">
        <v>2.4</v>
      </c>
      <c r="M1992" s="581">
        <v>2.0699999999999998</v>
      </c>
      <c r="N1992" s="581">
        <v>0.38</v>
      </c>
      <c r="O1992" s="626">
        <f t="shared" si="416"/>
        <v>1.2249999999999999</v>
      </c>
      <c r="P1992" s="582">
        <v>3.125E-2</v>
      </c>
      <c r="Q1992" s="583">
        <v>0</v>
      </c>
    </row>
    <row r="1993" spans="1:17" x14ac:dyDescent="0.35">
      <c r="A1993" s="594">
        <v>27</v>
      </c>
      <c r="B1993" s="581">
        <v>35.24</v>
      </c>
      <c r="C1993" s="581">
        <v>31.76</v>
      </c>
      <c r="D1993" s="687">
        <v>0</v>
      </c>
      <c r="E1993" s="687">
        <v>0</v>
      </c>
      <c r="F1993" s="687">
        <v>0</v>
      </c>
      <c r="G1993" s="583">
        <v>35.200000000000003</v>
      </c>
      <c r="H1993" s="583">
        <v>25.4</v>
      </c>
      <c r="I1993" s="604">
        <v>96</v>
      </c>
      <c r="J1993" s="580">
        <v>52</v>
      </c>
      <c r="K1993" s="583">
        <v>3</v>
      </c>
      <c r="L1993" s="581">
        <v>7.14</v>
      </c>
      <c r="M1993" s="581">
        <v>0.61</v>
      </c>
      <c r="N1993" s="581">
        <v>0.36</v>
      </c>
      <c r="O1993" s="626">
        <f t="shared" si="416"/>
        <v>0.48499999999999999</v>
      </c>
      <c r="P1993" s="642">
        <v>0.39583333333333331</v>
      </c>
      <c r="Q1993" s="583">
        <v>0</v>
      </c>
    </row>
    <row r="1994" spans="1:17" x14ac:dyDescent="0.35">
      <c r="A1994" s="594">
        <v>28</v>
      </c>
      <c r="B1994" s="581">
        <v>36.32</v>
      </c>
      <c r="C1994" s="581">
        <v>32.479999999999997</v>
      </c>
      <c r="D1994" s="687">
        <v>0</v>
      </c>
      <c r="E1994" s="687">
        <v>0</v>
      </c>
      <c r="F1994" s="687">
        <v>0</v>
      </c>
      <c r="G1994" s="583">
        <v>34</v>
      </c>
      <c r="H1994" s="583">
        <v>26.4</v>
      </c>
      <c r="I1994" s="604">
        <v>88</v>
      </c>
      <c r="J1994" s="580">
        <v>51</v>
      </c>
      <c r="K1994" s="583">
        <v>2.5</v>
      </c>
      <c r="L1994" s="581">
        <v>4.5599999999999996</v>
      </c>
      <c r="M1994" s="581">
        <v>0.95</v>
      </c>
      <c r="N1994" s="580">
        <v>0.27</v>
      </c>
      <c r="O1994" s="626">
        <f t="shared" si="416"/>
        <v>0.61</v>
      </c>
      <c r="P1994" s="642">
        <v>0.33333333333333331</v>
      </c>
      <c r="Q1994" s="583">
        <v>0</v>
      </c>
    </row>
    <row r="1995" spans="1:17" x14ac:dyDescent="0.35">
      <c r="A1995" s="594">
        <v>29</v>
      </c>
      <c r="B1995" s="581">
        <v>37.44</v>
      </c>
      <c r="C1995" s="581">
        <v>33</v>
      </c>
      <c r="D1995" s="687">
        <v>0</v>
      </c>
      <c r="E1995" s="687">
        <v>0</v>
      </c>
      <c r="F1995" s="687">
        <v>0</v>
      </c>
      <c r="G1995" s="583">
        <v>33.799999999999997</v>
      </c>
      <c r="H1995" s="583">
        <v>26.8</v>
      </c>
      <c r="I1995" s="604">
        <v>96</v>
      </c>
      <c r="J1995" s="580">
        <v>47</v>
      </c>
      <c r="K1995" s="583">
        <v>3.2</v>
      </c>
      <c r="L1995" s="581" t="s">
        <v>164</v>
      </c>
      <c r="M1995" s="580">
        <v>0.93</v>
      </c>
      <c r="N1995" s="581">
        <v>0.57999999999999996</v>
      </c>
      <c r="O1995" s="626">
        <f t="shared" si="416"/>
        <v>0.755</v>
      </c>
      <c r="P1995" s="582">
        <v>0.30208333333333331</v>
      </c>
      <c r="Q1995" s="583">
        <v>0</v>
      </c>
    </row>
    <row r="1996" spans="1:17" x14ac:dyDescent="0.35">
      <c r="A1996" s="594">
        <v>30</v>
      </c>
      <c r="B1996" s="581">
        <v>37.799999999999997</v>
      </c>
      <c r="C1996" s="581">
        <v>33.119999999999997</v>
      </c>
      <c r="D1996" s="687">
        <v>0</v>
      </c>
      <c r="E1996" s="687">
        <v>0</v>
      </c>
      <c r="F1996" s="687">
        <v>0</v>
      </c>
      <c r="G1996" s="583">
        <v>34.799999999999997</v>
      </c>
      <c r="H1996" s="583">
        <v>25.6</v>
      </c>
      <c r="I1996" s="604">
        <v>96</v>
      </c>
      <c r="J1996" s="580">
        <v>44</v>
      </c>
      <c r="K1996" s="583">
        <v>4</v>
      </c>
      <c r="L1996" s="581"/>
      <c r="M1996" s="581">
        <v>0.76</v>
      </c>
      <c r="N1996" s="581">
        <v>0.46</v>
      </c>
      <c r="O1996" s="626">
        <f t="shared" si="416"/>
        <v>0.61</v>
      </c>
      <c r="P1996" s="582" t="s">
        <v>133</v>
      </c>
      <c r="Q1996" s="583">
        <v>0</v>
      </c>
    </row>
    <row r="1997" spans="1:17" x14ac:dyDescent="0.35">
      <c r="A1997" s="689">
        <v>31</v>
      </c>
      <c r="B1997" s="581">
        <v>37.799999999999997</v>
      </c>
      <c r="C1997" s="581">
        <v>33.04</v>
      </c>
      <c r="D1997" s="687">
        <v>0</v>
      </c>
      <c r="E1997" s="687">
        <v>0</v>
      </c>
      <c r="F1997" s="687">
        <v>0</v>
      </c>
      <c r="G1997" s="583">
        <v>32.200000000000003</v>
      </c>
      <c r="H1997" s="583">
        <v>25.4</v>
      </c>
      <c r="I1997" s="604">
        <v>96</v>
      </c>
      <c r="J1997" s="580">
        <v>44</v>
      </c>
      <c r="K1997" s="583">
        <v>3.5</v>
      </c>
      <c r="L1997" s="581"/>
      <c r="M1997" s="581">
        <v>0.81</v>
      </c>
      <c r="N1997" s="580">
        <v>0.37</v>
      </c>
      <c r="O1997" s="626">
        <f t="shared" si="416"/>
        <v>0.59000000000000008</v>
      </c>
      <c r="P1997" s="582" t="s">
        <v>132</v>
      </c>
      <c r="Q1997" s="583">
        <v>0</v>
      </c>
    </row>
    <row r="1998" spans="1:17" x14ac:dyDescent="0.35">
      <c r="A1998" s="580" t="s">
        <v>16</v>
      </c>
      <c r="B1998" s="583">
        <f>SUM(B1987:B1997)</f>
        <v>388.56</v>
      </c>
      <c r="C1998" s="583">
        <f>SUM(C1987:C1997)</f>
        <v>356.24</v>
      </c>
      <c r="D1998" s="583"/>
      <c r="E1998" s="583"/>
      <c r="F1998" s="583"/>
      <c r="G1998" s="583">
        <f t="shared" ref="G1998:O1998" si="421">SUM(G1987:G1997)</f>
        <v>371.4</v>
      </c>
      <c r="H1998" s="583">
        <f t="shared" si="421"/>
        <v>287.20000000000005</v>
      </c>
      <c r="I1998" s="583">
        <f t="shared" si="421"/>
        <v>1032</v>
      </c>
      <c r="J1998" s="583">
        <f t="shared" si="421"/>
        <v>578</v>
      </c>
      <c r="K1998" s="583">
        <f t="shared" si="421"/>
        <v>33.200000000000003</v>
      </c>
      <c r="L1998" s="583">
        <f t="shared" si="421"/>
        <v>46.339999999999996</v>
      </c>
      <c r="M1998" s="583">
        <f t="shared" si="421"/>
        <v>10.74</v>
      </c>
      <c r="N1998" s="583">
        <f t="shared" si="421"/>
        <v>4.9400000000000004</v>
      </c>
      <c r="O1998" s="583">
        <f t="shared" si="421"/>
        <v>7.8400000000000007</v>
      </c>
      <c r="P1998" s="583"/>
      <c r="Q1998" s="583"/>
    </row>
    <row r="1999" spans="1:17" x14ac:dyDescent="0.35">
      <c r="A1999" s="580" t="s">
        <v>18</v>
      </c>
      <c r="B1999" s="581">
        <f>AVERAGE(B1987:B1997)</f>
        <v>35.323636363636361</v>
      </c>
      <c r="C1999" s="581">
        <f>AVERAGE(C1987:C1997)</f>
        <v>32.385454545454543</v>
      </c>
      <c r="D1999" s="581"/>
      <c r="E1999" s="581"/>
      <c r="F1999" s="581"/>
      <c r="G1999" s="581">
        <f t="shared" ref="G1999:O1999" si="422">AVERAGE(G1987:G1997)</f>
        <v>33.763636363636358</v>
      </c>
      <c r="H1999" s="581">
        <f t="shared" si="422"/>
        <v>26.109090909090913</v>
      </c>
      <c r="I1999" s="581">
        <f t="shared" si="422"/>
        <v>93.818181818181813</v>
      </c>
      <c r="J1999" s="581">
        <f t="shared" si="422"/>
        <v>52.545454545454547</v>
      </c>
      <c r="K1999" s="581">
        <f t="shared" si="422"/>
        <v>3.0181818181818185</v>
      </c>
      <c r="L1999" s="581">
        <f t="shared" si="422"/>
        <v>5.7924999999999995</v>
      </c>
      <c r="M1999" s="581">
        <f t="shared" si="422"/>
        <v>0.97636363636363643</v>
      </c>
      <c r="N1999" s="581">
        <f t="shared" si="422"/>
        <v>0.44909090909090915</v>
      </c>
      <c r="O1999" s="581">
        <f t="shared" si="422"/>
        <v>0.71272727272727276</v>
      </c>
      <c r="P1999" s="581"/>
      <c r="Q1999" s="581"/>
    </row>
    <row r="2000" spans="1:17" x14ac:dyDescent="0.35">
      <c r="A2000" s="580" t="s">
        <v>20</v>
      </c>
      <c r="B2000" s="581">
        <f>B1998+B1985+B1973</f>
        <v>1007.96</v>
      </c>
      <c r="C2000" s="581">
        <f>C1998+C1985+C1973</f>
        <v>955.84000000000015</v>
      </c>
      <c r="D2000" s="581"/>
      <c r="E2000" s="581"/>
      <c r="F2000" s="581"/>
      <c r="G2000" s="581">
        <f t="shared" ref="G2000:O2000" si="423">G1998+G1985+G1973</f>
        <v>1011.1</v>
      </c>
      <c r="H2000" s="581">
        <f t="shared" si="423"/>
        <v>806.6</v>
      </c>
      <c r="I2000" s="581">
        <f t="shared" si="423"/>
        <v>2940</v>
      </c>
      <c r="J2000" s="581">
        <f t="shared" si="423"/>
        <v>1814</v>
      </c>
      <c r="K2000" s="581">
        <f t="shared" si="423"/>
        <v>72.300000000000011</v>
      </c>
      <c r="L2000" s="581">
        <f t="shared" si="423"/>
        <v>147.84</v>
      </c>
      <c r="M2000" s="581">
        <f t="shared" si="423"/>
        <v>36.440000000000005</v>
      </c>
      <c r="N2000" s="581">
        <f t="shared" si="423"/>
        <v>14.900000000000002</v>
      </c>
      <c r="O2000" s="581">
        <f t="shared" si="423"/>
        <v>25.67</v>
      </c>
      <c r="P2000" s="581"/>
      <c r="Q2000" s="581"/>
    </row>
    <row r="2001" spans="1:17" x14ac:dyDescent="0.35">
      <c r="A2001" s="580" t="s">
        <v>21</v>
      </c>
      <c r="B2001" s="581">
        <f>B2000/31</f>
        <v>32.51483870967742</v>
      </c>
      <c r="C2001" s="581">
        <f>C2000/31</f>
        <v>30.83354838709678</v>
      </c>
      <c r="D2001" s="581"/>
      <c r="E2001" s="581"/>
      <c r="F2001" s="581"/>
      <c r="G2001" s="581">
        <f t="shared" ref="G2001:O2001" si="424">G2000/31</f>
        <v>32.616129032258065</v>
      </c>
      <c r="H2001" s="581">
        <f t="shared" si="424"/>
        <v>26.019354838709678</v>
      </c>
      <c r="I2001" s="581">
        <f t="shared" si="424"/>
        <v>94.838709677419359</v>
      </c>
      <c r="J2001" s="581">
        <f t="shared" si="424"/>
        <v>58.516129032258064</v>
      </c>
      <c r="K2001" s="581">
        <f t="shared" si="424"/>
        <v>2.3322580645161293</v>
      </c>
      <c r="L2001" s="581">
        <f t="shared" si="424"/>
        <v>4.7690322580645166</v>
      </c>
      <c r="M2001" s="581">
        <f t="shared" si="424"/>
        <v>1.175483870967742</v>
      </c>
      <c r="N2001" s="581">
        <f t="shared" si="424"/>
        <v>0.48064516129032264</v>
      </c>
      <c r="O2001" s="581">
        <f t="shared" si="424"/>
        <v>0.82806451612903231</v>
      </c>
      <c r="P2001" s="581"/>
      <c r="Q2001" s="581"/>
    </row>
    <row r="2002" spans="1:17" x14ac:dyDescent="0.35">
      <c r="A2002" s="634"/>
      <c r="B2002" s="634"/>
      <c r="C2002" s="634"/>
      <c r="D2002" s="634"/>
      <c r="E2002" s="634"/>
      <c r="F2002" s="634"/>
      <c r="G2002" s="634"/>
      <c r="H2002" s="634"/>
      <c r="I2002" s="634"/>
      <c r="J2002" s="634"/>
      <c r="K2002" s="634"/>
      <c r="L2002" s="634"/>
      <c r="M2002" s="634"/>
      <c r="N2002" s="634"/>
      <c r="O2002" s="634"/>
      <c r="P2002" s="634"/>
      <c r="Q2002" s="634"/>
    </row>
    <row r="2003" spans="1:17" x14ac:dyDescent="0.35">
      <c r="A2003" s="634"/>
      <c r="B2003" s="634"/>
      <c r="C2003" s="634"/>
      <c r="D2003" s="634"/>
      <c r="E2003" s="634"/>
      <c r="F2003" s="634"/>
      <c r="G2003" s="634"/>
      <c r="H2003" s="634"/>
      <c r="I2003" s="634"/>
      <c r="J2003" s="634"/>
      <c r="K2003" s="634"/>
      <c r="L2003" s="634"/>
      <c r="M2003" s="634"/>
      <c r="N2003" s="634"/>
      <c r="O2003" s="634"/>
      <c r="P2003" s="634"/>
      <c r="Q2003" s="634"/>
    </row>
    <row r="2004" spans="1:17" x14ac:dyDescent="0.35">
      <c r="A2004" s="634"/>
      <c r="B2004" s="634"/>
      <c r="C2004" s="634"/>
      <c r="D2004" s="634"/>
      <c r="E2004" s="634"/>
      <c r="F2004" s="634"/>
      <c r="G2004" s="634"/>
      <c r="H2004" s="634"/>
      <c r="I2004" s="634"/>
      <c r="J2004" s="634"/>
      <c r="K2004" s="634"/>
      <c r="L2004" s="634"/>
      <c r="M2004" s="634"/>
      <c r="N2004" s="634"/>
      <c r="O2004" s="634"/>
      <c r="P2004" s="634"/>
      <c r="Q2004" s="634"/>
    </row>
    <row r="2005" spans="1:17" ht="15" thickBot="1" x14ac:dyDescent="0.4">
      <c r="A2005" s="634"/>
      <c r="B2005" s="1589" t="s">
        <v>359</v>
      </c>
      <c r="C2005" s="1589"/>
      <c r="D2005" s="1589"/>
      <c r="E2005" s="1589"/>
      <c r="F2005" s="1589"/>
      <c r="G2005" s="1589"/>
      <c r="H2005" s="1589"/>
      <c r="I2005" s="1589"/>
      <c r="J2005" s="1589"/>
      <c r="K2005" s="1589"/>
      <c r="L2005" s="1589"/>
      <c r="M2005" s="1589"/>
      <c r="N2005" s="658"/>
      <c r="O2005" s="658"/>
      <c r="P2005" s="657"/>
      <c r="Q2005" s="634"/>
    </row>
    <row r="2006" spans="1:17" ht="32.25" customHeight="1" x14ac:dyDescent="0.35">
      <c r="A2006" s="1569" t="s">
        <v>1</v>
      </c>
      <c r="B2006" s="1460" t="s">
        <v>23</v>
      </c>
      <c r="C2006" s="1578"/>
      <c r="D2006" s="1578"/>
      <c r="E2006" s="1578"/>
      <c r="F2006" s="1571"/>
      <c r="G2006" s="1460" t="s">
        <v>24</v>
      </c>
      <c r="H2006" s="1571"/>
      <c r="I2006" s="1460" t="s">
        <v>4</v>
      </c>
      <c r="J2006" s="1571"/>
      <c r="K2006" s="1572" t="s">
        <v>5</v>
      </c>
      <c r="L2006" s="1573"/>
      <c r="M2006" s="1590" t="s">
        <v>6</v>
      </c>
      <c r="N2006" s="1591"/>
      <c r="O2006" s="1592"/>
      <c r="P2006" s="1593" t="s">
        <v>7</v>
      </c>
      <c r="Q2006" s="1593" t="s">
        <v>8</v>
      </c>
    </row>
    <row r="2007" spans="1:17" ht="26" x14ac:dyDescent="0.35">
      <c r="A2007" s="1597"/>
      <c r="B2007" s="568">
        <v>0.05</v>
      </c>
      <c r="C2007" s="568">
        <v>0.1</v>
      </c>
      <c r="D2007" s="568"/>
      <c r="E2007" s="568"/>
      <c r="F2007" s="568">
        <v>0.2</v>
      </c>
      <c r="G2007" s="568" t="s">
        <v>9</v>
      </c>
      <c r="H2007" s="568" t="s">
        <v>10</v>
      </c>
      <c r="I2007" s="568" t="s">
        <v>9</v>
      </c>
      <c r="J2007" s="568" t="s">
        <v>10</v>
      </c>
      <c r="K2007" s="630" t="s">
        <v>11</v>
      </c>
      <c r="L2007" s="568" t="s">
        <v>12</v>
      </c>
      <c r="M2007" s="606" t="s">
        <v>13</v>
      </c>
      <c r="N2007" s="606" t="s">
        <v>14</v>
      </c>
      <c r="O2007" s="606" t="s">
        <v>15</v>
      </c>
      <c r="P2007" s="1579"/>
      <c r="Q2007" s="1579"/>
    </row>
    <row r="2008" spans="1:17" x14ac:dyDescent="0.35">
      <c r="A2008" s="580">
        <v>1</v>
      </c>
      <c r="B2008" s="581">
        <v>38.4</v>
      </c>
      <c r="C2008" s="581">
        <v>33.32</v>
      </c>
      <c r="D2008" s="687">
        <v>0</v>
      </c>
      <c r="E2008" s="687">
        <v>0</v>
      </c>
      <c r="F2008" s="687">
        <v>0</v>
      </c>
      <c r="G2008" s="583">
        <v>35.200000000000003</v>
      </c>
      <c r="H2008" s="583">
        <v>24.2</v>
      </c>
      <c r="I2008" s="604">
        <v>96</v>
      </c>
      <c r="J2008" s="580">
        <v>48</v>
      </c>
      <c r="K2008" s="583">
        <v>3.5</v>
      </c>
      <c r="L2008" s="581"/>
      <c r="M2008" s="580">
        <v>0.53</v>
      </c>
      <c r="N2008" s="581">
        <v>0.41</v>
      </c>
      <c r="O2008" s="626">
        <f>AVERAGE(M2008:N2008)</f>
        <v>0.47</v>
      </c>
      <c r="P2008" s="582" t="s">
        <v>132</v>
      </c>
      <c r="Q2008" s="583">
        <v>0</v>
      </c>
    </row>
    <row r="2009" spans="1:17" x14ac:dyDescent="0.35">
      <c r="A2009" s="580">
        <v>2</v>
      </c>
      <c r="B2009" s="581">
        <v>39.200000000000003</v>
      </c>
      <c r="C2009" s="581">
        <v>33.72</v>
      </c>
      <c r="D2009" s="687">
        <v>0</v>
      </c>
      <c r="E2009" s="687">
        <v>0</v>
      </c>
      <c r="F2009" s="687">
        <v>0</v>
      </c>
      <c r="G2009" s="583">
        <v>35</v>
      </c>
      <c r="H2009" s="583">
        <v>24.8</v>
      </c>
      <c r="I2009" s="604">
        <v>96</v>
      </c>
      <c r="J2009" s="580">
        <v>47</v>
      </c>
      <c r="K2009" s="583">
        <v>3.2</v>
      </c>
      <c r="L2009" s="581">
        <v>7.16</v>
      </c>
      <c r="M2009" s="581">
        <v>0.77</v>
      </c>
      <c r="N2009" s="581">
        <v>0.51</v>
      </c>
      <c r="O2009" s="626">
        <f t="shared" ref="O2009:O2041" si="425">AVERAGE(M2009:N2009)</f>
        <v>0.64</v>
      </c>
      <c r="P2009" s="582" t="s">
        <v>291</v>
      </c>
      <c r="Q2009" s="583">
        <v>0</v>
      </c>
    </row>
    <row r="2010" spans="1:17" x14ac:dyDescent="0.35">
      <c r="A2010" s="571">
        <v>3</v>
      </c>
      <c r="B2010" s="581">
        <v>37.36</v>
      </c>
      <c r="C2010" s="581">
        <v>34.200000000000003</v>
      </c>
      <c r="D2010" s="687">
        <v>0</v>
      </c>
      <c r="E2010" s="687">
        <v>0</v>
      </c>
      <c r="F2010" s="687">
        <v>0</v>
      </c>
      <c r="G2010" s="583">
        <v>34.799999999999997</v>
      </c>
      <c r="H2010" s="583">
        <v>25.6</v>
      </c>
      <c r="I2010" s="604">
        <v>92</v>
      </c>
      <c r="J2010" s="580">
        <v>45</v>
      </c>
      <c r="K2010" s="583">
        <v>3.4</v>
      </c>
      <c r="L2010" s="581">
        <v>7.64</v>
      </c>
      <c r="M2010" s="581">
        <v>0.87</v>
      </c>
      <c r="N2010" s="581">
        <v>0.41</v>
      </c>
      <c r="O2010" s="626">
        <f t="shared" si="425"/>
        <v>0.64</v>
      </c>
      <c r="P2010" s="642" t="s">
        <v>284</v>
      </c>
      <c r="Q2010" s="583">
        <v>0</v>
      </c>
    </row>
    <row r="2011" spans="1:17" x14ac:dyDescent="0.35">
      <c r="A2011" s="571">
        <v>4</v>
      </c>
      <c r="B2011" s="581">
        <v>29.92</v>
      </c>
      <c r="C2011" s="581">
        <v>28.2</v>
      </c>
      <c r="D2011" s="687">
        <v>0</v>
      </c>
      <c r="E2011" s="687">
        <v>0</v>
      </c>
      <c r="F2011" s="687">
        <v>0</v>
      </c>
      <c r="G2011" s="583">
        <v>35.6</v>
      </c>
      <c r="H2011" s="583">
        <v>25</v>
      </c>
      <c r="I2011" s="604">
        <v>88</v>
      </c>
      <c r="J2011" s="580">
        <v>42</v>
      </c>
      <c r="K2011" s="583">
        <v>3.7</v>
      </c>
      <c r="L2011" s="581">
        <v>9.0399999999999991</v>
      </c>
      <c r="M2011" s="581">
        <v>0.84</v>
      </c>
      <c r="N2011" s="580">
        <v>0.45</v>
      </c>
      <c r="O2011" s="626">
        <f t="shared" si="425"/>
        <v>0.64500000000000002</v>
      </c>
      <c r="P2011" s="642" t="s">
        <v>131</v>
      </c>
      <c r="Q2011" s="583">
        <v>0</v>
      </c>
    </row>
    <row r="2012" spans="1:17" x14ac:dyDescent="0.35">
      <c r="A2012" s="571">
        <v>5</v>
      </c>
      <c r="B2012" s="581">
        <v>38</v>
      </c>
      <c r="C2012" s="581">
        <v>33.479999999999997</v>
      </c>
      <c r="D2012" s="687">
        <v>0</v>
      </c>
      <c r="E2012" s="687">
        <v>0</v>
      </c>
      <c r="F2012" s="687">
        <v>0</v>
      </c>
      <c r="G2012" s="583">
        <v>34.799999999999997</v>
      </c>
      <c r="H2012" s="583">
        <v>26</v>
      </c>
      <c r="I2012" s="604">
        <v>88</v>
      </c>
      <c r="J2012" s="580">
        <v>46</v>
      </c>
      <c r="K2012" s="583">
        <v>3.9</v>
      </c>
      <c r="L2012" s="581">
        <v>6.22</v>
      </c>
      <c r="M2012" s="580">
        <v>1.74</v>
      </c>
      <c r="N2012" s="581">
        <v>0.32</v>
      </c>
      <c r="O2012" s="626">
        <f t="shared" si="425"/>
        <v>1.03</v>
      </c>
      <c r="P2012" s="582" t="s">
        <v>91</v>
      </c>
      <c r="Q2012" s="583">
        <v>0</v>
      </c>
    </row>
    <row r="2013" spans="1:17" x14ac:dyDescent="0.35">
      <c r="A2013" s="571">
        <v>6</v>
      </c>
      <c r="B2013" s="581">
        <v>39.44</v>
      </c>
      <c r="C2013" s="581">
        <v>33.44</v>
      </c>
      <c r="D2013" s="687">
        <v>0</v>
      </c>
      <c r="E2013" s="687">
        <v>0</v>
      </c>
      <c r="F2013" s="687">
        <v>0</v>
      </c>
      <c r="G2013" s="583">
        <v>34.6</v>
      </c>
      <c r="H2013" s="583">
        <v>24.8</v>
      </c>
      <c r="I2013" s="604">
        <v>96</v>
      </c>
      <c r="J2013" s="580">
        <v>50</v>
      </c>
      <c r="K2013" s="583">
        <v>3.5</v>
      </c>
      <c r="L2013" s="581">
        <v>6.06</v>
      </c>
      <c r="M2013" s="581">
        <v>7.61</v>
      </c>
      <c r="N2013" s="581">
        <v>0.3</v>
      </c>
      <c r="O2013" s="626">
        <f t="shared" si="425"/>
        <v>3.9550000000000001</v>
      </c>
      <c r="P2013" s="582">
        <v>0.24652777777777779</v>
      </c>
      <c r="Q2013" s="583">
        <v>0</v>
      </c>
    </row>
    <row r="2014" spans="1:17" x14ac:dyDescent="0.35">
      <c r="A2014" s="571">
        <v>7</v>
      </c>
      <c r="B2014" s="581">
        <v>37.04</v>
      </c>
      <c r="C2014" s="581">
        <v>32.880000000000003</v>
      </c>
      <c r="D2014" s="687">
        <v>0</v>
      </c>
      <c r="E2014" s="687">
        <v>0</v>
      </c>
      <c r="F2014" s="687">
        <v>0</v>
      </c>
      <c r="G2014" s="583">
        <v>35.6</v>
      </c>
      <c r="H2014" s="583">
        <v>26.2</v>
      </c>
      <c r="I2014" s="604">
        <v>88</v>
      </c>
      <c r="J2014" s="580">
        <v>42</v>
      </c>
      <c r="K2014" s="583">
        <v>3.8</v>
      </c>
      <c r="L2014" s="581">
        <v>7.76</v>
      </c>
      <c r="M2014" s="581">
        <v>0.76</v>
      </c>
      <c r="N2014" s="580">
        <v>0.55000000000000004</v>
      </c>
      <c r="O2014" s="626">
        <f t="shared" si="425"/>
        <v>0.65500000000000003</v>
      </c>
      <c r="P2014" s="582">
        <v>0.22916666666666666</v>
      </c>
      <c r="Q2014" s="583">
        <v>0</v>
      </c>
    </row>
    <row r="2015" spans="1:17" x14ac:dyDescent="0.35">
      <c r="A2015" s="571">
        <v>8</v>
      </c>
      <c r="B2015" s="581">
        <v>39.799999999999997</v>
      </c>
      <c r="C2015" s="581">
        <v>33.96</v>
      </c>
      <c r="D2015" s="687">
        <v>0</v>
      </c>
      <c r="E2015" s="687">
        <v>0</v>
      </c>
      <c r="F2015" s="687">
        <v>0</v>
      </c>
      <c r="G2015" s="583">
        <v>36.200000000000003</v>
      </c>
      <c r="H2015" s="583">
        <v>26</v>
      </c>
      <c r="I2015" s="604">
        <v>92</v>
      </c>
      <c r="J2015" s="580">
        <v>42</v>
      </c>
      <c r="K2015" s="583">
        <v>4</v>
      </c>
      <c r="L2015" s="581">
        <v>7.7</v>
      </c>
      <c r="M2015" s="580">
        <v>0.84</v>
      </c>
      <c r="N2015" s="581">
        <v>0.44</v>
      </c>
      <c r="O2015" s="626">
        <f t="shared" si="425"/>
        <v>0.64</v>
      </c>
      <c r="P2015" s="582">
        <v>0.2673611111111111</v>
      </c>
      <c r="Q2015" s="583">
        <v>0</v>
      </c>
    </row>
    <row r="2016" spans="1:17" x14ac:dyDescent="0.35">
      <c r="A2016" s="571">
        <v>9</v>
      </c>
      <c r="B2016" s="581">
        <v>39.200000000000003</v>
      </c>
      <c r="C2016" s="581">
        <v>33.76</v>
      </c>
      <c r="D2016" s="687">
        <v>0</v>
      </c>
      <c r="E2016" s="687">
        <v>0</v>
      </c>
      <c r="F2016" s="687">
        <v>0</v>
      </c>
      <c r="G2016" s="583">
        <v>35.799999999999997</v>
      </c>
      <c r="H2016" s="583">
        <v>25.8</v>
      </c>
      <c r="I2016" s="604">
        <v>92</v>
      </c>
      <c r="J2016" s="580">
        <v>42</v>
      </c>
      <c r="K2016" s="583">
        <v>4</v>
      </c>
      <c r="L2016" s="581">
        <v>8.2200000000000006</v>
      </c>
      <c r="M2016" s="581">
        <v>0.91</v>
      </c>
      <c r="N2016" s="581">
        <v>0.52</v>
      </c>
      <c r="O2016" s="626">
        <f t="shared" si="425"/>
        <v>0.71500000000000008</v>
      </c>
      <c r="P2016" s="582">
        <v>0.375</v>
      </c>
      <c r="Q2016" s="583">
        <v>0</v>
      </c>
    </row>
    <row r="2017" spans="1:17" x14ac:dyDescent="0.35">
      <c r="A2017" s="580">
        <v>10</v>
      </c>
      <c r="B2017" s="581">
        <v>39.72</v>
      </c>
      <c r="C2017" s="581">
        <v>31.88</v>
      </c>
      <c r="D2017" s="687">
        <v>0</v>
      </c>
      <c r="E2017" s="687">
        <v>0</v>
      </c>
      <c r="F2017" s="687">
        <v>0</v>
      </c>
      <c r="G2017" s="583">
        <v>34.6</v>
      </c>
      <c r="H2017" s="583">
        <v>25.2</v>
      </c>
      <c r="I2017" s="604">
        <v>83</v>
      </c>
      <c r="J2017" s="580">
        <v>42</v>
      </c>
      <c r="K2017" s="583">
        <v>3.5</v>
      </c>
      <c r="L2017" s="581">
        <v>5.8</v>
      </c>
      <c r="M2017" s="581">
        <v>0.81</v>
      </c>
      <c r="N2017" s="581">
        <v>0.55000000000000004</v>
      </c>
      <c r="O2017" s="626">
        <f t="shared" si="425"/>
        <v>0.68</v>
      </c>
      <c r="P2017" s="642">
        <v>0.3923611111111111</v>
      </c>
      <c r="Q2017" s="583">
        <v>0</v>
      </c>
    </row>
    <row r="2018" spans="1:17" x14ac:dyDescent="0.35">
      <c r="A2018" s="580" t="s">
        <v>16</v>
      </c>
      <c r="B2018" s="581">
        <f>SUM(B2008:B2017)</f>
        <v>378.08000000000004</v>
      </c>
      <c r="C2018" s="581">
        <f>SUM(C2008:C2017)</f>
        <v>328.84</v>
      </c>
      <c r="D2018" s="687">
        <v>0</v>
      </c>
      <c r="E2018" s="687">
        <v>0</v>
      </c>
      <c r="F2018" s="687">
        <v>0</v>
      </c>
      <c r="G2018" s="581">
        <f t="shared" ref="G2018:N2018" si="426">SUM(G2008:G2017)</f>
        <v>352.2</v>
      </c>
      <c r="H2018" s="581">
        <f t="shared" si="426"/>
        <v>253.6</v>
      </c>
      <c r="I2018" s="581">
        <f t="shared" si="426"/>
        <v>911</v>
      </c>
      <c r="J2018" s="581">
        <f t="shared" si="426"/>
        <v>446</v>
      </c>
      <c r="K2018" s="581">
        <f t="shared" si="426"/>
        <v>36.5</v>
      </c>
      <c r="L2018" s="581">
        <f t="shared" si="426"/>
        <v>65.599999999999994</v>
      </c>
      <c r="M2018" s="581">
        <f t="shared" si="426"/>
        <v>15.68</v>
      </c>
      <c r="N2018" s="581">
        <f t="shared" si="426"/>
        <v>4.4599999999999991</v>
      </c>
      <c r="O2018" s="626">
        <f t="shared" si="425"/>
        <v>10.07</v>
      </c>
      <c r="P2018" s="642"/>
      <c r="Q2018" s="583"/>
    </row>
    <row r="2019" spans="1:17" x14ac:dyDescent="0.35">
      <c r="A2019" s="580" t="s">
        <v>18</v>
      </c>
      <c r="B2019" s="581">
        <f>AVERAGE(B2008:B2017)</f>
        <v>37.808000000000007</v>
      </c>
      <c r="C2019" s="581">
        <f>AVERAGE(C2008:C2017)</f>
        <v>32.884</v>
      </c>
      <c r="D2019" s="687">
        <v>0</v>
      </c>
      <c r="E2019" s="687">
        <v>0</v>
      </c>
      <c r="F2019" s="687">
        <v>0</v>
      </c>
      <c r="G2019" s="581">
        <f t="shared" ref="G2019:N2019" si="427">AVERAGE(G2008:G2017)</f>
        <v>35.22</v>
      </c>
      <c r="H2019" s="581">
        <f t="shared" si="427"/>
        <v>25.36</v>
      </c>
      <c r="I2019" s="581">
        <f t="shared" si="427"/>
        <v>91.1</v>
      </c>
      <c r="J2019" s="581">
        <f t="shared" si="427"/>
        <v>44.6</v>
      </c>
      <c r="K2019" s="581">
        <f t="shared" si="427"/>
        <v>3.65</v>
      </c>
      <c r="L2019" s="581">
        <f t="shared" si="427"/>
        <v>7.2888888888888879</v>
      </c>
      <c r="M2019" s="581">
        <f t="shared" si="427"/>
        <v>1.5680000000000001</v>
      </c>
      <c r="N2019" s="581">
        <f t="shared" si="427"/>
        <v>0.4459999999999999</v>
      </c>
      <c r="O2019" s="626">
        <f t="shared" si="425"/>
        <v>1.0069999999999999</v>
      </c>
      <c r="P2019" s="642"/>
      <c r="Q2019" s="583"/>
    </row>
    <row r="2020" spans="1:17" x14ac:dyDescent="0.35">
      <c r="A2020" s="580">
        <v>11</v>
      </c>
      <c r="B2020" s="581">
        <v>39.840000000000003</v>
      </c>
      <c r="C2020" s="581">
        <v>34.26</v>
      </c>
      <c r="D2020" s="687">
        <v>0</v>
      </c>
      <c r="E2020" s="687">
        <v>0</v>
      </c>
      <c r="F2020" s="687">
        <v>0</v>
      </c>
      <c r="G2020" s="583">
        <v>35.4</v>
      </c>
      <c r="H2020" s="583">
        <v>25.4</v>
      </c>
      <c r="I2020" s="604">
        <v>96</v>
      </c>
      <c r="J2020" s="580">
        <v>45</v>
      </c>
      <c r="K2020" s="583">
        <v>3.9</v>
      </c>
      <c r="L2020" s="581">
        <v>8.56</v>
      </c>
      <c r="M2020" s="581">
        <v>0.96</v>
      </c>
      <c r="N2020" s="580">
        <v>0.45</v>
      </c>
      <c r="O2020" s="626">
        <f t="shared" si="425"/>
        <v>0.70499999999999996</v>
      </c>
      <c r="P2020" s="642">
        <v>0.39930555555555558</v>
      </c>
      <c r="Q2020" s="583">
        <v>0</v>
      </c>
    </row>
    <row r="2021" spans="1:17" x14ac:dyDescent="0.35">
      <c r="A2021" s="571">
        <v>12</v>
      </c>
      <c r="B2021" s="581">
        <v>40.76</v>
      </c>
      <c r="C2021" s="581">
        <v>34.32</v>
      </c>
      <c r="D2021" s="687">
        <v>0</v>
      </c>
      <c r="E2021" s="687">
        <v>0</v>
      </c>
      <c r="F2021" s="687">
        <v>0</v>
      </c>
      <c r="G2021" s="583">
        <v>34.799999999999997</v>
      </c>
      <c r="H2021" s="583">
        <v>26.4</v>
      </c>
      <c r="I2021" s="604">
        <v>84</v>
      </c>
      <c r="J2021" s="580">
        <v>45</v>
      </c>
      <c r="K2021" s="583">
        <v>3.6</v>
      </c>
      <c r="L2021" s="581">
        <v>6.76</v>
      </c>
      <c r="M2021" s="581">
        <v>1</v>
      </c>
      <c r="N2021" s="581">
        <v>0.42</v>
      </c>
      <c r="O2021" s="626">
        <f t="shared" si="425"/>
        <v>0.71</v>
      </c>
      <c r="P2021" s="582">
        <v>0.41666666666666669</v>
      </c>
      <c r="Q2021" s="583">
        <v>0</v>
      </c>
    </row>
    <row r="2022" spans="1:17" x14ac:dyDescent="0.35">
      <c r="A2022" s="571">
        <v>13</v>
      </c>
      <c r="B2022" s="581">
        <v>39.68</v>
      </c>
      <c r="C2022" s="581">
        <v>33.92</v>
      </c>
      <c r="D2022" s="687">
        <v>0</v>
      </c>
      <c r="E2022" s="687">
        <v>0</v>
      </c>
      <c r="F2022" s="687">
        <v>0</v>
      </c>
      <c r="G2022" s="583">
        <v>36</v>
      </c>
      <c r="H2022" s="583">
        <v>26.4</v>
      </c>
      <c r="I2022" s="604">
        <v>88</v>
      </c>
      <c r="J2022" s="580">
        <v>45</v>
      </c>
      <c r="K2022" s="583">
        <v>4</v>
      </c>
      <c r="L2022" s="581">
        <v>7.76</v>
      </c>
      <c r="M2022" s="581">
        <v>1.23</v>
      </c>
      <c r="N2022" s="581">
        <v>1.05</v>
      </c>
      <c r="O2022" s="626">
        <f t="shared" si="425"/>
        <v>1.1400000000000001</v>
      </c>
      <c r="P2022" s="582">
        <v>0.41319444444444442</v>
      </c>
      <c r="Q2022" s="583">
        <v>0</v>
      </c>
    </row>
    <row r="2023" spans="1:17" x14ac:dyDescent="0.35">
      <c r="A2023" s="571">
        <v>14</v>
      </c>
      <c r="B2023" s="581">
        <v>40.4</v>
      </c>
      <c r="C2023" s="581">
        <v>34.479999999999997</v>
      </c>
      <c r="D2023" s="687">
        <v>0</v>
      </c>
      <c r="E2023" s="687">
        <v>0</v>
      </c>
      <c r="F2023" s="687">
        <v>0</v>
      </c>
      <c r="G2023" s="583">
        <v>25.8</v>
      </c>
      <c r="H2023" s="583">
        <v>26</v>
      </c>
      <c r="I2023" s="604">
        <v>83</v>
      </c>
      <c r="J2023" s="580">
        <v>42</v>
      </c>
      <c r="K2023" s="583">
        <v>4</v>
      </c>
      <c r="L2023" s="581">
        <v>15.7</v>
      </c>
      <c r="M2023" s="581">
        <v>1.05</v>
      </c>
      <c r="N2023" s="580">
        <v>2.09</v>
      </c>
      <c r="O2023" s="626">
        <f t="shared" si="425"/>
        <v>1.5699999999999998</v>
      </c>
      <c r="P2023" s="582">
        <v>4.1666666666666664E-2</v>
      </c>
      <c r="Q2023" s="583">
        <v>0</v>
      </c>
    </row>
    <row r="2024" spans="1:17" x14ac:dyDescent="0.35">
      <c r="A2024" s="571">
        <v>15</v>
      </c>
      <c r="B2024" s="581">
        <v>39.18</v>
      </c>
      <c r="C2024" s="581">
        <v>33.64</v>
      </c>
      <c r="D2024" s="687">
        <v>0</v>
      </c>
      <c r="E2024" s="687">
        <v>0</v>
      </c>
      <c r="F2024" s="687">
        <v>0</v>
      </c>
      <c r="G2024" s="583">
        <v>35.6</v>
      </c>
      <c r="H2024" s="583">
        <v>25.4</v>
      </c>
      <c r="I2024" s="604">
        <v>92</v>
      </c>
      <c r="J2024" s="580">
        <v>42</v>
      </c>
      <c r="K2024" s="581">
        <v>3.9</v>
      </c>
      <c r="L2024" s="581">
        <v>6.8</v>
      </c>
      <c r="M2024" s="580">
        <v>0.96</v>
      </c>
      <c r="N2024" s="581">
        <v>0.41</v>
      </c>
      <c r="O2024" s="626">
        <f t="shared" si="425"/>
        <v>0.68499999999999994</v>
      </c>
      <c r="P2024" s="582">
        <v>0.29166666666666669</v>
      </c>
      <c r="Q2024" s="583">
        <v>0</v>
      </c>
    </row>
    <row r="2025" spans="1:17" x14ac:dyDescent="0.35">
      <c r="A2025" s="571">
        <v>16</v>
      </c>
      <c r="B2025" s="581">
        <v>39.72</v>
      </c>
      <c r="C2025" s="581">
        <v>33.799999999999997</v>
      </c>
      <c r="D2025" s="687">
        <v>0</v>
      </c>
      <c r="E2025" s="687">
        <v>0</v>
      </c>
      <c r="F2025" s="687">
        <v>0</v>
      </c>
      <c r="G2025" s="583">
        <v>35.4</v>
      </c>
      <c r="H2025" s="583">
        <v>26</v>
      </c>
      <c r="I2025" s="604">
        <v>84</v>
      </c>
      <c r="J2025" s="580">
        <v>42</v>
      </c>
      <c r="K2025" s="581">
        <v>3.5</v>
      </c>
      <c r="L2025" s="581">
        <v>5.69</v>
      </c>
      <c r="M2025" s="581">
        <v>0.95</v>
      </c>
      <c r="N2025" s="581">
        <v>0.43</v>
      </c>
      <c r="O2025" s="626">
        <f t="shared" si="425"/>
        <v>0.69</v>
      </c>
      <c r="P2025" s="582">
        <v>0.2951388888888889</v>
      </c>
      <c r="Q2025" s="583">
        <v>0</v>
      </c>
    </row>
    <row r="2026" spans="1:17" x14ac:dyDescent="0.35">
      <c r="A2026" s="571">
        <v>17</v>
      </c>
      <c r="B2026" s="581">
        <v>34.24</v>
      </c>
      <c r="C2026" s="581">
        <v>32.4</v>
      </c>
      <c r="D2026" s="687">
        <v>0</v>
      </c>
      <c r="E2026" s="687">
        <v>0</v>
      </c>
      <c r="F2026" s="687">
        <v>0</v>
      </c>
      <c r="G2026" s="583">
        <v>32</v>
      </c>
      <c r="H2026" s="583">
        <v>26.6</v>
      </c>
      <c r="I2026" s="604">
        <v>92</v>
      </c>
      <c r="J2026" s="580">
        <v>54</v>
      </c>
      <c r="K2026" s="583">
        <v>3.3</v>
      </c>
      <c r="L2026" s="581">
        <v>5.53</v>
      </c>
      <c r="M2026" s="581">
        <v>1.2</v>
      </c>
      <c r="N2026" s="581">
        <v>0.96</v>
      </c>
      <c r="O2026" s="626">
        <f t="shared" si="425"/>
        <v>1.08</v>
      </c>
      <c r="P2026" s="642">
        <v>5.2083333333333336E-2</v>
      </c>
      <c r="Q2026" s="583">
        <v>0</v>
      </c>
    </row>
    <row r="2027" spans="1:17" x14ac:dyDescent="0.35">
      <c r="A2027" s="571">
        <v>18</v>
      </c>
      <c r="B2027" s="581">
        <v>31.6</v>
      </c>
      <c r="C2027" s="581">
        <v>31</v>
      </c>
      <c r="D2027" s="687">
        <v>0</v>
      </c>
      <c r="E2027" s="687">
        <v>0</v>
      </c>
      <c r="F2027" s="687">
        <v>0</v>
      </c>
      <c r="G2027" s="583">
        <v>30.6</v>
      </c>
      <c r="H2027" s="583">
        <v>25.8</v>
      </c>
      <c r="I2027" s="604">
        <v>92</v>
      </c>
      <c r="J2027" s="580">
        <v>66</v>
      </c>
      <c r="K2027" s="583">
        <v>3.3</v>
      </c>
      <c r="L2027" s="581">
        <v>8.56</v>
      </c>
      <c r="M2027" s="581">
        <v>1.34</v>
      </c>
      <c r="N2027" s="580">
        <v>0.67</v>
      </c>
      <c r="O2027" s="626">
        <f t="shared" si="425"/>
        <v>1.0050000000000001</v>
      </c>
      <c r="P2027" s="642">
        <v>8.3333333333333329E-2</v>
      </c>
      <c r="Q2027" s="583">
        <v>0</v>
      </c>
    </row>
    <row r="2028" spans="1:17" x14ac:dyDescent="0.35">
      <c r="A2028" s="571">
        <v>19</v>
      </c>
      <c r="B2028" s="583">
        <v>34.6</v>
      </c>
      <c r="C2028" s="581">
        <v>31.44</v>
      </c>
      <c r="D2028" s="687">
        <v>0</v>
      </c>
      <c r="E2028" s="687">
        <v>0</v>
      </c>
      <c r="F2028" s="687">
        <v>0</v>
      </c>
      <c r="G2028" s="583">
        <v>33.200000000000003</v>
      </c>
      <c r="H2028" s="583">
        <v>26</v>
      </c>
      <c r="I2028" s="604">
        <v>96</v>
      </c>
      <c r="J2028" s="580">
        <v>27</v>
      </c>
      <c r="K2028" s="583">
        <v>2.5</v>
      </c>
      <c r="L2028" s="581">
        <v>2.8</v>
      </c>
      <c r="M2028" s="581">
        <v>0.95</v>
      </c>
      <c r="N2028" s="581">
        <v>0.95</v>
      </c>
      <c r="O2028" s="626">
        <f t="shared" si="425"/>
        <v>0.95</v>
      </c>
      <c r="P2028" s="582">
        <v>0.14583333333333334</v>
      </c>
      <c r="Q2028" s="583">
        <v>0</v>
      </c>
    </row>
    <row r="2029" spans="1:17" x14ac:dyDescent="0.35">
      <c r="A2029" s="580">
        <v>20</v>
      </c>
      <c r="B2029" s="581">
        <v>30.24</v>
      </c>
      <c r="C2029" s="581">
        <v>30.76</v>
      </c>
      <c r="D2029" s="687">
        <v>0</v>
      </c>
      <c r="E2029" s="687">
        <v>0</v>
      </c>
      <c r="F2029" s="687">
        <v>0</v>
      </c>
      <c r="G2029" s="583">
        <v>32.6</v>
      </c>
      <c r="H2029" s="583">
        <v>25.6</v>
      </c>
      <c r="I2029" s="604">
        <v>92</v>
      </c>
      <c r="J2029" s="580">
        <v>55</v>
      </c>
      <c r="K2029" s="583">
        <v>2.8</v>
      </c>
      <c r="L2029" s="581">
        <v>7.3</v>
      </c>
      <c r="M2029" s="581">
        <v>1.1000000000000001</v>
      </c>
      <c r="N2029" s="581">
        <v>0.97</v>
      </c>
      <c r="O2029" s="626">
        <f t="shared" si="425"/>
        <v>1.0350000000000001</v>
      </c>
      <c r="P2029" s="582">
        <v>0.16666666666666666</v>
      </c>
      <c r="Q2029" s="583">
        <v>3.4</v>
      </c>
    </row>
    <row r="2030" spans="1:17" x14ac:dyDescent="0.35">
      <c r="A2030" s="580" t="s">
        <v>16</v>
      </c>
      <c r="B2030" s="581">
        <f>SUM(B2020:B2029)</f>
        <v>370.26000000000005</v>
      </c>
      <c r="C2030" s="581">
        <f>SUM(C2020:C2029)</f>
        <v>330.02000000000004</v>
      </c>
      <c r="D2030" s="687">
        <v>0</v>
      </c>
      <c r="E2030" s="687">
        <v>0</v>
      </c>
      <c r="F2030" s="687">
        <v>0</v>
      </c>
      <c r="G2030" s="581">
        <f t="shared" ref="G2030:N2030" si="428">SUM(G2020:G2029)</f>
        <v>331.40000000000003</v>
      </c>
      <c r="H2030" s="581">
        <f t="shared" si="428"/>
        <v>259.60000000000002</v>
      </c>
      <c r="I2030" s="581">
        <f t="shared" si="428"/>
        <v>899</v>
      </c>
      <c r="J2030" s="581">
        <f t="shared" si="428"/>
        <v>463</v>
      </c>
      <c r="K2030" s="581">
        <f t="shared" si="428"/>
        <v>34.799999999999997</v>
      </c>
      <c r="L2030" s="581">
        <f t="shared" si="428"/>
        <v>75.459999999999994</v>
      </c>
      <c r="M2030" s="581">
        <f t="shared" si="428"/>
        <v>10.74</v>
      </c>
      <c r="N2030" s="581">
        <f t="shared" si="428"/>
        <v>8.4</v>
      </c>
      <c r="O2030" s="626">
        <f t="shared" si="425"/>
        <v>9.57</v>
      </c>
      <c r="P2030" s="582"/>
      <c r="Q2030" s="583"/>
    </row>
    <row r="2031" spans="1:17" x14ac:dyDescent="0.35">
      <c r="A2031" s="580" t="s">
        <v>18</v>
      </c>
      <c r="B2031" s="581">
        <f>AVERAGE(B2020:B2029)</f>
        <v>37.026000000000003</v>
      </c>
      <c r="C2031" s="581">
        <f>AVERAGE(C2020:C2029)</f>
        <v>33.002000000000002</v>
      </c>
      <c r="D2031" s="687">
        <v>0</v>
      </c>
      <c r="E2031" s="687">
        <v>0</v>
      </c>
      <c r="F2031" s="687">
        <v>0</v>
      </c>
      <c r="G2031" s="581">
        <f t="shared" ref="G2031:N2031" si="429">AVERAGE(G2020:G2029)</f>
        <v>33.14</v>
      </c>
      <c r="H2031" s="581">
        <f t="shared" si="429"/>
        <v>25.96</v>
      </c>
      <c r="I2031" s="581">
        <f t="shared" si="429"/>
        <v>89.9</v>
      </c>
      <c r="J2031" s="581">
        <f t="shared" si="429"/>
        <v>46.3</v>
      </c>
      <c r="K2031" s="581">
        <f t="shared" si="429"/>
        <v>3.4799999999999995</v>
      </c>
      <c r="L2031" s="581">
        <f t="shared" si="429"/>
        <v>7.5459999999999994</v>
      </c>
      <c r="M2031" s="581">
        <f t="shared" si="429"/>
        <v>1.0740000000000001</v>
      </c>
      <c r="N2031" s="581">
        <f t="shared" si="429"/>
        <v>0.84000000000000008</v>
      </c>
      <c r="O2031" s="626">
        <f t="shared" si="425"/>
        <v>0.95700000000000007</v>
      </c>
      <c r="P2031" s="582"/>
      <c r="Q2031" s="583"/>
    </row>
    <row r="2032" spans="1:17" x14ac:dyDescent="0.35">
      <c r="A2032" s="580">
        <v>21</v>
      </c>
      <c r="B2032" s="581">
        <v>30.96</v>
      </c>
      <c r="C2032" s="581">
        <v>30.24</v>
      </c>
      <c r="D2032" s="687">
        <v>0</v>
      </c>
      <c r="E2032" s="687">
        <v>0</v>
      </c>
      <c r="F2032" s="687">
        <v>0</v>
      </c>
      <c r="G2032" s="583">
        <v>31.8</v>
      </c>
      <c r="H2032" s="583">
        <v>26.2</v>
      </c>
      <c r="I2032" s="604">
        <v>96</v>
      </c>
      <c r="J2032" s="580">
        <v>66</v>
      </c>
      <c r="K2032" s="583">
        <v>2.2000000000000002</v>
      </c>
      <c r="L2032" s="581">
        <v>5.48</v>
      </c>
      <c r="M2032" s="581">
        <v>1.53</v>
      </c>
      <c r="N2032" s="580">
        <v>1.03</v>
      </c>
      <c r="O2032" s="626">
        <f t="shared" si="425"/>
        <v>1.28</v>
      </c>
      <c r="P2032" s="582">
        <v>8.3333333333333329E-2</v>
      </c>
      <c r="Q2032" s="583">
        <v>0</v>
      </c>
    </row>
    <row r="2033" spans="1:17" x14ac:dyDescent="0.35">
      <c r="A2033" s="594">
        <v>22</v>
      </c>
      <c r="B2033" s="581">
        <v>28.2</v>
      </c>
      <c r="C2033" s="581">
        <v>29.92</v>
      </c>
      <c r="D2033" s="687">
        <v>0</v>
      </c>
      <c r="E2033" s="687">
        <v>0</v>
      </c>
      <c r="F2033" s="687">
        <v>0</v>
      </c>
      <c r="G2033" s="583">
        <v>32.4</v>
      </c>
      <c r="H2033" s="583">
        <v>24</v>
      </c>
      <c r="I2033" s="604">
        <v>92</v>
      </c>
      <c r="J2033" s="580">
        <v>75</v>
      </c>
      <c r="K2033" s="581">
        <v>2</v>
      </c>
      <c r="L2033" s="581">
        <v>3.02</v>
      </c>
      <c r="M2033" s="580">
        <v>1.41</v>
      </c>
      <c r="N2033" s="581">
        <v>0.35</v>
      </c>
      <c r="O2033" s="626">
        <f t="shared" si="425"/>
        <v>0.87999999999999989</v>
      </c>
      <c r="P2033" s="582">
        <v>0.16666666666666666</v>
      </c>
      <c r="Q2033" s="583">
        <v>0</v>
      </c>
    </row>
    <row r="2034" spans="1:17" x14ac:dyDescent="0.35">
      <c r="A2034" s="594">
        <v>23</v>
      </c>
      <c r="B2034" s="581">
        <v>34.32</v>
      </c>
      <c r="C2034" s="581">
        <v>30.84</v>
      </c>
      <c r="D2034" s="687">
        <v>0</v>
      </c>
      <c r="E2034" s="687">
        <v>0</v>
      </c>
      <c r="F2034" s="687">
        <v>0</v>
      </c>
      <c r="G2034" s="583">
        <v>34.799999999999997</v>
      </c>
      <c r="H2034" s="583">
        <v>25.4</v>
      </c>
      <c r="I2034" s="604">
        <v>96</v>
      </c>
      <c r="J2034" s="580">
        <v>51</v>
      </c>
      <c r="K2034" s="581">
        <v>3</v>
      </c>
      <c r="L2034" s="581">
        <v>4.7</v>
      </c>
      <c r="M2034" s="581">
        <v>0.7</v>
      </c>
      <c r="N2034" s="581">
        <v>0.22</v>
      </c>
      <c r="O2034" s="626">
        <f t="shared" si="425"/>
        <v>0.45999999999999996</v>
      </c>
      <c r="P2034" s="582">
        <v>0.25</v>
      </c>
      <c r="Q2034" s="583">
        <v>0</v>
      </c>
    </row>
    <row r="2035" spans="1:17" x14ac:dyDescent="0.35">
      <c r="A2035" s="594">
        <v>24</v>
      </c>
      <c r="B2035" s="581">
        <v>31.6</v>
      </c>
      <c r="C2035" s="581">
        <v>30.8</v>
      </c>
      <c r="D2035" s="687">
        <v>0</v>
      </c>
      <c r="E2035" s="687">
        <v>0</v>
      </c>
      <c r="F2035" s="687">
        <v>0</v>
      </c>
      <c r="G2035" s="583">
        <v>33.6</v>
      </c>
      <c r="H2035" s="583">
        <v>27</v>
      </c>
      <c r="I2035" s="604">
        <v>96</v>
      </c>
      <c r="J2035" s="580">
        <v>53</v>
      </c>
      <c r="K2035" s="583">
        <v>2</v>
      </c>
      <c r="L2035" s="581">
        <v>0.84</v>
      </c>
      <c r="M2035" s="581">
        <v>1.1599999999999999</v>
      </c>
      <c r="N2035" s="581">
        <v>0.61</v>
      </c>
      <c r="O2035" s="626">
        <f t="shared" si="425"/>
        <v>0.88500000000000001</v>
      </c>
      <c r="P2035" s="642">
        <v>8.6805555555555566E-2</v>
      </c>
      <c r="Q2035" s="583">
        <v>0</v>
      </c>
    </row>
    <row r="2036" spans="1:17" x14ac:dyDescent="0.35">
      <c r="A2036" s="594">
        <v>25</v>
      </c>
      <c r="B2036" s="581">
        <v>34.159999999999997</v>
      </c>
      <c r="C2036" s="581">
        <v>31.04</v>
      </c>
      <c r="D2036" s="687">
        <v>0</v>
      </c>
      <c r="E2036" s="687">
        <v>0</v>
      </c>
      <c r="F2036" s="687">
        <v>0</v>
      </c>
      <c r="G2036" s="583">
        <v>34.799999999999997</v>
      </c>
      <c r="H2036" s="583">
        <v>24.8</v>
      </c>
      <c r="I2036" s="604">
        <v>96</v>
      </c>
      <c r="J2036" s="580">
        <v>44</v>
      </c>
      <c r="K2036" s="583">
        <v>3.5</v>
      </c>
      <c r="L2036" s="581">
        <v>9.98</v>
      </c>
      <c r="M2036" s="581">
        <v>1.1200000000000001</v>
      </c>
      <c r="N2036" s="580">
        <v>2.86</v>
      </c>
      <c r="O2036" s="626">
        <f t="shared" si="425"/>
        <v>1.99</v>
      </c>
      <c r="P2036" s="642">
        <v>0.35416666666666669</v>
      </c>
      <c r="Q2036" s="583">
        <v>0</v>
      </c>
    </row>
    <row r="2037" spans="1:17" x14ac:dyDescent="0.35">
      <c r="A2037" s="594">
        <v>26</v>
      </c>
      <c r="B2037" s="583">
        <v>37.6</v>
      </c>
      <c r="C2037" s="581">
        <v>31.92</v>
      </c>
      <c r="D2037" s="687">
        <v>0</v>
      </c>
      <c r="E2037" s="687">
        <v>0</v>
      </c>
      <c r="F2037" s="687">
        <v>0</v>
      </c>
      <c r="G2037" s="583">
        <v>34.200000000000003</v>
      </c>
      <c r="H2037" s="583">
        <v>26.8</v>
      </c>
      <c r="I2037" s="604">
        <v>84</v>
      </c>
      <c r="J2037" s="580">
        <v>45</v>
      </c>
      <c r="K2037" s="583">
        <v>3.8</v>
      </c>
      <c r="L2037" s="581">
        <v>6.9</v>
      </c>
      <c r="M2037" s="581">
        <v>1.06</v>
      </c>
      <c r="N2037" s="581">
        <v>0.4</v>
      </c>
      <c r="O2037" s="626">
        <f t="shared" si="425"/>
        <v>0.73</v>
      </c>
      <c r="P2037" s="582">
        <v>0.34722222222222227</v>
      </c>
      <c r="Q2037" s="583">
        <v>0</v>
      </c>
    </row>
    <row r="2038" spans="1:17" x14ac:dyDescent="0.35">
      <c r="A2038" s="594">
        <v>27</v>
      </c>
      <c r="B2038" s="627">
        <v>39.04</v>
      </c>
      <c r="C2038" s="627">
        <v>32.44</v>
      </c>
      <c r="D2038" s="687">
        <v>0</v>
      </c>
      <c r="E2038" s="687">
        <v>0</v>
      </c>
      <c r="F2038" s="687">
        <v>0</v>
      </c>
      <c r="G2038" s="627">
        <v>35.200000000000003</v>
      </c>
      <c r="H2038" s="627">
        <v>25.4</v>
      </c>
      <c r="I2038" s="627">
        <v>92</v>
      </c>
      <c r="J2038" s="627">
        <v>42</v>
      </c>
      <c r="K2038" s="627">
        <v>7.2</v>
      </c>
      <c r="L2038" s="691">
        <v>7</v>
      </c>
      <c r="M2038" s="627">
        <v>0.86</v>
      </c>
      <c r="N2038" s="627">
        <v>0.27</v>
      </c>
      <c r="O2038" s="626">
        <f t="shared" si="425"/>
        <v>0.56499999999999995</v>
      </c>
      <c r="P2038" s="642">
        <v>0.37152777777777773</v>
      </c>
      <c r="Q2038" s="583">
        <v>0</v>
      </c>
    </row>
    <row r="2039" spans="1:17" x14ac:dyDescent="0.35">
      <c r="A2039" s="594">
        <v>28</v>
      </c>
      <c r="B2039" s="627">
        <v>27.12</v>
      </c>
      <c r="C2039" s="627">
        <v>30.24</v>
      </c>
      <c r="D2039" s="687">
        <v>0</v>
      </c>
      <c r="E2039" s="687">
        <v>0</v>
      </c>
      <c r="F2039" s="687">
        <v>0</v>
      </c>
      <c r="G2039" s="627">
        <v>33.4</v>
      </c>
      <c r="H2039" s="691">
        <v>27</v>
      </c>
      <c r="I2039" s="627">
        <v>88</v>
      </c>
      <c r="J2039" s="627">
        <v>84</v>
      </c>
      <c r="K2039" s="691">
        <v>1</v>
      </c>
      <c r="L2039" s="626">
        <v>2.1</v>
      </c>
      <c r="M2039" s="626">
        <v>1</v>
      </c>
      <c r="N2039" s="627">
        <v>0.36</v>
      </c>
      <c r="O2039" s="626">
        <f t="shared" si="425"/>
        <v>0.67999999999999994</v>
      </c>
      <c r="P2039" s="642">
        <v>0.28125</v>
      </c>
      <c r="Q2039" s="583">
        <v>0</v>
      </c>
    </row>
    <row r="2040" spans="1:17" x14ac:dyDescent="0.35">
      <c r="A2040" s="594">
        <v>29</v>
      </c>
      <c r="B2040" s="626">
        <v>35.4</v>
      </c>
      <c r="C2040" s="626">
        <v>30.64</v>
      </c>
      <c r="D2040" s="687">
        <v>0</v>
      </c>
      <c r="E2040" s="687">
        <v>0</v>
      </c>
      <c r="F2040" s="687">
        <v>0</v>
      </c>
      <c r="G2040" s="627">
        <v>34.6</v>
      </c>
      <c r="H2040" s="691">
        <v>26</v>
      </c>
      <c r="I2040" s="627">
        <v>96</v>
      </c>
      <c r="J2040" s="627">
        <v>48</v>
      </c>
      <c r="K2040" s="691">
        <v>3</v>
      </c>
      <c r="L2040" s="627">
        <v>2.1800000000000002</v>
      </c>
      <c r="M2040" s="627">
        <v>1.41</v>
      </c>
      <c r="N2040" s="627">
        <v>1.06</v>
      </c>
      <c r="O2040" s="626">
        <f t="shared" si="425"/>
        <v>1.2349999999999999</v>
      </c>
      <c r="P2040" s="642">
        <v>0.25</v>
      </c>
      <c r="Q2040" s="583">
        <v>0</v>
      </c>
    </row>
    <row r="2041" spans="1:17" x14ac:dyDescent="0.35">
      <c r="A2041" s="594">
        <v>30</v>
      </c>
      <c r="B2041" s="626">
        <v>32.08</v>
      </c>
      <c r="C2041" s="626">
        <v>31.2</v>
      </c>
      <c r="D2041" s="687">
        <v>0</v>
      </c>
      <c r="E2041" s="687">
        <v>0</v>
      </c>
      <c r="F2041" s="687">
        <v>0</v>
      </c>
      <c r="G2041" s="627">
        <v>34.200000000000003</v>
      </c>
      <c r="H2041" s="627">
        <v>26.6</v>
      </c>
      <c r="I2041" s="627">
        <v>96</v>
      </c>
      <c r="J2041" s="627">
        <v>51</v>
      </c>
      <c r="K2041" s="627">
        <v>0.6</v>
      </c>
      <c r="L2041" s="627">
        <v>1.18</v>
      </c>
      <c r="M2041" s="627">
        <v>1.1200000000000001</v>
      </c>
      <c r="N2041" s="627">
        <v>0.06</v>
      </c>
      <c r="O2041" s="626">
        <f t="shared" si="425"/>
        <v>0.59000000000000008</v>
      </c>
      <c r="P2041" s="642">
        <v>0.2673611111111111</v>
      </c>
      <c r="Q2041" s="627">
        <v>6.5</v>
      </c>
    </row>
    <row r="2042" spans="1:17" x14ac:dyDescent="0.35">
      <c r="A2042" s="580" t="s">
        <v>16</v>
      </c>
      <c r="B2042" s="583">
        <f>SUM(B2032:B2041)</f>
        <v>330.4799999999999</v>
      </c>
      <c r="C2042" s="583">
        <f>SUM(C2032:C2041)</f>
        <v>309.27999999999997</v>
      </c>
      <c r="D2042" s="583"/>
      <c r="E2042" s="583"/>
      <c r="F2042" s="583"/>
      <c r="G2042" s="583">
        <f t="shared" ref="G2042:O2042" si="430">SUM(G2032:G2041)</f>
        <v>338.99999999999994</v>
      </c>
      <c r="H2042" s="583">
        <f t="shared" si="430"/>
        <v>259.2</v>
      </c>
      <c r="I2042" s="583">
        <f t="shared" si="430"/>
        <v>932</v>
      </c>
      <c r="J2042" s="583">
        <f t="shared" si="430"/>
        <v>559</v>
      </c>
      <c r="K2042" s="583">
        <f t="shared" si="430"/>
        <v>28.3</v>
      </c>
      <c r="L2042" s="583">
        <f t="shared" si="430"/>
        <v>43.38</v>
      </c>
      <c r="M2042" s="583">
        <f t="shared" si="430"/>
        <v>11.370000000000001</v>
      </c>
      <c r="N2042" s="583">
        <f t="shared" si="430"/>
        <v>7.22</v>
      </c>
      <c r="O2042" s="583">
        <f t="shared" si="430"/>
        <v>9.2949999999999982</v>
      </c>
      <c r="P2042" s="583"/>
      <c r="Q2042" s="583"/>
    </row>
    <row r="2043" spans="1:17" x14ac:dyDescent="0.35">
      <c r="A2043" s="580" t="s">
        <v>18</v>
      </c>
      <c r="B2043" s="581">
        <f>AVERAGE(B2032:B2041)</f>
        <v>33.047999999999988</v>
      </c>
      <c r="C2043" s="581">
        <f>AVERAGE(C2032:C2041)</f>
        <v>30.927999999999997</v>
      </c>
      <c r="D2043" s="581"/>
      <c r="E2043" s="581"/>
      <c r="F2043" s="581"/>
      <c r="G2043" s="581">
        <f t="shared" ref="G2043:O2043" si="431">AVERAGE(G2032:G2041)</f>
        <v>33.899999999999991</v>
      </c>
      <c r="H2043" s="581">
        <f t="shared" si="431"/>
        <v>25.919999999999998</v>
      </c>
      <c r="I2043" s="581">
        <f t="shared" si="431"/>
        <v>93.2</v>
      </c>
      <c r="J2043" s="581">
        <f t="shared" si="431"/>
        <v>55.9</v>
      </c>
      <c r="K2043" s="581">
        <f t="shared" si="431"/>
        <v>2.83</v>
      </c>
      <c r="L2043" s="581">
        <f t="shared" si="431"/>
        <v>4.3380000000000001</v>
      </c>
      <c r="M2043" s="581">
        <f t="shared" si="431"/>
        <v>1.137</v>
      </c>
      <c r="N2043" s="581">
        <f t="shared" si="431"/>
        <v>0.72199999999999998</v>
      </c>
      <c r="O2043" s="581">
        <f t="shared" si="431"/>
        <v>0.92949999999999977</v>
      </c>
      <c r="P2043" s="581"/>
      <c r="Q2043" s="581"/>
    </row>
    <row r="2044" spans="1:17" x14ac:dyDescent="0.35">
      <c r="A2044" s="580" t="s">
        <v>20</v>
      </c>
      <c r="B2044" s="581">
        <f>B2042+B2030+B2018</f>
        <v>1078.8200000000002</v>
      </c>
      <c r="C2044" s="581">
        <f>C2042+C2030+C2018</f>
        <v>968.13999999999987</v>
      </c>
      <c r="D2044" s="581"/>
      <c r="E2044" s="581"/>
      <c r="F2044" s="581"/>
      <c r="G2044" s="581">
        <f t="shared" ref="G2044:O2044" si="432">G2042+G2030+G2018</f>
        <v>1022.5999999999999</v>
      </c>
      <c r="H2044" s="581">
        <f t="shared" si="432"/>
        <v>772.4</v>
      </c>
      <c r="I2044" s="581">
        <f t="shared" si="432"/>
        <v>2742</v>
      </c>
      <c r="J2044" s="581">
        <f t="shared" si="432"/>
        <v>1468</v>
      </c>
      <c r="K2044" s="581">
        <f t="shared" si="432"/>
        <v>99.6</v>
      </c>
      <c r="L2044" s="581">
        <f t="shared" si="432"/>
        <v>184.44</v>
      </c>
      <c r="M2044" s="581">
        <f t="shared" si="432"/>
        <v>37.79</v>
      </c>
      <c r="N2044" s="581">
        <f t="shared" si="432"/>
        <v>20.079999999999998</v>
      </c>
      <c r="O2044" s="581">
        <f t="shared" si="432"/>
        <v>28.934999999999999</v>
      </c>
      <c r="P2044" s="581"/>
      <c r="Q2044" s="581"/>
    </row>
    <row r="2045" spans="1:17" x14ac:dyDescent="0.35">
      <c r="A2045" s="580" t="s">
        <v>21</v>
      </c>
      <c r="B2045" s="581">
        <f>B2044/30</f>
        <v>35.960666666666675</v>
      </c>
      <c r="C2045" s="581">
        <f>C2044/30</f>
        <v>32.271333333333331</v>
      </c>
      <c r="D2045" s="581"/>
      <c r="E2045" s="581"/>
      <c r="F2045" s="581"/>
      <c r="G2045" s="581">
        <f t="shared" ref="G2045:O2045" si="433">G2044/30</f>
        <v>34.086666666666666</v>
      </c>
      <c r="H2045" s="581">
        <f t="shared" si="433"/>
        <v>25.746666666666666</v>
      </c>
      <c r="I2045" s="581">
        <f t="shared" si="433"/>
        <v>91.4</v>
      </c>
      <c r="J2045" s="581">
        <f t="shared" si="433"/>
        <v>48.93333333333333</v>
      </c>
      <c r="K2045" s="581">
        <f t="shared" si="433"/>
        <v>3.32</v>
      </c>
      <c r="L2045" s="581">
        <f t="shared" si="433"/>
        <v>6.1479999999999997</v>
      </c>
      <c r="M2045" s="581">
        <f t="shared" si="433"/>
        <v>1.2596666666666667</v>
      </c>
      <c r="N2045" s="581">
        <f t="shared" si="433"/>
        <v>0.66933333333333322</v>
      </c>
      <c r="O2045" s="581">
        <f t="shared" si="433"/>
        <v>0.96449999999999991</v>
      </c>
      <c r="P2045" s="581"/>
      <c r="Q2045" s="581"/>
    </row>
    <row r="2046" spans="1:17" ht="15" thickBot="1" x14ac:dyDescent="0.4">
      <c r="A2046" s="634"/>
      <c r="B2046" s="1589" t="s">
        <v>360</v>
      </c>
      <c r="C2046" s="1589"/>
      <c r="D2046" s="1589"/>
      <c r="E2046" s="1589"/>
      <c r="F2046" s="1589"/>
      <c r="G2046" s="1589"/>
      <c r="H2046" s="1589"/>
      <c r="I2046" s="1589"/>
      <c r="J2046" s="1589"/>
      <c r="K2046" s="1589"/>
      <c r="L2046" s="1589"/>
      <c r="M2046" s="1589"/>
      <c r="N2046" s="658"/>
      <c r="O2046" s="658"/>
      <c r="P2046" s="657"/>
      <c r="Q2046" s="634"/>
    </row>
    <row r="2047" spans="1:17" ht="37.5" customHeight="1" x14ac:dyDescent="0.35">
      <c r="A2047" s="1569" t="s">
        <v>1</v>
      </c>
      <c r="B2047" s="1460" t="s">
        <v>23</v>
      </c>
      <c r="C2047" s="1578"/>
      <c r="D2047" s="1578"/>
      <c r="E2047" s="1578"/>
      <c r="F2047" s="1571"/>
      <c r="G2047" s="1460" t="s">
        <v>24</v>
      </c>
      <c r="H2047" s="1571"/>
      <c r="I2047" s="1460" t="s">
        <v>4</v>
      </c>
      <c r="J2047" s="1571"/>
      <c r="K2047" s="1572" t="s">
        <v>5</v>
      </c>
      <c r="L2047" s="1573"/>
      <c r="M2047" s="1590" t="s">
        <v>6</v>
      </c>
      <c r="N2047" s="1591"/>
      <c r="O2047" s="1592"/>
      <c r="P2047" s="1593" t="s">
        <v>7</v>
      </c>
      <c r="Q2047" s="1593" t="s">
        <v>8</v>
      </c>
    </row>
    <row r="2048" spans="1:17" ht="26" x14ac:dyDescent="0.35">
      <c r="A2048" s="1597"/>
      <c r="B2048" s="568">
        <v>0.05</v>
      </c>
      <c r="C2048" s="568">
        <v>0.1</v>
      </c>
      <c r="D2048" s="568"/>
      <c r="E2048" s="568"/>
      <c r="F2048" s="568">
        <v>0.2</v>
      </c>
      <c r="G2048" s="568" t="s">
        <v>9</v>
      </c>
      <c r="H2048" s="568" t="s">
        <v>10</v>
      </c>
      <c r="I2048" s="568" t="s">
        <v>9</v>
      </c>
      <c r="J2048" s="568" t="s">
        <v>10</v>
      </c>
      <c r="K2048" s="630" t="s">
        <v>11</v>
      </c>
      <c r="L2048" s="568" t="s">
        <v>12</v>
      </c>
      <c r="M2048" s="606" t="s">
        <v>13</v>
      </c>
      <c r="N2048" s="606" t="s">
        <v>14</v>
      </c>
      <c r="O2048" s="606" t="s">
        <v>15</v>
      </c>
      <c r="P2048" s="1579"/>
      <c r="Q2048" s="1579"/>
    </row>
    <row r="2049" spans="1:17" x14ac:dyDescent="0.35">
      <c r="A2049" s="580">
        <v>1</v>
      </c>
      <c r="B2049" s="691">
        <v>27.8</v>
      </c>
      <c r="C2049" s="627">
        <v>29.44</v>
      </c>
      <c r="D2049" s="687">
        <v>0</v>
      </c>
      <c r="E2049" s="687">
        <v>0</v>
      </c>
      <c r="F2049" s="687">
        <v>0</v>
      </c>
      <c r="G2049" s="691">
        <v>34</v>
      </c>
      <c r="H2049" s="627">
        <v>26.4</v>
      </c>
      <c r="I2049" s="627">
        <v>92</v>
      </c>
      <c r="J2049" s="692">
        <v>50</v>
      </c>
      <c r="K2049" s="627">
        <v>1.1000000000000001</v>
      </c>
      <c r="L2049" s="627">
        <v>5.26</v>
      </c>
      <c r="M2049" s="627">
        <v>0.92</v>
      </c>
      <c r="N2049" s="627">
        <v>0.63</v>
      </c>
      <c r="O2049" s="626">
        <f>AVERAGE(M2049:N2049)</f>
        <v>0.77500000000000002</v>
      </c>
      <c r="P2049" s="642">
        <v>2.4305555555555556E-2</v>
      </c>
      <c r="Q2049" s="627">
        <v>6.6</v>
      </c>
    </row>
    <row r="2050" spans="1:17" x14ac:dyDescent="0.35">
      <c r="A2050" s="580">
        <v>2</v>
      </c>
      <c r="B2050" s="627">
        <v>33.76</v>
      </c>
      <c r="C2050" s="627">
        <v>30.76</v>
      </c>
      <c r="D2050" s="687">
        <v>0</v>
      </c>
      <c r="E2050" s="687">
        <v>0</v>
      </c>
      <c r="F2050" s="687">
        <v>0</v>
      </c>
      <c r="G2050" s="627">
        <v>34.799999999999997</v>
      </c>
      <c r="H2050" s="691">
        <v>26</v>
      </c>
      <c r="I2050" s="627">
        <v>96</v>
      </c>
      <c r="J2050" s="627">
        <v>47</v>
      </c>
      <c r="K2050" s="627">
        <v>2.9</v>
      </c>
      <c r="L2050" s="627">
        <v>7.38</v>
      </c>
      <c r="M2050" s="627">
        <v>0.83</v>
      </c>
      <c r="N2050" s="627">
        <v>0.21</v>
      </c>
      <c r="O2050" s="626">
        <f t="shared" ref="O2050:O2083" si="434">AVERAGE(M2050:N2050)</f>
        <v>0.52</v>
      </c>
      <c r="P2050" s="642">
        <v>0.33680555555555558</v>
      </c>
      <c r="Q2050" s="627">
        <v>0</v>
      </c>
    </row>
    <row r="2051" spans="1:17" x14ac:dyDescent="0.35">
      <c r="A2051" s="571">
        <v>3</v>
      </c>
      <c r="B2051" s="627">
        <v>29.16</v>
      </c>
      <c r="C2051" s="627">
        <v>29.36</v>
      </c>
      <c r="D2051" s="687">
        <v>0</v>
      </c>
      <c r="E2051" s="687">
        <v>0</v>
      </c>
      <c r="F2051" s="687">
        <v>0</v>
      </c>
      <c r="G2051" s="627">
        <v>34.799999999999997</v>
      </c>
      <c r="H2051" s="627">
        <v>26.8</v>
      </c>
      <c r="I2051" s="627">
        <v>96</v>
      </c>
      <c r="J2051" s="627">
        <v>66</v>
      </c>
      <c r="K2051" s="627">
        <v>1.2</v>
      </c>
      <c r="L2051" s="627">
        <v>6.84</v>
      </c>
      <c r="M2051" s="627">
        <v>1.25</v>
      </c>
      <c r="N2051" s="627">
        <v>0.56000000000000005</v>
      </c>
      <c r="O2051" s="626">
        <f t="shared" si="434"/>
        <v>0.90500000000000003</v>
      </c>
      <c r="P2051" s="642">
        <v>0.20833333333333334</v>
      </c>
      <c r="Q2051" s="627">
        <v>3.4</v>
      </c>
    </row>
    <row r="2052" spans="1:17" x14ac:dyDescent="0.35">
      <c r="A2052" s="571">
        <v>4</v>
      </c>
      <c r="B2052" s="626">
        <v>29.4</v>
      </c>
      <c r="C2052" s="627">
        <v>28.68</v>
      </c>
      <c r="D2052" s="687">
        <v>0</v>
      </c>
      <c r="E2052" s="687">
        <v>0</v>
      </c>
      <c r="F2052" s="687">
        <v>0</v>
      </c>
      <c r="G2052" s="627">
        <v>30.4</v>
      </c>
      <c r="H2052" s="627">
        <v>27.2</v>
      </c>
      <c r="I2052" s="627">
        <v>96</v>
      </c>
      <c r="J2052" s="627">
        <v>66</v>
      </c>
      <c r="K2052" s="626">
        <v>1.3</v>
      </c>
      <c r="L2052" s="626">
        <v>3.68</v>
      </c>
      <c r="M2052" s="627">
        <v>0.86</v>
      </c>
      <c r="N2052" s="627">
        <v>0.52</v>
      </c>
      <c r="O2052" s="626">
        <f t="shared" si="434"/>
        <v>0.69</v>
      </c>
      <c r="P2052" s="642">
        <v>7.2916666666666671E-2</v>
      </c>
      <c r="Q2052" s="627">
        <v>6.5</v>
      </c>
    </row>
    <row r="2053" spans="1:17" x14ac:dyDescent="0.35">
      <c r="A2053" s="571">
        <v>5</v>
      </c>
      <c r="B2053" s="626">
        <v>31.8</v>
      </c>
      <c r="C2053" s="627">
        <v>29.88</v>
      </c>
      <c r="D2053" s="687">
        <v>0</v>
      </c>
      <c r="E2053" s="687">
        <v>0</v>
      </c>
      <c r="F2053" s="687">
        <v>0</v>
      </c>
      <c r="G2053" s="627">
        <v>34.4</v>
      </c>
      <c r="H2053" s="691">
        <v>25.2</v>
      </c>
      <c r="I2053" s="627">
        <v>96</v>
      </c>
      <c r="J2053" s="627">
        <v>62</v>
      </c>
      <c r="K2053" s="626">
        <v>2.5</v>
      </c>
      <c r="L2053" s="626">
        <v>3.8</v>
      </c>
      <c r="M2053" s="626">
        <v>0.87</v>
      </c>
      <c r="N2053" s="627">
        <v>0.38</v>
      </c>
      <c r="O2053" s="626">
        <f t="shared" si="434"/>
        <v>0.625</v>
      </c>
      <c r="P2053" s="642">
        <v>0.20138888888888887</v>
      </c>
      <c r="Q2053" s="627">
        <v>0</v>
      </c>
    </row>
    <row r="2054" spans="1:17" x14ac:dyDescent="0.35">
      <c r="A2054" s="571">
        <v>6</v>
      </c>
      <c r="B2054" s="626">
        <v>28.44</v>
      </c>
      <c r="C2054" s="626">
        <v>28.92</v>
      </c>
      <c r="D2054" s="687">
        <v>0</v>
      </c>
      <c r="E2054" s="687">
        <v>0</v>
      </c>
      <c r="F2054" s="687">
        <v>0</v>
      </c>
      <c r="G2054" s="627">
        <v>31.4</v>
      </c>
      <c r="H2054" s="691">
        <v>27.2</v>
      </c>
      <c r="I2054" s="627">
        <v>84</v>
      </c>
      <c r="J2054" s="627">
        <v>54</v>
      </c>
      <c r="K2054" s="626">
        <v>2.5</v>
      </c>
      <c r="L2054" s="627">
        <v>4.58</v>
      </c>
      <c r="M2054" s="627">
        <v>1.86</v>
      </c>
      <c r="N2054" s="627">
        <v>0.44</v>
      </c>
      <c r="O2054" s="626">
        <f t="shared" si="434"/>
        <v>1.1500000000000001</v>
      </c>
      <c r="P2054" s="642">
        <v>2.4305555555555556E-2</v>
      </c>
      <c r="Q2054" s="627">
        <v>0</v>
      </c>
    </row>
    <row r="2055" spans="1:17" x14ac:dyDescent="0.35">
      <c r="A2055" s="571">
        <v>7</v>
      </c>
      <c r="B2055" s="626">
        <v>25.76</v>
      </c>
      <c r="C2055" s="626">
        <v>27.88</v>
      </c>
      <c r="D2055" s="687">
        <v>0</v>
      </c>
      <c r="E2055" s="687">
        <v>0</v>
      </c>
      <c r="F2055" s="687">
        <v>0</v>
      </c>
      <c r="G2055" s="627">
        <v>29.6</v>
      </c>
      <c r="H2055" s="627">
        <v>26.8</v>
      </c>
      <c r="I2055" s="627">
        <v>92</v>
      </c>
      <c r="J2055" s="627">
        <v>88</v>
      </c>
      <c r="K2055" s="626">
        <v>0.5</v>
      </c>
      <c r="L2055" s="627">
        <v>12.06</v>
      </c>
      <c r="M2055" s="627">
        <v>0.59</v>
      </c>
      <c r="N2055" s="627">
        <v>0.18</v>
      </c>
      <c r="O2055" s="626">
        <f t="shared" si="434"/>
        <v>0.38500000000000001</v>
      </c>
      <c r="P2055" s="642" t="s">
        <v>164</v>
      </c>
      <c r="Q2055" s="627">
        <v>0</v>
      </c>
    </row>
    <row r="2056" spans="1:17" x14ac:dyDescent="0.35">
      <c r="A2056" s="571">
        <v>8</v>
      </c>
      <c r="B2056" s="626">
        <v>29.44</v>
      </c>
      <c r="C2056" s="627">
        <v>27.88</v>
      </c>
      <c r="D2056" s="687">
        <v>0</v>
      </c>
      <c r="E2056" s="687">
        <v>0</v>
      </c>
      <c r="F2056" s="687">
        <v>0</v>
      </c>
      <c r="G2056" s="691">
        <v>30.8</v>
      </c>
      <c r="H2056" s="627">
        <v>25.4</v>
      </c>
      <c r="I2056" s="627">
        <v>96</v>
      </c>
      <c r="J2056" s="692">
        <v>61</v>
      </c>
      <c r="K2056" s="626">
        <v>1.7</v>
      </c>
      <c r="L2056" s="627">
        <v>0.6</v>
      </c>
      <c r="M2056" s="627">
        <v>0.59</v>
      </c>
      <c r="N2056" s="627">
        <v>0.21</v>
      </c>
      <c r="O2056" s="626">
        <f t="shared" si="434"/>
        <v>0.39999999999999997</v>
      </c>
      <c r="P2056" s="642">
        <v>6.25E-2</v>
      </c>
      <c r="Q2056" s="627">
        <v>23.4</v>
      </c>
    </row>
    <row r="2057" spans="1:17" x14ac:dyDescent="0.35">
      <c r="A2057" s="571">
        <v>9</v>
      </c>
      <c r="B2057" s="627">
        <v>32.68</v>
      </c>
      <c r="C2057" s="627">
        <v>29.68</v>
      </c>
      <c r="D2057" s="687">
        <v>0</v>
      </c>
      <c r="E2057" s="687">
        <v>0</v>
      </c>
      <c r="F2057" s="687">
        <v>0</v>
      </c>
      <c r="G2057" s="627">
        <v>34.4</v>
      </c>
      <c r="H2057" s="691">
        <v>23.8</v>
      </c>
      <c r="I2057" s="627">
        <v>96</v>
      </c>
      <c r="J2057" s="627">
        <v>51</v>
      </c>
      <c r="K2057" s="626">
        <v>2.8</v>
      </c>
      <c r="L2057" s="627">
        <v>6.8</v>
      </c>
      <c r="M2057" s="627">
        <v>0.84</v>
      </c>
      <c r="N2057" s="626">
        <v>0.4</v>
      </c>
      <c r="O2057" s="626">
        <f t="shared" si="434"/>
        <v>0.62</v>
      </c>
      <c r="P2057" s="642">
        <v>0.41666666666666669</v>
      </c>
      <c r="Q2057" s="627">
        <v>0</v>
      </c>
    </row>
    <row r="2058" spans="1:17" x14ac:dyDescent="0.35">
      <c r="A2058" s="580">
        <v>10</v>
      </c>
      <c r="B2058" s="691">
        <v>33</v>
      </c>
      <c r="C2058" s="627">
        <v>30.56</v>
      </c>
      <c r="D2058" s="687">
        <v>0</v>
      </c>
      <c r="E2058" s="687">
        <v>0</v>
      </c>
      <c r="F2058" s="687">
        <v>0</v>
      </c>
      <c r="G2058" s="627">
        <v>34</v>
      </c>
      <c r="H2058" s="627">
        <v>27.4</v>
      </c>
      <c r="I2058" s="627">
        <v>92</v>
      </c>
      <c r="J2058" s="627">
        <v>54</v>
      </c>
      <c r="K2058" s="626">
        <v>3</v>
      </c>
      <c r="L2058" s="627">
        <v>6.74</v>
      </c>
      <c r="M2058" s="627">
        <v>1.44</v>
      </c>
      <c r="N2058" s="626">
        <v>0.7</v>
      </c>
      <c r="O2058" s="626">
        <f t="shared" si="434"/>
        <v>1.0699999999999998</v>
      </c>
      <c r="P2058" s="642">
        <v>0.20833333333333334</v>
      </c>
      <c r="Q2058" s="627">
        <v>0</v>
      </c>
    </row>
    <row r="2059" spans="1:17" x14ac:dyDescent="0.35">
      <c r="A2059" s="580" t="s">
        <v>16</v>
      </c>
      <c r="B2059" s="691">
        <f>SUM(B2049:B2058)</f>
        <v>301.24</v>
      </c>
      <c r="C2059" s="691">
        <f>SUM(C2049:C2058)</f>
        <v>293.04000000000002</v>
      </c>
      <c r="D2059" s="687">
        <v>0</v>
      </c>
      <c r="E2059" s="687">
        <v>0</v>
      </c>
      <c r="F2059" s="687">
        <v>0</v>
      </c>
      <c r="G2059" s="691">
        <f t="shared" ref="G2059:N2059" si="435">SUM(G2049:G2058)</f>
        <v>328.59999999999997</v>
      </c>
      <c r="H2059" s="691">
        <f t="shared" si="435"/>
        <v>262.2</v>
      </c>
      <c r="I2059" s="691">
        <f t="shared" si="435"/>
        <v>936</v>
      </c>
      <c r="J2059" s="691">
        <f t="shared" si="435"/>
        <v>599</v>
      </c>
      <c r="K2059" s="691">
        <f t="shared" si="435"/>
        <v>19.5</v>
      </c>
      <c r="L2059" s="691">
        <f t="shared" si="435"/>
        <v>57.74</v>
      </c>
      <c r="M2059" s="691">
        <f t="shared" si="435"/>
        <v>10.049999999999999</v>
      </c>
      <c r="N2059" s="691">
        <f t="shared" si="435"/>
        <v>4.2299999999999995</v>
      </c>
      <c r="O2059" s="626">
        <f t="shared" si="434"/>
        <v>7.1399999999999988</v>
      </c>
      <c r="P2059" s="642"/>
      <c r="Q2059" s="627"/>
    </row>
    <row r="2060" spans="1:17" x14ac:dyDescent="0.35">
      <c r="A2060" s="580" t="s">
        <v>18</v>
      </c>
      <c r="B2060" s="691">
        <f>AVERAGE(B2049:B2058)</f>
        <v>30.124000000000002</v>
      </c>
      <c r="C2060" s="691">
        <f>AVERAGE(C2049:C2058)</f>
        <v>29.304000000000002</v>
      </c>
      <c r="D2060" s="687">
        <v>0</v>
      </c>
      <c r="E2060" s="687">
        <v>0</v>
      </c>
      <c r="F2060" s="687">
        <v>0</v>
      </c>
      <c r="G2060" s="691">
        <f t="shared" ref="G2060:N2060" si="436">AVERAGE(G2049:G2058)</f>
        <v>32.86</v>
      </c>
      <c r="H2060" s="691">
        <f t="shared" si="436"/>
        <v>26.22</v>
      </c>
      <c r="I2060" s="691">
        <f t="shared" si="436"/>
        <v>93.6</v>
      </c>
      <c r="J2060" s="691">
        <f t="shared" si="436"/>
        <v>59.9</v>
      </c>
      <c r="K2060" s="691">
        <f t="shared" si="436"/>
        <v>1.95</v>
      </c>
      <c r="L2060" s="691">
        <f t="shared" si="436"/>
        <v>5.774</v>
      </c>
      <c r="M2060" s="691">
        <f t="shared" si="436"/>
        <v>1.0049999999999999</v>
      </c>
      <c r="N2060" s="691">
        <f t="shared" si="436"/>
        <v>0.42299999999999993</v>
      </c>
      <c r="O2060" s="626">
        <f t="shared" si="434"/>
        <v>0.71399999999999997</v>
      </c>
      <c r="P2060" s="642"/>
      <c r="Q2060" s="627"/>
    </row>
    <row r="2061" spans="1:17" x14ac:dyDescent="0.35">
      <c r="A2061" s="580">
        <v>11</v>
      </c>
      <c r="B2061" s="626">
        <v>30.32</v>
      </c>
      <c r="C2061" s="627">
        <v>29.84</v>
      </c>
      <c r="D2061" s="687">
        <v>0</v>
      </c>
      <c r="E2061" s="687">
        <v>0</v>
      </c>
      <c r="F2061" s="687">
        <v>0</v>
      </c>
      <c r="G2061" s="627">
        <v>33.200000000000003</v>
      </c>
      <c r="H2061" s="627">
        <v>26.6</v>
      </c>
      <c r="I2061" s="627">
        <v>96</v>
      </c>
      <c r="J2061" s="627">
        <v>34</v>
      </c>
      <c r="K2061" s="691">
        <v>3</v>
      </c>
      <c r="L2061" s="626">
        <v>4.1399999999999997</v>
      </c>
      <c r="M2061" s="627">
        <v>1.76</v>
      </c>
      <c r="N2061" s="627">
        <v>0.62</v>
      </c>
      <c r="O2061" s="626">
        <f t="shared" si="434"/>
        <v>1.19</v>
      </c>
      <c r="P2061" s="642">
        <v>5.9027777777777783E-2</v>
      </c>
      <c r="Q2061" s="583">
        <v>0</v>
      </c>
    </row>
    <row r="2062" spans="1:17" x14ac:dyDescent="0.35">
      <c r="A2062" s="571">
        <v>12</v>
      </c>
      <c r="B2062" s="626">
        <v>32.6</v>
      </c>
      <c r="C2062" s="691">
        <v>30</v>
      </c>
      <c r="D2062" s="687">
        <v>0</v>
      </c>
      <c r="E2062" s="687">
        <v>0</v>
      </c>
      <c r="F2062" s="687">
        <v>0</v>
      </c>
      <c r="G2062" s="627">
        <v>33.4</v>
      </c>
      <c r="H2062" s="691">
        <v>26.4</v>
      </c>
      <c r="I2062" s="627">
        <v>96</v>
      </c>
      <c r="J2062" s="627">
        <v>48</v>
      </c>
      <c r="K2062" s="691">
        <v>3.2</v>
      </c>
      <c r="L2062" s="626">
        <v>4.9400000000000004</v>
      </c>
      <c r="M2062" s="626">
        <v>0.67</v>
      </c>
      <c r="N2062" s="627">
        <v>0.97</v>
      </c>
      <c r="O2062" s="626">
        <f t="shared" si="434"/>
        <v>0.82000000000000006</v>
      </c>
      <c r="P2062" s="642">
        <v>0.14583333333333334</v>
      </c>
      <c r="Q2062" s="583">
        <v>0</v>
      </c>
    </row>
    <row r="2063" spans="1:17" x14ac:dyDescent="0.35">
      <c r="A2063" s="571">
        <v>13</v>
      </c>
      <c r="B2063" s="626">
        <v>31.88</v>
      </c>
      <c r="C2063" s="626">
        <v>30.4</v>
      </c>
      <c r="D2063" s="687">
        <v>0</v>
      </c>
      <c r="E2063" s="687">
        <v>0</v>
      </c>
      <c r="F2063" s="687">
        <v>0</v>
      </c>
      <c r="G2063" s="627">
        <v>35.4</v>
      </c>
      <c r="H2063" s="691">
        <v>26</v>
      </c>
      <c r="I2063" s="627">
        <v>92</v>
      </c>
      <c r="J2063" s="627">
        <v>47</v>
      </c>
      <c r="K2063" s="691">
        <v>3.5</v>
      </c>
      <c r="L2063" s="626">
        <v>5.3</v>
      </c>
      <c r="M2063" s="627">
        <v>1.1299999999999999</v>
      </c>
      <c r="N2063" s="627">
        <v>0.28000000000000003</v>
      </c>
      <c r="O2063" s="626">
        <f t="shared" si="434"/>
        <v>0.70499999999999996</v>
      </c>
      <c r="P2063" s="642">
        <v>0.16666666666666666</v>
      </c>
      <c r="Q2063" s="583">
        <v>0</v>
      </c>
    </row>
    <row r="2064" spans="1:17" x14ac:dyDescent="0.35">
      <c r="A2064" s="571">
        <v>14</v>
      </c>
      <c r="B2064" s="626">
        <v>35.92</v>
      </c>
      <c r="C2064" s="626">
        <v>31.04</v>
      </c>
      <c r="D2064" s="687">
        <v>0</v>
      </c>
      <c r="E2064" s="687">
        <v>0</v>
      </c>
      <c r="F2064" s="687">
        <v>0</v>
      </c>
      <c r="G2064" s="691">
        <v>34</v>
      </c>
      <c r="H2064" s="627">
        <v>25.8</v>
      </c>
      <c r="I2064" s="627">
        <v>96</v>
      </c>
      <c r="J2064" s="627">
        <v>45</v>
      </c>
      <c r="K2064" s="691">
        <v>4.8</v>
      </c>
      <c r="L2064" s="626">
        <v>7.1</v>
      </c>
      <c r="M2064" s="627">
        <v>1.0900000000000001</v>
      </c>
      <c r="N2064" s="627">
        <v>0.99</v>
      </c>
      <c r="O2064" s="626">
        <f t="shared" si="434"/>
        <v>1.04</v>
      </c>
      <c r="P2064" s="642">
        <v>0.14583333333333334</v>
      </c>
      <c r="Q2064" s="583">
        <v>0</v>
      </c>
    </row>
    <row r="2065" spans="1:17" x14ac:dyDescent="0.35">
      <c r="A2065" s="571">
        <v>15</v>
      </c>
      <c r="B2065" s="626">
        <v>36.6</v>
      </c>
      <c r="C2065" s="627">
        <v>31.44</v>
      </c>
      <c r="D2065" s="687">
        <v>0</v>
      </c>
      <c r="E2065" s="687">
        <v>0</v>
      </c>
      <c r="F2065" s="687">
        <v>0</v>
      </c>
      <c r="G2065" s="691">
        <v>35</v>
      </c>
      <c r="H2065" s="627">
        <v>25.2</v>
      </c>
      <c r="I2065" s="627">
        <v>96</v>
      </c>
      <c r="J2065" s="692">
        <v>42</v>
      </c>
      <c r="K2065" s="691">
        <v>4.0999999999999996</v>
      </c>
      <c r="L2065" s="627">
        <v>6.68</v>
      </c>
      <c r="M2065" s="626">
        <v>0.8</v>
      </c>
      <c r="N2065" s="627">
        <v>0.41</v>
      </c>
      <c r="O2065" s="626">
        <f t="shared" si="434"/>
        <v>0.60499999999999998</v>
      </c>
      <c r="P2065" s="642">
        <v>0.34375</v>
      </c>
      <c r="Q2065" s="583">
        <v>0</v>
      </c>
    </row>
    <row r="2066" spans="1:17" x14ac:dyDescent="0.35">
      <c r="A2066" s="571">
        <v>16</v>
      </c>
      <c r="B2066" s="627">
        <v>37.479999999999997</v>
      </c>
      <c r="C2066" s="627">
        <v>31.12</v>
      </c>
      <c r="D2066" s="687">
        <v>0</v>
      </c>
      <c r="E2066" s="687">
        <v>0</v>
      </c>
      <c r="F2066" s="687">
        <v>0</v>
      </c>
      <c r="G2066" s="627">
        <v>35.200000000000003</v>
      </c>
      <c r="H2066" s="691">
        <v>26.4</v>
      </c>
      <c r="I2066" s="627">
        <v>75</v>
      </c>
      <c r="J2066" s="627">
        <v>38</v>
      </c>
      <c r="K2066" s="691">
        <v>5.3</v>
      </c>
      <c r="L2066" s="627">
        <v>8.86</v>
      </c>
      <c r="M2066" s="627">
        <v>1.17</v>
      </c>
      <c r="N2066" s="626">
        <v>0.37</v>
      </c>
      <c r="O2066" s="626">
        <f t="shared" si="434"/>
        <v>0.77</v>
      </c>
      <c r="P2066" s="642">
        <v>0.4375</v>
      </c>
      <c r="Q2066" s="583">
        <v>0</v>
      </c>
    </row>
    <row r="2067" spans="1:17" x14ac:dyDescent="0.35">
      <c r="A2067" s="571">
        <v>17</v>
      </c>
      <c r="B2067" s="626">
        <v>38.08</v>
      </c>
      <c r="C2067" s="627">
        <v>32.56</v>
      </c>
      <c r="D2067" s="687">
        <v>0</v>
      </c>
      <c r="E2067" s="687">
        <v>0</v>
      </c>
      <c r="F2067" s="687">
        <v>0</v>
      </c>
      <c r="G2067" s="691">
        <v>36</v>
      </c>
      <c r="H2067" s="627">
        <v>26.8</v>
      </c>
      <c r="I2067" s="627">
        <v>84</v>
      </c>
      <c r="J2067" s="627">
        <v>38</v>
      </c>
      <c r="K2067" s="691">
        <v>4.5999999999999996</v>
      </c>
      <c r="L2067" s="627">
        <v>6.72</v>
      </c>
      <c r="M2067" s="627">
        <v>0.95</v>
      </c>
      <c r="N2067" s="626">
        <v>0.47</v>
      </c>
      <c r="O2067" s="626">
        <f t="shared" si="434"/>
        <v>0.71</v>
      </c>
      <c r="P2067" s="642">
        <v>0.37847222222222227</v>
      </c>
      <c r="Q2067" s="583">
        <v>0</v>
      </c>
    </row>
    <row r="2068" spans="1:17" x14ac:dyDescent="0.35">
      <c r="A2068" s="571">
        <v>18</v>
      </c>
      <c r="B2068" s="626">
        <v>36.4</v>
      </c>
      <c r="C2068" s="627">
        <v>32.119999999999997</v>
      </c>
      <c r="D2068" s="687">
        <v>0</v>
      </c>
      <c r="E2068" s="687">
        <v>0</v>
      </c>
      <c r="F2068" s="687">
        <v>0</v>
      </c>
      <c r="G2068" s="691">
        <v>35</v>
      </c>
      <c r="H2068" s="627">
        <v>24.4</v>
      </c>
      <c r="I2068" s="627">
        <v>92</v>
      </c>
      <c r="J2068" s="627">
        <v>37</v>
      </c>
      <c r="K2068" s="626">
        <v>4.2</v>
      </c>
      <c r="L2068" s="626">
        <v>8.3000000000000007</v>
      </c>
      <c r="M2068" s="627">
        <v>0.97</v>
      </c>
      <c r="N2068" s="627">
        <v>0.47</v>
      </c>
      <c r="O2068" s="626">
        <f t="shared" si="434"/>
        <v>0.72</v>
      </c>
      <c r="P2068" s="642">
        <v>0.3125</v>
      </c>
      <c r="Q2068" s="583">
        <v>0</v>
      </c>
    </row>
    <row r="2069" spans="1:17" x14ac:dyDescent="0.35">
      <c r="A2069" s="571">
        <v>19</v>
      </c>
      <c r="B2069" s="626">
        <v>39.24</v>
      </c>
      <c r="C2069" s="626">
        <v>31.32</v>
      </c>
      <c r="D2069" s="687">
        <v>0</v>
      </c>
      <c r="E2069" s="687">
        <v>0</v>
      </c>
      <c r="F2069" s="687">
        <v>0</v>
      </c>
      <c r="G2069" s="691">
        <v>35</v>
      </c>
      <c r="H2069" s="691">
        <v>27.2</v>
      </c>
      <c r="I2069" s="627">
        <v>69</v>
      </c>
      <c r="J2069" s="627">
        <v>40</v>
      </c>
      <c r="K2069" s="626">
        <v>3.5</v>
      </c>
      <c r="L2069" s="626">
        <v>5.35</v>
      </c>
      <c r="M2069" s="626">
        <v>1.0900000000000001</v>
      </c>
      <c r="N2069" s="626">
        <v>1.1000000000000001</v>
      </c>
      <c r="O2069" s="626">
        <f t="shared" si="434"/>
        <v>1.0950000000000002</v>
      </c>
      <c r="P2069" s="642">
        <v>0.2638888888888889</v>
      </c>
      <c r="Q2069" s="583">
        <v>0</v>
      </c>
    </row>
    <row r="2070" spans="1:17" x14ac:dyDescent="0.35">
      <c r="A2070" s="580">
        <v>20</v>
      </c>
      <c r="B2070" s="626">
        <v>27.56</v>
      </c>
      <c r="C2070" s="626">
        <v>29.96</v>
      </c>
      <c r="D2070" s="687">
        <v>0</v>
      </c>
      <c r="E2070" s="687">
        <v>0</v>
      </c>
      <c r="F2070" s="687">
        <v>0</v>
      </c>
      <c r="G2070" s="691">
        <v>35</v>
      </c>
      <c r="H2070" s="691">
        <v>25</v>
      </c>
      <c r="I2070" s="627">
        <v>96</v>
      </c>
      <c r="J2070" s="627">
        <v>70</v>
      </c>
      <c r="K2070" s="691">
        <v>2</v>
      </c>
      <c r="L2070" s="626">
        <v>0.14000000000000001</v>
      </c>
      <c r="M2070" s="627">
        <v>0.67</v>
      </c>
      <c r="N2070" s="627">
        <v>0.35</v>
      </c>
      <c r="O2070" s="626">
        <f t="shared" si="434"/>
        <v>0.51</v>
      </c>
      <c r="P2070" s="642" t="s">
        <v>164</v>
      </c>
      <c r="Q2070" s="583">
        <v>3</v>
      </c>
    </row>
    <row r="2071" spans="1:17" x14ac:dyDescent="0.35">
      <c r="A2071" s="580" t="s">
        <v>16</v>
      </c>
      <c r="B2071" s="626">
        <f>SUM(B2061:B2070)</f>
        <v>346.08</v>
      </c>
      <c r="C2071" s="626">
        <f>SUM(C2061:C2070)</f>
        <v>309.8</v>
      </c>
      <c r="D2071" s="687">
        <v>0</v>
      </c>
      <c r="E2071" s="687">
        <v>0</v>
      </c>
      <c r="F2071" s="687">
        <v>0</v>
      </c>
      <c r="G2071" s="626">
        <f t="shared" ref="G2071:N2071" si="437">SUM(G2061:G2070)</f>
        <v>347.2</v>
      </c>
      <c r="H2071" s="626">
        <f t="shared" si="437"/>
        <v>259.8</v>
      </c>
      <c r="I2071" s="626">
        <f t="shared" si="437"/>
        <v>892</v>
      </c>
      <c r="J2071" s="626">
        <f t="shared" si="437"/>
        <v>439</v>
      </c>
      <c r="K2071" s="626">
        <f t="shared" si="437"/>
        <v>38.200000000000003</v>
      </c>
      <c r="L2071" s="626">
        <f t="shared" si="437"/>
        <v>57.529999999999994</v>
      </c>
      <c r="M2071" s="626">
        <f t="shared" si="437"/>
        <v>10.3</v>
      </c>
      <c r="N2071" s="626">
        <f t="shared" si="437"/>
        <v>6.0299999999999994</v>
      </c>
      <c r="O2071" s="626">
        <f t="shared" si="434"/>
        <v>8.1649999999999991</v>
      </c>
      <c r="P2071" s="642"/>
      <c r="Q2071" s="583"/>
    </row>
    <row r="2072" spans="1:17" x14ac:dyDescent="0.35">
      <c r="A2072" s="580" t="s">
        <v>18</v>
      </c>
      <c r="B2072" s="626">
        <f>AVERAGE(B2061:B2070)</f>
        <v>34.607999999999997</v>
      </c>
      <c r="C2072" s="626">
        <f>AVERAGE(C2061:C2070)</f>
        <v>30.98</v>
      </c>
      <c r="D2072" s="687">
        <v>0</v>
      </c>
      <c r="E2072" s="687">
        <v>0</v>
      </c>
      <c r="F2072" s="687">
        <v>0</v>
      </c>
      <c r="G2072" s="626">
        <f t="shared" ref="G2072:N2072" si="438">AVERAGE(G2061:G2070)</f>
        <v>34.72</v>
      </c>
      <c r="H2072" s="626">
        <f t="shared" si="438"/>
        <v>25.98</v>
      </c>
      <c r="I2072" s="626">
        <f t="shared" si="438"/>
        <v>89.2</v>
      </c>
      <c r="J2072" s="626">
        <f t="shared" si="438"/>
        <v>43.9</v>
      </c>
      <c r="K2072" s="626">
        <f t="shared" si="438"/>
        <v>3.8200000000000003</v>
      </c>
      <c r="L2072" s="626">
        <f t="shared" si="438"/>
        <v>5.7529999999999992</v>
      </c>
      <c r="M2072" s="626">
        <f t="shared" si="438"/>
        <v>1.03</v>
      </c>
      <c r="N2072" s="626">
        <f t="shared" si="438"/>
        <v>0.60299999999999998</v>
      </c>
      <c r="O2072" s="626">
        <f t="shared" si="434"/>
        <v>0.8165</v>
      </c>
      <c r="P2072" s="642"/>
      <c r="Q2072" s="583"/>
    </row>
    <row r="2073" spans="1:17" x14ac:dyDescent="0.35">
      <c r="A2073" s="580">
        <v>21</v>
      </c>
      <c r="B2073" s="626">
        <v>31.56</v>
      </c>
      <c r="C2073" s="626">
        <v>29.96</v>
      </c>
      <c r="D2073" s="687">
        <v>0</v>
      </c>
      <c r="E2073" s="687">
        <v>0</v>
      </c>
      <c r="F2073" s="687">
        <v>0</v>
      </c>
      <c r="G2073" s="691">
        <v>34.4</v>
      </c>
      <c r="H2073" s="627">
        <v>25.8</v>
      </c>
      <c r="I2073" s="627">
        <v>96</v>
      </c>
      <c r="J2073" s="627">
        <v>46</v>
      </c>
      <c r="K2073" s="626">
        <v>2.5</v>
      </c>
      <c r="L2073" s="626">
        <v>4.82</v>
      </c>
      <c r="M2073" s="627">
        <v>0.86</v>
      </c>
      <c r="N2073" s="627">
        <v>0.51</v>
      </c>
      <c r="O2073" s="626">
        <f t="shared" si="434"/>
        <v>0.68500000000000005</v>
      </c>
      <c r="P2073" s="642" t="s">
        <v>164</v>
      </c>
      <c r="Q2073" s="583">
        <v>0</v>
      </c>
    </row>
    <row r="2074" spans="1:17" x14ac:dyDescent="0.35">
      <c r="A2074" s="594">
        <v>22</v>
      </c>
      <c r="B2074" s="626">
        <v>34.119999999999997</v>
      </c>
      <c r="C2074" s="627">
        <v>30.36</v>
      </c>
      <c r="D2074" s="687">
        <v>0</v>
      </c>
      <c r="E2074" s="687">
        <v>0</v>
      </c>
      <c r="F2074" s="687">
        <v>0</v>
      </c>
      <c r="G2074" s="691">
        <v>36.200000000000003</v>
      </c>
      <c r="H2074" s="627">
        <v>25.4</v>
      </c>
      <c r="I2074" s="627">
        <v>96</v>
      </c>
      <c r="J2074" s="692">
        <v>42</v>
      </c>
      <c r="K2074" s="626">
        <v>3.8</v>
      </c>
      <c r="L2074" s="627">
        <v>7.82</v>
      </c>
      <c r="M2074" s="626">
        <v>1.1100000000000001</v>
      </c>
      <c r="N2074" s="627">
        <v>0.32</v>
      </c>
      <c r="O2074" s="626">
        <f t="shared" si="434"/>
        <v>0.71500000000000008</v>
      </c>
      <c r="P2074" s="642" t="s">
        <v>164</v>
      </c>
      <c r="Q2074" s="583">
        <v>0</v>
      </c>
    </row>
    <row r="2075" spans="1:17" x14ac:dyDescent="0.35">
      <c r="A2075" s="594">
        <v>23</v>
      </c>
      <c r="B2075" s="691">
        <v>35</v>
      </c>
      <c r="C2075" s="627">
        <v>31.36</v>
      </c>
      <c r="D2075" s="687">
        <v>0</v>
      </c>
      <c r="E2075" s="687">
        <v>0</v>
      </c>
      <c r="F2075" s="687">
        <v>0</v>
      </c>
      <c r="G2075" s="627">
        <v>35.4</v>
      </c>
      <c r="H2075" s="691">
        <v>26</v>
      </c>
      <c r="I2075" s="627">
        <v>96</v>
      </c>
      <c r="J2075" s="627">
        <v>42</v>
      </c>
      <c r="K2075" s="691">
        <v>5</v>
      </c>
      <c r="L2075" s="627">
        <v>6.46</v>
      </c>
      <c r="M2075" s="627">
        <v>1.37</v>
      </c>
      <c r="N2075" s="626">
        <v>0.4</v>
      </c>
      <c r="O2075" s="626">
        <f t="shared" si="434"/>
        <v>0.88500000000000001</v>
      </c>
      <c r="P2075" s="642" t="s">
        <v>164</v>
      </c>
      <c r="Q2075" s="583">
        <v>0</v>
      </c>
    </row>
    <row r="2076" spans="1:17" x14ac:dyDescent="0.35">
      <c r="A2076" s="594">
        <v>24</v>
      </c>
      <c r="B2076" s="626">
        <v>37.119999999999997</v>
      </c>
      <c r="C2076" s="627">
        <v>31.72</v>
      </c>
      <c r="D2076" s="687">
        <v>0</v>
      </c>
      <c r="E2076" s="687">
        <v>0</v>
      </c>
      <c r="F2076" s="687">
        <v>0</v>
      </c>
      <c r="G2076" s="691">
        <v>36.200000000000003</v>
      </c>
      <c r="H2076" s="627">
        <v>27.2</v>
      </c>
      <c r="I2076" s="627">
        <v>96</v>
      </c>
      <c r="J2076" s="627">
        <v>35</v>
      </c>
      <c r="K2076" s="626">
        <v>5.5</v>
      </c>
      <c r="L2076" s="627">
        <v>9.42</v>
      </c>
      <c r="M2076" s="627">
        <v>1.33</v>
      </c>
      <c r="N2076" s="626">
        <v>0.55000000000000004</v>
      </c>
      <c r="O2076" s="626">
        <f t="shared" si="434"/>
        <v>0.94000000000000006</v>
      </c>
      <c r="P2076" s="642" t="s">
        <v>164</v>
      </c>
      <c r="Q2076" s="583">
        <v>0</v>
      </c>
    </row>
    <row r="2077" spans="1:17" x14ac:dyDescent="0.35">
      <c r="A2077" s="594">
        <v>25</v>
      </c>
      <c r="B2077" s="626">
        <v>38.200000000000003</v>
      </c>
      <c r="C2077" s="627">
        <v>32.119999999999997</v>
      </c>
      <c r="D2077" s="687">
        <v>0</v>
      </c>
      <c r="E2077" s="687">
        <v>0</v>
      </c>
      <c r="F2077" s="687">
        <v>0</v>
      </c>
      <c r="G2077" s="691">
        <v>36.6</v>
      </c>
      <c r="H2077" s="627">
        <v>25.6</v>
      </c>
      <c r="I2077" s="627">
        <v>92</v>
      </c>
      <c r="J2077" s="627">
        <v>35</v>
      </c>
      <c r="K2077" s="626">
        <v>4.2</v>
      </c>
      <c r="L2077" s="626" t="s">
        <v>164</v>
      </c>
      <c r="M2077" s="626">
        <v>1.1000000000000001</v>
      </c>
      <c r="N2077" s="627">
        <v>0.56000000000000005</v>
      </c>
      <c r="O2077" s="626">
        <f t="shared" si="434"/>
        <v>0.83000000000000007</v>
      </c>
      <c r="P2077" s="642" t="s">
        <v>164</v>
      </c>
      <c r="Q2077" s="583">
        <v>0</v>
      </c>
    </row>
    <row r="2078" spans="1:17" x14ac:dyDescent="0.35">
      <c r="A2078" s="594">
        <v>26</v>
      </c>
      <c r="B2078" s="626">
        <v>37.159999999999997</v>
      </c>
      <c r="C2078" s="626">
        <v>31.96</v>
      </c>
      <c r="D2078" s="687">
        <v>0</v>
      </c>
      <c r="E2078" s="687">
        <v>0</v>
      </c>
      <c r="F2078" s="687">
        <v>0</v>
      </c>
      <c r="G2078" s="691">
        <v>36</v>
      </c>
      <c r="H2078" s="691">
        <v>25</v>
      </c>
      <c r="I2078" s="627">
        <v>92</v>
      </c>
      <c r="J2078" s="627">
        <v>33</v>
      </c>
      <c r="K2078" s="626">
        <v>4.2</v>
      </c>
      <c r="L2078" s="626" t="s">
        <v>164</v>
      </c>
      <c r="M2078" s="626">
        <v>1.34</v>
      </c>
      <c r="N2078" s="626">
        <v>0.5</v>
      </c>
      <c r="O2078" s="626">
        <f t="shared" si="434"/>
        <v>0.92</v>
      </c>
      <c r="P2078" s="642" t="s">
        <v>164</v>
      </c>
      <c r="Q2078" s="583">
        <v>3</v>
      </c>
    </row>
    <row r="2079" spans="1:17" x14ac:dyDescent="0.35">
      <c r="A2079" s="594">
        <v>27</v>
      </c>
      <c r="B2079" s="626">
        <v>31.85</v>
      </c>
      <c r="C2079" s="626">
        <v>30.2</v>
      </c>
      <c r="D2079" s="687">
        <v>0</v>
      </c>
      <c r="E2079" s="687">
        <v>0</v>
      </c>
      <c r="F2079" s="687">
        <v>0</v>
      </c>
      <c r="G2079" s="691">
        <v>36.4</v>
      </c>
      <c r="H2079" s="691">
        <v>26.4</v>
      </c>
      <c r="I2079" s="627">
        <v>84</v>
      </c>
      <c r="J2079" s="627">
        <v>49</v>
      </c>
      <c r="K2079" s="691">
        <v>2.5</v>
      </c>
      <c r="L2079" s="626" t="s">
        <v>164</v>
      </c>
      <c r="M2079" s="627">
        <v>0.96</v>
      </c>
      <c r="N2079" s="627">
        <v>0.46</v>
      </c>
      <c r="O2079" s="626">
        <f t="shared" si="434"/>
        <v>0.71</v>
      </c>
      <c r="P2079" s="642" t="s">
        <v>164</v>
      </c>
      <c r="Q2079" s="583">
        <v>0</v>
      </c>
    </row>
    <row r="2080" spans="1:17" x14ac:dyDescent="0.35">
      <c r="A2080" s="594">
        <v>28</v>
      </c>
      <c r="B2080" s="626">
        <v>28.56</v>
      </c>
      <c r="C2080" s="626">
        <v>29.44</v>
      </c>
      <c r="D2080" s="687">
        <v>0</v>
      </c>
      <c r="E2080" s="687">
        <v>0</v>
      </c>
      <c r="F2080" s="687">
        <v>0</v>
      </c>
      <c r="G2080" s="691">
        <v>30.8</v>
      </c>
      <c r="H2080" s="627">
        <v>26.2</v>
      </c>
      <c r="I2080" s="627">
        <v>96</v>
      </c>
      <c r="J2080" s="627">
        <v>54</v>
      </c>
      <c r="K2080" s="626">
        <v>1.5</v>
      </c>
      <c r="L2080" s="626" t="s">
        <v>164</v>
      </c>
      <c r="M2080" s="627">
        <v>1.63</v>
      </c>
      <c r="N2080" s="627">
        <v>0.36</v>
      </c>
      <c r="O2080" s="626">
        <f t="shared" si="434"/>
        <v>0.99499999999999988</v>
      </c>
      <c r="P2080" s="642" t="s">
        <v>164</v>
      </c>
      <c r="Q2080" s="583">
        <v>0</v>
      </c>
    </row>
    <row r="2081" spans="1:17" x14ac:dyDescent="0.35">
      <c r="A2081" s="594">
        <v>29</v>
      </c>
      <c r="B2081" s="626">
        <v>28.4</v>
      </c>
      <c r="C2081" s="627">
        <v>28.63</v>
      </c>
      <c r="D2081" s="687">
        <v>0</v>
      </c>
      <c r="E2081" s="687">
        <v>0</v>
      </c>
      <c r="F2081" s="687">
        <v>0</v>
      </c>
      <c r="G2081" s="691">
        <v>31.4</v>
      </c>
      <c r="H2081" s="627">
        <v>26.2</v>
      </c>
      <c r="I2081" s="627">
        <v>96</v>
      </c>
      <c r="J2081" s="692">
        <v>55</v>
      </c>
      <c r="K2081" s="626">
        <v>2</v>
      </c>
      <c r="L2081" s="626" t="s">
        <v>164</v>
      </c>
      <c r="M2081" s="626">
        <v>0.8</v>
      </c>
      <c r="N2081" s="627">
        <v>0.4</v>
      </c>
      <c r="O2081" s="626">
        <f t="shared" si="434"/>
        <v>0.60000000000000009</v>
      </c>
      <c r="P2081" s="642" t="s">
        <v>164</v>
      </c>
      <c r="Q2081" s="583">
        <v>0</v>
      </c>
    </row>
    <row r="2082" spans="1:17" x14ac:dyDescent="0.35">
      <c r="A2082" s="594">
        <v>30</v>
      </c>
      <c r="B2082" s="691">
        <v>31.08</v>
      </c>
      <c r="C2082" s="627">
        <v>29.76</v>
      </c>
      <c r="D2082" s="687">
        <v>0</v>
      </c>
      <c r="E2082" s="687">
        <v>0</v>
      </c>
      <c r="F2082" s="687">
        <v>0</v>
      </c>
      <c r="G2082" s="627">
        <v>34.799999999999997</v>
      </c>
      <c r="H2082" s="691">
        <v>26.2</v>
      </c>
      <c r="I2082" s="627">
        <v>96</v>
      </c>
      <c r="J2082" s="627">
        <v>47</v>
      </c>
      <c r="K2082" s="626">
        <v>2.8</v>
      </c>
      <c r="L2082" s="626" t="s">
        <v>164</v>
      </c>
      <c r="M2082" s="627">
        <v>0.84</v>
      </c>
      <c r="N2082" s="626">
        <v>0.67</v>
      </c>
      <c r="O2082" s="626">
        <f t="shared" si="434"/>
        <v>0.755</v>
      </c>
      <c r="P2082" s="642" t="s">
        <v>164</v>
      </c>
      <c r="Q2082" s="583">
        <v>0</v>
      </c>
    </row>
    <row r="2083" spans="1:17" x14ac:dyDescent="0.35">
      <c r="A2083" s="689">
        <v>31</v>
      </c>
      <c r="B2083" s="626">
        <v>32.159999999999997</v>
      </c>
      <c r="C2083" s="627">
        <v>29.96</v>
      </c>
      <c r="D2083" s="687">
        <v>0</v>
      </c>
      <c r="E2083" s="687">
        <v>0</v>
      </c>
      <c r="F2083" s="687">
        <v>0</v>
      </c>
      <c r="G2083" s="691">
        <v>35</v>
      </c>
      <c r="H2083" s="691">
        <v>25</v>
      </c>
      <c r="I2083" s="627">
        <v>96</v>
      </c>
      <c r="J2083" s="627">
        <v>40</v>
      </c>
      <c r="K2083" s="626">
        <v>3.6</v>
      </c>
      <c r="L2083" s="626" t="s">
        <v>164</v>
      </c>
      <c r="M2083" s="627">
        <v>0.99</v>
      </c>
      <c r="N2083" s="626">
        <v>1.22</v>
      </c>
      <c r="O2083" s="626">
        <f t="shared" si="434"/>
        <v>1.105</v>
      </c>
      <c r="P2083" s="642" t="s">
        <v>164</v>
      </c>
      <c r="Q2083" s="583">
        <v>2.5</v>
      </c>
    </row>
    <row r="2084" spans="1:17" x14ac:dyDescent="0.35">
      <c r="A2084" s="580" t="s">
        <v>16</v>
      </c>
      <c r="B2084" s="583">
        <f>SUM(B2073:B2083)</f>
        <v>365.20999999999992</v>
      </c>
      <c r="C2084" s="583">
        <f>SUM(C2073:C2083)</f>
        <v>335.46999999999997</v>
      </c>
      <c r="D2084" s="687">
        <v>0</v>
      </c>
      <c r="E2084" s="687">
        <v>0</v>
      </c>
      <c r="F2084" s="687">
        <v>0</v>
      </c>
      <c r="G2084" s="583">
        <f t="shared" ref="G2084:O2084" si="439">SUM(G2073:G2083)</f>
        <v>383.2</v>
      </c>
      <c r="H2084" s="583">
        <f t="shared" si="439"/>
        <v>285</v>
      </c>
      <c r="I2084" s="583">
        <f t="shared" si="439"/>
        <v>1036</v>
      </c>
      <c r="J2084" s="583">
        <f t="shared" si="439"/>
        <v>478</v>
      </c>
      <c r="K2084" s="583">
        <f t="shared" si="439"/>
        <v>37.6</v>
      </c>
      <c r="L2084" s="583">
        <f t="shared" si="439"/>
        <v>28.520000000000003</v>
      </c>
      <c r="M2084" s="583">
        <f t="shared" si="439"/>
        <v>12.33</v>
      </c>
      <c r="N2084" s="583">
        <f t="shared" si="439"/>
        <v>5.9499999999999993</v>
      </c>
      <c r="O2084" s="583">
        <f t="shared" si="439"/>
        <v>9.14</v>
      </c>
      <c r="P2084" s="642" t="s">
        <v>164</v>
      </c>
      <c r="Q2084" s="583"/>
    </row>
    <row r="2085" spans="1:17" x14ac:dyDescent="0.35">
      <c r="A2085" s="580" t="s">
        <v>18</v>
      </c>
      <c r="B2085" s="581">
        <f>AVERAGE(B2073:B2083)</f>
        <v>33.200909090909086</v>
      </c>
      <c r="C2085" s="581">
        <f>AVERAGE(C2073:C2083)</f>
        <v>30.497272727272726</v>
      </c>
      <c r="D2085" s="687">
        <v>0</v>
      </c>
      <c r="E2085" s="687">
        <v>0</v>
      </c>
      <c r="F2085" s="687">
        <v>0</v>
      </c>
      <c r="G2085" s="581">
        <f t="shared" ref="G2085:O2085" si="440">AVERAGE(G2073:G2083)</f>
        <v>34.836363636363636</v>
      </c>
      <c r="H2085" s="581">
        <f t="shared" si="440"/>
        <v>25.90909090909091</v>
      </c>
      <c r="I2085" s="581">
        <f t="shared" si="440"/>
        <v>94.181818181818187</v>
      </c>
      <c r="J2085" s="581">
        <f t="shared" si="440"/>
        <v>43.454545454545453</v>
      </c>
      <c r="K2085" s="581">
        <f t="shared" si="440"/>
        <v>3.4181818181818184</v>
      </c>
      <c r="L2085" s="581">
        <f t="shared" si="440"/>
        <v>7.1300000000000008</v>
      </c>
      <c r="M2085" s="581">
        <f t="shared" si="440"/>
        <v>1.1209090909090909</v>
      </c>
      <c r="N2085" s="581">
        <f t="shared" si="440"/>
        <v>0.54090909090909089</v>
      </c>
      <c r="O2085" s="581">
        <f t="shared" si="440"/>
        <v>0.83090909090909093</v>
      </c>
      <c r="P2085" s="642" t="s">
        <v>164</v>
      </c>
      <c r="Q2085" s="581"/>
    </row>
    <row r="2086" spans="1:17" x14ac:dyDescent="0.35">
      <c r="A2086" s="580" t="s">
        <v>20</v>
      </c>
      <c r="B2086" s="581">
        <f>B2084+B2071+B2059</f>
        <v>1012.53</v>
      </c>
      <c r="C2086" s="581">
        <f>C2084+C2071+C2059</f>
        <v>938.31</v>
      </c>
      <c r="D2086" s="687">
        <v>0</v>
      </c>
      <c r="E2086" s="687">
        <v>0</v>
      </c>
      <c r="F2086" s="687">
        <v>0</v>
      </c>
      <c r="G2086" s="581">
        <f t="shared" ref="G2086:O2086" si="441">G2084+G2071+G2059</f>
        <v>1059</v>
      </c>
      <c r="H2086" s="581">
        <f t="shared" si="441"/>
        <v>807</v>
      </c>
      <c r="I2086" s="581">
        <f t="shared" si="441"/>
        <v>2864</v>
      </c>
      <c r="J2086" s="581">
        <f t="shared" si="441"/>
        <v>1516</v>
      </c>
      <c r="K2086" s="581">
        <f t="shared" si="441"/>
        <v>95.300000000000011</v>
      </c>
      <c r="L2086" s="581">
        <f t="shared" si="441"/>
        <v>143.79</v>
      </c>
      <c r="M2086" s="581">
        <f t="shared" si="441"/>
        <v>32.68</v>
      </c>
      <c r="N2086" s="581">
        <f t="shared" si="441"/>
        <v>16.209999999999997</v>
      </c>
      <c r="O2086" s="581">
        <f t="shared" si="441"/>
        <v>24.445</v>
      </c>
      <c r="P2086" s="642" t="s">
        <v>164</v>
      </c>
      <c r="Q2086" s="581"/>
    </row>
    <row r="2087" spans="1:17" x14ac:dyDescent="0.35">
      <c r="A2087" s="580" t="s">
        <v>21</v>
      </c>
      <c r="B2087" s="581">
        <f>B2086/31</f>
        <v>32.662258064516131</v>
      </c>
      <c r="C2087" s="581">
        <f>C2086/31</f>
        <v>30.26806451612903</v>
      </c>
      <c r="D2087" s="687">
        <v>0</v>
      </c>
      <c r="E2087" s="687">
        <v>0</v>
      </c>
      <c r="F2087" s="687">
        <v>0</v>
      </c>
      <c r="G2087" s="581">
        <f t="shared" ref="G2087:O2087" si="442">G2086/31</f>
        <v>34.161290322580648</v>
      </c>
      <c r="H2087" s="581">
        <f t="shared" si="442"/>
        <v>26.032258064516128</v>
      </c>
      <c r="I2087" s="581">
        <f t="shared" si="442"/>
        <v>92.387096774193552</v>
      </c>
      <c r="J2087" s="581">
        <f t="shared" si="442"/>
        <v>48.903225806451616</v>
      </c>
      <c r="K2087" s="581">
        <f t="shared" si="442"/>
        <v>3.0741935483870972</v>
      </c>
      <c r="L2087" s="581">
        <f t="shared" si="442"/>
        <v>4.6383870967741929</v>
      </c>
      <c r="M2087" s="581">
        <f t="shared" si="442"/>
        <v>1.0541935483870968</v>
      </c>
      <c r="N2087" s="581">
        <f t="shared" si="442"/>
        <v>0.52290322580645154</v>
      </c>
      <c r="O2087" s="581">
        <f t="shared" si="442"/>
        <v>0.78854838709677422</v>
      </c>
      <c r="P2087" s="642" t="s">
        <v>164</v>
      </c>
      <c r="Q2087" s="581"/>
    </row>
    <row r="2088" spans="1:17" ht="15" thickBot="1" x14ac:dyDescent="0.4">
      <c r="A2088" s="634"/>
      <c r="B2088" s="1589" t="s">
        <v>361</v>
      </c>
      <c r="C2088" s="1589"/>
      <c r="D2088" s="1589"/>
      <c r="E2088" s="1589"/>
      <c r="F2088" s="1589"/>
      <c r="G2088" s="1589"/>
      <c r="H2088" s="1589"/>
      <c r="I2088" s="1589"/>
      <c r="J2088" s="1589"/>
      <c r="K2088" s="1589"/>
      <c r="L2088" s="1589"/>
      <c r="M2088" s="1589"/>
      <c r="N2088" s="658"/>
      <c r="O2088" s="658"/>
      <c r="P2088" s="657"/>
      <c r="Q2088" s="634"/>
    </row>
    <row r="2089" spans="1:17" ht="37.5" customHeight="1" x14ac:dyDescent="0.35">
      <c r="A2089" s="1569" t="s">
        <v>1</v>
      </c>
      <c r="B2089" s="1460" t="s">
        <v>23</v>
      </c>
      <c r="C2089" s="1578"/>
      <c r="D2089" s="1578"/>
      <c r="E2089" s="1578"/>
      <c r="F2089" s="1571"/>
      <c r="G2089" s="1460" t="s">
        <v>24</v>
      </c>
      <c r="H2089" s="1571"/>
      <c r="I2089" s="1460" t="s">
        <v>4</v>
      </c>
      <c r="J2089" s="1571"/>
      <c r="K2089" s="1572" t="s">
        <v>5</v>
      </c>
      <c r="L2089" s="1573"/>
      <c r="M2089" s="1590" t="s">
        <v>6</v>
      </c>
      <c r="N2089" s="1591"/>
      <c r="O2089" s="1592"/>
      <c r="P2089" s="1593" t="s">
        <v>7</v>
      </c>
      <c r="Q2089" s="1593" t="s">
        <v>8</v>
      </c>
    </row>
    <row r="2090" spans="1:17" ht="26" x14ac:dyDescent="0.35">
      <c r="A2090" s="1597"/>
      <c r="B2090" s="568">
        <v>0.05</v>
      </c>
      <c r="C2090" s="568">
        <v>0.1</v>
      </c>
      <c r="D2090" s="568"/>
      <c r="E2090" s="568"/>
      <c r="F2090" s="568">
        <v>0.2</v>
      </c>
      <c r="G2090" s="568" t="s">
        <v>9</v>
      </c>
      <c r="H2090" s="568" t="s">
        <v>10</v>
      </c>
      <c r="I2090" s="568" t="s">
        <v>9</v>
      </c>
      <c r="J2090" s="568" t="s">
        <v>10</v>
      </c>
      <c r="K2090" s="630" t="s">
        <v>11</v>
      </c>
      <c r="L2090" s="568" t="s">
        <v>12</v>
      </c>
      <c r="M2090" s="606" t="s">
        <v>13</v>
      </c>
      <c r="N2090" s="606" t="s">
        <v>14</v>
      </c>
      <c r="O2090" s="606" t="s">
        <v>15</v>
      </c>
      <c r="P2090" s="1579"/>
      <c r="Q2090" s="1579"/>
    </row>
    <row r="2091" spans="1:17" x14ac:dyDescent="0.35">
      <c r="A2091" s="580">
        <v>1</v>
      </c>
      <c r="B2091" s="626">
        <v>28.92</v>
      </c>
      <c r="C2091" s="627">
        <v>28.92</v>
      </c>
      <c r="D2091" s="687">
        <v>0</v>
      </c>
      <c r="E2091" s="687">
        <v>0</v>
      </c>
      <c r="F2091" s="687">
        <v>0</v>
      </c>
      <c r="G2091" s="691">
        <v>34.799999999999997</v>
      </c>
      <c r="H2091" s="691">
        <v>26</v>
      </c>
      <c r="I2091" s="627">
        <v>96</v>
      </c>
      <c r="J2091" s="627">
        <v>61</v>
      </c>
      <c r="K2091" s="626">
        <v>3.8</v>
      </c>
      <c r="L2091" s="626"/>
      <c r="M2091" s="626">
        <v>1.41</v>
      </c>
      <c r="N2091" s="627">
        <v>0.26</v>
      </c>
      <c r="O2091" s="626">
        <f>AVERAGE(M2091:N2091)</f>
        <v>0.83499999999999996</v>
      </c>
      <c r="P2091" s="642" t="s">
        <v>164</v>
      </c>
      <c r="Q2091" s="583">
        <v>0</v>
      </c>
    </row>
    <row r="2092" spans="1:17" x14ac:dyDescent="0.35">
      <c r="A2092" s="580">
        <v>2</v>
      </c>
      <c r="B2092" s="626">
        <v>33.159999999999997</v>
      </c>
      <c r="C2092" s="626">
        <v>32.159999999999997</v>
      </c>
      <c r="D2092" s="687">
        <v>0</v>
      </c>
      <c r="E2092" s="687">
        <v>0</v>
      </c>
      <c r="F2092" s="687">
        <v>0</v>
      </c>
      <c r="G2092" s="691">
        <v>36.6</v>
      </c>
      <c r="H2092" s="691">
        <v>25</v>
      </c>
      <c r="I2092" s="627">
        <v>96</v>
      </c>
      <c r="J2092" s="627">
        <v>39</v>
      </c>
      <c r="K2092" s="626">
        <v>3.9</v>
      </c>
      <c r="L2092" s="626"/>
      <c r="M2092" s="626">
        <v>1.24</v>
      </c>
      <c r="N2092" s="626">
        <v>0.5</v>
      </c>
      <c r="O2092" s="626">
        <f t="shared" ref="O2092:O2125" si="443">AVERAGE(M2092:N2092)</f>
        <v>0.87</v>
      </c>
      <c r="P2092" s="642" t="s">
        <v>164</v>
      </c>
      <c r="Q2092" s="583">
        <v>0</v>
      </c>
    </row>
    <row r="2093" spans="1:17" x14ac:dyDescent="0.35">
      <c r="A2093" s="571">
        <v>3</v>
      </c>
      <c r="B2093" s="626">
        <v>33.119999999999997</v>
      </c>
      <c r="C2093" s="626">
        <v>30.8</v>
      </c>
      <c r="D2093" s="687">
        <v>0</v>
      </c>
      <c r="E2093" s="687">
        <v>0</v>
      </c>
      <c r="F2093" s="687">
        <v>0</v>
      </c>
      <c r="G2093" s="691">
        <v>35.200000000000003</v>
      </c>
      <c r="H2093" s="691">
        <v>26.4</v>
      </c>
      <c r="I2093" s="627">
        <v>96</v>
      </c>
      <c r="J2093" s="627">
        <v>49</v>
      </c>
      <c r="K2093" s="691">
        <v>3.4</v>
      </c>
      <c r="L2093" s="626"/>
      <c r="M2093" s="627">
        <v>1.97</v>
      </c>
      <c r="N2093" s="627">
        <v>1.58</v>
      </c>
      <c r="O2093" s="626">
        <f t="shared" si="443"/>
        <v>1.7749999999999999</v>
      </c>
      <c r="P2093" s="642" t="s">
        <v>164</v>
      </c>
      <c r="Q2093" s="583">
        <v>0</v>
      </c>
    </row>
    <row r="2094" spans="1:17" x14ac:dyDescent="0.35">
      <c r="A2094" s="571">
        <v>4</v>
      </c>
      <c r="B2094" s="626">
        <v>30.2</v>
      </c>
      <c r="C2094" s="626">
        <v>29.6</v>
      </c>
      <c r="D2094" s="687">
        <v>0</v>
      </c>
      <c r="E2094" s="687">
        <v>0</v>
      </c>
      <c r="F2094" s="687">
        <v>0</v>
      </c>
      <c r="G2094" s="691">
        <v>35</v>
      </c>
      <c r="H2094" s="627">
        <v>26.2</v>
      </c>
      <c r="I2094" s="627">
        <v>92</v>
      </c>
      <c r="J2094" s="627">
        <v>65</v>
      </c>
      <c r="K2094" s="626">
        <v>2.9</v>
      </c>
      <c r="L2094" s="626"/>
      <c r="M2094" s="627">
        <v>1.32</v>
      </c>
      <c r="N2094" s="626">
        <v>1.4</v>
      </c>
      <c r="O2094" s="626">
        <f t="shared" si="443"/>
        <v>1.3599999999999999</v>
      </c>
      <c r="P2094" s="642" t="s">
        <v>164</v>
      </c>
      <c r="Q2094" s="583">
        <v>0</v>
      </c>
    </row>
    <row r="2095" spans="1:17" x14ac:dyDescent="0.35">
      <c r="A2095" s="571">
        <v>5</v>
      </c>
      <c r="B2095" s="626">
        <v>29</v>
      </c>
      <c r="C2095" s="627">
        <v>28.96</v>
      </c>
      <c r="D2095" s="687">
        <v>0</v>
      </c>
      <c r="E2095" s="687">
        <v>0</v>
      </c>
      <c r="F2095" s="687">
        <v>0</v>
      </c>
      <c r="G2095" s="691">
        <v>30.8</v>
      </c>
      <c r="H2095" s="627">
        <v>26.4</v>
      </c>
      <c r="I2095" s="627">
        <v>96</v>
      </c>
      <c r="J2095" s="692">
        <v>57</v>
      </c>
      <c r="K2095" s="626">
        <v>1.8</v>
      </c>
      <c r="L2095" s="627">
        <v>2.12</v>
      </c>
      <c r="M2095" s="626">
        <v>1.04</v>
      </c>
      <c r="N2095" s="627">
        <v>0.28000000000000003</v>
      </c>
      <c r="O2095" s="626">
        <f t="shared" si="443"/>
        <v>0.66</v>
      </c>
      <c r="P2095" s="642" t="s">
        <v>164</v>
      </c>
      <c r="Q2095" s="583">
        <v>0</v>
      </c>
    </row>
    <row r="2096" spans="1:17" x14ac:dyDescent="0.35">
      <c r="A2096" s="571">
        <v>6</v>
      </c>
      <c r="B2096" s="691">
        <v>28.68</v>
      </c>
      <c r="C2096" s="627">
        <v>28.48</v>
      </c>
      <c r="D2096" s="687">
        <v>0</v>
      </c>
      <c r="E2096" s="687">
        <v>0</v>
      </c>
      <c r="F2096" s="687">
        <v>0</v>
      </c>
      <c r="G2096" s="627">
        <v>30.4</v>
      </c>
      <c r="H2096" s="691">
        <v>27</v>
      </c>
      <c r="I2096" s="627">
        <v>96</v>
      </c>
      <c r="J2096" s="627">
        <v>57</v>
      </c>
      <c r="K2096" s="626">
        <v>1.8</v>
      </c>
      <c r="L2096" s="627">
        <v>3.11</v>
      </c>
      <c r="M2096" s="627">
        <v>0.77</v>
      </c>
      <c r="N2096" s="626">
        <v>0.33</v>
      </c>
      <c r="O2096" s="626">
        <f t="shared" si="443"/>
        <v>0.55000000000000004</v>
      </c>
      <c r="P2096" s="642" t="s">
        <v>164</v>
      </c>
      <c r="Q2096" s="583">
        <v>3</v>
      </c>
    </row>
    <row r="2097" spans="1:17" x14ac:dyDescent="0.35">
      <c r="A2097" s="571">
        <v>7</v>
      </c>
      <c r="B2097" s="626">
        <v>33.200000000000003</v>
      </c>
      <c r="C2097" s="627">
        <v>29.36</v>
      </c>
      <c r="D2097" s="687">
        <v>0</v>
      </c>
      <c r="E2097" s="687">
        <v>0</v>
      </c>
      <c r="F2097" s="687">
        <v>0</v>
      </c>
      <c r="G2097" s="691">
        <v>34</v>
      </c>
      <c r="H2097" s="691">
        <v>27.4</v>
      </c>
      <c r="I2097" s="627">
        <v>96</v>
      </c>
      <c r="J2097" s="627">
        <v>45</v>
      </c>
      <c r="K2097" s="626">
        <v>3.5</v>
      </c>
      <c r="L2097" s="627">
        <v>7.13</v>
      </c>
      <c r="M2097" s="627">
        <v>1.46</v>
      </c>
      <c r="N2097" s="626">
        <v>0.41</v>
      </c>
      <c r="O2097" s="626">
        <f t="shared" si="443"/>
        <v>0.93499999999999994</v>
      </c>
      <c r="P2097" s="642" t="s">
        <v>164</v>
      </c>
      <c r="Q2097" s="583">
        <v>0</v>
      </c>
    </row>
    <row r="2098" spans="1:17" x14ac:dyDescent="0.35">
      <c r="A2098" s="571">
        <v>8</v>
      </c>
      <c r="B2098" s="626">
        <v>34.119999999999997</v>
      </c>
      <c r="C2098" s="627">
        <v>30.12</v>
      </c>
      <c r="D2098" s="687">
        <v>0</v>
      </c>
      <c r="E2098" s="687">
        <v>0</v>
      </c>
      <c r="F2098" s="687">
        <v>0</v>
      </c>
      <c r="G2098" s="691">
        <v>36</v>
      </c>
      <c r="H2098" s="691">
        <v>27.8</v>
      </c>
      <c r="I2098" s="627">
        <v>92</v>
      </c>
      <c r="J2098" s="627">
        <v>39</v>
      </c>
      <c r="K2098" s="626">
        <v>5</v>
      </c>
      <c r="L2098" s="626">
        <v>8.07</v>
      </c>
      <c r="M2098" s="626">
        <v>1.95</v>
      </c>
      <c r="N2098" s="627">
        <v>0.56999999999999995</v>
      </c>
      <c r="O2098" s="626">
        <f t="shared" si="443"/>
        <v>1.26</v>
      </c>
      <c r="P2098" s="642" t="s">
        <v>164</v>
      </c>
      <c r="Q2098" s="583">
        <v>0</v>
      </c>
    </row>
    <row r="2099" spans="1:17" x14ac:dyDescent="0.35">
      <c r="A2099" s="571">
        <v>9</v>
      </c>
      <c r="B2099" s="626">
        <v>32.72</v>
      </c>
      <c r="C2099" s="626">
        <v>29.92</v>
      </c>
      <c r="D2099" s="687">
        <v>0</v>
      </c>
      <c r="E2099" s="687">
        <v>0</v>
      </c>
      <c r="F2099" s="687">
        <v>0</v>
      </c>
      <c r="G2099" s="691">
        <v>33.4</v>
      </c>
      <c r="H2099" s="691">
        <v>27.4</v>
      </c>
      <c r="I2099" s="627">
        <v>92</v>
      </c>
      <c r="J2099" s="627">
        <v>45</v>
      </c>
      <c r="K2099" s="626">
        <v>3.2</v>
      </c>
      <c r="L2099" s="626">
        <v>5.08</v>
      </c>
      <c r="M2099" s="626">
        <v>1.54</v>
      </c>
      <c r="N2099" s="626">
        <v>1.08</v>
      </c>
      <c r="O2099" s="626">
        <f t="shared" si="443"/>
        <v>1.31</v>
      </c>
      <c r="P2099" s="642" t="s">
        <v>164</v>
      </c>
      <c r="Q2099" s="583">
        <v>0</v>
      </c>
    </row>
    <row r="2100" spans="1:17" x14ac:dyDescent="0.35">
      <c r="A2100" s="580">
        <v>10</v>
      </c>
      <c r="B2100" s="626">
        <v>29.28</v>
      </c>
      <c r="C2100" s="626">
        <v>30.12</v>
      </c>
      <c r="D2100" s="687">
        <v>0</v>
      </c>
      <c r="E2100" s="687">
        <v>0</v>
      </c>
      <c r="F2100" s="687">
        <v>0</v>
      </c>
      <c r="G2100" s="691">
        <v>33.799999999999997</v>
      </c>
      <c r="H2100" s="691">
        <v>26.4</v>
      </c>
      <c r="I2100" s="627">
        <v>92</v>
      </c>
      <c r="J2100" s="627">
        <v>37</v>
      </c>
      <c r="K2100" s="626">
        <v>5.5</v>
      </c>
      <c r="L2100" s="626">
        <v>7.94</v>
      </c>
      <c r="M2100" s="627">
        <v>1.72</v>
      </c>
      <c r="N2100" s="627">
        <v>1.82</v>
      </c>
      <c r="O2100" s="626">
        <f t="shared" si="443"/>
        <v>1.77</v>
      </c>
      <c r="P2100" s="642" t="s">
        <v>164</v>
      </c>
      <c r="Q2100" s="583">
        <v>0</v>
      </c>
    </row>
    <row r="2101" spans="1:17" x14ac:dyDescent="0.35">
      <c r="A2101" s="580" t="s">
        <v>16</v>
      </c>
      <c r="B2101" s="626">
        <f>SUM(B2091:B2100)</f>
        <v>312.39999999999998</v>
      </c>
      <c r="C2101" s="626">
        <f>SUM(C2091:C2100)</f>
        <v>298.44</v>
      </c>
      <c r="D2101" s="687">
        <v>0</v>
      </c>
      <c r="E2101" s="687">
        <v>0</v>
      </c>
      <c r="F2101" s="687">
        <v>0</v>
      </c>
      <c r="G2101" s="626">
        <f t="shared" ref="G2101:N2101" si="444">SUM(G2091:G2100)</f>
        <v>340.00000000000006</v>
      </c>
      <c r="H2101" s="626">
        <f t="shared" si="444"/>
        <v>266</v>
      </c>
      <c r="I2101" s="626">
        <f t="shared" si="444"/>
        <v>944</v>
      </c>
      <c r="J2101" s="626">
        <f t="shared" si="444"/>
        <v>494</v>
      </c>
      <c r="K2101" s="626">
        <f t="shared" si="444"/>
        <v>34.799999999999997</v>
      </c>
      <c r="L2101" s="626">
        <f t="shared" si="444"/>
        <v>33.449999999999996</v>
      </c>
      <c r="M2101" s="626">
        <f t="shared" si="444"/>
        <v>14.42</v>
      </c>
      <c r="N2101" s="626">
        <f t="shared" si="444"/>
        <v>8.23</v>
      </c>
      <c r="O2101" s="626">
        <f t="shared" si="443"/>
        <v>11.324999999999999</v>
      </c>
      <c r="P2101" s="642" t="s">
        <v>164</v>
      </c>
      <c r="Q2101" s="583"/>
    </row>
    <row r="2102" spans="1:17" x14ac:dyDescent="0.35">
      <c r="A2102" s="580" t="s">
        <v>18</v>
      </c>
      <c r="B2102" s="626">
        <f>AVERAGE(B2091:B2100)</f>
        <v>31.24</v>
      </c>
      <c r="C2102" s="626">
        <f>AVERAGE(C2091:C2100)</f>
        <v>29.844000000000001</v>
      </c>
      <c r="D2102" s="687">
        <v>0</v>
      </c>
      <c r="E2102" s="687">
        <v>0</v>
      </c>
      <c r="F2102" s="687">
        <v>0</v>
      </c>
      <c r="G2102" s="626">
        <f t="shared" ref="G2102:N2102" si="445">AVERAGE(G2091:G2100)</f>
        <v>34.000000000000007</v>
      </c>
      <c r="H2102" s="626">
        <f t="shared" si="445"/>
        <v>26.6</v>
      </c>
      <c r="I2102" s="626">
        <f t="shared" si="445"/>
        <v>94.4</v>
      </c>
      <c r="J2102" s="626">
        <f t="shared" si="445"/>
        <v>49.4</v>
      </c>
      <c r="K2102" s="626">
        <f t="shared" si="445"/>
        <v>3.4799999999999995</v>
      </c>
      <c r="L2102" s="626">
        <f t="shared" si="445"/>
        <v>5.5749999999999993</v>
      </c>
      <c r="M2102" s="626">
        <f t="shared" si="445"/>
        <v>1.4419999999999999</v>
      </c>
      <c r="N2102" s="626">
        <f t="shared" si="445"/>
        <v>0.82300000000000006</v>
      </c>
      <c r="O2102" s="626">
        <f t="shared" si="443"/>
        <v>1.1325000000000001</v>
      </c>
      <c r="P2102" s="642" t="s">
        <v>164</v>
      </c>
      <c r="Q2102" s="583"/>
    </row>
    <row r="2103" spans="1:17" x14ac:dyDescent="0.35">
      <c r="A2103" s="580">
        <v>11</v>
      </c>
      <c r="B2103" s="626">
        <v>37.24</v>
      </c>
      <c r="C2103" s="626">
        <v>30.84</v>
      </c>
      <c r="D2103" s="687">
        <v>0</v>
      </c>
      <c r="E2103" s="687">
        <v>0</v>
      </c>
      <c r="F2103" s="687">
        <v>0</v>
      </c>
      <c r="G2103" s="691">
        <v>35.200000000000003</v>
      </c>
      <c r="H2103" s="627">
        <v>27.4</v>
      </c>
      <c r="I2103" s="627">
        <v>92</v>
      </c>
      <c r="J2103" s="627">
        <v>37</v>
      </c>
      <c r="K2103" s="626">
        <v>4.4000000000000004</v>
      </c>
      <c r="L2103" s="626">
        <v>6.48</v>
      </c>
      <c r="M2103" s="627">
        <v>1.17</v>
      </c>
      <c r="N2103" s="626">
        <v>0.68</v>
      </c>
      <c r="O2103" s="626">
        <f t="shared" si="443"/>
        <v>0.92500000000000004</v>
      </c>
      <c r="P2103" s="642" t="s">
        <v>164</v>
      </c>
      <c r="Q2103" s="583">
        <v>0</v>
      </c>
    </row>
    <row r="2104" spans="1:17" x14ac:dyDescent="0.35">
      <c r="A2104" s="571">
        <v>12</v>
      </c>
      <c r="B2104" s="626">
        <v>39.64</v>
      </c>
      <c r="C2104" s="626">
        <v>31.6</v>
      </c>
      <c r="D2104" s="687">
        <v>0</v>
      </c>
      <c r="E2104" s="687">
        <v>0</v>
      </c>
      <c r="F2104" s="687">
        <v>0</v>
      </c>
      <c r="G2104" s="691">
        <v>36.6</v>
      </c>
      <c r="H2104" s="627">
        <v>26.4</v>
      </c>
      <c r="I2104" s="627">
        <v>96</v>
      </c>
      <c r="J2104" s="692">
        <v>21</v>
      </c>
      <c r="K2104" s="626">
        <v>6.1</v>
      </c>
      <c r="L2104" s="627">
        <v>9.0399999999999991</v>
      </c>
      <c r="M2104" s="626">
        <v>1.3</v>
      </c>
      <c r="N2104" s="627">
        <v>1.34</v>
      </c>
      <c r="O2104" s="626">
        <f t="shared" si="443"/>
        <v>1.32</v>
      </c>
      <c r="P2104" s="642" t="s">
        <v>164</v>
      </c>
      <c r="Q2104" s="583">
        <v>0</v>
      </c>
    </row>
    <row r="2105" spans="1:17" x14ac:dyDescent="0.35">
      <c r="A2105" s="571">
        <v>13</v>
      </c>
      <c r="B2105" s="691">
        <v>39.840000000000003</v>
      </c>
      <c r="C2105" s="627">
        <v>32.24</v>
      </c>
      <c r="D2105" s="687">
        <v>0</v>
      </c>
      <c r="E2105" s="687">
        <v>0</v>
      </c>
      <c r="F2105" s="687">
        <v>0</v>
      </c>
      <c r="G2105" s="627">
        <v>35.799999999999997</v>
      </c>
      <c r="H2105" s="691">
        <v>28</v>
      </c>
      <c r="I2105" s="627">
        <v>72</v>
      </c>
      <c r="J2105" s="627">
        <v>33</v>
      </c>
      <c r="K2105" s="626">
        <v>5</v>
      </c>
      <c r="L2105" s="627">
        <v>8.2799999999999994</v>
      </c>
      <c r="M2105" s="627">
        <v>1.34</v>
      </c>
      <c r="N2105" s="626">
        <v>0.57999999999999996</v>
      </c>
      <c r="O2105" s="626">
        <f t="shared" si="443"/>
        <v>0.96</v>
      </c>
      <c r="P2105" s="642" t="s">
        <v>164</v>
      </c>
      <c r="Q2105" s="583">
        <v>0</v>
      </c>
    </row>
    <row r="2106" spans="1:17" x14ac:dyDescent="0.35">
      <c r="A2106" s="571">
        <v>14</v>
      </c>
      <c r="B2106" s="626">
        <v>39.119999999999997</v>
      </c>
      <c r="C2106" s="627">
        <v>32.56</v>
      </c>
      <c r="D2106" s="687">
        <v>0</v>
      </c>
      <c r="E2106" s="687">
        <v>0</v>
      </c>
      <c r="F2106" s="687">
        <v>0</v>
      </c>
      <c r="G2106" s="691">
        <v>36.6</v>
      </c>
      <c r="H2106" s="691">
        <v>28</v>
      </c>
      <c r="I2106" s="627">
        <v>92</v>
      </c>
      <c r="J2106" s="627">
        <v>30</v>
      </c>
      <c r="K2106" s="626">
        <v>6.5</v>
      </c>
      <c r="L2106" s="642" t="s">
        <v>164</v>
      </c>
      <c r="M2106" s="627">
        <v>1.54</v>
      </c>
      <c r="N2106" s="626">
        <v>0.72</v>
      </c>
      <c r="O2106" s="626">
        <f t="shared" si="443"/>
        <v>1.1299999999999999</v>
      </c>
      <c r="P2106" s="642" t="s">
        <v>164</v>
      </c>
      <c r="Q2106" s="583">
        <v>0</v>
      </c>
    </row>
    <row r="2107" spans="1:17" x14ac:dyDescent="0.35">
      <c r="A2107" s="571">
        <v>15</v>
      </c>
      <c r="B2107" s="626">
        <v>39.92</v>
      </c>
      <c r="C2107" s="627">
        <v>32.92</v>
      </c>
      <c r="D2107" s="687">
        <v>0</v>
      </c>
      <c r="E2107" s="687">
        <v>0</v>
      </c>
      <c r="F2107" s="687">
        <v>0</v>
      </c>
      <c r="G2107" s="691">
        <v>36</v>
      </c>
      <c r="H2107" s="691">
        <v>26.28</v>
      </c>
      <c r="I2107" s="627">
        <v>69</v>
      </c>
      <c r="J2107" s="627">
        <v>36</v>
      </c>
      <c r="K2107" s="626">
        <v>5.5</v>
      </c>
      <c r="L2107" s="642" t="s">
        <v>164</v>
      </c>
      <c r="M2107" s="626">
        <v>5.59</v>
      </c>
      <c r="N2107" s="626">
        <v>1</v>
      </c>
      <c r="O2107" s="626">
        <f t="shared" si="443"/>
        <v>3.2949999999999999</v>
      </c>
      <c r="P2107" s="642" t="s">
        <v>164</v>
      </c>
      <c r="Q2107" s="583">
        <v>0</v>
      </c>
    </row>
    <row r="2108" spans="1:17" x14ac:dyDescent="0.35">
      <c r="A2108" s="571">
        <v>16</v>
      </c>
      <c r="B2108" s="626">
        <v>37.36</v>
      </c>
      <c r="C2108" s="626">
        <v>32.32</v>
      </c>
      <c r="D2108" s="687">
        <v>0</v>
      </c>
      <c r="E2108" s="687">
        <v>0</v>
      </c>
      <c r="F2108" s="687">
        <v>0</v>
      </c>
      <c r="G2108" s="691">
        <v>34.4</v>
      </c>
      <c r="H2108" s="691">
        <v>26.4</v>
      </c>
      <c r="I2108" s="627">
        <v>87</v>
      </c>
      <c r="J2108" s="627">
        <v>27</v>
      </c>
      <c r="K2108" s="626">
        <v>6.2</v>
      </c>
      <c r="L2108" s="642" t="s">
        <v>164</v>
      </c>
      <c r="M2108" s="626">
        <v>1.91</v>
      </c>
      <c r="N2108" s="626">
        <v>0.8</v>
      </c>
      <c r="O2108" s="626">
        <f t="shared" si="443"/>
        <v>1.355</v>
      </c>
      <c r="P2108" s="642" t="s">
        <v>164</v>
      </c>
      <c r="Q2108" s="583">
        <v>0</v>
      </c>
    </row>
    <row r="2109" spans="1:17" x14ac:dyDescent="0.35">
      <c r="A2109" s="571">
        <v>17</v>
      </c>
      <c r="B2109" s="626">
        <v>39.64</v>
      </c>
      <c r="C2109" s="626">
        <v>32.76</v>
      </c>
      <c r="D2109" s="687">
        <v>0</v>
      </c>
      <c r="E2109" s="687">
        <v>0</v>
      </c>
      <c r="F2109" s="687">
        <v>0</v>
      </c>
      <c r="G2109" s="691">
        <v>37</v>
      </c>
      <c r="H2109" s="691">
        <v>26</v>
      </c>
      <c r="I2109" s="627">
        <v>61</v>
      </c>
      <c r="J2109" s="627">
        <v>30</v>
      </c>
      <c r="K2109" s="626">
        <v>5.3</v>
      </c>
      <c r="L2109" s="642" t="s">
        <v>164</v>
      </c>
      <c r="M2109" s="627">
        <v>1.04</v>
      </c>
      <c r="N2109" s="627">
        <v>0.9</v>
      </c>
      <c r="O2109" s="626">
        <f t="shared" si="443"/>
        <v>0.97</v>
      </c>
      <c r="P2109" s="642" t="s">
        <v>164</v>
      </c>
      <c r="Q2109" s="583">
        <v>0</v>
      </c>
    </row>
    <row r="2110" spans="1:17" x14ac:dyDescent="0.35">
      <c r="A2110" s="571">
        <v>18</v>
      </c>
      <c r="B2110" s="626">
        <v>39.479999999999997</v>
      </c>
      <c r="C2110" s="626">
        <v>33.119999999999997</v>
      </c>
      <c r="D2110" s="687">
        <v>0</v>
      </c>
      <c r="E2110" s="687">
        <v>0</v>
      </c>
      <c r="F2110" s="687">
        <v>0</v>
      </c>
      <c r="G2110" s="691">
        <v>37.4</v>
      </c>
      <c r="H2110" s="627">
        <v>27.8</v>
      </c>
      <c r="I2110" s="627">
        <v>78</v>
      </c>
      <c r="J2110" s="627">
        <v>31</v>
      </c>
      <c r="K2110" s="626">
        <v>6.4</v>
      </c>
      <c r="L2110" s="642" t="s">
        <v>164</v>
      </c>
      <c r="M2110" s="627">
        <v>1.41</v>
      </c>
      <c r="N2110" s="626">
        <v>0.61</v>
      </c>
      <c r="O2110" s="626">
        <f t="shared" si="443"/>
        <v>1.01</v>
      </c>
      <c r="P2110" s="642" t="s">
        <v>164</v>
      </c>
      <c r="Q2110" s="583">
        <v>0</v>
      </c>
    </row>
    <row r="2111" spans="1:17" x14ac:dyDescent="0.35">
      <c r="A2111" s="571">
        <v>19</v>
      </c>
      <c r="B2111" s="626">
        <v>39.799999999999997</v>
      </c>
      <c r="C2111" s="626">
        <v>33.200000000000003</v>
      </c>
      <c r="D2111" s="687">
        <v>0</v>
      </c>
      <c r="E2111" s="687">
        <v>0</v>
      </c>
      <c r="F2111" s="687">
        <v>0</v>
      </c>
      <c r="G2111" s="691">
        <v>37.200000000000003</v>
      </c>
      <c r="H2111" s="627">
        <v>27.8</v>
      </c>
      <c r="I2111" s="627">
        <v>74</v>
      </c>
      <c r="J2111" s="692">
        <v>30</v>
      </c>
      <c r="K2111" s="626">
        <v>6</v>
      </c>
      <c r="L2111" s="642" t="s">
        <v>164</v>
      </c>
      <c r="M2111" s="626">
        <v>1.53</v>
      </c>
      <c r="N2111" s="627">
        <v>0.65</v>
      </c>
      <c r="O2111" s="626">
        <f t="shared" si="443"/>
        <v>1.0900000000000001</v>
      </c>
      <c r="P2111" s="642" t="s">
        <v>164</v>
      </c>
      <c r="Q2111" s="583">
        <v>0</v>
      </c>
    </row>
    <row r="2112" spans="1:17" x14ac:dyDescent="0.35">
      <c r="A2112" s="580">
        <v>20</v>
      </c>
      <c r="B2112" s="691">
        <v>38.96</v>
      </c>
      <c r="C2112" s="627">
        <v>33.4</v>
      </c>
      <c r="D2112" s="687">
        <v>0</v>
      </c>
      <c r="E2112" s="687">
        <v>0</v>
      </c>
      <c r="F2112" s="687">
        <v>0</v>
      </c>
      <c r="G2112" s="627">
        <v>37.799999999999997</v>
      </c>
      <c r="H2112" s="691">
        <v>27.8</v>
      </c>
      <c r="I2112" s="627">
        <v>83</v>
      </c>
      <c r="J2112" s="627">
        <v>31</v>
      </c>
      <c r="K2112" s="626">
        <v>6.5</v>
      </c>
      <c r="L2112" s="642" t="s">
        <v>164</v>
      </c>
      <c r="M2112" s="627">
        <v>1.48</v>
      </c>
      <c r="N2112" s="626">
        <v>1.36</v>
      </c>
      <c r="O2112" s="626">
        <f t="shared" si="443"/>
        <v>1.42</v>
      </c>
      <c r="P2112" s="642" t="s">
        <v>164</v>
      </c>
      <c r="Q2112" s="583">
        <v>0</v>
      </c>
    </row>
    <row r="2113" spans="1:17" x14ac:dyDescent="0.35">
      <c r="A2113" s="580" t="s">
        <v>16</v>
      </c>
      <c r="B2113" s="691">
        <f>SUM(B2103:B2112)</f>
        <v>391</v>
      </c>
      <c r="C2113" s="691">
        <f>SUM(C2103:C2112)</f>
        <v>324.95999999999998</v>
      </c>
      <c r="D2113" s="687">
        <v>0</v>
      </c>
      <c r="E2113" s="687">
        <v>0</v>
      </c>
      <c r="F2113" s="687">
        <v>0</v>
      </c>
      <c r="G2113" s="691">
        <f t="shared" ref="G2113:N2113" si="446">SUM(G2103:G2112)</f>
        <v>364</v>
      </c>
      <c r="H2113" s="691">
        <f t="shared" si="446"/>
        <v>271.88</v>
      </c>
      <c r="I2113" s="691">
        <f t="shared" si="446"/>
        <v>804</v>
      </c>
      <c r="J2113" s="691">
        <f t="shared" si="446"/>
        <v>306</v>
      </c>
      <c r="K2113" s="691">
        <f t="shared" si="446"/>
        <v>57.9</v>
      </c>
      <c r="L2113" s="691">
        <f t="shared" si="446"/>
        <v>23.799999999999997</v>
      </c>
      <c r="M2113" s="691">
        <f t="shared" si="446"/>
        <v>18.310000000000002</v>
      </c>
      <c r="N2113" s="691">
        <f t="shared" si="446"/>
        <v>8.64</v>
      </c>
      <c r="O2113" s="626">
        <f t="shared" si="443"/>
        <v>13.475000000000001</v>
      </c>
      <c r="P2113" s="642" t="s">
        <v>164</v>
      </c>
      <c r="Q2113" s="583"/>
    </row>
    <row r="2114" spans="1:17" x14ac:dyDescent="0.35">
      <c r="A2114" s="580" t="s">
        <v>18</v>
      </c>
      <c r="B2114" s="691">
        <f>AVERAGE(B2103:B2112)</f>
        <v>39.1</v>
      </c>
      <c r="C2114" s="691">
        <f>AVERAGE(C2103:C2112)</f>
        <v>32.495999999999995</v>
      </c>
      <c r="D2114" s="687">
        <v>0</v>
      </c>
      <c r="E2114" s="687">
        <v>0</v>
      </c>
      <c r="F2114" s="687">
        <v>0</v>
      </c>
      <c r="G2114" s="691">
        <f t="shared" ref="G2114:N2114" si="447">AVERAGE(G2103:G2112)</f>
        <v>36.4</v>
      </c>
      <c r="H2114" s="691">
        <f t="shared" si="447"/>
        <v>27.187999999999999</v>
      </c>
      <c r="I2114" s="691">
        <f t="shared" si="447"/>
        <v>80.400000000000006</v>
      </c>
      <c r="J2114" s="691">
        <f t="shared" si="447"/>
        <v>30.6</v>
      </c>
      <c r="K2114" s="691">
        <f t="shared" si="447"/>
        <v>5.79</v>
      </c>
      <c r="L2114" s="691">
        <f t="shared" si="447"/>
        <v>7.9333333333333327</v>
      </c>
      <c r="M2114" s="691">
        <f t="shared" si="447"/>
        <v>1.8310000000000002</v>
      </c>
      <c r="N2114" s="691">
        <f t="shared" si="447"/>
        <v>0.8640000000000001</v>
      </c>
      <c r="O2114" s="626">
        <f t="shared" si="443"/>
        <v>1.3475000000000001</v>
      </c>
      <c r="P2114" s="642" t="s">
        <v>164</v>
      </c>
      <c r="Q2114" s="583"/>
    </row>
    <row r="2115" spans="1:17" x14ac:dyDescent="0.35">
      <c r="A2115" s="580">
        <v>21</v>
      </c>
      <c r="B2115" s="626">
        <v>27.96</v>
      </c>
      <c r="C2115" s="627">
        <v>31.4</v>
      </c>
      <c r="D2115" s="687">
        <v>0</v>
      </c>
      <c r="E2115" s="687">
        <v>0</v>
      </c>
      <c r="F2115" s="687">
        <v>0</v>
      </c>
      <c r="G2115" s="691">
        <v>36.4</v>
      </c>
      <c r="H2115" s="691">
        <v>27</v>
      </c>
      <c r="I2115" s="627">
        <v>96</v>
      </c>
      <c r="J2115" s="627">
        <v>52</v>
      </c>
      <c r="K2115" s="626">
        <v>2.8</v>
      </c>
      <c r="L2115" s="642" t="s">
        <v>164</v>
      </c>
      <c r="M2115" s="627">
        <v>2.02</v>
      </c>
      <c r="N2115" s="626">
        <v>0.46</v>
      </c>
      <c r="O2115" s="626">
        <f t="shared" si="443"/>
        <v>1.24</v>
      </c>
      <c r="P2115" s="642" t="s">
        <v>164</v>
      </c>
      <c r="Q2115" s="583">
        <v>7.7</v>
      </c>
    </row>
    <row r="2116" spans="1:17" x14ac:dyDescent="0.35">
      <c r="A2116" s="594">
        <v>22</v>
      </c>
      <c r="B2116" s="626">
        <v>34.799999999999997</v>
      </c>
      <c r="C2116" s="627">
        <v>31.88</v>
      </c>
      <c r="D2116" s="687">
        <v>0</v>
      </c>
      <c r="E2116" s="687">
        <v>0</v>
      </c>
      <c r="F2116" s="687">
        <v>0</v>
      </c>
      <c r="G2116" s="691">
        <v>39</v>
      </c>
      <c r="H2116" s="691">
        <v>26.8</v>
      </c>
      <c r="I2116" s="627">
        <v>92</v>
      </c>
      <c r="J2116" s="627">
        <v>30</v>
      </c>
      <c r="K2116" s="626">
        <v>6.1</v>
      </c>
      <c r="L2116" s="642" t="s">
        <v>164</v>
      </c>
      <c r="M2116" s="626">
        <v>1.34</v>
      </c>
      <c r="N2116" s="626">
        <v>1.34</v>
      </c>
      <c r="O2116" s="626">
        <f t="shared" si="443"/>
        <v>1.34</v>
      </c>
      <c r="P2116" s="642" t="s">
        <v>164</v>
      </c>
      <c r="Q2116" s="583">
        <v>0</v>
      </c>
    </row>
    <row r="2117" spans="1:17" x14ac:dyDescent="0.35">
      <c r="A2117" s="594">
        <v>23</v>
      </c>
      <c r="B2117" s="626">
        <v>32.119999999999997</v>
      </c>
      <c r="C2117" s="626">
        <v>31.56</v>
      </c>
      <c r="D2117" s="687">
        <v>0</v>
      </c>
      <c r="E2117" s="687">
        <v>0</v>
      </c>
      <c r="F2117" s="687">
        <v>0</v>
      </c>
      <c r="G2117" s="691">
        <v>36.4</v>
      </c>
      <c r="H2117" s="691">
        <v>27.4</v>
      </c>
      <c r="I2117" s="627">
        <v>92</v>
      </c>
      <c r="J2117" s="627">
        <v>38</v>
      </c>
      <c r="K2117" s="626">
        <v>4.8</v>
      </c>
      <c r="L2117" s="642" t="s">
        <v>164</v>
      </c>
      <c r="M2117" s="626">
        <v>1.66</v>
      </c>
      <c r="N2117" s="626">
        <v>2</v>
      </c>
      <c r="O2117" s="626">
        <f t="shared" si="443"/>
        <v>1.83</v>
      </c>
      <c r="P2117" s="642" t="s">
        <v>164</v>
      </c>
      <c r="Q2117" s="583">
        <v>3</v>
      </c>
    </row>
    <row r="2118" spans="1:17" x14ac:dyDescent="0.35">
      <c r="A2118" s="594">
        <v>24</v>
      </c>
      <c r="B2118" s="626">
        <v>26.2</v>
      </c>
      <c r="C2118" s="626">
        <v>27.6</v>
      </c>
      <c r="D2118" s="687">
        <v>0</v>
      </c>
      <c r="E2118" s="687">
        <v>0</v>
      </c>
      <c r="F2118" s="687">
        <v>0</v>
      </c>
      <c r="G2118" s="691">
        <v>35</v>
      </c>
      <c r="H2118" s="691">
        <v>26</v>
      </c>
      <c r="I2118" s="627">
        <v>96</v>
      </c>
      <c r="J2118" s="627">
        <v>53</v>
      </c>
      <c r="K2118" s="626">
        <v>2.1</v>
      </c>
      <c r="L2118" s="642" t="s">
        <v>164</v>
      </c>
      <c r="M2118" s="627">
        <v>1.1200000000000001</v>
      </c>
      <c r="N2118" s="626">
        <v>0.1</v>
      </c>
      <c r="O2118" s="626">
        <f t="shared" si="443"/>
        <v>0.6100000000000001</v>
      </c>
      <c r="P2118" s="642" t="s">
        <v>164</v>
      </c>
      <c r="Q2118" s="583">
        <v>27.4</v>
      </c>
    </row>
    <row r="2119" spans="1:17" x14ac:dyDescent="0.35">
      <c r="A2119" s="594">
        <v>25</v>
      </c>
      <c r="B2119" s="626">
        <v>30.84</v>
      </c>
      <c r="C2119" s="626">
        <v>28.68</v>
      </c>
      <c r="D2119" s="687">
        <v>0</v>
      </c>
      <c r="E2119" s="687">
        <v>0</v>
      </c>
      <c r="F2119" s="687">
        <v>0</v>
      </c>
      <c r="G2119" s="691">
        <v>34</v>
      </c>
      <c r="H2119" s="627">
        <v>25.6</v>
      </c>
      <c r="I2119" s="627">
        <v>96</v>
      </c>
      <c r="J2119" s="627">
        <v>37</v>
      </c>
      <c r="K2119" s="626">
        <v>4.9000000000000004</v>
      </c>
      <c r="L2119" s="642" t="s">
        <v>164</v>
      </c>
      <c r="M2119" s="627">
        <v>1.57</v>
      </c>
      <c r="N2119" s="626">
        <v>0.6</v>
      </c>
      <c r="O2119" s="626">
        <f t="shared" si="443"/>
        <v>1.085</v>
      </c>
      <c r="P2119" s="642" t="s">
        <v>164</v>
      </c>
      <c r="Q2119" s="583">
        <v>0</v>
      </c>
    </row>
    <row r="2120" spans="1:17" x14ac:dyDescent="0.35">
      <c r="A2120" s="594">
        <v>26</v>
      </c>
      <c r="B2120" s="626">
        <v>31.68</v>
      </c>
      <c r="C2120" s="626">
        <v>29.8</v>
      </c>
      <c r="D2120" s="687">
        <v>0</v>
      </c>
      <c r="E2120" s="687">
        <v>0</v>
      </c>
      <c r="F2120" s="687">
        <v>0</v>
      </c>
      <c r="G2120" s="691">
        <v>35.799999999999997</v>
      </c>
      <c r="H2120" s="691">
        <v>26</v>
      </c>
      <c r="I2120" s="627">
        <v>92</v>
      </c>
      <c r="J2120" s="692">
        <v>35</v>
      </c>
      <c r="K2120" s="626">
        <v>4.5</v>
      </c>
      <c r="L2120" s="627">
        <v>8.56</v>
      </c>
      <c r="M2120" s="626">
        <v>1.05</v>
      </c>
      <c r="N2120" s="627">
        <v>0.69</v>
      </c>
      <c r="O2120" s="626">
        <f t="shared" si="443"/>
        <v>0.87</v>
      </c>
      <c r="P2120" s="642" t="s">
        <v>164</v>
      </c>
      <c r="Q2120" s="583">
        <v>0</v>
      </c>
    </row>
    <row r="2121" spans="1:17" x14ac:dyDescent="0.35">
      <c r="A2121" s="594">
        <v>27</v>
      </c>
      <c r="B2121" s="691">
        <v>34.04</v>
      </c>
      <c r="C2121" s="627">
        <v>30.96</v>
      </c>
      <c r="D2121" s="687">
        <v>0</v>
      </c>
      <c r="E2121" s="687">
        <v>0</v>
      </c>
      <c r="F2121" s="687">
        <v>0</v>
      </c>
      <c r="G2121" s="691">
        <v>36</v>
      </c>
      <c r="H2121" s="691">
        <v>28.2</v>
      </c>
      <c r="I2121" s="627">
        <v>79</v>
      </c>
      <c r="J2121" s="627">
        <v>34</v>
      </c>
      <c r="K2121" s="626">
        <v>5</v>
      </c>
      <c r="L2121" s="627">
        <v>7.46</v>
      </c>
      <c r="M2121" s="627">
        <v>1.38</v>
      </c>
      <c r="N2121" s="626">
        <v>0.56000000000000005</v>
      </c>
      <c r="O2121" s="626">
        <f t="shared" si="443"/>
        <v>0.97</v>
      </c>
      <c r="P2121" s="642" t="s">
        <v>164</v>
      </c>
      <c r="Q2121" s="583">
        <v>0</v>
      </c>
    </row>
    <row r="2122" spans="1:17" x14ac:dyDescent="0.35">
      <c r="A2122" s="594">
        <v>28</v>
      </c>
      <c r="B2122" s="626">
        <v>34.840000000000003</v>
      </c>
      <c r="C2122" s="627">
        <v>31.16</v>
      </c>
      <c r="D2122" s="687">
        <v>0</v>
      </c>
      <c r="E2122" s="687">
        <v>0</v>
      </c>
      <c r="F2122" s="687">
        <v>0</v>
      </c>
      <c r="G2122" s="691">
        <v>36.200000000000003</v>
      </c>
      <c r="H2122" s="691">
        <v>28</v>
      </c>
      <c r="I2122" s="627">
        <v>83</v>
      </c>
      <c r="J2122" s="627">
        <v>33</v>
      </c>
      <c r="K2122" s="626">
        <v>5.5</v>
      </c>
      <c r="L2122" s="642">
        <v>9.7799999999999994</v>
      </c>
      <c r="M2122" s="627">
        <v>1.75</v>
      </c>
      <c r="N2122" s="626">
        <v>0.55000000000000004</v>
      </c>
      <c r="O2122" s="626">
        <f t="shared" si="443"/>
        <v>1.1499999999999999</v>
      </c>
      <c r="P2122" s="642" t="s">
        <v>164</v>
      </c>
      <c r="Q2122" s="583">
        <v>0</v>
      </c>
    </row>
    <row r="2123" spans="1:17" x14ac:dyDescent="0.35">
      <c r="A2123" s="594">
        <v>29</v>
      </c>
      <c r="B2123" s="626">
        <v>34.92</v>
      </c>
      <c r="C2123" s="626">
        <v>31.4</v>
      </c>
      <c r="D2123" s="687">
        <v>0</v>
      </c>
      <c r="E2123" s="687">
        <v>0</v>
      </c>
      <c r="F2123" s="687">
        <v>0</v>
      </c>
      <c r="G2123" s="691">
        <v>35.6</v>
      </c>
      <c r="H2123" s="691">
        <v>29</v>
      </c>
      <c r="I2123" s="627">
        <v>72</v>
      </c>
      <c r="J2123" s="627">
        <v>30</v>
      </c>
      <c r="K2123" s="626">
        <v>5.7</v>
      </c>
      <c r="L2123" s="627">
        <v>9.5399999999999991</v>
      </c>
      <c r="M2123" s="626">
        <v>1.56</v>
      </c>
      <c r="N2123" s="626">
        <v>1.05</v>
      </c>
      <c r="O2123" s="626">
        <f t="shared" si="443"/>
        <v>1.3050000000000002</v>
      </c>
      <c r="P2123" s="642" t="s">
        <v>164</v>
      </c>
      <c r="Q2123" s="583">
        <v>0</v>
      </c>
    </row>
    <row r="2124" spans="1:17" x14ac:dyDescent="0.35">
      <c r="A2124" s="594">
        <v>30</v>
      </c>
      <c r="B2124" s="626">
        <v>36.24</v>
      </c>
      <c r="C2124" s="626">
        <v>31.52</v>
      </c>
      <c r="D2124" s="687">
        <v>0</v>
      </c>
      <c r="E2124" s="687">
        <v>0</v>
      </c>
      <c r="F2124" s="687">
        <v>0</v>
      </c>
      <c r="G2124" s="691">
        <v>36.4</v>
      </c>
      <c r="H2124" s="691">
        <v>27</v>
      </c>
      <c r="I2124" s="627">
        <v>82</v>
      </c>
      <c r="J2124" s="627">
        <v>34</v>
      </c>
      <c r="K2124" s="626">
        <v>5.3</v>
      </c>
      <c r="L2124" s="627">
        <v>9.0500000000000007</v>
      </c>
      <c r="M2124" s="626">
        <v>1.31</v>
      </c>
      <c r="N2124" s="626">
        <v>0.62</v>
      </c>
      <c r="O2124" s="626">
        <f t="shared" si="443"/>
        <v>0.96500000000000008</v>
      </c>
      <c r="P2124" s="642" t="s">
        <v>164</v>
      </c>
      <c r="Q2124" s="583">
        <v>0</v>
      </c>
    </row>
    <row r="2125" spans="1:17" x14ac:dyDescent="0.35">
      <c r="A2125" s="689">
        <v>31</v>
      </c>
      <c r="B2125" s="626">
        <v>36.24</v>
      </c>
      <c r="C2125" s="626">
        <v>31.2</v>
      </c>
      <c r="D2125" s="687">
        <v>0</v>
      </c>
      <c r="E2125" s="687">
        <v>0</v>
      </c>
      <c r="F2125" s="687">
        <v>0</v>
      </c>
      <c r="G2125" s="691">
        <v>37.799999999999997</v>
      </c>
      <c r="H2125" s="691">
        <v>26.6</v>
      </c>
      <c r="I2125" s="627">
        <v>83</v>
      </c>
      <c r="J2125" s="627">
        <v>34</v>
      </c>
      <c r="K2125" s="626">
        <v>4.8</v>
      </c>
      <c r="L2125" s="627">
        <v>8.98</v>
      </c>
      <c r="M2125" s="626">
        <v>1.2</v>
      </c>
      <c r="N2125" s="626">
        <v>0.84</v>
      </c>
      <c r="O2125" s="626">
        <f t="shared" si="443"/>
        <v>1.02</v>
      </c>
      <c r="P2125" s="642" t="s">
        <v>164</v>
      </c>
      <c r="Q2125" s="583">
        <v>0</v>
      </c>
    </row>
    <row r="2126" spans="1:17" x14ac:dyDescent="0.35">
      <c r="A2126" s="580" t="s">
        <v>16</v>
      </c>
      <c r="B2126" s="583">
        <f>SUM(B2115:B2125)</f>
        <v>359.88</v>
      </c>
      <c r="C2126" s="583">
        <f>SUM(C2115:C2125)</f>
        <v>337.15999999999997</v>
      </c>
      <c r="D2126" s="687">
        <v>0</v>
      </c>
      <c r="E2126" s="687">
        <v>0</v>
      </c>
      <c r="F2126" s="687">
        <v>0</v>
      </c>
      <c r="G2126" s="583">
        <f t="shared" ref="G2126:O2126" si="448">SUM(G2115:G2125)</f>
        <v>398.6</v>
      </c>
      <c r="H2126" s="583">
        <f t="shared" si="448"/>
        <v>297.60000000000002</v>
      </c>
      <c r="I2126" s="583">
        <f t="shared" si="448"/>
        <v>963</v>
      </c>
      <c r="J2126" s="583">
        <f t="shared" si="448"/>
        <v>410</v>
      </c>
      <c r="K2126" s="583">
        <f t="shared" si="448"/>
        <v>51.5</v>
      </c>
      <c r="L2126" s="583">
        <f t="shared" si="448"/>
        <v>53.370000000000005</v>
      </c>
      <c r="M2126" s="583">
        <f t="shared" si="448"/>
        <v>15.96</v>
      </c>
      <c r="N2126" s="583">
        <f t="shared" si="448"/>
        <v>8.81</v>
      </c>
      <c r="O2126" s="583">
        <f t="shared" si="448"/>
        <v>12.385</v>
      </c>
      <c r="P2126" s="642" t="s">
        <v>164</v>
      </c>
      <c r="Q2126" s="583"/>
    </row>
    <row r="2127" spans="1:17" x14ac:dyDescent="0.35">
      <c r="A2127" s="580" t="s">
        <v>18</v>
      </c>
      <c r="B2127" s="581">
        <f>AVERAGE(B2115:B2125)</f>
        <v>32.716363636363639</v>
      </c>
      <c r="C2127" s="581">
        <f>AVERAGE(C2115:C2125)</f>
        <v>30.650909090909089</v>
      </c>
      <c r="D2127" s="687">
        <v>0</v>
      </c>
      <c r="E2127" s="687">
        <v>0</v>
      </c>
      <c r="F2127" s="687">
        <v>0</v>
      </c>
      <c r="G2127" s="581">
        <f t="shared" ref="G2127:O2127" si="449">AVERAGE(G2115:G2125)</f>
        <v>36.236363636363642</v>
      </c>
      <c r="H2127" s="581">
        <f t="shared" si="449"/>
        <v>27.054545454545458</v>
      </c>
      <c r="I2127" s="581">
        <f t="shared" si="449"/>
        <v>87.545454545454547</v>
      </c>
      <c r="J2127" s="581">
        <f t="shared" si="449"/>
        <v>37.272727272727273</v>
      </c>
      <c r="K2127" s="581">
        <f t="shared" si="449"/>
        <v>4.6818181818181817</v>
      </c>
      <c r="L2127" s="581">
        <f t="shared" si="449"/>
        <v>8.8950000000000014</v>
      </c>
      <c r="M2127" s="581">
        <f t="shared" si="449"/>
        <v>1.4509090909090909</v>
      </c>
      <c r="N2127" s="581">
        <f t="shared" si="449"/>
        <v>0.8009090909090909</v>
      </c>
      <c r="O2127" s="581">
        <f t="shared" si="449"/>
        <v>1.125909090909091</v>
      </c>
      <c r="P2127" s="642" t="s">
        <v>164</v>
      </c>
      <c r="Q2127" s="581"/>
    </row>
    <row r="2128" spans="1:17" x14ac:dyDescent="0.35">
      <c r="A2128" s="580" t="s">
        <v>20</v>
      </c>
      <c r="B2128" s="581">
        <f>B2126+B2113+B2101</f>
        <v>1063.28</v>
      </c>
      <c r="C2128" s="581">
        <f>C2126+C2113+C2101</f>
        <v>960.56</v>
      </c>
      <c r="D2128" s="687">
        <v>0</v>
      </c>
      <c r="E2128" s="687">
        <v>0</v>
      </c>
      <c r="F2128" s="687">
        <v>0</v>
      </c>
      <c r="G2128" s="581">
        <f t="shared" ref="G2128:O2128" si="450">G2126+G2113+G2101</f>
        <v>1102.6000000000001</v>
      </c>
      <c r="H2128" s="581">
        <f t="shared" si="450"/>
        <v>835.48</v>
      </c>
      <c r="I2128" s="581">
        <f t="shared" si="450"/>
        <v>2711</v>
      </c>
      <c r="J2128" s="581">
        <f t="shared" si="450"/>
        <v>1210</v>
      </c>
      <c r="K2128" s="581">
        <f t="shared" si="450"/>
        <v>144.19999999999999</v>
      </c>
      <c r="L2128" s="581">
        <f t="shared" si="450"/>
        <v>110.62</v>
      </c>
      <c r="M2128" s="581">
        <f t="shared" si="450"/>
        <v>48.690000000000005</v>
      </c>
      <c r="N2128" s="581">
        <f t="shared" si="450"/>
        <v>25.680000000000003</v>
      </c>
      <c r="O2128" s="581">
        <f t="shared" si="450"/>
        <v>37.185000000000002</v>
      </c>
      <c r="P2128" s="642" t="s">
        <v>164</v>
      </c>
      <c r="Q2128" s="581"/>
    </row>
    <row r="2129" spans="1:17" x14ac:dyDescent="0.35">
      <c r="A2129" s="580" t="s">
        <v>21</v>
      </c>
      <c r="B2129" s="581">
        <f>B2128/31</f>
        <v>34.299354838709675</v>
      </c>
      <c r="C2129" s="581">
        <f>C2128/31</f>
        <v>30.985806451612902</v>
      </c>
      <c r="D2129" s="687">
        <v>0</v>
      </c>
      <c r="E2129" s="687">
        <v>0</v>
      </c>
      <c r="F2129" s="687">
        <v>0</v>
      </c>
      <c r="G2129" s="581">
        <f t="shared" ref="G2129:O2129" si="451">G2128/31</f>
        <v>35.567741935483873</v>
      </c>
      <c r="H2129" s="581">
        <f t="shared" si="451"/>
        <v>26.950967741935486</v>
      </c>
      <c r="I2129" s="581">
        <f t="shared" si="451"/>
        <v>87.451612903225808</v>
      </c>
      <c r="J2129" s="581">
        <f t="shared" si="451"/>
        <v>39.032258064516128</v>
      </c>
      <c r="K2129" s="581">
        <f t="shared" si="451"/>
        <v>4.6516129032258062</v>
      </c>
      <c r="L2129" s="581">
        <f t="shared" si="451"/>
        <v>3.5683870967741935</v>
      </c>
      <c r="M2129" s="581">
        <f t="shared" si="451"/>
        <v>1.5706451612903227</v>
      </c>
      <c r="N2129" s="581">
        <f t="shared" si="451"/>
        <v>0.82838709677419364</v>
      </c>
      <c r="O2129" s="581">
        <f t="shared" si="451"/>
        <v>1.1995161290322582</v>
      </c>
      <c r="P2129" s="642" t="s">
        <v>164</v>
      </c>
      <c r="Q2129" s="581"/>
    </row>
    <row r="2130" spans="1:17" x14ac:dyDescent="0.35">
      <c r="A2130" s="634"/>
      <c r="B2130" s="634"/>
      <c r="C2130" s="634"/>
      <c r="D2130" s="634"/>
      <c r="E2130" s="634"/>
      <c r="F2130" s="634"/>
      <c r="G2130" s="634"/>
      <c r="H2130" s="634"/>
      <c r="I2130" s="634"/>
      <c r="J2130" s="634"/>
      <c r="K2130" s="634"/>
      <c r="L2130" s="634"/>
      <c r="M2130" s="634"/>
      <c r="N2130" s="634"/>
      <c r="O2130" s="634"/>
      <c r="P2130" s="634"/>
      <c r="Q2130" s="634"/>
    </row>
    <row r="2131" spans="1:17" ht="15" thickBot="1" x14ac:dyDescent="0.4">
      <c r="A2131" s="634"/>
      <c r="B2131" s="1589" t="s">
        <v>362</v>
      </c>
      <c r="C2131" s="1589"/>
      <c r="D2131" s="1589"/>
      <c r="E2131" s="1589"/>
      <c r="F2131" s="1589"/>
      <c r="G2131" s="1589"/>
      <c r="H2131" s="1589"/>
      <c r="I2131" s="1589"/>
      <c r="J2131" s="1589"/>
      <c r="K2131" s="1589"/>
      <c r="L2131" s="1589"/>
      <c r="M2131" s="1589"/>
      <c r="N2131" s="658"/>
      <c r="O2131" s="658"/>
      <c r="P2131" s="657"/>
      <c r="Q2131" s="634"/>
    </row>
    <row r="2132" spans="1:17" ht="33.75" customHeight="1" x14ac:dyDescent="0.35">
      <c r="A2132" s="1569" t="s">
        <v>1</v>
      </c>
      <c r="B2132" s="1460" t="s">
        <v>23</v>
      </c>
      <c r="C2132" s="1578"/>
      <c r="D2132" s="1578"/>
      <c r="E2132" s="1578"/>
      <c r="F2132" s="1571"/>
      <c r="G2132" s="1460" t="s">
        <v>24</v>
      </c>
      <c r="H2132" s="1571"/>
      <c r="I2132" s="1460" t="s">
        <v>4</v>
      </c>
      <c r="J2132" s="1571"/>
      <c r="K2132" s="1572" t="s">
        <v>5</v>
      </c>
      <c r="L2132" s="1573"/>
      <c r="M2132" s="1590" t="s">
        <v>6</v>
      </c>
      <c r="N2132" s="1591"/>
      <c r="O2132" s="1592"/>
      <c r="P2132" s="1593" t="s">
        <v>7</v>
      </c>
      <c r="Q2132" s="1593" t="s">
        <v>8</v>
      </c>
    </row>
    <row r="2133" spans="1:17" ht="26" x14ac:dyDescent="0.35">
      <c r="A2133" s="1597"/>
      <c r="B2133" s="568">
        <v>0.05</v>
      </c>
      <c r="C2133" s="568">
        <v>0.1</v>
      </c>
      <c r="D2133" s="568"/>
      <c r="E2133" s="568"/>
      <c r="F2133" s="568">
        <v>0.2</v>
      </c>
      <c r="G2133" s="568" t="s">
        <v>9</v>
      </c>
      <c r="H2133" s="568" t="s">
        <v>10</v>
      </c>
      <c r="I2133" s="568" t="s">
        <v>9</v>
      </c>
      <c r="J2133" s="568" t="s">
        <v>10</v>
      </c>
      <c r="K2133" s="630" t="s">
        <v>11</v>
      </c>
      <c r="L2133" s="568" t="s">
        <v>12</v>
      </c>
      <c r="M2133" s="606" t="s">
        <v>13</v>
      </c>
      <c r="N2133" s="606" t="s">
        <v>14</v>
      </c>
      <c r="O2133" s="606" t="s">
        <v>15</v>
      </c>
      <c r="P2133" s="1579"/>
      <c r="Q2133" s="1579"/>
    </row>
    <row r="2134" spans="1:17" x14ac:dyDescent="0.35">
      <c r="A2134" s="580">
        <v>1</v>
      </c>
      <c r="B2134" s="581">
        <v>34.44</v>
      </c>
      <c r="C2134" s="581">
        <v>30.84</v>
      </c>
      <c r="D2134" s="687">
        <v>0</v>
      </c>
      <c r="E2134" s="687">
        <v>0</v>
      </c>
      <c r="F2134" s="687">
        <v>0</v>
      </c>
      <c r="G2134" s="583">
        <v>36</v>
      </c>
      <c r="H2134" s="580">
        <v>26.4</v>
      </c>
      <c r="I2134" s="580">
        <v>83</v>
      </c>
      <c r="J2134" s="580">
        <v>33</v>
      </c>
      <c r="K2134" s="581">
        <v>5.2</v>
      </c>
      <c r="L2134" s="589">
        <v>6.68</v>
      </c>
      <c r="M2134" s="580">
        <v>1.47</v>
      </c>
      <c r="N2134" s="581">
        <v>0.81</v>
      </c>
      <c r="O2134" s="626">
        <f>AVERAGE(M2134:N2134)</f>
        <v>1.1400000000000001</v>
      </c>
      <c r="P2134" s="582" t="s">
        <v>164</v>
      </c>
      <c r="Q2134" s="583">
        <v>0</v>
      </c>
    </row>
    <row r="2135" spans="1:17" x14ac:dyDescent="0.35">
      <c r="A2135" s="580">
        <v>2</v>
      </c>
      <c r="B2135" s="581">
        <v>36.04</v>
      </c>
      <c r="C2135" s="581">
        <v>31.52</v>
      </c>
      <c r="D2135" s="687">
        <v>0</v>
      </c>
      <c r="E2135" s="687">
        <v>0</v>
      </c>
      <c r="F2135" s="687">
        <v>0</v>
      </c>
      <c r="G2135" s="583">
        <v>35.6</v>
      </c>
      <c r="H2135" s="583">
        <v>26.8</v>
      </c>
      <c r="I2135" s="580">
        <v>71</v>
      </c>
      <c r="J2135" s="604">
        <v>33</v>
      </c>
      <c r="K2135" s="581">
        <v>6.5</v>
      </c>
      <c r="L2135" s="582" t="s">
        <v>164</v>
      </c>
      <c r="M2135" s="581">
        <v>1.37</v>
      </c>
      <c r="N2135" s="580">
        <v>0.89</v>
      </c>
      <c r="O2135" s="626">
        <f t="shared" ref="O2135:O2167" si="452">AVERAGE(M2135:N2135)</f>
        <v>1.1300000000000001</v>
      </c>
      <c r="P2135" s="582" t="s">
        <v>164</v>
      </c>
      <c r="Q2135" s="583">
        <v>0</v>
      </c>
    </row>
    <row r="2136" spans="1:17" x14ac:dyDescent="0.35">
      <c r="A2136" s="571">
        <v>3</v>
      </c>
      <c r="B2136" s="581">
        <v>35.68</v>
      </c>
      <c r="C2136" s="580">
        <v>31.92</v>
      </c>
      <c r="D2136" s="687">
        <v>0</v>
      </c>
      <c r="E2136" s="687">
        <v>0</v>
      </c>
      <c r="F2136" s="687">
        <v>0</v>
      </c>
      <c r="G2136" s="583">
        <v>35</v>
      </c>
      <c r="H2136" s="583">
        <v>28.4</v>
      </c>
      <c r="I2136" s="580">
        <v>75</v>
      </c>
      <c r="J2136" s="580">
        <v>36</v>
      </c>
      <c r="K2136" s="581">
        <v>4.5</v>
      </c>
      <c r="L2136" s="582" t="s">
        <v>164</v>
      </c>
      <c r="M2136" s="580">
        <v>1.28</v>
      </c>
      <c r="N2136" s="581">
        <v>1.04</v>
      </c>
      <c r="O2136" s="626">
        <f t="shared" si="452"/>
        <v>1.1600000000000001</v>
      </c>
      <c r="P2136" s="582" t="s">
        <v>164</v>
      </c>
      <c r="Q2136" s="583">
        <v>0</v>
      </c>
    </row>
    <row r="2137" spans="1:17" x14ac:dyDescent="0.35">
      <c r="A2137" s="571">
        <v>4</v>
      </c>
      <c r="B2137" s="586">
        <v>37.56</v>
      </c>
      <c r="C2137" s="578">
        <v>31.44</v>
      </c>
      <c r="D2137" s="687">
        <v>0</v>
      </c>
      <c r="E2137" s="687">
        <v>0</v>
      </c>
      <c r="F2137" s="687">
        <v>0</v>
      </c>
      <c r="G2137" s="579">
        <v>35.799999999999997</v>
      </c>
      <c r="H2137" s="579">
        <v>28.6</v>
      </c>
      <c r="I2137" s="580">
        <v>75</v>
      </c>
      <c r="J2137" s="578">
        <v>36</v>
      </c>
      <c r="K2137" s="586">
        <v>5.3</v>
      </c>
      <c r="L2137" s="582" t="s">
        <v>164</v>
      </c>
      <c r="M2137" s="586">
        <v>1.4</v>
      </c>
      <c r="N2137" s="586">
        <v>0.65</v>
      </c>
      <c r="O2137" s="626">
        <f t="shared" si="452"/>
        <v>1.0249999999999999</v>
      </c>
      <c r="P2137" s="582" t="s">
        <v>164</v>
      </c>
      <c r="Q2137" s="583">
        <v>0</v>
      </c>
    </row>
    <row r="2138" spans="1:17" x14ac:dyDescent="0.35">
      <c r="A2138" s="571">
        <v>5</v>
      </c>
      <c r="B2138" s="581">
        <v>37.4</v>
      </c>
      <c r="C2138" s="581">
        <v>31.92</v>
      </c>
      <c r="D2138" s="687">
        <v>0</v>
      </c>
      <c r="E2138" s="687">
        <v>0</v>
      </c>
      <c r="F2138" s="687">
        <v>0</v>
      </c>
      <c r="G2138" s="583">
        <v>37.4</v>
      </c>
      <c r="H2138" s="583">
        <v>28.8</v>
      </c>
      <c r="I2138" s="580">
        <v>96</v>
      </c>
      <c r="J2138" s="580">
        <v>37</v>
      </c>
      <c r="K2138" s="582" t="s">
        <v>164</v>
      </c>
      <c r="L2138" s="582" t="s">
        <v>164</v>
      </c>
      <c r="M2138" s="581">
        <v>1.43</v>
      </c>
      <c r="N2138" s="581">
        <v>0.99</v>
      </c>
      <c r="O2138" s="626">
        <f t="shared" si="452"/>
        <v>1.21</v>
      </c>
      <c r="P2138" s="582" t="s">
        <v>164</v>
      </c>
      <c r="Q2138" s="583" t="s">
        <v>263</v>
      </c>
    </row>
    <row r="2139" spans="1:17" x14ac:dyDescent="0.35">
      <c r="A2139" s="571">
        <v>6</v>
      </c>
      <c r="B2139" s="581">
        <v>36.81</v>
      </c>
      <c r="C2139" s="581">
        <v>32.04</v>
      </c>
      <c r="D2139" s="687">
        <v>0</v>
      </c>
      <c r="E2139" s="687">
        <v>0</v>
      </c>
      <c r="F2139" s="687">
        <v>0</v>
      </c>
      <c r="G2139" s="583">
        <v>35.6</v>
      </c>
      <c r="H2139" s="583">
        <v>27.2</v>
      </c>
      <c r="I2139" s="580">
        <v>87</v>
      </c>
      <c r="J2139" s="580">
        <v>37</v>
      </c>
      <c r="K2139" s="582" t="s">
        <v>164</v>
      </c>
      <c r="L2139" s="580">
        <v>11.66</v>
      </c>
      <c r="M2139" s="581">
        <v>1.61</v>
      </c>
      <c r="N2139" s="581">
        <v>0.78</v>
      </c>
      <c r="O2139" s="626">
        <f t="shared" si="452"/>
        <v>1.1950000000000001</v>
      </c>
      <c r="P2139" s="582" t="s">
        <v>164</v>
      </c>
      <c r="Q2139" s="583">
        <v>0</v>
      </c>
    </row>
    <row r="2140" spans="1:17" x14ac:dyDescent="0.35">
      <c r="A2140" s="571">
        <v>7</v>
      </c>
      <c r="B2140" s="581">
        <v>38.36</v>
      </c>
      <c r="C2140" s="581">
        <v>32.24</v>
      </c>
      <c r="D2140" s="687">
        <v>0</v>
      </c>
      <c r="E2140" s="687">
        <v>0</v>
      </c>
      <c r="F2140" s="687">
        <v>0</v>
      </c>
      <c r="G2140" s="583">
        <v>37.4</v>
      </c>
      <c r="H2140" s="583">
        <v>28.2</v>
      </c>
      <c r="I2140" s="580">
        <v>78</v>
      </c>
      <c r="J2140" s="580">
        <v>26</v>
      </c>
      <c r="K2140" s="581">
        <v>5.7</v>
      </c>
      <c r="L2140" s="580">
        <v>9.5</v>
      </c>
      <c r="M2140" s="581">
        <v>1.51</v>
      </c>
      <c r="N2140" s="581">
        <v>0.67</v>
      </c>
      <c r="O2140" s="626">
        <f t="shared" si="452"/>
        <v>1.0900000000000001</v>
      </c>
      <c r="P2140" s="582" t="s">
        <v>164</v>
      </c>
      <c r="Q2140" s="583">
        <v>0</v>
      </c>
    </row>
    <row r="2141" spans="1:17" x14ac:dyDescent="0.35">
      <c r="A2141" s="571">
        <v>8</v>
      </c>
      <c r="B2141" s="581">
        <v>38.04</v>
      </c>
      <c r="C2141" s="581">
        <v>32.119999999999997</v>
      </c>
      <c r="D2141" s="687">
        <v>0</v>
      </c>
      <c r="E2141" s="687">
        <v>0</v>
      </c>
      <c r="F2141" s="687">
        <v>0</v>
      </c>
      <c r="G2141" s="583">
        <v>37.4</v>
      </c>
      <c r="H2141" s="580">
        <v>27.2</v>
      </c>
      <c r="I2141" s="580">
        <v>82</v>
      </c>
      <c r="J2141" s="580">
        <v>27</v>
      </c>
      <c r="K2141" s="581">
        <v>6.2</v>
      </c>
      <c r="L2141" s="580">
        <v>10.02</v>
      </c>
      <c r="M2141" s="580">
        <v>1.59</v>
      </c>
      <c r="N2141" s="581">
        <v>0.91</v>
      </c>
      <c r="O2141" s="626">
        <f t="shared" si="452"/>
        <v>1.25</v>
      </c>
      <c r="P2141" s="582" t="s">
        <v>164</v>
      </c>
      <c r="Q2141" s="583">
        <v>0</v>
      </c>
    </row>
    <row r="2142" spans="1:17" x14ac:dyDescent="0.35">
      <c r="A2142" s="571">
        <v>9</v>
      </c>
      <c r="B2142" s="581">
        <v>38.76</v>
      </c>
      <c r="C2142" s="581">
        <v>33.159999999999997</v>
      </c>
      <c r="D2142" s="687">
        <v>0</v>
      </c>
      <c r="E2142" s="687">
        <v>0</v>
      </c>
      <c r="F2142" s="687">
        <v>0</v>
      </c>
      <c r="G2142" s="583">
        <v>37.799999999999997</v>
      </c>
      <c r="H2142" s="583">
        <v>29.2</v>
      </c>
      <c r="I2142" s="580">
        <v>79</v>
      </c>
      <c r="J2142" s="604">
        <v>26</v>
      </c>
      <c r="K2142" s="581">
        <v>6.1</v>
      </c>
      <c r="L2142" s="573">
        <v>11.88</v>
      </c>
      <c r="M2142" s="581">
        <v>1.54</v>
      </c>
      <c r="N2142" s="580">
        <v>1.22</v>
      </c>
      <c r="O2142" s="626">
        <f t="shared" si="452"/>
        <v>1.38</v>
      </c>
      <c r="P2142" s="582" t="s">
        <v>164</v>
      </c>
      <c r="Q2142" s="583">
        <v>0</v>
      </c>
    </row>
    <row r="2143" spans="1:17" x14ac:dyDescent="0.35">
      <c r="A2143" s="580">
        <v>10</v>
      </c>
      <c r="B2143" s="581">
        <v>36.28</v>
      </c>
      <c r="C2143" s="580">
        <v>31.84</v>
      </c>
      <c r="D2143" s="687">
        <v>0</v>
      </c>
      <c r="E2143" s="687">
        <v>0</v>
      </c>
      <c r="F2143" s="687">
        <v>0</v>
      </c>
      <c r="G2143" s="583">
        <v>35.799999999999997</v>
      </c>
      <c r="H2143" s="583">
        <v>29.6</v>
      </c>
      <c r="I2143" s="580">
        <v>96</v>
      </c>
      <c r="J2143" s="580">
        <v>37</v>
      </c>
      <c r="K2143" s="581">
        <v>4.9000000000000004</v>
      </c>
      <c r="L2143" s="573">
        <v>7.48</v>
      </c>
      <c r="M2143" s="580">
        <v>1.79</v>
      </c>
      <c r="N2143" s="581">
        <v>1.1200000000000001</v>
      </c>
      <c r="O2143" s="626">
        <f t="shared" si="452"/>
        <v>1.4550000000000001</v>
      </c>
      <c r="P2143" s="582" t="s">
        <v>164</v>
      </c>
      <c r="Q2143" s="583">
        <v>0</v>
      </c>
    </row>
    <row r="2144" spans="1:17" x14ac:dyDescent="0.35">
      <c r="A2144" s="580" t="s">
        <v>16</v>
      </c>
      <c r="B2144" s="586">
        <f>SUM(B2134:B2143)</f>
        <v>369.37</v>
      </c>
      <c r="C2144" s="586">
        <f>SUM(C2134:C2143)</f>
        <v>319.03999999999996</v>
      </c>
      <c r="D2144" s="687">
        <v>0</v>
      </c>
      <c r="E2144" s="687">
        <v>0</v>
      </c>
      <c r="F2144" s="687">
        <v>0</v>
      </c>
      <c r="G2144" s="586">
        <f t="shared" ref="G2144:N2144" si="453">SUM(G2134:G2143)</f>
        <v>363.8</v>
      </c>
      <c r="H2144" s="586">
        <f t="shared" si="453"/>
        <v>280.39999999999998</v>
      </c>
      <c r="I2144" s="586">
        <f t="shared" si="453"/>
        <v>822</v>
      </c>
      <c r="J2144" s="586">
        <f t="shared" si="453"/>
        <v>328</v>
      </c>
      <c r="K2144" s="586">
        <f t="shared" si="453"/>
        <v>44.4</v>
      </c>
      <c r="L2144" s="586">
        <f t="shared" si="453"/>
        <v>57.22</v>
      </c>
      <c r="M2144" s="586">
        <f t="shared" si="453"/>
        <v>14.989999999999998</v>
      </c>
      <c r="N2144" s="586">
        <f t="shared" si="453"/>
        <v>9.08</v>
      </c>
      <c r="O2144" s="626">
        <f t="shared" si="452"/>
        <v>12.035</v>
      </c>
      <c r="P2144" s="582" t="s">
        <v>164</v>
      </c>
      <c r="Q2144" s="586"/>
    </row>
    <row r="2145" spans="1:17" x14ac:dyDescent="0.35">
      <c r="A2145" s="580" t="s">
        <v>18</v>
      </c>
      <c r="B2145" s="586">
        <f>AVERAGE(B2134:B2143)</f>
        <v>36.936999999999998</v>
      </c>
      <c r="C2145" s="586">
        <f>AVERAGE(C2134:C2143)</f>
        <v>31.903999999999996</v>
      </c>
      <c r="D2145" s="687">
        <v>0</v>
      </c>
      <c r="E2145" s="687">
        <v>0</v>
      </c>
      <c r="F2145" s="687">
        <v>0</v>
      </c>
      <c r="G2145" s="586">
        <f t="shared" ref="G2145:N2145" si="454">AVERAGE(G2134:G2143)</f>
        <v>36.380000000000003</v>
      </c>
      <c r="H2145" s="586">
        <f t="shared" si="454"/>
        <v>28.04</v>
      </c>
      <c r="I2145" s="586">
        <f t="shared" si="454"/>
        <v>82.2</v>
      </c>
      <c r="J2145" s="586">
        <f t="shared" si="454"/>
        <v>32.799999999999997</v>
      </c>
      <c r="K2145" s="586">
        <f t="shared" si="454"/>
        <v>5.55</v>
      </c>
      <c r="L2145" s="586">
        <f t="shared" si="454"/>
        <v>9.5366666666666671</v>
      </c>
      <c r="M2145" s="586">
        <f t="shared" si="454"/>
        <v>1.4989999999999999</v>
      </c>
      <c r="N2145" s="586">
        <f t="shared" si="454"/>
        <v>0.90800000000000003</v>
      </c>
      <c r="O2145" s="626">
        <f t="shared" si="452"/>
        <v>1.2035</v>
      </c>
      <c r="P2145" s="582" t="s">
        <v>164</v>
      </c>
      <c r="Q2145" s="586"/>
    </row>
    <row r="2146" spans="1:17" ht="15" thickBot="1" x14ac:dyDescent="0.4">
      <c r="A2146" s="580">
        <v>11</v>
      </c>
      <c r="B2146" s="586">
        <v>39.020000000000003</v>
      </c>
      <c r="C2146" s="578">
        <v>32.56</v>
      </c>
      <c r="D2146" s="687">
        <v>0</v>
      </c>
      <c r="E2146" s="687">
        <v>0</v>
      </c>
      <c r="F2146" s="687">
        <v>0</v>
      </c>
      <c r="G2146" s="579">
        <v>37.4</v>
      </c>
      <c r="H2146" s="579">
        <v>28</v>
      </c>
      <c r="I2146" s="580">
        <v>83</v>
      </c>
      <c r="J2146" s="578">
        <v>28</v>
      </c>
      <c r="K2146" s="586">
        <v>5.9</v>
      </c>
      <c r="L2146" s="589">
        <v>9.9</v>
      </c>
      <c r="M2146" s="586">
        <v>1.3</v>
      </c>
      <c r="N2146" s="586">
        <v>1.1200000000000001</v>
      </c>
      <c r="O2146" s="626">
        <f t="shared" si="452"/>
        <v>1.21</v>
      </c>
      <c r="P2146" s="582" t="s">
        <v>164</v>
      </c>
      <c r="Q2146" s="693">
        <v>0</v>
      </c>
    </row>
    <row r="2147" spans="1:17" x14ac:dyDescent="0.35">
      <c r="A2147" s="571">
        <v>12</v>
      </c>
      <c r="B2147" s="581">
        <v>39.24</v>
      </c>
      <c r="C2147" s="581">
        <v>32.64</v>
      </c>
      <c r="D2147" s="687">
        <v>0</v>
      </c>
      <c r="E2147" s="687">
        <v>0</v>
      </c>
      <c r="F2147" s="687">
        <v>0</v>
      </c>
      <c r="G2147" s="583">
        <v>38</v>
      </c>
      <c r="H2147" s="583">
        <v>29.8</v>
      </c>
      <c r="I2147" s="580">
        <v>75</v>
      </c>
      <c r="J2147" s="580">
        <v>30</v>
      </c>
      <c r="K2147" s="583">
        <v>6.8</v>
      </c>
      <c r="L2147" s="580">
        <v>6.12</v>
      </c>
      <c r="M2147" s="581">
        <v>1.57</v>
      </c>
      <c r="N2147" s="581">
        <v>1.04</v>
      </c>
      <c r="O2147" s="626">
        <f t="shared" si="452"/>
        <v>1.3050000000000002</v>
      </c>
      <c r="P2147" s="582" t="s">
        <v>164</v>
      </c>
      <c r="Q2147" s="583">
        <v>0</v>
      </c>
    </row>
    <row r="2148" spans="1:17" x14ac:dyDescent="0.35">
      <c r="A2148" s="571">
        <v>13</v>
      </c>
      <c r="B2148" s="581">
        <v>41.08</v>
      </c>
      <c r="C2148" s="581">
        <v>33.64</v>
      </c>
      <c r="D2148" s="687">
        <v>0</v>
      </c>
      <c r="E2148" s="687">
        <v>0</v>
      </c>
      <c r="F2148" s="687">
        <v>0</v>
      </c>
      <c r="G2148" s="583">
        <v>38.6</v>
      </c>
      <c r="H2148" s="583">
        <v>30.2</v>
      </c>
      <c r="I2148" s="580">
        <v>66</v>
      </c>
      <c r="J2148" s="580">
        <v>30</v>
      </c>
      <c r="K2148" s="583">
        <v>6.8</v>
      </c>
      <c r="L2148" s="580"/>
      <c r="M2148" s="581">
        <v>1.64</v>
      </c>
      <c r="N2148" s="581">
        <v>0.59</v>
      </c>
      <c r="O2148" s="626">
        <f t="shared" si="452"/>
        <v>1.115</v>
      </c>
      <c r="P2148" s="582" t="s">
        <v>164</v>
      </c>
      <c r="Q2148" s="583">
        <v>0</v>
      </c>
    </row>
    <row r="2149" spans="1:17" x14ac:dyDescent="0.35">
      <c r="A2149" s="571">
        <v>14</v>
      </c>
      <c r="B2149" s="583">
        <v>38.200000000000003</v>
      </c>
      <c r="C2149" s="581">
        <v>32.72</v>
      </c>
      <c r="D2149" s="687">
        <v>0</v>
      </c>
      <c r="E2149" s="687">
        <v>0</v>
      </c>
      <c r="F2149" s="687">
        <v>0</v>
      </c>
      <c r="G2149" s="583">
        <v>38</v>
      </c>
      <c r="H2149" s="583">
        <v>30</v>
      </c>
      <c r="I2149" s="580">
        <v>69</v>
      </c>
      <c r="J2149" s="580">
        <v>31</v>
      </c>
      <c r="K2149" s="583">
        <v>7</v>
      </c>
      <c r="L2149" s="580"/>
      <c r="M2149" s="581">
        <v>2.38</v>
      </c>
      <c r="N2149" s="581">
        <v>0.67</v>
      </c>
      <c r="O2149" s="626">
        <f t="shared" si="452"/>
        <v>1.5249999999999999</v>
      </c>
      <c r="P2149" s="582" t="s">
        <v>164</v>
      </c>
      <c r="Q2149" s="583">
        <v>0</v>
      </c>
    </row>
    <row r="2150" spans="1:17" x14ac:dyDescent="0.35">
      <c r="A2150" s="571">
        <v>15</v>
      </c>
      <c r="B2150" s="581">
        <v>40.24</v>
      </c>
      <c r="C2150" s="581">
        <v>33.24</v>
      </c>
      <c r="D2150" s="687">
        <v>0</v>
      </c>
      <c r="E2150" s="687">
        <v>0</v>
      </c>
      <c r="F2150" s="687">
        <v>0</v>
      </c>
      <c r="G2150" s="583">
        <v>37.6</v>
      </c>
      <c r="H2150" s="583">
        <v>29</v>
      </c>
      <c r="I2150" s="580">
        <v>80</v>
      </c>
      <c r="J2150" s="580">
        <v>31</v>
      </c>
      <c r="K2150" s="583">
        <v>6</v>
      </c>
      <c r="L2150" s="580"/>
      <c r="M2150" s="580">
        <v>1.93</v>
      </c>
      <c r="N2150" s="581">
        <v>0.81</v>
      </c>
      <c r="O2150" s="626">
        <f t="shared" si="452"/>
        <v>1.37</v>
      </c>
      <c r="P2150" s="582" t="s">
        <v>164</v>
      </c>
      <c r="Q2150" s="583">
        <v>0</v>
      </c>
    </row>
    <row r="2151" spans="1:17" x14ac:dyDescent="0.35">
      <c r="A2151" s="571">
        <v>16</v>
      </c>
      <c r="B2151" s="583">
        <v>41</v>
      </c>
      <c r="C2151" s="581">
        <v>33.08</v>
      </c>
      <c r="D2151" s="687">
        <v>0</v>
      </c>
      <c r="E2151" s="687">
        <v>0</v>
      </c>
      <c r="F2151" s="687">
        <v>0</v>
      </c>
      <c r="G2151" s="583">
        <v>38.6</v>
      </c>
      <c r="H2151" s="583">
        <v>29</v>
      </c>
      <c r="I2151" s="580">
        <v>93</v>
      </c>
      <c r="J2151" s="604">
        <v>31</v>
      </c>
      <c r="K2151" s="583">
        <v>6.2</v>
      </c>
      <c r="L2151" s="573"/>
      <c r="M2151" s="581" t="s">
        <v>363</v>
      </c>
      <c r="N2151" s="580">
        <v>0.82</v>
      </c>
      <c r="O2151" s="626">
        <f t="shared" si="452"/>
        <v>0.82</v>
      </c>
      <c r="P2151" s="582" t="s">
        <v>164</v>
      </c>
      <c r="Q2151" s="583">
        <v>0</v>
      </c>
    </row>
    <row r="2152" spans="1:17" x14ac:dyDescent="0.35">
      <c r="A2152" s="571">
        <v>17</v>
      </c>
      <c r="B2152" s="581">
        <v>41.24</v>
      </c>
      <c r="C2152" s="580">
        <v>33.799999999999997</v>
      </c>
      <c r="D2152" s="687">
        <v>0</v>
      </c>
      <c r="E2152" s="687">
        <v>0</v>
      </c>
      <c r="F2152" s="687">
        <v>0</v>
      </c>
      <c r="G2152" s="583">
        <v>38.4</v>
      </c>
      <c r="H2152" s="583">
        <v>30</v>
      </c>
      <c r="I2152" s="580">
        <v>70</v>
      </c>
      <c r="J2152" s="580">
        <v>34</v>
      </c>
      <c r="K2152" s="583">
        <v>6.3</v>
      </c>
      <c r="L2152" s="573">
        <v>12.74</v>
      </c>
      <c r="M2152" s="580">
        <v>1.82</v>
      </c>
      <c r="N2152" s="581">
        <v>1.1299999999999999</v>
      </c>
      <c r="O2152" s="626">
        <f t="shared" si="452"/>
        <v>1.4750000000000001</v>
      </c>
      <c r="P2152" s="582" t="s">
        <v>164</v>
      </c>
      <c r="Q2152" s="583">
        <v>0</v>
      </c>
    </row>
    <row r="2153" spans="1:17" x14ac:dyDescent="0.35">
      <c r="A2153" s="571">
        <v>18</v>
      </c>
      <c r="B2153" s="586">
        <v>40.840000000000003</v>
      </c>
      <c r="C2153" s="579">
        <v>34</v>
      </c>
      <c r="D2153" s="687">
        <v>0</v>
      </c>
      <c r="E2153" s="687">
        <v>0</v>
      </c>
      <c r="F2153" s="687">
        <v>0</v>
      </c>
      <c r="G2153" s="579">
        <v>39</v>
      </c>
      <c r="H2153" s="579">
        <v>29.8</v>
      </c>
      <c r="I2153" s="580">
        <v>70</v>
      </c>
      <c r="J2153" s="578">
        <v>29</v>
      </c>
      <c r="K2153" s="579">
        <v>5.8</v>
      </c>
      <c r="L2153" s="589">
        <v>2.78</v>
      </c>
      <c r="M2153" s="586">
        <v>2</v>
      </c>
      <c r="N2153" s="586">
        <v>1.24</v>
      </c>
      <c r="O2153" s="626">
        <f t="shared" si="452"/>
        <v>1.62</v>
      </c>
      <c r="P2153" s="582" t="s">
        <v>164</v>
      </c>
      <c r="Q2153" s="583">
        <v>0</v>
      </c>
    </row>
    <row r="2154" spans="1:17" x14ac:dyDescent="0.35">
      <c r="A2154" s="571">
        <v>19</v>
      </c>
      <c r="B2154" s="581">
        <v>29.48</v>
      </c>
      <c r="C2154" s="581">
        <v>31.08</v>
      </c>
      <c r="D2154" s="687">
        <v>0</v>
      </c>
      <c r="E2154" s="687">
        <v>0</v>
      </c>
      <c r="F2154" s="687">
        <v>0</v>
      </c>
      <c r="G2154" s="581">
        <v>36.799999999999997</v>
      </c>
      <c r="H2154" s="581">
        <v>28</v>
      </c>
      <c r="I2154" s="604">
        <v>92</v>
      </c>
      <c r="J2154" s="604">
        <v>38</v>
      </c>
      <c r="K2154" s="581">
        <v>4.0999999999999996</v>
      </c>
      <c r="L2154" s="581">
        <v>0.8</v>
      </c>
      <c r="M2154" s="581">
        <v>1.46</v>
      </c>
      <c r="N2154" s="581">
        <v>0.75</v>
      </c>
      <c r="O2154" s="626">
        <f t="shared" si="452"/>
        <v>1.105</v>
      </c>
      <c r="P2154" s="582" t="s">
        <v>164</v>
      </c>
      <c r="Q2154" s="581">
        <v>8.9</v>
      </c>
    </row>
    <row r="2155" spans="1:17" x14ac:dyDescent="0.35">
      <c r="A2155" s="580">
        <v>20</v>
      </c>
      <c r="B2155" s="581">
        <v>29.2</v>
      </c>
      <c r="C2155" s="581">
        <v>30.2</v>
      </c>
      <c r="D2155" s="687">
        <v>0</v>
      </c>
      <c r="E2155" s="687">
        <v>0</v>
      </c>
      <c r="F2155" s="687">
        <v>0</v>
      </c>
      <c r="G2155" s="581">
        <v>38.799999999999997</v>
      </c>
      <c r="H2155" s="581">
        <v>27.8</v>
      </c>
      <c r="I2155" s="604">
        <v>96</v>
      </c>
      <c r="J2155" s="604">
        <v>44</v>
      </c>
      <c r="K2155" s="581">
        <v>2.6</v>
      </c>
      <c r="L2155" s="581">
        <v>7.3</v>
      </c>
      <c r="M2155" s="581">
        <v>1.5</v>
      </c>
      <c r="N2155" s="581">
        <v>3.2</v>
      </c>
      <c r="O2155" s="626">
        <f t="shared" si="452"/>
        <v>2.35</v>
      </c>
      <c r="P2155" s="582" t="s">
        <v>164</v>
      </c>
      <c r="Q2155" s="581">
        <v>6.6</v>
      </c>
    </row>
    <row r="2156" spans="1:17" x14ac:dyDescent="0.35">
      <c r="A2156" s="580" t="s">
        <v>16</v>
      </c>
      <c r="B2156" s="581">
        <f>SUM(B2146:B2155)</f>
        <v>379.54</v>
      </c>
      <c r="C2156" s="581">
        <f>SUM(C2146:C2155)</f>
        <v>326.95999999999998</v>
      </c>
      <c r="D2156" s="687">
        <v>0</v>
      </c>
      <c r="E2156" s="687">
        <v>0</v>
      </c>
      <c r="F2156" s="687">
        <v>0</v>
      </c>
      <c r="G2156" s="581">
        <f t="shared" ref="G2156:N2156" si="455">SUM(G2146:G2155)</f>
        <v>381.2</v>
      </c>
      <c r="H2156" s="581">
        <f t="shared" si="455"/>
        <v>291.60000000000002</v>
      </c>
      <c r="I2156" s="581">
        <f t="shared" si="455"/>
        <v>794</v>
      </c>
      <c r="J2156" s="581">
        <f t="shared" si="455"/>
        <v>326</v>
      </c>
      <c r="K2156" s="581">
        <f t="shared" si="455"/>
        <v>57.5</v>
      </c>
      <c r="L2156" s="581">
        <f t="shared" si="455"/>
        <v>39.639999999999993</v>
      </c>
      <c r="M2156" s="581">
        <f t="shared" si="455"/>
        <v>15.600000000000001</v>
      </c>
      <c r="N2156" s="581">
        <f t="shared" si="455"/>
        <v>11.370000000000001</v>
      </c>
      <c r="O2156" s="626">
        <f t="shared" si="452"/>
        <v>13.485000000000001</v>
      </c>
      <c r="P2156" s="582" t="s">
        <v>164</v>
      </c>
      <c r="Q2156" s="583">
        <v>0</v>
      </c>
    </row>
    <row r="2157" spans="1:17" x14ac:dyDescent="0.35">
      <c r="A2157" s="580" t="s">
        <v>18</v>
      </c>
      <c r="B2157" s="581">
        <f>AVERAGE(B2146:B2155)</f>
        <v>37.954000000000001</v>
      </c>
      <c r="C2157" s="581">
        <f>AVERAGE(C2146:C2155)</f>
        <v>32.695999999999998</v>
      </c>
      <c r="D2157" s="687">
        <v>0</v>
      </c>
      <c r="E2157" s="687">
        <v>0</v>
      </c>
      <c r="F2157" s="687">
        <v>0</v>
      </c>
      <c r="G2157" s="581">
        <f t="shared" ref="G2157:N2157" si="456">AVERAGE(G2146:G2155)</f>
        <v>38.119999999999997</v>
      </c>
      <c r="H2157" s="581">
        <f t="shared" si="456"/>
        <v>29.160000000000004</v>
      </c>
      <c r="I2157" s="581">
        <f t="shared" si="456"/>
        <v>79.400000000000006</v>
      </c>
      <c r="J2157" s="581">
        <f t="shared" si="456"/>
        <v>32.6</v>
      </c>
      <c r="K2157" s="581">
        <f t="shared" si="456"/>
        <v>5.75</v>
      </c>
      <c r="L2157" s="581">
        <f t="shared" si="456"/>
        <v>6.6066666666666656</v>
      </c>
      <c r="M2157" s="581">
        <f t="shared" si="456"/>
        <v>1.7333333333333334</v>
      </c>
      <c r="N2157" s="581">
        <f t="shared" si="456"/>
        <v>1.137</v>
      </c>
      <c r="O2157" s="626">
        <f t="shared" si="452"/>
        <v>1.4351666666666667</v>
      </c>
      <c r="P2157" s="582" t="s">
        <v>164</v>
      </c>
      <c r="Q2157" s="583">
        <v>0</v>
      </c>
    </row>
    <row r="2158" spans="1:17" x14ac:dyDescent="0.35">
      <c r="A2158" s="580">
        <v>21</v>
      </c>
      <c r="B2158" s="581">
        <v>33.799999999999997</v>
      </c>
      <c r="C2158" s="581">
        <v>29.36</v>
      </c>
      <c r="D2158" s="687">
        <v>0</v>
      </c>
      <c r="E2158" s="687">
        <v>0</v>
      </c>
      <c r="F2158" s="687">
        <v>0</v>
      </c>
      <c r="G2158" s="581">
        <v>37.200000000000003</v>
      </c>
      <c r="H2158" s="581">
        <v>26.8</v>
      </c>
      <c r="I2158" s="604">
        <v>96</v>
      </c>
      <c r="J2158" s="604">
        <v>34</v>
      </c>
      <c r="K2158" s="581">
        <v>4</v>
      </c>
      <c r="L2158" s="581">
        <v>7.34</v>
      </c>
      <c r="M2158" s="581">
        <v>1.22</v>
      </c>
      <c r="N2158" s="581">
        <v>0.73</v>
      </c>
      <c r="O2158" s="626">
        <f t="shared" si="452"/>
        <v>0.97499999999999998</v>
      </c>
      <c r="P2158" s="582" t="s">
        <v>164</v>
      </c>
      <c r="Q2158" s="583">
        <v>0</v>
      </c>
    </row>
    <row r="2159" spans="1:17" x14ac:dyDescent="0.35">
      <c r="A2159" s="594">
        <v>22</v>
      </c>
      <c r="B2159" s="581">
        <v>37.64</v>
      </c>
      <c r="C2159" s="581">
        <v>31.88</v>
      </c>
      <c r="D2159" s="687">
        <v>0</v>
      </c>
      <c r="E2159" s="687">
        <v>0</v>
      </c>
      <c r="F2159" s="687">
        <v>0</v>
      </c>
      <c r="G2159" s="581">
        <v>36.4</v>
      </c>
      <c r="H2159" s="581">
        <v>27.8</v>
      </c>
      <c r="I2159" s="604">
        <v>88</v>
      </c>
      <c r="J2159" s="604">
        <v>34</v>
      </c>
      <c r="K2159" s="581">
        <v>7.6</v>
      </c>
      <c r="L2159" s="581">
        <v>9.92</v>
      </c>
      <c r="M2159" s="581">
        <v>3.04</v>
      </c>
      <c r="N2159" s="581">
        <v>0.9</v>
      </c>
      <c r="O2159" s="626">
        <f t="shared" si="452"/>
        <v>1.97</v>
      </c>
      <c r="P2159" s="582" t="s">
        <v>164</v>
      </c>
      <c r="Q2159" s="583">
        <v>0</v>
      </c>
    </row>
    <row r="2160" spans="1:17" x14ac:dyDescent="0.35">
      <c r="A2160" s="594">
        <v>23</v>
      </c>
      <c r="B2160" s="581" t="s">
        <v>364</v>
      </c>
      <c r="C2160" s="581">
        <v>31.96</v>
      </c>
      <c r="D2160" s="687">
        <v>0</v>
      </c>
      <c r="E2160" s="687">
        <v>0</v>
      </c>
      <c r="F2160" s="687">
        <v>0</v>
      </c>
      <c r="G2160" s="581">
        <v>36.799999999999997</v>
      </c>
      <c r="H2160" s="581">
        <v>29.8</v>
      </c>
      <c r="I2160" s="604">
        <v>70</v>
      </c>
      <c r="J2160" s="604">
        <v>35</v>
      </c>
      <c r="K2160" s="581">
        <v>5.7</v>
      </c>
      <c r="L2160" s="576">
        <v>9.6</v>
      </c>
      <c r="M2160" s="581">
        <v>1.61</v>
      </c>
      <c r="N2160" s="581">
        <v>0.68</v>
      </c>
      <c r="O2160" s="626">
        <f t="shared" si="452"/>
        <v>1.145</v>
      </c>
      <c r="P2160" s="582" t="s">
        <v>164</v>
      </c>
      <c r="Q2160" s="583">
        <v>0</v>
      </c>
    </row>
    <row r="2161" spans="1:17" x14ac:dyDescent="0.35">
      <c r="A2161" s="594">
        <v>24</v>
      </c>
      <c r="B2161" s="581">
        <v>37.76</v>
      </c>
      <c r="C2161" s="581">
        <v>31.52</v>
      </c>
      <c r="D2161" s="687">
        <v>0</v>
      </c>
      <c r="E2161" s="687">
        <v>0</v>
      </c>
      <c r="F2161" s="687">
        <v>0</v>
      </c>
      <c r="G2161" s="581">
        <v>37</v>
      </c>
      <c r="H2161" s="581">
        <v>29.8</v>
      </c>
      <c r="I2161" s="604">
        <v>77</v>
      </c>
      <c r="J2161" s="604">
        <v>37</v>
      </c>
      <c r="K2161" s="581">
        <v>5.9</v>
      </c>
      <c r="L2161" s="576">
        <v>8.9600000000000009</v>
      </c>
      <c r="M2161" s="581">
        <v>1.86</v>
      </c>
      <c r="N2161" s="581">
        <v>0.63</v>
      </c>
      <c r="O2161" s="626">
        <f t="shared" si="452"/>
        <v>1.2450000000000001</v>
      </c>
      <c r="P2161" s="582" t="s">
        <v>164</v>
      </c>
      <c r="Q2161" s="583">
        <v>0</v>
      </c>
    </row>
    <row r="2162" spans="1:17" x14ac:dyDescent="0.35">
      <c r="A2162" s="594">
        <v>25</v>
      </c>
      <c r="B2162" s="586">
        <v>40.64</v>
      </c>
      <c r="C2162" s="586">
        <v>32.479999999999997</v>
      </c>
      <c r="D2162" s="687">
        <v>0</v>
      </c>
      <c r="E2162" s="687">
        <v>0</v>
      </c>
      <c r="F2162" s="687">
        <v>0</v>
      </c>
      <c r="G2162" s="586">
        <v>38.4</v>
      </c>
      <c r="H2162" s="586">
        <v>28.8</v>
      </c>
      <c r="I2162" s="604">
        <v>84</v>
      </c>
      <c r="J2162" s="694">
        <v>31</v>
      </c>
      <c r="K2162" s="586">
        <v>5.2</v>
      </c>
      <c r="L2162" s="653">
        <v>9.4600000000000009</v>
      </c>
      <c r="M2162" s="586">
        <v>1.24</v>
      </c>
      <c r="N2162" s="586">
        <v>0.83</v>
      </c>
      <c r="O2162" s="626">
        <f t="shared" si="452"/>
        <v>1.0349999999999999</v>
      </c>
      <c r="P2162" s="582" t="s">
        <v>164</v>
      </c>
      <c r="Q2162" s="583">
        <v>0</v>
      </c>
    </row>
    <row r="2163" spans="1:17" x14ac:dyDescent="0.35">
      <c r="A2163" s="594">
        <v>26</v>
      </c>
      <c r="B2163" s="581">
        <v>37.119999999999997</v>
      </c>
      <c r="C2163" s="581">
        <v>31.88</v>
      </c>
      <c r="D2163" s="687">
        <v>0</v>
      </c>
      <c r="E2163" s="687">
        <v>0</v>
      </c>
      <c r="F2163" s="687">
        <v>0</v>
      </c>
      <c r="G2163" s="583">
        <v>36.6</v>
      </c>
      <c r="H2163" s="583">
        <v>29.2</v>
      </c>
      <c r="I2163" s="604">
        <v>76</v>
      </c>
      <c r="J2163" s="604">
        <v>4</v>
      </c>
      <c r="K2163" s="583">
        <v>4.9000000000000004</v>
      </c>
      <c r="L2163" s="581">
        <v>6.02</v>
      </c>
      <c r="M2163" s="581">
        <v>1.38</v>
      </c>
      <c r="N2163" s="581">
        <v>1.1599999999999999</v>
      </c>
      <c r="O2163" s="626">
        <f t="shared" si="452"/>
        <v>1.27</v>
      </c>
      <c r="P2163" s="582" t="s">
        <v>164</v>
      </c>
      <c r="Q2163" s="583">
        <v>0</v>
      </c>
    </row>
    <row r="2164" spans="1:17" x14ac:dyDescent="0.35">
      <c r="A2164" s="594">
        <v>27</v>
      </c>
      <c r="B2164" s="581">
        <v>26.6</v>
      </c>
      <c r="C2164" s="581">
        <v>30.04</v>
      </c>
      <c r="D2164" s="687">
        <v>0</v>
      </c>
      <c r="E2164" s="687">
        <v>0</v>
      </c>
      <c r="F2164" s="687">
        <v>0</v>
      </c>
      <c r="G2164" s="583">
        <v>34.6</v>
      </c>
      <c r="H2164" s="583">
        <v>28.2</v>
      </c>
      <c r="I2164" s="604">
        <v>96</v>
      </c>
      <c r="J2164" s="604">
        <v>60</v>
      </c>
      <c r="K2164" s="583">
        <v>2.5</v>
      </c>
      <c r="L2164" s="583">
        <v>0.1</v>
      </c>
      <c r="M2164" s="581">
        <v>2.4300000000000002</v>
      </c>
      <c r="N2164" s="581">
        <v>0.96</v>
      </c>
      <c r="O2164" s="626">
        <f t="shared" si="452"/>
        <v>1.6950000000000001</v>
      </c>
      <c r="P2164" s="582" t="s">
        <v>164</v>
      </c>
      <c r="Q2164" s="583">
        <v>0</v>
      </c>
    </row>
    <row r="2165" spans="1:17" x14ac:dyDescent="0.35">
      <c r="A2165" s="594">
        <v>28</v>
      </c>
      <c r="B2165" s="581">
        <v>33.68</v>
      </c>
      <c r="C2165" s="581">
        <v>30.14</v>
      </c>
      <c r="D2165" s="687">
        <v>0</v>
      </c>
      <c r="E2165" s="687">
        <v>0</v>
      </c>
      <c r="F2165" s="687">
        <v>0</v>
      </c>
      <c r="G2165" s="583">
        <v>36.4</v>
      </c>
      <c r="H2165" s="583">
        <v>26</v>
      </c>
      <c r="I2165" s="604">
        <v>96</v>
      </c>
      <c r="J2165" s="604">
        <v>36</v>
      </c>
      <c r="K2165" s="583">
        <v>5.8</v>
      </c>
      <c r="L2165" s="581">
        <v>7.38</v>
      </c>
      <c r="M2165" s="581">
        <v>1.26</v>
      </c>
      <c r="N2165" s="581">
        <v>0.98</v>
      </c>
      <c r="O2165" s="626">
        <f t="shared" si="452"/>
        <v>1.1200000000000001</v>
      </c>
      <c r="P2165" s="582" t="s">
        <v>164</v>
      </c>
      <c r="Q2165" s="583">
        <v>0</v>
      </c>
    </row>
    <row r="2166" spans="1:17" x14ac:dyDescent="0.35">
      <c r="A2166" s="594">
        <v>29</v>
      </c>
      <c r="B2166" s="581">
        <v>34.159999999999997</v>
      </c>
      <c r="C2166" s="581">
        <v>31.56</v>
      </c>
      <c r="D2166" s="687">
        <v>0</v>
      </c>
      <c r="E2166" s="687">
        <v>0</v>
      </c>
      <c r="F2166" s="687">
        <v>0</v>
      </c>
      <c r="G2166" s="583">
        <v>35.799999999999997</v>
      </c>
      <c r="H2166" s="583">
        <v>28.4</v>
      </c>
      <c r="I2166" s="604">
        <v>96</v>
      </c>
      <c r="J2166" s="604">
        <v>40</v>
      </c>
      <c r="K2166" s="583">
        <v>4</v>
      </c>
      <c r="L2166" s="581">
        <v>6.1</v>
      </c>
      <c r="M2166" s="581">
        <v>1.67</v>
      </c>
      <c r="N2166" s="581">
        <v>1.0900000000000001</v>
      </c>
      <c r="O2166" s="626">
        <f t="shared" si="452"/>
        <v>1.38</v>
      </c>
      <c r="P2166" s="582" t="s">
        <v>164</v>
      </c>
      <c r="Q2166" s="583">
        <v>0</v>
      </c>
    </row>
    <row r="2167" spans="1:17" x14ac:dyDescent="0.35">
      <c r="A2167" s="594">
        <v>30</v>
      </c>
      <c r="B2167" s="581">
        <v>33</v>
      </c>
      <c r="C2167" s="581">
        <v>30.72</v>
      </c>
      <c r="D2167" s="687">
        <v>0</v>
      </c>
      <c r="E2167" s="687">
        <v>0</v>
      </c>
      <c r="F2167" s="687">
        <v>0</v>
      </c>
      <c r="G2167" s="583">
        <v>35.799999999999997</v>
      </c>
      <c r="H2167" s="583">
        <v>28.4</v>
      </c>
      <c r="I2167" s="604">
        <v>96</v>
      </c>
      <c r="J2167" s="604">
        <v>42</v>
      </c>
      <c r="K2167" s="583">
        <v>4.3</v>
      </c>
      <c r="L2167" s="576">
        <v>7.38</v>
      </c>
      <c r="M2167" s="581">
        <v>1.7</v>
      </c>
      <c r="N2167" s="581">
        <v>1.05</v>
      </c>
      <c r="O2167" s="626">
        <f t="shared" si="452"/>
        <v>1.375</v>
      </c>
      <c r="P2167" s="582" t="s">
        <v>164</v>
      </c>
      <c r="Q2167" s="583">
        <v>0</v>
      </c>
    </row>
    <row r="2168" spans="1:17" x14ac:dyDescent="0.35">
      <c r="A2168" s="580" t="s">
        <v>16</v>
      </c>
      <c r="B2168" s="583">
        <f>SUM(B2158:B2167)</f>
        <v>314.39999999999998</v>
      </c>
      <c r="C2168" s="583">
        <f>SUM(C2158:C2167)</f>
        <v>311.53999999999996</v>
      </c>
      <c r="D2168" s="583"/>
      <c r="E2168" s="583"/>
      <c r="F2168" s="583"/>
      <c r="G2168" s="583">
        <f t="shared" ref="G2168:O2168" si="457">SUM(G2158:G2167)</f>
        <v>365</v>
      </c>
      <c r="H2168" s="583">
        <f t="shared" si="457"/>
        <v>283.2</v>
      </c>
      <c r="I2168" s="583">
        <f t="shared" si="457"/>
        <v>875</v>
      </c>
      <c r="J2168" s="583">
        <f t="shared" si="457"/>
        <v>353</v>
      </c>
      <c r="K2168" s="583">
        <f t="shared" si="457"/>
        <v>49.9</v>
      </c>
      <c r="L2168" s="583">
        <f t="shared" si="457"/>
        <v>72.259999999999991</v>
      </c>
      <c r="M2168" s="583">
        <f t="shared" si="457"/>
        <v>17.41</v>
      </c>
      <c r="N2168" s="583">
        <f t="shared" si="457"/>
        <v>9.01</v>
      </c>
      <c r="O2168" s="583">
        <f t="shared" si="457"/>
        <v>13.21</v>
      </c>
      <c r="P2168" s="582" t="s">
        <v>164</v>
      </c>
      <c r="Q2168" s="583"/>
    </row>
    <row r="2169" spans="1:17" x14ac:dyDescent="0.35">
      <c r="A2169" s="580" t="s">
        <v>18</v>
      </c>
      <c r="B2169" s="581">
        <f>AVERAGE(B2158:B2167)</f>
        <v>34.93333333333333</v>
      </c>
      <c r="C2169" s="581">
        <f>AVERAGE(C2158:C2167)</f>
        <v>31.153999999999996</v>
      </c>
      <c r="D2169" s="581"/>
      <c r="E2169" s="581"/>
      <c r="F2169" s="581"/>
      <c r="G2169" s="581">
        <f t="shared" ref="G2169:O2169" si="458">AVERAGE(G2158:G2167)</f>
        <v>36.5</v>
      </c>
      <c r="H2169" s="581">
        <f t="shared" si="458"/>
        <v>28.32</v>
      </c>
      <c r="I2169" s="581">
        <f t="shared" si="458"/>
        <v>87.5</v>
      </c>
      <c r="J2169" s="581">
        <f t="shared" si="458"/>
        <v>35.299999999999997</v>
      </c>
      <c r="K2169" s="581">
        <f t="shared" si="458"/>
        <v>4.99</v>
      </c>
      <c r="L2169" s="581">
        <f t="shared" si="458"/>
        <v>7.2259999999999991</v>
      </c>
      <c r="M2169" s="581">
        <f t="shared" si="458"/>
        <v>1.7410000000000001</v>
      </c>
      <c r="N2169" s="581">
        <f t="shared" si="458"/>
        <v>0.90100000000000002</v>
      </c>
      <c r="O2169" s="581">
        <f t="shared" si="458"/>
        <v>1.3210000000000002</v>
      </c>
      <c r="P2169" s="582" t="s">
        <v>164</v>
      </c>
      <c r="Q2169" s="581"/>
    </row>
    <row r="2170" spans="1:17" x14ac:dyDescent="0.35">
      <c r="A2170" s="580" t="s">
        <v>20</v>
      </c>
      <c r="B2170" s="581">
        <f>B2168+B2156+B2144</f>
        <v>1063.31</v>
      </c>
      <c r="C2170" s="581">
        <f>C2168+C2156+C2144</f>
        <v>957.54</v>
      </c>
      <c r="D2170" s="581"/>
      <c r="E2170" s="581"/>
      <c r="F2170" s="581"/>
      <c r="G2170" s="581">
        <f t="shared" ref="G2170:O2170" si="459">G2168+G2156+G2144</f>
        <v>1110</v>
      </c>
      <c r="H2170" s="581">
        <f t="shared" si="459"/>
        <v>855.19999999999993</v>
      </c>
      <c r="I2170" s="581">
        <f t="shared" si="459"/>
        <v>2491</v>
      </c>
      <c r="J2170" s="581">
        <f t="shared" si="459"/>
        <v>1007</v>
      </c>
      <c r="K2170" s="581">
        <f t="shared" si="459"/>
        <v>151.80000000000001</v>
      </c>
      <c r="L2170" s="581">
        <f t="shared" si="459"/>
        <v>169.11999999999998</v>
      </c>
      <c r="M2170" s="581">
        <f t="shared" si="459"/>
        <v>48</v>
      </c>
      <c r="N2170" s="581">
        <f t="shared" si="459"/>
        <v>29.46</v>
      </c>
      <c r="O2170" s="581">
        <f t="shared" si="459"/>
        <v>38.730000000000004</v>
      </c>
      <c r="P2170" s="582" t="s">
        <v>164</v>
      </c>
      <c r="Q2170" s="581"/>
    </row>
    <row r="2171" spans="1:17" x14ac:dyDescent="0.35">
      <c r="A2171" s="580" t="s">
        <v>21</v>
      </c>
      <c r="B2171" s="581">
        <f>B2170/30</f>
        <v>35.443666666666665</v>
      </c>
      <c r="C2171" s="581">
        <f>C2170/30</f>
        <v>31.917999999999999</v>
      </c>
      <c r="D2171" s="581"/>
      <c r="E2171" s="581"/>
      <c r="F2171" s="581"/>
      <c r="G2171" s="581">
        <f t="shared" ref="G2171:O2171" si="460">G2170/30</f>
        <v>37</v>
      </c>
      <c r="H2171" s="581">
        <f t="shared" si="460"/>
        <v>28.506666666666664</v>
      </c>
      <c r="I2171" s="581">
        <f t="shared" si="460"/>
        <v>83.033333333333331</v>
      </c>
      <c r="J2171" s="581">
        <f t="shared" si="460"/>
        <v>33.56666666666667</v>
      </c>
      <c r="K2171" s="581">
        <f t="shared" si="460"/>
        <v>5.0600000000000005</v>
      </c>
      <c r="L2171" s="581">
        <f t="shared" si="460"/>
        <v>5.6373333333333324</v>
      </c>
      <c r="M2171" s="581">
        <f t="shared" si="460"/>
        <v>1.6</v>
      </c>
      <c r="N2171" s="581">
        <f t="shared" si="460"/>
        <v>0.98199999999999998</v>
      </c>
      <c r="O2171" s="581">
        <f t="shared" si="460"/>
        <v>1.2910000000000001</v>
      </c>
      <c r="P2171" s="582" t="s">
        <v>164</v>
      </c>
      <c r="Q2171" s="581"/>
    </row>
    <row r="2172" spans="1:17" x14ac:dyDescent="0.35">
      <c r="A2172" s="634"/>
      <c r="B2172" s="634"/>
      <c r="C2172" s="634"/>
      <c r="D2172" s="634"/>
      <c r="E2172" s="634"/>
      <c r="F2172" s="634"/>
      <c r="G2172" s="634"/>
      <c r="H2172" s="634"/>
      <c r="I2172" s="634"/>
      <c r="J2172" s="634"/>
      <c r="K2172" s="634"/>
      <c r="L2172" s="634"/>
      <c r="M2172" s="634"/>
      <c r="N2172" s="634"/>
      <c r="O2172" s="634"/>
      <c r="P2172" s="634"/>
      <c r="Q2172" s="634"/>
    </row>
    <row r="2173" spans="1:17" x14ac:dyDescent="0.35">
      <c r="A2173" s="634"/>
      <c r="B2173" s="634"/>
      <c r="C2173" s="634"/>
      <c r="D2173" s="634"/>
      <c r="E2173" s="634"/>
      <c r="F2173" s="634"/>
      <c r="G2173" s="634"/>
      <c r="H2173" s="634"/>
      <c r="I2173" s="634"/>
      <c r="J2173" s="634"/>
      <c r="K2173" s="634"/>
      <c r="L2173" s="634"/>
      <c r="M2173" s="634"/>
      <c r="N2173" s="634"/>
      <c r="O2173" s="634"/>
      <c r="P2173" s="634"/>
      <c r="Q2173" s="634"/>
    </row>
    <row r="2174" spans="1:17" ht="15" thickBot="1" x14ac:dyDescent="0.4">
      <c r="A2174" s="634"/>
      <c r="B2174" s="1589" t="s">
        <v>365</v>
      </c>
      <c r="C2174" s="1589"/>
      <c r="D2174" s="1589"/>
      <c r="E2174" s="1589"/>
      <c r="F2174" s="1589"/>
      <c r="G2174" s="1589"/>
      <c r="H2174" s="1589"/>
      <c r="I2174" s="1589"/>
      <c r="J2174" s="1589"/>
      <c r="K2174" s="1589"/>
      <c r="L2174" s="1589"/>
      <c r="M2174" s="1589"/>
      <c r="N2174" s="658"/>
      <c r="O2174" s="658"/>
      <c r="P2174" s="657"/>
      <c r="Q2174" s="634"/>
    </row>
    <row r="2175" spans="1:17" ht="39.75" customHeight="1" x14ac:dyDescent="0.35">
      <c r="A2175" s="1569" t="s">
        <v>1</v>
      </c>
      <c r="B2175" s="1460" t="s">
        <v>23</v>
      </c>
      <c r="C2175" s="1578"/>
      <c r="D2175" s="1578"/>
      <c r="E2175" s="1578"/>
      <c r="F2175" s="1571"/>
      <c r="G2175" s="1460" t="s">
        <v>24</v>
      </c>
      <c r="H2175" s="1571"/>
      <c r="I2175" s="1460" t="s">
        <v>4</v>
      </c>
      <c r="J2175" s="1571"/>
      <c r="K2175" s="1572" t="s">
        <v>5</v>
      </c>
      <c r="L2175" s="1573"/>
      <c r="M2175" s="1590" t="s">
        <v>6</v>
      </c>
      <c r="N2175" s="1591"/>
      <c r="O2175" s="1592"/>
      <c r="P2175" s="1593" t="s">
        <v>7</v>
      </c>
      <c r="Q2175" s="1593" t="s">
        <v>8</v>
      </c>
    </row>
    <row r="2176" spans="1:17" ht="26" x14ac:dyDescent="0.35">
      <c r="A2176" s="1597"/>
      <c r="B2176" s="568">
        <v>0.05</v>
      </c>
      <c r="C2176" s="568">
        <v>0.1</v>
      </c>
      <c r="D2176" s="568"/>
      <c r="E2176" s="568"/>
      <c r="F2176" s="568">
        <v>0.2</v>
      </c>
      <c r="G2176" s="568" t="s">
        <v>9</v>
      </c>
      <c r="H2176" s="568" t="s">
        <v>10</v>
      </c>
      <c r="I2176" s="568" t="s">
        <v>9</v>
      </c>
      <c r="J2176" s="568" t="s">
        <v>10</v>
      </c>
      <c r="K2176" s="630" t="s">
        <v>11</v>
      </c>
      <c r="L2176" s="568" t="s">
        <v>12</v>
      </c>
      <c r="M2176" s="606" t="s">
        <v>13</v>
      </c>
      <c r="N2176" s="606" t="s">
        <v>14</v>
      </c>
      <c r="O2176" s="606" t="s">
        <v>15</v>
      </c>
      <c r="P2176" s="1579"/>
      <c r="Q2176" s="1579"/>
    </row>
    <row r="2177" spans="1:17" x14ac:dyDescent="0.35">
      <c r="A2177" s="580">
        <v>1</v>
      </c>
      <c r="B2177" s="581">
        <v>40.65</v>
      </c>
      <c r="C2177" s="581">
        <v>31.56</v>
      </c>
      <c r="D2177" s="574">
        <v>0</v>
      </c>
      <c r="E2177" s="574">
        <v>0</v>
      </c>
      <c r="F2177" s="574">
        <v>0</v>
      </c>
      <c r="G2177" s="583">
        <v>36.6</v>
      </c>
      <c r="H2177" s="583">
        <v>29.2</v>
      </c>
      <c r="I2177" s="604">
        <v>85</v>
      </c>
      <c r="J2177" s="604">
        <v>39</v>
      </c>
      <c r="K2177" s="581">
        <v>5.0999999999999996</v>
      </c>
      <c r="L2177" s="581">
        <v>8.2799999999999994</v>
      </c>
      <c r="M2177" s="581">
        <v>1.6</v>
      </c>
      <c r="N2177" s="581">
        <v>1.28</v>
      </c>
      <c r="O2177" s="626">
        <f>AVERAGE(M2177:N2177)</f>
        <v>1.44</v>
      </c>
      <c r="P2177" s="581" t="s">
        <v>164</v>
      </c>
      <c r="Q2177" s="581">
        <v>0</v>
      </c>
    </row>
    <row r="2178" spans="1:17" x14ac:dyDescent="0.35">
      <c r="A2178" s="580">
        <v>2</v>
      </c>
      <c r="B2178" s="581">
        <v>39.799999999999997</v>
      </c>
      <c r="C2178" s="583">
        <v>32</v>
      </c>
      <c r="D2178" s="574">
        <v>0</v>
      </c>
      <c r="E2178" s="574">
        <v>0</v>
      </c>
      <c r="F2178" s="574">
        <v>0</v>
      </c>
      <c r="G2178" s="583">
        <v>37.6</v>
      </c>
      <c r="H2178" s="583">
        <v>29</v>
      </c>
      <c r="I2178" s="604">
        <v>92</v>
      </c>
      <c r="J2178" s="604">
        <v>33</v>
      </c>
      <c r="K2178" s="583">
        <v>5.6</v>
      </c>
      <c r="L2178" s="581">
        <v>7.84</v>
      </c>
      <c r="M2178" s="581">
        <v>1.97</v>
      </c>
      <c r="N2178" s="581">
        <v>2</v>
      </c>
      <c r="O2178" s="626">
        <f t="shared" ref="O2178:O2211" si="461">AVERAGE(M2178:N2178)</f>
        <v>1.9849999999999999</v>
      </c>
      <c r="P2178" s="581" t="s">
        <v>164</v>
      </c>
      <c r="Q2178" s="581">
        <v>0</v>
      </c>
    </row>
    <row r="2179" spans="1:17" x14ac:dyDescent="0.35">
      <c r="A2179" s="571">
        <v>3</v>
      </c>
      <c r="B2179" s="581">
        <v>31</v>
      </c>
      <c r="C2179" s="581">
        <v>30.6</v>
      </c>
      <c r="D2179" s="574">
        <v>0</v>
      </c>
      <c r="E2179" s="574">
        <v>0</v>
      </c>
      <c r="F2179" s="574">
        <v>0</v>
      </c>
      <c r="G2179" s="583">
        <v>35</v>
      </c>
      <c r="H2179" s="583">
        <v>28</v>
      </c>
      <c r="I2179" s="604">
        <v>96</v>
      </c>
      <c r="J2179" s="604">
        <v>44</v>
      </c>
      <c r="K2179" s="583">
        <v>3.3</v>
      </c>
      <c r="L2179" s="581">
        <v>5.68</v>
      </c>
      <c r="M2179" s="581">
        <v>1.4</v>
      </c>
      <c r="N2179" s="581">
        <v>0.69</v>
      </c>
      <c r="O2179" s="626">
        <f t="shared" si="461"/>
        <v>1.0449999999999999</v>
      </c>
      <c r="P2179" s="581" t="s">
        <v>164</v>
      </c>
      <c r="Q2179" s="581">
        <v>18.5</v>
      </c>
    </row>
    <row r="2180" spans="1:17" x14ac:dyDescent="0.35">
      <c r="A2180" s="571">
        <v>4</v>
      </c>
      <c r="B2180" s="581">
        <v>36.08</v>
      </c>
      <c r="C2180" s="581">
        <v>31.84</v>
      </c>
      <c r="D2180" s="574">
        <v>0</v>
      </c>
      <c r="E2180" s="574">
        <v>0</v>
      </c>
      <c r="F2180" s="574">
        <v>0</v>
      </c>
      <c r="G2180" s="583">
        <v>36.799999999999997</v>
      </c>
      <c r="H2180" s="583">
        <v>28.8</v>
      </c>
      <c r="I2180" s="604">
        <v>92</v>
      </c>
      <c r="J2180" s="604">
        <v>37</v>
      </c>
      <c r="K2180" s="583">
        <v>5.2</v>
      </c>
      <c r="L2180" s="581">
        <v>9.24</v>
      </c>
      <c r="M2180" s="581">
        <v>1.39</v>
      </c>
      <c r="N2180" s="581">
        <v>0.54</v>
      </c>
      <c r="O2180" s="626">
        <f t="shared" si="461"/>
        <v>0.96499999999999997</v>
      </c>
      <c r="P2180" s="581" t="s">
        <v>164</v>
      </c>
      <c r="Q2180" s="581">
        <v>0</v>
      </c>
    </row>
    <row r="2181" spans="1:17" x14ac:dyDescent="0.35">
      <c r="A2181" s="571">
        <v>5</v>
      </c>
      <c r="B2181" s="581">
        <v>32.72</v>
      </c>
      <c r="C2181" s="581">
        <v>30.92</v>
      </c>
      <c r="D2181" s="574">
        <v>0</v>
      </c>
      <c r="E2181" s="574">
        <v>0</v>
      </c>
      <c r="F2181" s="574">
        <v>0</v>
      </c>
      <c r="G2181" s="583">
        <v>36</v>
      </c>
      <c r="H2181" s="583">
        <v>28.2</v>
      </c>
      <c r="I2181" s="604">
        <v>96</v>
      </c>
      <c r="J2181" s="604">
        <v>44</v>
      </c>
      <c r="K2181" s="583">
        <v>5.2</v>
      </c>
      <c r="L2181" s="581">
        <v>7.55</v>
      </c>
      <c r="M2181" s="581">
        <v>2.06</v>
      </c>
      <c r="N2181" s="581">
        <v>0.85</v>
      </c>
      <c r="O2181" s="626">
        <f t="shared" si="461"/>
        <v>1.4550000000000001</v>
      </c>
      <c r="P2181" s="581" t="s">
        <v>164</v>
      </c>
      <c r="Q2181" s="581">
        <v>0</v>
      </c>
    </row>
    <row r="2182" spans="1:17" x14ac:dyDescent="0.35">
      <c r="A2182" s="571">
        <v>6</v>
      </c>
      <c r="B2182" s="581">
        <v>36.92</v>
      </c>
      <c r="C2182" s="581">
        <v>31.36</v>
      </c>
      <c r="D2182" s="574">
        <v>0</v>
      </c>
      <c r="E2182" s="574">
        <v>0</v>
      </c>
      <c r="F2182" s="574">
        <v>0</v>
      </c>
      <c r="G2182" s="583">
        <v>36.799999999999997</v>
      </c>
      <c r="H2182" s="583">
        <v>28</v>
      </c>
      <c r="I2182" s="604">
        <v>92</v>
      </c>
      <c r="J2182" s="604">
        <v>33</v>
      </c>
      <c r="K2182" s="583">
        <v>5.9</v>
      </c>
      <c r="L2182" s="581"/>
      <c r="M2182" s="581">
        <v>1.69</v>
      </c>
      <c r="N2182" s="581">
        <v>0.56999999999999995</v>
      </c>
      <c r="O2182" s="626">
        <f t="shared" si="461"/>
        <v>1.1299999999999999</v>
      </c>
      <c r="P2182" s="581" t="s">
        <v>164</v>
      </c>
      <c r="Q2182" s="581">
        <v>0</v>
      </c>
    </row>
    <row r="2183" spans="1:17" x14ac:dyDescent="0.35">
      <c r="A2183" s="571">
        <v>7</v>
      </c>
      <c r="B2183" s="581">
        <v>39.6</v>
      </c>
      <c r="C2183" s="581">
        <v>32.08</v>
      </c>
      <c r="D2183" s="574">
        <v>0</v>
      </c>
      <c r="E2183" s="574">
        <v>0</v>
      </c>
      <c r="F2183" s="574">
        <v>0</v>
      </c>
      <c r="G2183" s="583">
        <v>37.799999999999997</v>
      </c>
      <c r="H2183" s="583">
        <v>27.4</v>
      </c>
      <c r="I2183" s="604">
        <v>92</v>
      </c>
      <c r="J2183" s="604">
        <v>36</v>
      </c>
      <c r="K2183" s="583">
        <v>5.5</v>
      </c>
      <c r="L2183" s="581"/>
      <c r="M2183" s="581">
        <v>1.34</v>
      </c>
      <c r="N2183" s="581">
        <v>1.31</v>
      </c>
      <c r="O2183" s="626">
        <f t="shared" si="461"/>
        <v>1.3250000000000002</v>
      </c>
      <c r="P2183" s="581" t="s">
        <v>164</v>
      </c>
      <c r="Q2183" s="581">
        <v>0</v>
      </c>
    </row>
    <row r="2184" spans="1:17" x14ac:dyDescent="0.35">
      <c r="A2184" s="571">
        <v>8</v>
      </c>
      <c r="B2184" s="581">
        <v>32.76</v>
      </c>
      <c r="C2184" s="581">
        <v>31.92</v>
      </c>
      <c r="D2184" s="574">
        <v>0</v>
      </c>
      <c r="E2184" s="574">
        <v>0</v>
      </c>
      <c r="F2184" s="574">
        <v>0</v>
      </c>
      <c r="G2184" s="583">
        <v>36.799999999999997</v>
      </c>
      <c r="H2184" s="583">
        <v>28</v>
      </c>
      <c r="I2184" s="604">
        <v>88</v>
      </c>
      <c r="J2184" s="604">
        <v>39</v>
      </c>
      <c r="K2184" s="581">
        <v>5.7</v>
      </c>
      <c r="L2184" s="581"/>
      <c r="M2184" s="581">
        <v>1.21</v>
      </c>
      <c r="N2184" s="581">
        <v>1.1100000000000001</v>
      </c>
      <c r="O2184" s="626">
        <f t="shared" si="461"/>
        <v>1.1600000000000001</v>
      </c>
      <c r="P2184" s="581" t="s">
        <v>164</v>
      </c>
      <c r="Q2184" s="581">
        <v>0</v>
      </c>
    </row>
    <row r="2185" spans="1:17" x14ac:dyDescent="0.35">
      <c r="A2185" s="571">
        <v>9</v>
      </c>
      <c r="B2185" s="581">
        <v>34.32</v>
      </c>
      <c r="C2185" s="583">
        <v>31.56</v>
      </c>
      <c r="D2185" s="574">
        <v>0</v>
      </c>
      <c r="E2185" s="574">
        <v>0</v>
      </c>
      <c r="F2185" s="574">
        <v>0</v>
      </c>
      <c r="G2185" s="583">
        <v>37</v>
      </c>
      <c r="H2185" s="583">
        <v>28.4</v>
      </c>
      <c r="I2185" s="604">
        <v>84</v>
      </c>
      <c r="J2185" s="604">
        <v>36</v>
      </c>
      <c r="K2185" s="583">
        <v>5.3</v>
      </c>
      <c r="L2185" s="581"/>
      <c r="M2185" s="581">
        <v>1.7</v>
      </c>
      <c r="N2185" s="581">
        <v>1.4</v>
      </c>
      <c r="O2185" s="626">
        <f t="shared" si="461"/>
        <v>1.5499999999999998</v>
      </c>
      <c r="P2185" s="581" t="s">
        <v>164</v>
      </c>
      <c r="Q2185" s="581">
        <v>0</v>
      </c>
    </row>
    <row r="2186" spans="1:17" x14ac:dyDescent="0.35">
      <c r="A2186" s="580">
        <v>10</v>
      </c>
      <c r="B2186" s="581">
        <v>31.04</v>
      </c>
      <c r="C2186" s="581">
        <v>29.92</v>
      </c>
      <c r="D2186" s="574">
        <v>0</v>
      </c>
      <c r="E2186" s="574">
        <v>0</v>
      </c>
      <c r="F2186" s="574">
        <v>0</v>
      </c>
      <c r="G2186" s="583">
        <v>34.4</v>
      </c>
      <c r="H2186" s="583">
        <v>28</v>
      </c>
      <c r="I2186" s="604">
        <v>96</v>
      </c>
      <c r="J2186" s="604">
        <v>44</v>
      </c>
      <c r="K2186" s="581">
        <v>4.7</v>
      </c>
      <c r="L2186" s="581"/>
      <c r="M2186" s="581">
        <v>2.13</v>
      </c>
      <c r="N2186" s="581">
        <v>0.63</v>
      </c>
      <c r="O2186" s="626">
        <f t="shared" si="461"/>
        <v>1.38</v>
      </c>
      <c r="P2186" s="581" t="s">
        <v>164</v>
      </c>
      <c r="Q2186" s="581">
        <v>0</v>
      </c>
    </row>
    <row r="2187" spans="1:17" x14ac:dyDescent="0.35">
      <c r="A2187" s="580" t="s">
        <v>16</v>
      </c>
      <c r="B2187" s="581">
        <f>SUM(B2177:B2186)</f>
        <v>354.89</v>
      </c>
      <c r="C2187" s="581">
        <f>SUM(C2177:C2186)</f>
        <v>313.76000000000005</v>
      </c>
      <c r="D2187" s="574">
        <v>0</v>
      </c>
      <c r="E2187" s="574">
        <v>0</v>
      </c>
      <c r="F2187" s="574">
        <v>0</v>
      </c>
      <c r="G2187" s="581">
        <f t="shared" ref="G2187:N2187" si="462">SUM(G2177:G2186)</f>
        <v>364.8</v>
      </c>
      <c r="H2187" s="581">
        <f t="shared" si="462"/>
        <v>283</v>
      </c>
      <c r="I2187" s="581">
        <f t="shared" si="462"/>
        <v>913</v>
      </c>
      <c r="J2187" s="581">
        <f t="shared" si="462"/>
        <v>385</v>
      </c>
      <c r="K2187" s="581">
        <f t="shared" si="462"/>
        <v>51.5</v>
      </c>
      <c r="L2187" s="581">
        <f t="shared" si="462"/>
        <v>38.589999999999996</v>
      </c>
      <c r="M2187" s="581">
        <f t="shared" si="462"/>
        <v>16.489999999999998</v>
      </c>
      <c r="N2187" s="581">
        <f t="shared" si="462"/>
        <v>10.38</v>
      </c>
      <c r="O2187" s="626">
        <f t="shared" si="461"/>
        <v>13.434999999999999</v>
      </c>
      <c r="P2187" s="581" t="s">
        <v>164</v>
      </c>
      <c r="Q2187" s="581"/>
    </row>
    <row r="2188" spans="1:17" x14ac:dyDescent="0.35">
      <c r="A2188" s="580" t="s">
        <v>18</v>
      </c>
      <c r="B2188" s="581">
        <f>AVERAGE(B2177:B2186)</f>
        <v>35.488999999999997</v>
      </c>
      <c r="C2188" s="581">
        <f>AVERAGE(C2177:C2186)</f>
        <v>31.376000000000005</v>
      </c>
      <c r="D2188" s="574">
        <v>0</v>
      </c>
      <c r="E2188" s="574">
        <v>0</v>
      </c>
      <c r="F2188" s="574">
        <v>0</v>
      </c>
      <c r="G2188" s="581">
        <f t="shared" ref="G2188:N2188" si="463">AVERAGE(G2177:G2186)</f>
        <v>36.480000000000004</v>
      </c>
      <c r="H2188" s="581">
        <f t="shared" si="463"/>
        <v>28.3</v>
      </c>
      <c r="I2188" s="581">
        <f t="shared" si="463"/>
        <v>91.3</v>
      </c>
      <c r="J2188" s="581">
        <f t="shared" si="463"/>
        <v>38.5</v>
      </c>
      <c r="K2188" s="581">
        <f t="shared" si="463"/>
        <v>5.15</v>
      </c>
      <c r="L2188" s="581">
        <f t="shared" si="463"/>
        <v>7.7179999999999991</v>
      </c>
      <c r="M2188" s="581">
        <f t="shared" si="463"/>
        <v>1.6489999999999998</v>
      </c>
      <c r="N2188" s="581">
        <f t="shared" si="463"/>
        <v>1.038</v>
      </c>
      <c r="O2188" s="626">
        <f t="shared" si="461"/>
        <v>1.3434999999999999</v>
      </c>
      <c r="P2188" s="581" t="s">
        <v>164</v>
      </c>
      <c r="Q2188" s="581"/>
    </row>
    <row r="2189" spans="1:17" x14ac:dyDescent="0.35">
      <c r="A2189" s="580">
        <v>11</v>
      </c>
      <c r="B2189" s="581">
        <v>33.6</v>
      </c>
      <c r="C2189" s="581">
        <v>30.56</v>
      </c>
      <c r="D2189" s="574">
        <v>0</v>
      </c>
      <c r="E2189" s="574">
        <v>0</v>
      </c>
      <c r="F2189" s="574">
        <v>0</v>
      </c>
      <c r="G2189" s="583">
        <v>37</v>
      </c>
      <c r="H2189" s="583">
        <v>28.4</v>
      </c>
      <c r="I2189" s="604">
        <v>92</v>
      </c>
      <c r="J2189" s="604">
        <v>35</v>
      </c>
      <c r="K2189" s="581">
        <v>5.5</v>
      </c>
      <c r="L2189" s="581"/>
      <c r="M2189" s="581">
        <v>1.35</v>
      </c>
      <c r="N2189" s="581">
        <v>0.99</v>
      </c>
      <c r="O2189" s="626">
        <f t="shared" si="461"/>
        <v>1.17</v>
      </c>
      <c r="P2189" s="581" t="s">
        <v>164</v>
      </c>
      <c r="Q2189" s="581">
        <v>0</v>
      </c>
    </row>
    <row r="2190" spans="1:17" x14ac:dyDescent="0.35">
      <c r="A2190" s="571">
        <v>12</v>
      </c>
      <c r="B2190" s="581">
        <v>34.72</v>
      </c>
      <c r="C2190" s="581">
        <v>30.7</v>
      </c>
      <c r="D2190" s="574">
        <v>0</v>
      </c>
      <c r="E2190" s="574">
        <v>0</v>
      </c>
      <c r="F2190" s="574">
        <v>0</v>
      </c>
      <c r="G2190" s="583">
        <v>37</v>
      </c>
      <c r="H2190" s="583">
        <v>30</v>
      </c>
      <c r="I2190" s="604">
        <v>92</v>
      </c>
      <c r="J2190" s="604">
        <v>35</v>
      </c>
      <c r="K2190" s="581">
        <v>6.8</v>
      </c>
      <c r="L2190" s="581"/>
      <c r="M2190" s="581">
        <v>1.68</v>
      </c>
      <c r="N2190" s="581">
        <v>1.34</v>
      </c>
      <c r="O2190" s="626">
        <f t="shared" si="461"/>
        <v>1.51</v>
      </c>
      <c r="P2190" s="581" t="s">
        <v>164</v>
      </c>
      <c r="Q2190" s="581">
        <v>0</v>
      </c>
    </row>
    <row r="2191" spans="1:17" x14ac:dyDescent="0.35">
      <c r="A2191" s="571">
        <v>13</v>
      </c>
      <c r="B2191" s="581">
        <v>35.68</v>
      </c>
      <c r="C2191" s="581">
        <v>31.4</v>
      </c>
      <c r="D2191" s="574">
        <v>0</v>
      </c>
      <c r="E2191" s="574">
        <v>0</v>
      </c>
      <c r="F2191" s="574">
        <v>0</v>
      </c>
      <c r="G2191" s="583">
        <v>38.200000000000003</v>
      </c>
      <c r="H2191" s="583">
        <v>29.8</v>
      </c>
      <c r="I2191" s="604">
        <v>87</v>
      </c>
      <c r="J2191" s="604">
        <v>34</v>
      </c>
      <c r="K2191" s="581">
        <v>6.2</v>
      </c>
      <c r="L2191" s="581"/>
      <c r="M2191" s="581">
        <v>1.87</v>
      </c>
      <c r="N2191" s="581">
        <v>2.5299999999999998</v>
      </c>
      <c r="O2191" s="626">
        <f t="shared" si="461"/>
        <v>2.2000000000000002</v>
      </c>
      <c r="P2191" s="581" t="s">
        <v>164</v>
      </c>
      <c r="Q2191" s="581">
        <v>0</v>
      </c>
    </row>
    <row r="2192" spans="1:17" x14ac:dyDescent="0.35">
      <c r="A2192" s="571">
        <v>14</v>
      </c>
      <c r="B2192" s="581">
        <v>36.24</v>
      </c>
      <c r="C2192" s="581">
        <v>30.48</v>
      </c>
      <c r="D2192" s="574">
        <v>0</v>
      </c>
      <c r="E2192" s="574">
        <v>0</v>
      </c>
      <c r="F2192" s="574">
        <v>0</v>
      </c>
      <c r="G2192" s="583">
        <v>37</v>
      </c>
      <c r="H2192" s="583">
        <v>30</v>
      </c>
      <c r="I2192" s="604">
        <v>77</v>
      </c>
      <c r="J2192" s="604">
        <v>36</v>
      </c>
      <c r="K2192" s="581">
        <v>5.4</v>
      </c>
      <c r="L2192" s="581"/>
      <c r="M2192" s="581">
        <v>2.23</v>
      </c>
      <c r="N2192" s="581">
        <v>0.62</v>
      </c>
      <c r="O2192" s="626">
        <f t="shared" si="461"/>
        <v>1.425</v>
      </c>
      <c r="P2192" s="581" t="s">
        <v>164</v>
      </c>
      <c r="Q2192" s="581">
        <v>0</v>
      </c>
    </row>
    <row r="2193" spans="1:17" x14ac:dyDescent="0.35">
      <c r="A2193" s="571">
        <v>15</v>
      </c>
      <c r="B2193" s="581">
        <v>35.72</v>
      </c>
      <c r="C2193" s="581">
        <v>34.4</v>
      </c>
      <c r="D2193" s="574">
        <v>0</v>
      </c>
      <c r="E2193" s="574">
        <v>0</v>
      </c>
      <c r="F2193" s="574">
        <v>0</v>
      </c>
      <c r="G2193" s="583">
        <v>38.4</v>
      </c>
      <c r="H2193" s="583">
        <v>29.8</v>
      </c>
      <c r="I2193" s="604">
        <v>96</v>
      </c>
      <c r="J2193" s="604">
        <v>33</v>
      </c>
      <c r="K2193" s="581">
        <v>5</v>
      </c>
      <c r="L2193" s="581"/>
      <c r="M2193" s="581">
        <v>2.41</v>
      </c>
      <c r="N2193" s="581">
        <v>0.78</v>
      </c>
      <c r="O2193" s="626">
        <f t="shared" si="461"/>
        <v>1.5950000000000002</v>
      </c>
      <c r="P2193" s="581" t="s">
        <v>164</v>
      </c>
      <c r="Q2193" s="581">
        <v>0</v>
      </c>
    </row>
    <row r="2194" spans="1:17" x14ac:dyDescent="0.35">
      <c r="A2194" s="571">
        <v>16</v>
      </c>
      <c r="B2194" s="581">
        <v>36.159999999999997</v>
      </c>
      <c r="C2194" s="583">
        <v>31.44</v>
      </c>
      <c r="D2194" s="574">
        <v>0</v>
      </c>
      <c r="E2194" s="574">
        <v>0</v>
      </c>
      <c r="F2194" s="574">
        <v>0</v>
      </c>
      <c r="G2194" s="583">
        <v>37.4</v>
      </c>
      <c r="H2194" s="583">
        <v>28.4</v>
      </c>
      <c r="I2194" s="604">
        <v>96</v>
      </c>
      <c r="J2194" s="604">
        <v>36</v>
      </c>
      <c r="K2194" s="583">
        <v>6</v>
      </c>
      <c r="L2194" s="581"/>
      <c r="M2194" s="581">
        <v>1.58</v>
      </c>
      <c r="N2194" s="581">
        <v>0.8</v>
      </c>
      <c r="O2194" s="626">
        <f t="shared" si="461"/>
        <v>1.19</v>
      </c>
      <c r="P2194" s="581" t="s">
        <v>164</v>
      </c>
      <c r="Q2194" s="581">
        <v>3.5</v>
      </c>
    </row>
    <row r="2195" spans="1:17" x14ac:dyDescent="0.35">
      <c r="A2195" s="571">
        <v>17</v>
      </c>
      <c r="B2195" s="581">
        <v>39.64</v>
      </c>
      <c r="C2195" s="581">
        <v>32.200000000000003</v>
      </c>
      <c r="D2195" s="574">
        <v>0</v>
      </c>
      <c r="E2195" s="574">
        <v>0</v>
      </c>
      <c r="F2195" s="574">
        <v>0</v>
      </c>
      <c r="G2195" s="583">
        <v>38.4</v>
      </c>
      <c r="H2195" s="583">
        <v>30</v>
      </c>
      <c r="I2195" s="604">
        <v>84</v>
      </c>
      <c r="J2195" s="604">
        <v>32</v>
      </c>
      <c r="K2195" s="580">
        <v>7.5</v>
      </c>
      <c r="L2195" s="581"/>
      <c r="M2195" s="581">
        <v>1.44</v>
      </c>
      <c r="N2195" s="581">
        <v>1.43</v>
      </c>
      <c r="O2195" s="626">
        <f t="shared" si="461"/>
        <v>1.4350000000000001</v>
      </c>
      <c r="P2195" s="581" t="s">
        <v>164</v>
      </c>
      <c r="Q2195" s="581">
        <v>0</v>
      </c>
    </row>
    <row r="2196" spans="1:17" x14ac:dyDescent="0.35">
      <c r="A2196" s="571">
        <v>18</v>
      </c>
      <c r="B2196" s="581">
        <v>40.68</v>
      </c>
      <c r="C2196" s="581">
        <v>32.72</v>
      </c>
      <c r="D2196" s="574">
        <v>0</v>
      </c>
      <c r="E2196" s="574">
        <v>0</v>
      </c>
      <c r="F2196" s="574">
        <v>0</v>
      </c>
      <c r="G2196" s="583">
        <v>38.4</v>
      </c>
      <c r="H2196" s="583">
        <v>29.8</v>
      </c>
      <c r="I2196" s="604">
        <v>73</v>
      </c>
      <c r="J2196" s="604">
        <v>31</v>
      </c>
      <c r="K2196" s="580">
        <v>5.2</v>
      </c>
      <c r="L2196" s="581"/>
      <c r="M2196" s="581">
        <v>2.57</v>
      </c>
      <c r="N2196" s="581">
        <v>0.52</v>
      </c>
      <c r="O2196" s="626">
        <f t="shared" si="461"/>
        <v>1.5449999999999999</v>
      </c>
      <c r="P2196" s="581" t="s">
        <v>164</v>
      </c>
      <c r="Q2196" s="581">
        <v>0</v>
      </c>
    </row>
    <row r="2197" spans="1:17" x14ac:dyDescent="0.35">
      <c r="A2197" s="571">
        <v>19</v>
      </c>
      <c r="B2197" s="581">
        <v>36.04</v>
      </c>
      <c r="C2197" s="581">
        <v>31.4</v>
      </c>
      <c r="D2197" s="574">
        <v>0</v>
      </c>
      <c r="E2197" s="574">
        <v>0</v>
      </c>
      <c r="F2197" s="574">
        <v>0</v>
      </c>
      <c r="G2197" s="583">
        <v>38.799999999999997</v>
      </c>
      <c r="H2197" s="583">
        <v>27.6</v>
      </c>
      <c r="I2197" s="604">
        <v>88</v>
      </c>
      <c r="J2197" s="604">
        <v>40</v>
      </c>
      <c r="K2197" s="580">
        <v>4.2</v>
      </c>
      <c r="L2197" s="581"/>
      <c r="M2197" s="581">
        <v>2.0699999999999998</v>
      </c>
      <c r="N2197" s="581">
        <v>0.81</v>
      </c>
      <c r="O2197" s="626">
        <f t="shared" si="461"/>
        <v>1.44</v>
      </c>
      <c r="P2197" s="581" t="s">
        <v>164</v>
      </c>
      <c r="Q2197" s="581">
        <v>0</v>
      </c>
    </row>
    <row r="2198" spans="1:17" x14ac:dyDescent="0.35">
      <c r="A2198" s="580">
        <v>20</v>
      </c>
      <c r="B2198" s="581">
        <v>40.92</v>
      </c>
      <c r="C2198" s="581">
        <v>32.159999999999997</v>
      </c>
      <c r="D2198" s="574">
        <v>0</v>
      </c>
      <c r="E2198" s="574">
        <v>0</v>
      </c>
      <c r="F2198" s="574">
        <v>0</v>
      </c>
      <c r="G2198" s="583">
        <v>37.200000000000003</v>
      </c>
      <c r="H2198" s="583">
        <v>28.8</v>
      </c>
      <c r="I2198" s="604">
        <v>84</v>
      </c>
      <c r="J2198" s="604">
        <v>34</v>
      </c>
      <c r="K2198" s="580">
        <v>6.3</v>
      </c>
      <c r="L2198" s="581"/>
      <c r="M2198" s="581">
        <v>1.93</v>
      </c>
      <c r="N2198" s="581">
        <v>0.97</v>
      </c>
      <c r="O2198" s="626">
        <f t="shared" si="461"/>
        <v>1.45</v>
      </c>
      <c r="P2198" s="581" t="s">
        <v>164</v>
      </c>
      <c r="Q2198" s="581">
        <v>0</v>
      </c>
    </row>
    <row r="2199" spans="1:17" x14ac:dyDescent="0.35">
      <c r="A2199" s="580" t="s">
        <v>16</v>
      </c>
      <c r="B2199" s="581">
        <f>SUM(B2189:B2198)</f>
        <v>369.40000000000003</v>
      </c>
      <c r="C2199" s="581">
        <f>SUM(C2189:C2198)</f>
        <v>317.46000000000004</v>
      </c>
      <c r="D2199" s="574">
        <v>0</v>
      </c>
      <c r="E2199" s="574">
        <v>0</v>
      </c>
      <c r="F2199" s="574">
        <v>0</v>
      </c>
      <c r="G2199" s="581">
        <f>SUM(G2189:G2198)</f>
        <v>377.79999999999995</v>
      </c>
      <c r="H2199" s="581">
        <f>SUM(H2189:H2198)</f>
        <v>292.60000000000002</v>
      </c>
      <c r="I2199" s="581">
        <f>SUM(I2189:I2198)</f>
        <v>869</v>
      </c>
      <c r="J2199" s="581">
        <f>SUM(J2189:J2198)</f>
        <v>346</v>
      </c>
      <c r="K2199" s="581">
        <f>SUM(K2189:K2198)</f>
        <v>58.1</v>
      </c>
      <c r="L2199" s="581"/>
      <c r="M2199" s="581">
        <f>SUM(M2189:M2198)</f>
        <v>19.13</v>
      </c>
      <c r="N2199" s="581">
        <f>SUM(N2189:N2198)</f>
        <v>10.790000000000001</v>
      </c>
      <c r="O2199" s="626">
        <f t="shared" si="461"/>
        <v>14.96</v>
      </c>
      <c r="P2199" s="581" t="s">
        <v>164</v>
      </c>
      <c r="Q2199" s="581"/>
    </row>
    <row r="2200" spans="1:17" x14ac:dyDescent="0.35">
      <c r="A2200" s="580" t="s">
        <v>18</v>
      </c>
      <c r="B2200" s="581">
        <f>AVERAGE(B2189:B2198)</f>
        <v>36.940000000000005</v>
      </c>
      <c r="C2200" s="581">
        <f>AVERAGE(C2189:C2198)</f>
        <v>31.746000000000002</v>
      </c>
      <c r="D2200" s="574">
        <v>0</v>
      </c>
      <c r="E2200" s="574">
        <v>0</v>
      </c>
      <c r="F2200" s="574">
        <v>0</v>
      </c>
      <c r="G2200" s="581">
        <f>AVERAGE(G2189:G2198)</f>
        <v>37.779999999999994</v>
      </c>
      <c r="H2200" s="581">
        <f>AVERAGE(H2189:H2198)</f>
        <v>29.26</v>
      </c>
      <c r="I2200" s="581">
        <f>AVERAGE(I2189:I2198)</f>
        <v>86.9</v>
      </c>
      <c r="J2200" s="581">
        <f>AVERAGE(J2189:J2198)</f>
        <v>34.6</v>
      </c>
      <c r="K2200" s="581">
        <f>AVERAGE(K2189:K2198)</f>
        <v>5.8100000000000005</v>
      </c>
      <c r="L2200" s="581"/>
      <c r="M2200" s="581">
        <f>AVERAGE(M2189:M2198)</f>
        <v>1.9129999999999998</v>
      </c>
      <c r="N2200" s="581">
        <f>AVERAGE(N2189:N2198)</f>
        <v>1.0790000000000002</v>
      </c>
      <c r="O2200" s="626">
        <f t="shared" si="461"/>
        <v>1.496</v>
      </c>
      <c r="P2200" s="581" t="s">
        <v>164</v>
      </c>
      <c r="Q2200" s="581"/>
    </row>
    <row r="2201" spans="1:17" x14ac:dyDescent="0.35">
      <c r="A2201" s="580">
        <v>21</v>
      </c>
      <c r="B2201" s="581">
        <v>36.64</v>
      </c>
      <c r="C2201" s="581">
        <v>31.64</v>
      </c>
      <c r="D2201" s="574">
        <v>0</v>
      </c>
      <c r="E2201" s="574">
        <v>0</v>
      </c>
      <c r="F2201" s="574">
        <v>0</v>
      </c>
      <c r="G2201" s="583">
        <v>36.200000000000003</v>
      </c>
      <c r="H2201" s="583">
        <v>29.2</v>
      </c>
      <c r="I2201" s="604">
        <v>63</v>
      </c>
      <c r="J2201" s="604">
        <v>36</v>
      </c>
      <c r="K2201" s="583">
        <v>6</v>
      </c>
      <c r="L2201" s="581"/>
      <c r="M2201" s="581">
        <v>2.09</v>
      </c>
      <c r="N2201" s="581">
        <v>0.88</v>
      </c>
      <c r="O2201" s="626">
        <f t="shared" si="461"/>
        <v>1.4849999999999999</v>
      </c>
      <c r="P2201" s="581" t="s">
        <v>164</v>
      </c>
      <c r="Q2201" s="581">
        <v>0</v>
      </c>
    </row>
    <row r="2202" spans="1:17" x14ac:dyDescent="0.35">
      <c r="A2202" s="594">
        <v>22</v>
      </c>
      <c r="B2202" s="581">
        <v>39.92</v>
      </c>
      <c r="C2202" s="581">
        <v>32.44</v>
      </c>
      <c r="D2202" s="574">
        <v>0</v>
      </c>
      <c r="E2202" s="574">
        <v>0</v>
      </c>
      <c r="F2202" s="574">
        <v>0</v>
      </c>
      <c r="G2202" s="583">
        <v>37.799999999999997</v>
      </c>
      <c r="H2202" s="583">
        <v>29.8</v>
      </c>
      <c r="I2202" s="604">
        <v>83</v>
      </c>
      <c r="J2202" s="604">
        <v>34</v>
      </c>
      <c r="K2202" s="580">
        <v>5.8</v>
      </c>
      <c r="L2202" s="581"/>
      <c r="M2202" s="581">
        <v>1.77</v>
      </c>
      <c r="N2202" s="581">
        <v>0.85</v>
      </c>
      <c r="O2202" s="626">
        <f t="shared" si="461"/>
        <v>1.31</v>
      </c>
      <c r="P2202" s="581" t="s">
        <v>164</v>
      </c>
      <c r="Q2202" s="581">
        <v>0</v>
      </c>
    </row>
    <row r="2203" spans="1:17" x14ac:dyDescent="0.35">
      <c r="A2203" s="594">
        <v>23</v>
      </c>
      <c r="B2203" s="581">
        <v>32.200000000000003</v>
      </c>
      <c r="C2203" s="581">
        <v>31.44</v>
      </c>
      <c r="D2203" s="574">
        <v>0</v>
      </c>
      <c r="E2203" s="574">
        <v>0</v>
      </c>
      <c r="F2203" s="574">
        <v>0</v>
      </c>
      <c r="G2203" s="583">
        <v>36.4</v>
      </c>
      <c r="H2203" s="583">
        <v>28.4</v>
      </c>
      <c r="I2203" s="604">
        <v>92</v>
      </c>
      <c r="J2203" s="604">
        <v>32</v>
      </c>
      <c r="K2203" s="580">
        <v>5.3</v>
      </c>
      <c r="L2203" s="581"/>
      <c r="M2203" s="581">
        <v>1.29</v>
      </c>
      <c r="N2203" s="581">
        <v>2.93</v>
      </c>
      <c r="O2203" s="626">
        <f t="shared" si="461"/>
        <v>2.1100000000000003</v>
      </c>
      <c r="P2203" s="581" t="s">
        <v>164</v>
      </c>
      <c r="Q2203" s="581">
        <v>0</v>
      </c>
    </row>
    <row r="2204" spans="1:17" x14ac:dyDescent="0.35">
      <c r="A2204" s="594">
        <v>24</v>
      </c>
      <c r="B2204" s="581">
        <v>33.72</v>
      </c>
      <c r="C2204" s="581">
        <v>31.64</v>
      </c>
      <c r="D2204" s="574">
        <v>0</v>
      </c>
      <c r="E2204" s="574">
        <v>0</v>
      </c>
      <c r="F2204" s="574">
        <v>0</v>
      </c>
      <c r="G2204" s="583">
        <v>37.799999999999997</v>
      </c>
      <c r="H2204" s="583">
        <v>28.8</v>
      </c>
      <c r="I2204" s="604">
        <v>72</v>
      </c>
      <c r="J2204" s="604">
        <v>36</v>
      </c>
      <c r="K2204" s="581">
        <v>7.2</v>
      </c>
      <c r="L2204" s="581"/>
      <c r="M2204" s="581">
        <v>2.64</v>
      </c>
      <c r="N2204" s="581">
        <v>1.29</v>
      </c>
      <c r="O2204" s="626">
        <f t="shared" si="461"/>
        <v>1.9650000000000001</v>
      </c>
      <c r="P2204" s="581" t="s">
        <v>164</v>
      </c>
      <c r="Q2204" s="581">
        <v>0</v>
      </c>
    </row>
    <row r="2205" spans="1:17" x14ac:dyDescent="0.35">
      <c r="A2205" s="594">
        <v>25</v>
      </c>
      <c r="B2205" s="581">
        <v>39.92</v>
      </c>
      <c r="C2205" s="581">
        <v>32.64</v>
      </c>
      <c r="D2205" s="574">
        <v>0</v>
      </c>
      <c r="E2205" s="574">
        <v>0</v>
      </c>
      <c r="F2205" s="574">
        <v>0</v>
      </c>
      <c r="G2205" s="583">
        <v>36.799999999999997</v>
      </c>
      <c r="H2205" s="583">
        <v>29</v>
      </c>
      <c r="I2205" s="604">
        <v>80</v>
      </c>
      <c r="J2205" s="604">
        <v>35</v>
      </c>
      <c r="K2205" s="581">
        <v>5</v>
      </c>
      <c r="L2205" s="581"/>
      <c r="M2205" s="581">
        <v>1.47</v>
      </c>
      <c r="N2205" s="581">
        <v>0.72</v>
      </c>
      <c r="O2205" s="626">
        <f t="shared" si="461"/>
        <v>1.095</v>
      </c>
      <c r="P2205" s="581" t="s">
        <v>164</v>
      </c>
      <c r="Q2205" s="581">
        <v>0</v>
      </c>
    </row>
    <row r="2206" spans="1:17" x14ac:dyDescent="0.35">
      <c r="A2206" s="594">
        <v>26</v>
      </c>
      <c r="B2206" s="581">
        <v>38.68</v>
      </c>
      <c r="C2206" s="581">
        <v>32.72</v>
      </c>
      <c r="D2206" s="574">
        <v>0</v>
      </c>
      <c r="E2206" s="574">
        <v>0</v>
      </c>
      <c r="F2206" s="574">
        <v>0</v>
      </c>
      <c r="G2206" s="583">
        <v>38.6</v>
      </c>
      <c r="H2206" s="583">
        <v>29.4</v>
      </c>
      <c r="I2206" s="604">
        <v>88</v>
      </c>
      <c r="J2206" s="604">
        <v>31</v>
      </c>
      <c r="K2206" s="581">
        <v>6</v>
      </c>
      <c r="L2206" s="581"/>
      <c r="M2206" s="581">
        <v>1.68</v>
      </c>
      <c r="N2206" s="581">
        <v>1.34</v>
      </c>
      <c r="O2206" s="626">
        <f t="shared" si="461"/>
        <v>1.51</v>
      </c>
      <c r="P2206" s="581" t="s">
        <v>164</v>
      </c>
      <c r="Q2206" s="581">
        <v>0</v>
      </c>
    </row>
    <row r="2207" spans="1:17" x14ac:dyDescent="0.35">
      <c r="A2207" s="594">
        <v>27</v>
      </c>
      <c r="B2207" s="581">
        <v>30.2</v>
      </c>
      <c r="C2207" s="581">
        <v>31.48</v>
      </c>
      <c r="D2207" s="574">
        <v>0</v>
      </c>
      <c r="E2207" s="574">
        <v>0</v>
      </c>
      <c r="F2207" s="574">
        <v>0</v>
      </c>
      <c r="G2207" s="583">
        <v>35</v>
      </c>
      <c r="H2207" s="583">
        <v>28.2</v>
      </c>
      <c r="I2207" s="604">
        <v>92</v>
      </c>
      <c r="J2207" s="604">
        <v>40</v>
      </c>
      <c r="K2207" s="581">
        <v>4.5</v>
      </c>
      <c r="L2207" s="581"/>
      <c r="M2207" s="581">
        <v>1.76</v>
      </c>
      <c r="N2207" s="581">
        <v>1.5</v>
      </c>
      <c r="O2207" s="626">
        <f t="shared" si="461"/>
        <v>1.63</v>
      </c>
      <c r="P2207" s="581" t="s">
        <v>164</v>
      </c>
      <c r="Q2207" s="581">
        <v>0</v>
      </c>
    </row>
    <row r="2208" spans="1:17" x14ac:dyDescent="0.35">
      <c r="A2208" s="594">
        <v>28</v>
      </c>
      <c r="B2208" s="581">
        <v>36.64</v>
      </c>
      <c r="C2208" s="581">
        <v>31.68</v>
      </c>
      <c r="D2208" s="574">
        <v>0</v>
      </c>
      <c r="E2208" s="574">
        <v>0</v>
      </c>
      <c r="F2208" s="574">
        <v>0</v>
      </c>
      <c r="G2208" s="583">
        <v>36.6</v>
      </c>
      <c r="H2208" s="583">
        <v>28</v>
      </c>
      <c r="I2208" s="604">
        <v>96</v>
      </c>
      <c r="J2208" s="604">
        <v>31</v>
      </c>
      <c r="K2208" s="581">
        <v>5.5</v>
      </c>
      <c r="L2208" s="581"/>
      <c r="M2208" s="581">
        <v>1.77</v>
      </c>
      <c r="N2208" s="581">
        <v>1.3</v>
      </c>
      <c r="O2208" s="626">
        <f t="shared" si="461"/>
        <v>1.5350000000000001</v>
      </c>
      <c r="P2208" s="581" t="s">
        <v>164</v>
      </c>
      <c r="Q2208" s="581">
        <v>0</v>
      </c>
    </row>
    <row r="2209" spans="1:17" x14ac:dyDescent="0.35">
      <c r="A2209" s="594">
        <v>29</v>
      </c>
      <c r="B2209" s="581">
        <v>37.08</v>
      </c>
      <c r="C2209" s="581">
        <v>32.49</v>
      </c>
      <c r="D2209" s="574">
        <v>0</v>
      </c>
      <c r="E2209" s="574">
        <v>0</v>
      </c>
      <c r="F2209" s="574">
        <v>0</v>
      </c>
      <c r="G2209" s="583">
        <v>36.6</v>
      </c>
      <c r="H2209" s="583">
        <v>27.4</v>
      </c>
      <c r="I2209" s="604">
        <v>92</v>
      </c>
      <c r="J2209" s="604">
        <v>35</v>
      </c>
      <c r="K2209" s="581">
        <v>4.4000000000000004</v>
      </c>
      <c r="L2209" s="581"/>
      <c r="M2209" s="581">
        <v>1.35</v>
      </c>
      <c r="N2209" s="581">
        <v>1.1399999999999999</v>
      </c>
      <c r="O2209" s="626">
        <f t="shared" si="461"/>
        <v>1.2450000000000001</v>
      </c>
      <c r="P2209" s="581" t="s">
        <v>164</v>
      </c>
      <c r="Q2209" s="581">
        <v>0</v>
      </c>
    </row>
    <row r="2210" spans="1:17" x14ac:dyDescent="0.35">
      <c r="A2210" s="594">
        <v>30</v>
      </c>
      <c r="B2210" s="581">
        <v>37.32</v>
      </c>
      <c r="C2210" s="581">
        <v>31.88</v>
      </c>
      <c r="D2210" s="574">
        <v>0</v>
      </c>
      <c r="E2210" s="574">
        <v>0</v>
      </c>
      <c r="F2210" s="574">
        <v>0</v>
      </c>
      <c r="G2210" s="583">
        <v>38</v>
      </c>
      <c r="H2210" s="583">
        <v>28.2</v>
      </c>
      <c r="I2210" s="604">
        <v>92</v>
      </c>
      <c r="J2210" s="604">
        <v>31</v>
      </c>
      <c r="K2210" s="581">
        <v>6.1</v>
      </c>
      <c r="L2210" s="581"/>
      <c r="M2210" s="581">
        <v>1.48</v>
      </c>
      <c r="N2210" s="581">
        <v>1.56</v>
      </c>
      <c r="O2210" s="626">
        <f t="shared" si="461"/>
        <v>1.52</v>
      </c>
      <c r="P2210" s="581" t="s">
        <v>164</v>
      </c>
      <c r="Q2210" s="581">
        <v>0</v>
      </c>
    </row>
    <row r="2211" spans="1:17" x14ac:dyDescent="0.35">
      <c r="A2211" s="594">
        <v>31</v>
      </c>
      <c r="B2211" s="581">
        <v>39.56</v>
      </c>
      <c r="C2211" s="581">
        <v>32.4</v>
      </c>
      <c r="D2211" s="574">
        <v>0</v>
      </c>
      <c r="E2211" s="574">
        <v>0</v>
      </c>
      <c r="F2211" s="574">
        <v>0</v>
      </c>
      <c r="G2211" s="583">
        <v>39.4</v>
      </c>
      <c r="H2211" s="583">
        <v>28.4</v>
      </c>
      <c r="I2211" s="604">
        <v>92</v>
      </c>
      <c r="J2211" s="604">
        <v>22</v>
      </c>
      <c r="K2211" s="581">
        <v>9.3000000000000007</v>
      </c>
      <c r="L2211" s="581"/>
      <c r="M2211" s="581">
        <v>1.8</v>
      </c>
      <c r="N2211" s="581">
        <v>0.96</v>
      </c>
      <c r="O2211" s="626">
        <f t="shared" si="461"/>
        <v>1.38</v>
      </c>
      <c r="P2211" s="581" t="s">
        <v>164</v>
      </c>
      <c r="Q2211" s="581">
        <v>0</v>
      </c>
    </row>
    <row r="2212" spans="1:17" x14ac:dyDescent="0.35">
      <c r="A2212" s="580" t="s">
        <v>16</v>
      </c>
      <c r="B2212" s="583">
        <f>SUM(B2201:B2211)</f>
        <v>401.88</v>
      </c>
      <c r="C2212" s="583">
        <f>SUM(C2201:C2211)</f>
        <v>352.45</v>
      </c>
      <c r="D2212" s="574">
        <v>0</v>
      </c>
      <c r="E2212" s="574">
        <v>0</v>
      </c>
      <c r="F2212" s="574">
        <v>0</v>
      </c>
      <c r="G2212" s="583">
        <f>SUM(G2201:G2211)</f>
        <v>409.20000000000005</v>
      </c>
      <c r="H2212" s="583">
        <f>SUM(H2201:H2211)</f>
        <v>314.79999999999995</v>
      </c>
      <c r="I2212" s="583">
        <f>SUM(I2201:I2211)</f>
        <v>942</v>
      </c>
      <c r="J2212" s="583">
        <f>SUM(J2201:J2211)</f>
        <v>363</v>
      </c>
      <c r="K2212" s="583">
        <f>SUM(K2201:K2211)</f>
        <v>65.099999999999994</v>
      </c>
      <c r="L2212" s="583"/>
      <c r="M2212" s="583">
        <f>SUM(M2201:M2211)</f>
        <v>19.100000000000001</v>
      </c>
      <c r="N2212" s="583">
        <f>SUM(N2201:N2211)</f>
        <v>14.470000000000002</v>
      </c>
      <c r="O2212" s="583">
        <f>SUM(O2201:O2211)</f>
        <v>16.785</v>
      </c>
      <c r="P2212" s="581" t="s">
        <v>164</v>
      </c>
      <c r="Q2212" s="583"/>
    </row>
    <row r="2213" spans="1:17" x14ac:dyDescent="0.35">
      <c r="A2213" s="580" t="s">
        <v>18</v>
      </c>
      <c r="B2213" s="581">
        <f>AVERAGE(B2201:B2211)</f>
        <v>36.534545454545452</v>
      </c>
      <c r="C2213" s="581">
        <f>AVERAGE(C2201:C2211)</f>
        <v>32.040909090909089</v>
      </c>
      <c r="D2213" s="574">
        <v>0</v>
      </c>
      <c r="E2213" s="574">
        <v>0</v>
      </c>
      <c r="F2213" s="574">
        <v>0</v>
      </c>
      <c r="G2213" s="581">
        <f>AVERAGE(G2201:G2211)</f>
        <v>37.200000000000003</v>
      </c>
      <c r="H2213" s="581">
        <f>AVERAGE(H2201:H2211)</f>
        <v>28.618181818181814</v>
      </c>
      <c r="I2213" s="581">
        <f>AVERAGE(I2201:I2211)</f>
        <v>85.63636363636364</v>
      </c>
      <c r="J2213" s="581">
        <f>AVERAGE(J2201:J2211)</f>
        <v>33</v>
      </c>
      <c r="K2213" s="581">
        <f>AVERAGE(K2201:K2211)</f>
        <v>5.918181818181818</v>
      </c>
      <c r="L2213" s="581"/>
      <c r="M2213" s="581">
        <f>AVERAGE(M2201:M2211)</f>
        <v>1.7363636363636366</v>
      </c>
      <c r="N2213" s="581">
        <f>AVERAGE(N2201:N2211)</f>
        <v>1.3154545454545457</v>
      </c>
      <c r="O2213" s="581">
        <f>AVERAGE(O2201:O2211)</f>
        <v>1.5259090909090909</v>
      </c>
      <c r="P2213" s="581" t="s">
        <v>164</v>
      </c>
      <c r="Q2213" s="581"/>
    </row>
    <row r="2214" spans="1:17" x14ac:dyDescent="0.35">
      <c r="A2214" s="580" t="s">
        <v>20</v>
      </c>
      <c r="B2214" s="581">
        <f>B2212+B2199+B2187</f>
        <v>1126.17</v>
      </c>
      <c r="C2214" s="581">
        <f>C2212+C2199+C2187</f>
        <v>983.67000000000007</v>
      </c>
      <c r="D2214" s="574">
        <v>0</v>
      </c>
      <c r="E2214" s="574">
        <v>0</v>
      </c>
      <c r="F2214" s="574">
        <v>0</v>
      </c>
      <c r="G2214" s="581">
        <f t="shared" ref="G2214:O2214" si="464">G2212+G2199+G2187</f>
        <v>1151.8</v>
      </c>
      <c r="H2214" s="581">
        <f t="shared" si="464"/>
        <v>890.4</v>
      </c>
      <c r="I2214" s="581">
        <f t="shared" si="464"/>
        <v>2724</v>
      </c>
      <c r="J2214" s="581">
        <f t="shared" si="464"/>
        <v>1094</v>
      </c>
      <c r="K2214" s="581">
        <f t="shared" si="464"/>
        <v>174.7</v>
      </c>
      <c r="L2214" s="581">
        <f t="shared" si="464"/>
        <v>38.589999999999996</v>
      </c>
      <c r="M2214" s="581">
        <f t="shared" si="464"/>
        <v>54.72</v>
      </c>
      <c r="N2214" s="581">
        <f t="shared" si="464"/>
        <v>35.640000000000008</v>
      </c>
      <c r="O2214" s="581">
        <f t="shared" si="464"/>
        <v>45.18</v>
      </c>
      <c r="P2214" s="581" t="s">
        <v>164</v>
      </c>
      <c r="Q2214" s="581"/>
    </row>
    <row r="2215" spans="1:17" x14ac:dyDescent="0.35">
      <c r="A2215" s="580" t="s">
        <v>21</v>
      </c>
      <c r="B2215" s="581">
        <f>B2214/31</f>
        <v>36.328064516129032</v>
      </c>
      <c r="C2215" s="581">
        <f>C2214/31</f>
        <v>31.731290322580648</v>
      </c>
      <c r="D2215" s="574">
        <v>0</v>
      </c>
      <c r="E2215" s="574">
        <v>0</v>
      </c>
      <c r="F2215" s="574">
        <v>0</v>
      </c>
      <c r="G2215" s="581">
        <f t="shared" ref="G2215:O2215" si="465">G2214/31</f>
        <v>37.154838709677421</v>
      </c>
      <c r="H2215" s="581">
        <f t="shared" si="465"/>
        <v>28.72258064516129</v>
      </c>
      <c r="I2215" s="581">
        <f t="shared" si="465"/>
        <v>87.870967741935488</v>
      </c>
      <c r="J2215" s="581">
        <f t="shared" si="465"/>
        <v>35.29032258064516</v>
      </c>
      <c r="K2215" s="581">
        <f t="shared" si="465"/>
        <v>5.6354838709677413</v>
      </c>
      <c r="L2215" s="581">
        <f t="shared" si="465"/>
        <v>1.2448387096774192</v>
      </c>
      <c r="M2215" s="581">
        <f t="shared" si="465"/>
        <v>1.7651612903225806</v>
      </c>
      <c r="N2215" s="581">
        <f t="shared" si="465"/>
        <v>1.1496774193548389</v>
      </c>
      <c r="O2215" s="581">
        <f t="shared" si="465"/>
        <v>1.4574193548387098</v>
      </c>
      <c r="P2215" s="581" t="s">
        <v>164</v>
      </c>
      <c r="Q2215" s="581"/>
    </row>
    <row r="2216" spans="1:17" x14ac:dyDescent="0.35">
      <c r="A2216" s="634"/>
      <c r="B2216" s="634"/>
      <c r="C2216" s="634"/>
      <c r="D2216" s="634"/>
      <c r="E2216" s="634"/>
      <c r="F2216" s="634"/>
      <c r="G2216" s="634"/>
      <c r="H2216" s="634"/>
      <c r="I2216" s="634"/>
      <c r="J2216" s="634"/>
      <c r="K2216" s="634"/>
      <c r="L2216" s="634"/>
      <c r="M2216" s="634"/>
      <c r="N2216" s="634"/>
      <c r="O2216" s="634"/>
      <c r="P2216" s="634"/>
      <c r="Q2216" s="634"/>
    </row>
    <row r="2217" spans="1:17" ht="15" thickBot="1" x14ac:dyDescent="0.4">
      <c r="A2217" s="634"/>
      <c r="B2217" s="1589" t="s">
        <v>366</v>
      </c>
      <c r="C2217" s="1589"/>
      <c r="D2217" s="1589"/>
      <c r="E2217" s="1589"/>
      <c r="F2217" s="1589"/>
      <c r="G2217" s="1589"/>
      <c r="H2217" s="1589"/>
      <c r="I2217" s="1589"/>
      <c r="J2217" s="1589"/>
      <c r="K2217" s="1589"/>
      <c r="L2217" s="1589"/>
      <c r="M2217" s="1589"/>
      <c r="N2217" s="658"/>
      <c r="O2217" s="658"/>
      <c r="P2217" s="657"/>
      <c r="Q2217" s="634"/>
    </row>
    <row r="2218" spans="1:17" ht="32.25" customHeight="1" x14ac:dyDescent="0.35">
      <c r="A2218" s="1569" t="s">
        <v>1</v>
      </c>
      <c r="B2218" s="1460" t="s">
        <v>23</v>
      </c>
      <c r="C2218" s="1578"/>
      <c r="D2218" s="1578"/>
      <c r="E2218" s="1578"/>
      <c r="F2218" s="1571"/>
      <c r="G2218" s="1460" t="s">
        <v>24</v>
      </c>
      <c r="H2218" s="1571"/>
      <c r="I2218" s="1460" t="s">
        <v>4</v>
      </c>
      <c r="J2218" s="1571"/>
      <c r="K2218" s="1572" t="s">
        <v>5</v>
      </c>
      <c r="L2218" s="1573"/>
      <c r="M2218" s="1590" t="s">
        <v>6</v>
      </c>
      <c r="N2218" s="1591"/>
      <c r="O2218" s="1592"/>
      <c r="P2218" s="1593" t="s">
        <v>7</v>
      </c>
      <c r="Q2218" s="1593" t="s">
        <v>8</v>
      </c>
    </row>
    <row r="2219" spans="1:17" ht="26" x14ac:dyDescent="0.35">
      <c r="A2219" s="1597"/>
      <c r="B2219" s="568">
        <v>0.05</v>
      </c>
      <c r="C2219" s="568">
        <v>0.1</v>
      </c>
      <c r="D2219" s="568"/>
      <c r="E2219" s="568"/>
      <c r="F2219" s="568">
        <v>0.2</v>
      </c>
      <c r="G2219" s="568" t="s">
        <v>9</v>
      </c>
      <c r="H2219" s="568" t="s">
        <v>10</v>
      </c>
      <c r="I2219" s="568" t="s">
        <v>9</v>
      </c>
      <c r="J2219" s="568" t="s">
        <v>10</v>
      </c>
      <c r="K2219" s="630" t="s">
        <v>11</v>
      </c>
      <c r="L2219" s="568" t="s">
        <v>12</v>
      </c>
      <c r="M2219" s="606" t="s">
        <v>13</v>
      </c>
      <c r="N2219" s="606" t="s">
        <v>14</v>
      </c>
      <c r="O2219" s="606" t="s">
        <v>15</v>
      </c>
      <c r="P2219" s="1579"/>
      <c r="Q2219" s="1579"/>
    </row>
    <row r="2220" spans="1:17" x14ac:dyDescent="0.35">
      <c r="A2220" s="580">
        <v>1</v>
      </c>
      <c r="B2220" s="581">
        <v>39.06</v>
      </c>
      <c r="C2220" s="581">
        <v>32.200000000000003</v>
      </c>
      <c r="D2220" s="574">
        <v>0</v>
      </c>
      <c r="E2220" s="574">
        <v>0</v>
      </c>
      <c r="F2220" s="574">
        <v>0</v>
      </c>
      <c r="G2220" s="583">
        <v>39.4</v>
      </c>
      <c r="H2220" s="583">
        <v>27</v>
      </c>
      <c r="I2220" s="604">
        <v>74</v>
      </c>
      <c r="J2220" s="604">
        <v>24</v>
      </c>
      <c r="K2220" s="581">
        <v>8</v>
      </c>
      <c r="L2220" s="581"/>
      <c r="M2220" s="581">
        <v>1.42</v>
      </c>
      <c r="N2220" s="581">
        <v>0.89</v>
      </c>
      <c r="O2220" s="626">
        <f>AVERAGE(M2220:N2220)</f>
        <v>1.155</v>
      </c>
      <c r="P2220" s="581" t="s">
        <v>164</v>
      </c>
      <c r="Q2220" s="581">
        <v>0</v>
      </c>
    </row>
    <row r="2221" spans="1:17" x14ac:dyDescent="0.35">
      <c r="A2221" s="580">
        <v>2</v>
      </c>
      <c r="B2221" s="581">
        <v>42.64</v>
      </c>
      <c r="C2221" s="581">
        <v>32.6</v>
      </c>
      <c r="D2221" s="574">
        <v>0</v>
      </c>
      <c r="E2221" s="574">
        <v>0</v>
      </c>
      <c r="F2221" s="574">
        <v>0</v>
      </c>
      <c r="G2221" s="583">
        <v>39.4</v>
      </c>
      <c r="H2221" s="583">
        <v>29</v>
      </c>
      <c r="I2221" s="604">
        <v>65</v>
      </c>
      <c r="J2221" s="604">
        <v>23</v>
      </c>
      <c r="K2221" s="581">
        <v>7.5</v>
      </c>
      <c r="L2221" s="581"/>
      <c r="M2221" s="581">
        <v>1.41</v>
      </c>
      <c r="N2221" s="581">
        <v>0.72</v>
      </c>
      <c r="O2221" s="626">
        <f t="shared" ref="O2221:O2253" si="466">AVERAGE(M2221:N2221)</f>
        <v>1.0649999999999999</v>
      </c>
      <c r="P2221" s="581" t="s">
        <v>164</v>
      </c>
      <c r="Q2221" s="581">
        <v>0</v>
      </c>
    </row>
    <row r="2222" spans="1:17" x14ac:dyDescent="0.35">
      <c r="A2222" s="571">
        <v>3</v>
      </c>
      <c r="B2222" s="581">
        <v>39.68</v>
      </c>
      <c r="C2222" s="581">
        <v>32.56</v>
      </c>
      <c r="D2222" s="574">
        <v>0</v>
      </c>
      <c r="E2222" s="574">
        <v>0</v>
      </c>
      <c r="F2222" s="574">
        <v>0</v>
      </c>
      <c r="G2222" s="583">
        <v>39.200000000000003</v>
      </c>
      <c r="H2222" s="583">
        <v>27</v>
      </c>
      <c r="I2222" s="604">
        <v>93</v>
      </c>
      <c r="J2222" s="604">
        <v>78</v>
      </c>
      <c r="K2222" s="581">
        <v>8.8000000000000007</v>
      </c>
      <c r="L2222" s="581"/>
      <c r="M2222" s="581">
        <v>1.49</v>
      </c>
      <c r="N2222" s="581">
        <v>0.68</v>
      </c>
      <c r="O2222" s="626">
        <f t="shared" si="466"/>
        <v>1.085</v>
      </c>
      <c r="P2222" s="581" t="s">
        <v>164</v>
      </c>
      <c r="Q2222" s="581">
        <v>0</v>
      </c>
    </row>
    <row r="2223" spans="1:17" x14ac:dyDescent="0.35">
      <c r="A2223" s="571">
        <v>4</v>
      </c>
      <c r="B2223" s="581">
        <v>39.119999999999997</v>
      </c>
      <c r="C2223" s="581">
        <v>32.840000000000003</v>
      </c>
      <c r="D2223" s="574">
        <v>0</v>
      </c>
      <c r="E2223" s="574">
        <v>0</v>
      </c>
      <c r="F2223" s="574">
        <v>0</v>
      </c>
      <c r="G2223" s="583">
        <v>38</v>
      </c>
      <c r="H2223" s="583">
        <v>31.4</v>
      </c>
      <c r="I2223" s="604">
        <v>79</v>
      </c>
      <c r="J2223" s="604">
        <v>32</v>
      </c>
      <c r="K2223" s="581">
        <v>6.9</v>
      </c>
      <c r="L2223" s="581"/>
      <c r="M2223" s="581">
        <v>1.78</v>
      </c>
      <c r="N2223" s="581">
        <v>0.74</v>
      </c>
      <c r="O2223" s="626">
        <f t="shared" si="466"/>
        <v>1.26</v>
      </c>
      <c r="P2223" s="581" t="s">
        <v>164</v>
      </c>
      <c r="Q2223" s="581">
        <v>0</v>
      </c>
    </row>
    <row r="2224" spans="1:17" x14ac:dyDescent="0.35">
      <c r="A2224" s="571">
        <v>5</v>
      </c>
      <c r="B2224" s="581">
        <v>39.44</v>
      </c>
      <c r="C2224" s="581">
        <v>32.28</v>
      </c>
      <c r="D2224" s="574">
        <v>0</v>
      </c>
      <c r="E2224" s="574">
        <v>0</v>
      </c>
      <c r="F2224" s="574">
        <v>0</v>
      </c>
      <c r="G2224" s="583">
        <v>39</v>
      </c>
      <c r="H2224" s="583">
        <v>30</v>
      </c>
      <c r="I2224" s="604">
        <v>82</v>
      </c>
      <c r="J2224" s="604">
        <v>33</v>
      </c>
      <c r="K2224" s="581">
        <v>7.2</v>
      </c>
      <c r="L2224" s="581"/>
      <c r="M2224" s="581">
        <v>1.55</v>
      </c>
      <c r="N2224" s="581">
        <v>0.65</v>
      </c>
      <c r="O2224" s="626">
        <f t="shared" si="466"/>
        <v>1.1000000000000001</v>
      </c>
      <c r="P2224" s="581" t="s">
        <v>164</v>
      </c>
      <c r="Q2224" s="581">
        <v>0</v>
      </c>
    </row>
    <row r="2225" spans="1:17" x14ac:dyDescent="0.35">
      <c r="A2225" s="571">
        <v>6</v>
      </c>
      <c r="B2225" s="581">
        <v>40.880000000000003</v>
      </c>
      <c r="C2225" s="581">
        <v>33.72</v>
      </c>
      <c r="D2225" s="574">
        <v>0</v>
      </c>
      <c r="E2225" s="574">
        <v>0</v>
      </c>
      <c r="F2225" s="574">
        <v>0</v>
      </c>
      <c r="G2225" s="583">
        <v>38.799999999999997</v>
      </c>
      <c r="H2225" s="583">
        <v>30.2</v>
      </c>
      <c r="I2225" s="604">
        <v>79</v>
      </c>
      <c r="J2225" s="604">
        <v>29</v>
      </c>
      <c r="K2225" s="581">
        <v>8.3000000000000007</v>
      </c>
      <c r="L2225" s="581"/>
      <c r="M2225" s="581">
        <v>1.51</v>
      </c>
      <c r="N2225" s="581">
        <v>1.23</v>
      </c>
      <c r="O2225" s="626">
        <f t="shared" si="466"/>
        <v>1.37</v>
      </c>
      <c r="P2225" s="581" t="s">
        <v>164</v>
      </c>
      <c r="Q2225" s="581">
        <v>0</v>
      </c>
    </row>
    <row r="2226" spans="1:17" x14ac:dyDescent="0.35">
      <c r="A2226" s="571">
        <v>7</v>
      </c>
      <c r="B2226" s="581">
        <v>37.200000000000003</v>
      </c>
      <c r="C2226" s="581">
        <v>33.32</v>
      </c>
      <c r="D2226" s="574">
        <v>0</v>
      </c>
      <c r="E2226" s="574">
        <v>0</v>
      </c>
      <c r="F2226" s="574">
        <v>0</v>
      </c>
      <c r="G2226" s="583">
        <v>36.799999999999997</v>
      </c>
      <c r="H2226" s="583">
        <v>30.2</v>
      </c>
      <c r="I2226" s="604">
        <v>83</v>
      </c>
      <c r="J2226" s="604">
        <v>27</v>
      </c>
      <c r="K2226" s="581">
        <v>5.7</v>
      </c>
      <c r="L2226" s="581"/>
      <c r="M2226" s="581">
        <v>1.8</v>
      </c>
      <c r="N2226" s="581">
        <v>1.3</v>
      </c>
      <c r="O2226" s="626">
        <f t="shared" si="466"/>
        <v>1.55</v>
      </c>
      <c r="P2226" s="581" t="s">
        <v>164</v>
      </c>
      <c r="Q2226" s="581">
        <v>0</v>
      </c>
    </row>
    <row r="2227" spans="1:17" x14ac:dyDescent="0.35">
      <c r="A2227" s="571">
        <v>8</v>
      </c>
      <c r="B2227" s="581">
        <v>36.24</v>
      </c>
      <c r="C2227" s="581">
        <v>33.08</v>
      </c>
      <c r="D2227" s="574">
        <v>0</v>
      </c>
      <c r="E2227" s="574">
        <v>0</v>
      </c>
      <c r="F2227" s="574">
        <v>0</v>
      </c>
      <c r="G2227" s="583">
        <v>35.799999999999997</v>
      </c>
      <c r="H2227" s="583">
        <v>27.8</v>
      </c>
      <c r="I2227" s="604">
        <v>83</v>
      </c>
      <c r="J2227" s="604">
        <v>36</v>
      </c>
      <c r="K2227" s="581">
        <v>5.6</v>
      </c>
      <c r="L2227" s="581"/>
      <c r="M2227" s="581">
        <v>1.65</v>
      </c>
      <c r="N2227" s="581">
        <v>1.51</v>
      </c>
      <c r="O2227" s="626">
        <f t="shared" si="466"/>
        <v>1.58</v>
      </c>
      <c r="P2227" s="581" t="s">
        <v>164</v>
      </c>
      <c r="Q2227" s="581">
        <v>0</v>
      </c>
    </row>
    <row r="2228" spans="1:17" x14ac:dyDescent="0.35">
      <c r="A2228" s="571">
        <v>9</v>
      </c>
      <c r="B2228" s="581">
        <v>28.16</v>
      </c>
      <c r="C2228" s="581">
        <v>30.76</v>
      </c>
      <c r="D2228" s="574">
        <v>0</v>
      </c>
      <c r="E2228" s="574">
        <v>0</v>
      </c>
      <c r="F2228" s="574">
        <v>0</v>
      </c>
      <c r="G2228" s="583">
        <v>34.200000000000003</v>
      </c>
      <c r="H2228" s="583">
        <v>27.2</v>
      </c>
      <c r="I2228" s="604">
        <v>96</v>
      </c>
      <c r="J2228" s="604">
        <v>37</v>
      </c>
      <c r="K2228" s="581">
        <v>3.7</v>
      </c>
      <c r="L2228" s="581"/>
      <c r="M2228" s="581">
        <v>1.34</v>
      </c>
      <c r="N2228" s="581">
        <v>0.62</v>
      </c>
      <c r="O2228" s="626">
        <f t="shared" si="466"/>
        <v>0.98</v>
      </c>
      <c r="P2228" s="581" t="s">
        <v>164</v>
      </c>
      <c r="Q2228" s="581">
        <v>0</v>
      </c>
    </row>
    <row r="2229" spans="1:17" x14ac:dyDescent="0.35">
      <c r="A2229" s="580">
        <v>10</v>
      </c>
      <c r="B2229" s="581">
        <v>35.159999999999997</v>
      </c>
      <c r="C2229" s="581">
        <v>31.16</v>
      </c>
      <c r="D2229" s="574">
        <v>0</v>
      </c>
      <c r="E2229" s="574">
        <v>0</v>
      </c>
      <c r="F2229" s="574">
        <v>0</v>
      </c>
      <c r="G2229" s="583">
        <v>37.6</v>
      </c>
      <c r="H2229" s="583">
        <v>29.2</v>
      </c>
      <c r="I2229" s="604">
        <v>84</v>
      </c>
      <c r="J2229" s="604">
        <v>32</v>
      </c>
      <c r="K2229" s="581">
        <v>7.5</v>
      </c>
      <c r="L2229" s="581"/>
      <c r="M2229" s="581">
        <v>1.82</v>
      </c>
      <c r="N2229" s="581">
        <v>0.82</v>
      </c>
      <c r="O2229" s="626">
        <f t="shared" si="466"/>
        <v>1.32</v>
      </c>
      <c r="P2229" s="581" t="s">
        <v>164</v>
      </c>
      <c r="Q2229" s="581">
        <v>0</v>
      </c>
    </row>
    <row r="2230" spans="1:17" x14ac:dyDescent="0.35">
      <c r="A2230" s="580" t="s">
        <v>16</v>
      </c>
      <c r="B2230" s="581">
        <f>SUM(B2220:B2229)</f>
        <v>377.58000000000004</v>
      </c>
      <c r="C2230" s="581">
        <f>SUM(C2220:C2229)</f>
        <v>324.52000000000004</v>
      </c>
      <c r="D2230" s="574">
        <v>0</v>
      </c>
      <c r="E2230" s="574">
        <v>0</v>
      </c>
      <c r="F2230" s="574">
        <v>0</v>
      </c>
      <c r="G2230" s="581">
        <f>SUM(G2220:G2229)</f>
        <v>378.20000000000005</v>
      </c>
      <c r="H2230" s="581">
        <f>SUM(H2220:H2229)</f>
        <v>289</v>
      </c>
      <c r="I2230" s="581">
        <f>SUM(I2220:I2229)</f>
        <v>818</v>
      </c>
      <c r="J2230" s="581">
        <f>SUM(J2220:J2229)</f>
        <v>351</v>
      </c>
      <c r="K2230" s="581">
        <f>SUM(K2220:K2229)</f>
        <v>69.200000000000017</v>
      </c>
      <c r="L2230" s="581"/>
      <c r="M2230" s="581">
        <f>SUM(M2220:M2229)</f>
        <v>15.770000000000001</v>
      </c>
      <c r="N2230" s="581">
        <f>SUM(N2220:N2229)</f>
        <v>9.16</v>
      </c>
      <c r="O2230" s="626">
        <f t="shared" si="466"/>
        <v>12.465</v>
      </c>
      <c r="P2230" s="581" t="s">
        <v>164</v>
      </c>
      <c r="Q2230" s="581"/>
    </row>
    <row r="2231" spans="1:17" x14ac:dyDescent="0.35">
      <c r="A2231" s="580" t="s">
        <v>18</v>
      </c>
      <c r="B2231" s="581">
        <f>AVERAGE(B2220:B2229)</f>
        <v>37.758000000000003</v>
      </c>
      <c r="C2231" s="581">
        <f>AVERAGE(C2220:C2229)</f>
        <v>32.452000000000005</v>
      </c>
      <c r="D2231" s="574">
        <v>0</v>
      </c>
      <c r="E2231" s="574">
        <v>0</v>
      </c>
      <c r="F2231" s="574">
        <v>0</v>
      </c>
      <c r="G2231" s="581">
        <f>AVERAGE(G2220:G2229)</f>
        <v>37.820000000000007</v>
      </c>
      <c r="H2231" s="581">
        <f>AVERAGE(H2220:H2229)</f>
        <v>28.9</v>
      </c>
      <c r="I2231" s="581">
        <f>AVERAGE(I2220:I2229)</f>
        <v>81.8</v>
      </c>
      <c r="J2231" s="581">
        <f>AVERAGE(J2220:J2229)</f>
        <v>35.1</v>
      </c>
      <c r="K2231" s="581">
        <f>AVERAGE(K2220:K2229)</f>
        <v>6.9200000000000017</v>
      </c>
      <c r="L2231" s="581"/>
      <c r="M2231" s="581">
        <f>AVERAGE(M2220:M2229)</f>
        <v>1.5770000000000002</v>
      </c>
      <c r="N2231" s="581">
        <f>AVERAGE(N2220:N2229)</f>
        <v>0.91600000000000004</v>
      </c>
      <c r="O2231" s="626">
        <f t="shared" si="466"/>
        <v>1.2465000000000002</v>
      </c>
      <c r="P2231" s="581" t="s">
        <v>164</v>
      </c>
      <c r="Q2231" s="581"/>
    </row>
    <row r="2232" spans="1:17" x14ac:dyDescent="0.35">
      <c r="A2232" s="580">
        <v>11</v>
      </c>
      <c r="B2232" s="581">
        <v>36.159999999999997</v>
      </c>
      <c r="C2232" s="581">
        <v>31.16</v>
      </c>
      <c r="D2232" s="574">
        <v>0</v>
      </c>
      <c r="E2232" s="574">
        <v>0</v>
      </c>
      <c r="F2232" s="574">
        <v>0</v>
      </c>
      <c r="G2232" s="583">
        <v>37.799999999999997</v>
      </c>
      <c r="H2232" s="583">
        <v>27.8</v>
      </c>
      <c r="I2232" s="604">
        <v>83</v>
      </c>
      <c r="J2232" s="604">
        <v>30</v>
      </c>
      <c r="K2232" s="581">
        <v>5</v>
      </c>
      <c r="L2232" s="581"/>
      <c r="M2232" s="581">
        <v>1.37</v>
      </c>
      <c r="N2232" s="581">
        <v>1.31</v>
      </c>
      <c r="O2232" s="626">
        <f t="shared" si="466"/>
        <v>1.34</v>
      </c>
      <c r="P2232" s="581" t="s">
        <v>164</v>
      </c>
      <c r="Q2232" s="581">
        <v>9</v>
      </c>
    </row>
    <row r="2233" spans="1:17" x14ac:dyDescent="0.35">
      <c r="A2233" s="571">
        <v>12</v>
      </c>
      <c r="B2233" s="581">
        <v>36</v>
      </c>
      <c r="C2233" s="581">
        <v>30.48</v>
      </c>
      <c r="D2233" s="574">
        <v>0</v>
      </c>
      <c r="E2233" s="574">
        <v>0</v>
      </c>
      <c r="F2233" s="574">
        <v>0</v>
      </c>
      <c r="G2233" s="583">
        <v>36.799999999999997</v>
      </c>
      <c r="H2233" s="583">
        <v>29.2</v>
      </c>
      <c r="I2233" s="604">
        <v>74</v>
      </c>
      <c r="J2233" s="604">
        <v>26</v>
      </c>
      <c r="K2233" s="581">
        <v>8.6999999999999993</v>
      </c>
      <c r="L2233" s="581"/>
      <c r="M2233" s="581">
        <v>1.41</v>
      </c>
      <c r="N2233" s="581">
        <v>0.74</v>
      </c>
      <c r="O2233" s="626">
        <f t="shared" si="466"/>
        <v>1.075</v>
      </c>
      <c r="P2233" s="581" t="s">
        <v>164</v>
      </c>
      <c r="Q2233" s="581">
        <v>0</v>
      </c>
    </row>
    <row r="2234" spans="1:17" x14ac:dyDescent="0.35">
      <c r="A2234" s="571">
        <v>13</v>
      </c>
      <c r="B2234" s="581">
        <v>36.840000000000003</v>
      </c>
      <c r="C2234" s="581">
        <v>30.04</v>
      </c>
      <c r="D2234" s="574">
        <v>0</v>
      </c>
      <c r="E2234" s="574">
        <v>0</v>
      </c>
      <c r="F2234" s="574">
        <v>0</v>
      </c>
      <c r="G2234" s="583">
        <v>38</v>
      </c>
      <c r="H2234" s="583">
        <v>28.6</v>
      </c>
      <c r="I2234" s="604">
        <v>81</v>
      </c>
      <c r="J2234" s="604">
        <v>24</v>
      </c>
      <c r="K2234" s="581">
        <v>10.3</v>
      </c>
      <c r="L2234" s="581"/>
      <c r="M2234" s="581">
        <v>1.54</v>
      </c>
      <c r="N2234" s="581">
        <v>0.79</v>
      </c>
      <c r="O2234" s="626">
        <f t="shared" si="466"/>
        <v>1.165</v>
      </c>
      <c r="P2234" s="581" t="s">
        <v>164</v>
      </c>
      <c r="Q2234" s="581">
        <v>0</v>
      </c>
    </row>
    <row r="2235" spans="1:17" x14ac:dyDescent="0.35">
      <c r="A2235" s="571">
        <v>14</v>
      </c>
      <c r="B2235" s="581">
        <v>37.200000000000003</v>
      </c>
      <c r="C2235" s="581">
        <v>29.92</v>
      </c>
      <c r="D2235" s="574">
        <v>0</v>
      </c>
      <c r="E2235" s="574">
        <v>0</v>
      </c>
      <c r="F2235" s="574">
        <v>0</v>
      </c>
      <c r="G2235" s="583">
        <v>38.4</v>
      </c>
      <c r="H2235" s="583">
        <v>27.2</v>
      </c>
      <c r="I2235" s="604">
        <v>77</v>
      </c>
      <c r="J2235" s="604">
        <v>20</v>
      </c>
      <c r="K2235" s="581">
        <v>8.5</v>
      </c>
      <c r="L2235" s="581"/>
      <c r="M2235" s="581">
        <v>1.56</v>
      </c>
      <c r="N2235" s="581">
        <v>0.89</v>
      </c>
      <c r="O2235" s="626">
        <f t="shared" si="466"/>
        <v>1.2250000000000001</v>
      </c>
      <c r="P2235" s="581" t="s">
        <v>164</v>
      </c>
      <c r="Q2235" s="581">
        <v>0</v>
      </c>
    </row>
    <row r="2236" spans="1:17" x14ac:dyDescent="0.35">
      <c r="A2236" s="571">
        <v>15</v>
      </c>
      <c r="B2236" s="581">
        <v>37.799999999999997</v>
      </c>
      <c r="C2236" s="581">
        <v>30.2</v>
      </c>
      <c r="D2236" s="574">
        <v>0</v>
      </c>
      <c r="E2236" s="574">
        <v>0</v>
      </c>
      <c r="F2236" s="574">
        <v>0</v>
      </c>
      <c r="G2236" s="583">
        <v>38.799999999999997</v>
      </c>
      <c r="H2236" s="583">
        <v>28</v>
      </c>
      <c r="I2236" s="604">
        <v>77</v>
      </c>
      <c r="J2236" s="604">
        <v>22</v>
      </c>
      <c r="K2236" s="581">
        <v>8.5</v>
      </c>
      <c r="L2236" s="581"/>
      <c r="M2236" s="581">
        <v>1.4</v>
      </c>
      <c r="N2236" s="581">
        <v>0.85</v>
      </c>
      <c r="O2236" s="626">
        <f t="shared" si="466"/>
        <v>1.125</v>
      </c>
      <c r="P2236" s="581" t="s">
        <v>164</v>
      </c>
      <c r="Q2236" s="581">
        <v>0</v>
      </c>
    </row>
    <row r="2237" spans="1:17" x14ac:dyDescent="0.35">
      <c r="A2237" s="571">
        <v>16</v>
      </c>
      <c r="B2237" s="581">
        <v>40.799999999999997</v>
      </c>
      <c r="C2237" s="581">
        <v>31.64</v>
      </c>
      <c r="D2237" s="574">
        <v>0</v>
      </c>
      <c r="E2237" s="574">
        <v>0</v>
      </c>
      <c r="F2237" s="574">
        <v>0</v>
      </c>
      <c r="G2237" s="583">
        <v>39.799999999999997</v>
      </c>
      <c r="H2237" s="583">
        <v>28</v>
      </c>
      <c r="I2237" s="604">
        <v>71</v>
      </c>
      <c r="J2237" s="604">
        <v>29</v>
      </c>
      <c r="K2237" s="581">
        <v>8.8000000000000007</v>
      </c>
      <c r="L2237" s="583">
        <v>10</v>
      </c>
      <c r="M2237" s="581">
        <v>1.42</v>
      </c>
      <c r="N2237" s="581">
        <v>1.03</v>
      </c>
      <c r="O2237" s="626">
        <f t="shared" si="466"/>
        <v>1.2250000000000001</v>
      </c>
      <c r="P2237" s="581" t="s">
        <v>164</v>
      </c>
      <c r="Q2237" s="581">
        <v>0</v>
      </c>
    </row>
    <row r="2238" spans="1:17" x14ac:dyDescent="0.35">
      <c r="A2238" s="571">
        <v>17</v>
      </c>
      <c r="B2238" s="581">
        <v>40.520000000000003</v>
      </c>
      <c r="C2238" s="581">
        <v>32.479999999999997</v>
      </c>
      <c r="D2238" s="574">
        <v>0</v>
      </c>
      <c r="E2238" s="574">
        <v>0</v>
      </c>
      <c r="F2238" s="574">
        <v>0</v>
      </c>
      <c r="G2238" s="583">
        <v>37.200000000000003</v>
      </c>
      <c r="H2238" s="583">
        <v>30.2</v>
      </c>
      <c r="I2238" s="604">
        <v>72</v>
      </c>
      <c r="J2238" s="604">
        <v>37</v>
      </c>
      <c r="K2238" s="581">
        <v>6.2</v>
      </c>
      <c r="L2238" s="581">
        <v>8.6</v>
      </c>
      <c r="M2238" s="581">
        <v>1.65</v>
      </c>
      <c r="N2238" s="581">
        <v>1.05</v>
      </c>
      <c r="O2238" s="626">
        <f t="shared" si="466"/>
        <v>1.35</v>
      </c>
      <c r="P2238" s="581" t="s">
        <v>164</v>
      </c>
      <c r="Q2238" s="581">
        <v>0</v>
      </c>
    </row>
    <row r="2239" spans="1:17" x14ac:dyDescent="0.35">
      <c r="A2239" s="571">
        <v>18</v>
      </c>
      <c r="B2239" s="581">
        <v>40.479999999999997</v>
      </c>
      <c r="C2239" s="581">
        <v>32.840000000000003</v>
      </c>
      <c r="D2239" s="574">
        <v>0</v>
      </c>
      <c r="E2239" s="574">
        <v>0</v>
      </c>
      <c r="F2239" s="574">
        <v>0</v>
      </c>
      <c r="G2239" s="583">
        <v>39.200000000000003</v>
      </c>
      <c r="H2239" s="583">
        <v>30</v>
      </c>
      <c r="I2239" s="604">
        <v>76</v>
      </c>
      <c r="J2239" s="604">
        <v>29</v>
      </c>
      <c r="K2239" s="581">
        <v>9.6999999999999993</v>
      </c>
      <c r="L2239" s="581">
        <v>9.8800000000000008</v>
      </c>
      <c r="M2239" s="581">
        <v>1.59</v>
      </c>
      <c r="N2239" s="581">
        <v>1.56</v>
      </c>
      <c r="O2239" s="626">
        <f t="shared" si="466"/>
        <v>1.5750000000000002</v>
      </c>
      <c r="P2239" s="581" t="s">
        <v>164</v>
      </c>
      <c r="Q2239" s="581">
        <v>4.4000000000000004</v>
      </c>
    </row>
    <row r="2240" spans="1:17" x14ac:dyDescent="0.35">
      <c r="A2240" s="571">
        <v>19</v>
      </c>
      <c r="B2240" s="581">
        <v>38.92</v>
      </c>
      <c r="C2240" s="581">
        <v>33.479999999999997</v>
      </c>
      <c r="D2240" s="574">
        <v>0</v>
      </c>
      <c r="E2240" s="574">
        <v>0</v>
      </c>
      <c r="F2240" s="574">
        <v>0</v>
      </c>
      <c r="G2240" s="583">
        <v>39.200000000000003</v>
      </c>
      <c r="H2240" s="583">
        <v>28.6</v>
      </c>
      <c r="I2240" s="604">
        <v>92</v>
      </c>
      <c r="J2240" s="604">
        <v>38</v>
      </c>
      <c r="K2240" s="581">
        <v>7.8</v>
      </c>
      <c r="L2240" s="581">
        <v>6.12</v>
      </c>
      <c r="M2240" s="581">
        <v>1.8</v>
      </c>
      <c r="N2240" s="581">
        <v>2.2000000000000002</v>
      </c>
      <c r="O2240" s="626">
        <f t="shared" si="466"/>
        <v>2</v>
      </c>
      <c r="P2240" s="581" t="s">
        <v>164</v>
      </c>
      <c r="Q2240" s="581">
        <v>0</v>
      </c>
    </row>
    <row r="2241" spans="1:17" x14ac:dyDescent="0.35">
      <c r="A2241" s="580">
        <v>20</v>
      </c>
      <c r="B2241" s="581">
        <v>33.44</v>
      </c>
      <c r="C2241" s="581">
        <v>32</v>
      </c>
      <c r="D2241" s="574">
        <v>0</v>
      </c>
      <c r="E2241" s="574">
        <v>0</v>
      </c>
      <c r="F2241" s="574">
        <v>0</v>
      </c>
      <c r="G2241" s="583">
        <v>36</v>
      </c>
      <c r="H2241" s="583">
        <v>28</v>
      </c>
      <c r="I2241" s="604">
        <v>96</v>
      </c>
      <c r="J2241" s="604">
        <v>40</v>
      </c>
      <c r="K2241" s="581">
        <v>6</v>
      </c>
      <c r="L2241" s="581">
        <v>7.06</v>
      </c>
      <c r="M2241" s="581">
        <v>1.64</v>
      </c>
      <c r="N2241" s="581">
        <v>0.63</v>
      </c>
      <c r="O2241" s="626">
        <f t="shared" si="466"/>
        <v>1.135</v>
      </c>
      <c r="P2241" s="581" t="s">
        <v>164</v>
      </c>
      <c r="Q2241" s="581">
        <v>0</v>
      </c>
    </row>
    <row r="2242" spans="1:17" x14ac:dyDescent="0.35">
      <c r="A2242" s="580" t="s">
        <v>16</v>
      </c>
      <c r="B2242" s="581">
        <f>SUM(B2232:B2241)</f>
        <v>378.16</v>
      </c>
      <c r="C2242" s="581">
        <f>SUM(C2232:C2241)</f>
        <v>314.24</v>
      </c>
      <c r="D2242" s="574">
        <v>0</v>
      </c>
      <c r="E2242" s="574">
        <v>0</v>
      </c>
      <c r="F2242" s="574">
        <v>0</v>
      </c>
      <c r="G2242" s="581">
        <f t="shared" ref="G2242:N2242" si="467">SUM(G2232:G2241)</f>
        <v>381.2</v>
      </c>
      <c r="H2242" s="581">
        <f t="shared" si="467"/>
        <v>285.60000000000002</v>
      </c>
      <c r="I2242" s="581">
        <f t="shared" si="467"/>
        <v>799</v>
      </c>
      <c r="J2242" s="581">
        <f t="shared" si="467"/>
        <v>295</v>
      </c>
      <c r="K2242" s="581">
        <f t="shared" si="467"/>
        <v>79.5</v>
      </c>
      <c r="L2242" s="581">
        <f t="shared" si="467"/>
        <v>41.660000000000004</v>
      </c>
      <c r="M2242" s="581">
        <f t="shared" si="467"/>
        <v>15.380000000000003</v>
      </c>
      <c r="N2242" s="581">
        <f t="shared" si="467"/>
        <v>11.050000000000002</v>
      </c>
      <c r="O2242" s="626">
        <f t="shared" si="466"/>
        <v>13.215000000000003</v>
      </c>
      <c r="P2242" s="581" t="s">
        <v>164</v>
      </c>
      <c r="Q2242" s="581"/>
    </row>
    <row r="2243" spans="1:17" x14ac:dyDescent="0.35">
      <c r="A2243" s="580" t="s">
        <v>18</v>
      </c>
      <c r="B2243" s="581">
        <f>AVERAGE(B2232:B2241)</f>
        <v>37.816000000000003</v>
      </c>
      <c r="C2243" s="581">
        <f>AVERAGE(C2232:C2241)</f>
        <v>31.423999999999999</v>
      </c>
      <c r="D2243" s="574">
        <v>0</v>
      </c>
      <c r="E2243" s="574">
        <v>0</v>
      </c>
      <c r="F2243" s="574">
        <v>0</v>
      </c>
      <c r="G2243" s="581">
        <f t="shared" ref="G2243:N2243" si="468">AVERAGE(G2232:G2241)</f>
        <v>38.119999999999997</v>
      </c>
      <c r="H2243" s="581">
        <f t="shared" si="468"/>
        <v>28.560000000000002</v>
      </c>
      <c r="I2243" s="581">
        <f t="shared" si="468"/>
        <v>79.900000000000006</v>
      </c>
      <c r="J2243" s="581">
        <f t="shared" si="468"/>
        <v>29.5</v>
      </c>
      <c r="K2243" s="581">
        <f t="shared" si="468"/>
        <v>7.95</v>
      </c>
      <c r="L2243" s="581">
        <f t="shared" si="468"/>
        <v>8.3320000000000007</v>
      </c>
      <c r="M2243" s="581">
        <f t="shared" si="468"/>
        <v>1.5380000000000003</v>
      </c>
      <c r="N2243" s="581">
        <f t="shared" si="468"/>
        <v>1.1050000000000002</v>
      </c>
      <c r="O2243" s="626">
        <f t="shared" si="466"/>
        <v>1.3215000000000003</v>
      </c>
      <c r="P2243" s="581" t="s">
        <v>164</v>
      </c>
      <c r="Q2243" s="581"/>
    </row>
    <row r="2244" spans="1:17" x14ac:dyDescent="0.35">
      <c r="A2244" s="580">
        <v>21</v>
      </c>
      <c r="B2244" s="581">
        <v>37.24</v>
      </c>
      <c r="C2244" s="581">
        <v>32.159999999999997</v>
      </c>
      <c r="D2244" s="574">
        <v>0</v>
      </c>
      <c r="E2244" s="574">
        <v>0</v>
      </c>
      <c r="F2244" s="574">
        <v>0</v>
      </c>
      <c r="G2244" s="583">
        <v>37.200000000000003</v>
      </c>
      <c r="H2244" s="583">
        <v>28.6</v>
      </c>
      <c r="I2244" s="604">
        <v>97</v>
      </c>
      <c r="J2244" s="604">
        <v>35</v>
      </c>
      <c r="K2244" s="581">
        <v>4.8</v>
      </c>
      <c r="L2244" s="581">
        <v>7.42</v>
      </c>
      <c r="M2244" s="581">
        <v>1.6</v>
      </c>
      <c r="N2244" s="581">
        <v>0.67</v>
      </c>
      <c r="O2244" s="626">
        <f t="shared" si="466"/>
        <v>1.135</v>
      </c>
      <c r="P2244" s="581" t="s">
        <v>164</v>
      </c>
      <c r="Q2244" s="581">
        <v>0</v>
      </c>
    </row>
    <row r="2245" spans="1:17" x14ac:dyDescent="0.35">
      <c r="A2245" s="594">
        <v>22</v>
      </c>
      <c r="B2245" s="581">
        <v>37.92</v>
      </c>
      <c r="C2245" s="581">
        <v>32.159999999999997</v>
      </c>
      <c r="D2245" s="574">
        <v>0</v>
      </c>
      <c r="E2245" s="574">
        <v>0</v>
      </c>
      <c r="F2245" s="574">
        <v>0</v>
      </c>
      <c r="G2245" s="583">
        <v>36</v>
      </c>
      <c r="H2245" s="583">
        <v>27</v>
      </c>
      <c r="I2245" s="604">
        <v>84</v>
      </c>
      <c r="J2245" s="604">
        <v>37</v>
      </c>
      <c r="K2245" s="581">
        <v>6.3</v>
      </c>
      <c r="L2245" s="581">
        <v>1.02</v>
      </c>
      <c r="M2245" s="581">
        <v>2</v>
      </c>
      <c r="N2245" s="581">
        <v>1.06</v>
      </c>
      <c r="O2245" s="626">
        <f t="shared" si="466"/>
        <v>1.53</v>
      </c>
      <c r="P2245" s="581" t="s">
        <v>164</v>
      </c>
      <c r="Q2245" s="581">
        <v>0</v>
      </c>
    </row>
    <row r="2246" spans="1:17" x14ac:dyDescent="0.35">
      <c r="A2246" s="594">
        <v>23</v>
      </c>
      <c r="B2246" s="581">
        <v>30.8</v>
      </c>
      <c r="C2246" s="581">
        <v>31.04</v>
      </c>
      <c r="D2246" s="574">
        <v>0</v>
      </c>
      <c r="E2246" s="574">
        <v>0</v>
      </c>
      <c r="F2246" s="574">
        <v>0</v>
      </c>
      <c r="G2246" s="583">
        <v>33.6</v>
      </c>
      <c r="H2246" s="583">
        <v>26</v>
      </c>
      <c r="I2246" s="604">
        <v>96</v>
      </c>
      <c r="J2246" s="604">
        <v>43</v>
      </c>
      <c r="K2246" s="581">
        <v>4.2</v>
      </c>
      <c r="L2246" s="581">
        <v>7.76</v>
      </c>
      <c r="M2246" s="581">
        <v>1.38</v>
      </c>
      <c r="N2246" s="581">
        <v>0.46</v>
      </c>
      <c r="O2246" s="626">
        <f t="shared" si="466"/>
        <v>0.91999999999999993</v>
      </c>
      <c r="P2246" s="581" t="s">
        <v>164</v>
      </c>
      <c r="Q2246" s="581">
        <v>9.1999999999999993</v>
      </c>
    </row>
    <row r="2247" spans="1:17" x14ac:dyDescent="0.35">
      <c r="A2247" s="594">
        <v>24</v>
      </c>
      <c r="B2247" s="581">
        <v>33.76</v>
      </c>
      <c r="C2247" s="581">
        <v>31</v>
      </c>
      <c r="D2247" s="574">
        <v>0</v>
      </c>
      <c r="E2247" s="574">
        <v>0</v>
      </c>
      <c r="F2247" s="574">
        <v>0</v>
      </c>
      <c r="G2247" s="583">
        <v>35.6</v>
      </c>
      <c r="H2247" s="583">
        <v>26.6</v>
      </c>
      <c r="I2247" s="604">
        <v>92</v>
      </c>
      <c r="J2247" s="604">
        <v>42</v>
      </c>
      <c r="K2247" s="581">
        <v>5.6</v>
      </c>
      <c r="L2247" s="581">
        <v>6.48</v>
      </c>
      <c r="M2247" s="581">
        <v>1.38</v>
      </c>
      <c r="N2247" s="581">
        <v>1</v>
      </c>
      <c r="O2247" s="626">
        <f t="shared" si="466"/>
        <v>1.19</v>
      </c>
      <c r="P2247" s="581" t="s">
        <v>164</v>
      </c>
      <c r="Q2247" s="581">
        <v>0</v>
      </c>
    </row>
    <row r="2248" spans="1:17" x14ac:dyDescent="0.35">
      <c r="A2248" s="594">
        <v>25</v>
      </c>
      <c r="B2248" s="581">
        <v>25.08</v>
      </c>
      <c r="C2248" s="581">
        <v>28.04</v>
      </c>
      <c r="D2248" s="574">
        <v>0</v>
      </c>
      <c r="E2248" s="574">
        <v>0</v>
      </c>
      <c r="F2248" s="574">
        <v>0</v>
      </c>
      <c r="G2248" s="583">
        <v>34.6</v>
      </c>
      <c r="H2248" s="583">
        <v>26.8</v>
      </c>
      <c r="I2248" s="604">
        <v>96</v>
      </c>
      <c r="J2248" s="604">
        <v>63</v>
      </c>
      <c r="K2248" s="581">
        <v>1.6</v>
      </c>
      <c r="L2248" s="581">
        <v>12.32</v>
      </c>
      <c r="M2248" s="581">
        <v>1.45</v>
      </c>
      <c r="N2248" s="581">
        <v>0.45</v>
      </c>
      <c r="O2248" s="626">
        <f t="shared" si="466"/>
        <v>0.95</v>
      </c>
      <c r="P2248" s="581" t="s">
        <v>164</v>
      </c>
      <c r="Q2248" s="581">
        <v>0</v>
      </c>
    </row>
    <row r="2249" spans="1:17" x14ac:dyDescent="0.35">
      <c r="A2249" s="594">
        <v>26</v>
      </c>
      <c r="B2249" s="581">
        <v>29.16</v>
      </c>
      <c r="C2249" s="581">
        <v>28.88</v>
      </c>
      <c r="D2249" s="574">
        <v>0</v>
      </c>
      <c r="E2249" s="574">
        <v>0</v>
      </c>
      <c r="F2249" s="574">
        <v>0</v>
      </c>
      <c r="G2249" s="583">
        <v>36.200000000000003</v>
      </c>
      <c r="H2249" s="583">
        <v>26.4</v>
      </c>
      <c r="I2249" s="604">
        <v>96</v>
      </c>
      <c r="J2249" s="604">
        <v>33</v>
      </c>
      <c r="K2249" s="581">
        <v>4.5999999999999996</v>
      </c>
      <c r="L2249" s="581">
        <v>4.62</v>
      </c>
      <c r="M2249" s="581">
        <v>1.1599999999999999</v>
      </c>
      <c r="N2249" s="581">
        <v>0.57999999999999996</v>
      </c>
      <c r="O2249" s="626">
        <f t="shared" si="466"/>
        <v>0.86999999999999988</v>
      </c>
      <c r="P2249" s="581" t="s">
        <v>164</v>
      </c>
      <c r="Q2249" s="581">
        <v>0</v>
      </c>
    </row>
    <row r="2250" spans="1:17" x14ac:dyDescent="0.35">
      <c r="A2250" s="594">
        <v>27</v>
      </c>
      <c r="B2250" s="581">
        <v>31.76</v>
      </c>
      <c r="C2250" s="581">
        <v>29.4</v>
      </c>
      <c r="D2250" s="574">
        <v>0</v>
      </c>
      <c r="E2250" s="574">
        <v>0</v>
      </c>
      <c r="F2250" s="574">
        <v>0</v>
      </c>
      <c r="G2250" s="583">
        <v>36.200000000000003</v>
      </c>
      <c r="H2250" s="583">
        <v>26.6</v>
      </c>
      <c r="I2250" s="604">
        <v>96</v>
      </c>
      <c r="J2250" s="604">
        <v>53</v>
      </c>
      <c r="K2250" s="581">
        <v>5.2</v>
      </c>
      <c r="L2250" s="581">
        <v>5.5</v>
      </c>
      <c r="M2250" s="581">
        <v>1.58</v>
      </c>
      <c r="N2250" s="581">
        <v>0.37</v>
      </c>
      <c r="O2250" s="626">
        <f t="shared" si="466"/>
        <v>0.97500000000000009</v>
      </c>
      <c r="P2250" s="581" t="s">
        <v>164</v>
      </c>
      <c r="Q2250" s="581">
        <v>4.7</v>
      </c>
    </row>
    <row r="2251" spans="1:17" x14ac:dyDescent="0.35">
      <c r="A2251" s="594">
        <v>28</v>
      </c>
      <c r="B2251" s="581">
        <v>30.64</v>
      </c>
      <c r="C2251" s="581">
        <v>29.82</v>
      </c>
      <c r="D2251" s="574">
        <v>0</v>
      </c>
      <c r="E2251" s="574">
        <v>0</v>
      </c>
      <c r="F2251" s="574">
        <v>0</v>
      </c>
      <c r="G2251" s="583">
        <v>34.200000000000003</v>
      </c>
      <c r="H2251" s="583">
        <v>27.4</v>
      </c>
      <c r="I2251" s="604">
        <v>92</v>
      </c>
      <c r="J2251" s="604">
        <v>47</v>
      </c>
      <c r="K2251" s="581">
        <v>3.9</v>
      </c>
      <c r="L2251" s="581">
        <v>5.18</v>
      </c>
      <c r="M2251" s="581">
        <v>1.18</v>
      </c>
      <c r="N2251" s="581">
        <v>0.66</v>
      </c>
      <c r="O2251" s="626">
        <f t="shared" si="466"/>
        <v>0.91999999999999993</v>
      </c>
      <c r="P2251" s="581" t="s">
        <v>164</v>
      </c>
      <c r="Q2251" s="581">
        <v>0</v>
      </c>
    </row>
    <row r="2252" spans="1:17" x14ac:dyDescent="0.35">
      <c r="A2252" s="594">
        <v>29</v>
      </c>
      <c r="B2252" s="581">
        <v>35.18</v>
      </c>
      <c r="C2252" s="581">
        <v>30.68</v>
      </c>
      <c r="D2252" s="574">
        <v>0</v>
      </c>
      <c r="E2252" s="574">
        <v>0</v>
      </c>
      <c r="F2252" s="574">
        <v>0</v>
      </c>
      <c r="G2252" s="583">
        <v>36.4</v>
      </c>
      <c r="H2252" s="583">
        <v>26</v>
      </c>
      <c r="I2252" s="604">
        <v>92</v>
      </c>
      <c r="J2252" s="604">
        <v>38</v>
      </c>
      <c r="K2252" s="581">
        <v>4.8</v>
      </c>
      <c r="L2252" s="581">
        <v>3</v>
      </c>
      <c r="M2252" s="581">
        <v>1.24</v>
      </c>
      <c r="N2252" s="581">
        <v>1.33</v>
      </c>
      <c r="O2252" s="626">
        <f t="shared" si="466"/>
        <v>1.2850000000000001</v>
      </c>
      <c r="P2252" s="581" t="s">
        <v>164</v>
      </c>
      <c r="Q2252" s="581">
        <v>0</v>
      </c>
    </row>
    <row r="2253" spans="1:17" x14ac:dyDescent="0.35">
      <c r="A2253" s="594">
        <v>30</v>
      </c>
      <c r="B2253" s="581">
        <v>31.73</v>
      </c>
      <c r="C2253" s="581">
        <v>30.48</v>
      </c>
      <c r="D2253" s="574">
        <v>0</v>
      </c>
      <c r="E2253" s="574">
        <v>0</v>
      </c>
      <c r="F2253" s="574">
        <v>0</v>
      </c>
      <c r="G2253" s="583">
        <v>35.4</v>
      </c>
      <c r="H2253" s="583">
        <v>26</v>
      </c>
      <c r="I2253" s="604">
        <v>92</v>
      </c>
      <c r="J2253" s="604">
        <v>44</v>
      </c>
      <c r="K2253" s="581">
        <v>3.6</v>
      </c>
      <c r="L2253" s="581">
        <v>9.32</v>
      </c>
      <c r="M2253" s="581">
        <v>1.1499999999999999</v>
      </c>
      <c r="N2253" s="581">
        <v>0.75</v>
      </c>
      <c r="O2253" s="626">
        <f t="shared" si="466"/>
        <v>0.95</v>
      </c>
      <c r="P2253" s="581" t="s">
        <v>164</v>
      </c>
      <c r="Q2253" s="581">
        <v>6.6</v>
      </c>
    </row>
    <row r="2254" spans="1:17" x14ac:dyDescent="0.35">
      <c r="A2254" s="580" t="s">
        <v>16</v>
      </c>
      <c r="B2254" s="583">
        <f>SUM(B2244:B2253)</f>
        <v>323.27000000000004</v>
      </c>
      <c r="C2254" s="583">
        <f>SUM(C2244:C2253)</f>
        <v>303.65999999999997</v>
      </c>
      <c r="D2254" s="574">
        <v>0</v>
      </c>
      <c r="E2254" s="574">
        <v>0</v>
      </c>
      <c r="F2254" s="574">
        <v>0</v>
      </c>
      <c r="G2254" s="583">
        <f t="shared" ref="G2254:O2254" si="469">SUM(G2244:G2253)</f>
        <v>355.39999999999992</v>
      </c>
      <c r="H2254" s="583">
        <f t="shared" si="469"/>
        <v>267.39999999999998</v>
      </c>
      <c r="I2254" s="583">
        <f t="shared" si="469"/>
        <v>933</v>
      </c>
      <c r="J2254" s="583">
        <f t="shared" si="469"/>
        <v>435</v>
      </c>
      <c r="K2254" s="583">
        <f t="shared" si="469"/>
        <v>44.6</v>
      </c>
      <c r="L2254" s="583">
        <f t="shared" si="469"/>
        <v>62.62</v>
      </c>
      <c r="M2254" s="583">
        <f t="shared" si="469"/>
        <v>14.120000000000001</v>
      </c>
      <c r="N2254" s="583">
        <f t="shared" si="469"/>
        <v>7.33</v>
      </c>
      <c r="O2254" s="583">
        <f t="shared" si="469"/>
        <v>10.725</v>
      </c>
      <c r="P2254" s="581" t="s">
        <v>164</v>
      </c>
      <c r="Q2254" s="583"/>
    </row>
    <row r="2255" spans="1:17" x14ac:dyDescent="0.35">
      <c r="A2255" s="580" t="s">
        <v>18</v>
      </c>
      <c r="B2255" s="581">
        <f>AVERAGE(B2244:B2253)</f>
        <v>32.327000000000005</v>
      </c>
      <c r="C2255" s="581">
        <f>AVERAGE(C2244:C2253)</f>
        <v>30.365999999999996</v>
      </c>
      <c r="D2255" s="574">
        <v>0</v>
      </c>
      <c r="E2255" s="574">
        <v>0</v>
      </c>
      <c r="F2255" s="574">
        <v>0</v>
      </c>
      <c r="G2255" s="581">
        <f t="shared" ref="G2255:O2255" si="470">AVERAGE(G2244:G2253)</f>
        <v>35.539999999999992</v>
      </c>
      <c r="H2255" s="581">
        <f t="shared" si="470"/>
        <v>26.74</v>
      </c>
      <c r="I2255" s="581">
        <f t="shared" si="470"/>
        <v>93.3</v>
      </c>
      <c r="J2255" s="581">
        <f t="shared" si="470"/>
        <v>43.5</v>
      </c>
      <c r="K2255" s="581">
        <f t="shared" si="470"/>
        <v>4.46</v>
      </c>
      <c r="L2255" s="581">
        <f t="shared" si="470"/>
        <v>6.2619999999999996</v>
      </c>
      <c r="M2255" s="581">
        <f t="shared" si="470"/>
        <v>1.4120000000000001</v>
      </c>
      <c r="N2255" s="581">
        <f t="shared" si="470"/>
        <v>0.73299999999999998</v>
      </c>
      <c r="O2255" s="581">
        <f t="shared" si="470"/>
        <v>1.0725</v>
      </c>
      <c r="P2255" s="581" t="s">
        <v>164</v>
      </c>
      <c r="Q2255" s="581"/>
    </row>
    <row r="2256" spans="1:17" x14ac:dyDescent="0.35">
      <c r="A2256" s="580" t="s">
        <v>20</v>
      </c>
      <c r="B2256" s="581">
        <f>B2254+B2242+B2230</f>
        <v>1079.0100000000002</v>
      </c>
      <c r="C2256" s="581">
        <f>C2254+C2242+C2230</f>
        <v>942.42000000000007</v>
      </c>
      <c r="D2256" s="574">
        <v>0</v>
      </c>
      <c r="E2256" s="574">
        <v>0</v>
      </c>
      <c r="F2256" s="574">
        <v>0</v>
      </c>
      <c r="G2256" s="581">
        <f t="shared" ref="G2256:O2256" si="471">G2254+G2242+G2230</f>
        <v>1114.8</v>
      </c>
      <c r="H2256" s="581">
        <f t="shared" si="471"/>
        <v>842</v>
      </c>
      <c r="I2256" s="581">
        <f t="shared" si="471"/>
        <v>2550</v>
      </c>
      <c r="J2256" s="581">
        <f t="shared" si="471"/>
        <v>1081</v>
      </c>
      <c r="K2256" s="581">
        <f t="shared" si="471"/>
        <v>193.3</v>
      </c>
      <c r="L2256" s="581">
        <f t="shared" si="471"/>
        <v>104.28</v>
      </c>
      <c r="M2256" s="581">
        <f t="shared" si="471"/>
        <v>45.27</v>
      </c>
      <c r="N2256" s="581">
        <f t="shared" si="471"/>
        <v>27.540000000000003</v>
      </c>
      <c r="O2256" s="581">
        <f t="shared" si="471"/>
        <v>36.405000000000001</v>
      </c>
      <c r="P2256" s="581" t="s">
        <v>164</v>
      </c>
      <c r="Q2256" s="581"/>
    </row>
    <row r="2257" spans="1:17" x14ac:dyDescent="0.35">
      <c r="A2257" s="580" t="s">
        <v>21</v>
      </c>
      <c r="B2257" s="581">
        <f>B2256/30</f>
        <v>35.967000000000006</v>
      </c>
      <c r="C2257" s="581">
        <f>C2256/30</f>
        <v>31.414000000000001</v>
      </c>
      <c r="D2257" s="574">
        <v>0</v>
      </c>
      <c r="E2257" s="574">
        <v>0</v>
      </c>
      <c r="F2257" s="574">
        <v>0</v>
      </c>
      <c r="G2257" s="581">
        <f t="shared" ref="G2257:O2257" si="472">G2256/30</f>
        <v>37.159999999999997</v>
      </c>
      <c r="H2257" s="581">
        <f t="shared" si="472"/>
        <v>28.066666666666666</v>
      </c>
      <c r="I2257" s="581">
        <f t="shared" si="472"/>
        <v>85</v>
      </c>
      <c r="J2257" s="581">
        <f t="shared" si="472"/>
        <v>36.033333333333331</v>
      </c>
      <c r="K2257" s="581">
        <f t="shared" si="472"/>
        <v>6.4433333333333334</v>
      </c>
      <c r="L2257" s="581">
        <f t="shared" si="472"/>
        <v>3.476</v>
      </c>
      <c r="M2257" s="581">
        <f t="shared" si="472"/>
        <v>1.5090000000000001</v>
      </c>
      <c r="N2257" s="581">
        <f t="shared" si="472"/>
        <v>0.91800000000000004</v>
      </c>
      <c r="O2257" s="581">
        <f t="shared" si="472"/>
        <v>1.2135</v>
      </c>
      <c r="P2257" s="581" t="s">
        <v>164</v>
      </c>
      <c r="Q2257" s="581"/>
    </row>
    <row r="2258" spans="1:17" x14ac:dyDescent="0.35">
      <c r="A2258" s="634"/>
      <c r="B2258" s="634"/>
      <c r="C2258" s="634"/>
      <c r="D2258" s="634"/>
      <c r="E2258" s="634"/>
      <c r="F2258" s="634"/>
      <c r="G2258" s="634"/>
      <c r="H2258" s="634"/>
      <c r="I2258" s="634"/>
      <c r="J2258" s="634"/>
      <c r="K2258" s="634"/>
      <c r="L2258" s="634"/>
      <c r="M2258" s="634"/>
      <c r="N2258" s="634"/>
      <c r="O2258" s="634"/>
      <c r="P2258" s="634"/>
      <c r="Q2258" s="634"/>
    </row>
    <row r="2259" spans="1:17" ht="15" thickBot="1" x14ac:dyDescent="0.4">
      <c r="A2259" s="634"/>
      <c r="B2259" s="1589" t="s">
        <v>367</v>
      </c>
      <c r="C2259" s="1589"/>
      <c r="D2259" s="1589"/>
      <c r="E2259" s="1589"/>
      <c r="F2259" s="1589"/>
      <c r="G2259" s="1589"/>
      <c r="H2259" s="1589"/>
      <c r="I2259" s="1589"/>
      <c r="J2259" s="1589"/>
      <c r="K2259" s="1589"/>
      <c r="L2259" s="1589"/>
      <c r="M2259" s="1589"/>
      <c r="N2259" s="658"/>
      <c r="O2259" s="658"/>
      <c r="P2259" s="657"/>
      <c r="Q2259" s="634"/>
    </row>
    <row r="2260" spans="1:17" ht="36" customHeight="1" x14ac:dyDescent="0.35">
      <c r="A2260" s="1569" t="s">
        <v>1</v>
      </c>
      <c r="B2260" s="1460" t="s">
        <v>23</v>
      </c>
      <c r="C2260" s="1578"/>
      <c r="D2260" s="1578"/>
      <c r="E2260" s="1578"/>
      <c r="F2260" s="1571"/>
      <c r="G2260" s="1460" t="s">
        <v>24</v>
      </c>
      <c r="H2260" s="1571"/>
      <c r="I2260" s="1460" t="s">
        <v>4</v>
      </c>
      <c r="J2260" s="1571"/>
      <c r="K2260" s="1572" t="s">
        <v>5</v>
      </c>
      <c r="L2260" s="1573"/>
      <c r="M2260" s="1590" t="s">
        <v>6</v>
      </c>
      <c r="N2260" s="1591"/>
      <c r="O2260" s="1592"/>
      <c r="P2260" s="1593" t="s">
        <v>7</v>
      </c>
      <c r="Q2260" s="1593" t="s">
        <v>8</v>
      </c>
    </row>
    <row r="2261" spans="1:17" ht="26" x14ac:dyDescent="0.35">
      <c r="A2261" s="1597"/>
      <c r="B2261" s="568">
        <v>0.05</v>
      </c>
      <c r="C2261" s="568">
        <v>0.1</v>
      </c>
      <c r="D2261" s="568"/>
      <c r="E2261" s="568"/>
      <c r="F2261" s="568">
        <v>0.2</v>
      </c>
      <c r="G2261" s="568" t="s">
        <v>9</v>
      </c>
      <c r="H2261" s="568" t="s">
        <v>10</v>
      </c>
      <c r="I2261" s="568" t="s">
        <v>9</v>
      </c>
      <c r="J2261" s="568" t="s">
        <v>10</v>
      </c>
      <c r="K2261" s="630" t="s">
        <v>11</v>
      </c>
      <c r="L2261" s="568" t="s">
        <v>12</v>
      </c>
      <c r="M2261" s="606" t="s">
        <v>13</v>
      </c>
      <c r="N2261" s="606" t="s">
        <v>14</v>
      </c>
      <c r="O2261" s="606" t="s">
        <v>15</v>
      </c>
      <c r="P2261" s="1579"/>
      <c r="Q2261" s="1579"/>
    </row>
    <row r="2262" spans="1:17" x14ac:dyDescent="0.35">
      <c r="A2262" s="695">
        <v>42381</v>
      </c>
      <c r="B2262" s="626">
        <v>33</v>
      </c>
      <c r="C2262" s="626">
        <v>38.6</v>
      </c>
      <c r="D2262" s="574">
        <v>0</v>
      </c>
      <c r="E2262" s="574">
        <v>0</v>
      </c>
      <c r="F2262" s="574">
        <v>0</v>
      </c>
      <c r="G2262" s="691">
        <v>36.4</v>
      </c>
      <c r="H2262" s="691">
        <v>27.2</v>
      </c>
      <c r="I2262" s="692">
        <v>96</v>
      </c>
      <c r="J2262" s="692">
        <v>35</v>
      </c>
      <c r="K2262" s="626">
        <v>5.2</v>
      </c>
      <c r="L2262" s="581">
        <v>3.52</v>
      </c>
      <c r="M2262" s="626">
        <v>1.32</v>
      </c>
      <c r="N2262" s="626">
        <v>1.1000000000000001</v>
      </c>
      <c r="O2262" s="626">
        <f>AVERAGE(M2262:N2262)</f>
        <v>1.21</v>
      </c>
      <c r="P2262" s="626" t="s">
        <v>164</v>
      </c>
      <c r="Q2262" s="581">
        <v>0</v>
      </c>
    </row>
    <row r="2263" spans="1:17" x14ac:dyDescent="0.35">
      <c r="A2263" s="696">
        <v>42412</v>
      </c>
      <c r="B2263" s="626">
        <v>27.24</v>
      </c>
      <c r="C2263" s="626">
        <v>28.24</v>
      </c>
      <c r="D2263" s="574">
        <v>0</v>
      </c>
      <c r="E2263" s="574">
        <v>0</v>
      </c>
      <c r="F2263" s="574">
        <v>0</v>
      </c>
      <c r="G2263" s="691">
        <v>36</v>
      </c>
      <c r="H2263" s="691">
        <v>26</v>
      </c>
      <c r="I2263" s="692">
        <v>96</v>
      </c>
      <c r="J2263" s="692">
        <v>48</v>
      </c>
      <c r="K2263" s="626">
        <v>2.8</v>
      </c>
      <c r="L2263" s="581">
        <v>0.76</v>
      </c>
      <c r="M2263" s="626">
        <v>1.63</v>
      </c>
      <c r="N2263" s="626">
        <v>1.1599999999999999</v>
      </c>
      <c r="O2263" s="626">
        <f t="shared" ref="O2263:O2271" si="473">AVERAGE(M2263:N2263)</f>
        <v>1.395</v>
      </c>
      <c r="P2263" s="626" t="s">
        <v>164</v>
      </c>
      <c r="Q2263" s="581">
        <v>11</v>
      </c>
    </row>
    <row r="2264" spans="1:17" x14ac:dyDescent="0.35">
      <c r="A2264" s="696">
        <v>42441</v>
      </c>
      <c r="B2264" s="626">
        <v>31</v>
      </c>
      <c r="C2264" s="626">
        <v>31.44</v>
      </c>
      <c r="D2264" s="574">
        <v>0</v>
      </c>
      <c r="E2264" s="574">
        <v>0</v>
      </c>
      <c r="F2264" s="574">
        <v>0</v>
      </c>
      <c r="G2264" s="691">
        <v>35.6</v>
      </c>
      <c r="H2264" s="691">
        <v>25.6</v>
      </c>
      <c r="I2264" s="692">
        <v>96</v>
      </c>
      <c r="J2264" s="692">
        <v>42</v>
      </c>
      <c r="K2264" s="626">
        <v>4.2</v>
      </c>
      <c r="L2264" s="581">
        <v>18.38</v>
      </c>
      <c r="M2264" s="626">
        <v>1.25</v>
      </c>
      <c r="N2264" s="626">
        <v>0.67</v>
      </c>
      <c r="O2264" s="626">
        <f t="shared" si="473"/>
        <v>0.96</v>
      </c>
      <c r="P2264" s="626" t="s">
        <v>164</v>
      </c>
      <c r="Q2264" s="581">
        <v>5.2</v>
      </c>
    </row>
    <row r="2265" spans="1:17" ht="15" thickBot="1" x14ac:dyDescent="0.4">
      <c r="A2265" s="696">
        <v>42472</v>
      </c>
      <c r="B2265" s="697">
        <v>32.96</v>
      </c>
      <c r="C2265" s="697">
        <v>30.8</v>
      </c>
      <c r="D2265" s="574">
        <v>0</v>
      </c>
      <c r="E2265" s="574">
        <v>0</v>
      </c>
      <c r="F2265" s="574">
        <v>0</v>
      </c>
      <c r="G2265" s="698">
        <v>36.6</v>
      </c>
      <c r="H2265" s="698">
        <v>25.4</v>
      </c>
      <c r="I2265" s="692">
        <v>96</v>
      </c>
      <c r="J2265" s="699">
        <v>27</v>
      </c>
      <c r="K2265" s="639">
        <v>3</v>
      </c>
      <c r="L2265" s="700">
        <v>9.06</v>
      </c>
      <c r="M2265" s="697">
        <v>1.27</v>
      </c>
      <c r="N2265" s="697">
        <v>0.87</v>
      </c>
      <c r="O2265" s="626">
        <f t="shared" si="473"/>
        <v>1.07</v>
      </c>
      <c r="P2265" s="626" t="s">
        <v>164</v>
      </c>
      <c r="Q2265" s="700">
        <v>0</v>
      </c>
    </row>
    <row r="2266" spans="1:17" x14ac:dyDescent="0.35">
      <c r="A2266" s="695">
        <v>42502</v>
      </c>
      <c r="B2266" s="626">
        <v>33.479999999999997</v>
      </c>
      <c r="C2266" s="626">
        <v>28.88</v>
      </c>
      <c r="D2266" s="574">
        <v>0</v>
      </c>
      <c r="E2266" s="574">
        <v>0</v>
      </c>
      <c r="F2266" s="574">
        <v>0</v>
      </c>
      <c r="G2266" s="691">
        <v>37</v>
      </c>
      <c r="H2266" s="691">
        <v>23.4</v>
      </c>
      <c r="I2266" s="692">
        <v>91</v>
      </c>
      <c r="J2266" s="692">
        <v>23</v>
      </c>
      <c r="K2266" s="701">
        <v>6.5</v>
      </c>
      <c r="L2266" s="581">
        <v>7.78</v>
      </c>
      <c r="M2266" s="626">
        <v>1.29</v>
      </c>
      <c r="N2266" s="626">
        <v>0.89</v>
      </c>
      <c r="O2266" s="626">
        <f t="shared" si="473"/>
        <v>1.0900000000000001</v>
      </c>
      <c r="P2266" s="626" t="s">
        <v>164</v>
      </c>
      <c r="Q2266" s="581">
        <v>0</v>
      </c>
    </row>
    <row r="2267" spans="1:17" x14ac:dyDescent="0.35">
      <c r="A2267" s="695">
        <v>42533</v>
      </c>
      <c r="B2267" s="626">
        <v>27.52</v>
      </c>
      <c r="C2267" s="626">
        <v>33.56</v>
      </c>
      <c r="D2267" s="574">
        <v>0</v>
      </c>
      <c r="E2267" s="574">
        <v>0</v>
      </c>
      <c r="F2267" s="574">
        <v>0</v>
      </c>
      <c r="G2267" s="691">
        <v>37.6</v>
      </c>
      <c r="H2267" s="691">
        <v>24.4</v>
      </c>
      <c r="I2267" s="692">
        <v>91</v>
      </c>
      <c r="J2267" s="692">
        <v>34</v>
      </c>
      <c r="K2267" s="626">
        <v>6</v>
      </c>
      <c r="L2267" s="581">
        <v>7.88</v>
      </c>
      <c r="M2267" s="626">
        <v>2.16</v>
      </c>
      <c r="N2267" s="626">
        <v>0.51</v>
      </c>
      <c r="O2267" s="626">
        <f t="shared" si="473"/>
        <v>1.335</v>
      </c>
      <c r="P2267" s="626" t="s">
        <v>164</v>
      </c>
      <c r="Q2267" s="581">
        <v>0</v>
      </c>
    </row>
    <row r="2268" spans="1:17" x14ac:dyDescent="0.35">
      <c r="A2268" s="695">
        <v>42563</v>
      </c>
      <c r="B2268" s="626">
        <v>34.049999999999997</v>
      </c>
      <c r="C2268" s="626">
        <v>29.08</v>
      </c>
      <c r="D2268" s="574">
        <v>0</v>
      </c>
      <c r="E2268" s="574">
        <v>0</v>
      </c>
      <c r="F2268" s="574">
        <v>0</v>
      </c>
      <c r="G2268" s="691">
        <v>37.4</v>
      </c>
      <c r="H2268" s="691">
        <v>23.6</v>
      </c>
      <c r="I2268" s="692">
        <v>91</v>
      </c>
      <c r="J2268" s="692">
        <v>30</v>
      </c>
      <c r="K2268" s="626">
        <v>6</v>
      </c>
      <c r="L2268" s="581">
        <v>8.32</v>
      </c>
      <c r="M2268" s="626">
        <v>1.1299999999999999</v>
      </c>
      <c r="N2268" s="626">
        <v>0.63</v>
      </c>
      <c r="O2268" s="626">
        <f t="shared" si="473"/>
        <v>0.87999999999999989</v>
      </c>
      <c r="P2268" s="626" t="s">
        <v>164</v>
      </c>
      <c r="Q2268" s="581">
        <v>0</v>
      </c>
    </row>
    <row r="2269" spans="1:17" x14ac:dyDescent="0.35">
      <c r="A2269" s="695">
        <v>42594</v>
      </c>
      <c r="B2269" s="626">
        <v>35.24</v>
      </c>
      <c r="C2269" s="626">
        <v>29.56</v>
      </c>
      <c r="D2269" s="574">
        <v>0</v>
      </c>
      <c r="E2269" s="574">
        <v>0</v>
      </c>
      <c r="F2269" s="574">
        <v>0</v>
      </c>
      <c r="G2269" s="691">
        <v>36.799999999999997</v>
      </c>
      <c r="H2269" s="691">
        <v>20.399999999999999</v>
      </c>
      <c r="I2269" s="692">
        <v>91</v>
      </c>
      <c r="J2269" s="692">
        <v>31</v>
      </c>
      <c r="K2269" s="626">
        <v>6.5</v>
      </c>
      <c r="L2269" s="581">
        <v>6.79</v>
      </c>
      <c r="M2269" s="626">
        <v>1.1200000000000001</v>
      </c>
      <c r="N2269" s="626">
        <v>0.72</v>
      </c>
      <c r="O2269" s="626">
        <f t="shared" si="473"/>
        <v>0.92</v>
      </c>
      <c r="P2269" s="626" t="s">
        <v>164</v>
      </c>
      <c r="Q2269" s="581">
        <v>0</v>
      </c>
    </row>
    <row r="2270" spans="1:17" x14ac:dyDescent="0.35">
      <c r="A2270" s="696">
        <v>42625</v>
      </c>
      <c r="B2270" s="626">
        <v>36.28</v>
      </c>
      <c r="C2270" s="626">
        <v>30</v>
      </c>
      <c r="D2270" s="574">
        <v>0</v>
      </c>
      <c r="E2270" s="574">
        <v>0</v>
      </c>
      <c r="F2270" s="574">
        <v>0</v>
      </c>
      <c r="G2270" s="691">
        <v>36.799999999999997</v>
      </c>
      <c r="H2270" s="691">
        <v>26</v>
      </c>
      <c r="I2270" s="692">
        <v>86</v>
      </c>
      <c r="J2270" s="692">
        <v>34</v>
      </c>
      <c r="K2270" s="626">
        <v>6.3</v>
      </c>
      <c r="L2270" s="581">
        <v>9.34</v>
      </c>
      <c r="M2270" s="626">
        <v>1.41</v>
      </c>
      <c r="N2270" s="626">
        <v>0.69</v>
      </c>
      <c r="O2270" s="626">
        <f t="shared" si="473"/>
        <v>1.0499999999999998</v>
      </c>
      <c r="P2270" s="626" t="s">
        <v>164</v>
      </c>
      <c r="Q2270" s="581">
        <v>0</v>
      </c>
    </row>
    <row r="2271" spans="1:17" x14ac:dyDescent="0.35">
      <c r="A2271" s="696">
        <v>42655</v>
      </c>
      <c r="B2271" s="626">
        <v>32.880000000000003</v>
      </c>
      <c r="C2271" s="626">
        <v>30.68</v>
      </c>
      <c r="D2271" s="574">
        <v>0</v>
      </c>
      <c r="E2271" s="574">
        <v>0</v>
      </c>
      <c r="F2271" s="574">
        <v>0</v>
      </c>
      <c r="G2271" s="691">
        <v>39.4</v>
      </c>
      <c r="H2271" s="691">
        <v>25.8</v>
      </c>
      <c r="I2271" s="692">
        <v>92</v>
      </c>
      <c r="J2271" s="692">
        <v>34</v>
      </c>
      <c r="K2271" s="626">
        <v>6.2</v>
      </c>
      <c r="L2271" s="581">
        <v>8.0399999999999991</v>
      </c>
      <c r="M2271" s="626">
        <v>1.23</v>
      </c>
      <c r="N2271" s="626">
        <v>0.82</v>
      </c>
      <c r="O2271" s="626">
        <f t="shared" si="473"/>
        <v>1.0249999999999999</v>
      </c>
      <c r="P2271" s="626" t="s">
        <v>164</v>
      </c>
      <c r="Q2271" s="581">
        <v>0</v>
      </c>
    </row>
    <row r="2272" spans="1:17" x14ac:dyDescent="0.35">
      <c r="A2272" s="580" t="s">
        <v>16</v>
      </c>
      <c r="B2272" s="697">
        <f>SUM(B2262:B2271)</f>
        <v>323.64999999999998</v>
      </c>
      <c r="C2272" s="697">
        <f>SUM(C2262:C2271)</f>
        <v>310.84000000000003</v>
      </c>
      <c r="D2272" s="574">
        <v>0</v>
      </c>
      <c r="E2272" s="574">
        <v>0</v>
      </c>
      <c r="F2272" s="574">
        <v>0</v>
      </c>
      <c r="G2272" s="697">
        <f t="shared" ref="G2272:O2272" si="474">SUM(G2262:G2271)</f>
        <v>369.59999999999997</v>
      </c>
      <c r="H2272" s="697">
        <f t="shared" si="474"/>
        <v>247.80000000000004</v>
      </c>
      <c r="I2272" s="697">
        <f t="shared" si="474"/>
        <v>926</v>
      </c>
      <c r="J2272" s="697">
        <f t="shared" si="474"/>
        <v>338</v>
      </c>
      <c r="K2272" s="697">
        <f t="shared" si="474"/>
        <v>52.7</v>
      </c>
      <c r="L2272" s="697">
        <f t="shared" si="474"/>
        <v>79.87</v>
      </c>
      <c r="M2272" s="697">
        <f t="shared" si="474"/>
        <v>13.810000000000002</v>
      </c>
      <c r="N2272" s="697">
        <f t="shared" si="474"/>
        <v>8.0599999999999987</v>
      </c>
      <c r="O2272" s="697">
        <f t="shared" si="474"/>
        <v>10.935</v>
      </c>
      <c r="P2272" s="626" t="s">
        <v>164</v>
      </c>
      <c r="Q2272" s="586"/>
    </row>
    <row r="2273" spans="1:17" x14ac:dyDescent="0.35">
      <c r="A2273" s="580" t="s">
        <v>18</v>
      </c>
      <c r="B2273" s="697">
        <f>AVERAGE(B2262:B2271)</f>
        <v>32.364999999999995</v>
      </c>
      <c r="C2273" s="697">
        <f>AVERAGE(C2262:C2271)</f>
        <v>31.084000000000003</v>
      </c>
      <c r="D2273" s="574">
        <v>0</v>
      </c>
      <c r="E2273" s="574">
        <v>0</v>
      </c>
      <c r="F2273" s="574">
        <v>0</v>
      </c>
      <c r="G2273" s="697">
        <f t="shared" ref="G2273:O2273" si="475">AVERAGE(G2262:G2271)</f>
        <v>36.959999999999994</v>
      </c>
      <c r="H2273" s="697">
        <f t="shared" si="475"/>
        <v>24.780000000000005</v>
      </c>
      <c r="I2273" s="697">
        <f t="shared" si="475"/>
        <v>92.6</v>
      </c>
      <c r="J2273" s="697">
        <f t="shared" si="475"/>
        <v>33.799999999999997</v>
      </c>
      <c r="K2273" s="697">
        <f t="shared" si="475"/>
        <v>5.2700000000000005</v>
      </c>
      <c r="L2273" s="697">
        <f t="shared" si="475"/>
        <v>7.9870000000000001</v>
      </c>
      <c r="M2273" s="697">
        <f t="shared" si="475"/>
        <v>1.3810000000000002</v>
      </c>
      <c r="N2273" s="697">
        <f t="shared" si="475"/>
        <v>0.80599999999999983</v>
      </c>
      <c r="O2273" s="697">
        <f t="shared" si="475"/>
        <v>1.0935000000000001</v>
      </c>
      <c r="P2273" s="626" t="s">
        <v>164</v>
      </c>
      <c r="Q2273" s="586"/>
    </row>
    <row r="2274" spans="1:17" ht="15" thickBot="1" x14ac:dyDescent="0.4">
      <c r="A2274" s="696">
        <v>42686</v>
      </c>
      <c r="B2274" s="697">
        <v>36.479999999999997</v>
      </c>
      <c r="C2274" s="697">
        <v>30.4</v>
      </c>
      <c r="D2274" s="574">
        <v>0</v>
      </c>
      <c r="E2274" s="574">
        <v>0</v>
      </c>
      <c r="F2274" s="574">
        <v>0</v>
      </c>
      <c r="G2274" s="698">
        <v>38</v>
      </c>
      <c r="H2274" s="698">
        <v>25.8</v>
      </c>
      <c r="I2274" s="692">
        <v>86</v>
      </c>
      <c r="J2274" s="699">
        <v>28</v>
      </c>
      <c r="K2274" s="639">
        <v>6.5</v>
      </c>
      <c r="L2274" s="700">
        <v>11.26</v>
      </c>
      <c r="M2274" s="697">
        <v>1.1000000000000001</v>
      </c>
      <c r="N2274" s="697">
        <v>0.79</v>
      </c>
      <c r="O2274" s="626">
        <f>AVERAGE(M2274:N2274)</f>
        <v>0.94500000000000006</v>
      </c>
      <c r="P2274" s="626" t="s">
        <v>164</v>
      </c>
      <c r="Q2274" s="586">
        <v>0</v>
      </c>
    </row>
    <row r="2275" spans="1:17" x14ac:dyDescent="0.35">
      <c r="A2275" s="695">
        <v>42716</v>
      </c>
      <c r="B2275" s="626">
        <v>38.44</v>
      </c>
      <c r="C2275" s="626">
        <v>31</v>
      </c>
      <c r="D2275" s="574">
        <v>0</v>
      </c>
      <c r="E2275" s="574">
        <v>0</v>
      </c>
      <c r="F2275" s="574">
        <v>0</v>
      </c>
      <c r="G2275" s="691">
        <v>38.200000000000003</v>
      </c>
      <c r="H2275" s="691">
        <v>26.6</v>
      </c>
      <c r="I2275" s="692">
        <v>82</v>
      </c>
      <c r="J2275" s="692">
        <v>30</v>
      </c>
      <c r="K2275" s="701">
        <v>6.5</v>
      </c>
      <c r="L2275" s="581">
        <v>6.06</v>
      </c>
      <c r="M2275" s="626">
        <v>1.1299999999999999</v>
      </c>
      <c r="N2275" s="626">
        <v>0.74</v>
      </c>
      <c r="O2275" s="626">
        <f t="shared" ref="O2275:O2283" si="476">AVERAGE(M2275:N2275)</f>
        <v>0.93499999999999994</v>
      </c>
      <c r="P2275" s="626" t="s">
        <v>164</v>
      </c>
      <c r="Q2275" s="581">
        <v>0</v>
      </c>
    </row>
    <row r="2276" spans="1:17" x14ac:dyDescent="0.35">
      <c r="A2276" s="695" t="s">
        <v>368</v>
      </c>
      <c r="B2276" s="626">
        <v>38.880000000000003</v>
      </c>
      <c r="C2276" s="626">
        <v>31.64</v>
      </c>
      <c r="D2276" s="574">
        <v>0</v>
      </c>
      <c r="E2276" s="574">
        <v>0</v>
      </c>
      <c r="F2276" s="574">
        <v>0</v>
      </c>
      <c r="G2276" s="691">
        <v>35.200000000000003</v>
      </c>
      <c r="H2276" s="691">
        <v>30.8</v>
      </c>
      <c r="I2276" s="692">
        <v>92</v>
      </c>
      <c r="J2276" s="692">
        <v>35</v>
      </c>
      <c r="K2276" s="626">
        <v>2.5</v>
      </c>
      <c r="L2276" s="581">
        <v>12.26</v>
      </c>
      <c r="M2276" s="626">
        <v>1.28</v>
      </c>
      <c r="N2276" s="626">
        <v>0.74</v>
      </c>
      <c r="O2276" s="626">
        <f t="shared" si="476"/>
        <v>1.01</v>
      </c>
      <c r="P2276" s="626" t="s">
        <v>164</v>
      </c>
      <c r="Q2276" s="581">
        <v>0</v>
      </c>
    </row>
    <row r="2277" spans="1:17" x14ac:dyDescent="0.35">
      <c r="A2277" s="695" t="s">
        <v>369</v>
      </c>
      <c r="B2277" s="626">
        <v>39</v>
      </c>
      <c r="C2277" s="626">
        <v>31.04</v>
      </c>
      <c r="D2277" s="574">
        <v>0</v>
      </c>
      <c r="E2277" s="574">
        <v>0</v>
      </c>
      <c r="F2277" s="574">
        <v>0</v>
      </c>
      <c r="G2277" s="691">
        <v>36</v>
      </c>
      <c r="H2277" s="691">
        <v>28.2</v>
      </c>
      <c r="I2277" s="692">
        <v>75</v>
      </c>
      <c r="J2277" s="692">
        <v>34</v>
      </c>
      <c r="K2277" s="626">
        <v>6.7</v>
      </c>
      <c r="L2277" s="581">
        <v>8.6</v>
      </c>
      <c r="M2277" s="626">
        <v>1.38</v>
      </c>
      <c r="N2277" s="626">
        <v>0.71</v>
      </c>
      <c r="O2277" s="626">
        <f t="shared" si="476"/>
        <v>1.0449999999999999</v>
      </c>
      <c r="P2277" s="626" t="s">
        <v>164</v>
      </c>
      <c r="Q2277" s="581">
        <v>0</v>
      </c>
    </row>
    <row r="2278" spans="1:17" x14ac:dyDescent="0.35">
      <c r="A2278" s="695" t="s">
        <v>370</v>
      </c>
      <c r="B2278" s="626">
        <v>37.880000000000003</v>
      </c>
      <c r="C2278" s="626">
        <v>31.4</v>
      </c>
      <c r="D2278" s="574">
        <v>0</v>
      </c>
      <c r="E2278" s="574">
        <v>0</v>
      </c>
      <c r="F2278" s="574">
        <v>0</v>
      </c>
      <c r="G2278" s="691">
        <v>36.4</v>
      </c>
      <c r="H2278" s="691">
        <v>28</v>
      </c>
      <c r="I2278" s="692">
        <v>72</v>
      </c>
      <c r="J2278" s="692">
        <v>36</v>
      </c>
      <c r="K2278" s="626">
        <v>6.3</v>
      </c>
      <c r="L2278" s="581">
        <v>8.0399999999999991</v>
      </c>
      <c r="M2278" s="626">
        <v>1.24</v>
      </c>
      <c r="N2278" s="626">
        <v>0.89</v>
      </c>
      <c r="O2278" s="626">
        <f t="shared" si="476"/>
        <v>1.0649999999999999</v>
      </c>
      <c r="P2278" s="626" t="s">
        <v>164</v>
      </c>
      <c r="Q2278" s="581">
        <v>0</v>
      </c>
    </row>
    <row r="2279" spans="1:17" x14ac:dyDescent="0.35">
      <c r="A2279" s="696" t="s">
        <v>371</v>
      </c>
      <c r="B2279" s="626">
        <v>35.840000000000003</v>
      </c>
      <c r="C2279" s="626">
        <v>30.52</v>
      </c>
      <c r="D2279" s="574">
        <v>0</v>
      </c>
      <c r="E2279" s="574">
        <v>0</v>
      </c>
      <c r="F2279" s="574">
        <v>0</v>
      </c>
      <c r="G2279" s="691">
        <v>37</v>
      </c>
      <c r="H2279" s="691">
        <v>25.4</v>
      </c>
      <c r="I2279" s="692">
        <v>82</v>
      </c>
      <c r="J2279" s="692">
        <v>32</v>
      </c>
      <c r="K2279" s="626">
        <v>7</v>
      </c>
      <c r="L2279" s="581">
        <v>9.74</v>
      </c>
      <c r="M2279" s="626">
        <v>1.6</v>
      </c>
      <c r="N2279" s="626">
        <v>0.65</v>
      </c>
      <c r="O2279" s="626">
        <f t="shared" si="476"/>
        <v>1.125</v>
      </c>
      <c r="P2279" s="626" t="s">
        <v>164</v>
      </c>
      <c r="Q2279" s="581">
        <v>0</v>
      </c>
    </row>
    <row r="2280" spans="1:17" x14ac:dyDescent="0.35">
      <c r="A2280" s="696" t="s">
        <v>372</v>
      </c>
      <c r="B2280" s="626">
        <v>36.92</v>
      </c>
      <c r="C2280" s="626">
        <v>24.88</v>
      </c>
      <c r="D2280" s="574">
        <v>0</v>
      </c>
      <c r="E2280" s="574">
        <v>0</v>
      </c>
      <c r="F2280" s="574">
        <v>0</v>
      </c>
      <c r="G2280" s="691">
        <v>37.4</v>
      </c>
      <c r="H2280" s="691">
        <v>26.8</v>
      </c>
      <c r="I2280" s="692">
        <v>79</v>
      </c>
      <c r="J2280" s="692">
        <v>31</v>
      </c>
      <c r="K2280" s="626">
        <v>8</v>
      </c>
      <c r="L2280" s="581">
        <v>9.1</v>
      </c>
      <c r="M2280" s="626">
        <v>1.43</v>
      </c>
      <c r="N2280" s="626">
        <v>0.9</v>
      </c>
      <c r="O2280" s="626">
        <f t="shared" si="476"/>
        <v>1.165</v>
      </c>
      <c r="P2280" s="626" t="s">
        <v>164</v>
      </c>
      <c r="Q2280" s="581">
        <v>0</v>
      </c>
    </row>
    <row r="2281" spans="1:17" ht="15" thickBot="1" x14ac:dyDescent="0.4">
      <c r="A2281" s="696" t="s">
        <v>373</v>
      </c>
      <c r="B2281" s="697">
        <v>38.08</v>
      </c>
      <c r="C2281" s="697">
        <v>30.06</v>
      </c>
      <c r="D2281" s="574">
        <v>0</v>
      </c>
      <c r="E2281" s="574">
        <v>0</v>
      </c>
      <c r="F2281" s="574">
        <v>0</v>
      </c>
      <c r="G2281" s="698">
        <v>38.200000000000003</v>
      </c>
      <c r="H2281" s="698">
        <v>27</v>
      </c>
      <c r="I2281" s="692">
        <v>78</v>
      </c>
      <c r="J2281" s="699">
        <v>28</v>
      </c>
      <c r="K2281" s="626" t="s">
        <v>164</v>
      </c>
      <c r="L2281" s="700">
        <v>8.2799999999999994</v>
      </c>
      <c r="M2281" s="697">
        <v>1.6</v>
      </c>
      <c r="N2281" s="697">
        <v>0.93</v>
      </c>
      <c r="O2281" s="626">
        <f t="shared" si="476"/>
        <v>1.2650000000000001</v>
      </c>
      <c r="P2281" s="626" t="s">
        <v>164</v>
      </c>
      <c r="Q2281" s="586">
        <v>0</v>
      </c>
    </row>
    <row r="2282" spans="1:17" x14ac:dyDescent="0.35">
      <c r="A2282" s="695" t="s">
        <v>374</v>
      </c>
      <c r="B2282" s="626">
        <v>38.68</v>
      </c>
      <c r="C2282" s="626">
        <v>31.04</v>
      </c>
      <c r="D2282" s="574">
        <v>0</v>
      </c>
      <c r="E2282" s="574">
        <v>0</v>
      </c>
      <c r="F2282" s="574">
        <v>0</v>
      </c>
      <c r="G2282" s="691">
        <v>37.200000000000003</v>
      </c>
      <c r="H2282" s="691">
        <v>28.2</v>
      </c>
      <c r="I2282" s="692">
        <v>66</v>
      </c>
      <c r="J2282" s="692">
        <v>30</v>
      </c>
      <c r="K2282" s="626" t="s">
        <v>164</v>
      </c>
      <c r="L2282" s="581">
        <v>9.06</v>
      </c>
      <c r="M2282" s="626">
        <v>1.65</v>
      </c>
      <c r="N2282" s="626">
        <v>0.78</v>
      </c>
      <c r="O2282" s="626">
        <f t="shared" si="476"/>
        <v>1.2149999999999999</v>
      </c>
      <c r="P2282" s="626" t="s">
        <v>164</v>
      </c>
      <c r="Q2282" s="581">
        <v>0</v>
      </c>
    </row>
    <row r="2283" spans="1:17" x14ac:dyDescent="0.35">
      <c r="A2283" s="695" t="s">
        <v>375</v>
      </c>
      <c r="B2283" s="626">
        <v>37.479999999999997</v>
      </c>
      <c r="C2283" s="626">
        <v>30.38</v>
      </c>
      <c r="D2283" s="574">
        <v>0</v>
      </c>
      <c r="E2283" s="574">
        <v>0</v>
      </c>
      <c r="F2283" s="574">
        <v>0</v>
      </c>
      <c r="G2283" s="691">
        <v>39</v>
      </c>
      <c r="H2283" s="691">
        <v>23.4</v>
      </c>
      <c r="I2283" s="692">
        <v>82</v>
      </c>
      <c r="J2283" s="692">
        <v>25</v>
      </c>
      <c r="K2283" s="626" t="s">
        <v>164</v>
      </c>
      <c r="L2283" s="581">
        <v>8.7799999999999994</v>
      </c>
      <c r="M2283" s="626">
        <v>1.37</v>
      </c>
      <c r="N2283" s="626">
        <v>0.82</v>
      </c>
      <c r="O2283" s="626">
        <f t="shared" si="476"/>
        <v>1.095</v>
      </c>
      <c r="P2283" s="626" t="s">
        <v>164</v>
      </c>
      <c r="Q2283" s="581">
        <v>0</v>
      </c>
    </row>
    <row r="2284" spans="1:17" x14ac:dyDescent="0.35">
      <c r="A2284" s="580" t="s">
        <v>16</v>
      </c>
      <c r="B2284" s="626">
        <f>SUM(B2274:B2283)</f>
        <v>377.68</v>
      </c>
      <c r="C2284" s="626">
        <f>SUM(C2274:C2283)</f>
        <v>302.36</v>
      </c>
      <c r="D2284" s="574">
        <v>0</v>
      </c>
      <c r="E2284" s="574">
        <v>0</v>
      </c>
      <c r="F2284" s="574">
        <v>0</v>
      </c>
      <c r="G2284" s="626">
        <f t="shared" ref="G2284:O2284" si="477">SUM(G2274:G2283)</f>
        <v>372.59999999999997</v>
      </c>
      <c r="H2284" s="626">
        <f t="shared" si="477"/>
        <v>270.2</v>
      </c>
      <c r="I2284" s="626">
        <f t="shared" si="477"/>
        <v>794</v>
      </c>
      <c r="J2284" s="626">
        <f t="shared" si="477"/>
        <v>309</v>
      </c>
      <c r="K2284" s="626">
        <f t="shared" si="477"/>
        <v>43.5</v>
      </c>
      <c r="L2284" s="626">
        <f t="shared" si="477"/>
        <v>91.18</v>
      </c>
      <c r="M2284" s="626">
        <f t="shared" si="477"/>
        <v>13.780000000000001</v>
      </c>
      <c r="N2284" s="626">
        <f t="shared" si="477"/>
        <v>7.9500000000000011</v>
      </c>
      <c r="O2284" s="626">
        <f t="shared" si="477"/>
        <v>10.865</v>
      </c>
      <c r="P2284" s="626" t="s">
        <v>164</v>
      </c>
      <c r="Q2284" s="581"/>
    </row>
    <row r="2285" spans="1:17" x14ac:dyDescent="0.35">
      <c r="A2285" s="580" t="s">
        <v>18</v>
      </c>
      <c r="B2285" s="626">
        <f>AVERAGE(B2274:B2283)</f>
        <v>37.768000000000001</v>
      </c>
      <c r="C2285" s="626">
        <f>AVERAGE(C2274:C2283)</f>
        <v>30.236000000000001</v>
      </c>
      <c r="D2285" s="574">
        <v>0</v>
      </c>
      <c r="E2285" s="574">
        <v>0</v>
      </c>
      <c r="F2285" s="574">
        <v>0</v>
      </c>
      <c r="G2285" s="626">
        <f t="shared" ref="G2285:O2285" si="478">AVERAGE(G2274:G2283)</f>
        <v>37.26</v>
      </c>
      <c r="H2285" s="626">
        <f t="shared" si="478"/>
        <v>27.02</v>
      </c>
      <c r="I2285" s="626">
        <f t="shared" si="478"/>
        <v>79.400000000000006</v>
      </c>
      <c r="J2285" s="626">
        <f t="shared" si="478"/>
        <v>30.9</v>
      </c>
      <c r="K2285" s="626">
        <f t="shared" si="478"/>
        <v>6.2142857142857144</v>
      </c>
      <c r="L2285" s="626">
        <f t="shared" si="478"/>
        <v>9.1180000000000003</v>
      </c>
      <c r="M2285" s="626">
        <f t="shared" si="478"/>
        <v>1.3780000000000001</v>
      </c>
      <c r="N2285" s="626">
        <f t="shared" si="478"/>
        <v>0.79500000000000015</v>
      </c>
      <c r="O2285" s="626">
        <f t="shared" si="478"/>
        <v>1.0865</v>
      </c>
      <c r="P2285" s="626" t="s">
        <v>164</v>
      </c>
      <c r="Q2285" s="581"/>
    </row>
    <row r="2286" spans="1:17" x14ac:dyDescent="0.35">
      <c r="A2286" s="695" t="s">
        <v>376</v>
      </c>
      <c r="B2286" s="626">
        <v>39.92</v>
      </c>
      <c r="C2286" s="626">
        <v>31.72</v>
      </c>
      <c r="D2286" s="574">
        <v>0</v>
      </c>
      <c r="E2286" s="574">
        <v>0</v>
      </c>
      <c r="F2286" s="574">
        <v>0</v>
      </c>
      <c r="G2286" s="691">
        <v>38.4</v>
      </c>
      <c r="H2286" s="691">
        <v>28.6</v>
      </c>
      <c r="I2286" s="692">
        <v>68</v>
      </c>
      <c r="J2286" s="692">
        <v>32</v>
      </c>
      <c r="K2286" s="626" t="s">
        <v>164</v>
      </c>
      <c r="L2286" s="581">
        <v>12.68</v>
      </c>
      <c r="M2286" s="626">
        <v>1.54</v>
      </c>
      <c r="N2286" s="626">
        <v>0.92</v>
      </c>
      <c r="O2286" s="626">
        <f>AVERAGE(M2286:N2286)</f>
        <v>1.23</v>
      </c>
      <c r="P2286" s="626" t="s">
        <v>164</v>
      </c>
      <c r="Q2286" s="581">
        <v>0</v>
      </c>
    </row>
    <row r="2287" spans="1:17" x14ac:dyDescent="0.35">
      <c r="A2287" s="695" t="s">
        <v>377</v>
      </c>
      <c r="B2287" s="626">
        <v>40.64</v>
      </c>
      <c r="C2287" s="626">
        <v>32.520000000000003</v>
      </c>
      <c r="D2287" s="574">
        <v>0</v>
      </c>
      <c r="E2287" s="574">
        <v>0</v>
      </c>
      <c r="F2287" s="574">
        <v>0</v>
      </c>
      <c r="G2287" s="691">
        <v>39</v>
      </c>
      <c r="H2287" s="691">
        <v>29</v>
      </c>
      <c r="I2287" s="692">
        <v>79</v>
      </c>
      <c r="J2287" s="692">
        <v>32</v>
      </c>
      <c r="K2287" s="626" t="s">
        <v>164</v>
      </c>
      <c r="L2287" s="581">
        <v>10.25</v>
      </c>
      <c r="M2287" s="626">
        <v>1.31</v>
      </c>
      <c r="N2287" s="626">
        <v>1.08</v>
      </c>
      <c r="O2287" s="626">
        <f t="shared" ref="O2287:O2296" si="479">AVERAGE(M2287:N2287)</f>
        <v>1.1950000000000001</v>
      </c>
      <c r="P2287" s="626" t="s">
        <v>164</v>
      </c>
      <c r="Q2287" s="581">
        <v>0</v>
      </c>
    </row>
    <row r="2288" spans="1:17" x14ac:dyDescent="0.35">
      <c r="A2288" s="696" t="s">
        <v>378</v>
      </c>
      <c r="B2288" s="626">
        <v>33.56</v>
      </c>
      <c r="C2288" s="626">
        <v>33</v>
      </c>
      <c r="D2288" s="574">
        <v>0</v>
      </c>
      <c r="E2288" s="574">
        <v>0</v>
      </c>
      <c r="F2288" s="574">
        <v>0</v>
      </c>
      <c r="G2288" s="691">
        <v>39</v>
      </c>
      <c r="H2288" s="691">
        <v>28.2</v>
      </c>
      <c r="I2288" s="692">
        <v>79</v>
      </c>
      <c r="J2288" s="692">
        <v>29</v>
      </c>
      <c r="K2288" s="626" t="s">
        <v>164</v>
      </c>
      <c r="L2288" s="581">
        <v>10.46</v>
      </c>
      <c r="M2288" s="626">
        <v>1.59</v>
      </c>
      <c r="N2288" s="626">
        <v>1.19</v>
      </c>
      <c r="O2288" s="626">
        <f t="shared" si="479"/>
        <v>1.3900000000000001</v>
      </c>
      <c r="P2288" s="626" t="s">
        <v>164</v>
      </c>
      <c r="Q2288" s="581">
        <v>0</v>
      </c>
    </row>
    <row r="2289" spans="1:17" x14ac:dyDescent="0.35">
      <c r="A2289" s="696" t="s">
        <v>379</v>
      </c>
      <c r="B2289" s="626">
        <v>30.84</v>
      </c>
      <c r="C2289" s="626">
        <v>33</v>
      </c>
      <c r="D2289" s="574">
        <v>0</v>
      </c>
      <c r="E2289" s="574">
        <v>0</v>
      </c>
      <c r="F2289" s="574">
        <v>0</v>
      </c>
      <c r="G2289" s="691">
        <v>38</v>
      </c>
      <c r="H2289" s="691">
        <v>28.2</v>
      </c>
      <c r="I2289" s="692">
        <v>66</v>
      </c>
      <c r="J2289" s="692">
        <v>28</v>
      </c>
      <c r="K2289" s="626" t="s">
        <v>164</v>
      </c>
      <c r="L2289" s="581">
        <v>9.8800000000000008</v>
      </c>
      <c r="M2289" s="626">
        <v>1.7</v>
      </c>
      <c r="N2289" s="626">
        <v>0.76</v>
      </c>
      <c r="O2289" s="626">
        <f t="shared" si="479"/>
        <v>1.23</v>
      </c>
      <c r="P2289" s="626" t="s">
        <v>164</v>
      </c>
      <c r="Q2289" s="581">
        <v>0</v>
      </c>
    </row>
    <row r="2290" spans="1:17" ht="15" thickBot="1" x14ac:dyDescent="0.4">
      <c r="A2290" s="702" t="s">
        <v>380</v>
      </c>
      <c r="B2290" s="703">
        <v>39.56</v>
      </c>
      <c r="C2290" s="703">
        <v>33</v>
      </c>
      <c r="D2290" s="574">
        <v>0</v>
      </c>
      <c r="E2290" s="574">
        <v>0</v>
      </c>
      <c r="F2290" s="574">
        <v>0</v>
      </c>
      <c r="G2290" s="704">
        <v>38.4</v>
      </c>
      <c r="H2290" s="704">
        <v>29.2</v>
      </c>
      <c r="I2290" s="705">
        <v>68</v>
      </c>
      <c r="J2290" s="705">
        <v>29</v>
      </c>
      <c r="K2290" s="626" t="s">
        <v>164</v>
      </c>
      <c r="L2290" s="700">
        <v>11.04</v>
      </c>
      <c r="M2290" s="703">
        <v>1.48</v>
      </c>
      <c r="N2290" s="703">
        <v>0.83</v>
      </c>
      <c r="O2290" s="626">
        <f t="shared" si="479"/>
        <v>1.155</v>
      </c>
      <c r="P2290" s="626" t="s">
        <v>164</v>
      </c>
      <c r="Q2290" s="700">
        <v>0</v>
      </c>
    </row>
    <row r="2291" spans="1:17" x14ac:dyDescent="0.35">
      <c r="A2291" s="695" t="s">
        <v>381</v>
      </c>
      <c r="B2291" s="626">
        <v>40.96</v>
      </c>
      <c r="C2291" s="626">
        <v>33.840000000000003</v>
      </c>
      <c r="D2291" s="574">
        <v>0</v>
      </c>
      <c r="E2291" s="574">
        <v>0</v>
      </c>
      <c r="F2291" s="574">
        <v>0</v>
      </c>
      <c r="G2291" s="691">
        <v>39</v>
      </c>
      <c r="H2291" s="691">
        <v>29.8</v>
      </c>
      <c r="I2291" s="692">
        <v>76</v>
      </c>
      <c r="J2291" s="692">
        <v>28</v>
      </c>
      <c r="K2291" s="626" t="s">
        <v>164</v>
      </c>
      <c r="L2291" s="581">
        <v>10.26</v>
      </c>
      <c r="M2291" s="626">
        <v>1.77</v>
      </c>
      <c r="N2291" s="626">
        <v>1.1200000000000001</v>
      </c>
      <c r="O2291" s="626">
        <f t="shared" si="479"/>
        <v>1.4450000000000001</v>
      </c>
      <c r="P2291" s="626" t="s">
        <v>164</v>
      </c>
      <c r="Q2291" s="581">
        <v>0</v>
      </c>
    </row>
    <row r="2292" spans="1:17" x14ac:dyDescent="0.35">
      <c r="A2292" s="695" t="s">
        <v>382</v>
      </c>
      <c r="B2292" s="626">
        <v>39.76</v>
      </c>
      <c r="C2292" s="626">
        <v>32.200000000000003</v>
      </c>
      <c r="D2292" s="574">
        <v>0</v>
      </c>
      <c r="E2292" s="574">
        <v>0</v>
      </c>
      <c r="F2292" s="574">
        <v>0</v>
      </c>
      <c r="G2292" s="691">
        <v>39</v>
      </c>
      <c r="H2292" s="691">
        <v>28</v>
      </c>
      <c r="I2292" s="692">
        <v>82</v>
      </c>
      <c r="J2292" s="692">
        <v>24</v>
      </c>
      <c r="K2292" s="626" t="s">
        <v>164</v>
      </c>
      <c r="L2292" s="581">
        <v>10.58</v>
      </c>
      <c r="M2292" s="626">
        <v>1.48</v>
      </c>
      <c r="N2292" s="626">
        <v>0.8</v>
      </c>
      <c r="O2292" s="626">
        <f t="shared" si="479"/>
        <v>1.1400000000000001</v>
      </c>
      <c r="P2292" s="626" t="s">
        <v>164</v>
      </c>
      <c r="Q2292" s="581">
        <v>0</v>
      </c>
    </row>
    <row r="2293" spans="1:17" x14ac:dyDescent="0.35">
      <c r="A2293" s="695" t="s">
        <v>383</v>
      </c>
      <c r="B2293" s="626">
        <v>39.159999999999997</v>
      </c>
      <c r="C2293" s="626">
        <v>30.84</v>
      </c>
      <c r="D2293" s="574">
        <v>0</v>
      </c>
      <c r="E2293" s="574">
        <v>0</v>
      </c>
      <c r="F2293" s="574">
        <v>0</v>
      </c>
      <c r="G2293" s="691">
        <v>39.799999999999997</v>
      </c>
      <c r="H2293" s="691">
        <v>26</v>
      </c>
      <c r="I2293" s="692">
        <v>72</v>
      </c>
      <c r="J2293" s="692">
        <v>23</v>
      </c>
      <c r="K2293" s="626" t="s">
        <v>164</v>
      </c>
      <c r="L2293" s="581">
        <v>9.34</v>
      </c>
      <c r="M2293" s="626">
        <v>1.42</v>
      </c>
      <c r="N2293" s="626">
        <v>0.71</v>
      </c>
      <c r="O2293" s="626">
        <f t="shared" si="479"/>
        <v>1.0649999999999999</v>
      </c>
      <c r="P2293" s="626" t="s">
        <v>164</v>
      </c>
      <c r="Q2293" s="581">
        <v>0</v>
      </c>
    </row>
    <row r="2294" spans="1:17" x14ac:dyDescent="0.35">
      <c r="A2294" s="695" t="s">
        <v>384</v>
      </c>
      <c r="B2294" s="626">
        <v>39.6</v>
      </c>
      <c r="C2294" s="626">
        <v>31.36</v>
      </c>
      <c r="D2294" s="574">
        <v>0</v>
      </c>
      <c r="E2294" s="574">
        <v>0</v>
      </c>
      <c r="F2294" s="574">
        <v>0</v>
      </c>
      <c r="G2294" s="691">
        <v>39</v>
      </c>
      <c r="H2294" s="691">
        <v>26.4</v>
      </c>
      <c r="I2294" s="692">
        <v>68</v>
      </c>
      <c r="J2294" s="692">
        <v>22</v>
      </c>
      <c r="K2294" s="626" t="s">
        <v>164</v>
      </c>
      <c r="L2294" s="581">
        <v>9.74</v>
      </c>
      <c r="M2294" s="626">
        <v>1.42</v>
      </c>
      <c r="N2294" s="626">
        <v>0.84</v>
      </c>
      <c r="O2294" s="626">
        <f t="shared" si="479"/>
        <v>1.1299999999999999</v>
      </c>
      <c r="P2294" s="626" t="s">
        <v>164</v>
      </c>
      <c r="Q2294" s="581">
        <v>0</v>
      </c>
    </row>
    <row r="2295" spans="1:17" x14ac:dyDescent="0.35">
      <c r="A2295" s="696" t="s">
        <v>385</v>
      </c>
      <c r="B2295" s="626">
        <v>39.92</v>
      </c>
      <c r="C2295" s="626">
        <v>31.96</v>
      </c>
      <c r="D2295" s="574">
        <v>0</v>
      </c>
      <c r="E2295" s="574">
        <v>0</v>
      </c>
      <c r="F2295" s="574">
        <v>0</v>
      </c>
      <c r="G2295" s="691">
        <v>39.200000000000003</v>
      </c>
      <c r="H2295" s="691">
        <v>28.4</v>
      </c>
      <c r="I2295" s="692">
        <v>69</v>
      </c>
      <c r="J2295" s="692">
        <v>29</v>
      </c>
      <c r="K2295" s="626" t="s">
        <v>164</v>
      </c>
      <c r="L2295" s="581">
        <v>7.6</v>
      </c>
      <c r="M2295" s="626">
        <v>1.38</v>
      </c>
      <c r="N2295" s="626">
        <v>0.8</v>
      </c>
      <c r="O2295" s="626">
        <f t="shared" si="479"/>
        <v>1.0899999999999999</v>
      </c>
      <c r="P2295" s="626" t="s">
        <v>164</v>
      </c>
      <c r="Q2295" s="581">
        <v>0</v>
      </c>
    </row>
    <row r="2296" spans="1:17" x14ac:dyDescent="0.35">
      <c r="A2296" s="696" t="s">
        <v>386</v>
      </c>
      <c r="B2296" s="626">
        <v>38.799999999999997</v>
      </c>
      <c r="C2296" s="626">
        <v>32.56</v>
      </c>
      <c r="D2296" s="574">
        <v>0</v>
      </c>
      <c r="E2296" s="574">
        <v>0</v>
      </c>
      <c r="F2296" s="574">
        <v>0</v>
      </c>
      <c r="G2296" s="691">
        <v>38.200000000000003</v>
      </c>
      <c r="H2296" s="691">
        <v>29</v>
      </c>
      <c r="I2296" s="692">
        <v>70</v>
      </c>
      <c r="J2296" s="692">
        <v>23</v>
      </c>
      <c r="K2296" s="626" t="s">
        <v>164</v>
      </c>
      <c r="L2296" s="581">
        <v>11.62</v>
      </c>
      <c r="M2296" s="626">
        <v>1.31</v>
      </c>
      <c r="N2296" s="626">
        <v>1.19</v>
      </c>
      <c r="O2296" s="626">
        <f t="shared" si="479"/>
        <v>1.25</v>
      </c>
      <c r="P2296" s="626" t="s">
        <v>164</v>
      </c>
      <c r="Q2296" s="581">
        <v>0</v>
      </c>
    </row>
    <row r="2297" spans="1:17" x14ac:dyDescent="0.35">
      <c r="A2297" s="580" t="s">
        <v>16</v>
      </c>
      <c r="B2297" s="581">
        <f>SUM(B2286:B2296)</f>
        <v>422.72</v>
      </c>
      <c r="C2297" s="581">
        <f>SUM(C2286:C2296)</f>
        <v>356</v>
      </c>
      <c r="D2297" s="574">
        <v>0</v>
      </c>
      <c r="E2297" s="574">
        <v>0</v>
      </c>
      <c r="F2297" s="574">
        <v>0</v>
      </c>
      <c r="G2297" s="581">
        <f>SUM(G2286:G2296)</f>
        <v>427</v>
      </c>
      <c r="H2297" s="581">
        <f>SUM(H2286:H2296)</f>
        <v>310.8</v>
      </c>
      <c r="I2297" s="581">
        <f>SUM(I2286:I2296)</f>
        <v>797</v>
      </c>
      <c r="J2297" s="581">
        <f>SUM(J2286:J2296)</f>
        <v>299</v>
      </c>
      <c r="K2297" s="626" t="s">
        <v>164</v>
      </c>
      <c r="L2297" s="581">
        <f>SUM(L2286:L2296)</f>
        <v>113.45</v>
      </c>
      <c r="M2297" s="581">
        <f>SUM(M2286:M2296)</f>
        <v>16.399999999999999</v>
      </c>
      <c r="N2297" s="581">
        <f>SUM(N2286:N2296)</f>
        <v>10.24</v>
      </c>
      <c r="O2297" s="581">
        <f t="shared" ref="O2297" si="480">SUM(O2286:O2296)</f>
        <v>13.32</v>
      </c>
      <c r="P2297" s="626" t="s">
        <v>164</v>
      </c>
      <c r="Q2297" s="581"/>
    </row>
    <row r="2298" spans="1:17" x14ac:dyDescent="0.35">
      <c r="A2298" s="580" t="s">
        <v>18</v>
      </c>
      <c r="B2298" s="581">
        <f>AVERAGE(B2286:B2296)</f>
        <v>38.42909090909091</v>
      </c>
      <c r="C2298" s="581">
        <f>AVERAGE(C2286:C2296)</f>
        <v>32.363636363636367</v>
      </c>
      <c r="D2298" s="574">
        <v>0</v>
      </c>
      <c r="E2298" s="574">
        <v>0</v>
      </c>
      <c r="F2298" s="574">
        <v>0</v>
      </c>
      <c r="G2298" s="581">
        <f>AVERAGE(G2286:G2296)</f>
        <v>38.81818181818182</v>
      </c>
      <c r="H2298" s="581">
        <f>AVERAGE(H2286:H2296)</f>
        <v>28.254545454545454</v>
      </c>
      <c r="I2298" s="581">
        <f>AVERAGE(I2286:I2296)</f>
        <v>72.454545454545453</v>
      </c>
      <c r="J2298" s="581">
        <f>AVERAGE(J2286:J2296)</f>
        <v>27.181818181818183</v>
      </c>
      <c r="K2298" s="626" t="s">
        <v>164</v>
      </c>
      <c r="L2298" s="581">
        <f>AVERAGE(L2286:L2296)</f>
        <v>10.313636363636364</v>
      </c>
      <c r="M2298" s="581">
        <f>AVERAGE(M2286:M2296)</f>
        <v>1.4909090909090907</v>
      </c>
      <c r="N2298" s="581">
        <f>AVERAGE(N2286:N2296)</f>
        <v>0.93090909090909091</v>
      </c>
      <c r="O2298" s="581">
        <f t="shared" ref="O2298" si="481">AVERAGE(O2286:O2296)</f>
        <v>1.2109090909090909</v>
      </c>
      <c r="P2298" s="626" t="s">
        <v>164</v>
      </c>
      <c r="Q2298" s="581"/>
    </row>
    <row r="2299" spans="1:17" x14ac:dyDescent="0.35">
      <c r="A2299" s="580" t="s">
        <v>20</v>
      </c>
      <c r="B2299" s="581">
        <f>B2297+B2284+B2272</f>
        <v>1124.0500000000002</v>
      </c>
      <c r="C2299" s="581">
        <f>C2297+C2284+C2272</f>
        <v>969.2</v>
      </c>
      <c r="D2299" s="574">
        <v>0</v>
      </c>
      <c r="E2299" s="574">
        <v>0</v>
      </c>
      <c r="F2299" s="574">
        <v>0</v>
      </c>
      <c r="G2299" s="581">
        <f>G2297+G2284+G2272</f>
        <v>1169.1999999999998</v>
      </c>
      <c r="H2299" s="581">
        <f>H2297+H2284+H2272</f>
        <v>828.80000000000007</v>
      </c>
      <c r="I2299" s="581">
        <f>I2297+I2284+I2272</f>
        <v>2517</v>
      </c>
      <c r="J2299" s="581">
        <f>J2297+J2284+J2272</f>
        <v>946</v>
      </c>
      <c r="K2299" s="581"/>
      <c r="L2299" s="581">
        <f>L2297+L2284+L2272</f>
        <v>284.5</v>
      </c>
      <c r="M2299" s="581">
        <f>M2297+M2284+M2272</f>
        <v>43.99</v>
      </c>
      <c r="N2299" s="581">
        <f>N2297+N2284+N2272</f>
        <v>26.25</v>
      </c>
      <c r="O2299" s="581">
        <f t="shared" ref="O2299" si="482">O2297+O2284+O2272</f>
        <v>35.120000000000005</v>
      </c>
      <c r="P2299" s="626" t="s">
        <v>164</v>
      </c>
      <c r="Q2299" s="581"/>
    </row>
    <row r="2300" spans="1:17" x14ac:dyDescent="0.35">
      <c r="A2300" s="580" t="s">
        <v>21</v>
      </c>
      <c r="B2300" s="626">
        <f>B2299/31</f>
        <v>36.259677419354844</v>
      </c>
      <c r="C2300" s="626">
        <f>C2299/31</f>
        <v>31.264516129032259</v>
      </c>
      <c r="D2300" s="574">
        <v>0</v>
      </c>
      <c r="E2300" s="574">
        <v>0</v>
      </c>
      <c r="F2300" s="574">
        <v>0</v>
      </c>
      <c r="G2300" s="626">
        <f>G2299/31</f>
        <v>37.71612903225806</v>
      </c>
      <c r="H2300" s="626">
        <f>H2299/31</f>
        <v>26.735483870967744</v>
      </c>
      <c r="I2300" s="626">
        <f>I2299/31</f>
        <v>81.193548387096769</v>
      </c>
      <c r="J2300" s="626">
        <f>J2299/31</f>
        <v>30.516129032258064</v>
      </c>
      <c r="K2300" s="626"/>
      <c r="L2300" s="626">
        <f>L2299/31</f>
        <v>9.17741935483871</v>
      </c>
      <c r="M2300" s="626">
        <f>M2299/31</f>
        <v>1.4190322580645163</v>
      </c>
      <c r="N2300" s="626">
        <f>N2299/31</f>
        <v>0.84677419354838712</v>
      </c>
      <c r="O2300" s="626">
        <f t="shared" ref="O2300" si="483">O2299/31</f>
        <v>1.1329032258064518</v>
      </c>
      <c r="P2300" s="626" t="s">
        <v>164</v>
      </c>
      <c r="Q2300" s="627"/>
    </row>
    <row r="2301" spans="1:17" x14ac:dyDescent="0.35">
      <c r="A2301" s="634"/>
      <c r="B2301" s="634"/>
      <c r="C2301" s="634"/>
      <c r="D2301" s="634"/>
      <c r="E2301" s="634"/>
      <c r="F2301" s="634"/>
      <c r="G2301" s="634"/>
      <c r="H2301" s="634"/>
      <c r="I2301" s="634"/>
      <c r="J2301" s="634"/>
      <c r="K2301" s="634"/>
      <c r="L2301" s="634"/>
      <c r="M2301" s="634"/>
      <c r="N2301" s="634"/>
      <c r="O2301" s="634"/>
      <c r="P2301" s="634"/>
      <c r="Q2301" s="634"/>
    </row>
    <row r="2302" spans="1:17" ht="15" thickBot="1" x14ac:dyDescent="0.4">
      <c r="A2302" s="634"/>
      <c r="B2302" s="1589" t="s">
        <v>387</v>
      </c>
      <c r="C2302" s="1589"/>
      <c r="D2302" s="1589"/>
      <c r="E2302" s="1589"/>
      <c r="F2302" s="1589"/>
      <c r="G2302" s="1589"/>
      <c r="H2302" s="1589"/>
      <c r="I2302" s="1589"/>
      <c r="J2302" s="1589"/>
      <c r="K2302" s="1589"/>
      <c r="L2302" s="1589"/>
      <c r="M2302" s="1589"/>
      <c r="N2302" s="658"/>
      <c r="O2302" s="658"/>
      <c r="P2302" s="657"/>
      <c r="Q2302" s="634"/>
    </row>
    <row r="2303" spans="1:17" ht="44.25" customHeight="1" x14ac:dyDescent="0.35">
      <c r="A2303" s="1569" t="s">
        <v>1</v>
      </c>
      <c r="B2303" s="1460" t="s">
        <v>23</v>
      </c>
      <c r="C2303" s="1578"/>
      <c r="D2303" s="1578"/>
      <c r="E2303" s="1578"/>
      <c r="F2303" s="1571"/>
      <c r="G2303" s="1460" t="s">
        <v>24</v>
      </c>
      <c r="H2303" s="1571"/>
      <c r="I2303" s="1460" t="s">
        <v>4</v>
      </c>
      <c r="J2303" s="1571"/>
      <c r="K2303" s="1572" t="s">
        <v>5</v>
      </c>
      <c r="L2303" s="1573"/>
      <c r="M2303" s="1590" t="s">
        <v>6</v>
      </c>
      <c r="N2303" s="1591"/>
      <c r="O2303" s="1592"/>
      <c r="P2303" s="1593" t="s">
        <v>7</v>
      </c>
      <c r="Q2303" s="1593" t="s">
        <v>8</v>
      </c>
    </row>
    <row r="2304" spans="1:17" ht="26" x14ac:dyDescent="0.35">
      <c r="A2304" s="1597"/>
      <c r="B2304" s="568">
        <v>0.05</v>
      </c>
      <c r="C2304" s="568">
        <v>0.1</v>
      </c>
      <c r="D2304" s="568"/>
      <c r="E2304" s="568"/>
      <c r="F2304" s="568">
        <v>0.2</v>
      </c>
      <c r="G2304" s="568" t="s">
        <v>9</v>
      </c>
      <c r="H2304" s="568" t="s">
        <v>10</v>
      </c>
      <c r="I2304" s="568" t="s">
        <v>9</v>
      </c>
      <c r="J2304" s="568" t="s">
        <v>10</v>
      </c>
      <c r="K2304" s="630" t="s">
        <v>11</v>
      </c>
      <c r="L2304" s="568" t="s">
        <v>12</v>
      </c>
      <c r="M2304" s="606" t="s">
        <v>13</v>
      </c>
      <c r="N2304" s="606" t="s">
        <v>14</v>
      </c>
      <c r="O2304" s="606" t="s">
        <v>15</v>
      </c>
      <c r="P2304" s="1579"/>
      <c r="Q2304" s="1579"/>
    </row>
    <row r="2305" spans="1:17" x14ac:dyDescent="0.35">
      <c r="A2305" s="580">
        <v>1</v>
      </c>
      <c r="B2305" s="626">
        <v>39.159999999999997</v>
      </c>
      <c r="C2305" s="626">
        <v>31.4</v>
      </c>
      <c r="D2305" s="574">
        <v>0</v>
      </c>
      <c r="E2305" s="574">
        <v>0</v>
      </c>
      <c r="F2305" s="574">
        <v>0</v>
      </c>
      <c r="G2305" s="691">
        <v>39.6</v>
      </c>
      <c r="H2305" s="691">
        <v>29</v>
      </c>
      <c r="I2305" s="692">
        <v>51</v>
      </c>
      <c r="J2305" s="692">
        <v>22</v>
      </c>
      <c r="K2305" s="626"/>
      <c r="L2305" s="581">
        <v>7.96</v>
      </c>
      <c r="M2305" s="626">
        <v>1.56</v>
      </c>
      <c r="N2305" s="626">
        <v>1.1399999999999999</v>
      </c>
      <c r="O2305" s="626">
        <f>AVERAGE(M2305:N2305)</f>
        <v>1.35</v>
      </c>
      <c r="P2305" s="626" t="s">
        <v>164</v>
      </c>
      <c r="Q2305" s="581">
        <v>0</v>
      </c>
    </row>
    <row r="2306" spans="1:17" x14ac:dyDescent="0.35">
      <c r="A2306" s="580">
        <v>2</v>
      </c>
      <c r="B2306" s="626">
        <v>37.56</v>
      </c>
      <c r="C2306" s="626">
        <v>31.56</v>
      </c>
      <c r="D2306" s="574">
        <v>0</v>
      </c>
      <c r="E2306" s="574">
        <v>0</v>
      </c>
      <c r="F2306" s="574">
        <v>0</v>
      </c>
      <c r="G2306" s="691">
        <v>38.799999999999997</v>
      </c>
      <c r="H2306" s="691">
        <v>25.2</v>
      </c>
      <c r="I2306" s="692">
        <v>64</v>
      </c>
      <c r="J2306" s="692">
        <v>20</v>
      </c>
      <c r="K2306" s="626"/>
      <c r="L2306" s="581">
        <v>9.3000000000000007</v>
      </c>
      <c r="M2306" s="626">
        <v>1.47</v>
      </c>
      <c r="N2306" s="626">
        <v>0.8</v>
      </c>
      <c r="O2306" s="626">
        <f t="shared" ref="O2306:O2339" si="484">AVERAGE(M2306:N2306)</f>
        <v>1.135</v>
      </c>
      <c r="P2306" s="626" t="s">
        <v>164</v>
      </c>
      <c r="Q2306" s="581">
        <v>0</v>
      </c>
    </row>
    <row r="2307" spans="1:17" x14ac:dyDescent="0.35">
      <c r="A2307" s="571">
        <v>3</v>
      </c>
      <c r="B2307" s="626">
        <v>37.96</v>
      </c>
      <c r="C2307" s="626">
        <v>31.32</v>
      </c>
      <c r="D2307" s="574">
        <v>0</v>
      </c>
      <c r="E2307" s="574">
        <v>0</v>
      </c>
      <c r="F2307" s="574">
        <v>0</v>
      </c>
      <c r="G2307" s="691">
        <v>39</v>
      </c>
      <c r="H2307" s="691">
        <v>26.4</v>
      </c>
      <c r="I2307" s="692">
        <v>72</v>
      </c>
      <c r="J2307" s="692">
        <v>24</v>
      </c>
      <c r="K2307" s="626"/>
      <c r="L2307" s="581">
        <v>8.76</v>
      </c>
      <c r="M2307" s="626">
        <v>1.27</v>
      </c>
      <c r="N2307" s="626">
        <v>0.88</v>
      </c>
      <c r="O2307" s="626">
        <f t="shared" si="484"/>
        <v>1.075</v>
      </c>
      <c r="P2307" s="626" t="s">
        <v>164</v>
      </c>
      <c r="Q2307" s="581">
        <v>0</v>
      </c>
    </row>
    <row r="2308" spans="1:17" ht="15" thickBot="1" x14ac:dyDescent="0.4">
      <c r="A2308" s="571">
        <v>4</v>
      </c>
      <c r="B2308" s="626">
        <v>37.04</v>
      </c>
      <c r="C2308" s="626">
        <v>31.56</v>
      </c>
      <c r="D2308" s="574">
        <v>0</v>
      </c>
      <c r="E2308" s="574">
        <v>0</v>
      </c>
      <c r="F2308" s="574">
        <v>0</v>
      </c>
      <c r="G2308" s="691">
        <v>38.6</v>
      </c>
      <c r="H2308" s="691">
        <v>26.6</v>
      </c>
      <c r="I2308" s="692">
        <v>57</v>
      </c>
      <c r="J2308" s="692">
        <v>21</v>
      </c>
      <c r="K2308" s="703"/>
      <c r="L2308" s="581">
        <v>11.88</v>
      </c>
      <c r="M2308" s="626">
        <v>1.33</v>
      </c>
      <c r="N2308" s="626">
        <v>0.76</v>
      </c>
      <c r="O2308" s="626">
        <f t="shared" si="484"/>
        <v>1.0449999999999999</v>
      </c>
      <c r="P2308" s="626" t="s">
        <v>164</v>
      </c>
      <c r="Q2308" s="581">
        <v>0</v>
      </c>
    </row>
    <row r="2309" spans="1:17" x14ac:dyDescent="0.35">
      <c r="A2309" s="571">
        <v>5</v>
      </c>
      <c r="B2309" s="626">
        <v>37.04</v>
      </c>
      <c r="C2309" s="626">
        <v>31.12</v>
      </c>
      <c r="D2309" s="574">
        <v>0</v>
      </c>
      <c r="E2309" s="574">
        <v>0</v>
      </c>
      <c r="F2309" s="574">
        <v>0</v>
      </c>
      <c r="G2309" s="691">
        <v>38.6</v>
      </c>
      <c r="H2309" s="691">
        <v>25.4</v>
      </c>
      <c r="I2309" s="692">
        <v>71</v>
      </c>
      <c r="J2309" s="692">
        <v>24</v>
      </c>
      <c r="K2309" s="626"/>
      <c r="L2309" s="581">
        <v>7.78</v>
      </c>
      <c r="M2309" s="626">
        <v>1.3</v>
      </c>
      <c r="N2309" s="626">
        <v>0.72</v>
      </c>
      <c r="O2309" s="626">
        <f t="shared" si="484"/>
        <v>1.01</v>
      </c>
      <c r="P2309" s="626" t="s">
        <v>164</v>
      </c>
      <c r="Q2309" s="581">
        <v>0</v>
      </c>
    </row>
    <row r="2310" spans="1:17" x14ac:dyDescent="0.35">
      <c r="A2310" s="571">
        <v>6</v>
      </c>
      <c r="B2310" s="626">
        <v>36.200000000000003</v>
      </c>
      <c r="C2310" s="626">
        <v>30.24</v>
      </c>
      <c r="D2310" s="574">
        <v>0</v>
      </c>
      <c r="E2310" s="574">
        <v>0</v>
      </c>
      <c r="F2310" s="574">
        <v>0</v>
      </c>
      <c r="G2310" s="691">
        <v>38.6</v>
      </c>
      <c r="H2310" s="691">
        <v>25.8</v>
      </c>
      <c r="I2310" s="692">
        <v>79</v>
      </c>
      <c r="J2310" s="692">
        <v>19</v>
      </c>
      <c r="K2310" s="626"/>
      <c r="L2310" s="581">
        <v>8.5399999999999991</v>
      </c>
      <c r="M2310" s="626">
        <v>1.33</v>
      </c>
      <c r="N2310" s="626">
        <v>0.96</v>
      </c>
      <c r="O2310" s="626">
        <f t="shared" si="484"/>
        <v>1.145</v>
      </c>
      <c r="P2310" s="626" t="s">
        <v>164</v>
      </c>
      <c r="Q2310" s="581">
        <v>0</v>
      </c>
    </row>
    <row r="2311" spans="1:17" x14ac:dyDescent="0.35">
      <c r="A2311" s="571">
        <v>7</v>
      </c>
      <c r="B2311" s="626">
        <v>36.6</v>
      </c>
      <c r="C2311" s="626">
        <v>30.4</v>
      </c>
      <c r="D2311" s="574">
        <v>0</v>
      </c>
      <c r="E2311" s="574">
        <v>0</v>
      </c>
      <c r="F2311" s="574">
        <v>0</v>
      </c>
      <c r="G2311" s="691">
        <v>39.799999999999997</v>
      </c>
      <c r="H2311" s="691">
        <v>24.8</v>
      </c>
      <c r="I2311" s="692">
        <v>70</v>
      </c>
      <c r="J2311" s="692">
        <v>20</v>
      </c>
      <c r="K2311" s="626"/>
      <c r="L2311" s="581">
        <v>9.36</v>
      </c>
      <c r="M2311" s="626">
        <v>1.1299999999999999</v>
      </c>
      <c r="N2311" s="626">
        <v>0.82</v>
      </c>
      <c r="O2311" s="626">
        <f t="shared" si="484"/>
        <v>0.97499999999999987</v>
      </c>
      <c r="P2311" s="626" t="s">
        <v>164</v>
      </c>
      <c r="Q2311" s="581">
        <v>0</v>
      </c>
    </row>
    <row r="2312" spans="1:17" x14ac:dyDescent="0.35">
      <c r="A2312" s="571">
        <v>8</v>
      </c>
      <c r="B2312" s="626">
        <v>36.28</v>
      </c>
      <c r="C2312" s="626">
        <v>30.04</v>
      </c>
      <c r="D2312" s="574">
        <v>0</v>
      </c>
      <c r="E2312" s="574">
        <v>0</v>
      </c>
      <c r="F2312" s="574">
        <v>0</v>
      </c>
      <c r="G2312" s="691">
        <v>40.4</v>
      </c>
      <c r="H2312" s="691">
        <v>26.4</v>
      </c>
      <c r="I2312" s="692">
        <v>70</v>
      </c>
      <c r="J2312" s="692">
        <v>22</v>
      </c>
      <c r="K2312" s="626"/>
      <c r="L2312" s="581">
        <v>7.44</v>
      </c>
      <c r="M2312" s="626">
        <v>1.21</v>
      </c>
      <c r="N2312" s="626">
        <v>0.84</v>
      </c>
      <c r="O2312" s="626">
        <f t="shared" si="484"/>
        <v>1.0249999999999999</v>
      </c>
      <c r="P2312" s="626" t="s">
        <v>164</v>
      </c>
      <c r="Q2312" s="581">
        <v>0</v>
      </c>
    </row>
    <row r="2313" spans="1:17" x14ac:dyDescent="0.35">
      <c r="A2313" s="571">
        <v>9</v>
      </c>
      <c r="B2313" s="626">
        <v>35.04</v>
      </c>
      <c r="C2313" s="626">
        <v>30.2</v>
      </c>
      <c r="D2313" s="574">
        <v>0</v>
      </c>
      <c r="E2313" s="574">
        <v>0</v>
      </c>
      <c r="F2313" s="574">
        <v>0</v>
      </c>
      <c r="G2313" s="691">
        <v>40.200000000000003</v>
      </c>
      <c r="H2313" s="691">
        <v>24.2</v>
      </c>
      <c r="I2313" s="692">
        <v>84</v>
      </c>
      <c r="J2313" s="692">
        <v>23</v>
      </c>
      <c r="K2313" s="626"/>
      <c r="L2313" s="581">
        <v>10.88</v>
      </c>
      <c r="M2313" s="626">
        <v>1.31</v>
      </c>
      <c r="N2313" s="626">
        <v>0.68</v>
      </c>
      <c r="O2313" s="626">
        <f t="shared" si="484"/>
        <v>0.99500000000000011</v>
      </c>
      <c r="P2313" s="626" t="s">
        <v>164</v>
      </c>
      <c r="Q2313" s="581">
        <v>0</v>
      </c>
    </row>
    <row r="2314" spans="1:17" x14ac:dyDescent="0.35">
      <c r="A2314" s="580">
        <v>10</v>
      </c>
      <c r="B2314" s="626">
        <v>36.520000000000003</v>
      </c>
      <c r="C2314" s="626">
        <v>30.44</v>
      </c>
      <c r="D2314" s="574">
        <v>0</v>
      </c>
      <c r="E2314" s="574">
        <v>0</v>
      </c>
      <c r="F2314" s="574">
        <v>0</v>
      </c>
      <c r="G2314" s="691">
        <v>38.799999999999997</v>
      </c>
      <c r="H2314" s="691">
        <v>24.4</v>
      </c>
      <c r="I2314" s="692">
        <v>55</v>
      </c>
      <c r="J2314" s="692">
        <v>33</v>
      </c>
      <c r="K2314" s="626"/>
      <c r="L2314" s="581">
        <v>7.72</v>
      </c>
      <c r="M2314" s="626">
        <v>1.33</v>
      </c>
      <c r="N2314" s="626">
        <v>0.79</v>
      </c>
      <c r="O2314" s="626">
        <f t="shared" si="484"/>
        <v>1.06</v>
      </c>
      <c r="P2314" s="626" t="s">
        <v>164</v>
      </c>
      <c r="Q2314" s="581">
        <v>0</v>
      </c>
    </row>
    <row r="2315" spans="1:17" x14ac:dyDescent="0.35">
      <c r="A2315" s="580" t="s">
        <v>16</v>
      </c>
      <c r="B2315" s="626">
        <f>SUM(B2305:B2314)</f>
        <v>369.40000000000003</v>
      </c>
      <c r="C2315" s="626">
        <f>SUM(C2305:C2314)</f>
        <v>308.28000000000003</v>
      </c>
      <c r="D2315" s="574">
        <v>0</v>
      </c>
      <c r="E2315" s="574">
        <v>0</v>
      </c>
      <c r="F2315" s="574">
        <v>0</v>
      </c>
      <c r="G2315" s="626">
        <f>SUM(G2305:G2314)</f>
        <v>392.4</v>
      </c>
      <c r="H2315" s="626">
        <f>SUM(H2305:H2314)</f>
        <v>258.2</v>
      </c>
      <c r="I2315" s="626">
        <f>SUM(I2305:I2314)</f>
        <v>673</v>
      </c>
      <c r="J2315" s="626">
        <f>SUM(J2305:J2314)</f>
        <v>228</v>
      </c>
      <c r="K2315" s="626"/>
      <c r="L2315" s="626">
        <f>SUM(L2305:L2314)</f>
        <v>89.62</v>
      </c>
      <c r="M2315" s="626">
        <f>SUM(M2305:M2314)</f>
        <v>13.240000000000002</v>
      </c>
      <c r="N2315" s="626">
        <f>SUM(N2305:N2314)</f>
        <v>8.39</v>
      </c>
      <c r="O2315" s="626">
        <f t="shared" si="484"/>
        <v>10.815000000000001</v>
      </c>
      <c r="P2315" s="626" t="s">
        <v>164</v>
      </c>
      <c r="Q2315" s="581"/>
    </row>
    <row r="2316" spans="1:17" x14ac:dyDescent="0.35">
      <c r="A2316" s="580" t="s">
        <v>18</v>
      </c>
      <c r="B2316" s="626">
        <f>AVERAGE(B2305:B2314)</f>
        <v>36.940000000000005</v>
      </c>
      <c r="C2316" s="626">
        <f>AVERAGE(C2305:C2314)</f>
        <v>30.828000000000003</v>
      </c>
      <c r="D2316" s="574">
        <v>0</v>
      </c>
      <c r="E2316" s="574">
        <v>0</v>
      </c>
      <c r="F2316" s="574">
        <v>0</v>
      </c>
      <c r="G2316" s="626">
        <f>AVERAGE(G2305:G2314)</f>
        <v>39.239999999999995</v>
      </c>
      <c r="H2316" s="626">
        <f>AVERAGE(H2305:H2314)</f>
        <v>25.82</v>
      </c>
      <c r="I2316" s="626">
        <f>AVERAGE(I2305:I2314)</f>
        <v>67.3</v>
      </c>
      <c r="J2316" s="626">
        <f>AVERAGE(J2305:J2314)</f>
        <v>22.8</v>
      </c>
      <c r="K2316" s="626"/>
      <c r="L2316" s="626">
        <f>AVERAGE(L2305:L2314)</f>
        <v>8.9619999999999997</v>
      </c>
      <c r="M2316" s="626">
        <f>AVERAGE(M2305:M2314)</f>
        <v>1.3240000000000003</v>
      </c>
      <c r="N2316" s="626">
        <f>AVERAGE(N2305:N2314)</f>
        <v>0.83900000000000008</v>
      </c>
      <c r="O2316" s="626">
        <f t="shared" si="484"/>
        <v>1.0815000000000001</v>
      </c>
      <c r="P2316" s="626" t="s">
        <v>164</v>
      </c>
      <c r="Q2316" s="581"/>
    </row>
    <row r="2317" spans="1:17" ht="15" thickBot="1" x14ac:dyDescent="0.4">
      <c r="A2317" s="580">
        <v>11</v>
      </c>
      <c r="B2317" s="626">
        <v>36.72</v>
      </c>
      <c r="C2317" s="626">
        <v>31.04</v>
      </c>
      <c r="D2317" s="574">
        <v>0</v>
      </c>
      <c r="E2317" s="574">
        <v>0</v>
      </c>
      <c r="F2317" s="574">
        <v>0</v>
      </c>
      <c r="G2317" s="691">
        <v>39</v>
      </c>
      <c r="H2317" s="691">
        <v>26.2</v>
      </c>
      <c r="I2317" s="692">
        <v>66</v>
      </c>
      <c r="J2317" s="692">
        <v>19</v>
      </c>
      <c r="K2317" s="703"/>
      <c r="L2317" s="581">
        <v>10.54</v>
      </c>
      <c r="M2317" s="626">
        <v>1.34</v>
      </c>
      <c r="N2317" s="626">
        <v>0.87</v>
      </c>
      <c r="O2317" s="626">
        <f t="shared" si="484"/>
        <v>1.105</v>
      </c>
      <c r="P2317" s="626" t="s">
        <v>164</v>
      </c>
      <c r="Q2317" s="581">
        <v>0</v>
      </c>
    </row>
    <row r="2318" spans="1:17" x14ac:dyDescent="0.35">
      <c r="A2318" s="571">
        <v>12</v>
      </c>
      <c r="B2318" s="626">
        <v>36.44</v>
      </c>
      <c r="C2318" s="626">
        <v>30.56</v>
      </c>
      <c r="D2318" s="574">
        <v>0</v>
      </c>
      <c r="E2318" s="574">
        <v>0</v>
      </c>
      <c r="F2318" s="574">
        <v>0</v>
      </c>
      <c r="G2318" s="691">
        <v>38.799999999999997</v>
      </c>
      <c r="H2318" s="691">
        <v>26.6</v>
      </c>
      <c r="I2318" s="692">
        <v>62</v>
      </c>
      <c r="J2318" s="692">
        <v>22</v>
      </c>
      <c r="K2318" s="626"/>
      <c r="L2318" s="581">
        <v>4.9800000000000004</v>
      </c>
      <c r="M2318" s="626">
        <v>1.18</v>
      </c>
      <c r="N2318" s="626">
        <v>0.9</v>
      </c>
      <c r="O2318" s="626">
        <f t="shared" si="484"/>
        <v>1.04</v>
      </c>
      <c r="P2318" s="626" t="s">
        <v>164</v>
      </c>
      <c r="Q2318" s="581">
        <v>0</v>
      </c>
    </row>
    <row r="2319" spans="1:17" x14ac:dyDescent="0.35">
      <c r="A2319" s="571">
        <v>13</v>
      </c>
      <c r="B2319" s="626">
        <v>36.04</v>
      </c>
      <c r="C2319" s="626">
        <v>30.32</v>
      </c>
      <c r="D2319" s="574">
        <v>0</v>
      </c>
      <c r="E2319" s="574">
        <v>0</v>
      </c>
      <c r="F2319" s="574">
        <v>0</v>
      </c>
      <c r="G2319" s="691">
        <v>40</v>
      </c>
      <c r="H2319" s="691">
        <v>25</v>
      </c>
      <c r="I2319" s="692">
        <v>70</v>
      </c>
      <c r="J2319" s="692">
        <v>23</v>
      </c>
      <c r="K2319" s="626"/>
      <c r="L2319" s="581">
        <v>9.7200000000000006</v>
      </c>
      <c r="M2319" s="626">
        <v>1.19</v>
      </c>
      <c r="N2319" s="626">
        <v>0.75</v>
      </c>
      <c r="O2319" s="626">
        <f t="shared" si="484"/>
        <v>0.97</v>
      </c>
      <c r="P2319" s="626" t="s">
        <v>164</v>
      </c>
      <c r="Q2319" s="581">
        <v>0</v>
      </c>
    </row>
    <row r="2320" spans="1:17" x14ac:dyDescent="0.35">
      <c r="A2320" s="571">
        <v>14</v>
      </c>
      <c r="B2320" s="626">
        <v>36.92</v>
      </c>
      <c r="C2320" s="626">
        <v>30.84</v>
      </c>
      <c r="D2320" s="574">
        <v>0</v>
      </c>
      <c r="E2320" s="574">
        <v>0</v>
      </c>
      <c r="F2320" s="574">
        <v>0</v>
      </c>
      <c r="G2320" s="691">
        <v>40.200000000000003</v>
      </c>
      <c r="H2320" s="691">
        <v>25</v>
      </c>
      <c r="I2320" s="692">
        <v>90</v>
      </c>
      <c r="J2320" s="692">
        <v>22</v>
      </c>
      <c r="K2320" s="626"/>
      <c r="L2320" s="581">
        <v>7.44</v>
      </c>
      <c r="M2320" s="626">
        <v>1.2</v>
      </c>
      <c r="N2320" s="626">
        <v>0.77</v>
      </c>
      <c r="O2320" s="626">
        <f t="shared" si="484"/>
        <v>0.98499999999999999</v>
      </c>
      <c r="P2320" s="626" t="s">
        <v>164</v>
      </c>
      <c r="Q2320" s="581">
        <v>0</v>
      </c>
    </row>
    <row r="2321" spans="1:17" x14ac:dyDescent="0.35">
      <c r="A2321" s="571">
        <v>15</v>
      </c>
      <c r="B2321" s="626">
        <v>36.159999999999997</v>
      </c>
      <c r="C2321" s="626">
        <v>31.04</v>
      </c>
      <c r="D2321" s="574">
        <v>0</v>
      </c>
      <c r="E2321" s="574">
        <v>0</v>
      </c>
      <c r="F2321" s="574">
        <v>0</v>
      </c>
      <c r="G2321" s="691">
        <v>40.4</v>
      </c>
      <c r="H2321" s="691">
        <v>25</v>
      </c>
      <c r="I2321" s="692">
        <v>62</v>
      </c>
      <c r="J2321" s="692">
        <v>22</v>
      </c>
      <c r="K2321" s="626"/>
      <c r="L2321" s="581">
        <v>9.98</v>
      </c>
      <c r="M2321" s="626">
        <v>1.29</v>
      </c>
      <c r="N2321" s="626">
        <v>0.93</v>
      </c>
      <c r="O2321" s="626">
        <f t="shared" si="484"/>
        <v>1.1100000000000001</v>
      </c>
      <c r="P2321" s="626" t="s">
        <v>164</v>
      </c>
      <c r="Q2321" s="581">
        <v>0</v>
      </c>
    </row>
    <row r="2322" spans="1:17" x14ac:dyDescent="0.35">
      <c r="A2322" s="571">
        <v>16</v>
      </c>
      <c r="B2322" s="626">
        <v>37.68</v>
      </c>
      <c r="C2322" s="626">
        <v>31.92</v>
      </c>
      <c r="D2322" s="574">
        <v>0</v>
      </c>
      <c r="E2322" s="574">
        <v>0</v>
      </c>
      <c r="F2322" s="574">
        <v>0</v>
      </c>
      <c r="G2322" s="691">
        <v>39</v>
      </c>
      <c r="H2322" s="691">
        <v>29.6</v>
      </c>
      <c r="I2322" s="692">
        <v>58</v>
      </c>
      <c r="J2322" s="692">
        <v>21</v>
      </c>
      <c r="K2322" s="626"/>
      <c r="L2322" s="581">
        <v>10.96</v>
      </c>
      <c r="M2322" s="626">
        <v>1.32</v>
      </c>
      <c r="N2322" s="626">
        <v>1.22</v>
      </c>
      <c r="O2322" s="626">
        <f t="shared" si="484"/>
        <v>1.27</v>
      </c>
      <c r="P2322" s="626" t="s">
        <v>164</v>
      </c>
      <c r="Q2322" s="581">
        <v>0</v>
      </c>
    </row>
    <row r="2323" spans="1:17" x14ac:dyDescent="0.35">
      <c r="A2323" s="571">
        <v>17</v>
      </c>
      <c r="B2323" s="626">
        <v>39.28</v>
      </c>
      <c r="C2323" s="626">
        <v>32.479999999999997</v>
      </c>
      <c r="D2323" s="574">
        <v>0</v>
      </c>
      <c r="E2323" s="574">
        <v>0</v>
      </c>
      <c r="F2323" s="574">
        <v>0</v>
      </c>
      <c r="G2323" s="691">
        <v>39.200000000000003</v>
      </c>
      <c r="H2323" s="691">
        <v>29.2</v>
      </c>
      <c r="I2323" s="692">
        <v>58</v>
      </c>
      <c r="J2323" s="692">
        <v>21</v>
      </c>
      <c r="K2323" s="626"/>
      <c r="L2323" s="581">
        <v>7.12</v>
      </c>
      <c r="M2323" s="626">
        <v>1.55</v>
      </c>
      <c r="N2323" s="626">
        <v>0.92</v>
      </c>
      <c r="O2323" s="626">
        <f t="shared" si="484"/>
        <v>1.2350000000000001</v>
      </c>
      <c r="P2323" s="626" t="s">
        <v>164</v>
      </c>
      <c r="Q2323" s="581">
        <v>0</v>
      </c>
    </row>
    <row r="2324" spans="1:17" x14ac:dyDescent="0.35">
      <c r="A2324" s="571">
        <v>18</v>
      </c>
      <c r="B2324" s="626">
        <v>38.26</v>
      </c>
      <c r="C2324" s="626">
        <v>32.119999999999997</v>
      </c>
      <c r="D2324" s="574">
        <v>0</v>
      </c>
      <c r="E2324" s="574">
        <v>0</v>
      </c>
      <c r="F2324" s="574">
        <v>0</v>
      </c>
      <c r="G2324" s="691">
        <v>39.6</v>
      </c>
      <c r="H2324" s="691">
        <v>27.6</v>
      </c>
      <c r="I2324" s="692">
        <v>57</v>
      </c>
      <c r="J2324" s="692">
        <v>21</v>
      </c>
      <c r="K2324" s="706"/>
      <c r="L2324" s="581">
        <v>11.82</v>
      </c>
      <c r="M2324" s="626">
        <v>1.41</v>
      </c>
      <c r="N2324" s="626">
        <v>0.97</v>
      </c>
      <c r="O2324" s="626">
        <f t="shared" si="484"/>
        <v>1.19</v>
      </c>
      <c r="P2324" s="626" t="s">
        <v>164</v>
      </c>
      <c r="Q2324" s="581">
        <v>0</v>
      </c>
    </row>
    <row r="2325" spans="1:17" x14ac:dyDescent="0.35">
      <c r="A2325" s="571">
        <v>19</v>
      </c>
      <c r="B2325" s="626">
        <v>40.200000000000003</v>
      </c>
      <c r="C2325" s="626">
        <v>32.96</v>
      </c>
      <c r="D2325" s="574">
        <v>0</v>
      </c>
      <c r="E2325" s="574">
        <v>0</v>
      </c>
      <c r="F2325" s="574">
        <v>0</v>
      </c>
      <c r="G2325" s="691">
        <v>39</v>
      </c>
      <c r="H2325" s="691">
        <v>30</v>
      </c>
      <c r="I2325" s="692">
        <v>56</v>
      </c>
      <c r="J2325" s="692">
        <v>26</v>
      </c>
      <c r="K2325" s="626"/>
      <c r="L2325" s="581">
        <v>11.3</v>
      </c>
      <c r="M2325" s="626">
        <v>1.46</v>
      </c>
      <c r="N2325" s="626">
        <v>0.81</v>
      </c>
      <c r="O2325" s="626">
        <f t="shared" si="484"/>
        <v>1.135</v>
      </c>
      <c r="P2325" s="626" t="s">
        <v>164</v>
      </c>
      <c r="Q2325" s="581">
        <v>0</v>
      </c>
    </row>
    <row r="2326" spans="1:17" x14ac:dyDescent="0.35">
      <c r="A2326" s="580">
        <v>20</v>
      </c>
      <c r="B2326" s="626">
        <v>37.92</v>
      </c>
      <c r="C2326" s="626">
        <v>32.880000000000003</v>
      </c>
      <c r="D2326" s="574">
        <v>0</v>
      </c>
      <c r="E2326" s="574">
        <v>0</v>
      </c>
      <c r="F2326" s="574">
        <v>0</v>
      </c>
      <c r="G2326" s="691">
        <v>40</v>
      </c>
      <c r="H2326" s="691">
        <v>29.6</v>
      </c>
      <c r="I2326" s="692">
        <v>61</v>
      </c>
      <c r="J2326" s="692">
        <v>22</v>
      </c>
      <c r="K2326" s="626"/>
      <c r="L2326" s="581">
        <v>10.28</v>
      </c>
      <c r="M2326" s="626">
        <v>1.31</v>
      </c>
      <c r="N2326" s="626">
        <v>0.49</v>
      </c>
      <c r="O2326" s="626">
        <f t="shared" si="484"/>
        <v>0.9</v>
      </c>
      <c r="P2326" s="626" t="s">
        <v>164</v>
      </c>
      <c r="Q2326" s="581">
        <v>0</v>
      </c>
    </row>
    <row r="2327" spans="1:17" x14ac:dyDescent="0.35">
      <c r="A2327" s="580" t="s">
        <v>16</v>
      </c>
      <c r="B2327" s="626">
        <f>SUM(B2317:B2326)</f>
        <v>375.62</v>
      </c>
      <c r="C2327" s="626">
        <f>SUM(C2317:C2326)</f>
        <v>316.15999999999997</v>
      </c>
      <c r="D2327" s="574">
        <v>0</v>
      </c>
      <c r="E2327" s="574">
        <v>0</v>
      </c>
      <c r="F2327" s="574">
        <v>0</v>
      </c>
      <c r="G2327" s="626">
        <f>SUM(G2317:G2326)</f>
        <v>395.20000000000005</v>
      </c>
      <c r="H2327" s="626">
        <f>SUM(H2317:H2326)</f>
        <v>273.8</v>
      </c>
      <c r="I2327" s="626">
        <f>SUM(I2317:I2326)</f>
        <v>640</v>
      </c>
      <c r="J2327" s="626">
        <f>SUM(J2317:J2326)</f>
        <v>219</v>
      </c>
      <c r="K2327" s="626"/>
      <c r="L2327" s="626">
        <f>SUM(L2317:L2326)</f>
        <v>94.14</v>
      </c>
      <c r="M2327" s="626">
        <f>SUM(M2317:M2326)</f>
        <v>13.250000000000002</v>
      </c>
      <c r="N2327" s="626">
        <f>SUM(N2317:N2326)</f>
        <v>8.629999999999999</v>
      </c>
      <c r="O2327" s="626">
        <f t="shared" si="484"/>
        <v>10.940000000000001</v>
      </c>
      <c r="P2327" s="626" t="s">
        <v>164</v>
      </c>
      <c r="Q2327" s="581"/>
    </row>
    <row r="2328" spans="1:17" x14ac:dyDescent="0.35">
      <c r="A2328" s="580" t="s">
        <v>18</v>
      </c>
      <c r="B2328" s="626">
        <f>AVERAGE(B2317:B2326)</f>
        <v>37.561999999999998</v>
      </c>
      <c r="C2328" s="626">
        <f>AVERAGE(C2317:C2326)</f>
        <v>31.615999999999996</v>
      </c>
      <c r="D2328" s="574">
        <v>0</v>
      </c>
      <c r="E2328" s="574">
        <v>0</v>
      </c>
      <c r="F2328" s="574">
        <v>0</v>
      </c>
      <c r="G2328" s="626">
        <f>AVERAGE(G2317:G2326)</f>
        <v>39.520000000000003</v>
      </c>
      <c r="H2328" s="626">
        <f>AVERAGE(H2317:H2326)</f>
        <v>27.380000000000003</v>
      </c>
      <c r="I2328" s="626">
        <f>AVERAGE(I2317:I2326)</f>
        <v>64</v>
      </c>
      <c r="J2328" s="626">
        <f>AVERAGE(J2317:J2326)</f>
        <v>21.9</v>
      </c>
      <c r="K2328" s="626"/>
      <c r="L2328" s="626">
        <f>AVERAGE(L2317:L2326)</f>
        <v>9.4139999999999997</v>
      </c>
      <c r="M2328" s="626">
        <f>AVERAGE(M2317:M2326)</f>
        <v>1.3250000000000002</v>
      </c>
      <c r="N2328" s="626">
        <f>AVERAGE(N2317:N2326)</f>
        <v>0.86299999999999988</v>
      </c>
      <c r="O2328" s="626">
        <f t="shared" si="484"/>
        <v>1.0940000000000001</v>
      </c>
      <c r="P2328" s="626" t="s">
        <v>164</v>
      </c>
      <c r="Q2328" s="581"/>
    </row>
    <row r="2329" spans="1:17" x14ac:dyDescent="0.35">
      <c r="A2329" s="580">
        <v>21</v>
      </c>
      <c r="B2329" s="626">
        <v>37.92</v>
      </c>
      <c r="C2329" s="626">
        <v>32.82</v>
      </c>
      <c r="D2329" s="574">
        <v>0</v>
      </c>
      <c r="E2329" s="574">
        <v>0</v>
      </c>
      <c r="F2329" s="574">
        <v>0</v>
      </c>
      <c r="G2329" s="691">
        <v>39.799999999999997</v>
      </c>
      <c r="H2329" s="691">
        <v>29.2</v>
      </c>
      <c r="I2329" s="692">
        <v>66</v>
      </c>
      <c r="J2329" s="692">
        <v>22</v>
      </c>
      <c r="K2329" s="626"/>
      <c r="L2329" s="581">
        <v>12.86</v>
      </c>
      <c r="M2329" s="626">
        <v>1.43</v>
      </c>
      <c r="N2329" s="626">
        <v>0.82</v>
      </c>
      <c r="O2329" s="626">
        <f t="shared" si="484"/>
        <v>1.125</v>
      </c>
      <c r="P2329" s="626" t="s">
        <v>164</v>
      </c>
      <c r="Q2329" s="581">
        <v>0</v>
      </c>
    </row>
    <row r="2330" spans="1:17" x14ac:dyDescent="0.35">
      <c r="A2330" s="594">
        <v>22</v>
      </c>
      <c r="B2330" s="626">
        <v>38.64</v>
      </c>
      <c r="C2330" s="626">
        <v>32.799999999999997</v>
      </c>
      <c r="D2330" s="574">
        <v>0</v>
      </c>
      <c r="E2330" s="574">
        <v>0</v>
      </c>
      <c r="F2330" s="574">
        <v>0</v>
      </c>
      <c r="G2330" s="691">
        <v>40</v>
      </c>
      <c r="H2330" s="691">
        <v>30</v>
      </c>
      <c r="I2330" s="692">
        <v>41</v>
      </c>
      <c r="J2330" s="692">
        <v>21</v>
      </c>
      <c r="K2330" s="626"/>
      <c r="L2330" s="581">
        <v>8.6999999999999993</v>
      </c>
      <c r="M2330" s="626">
        <v>1.6</v>
      </c>
      <c r="N2330" s="626">
        <v>1.1499999999999999</v>
      </c>
      <c r="O2330" s="626">
        <f t="shared" si="484"/>
        <v>1.375</v>
      </c>
      <c r="P2330" s="626" t="s">
        <v>164</v>
      </c>
      <c r="Q2330" s="581">
        <v>0</v>
      </c>
    </row>
    <row r="2331" spans="1:17" x14ac:dyDescent="0.35">
      <c r="A2331" s="594">
        <v>23</v>
      </c>
      <c r="B2331" s="626">
        <v>39.56</v>
      </c>
      <c r="C2331" s="626">
        <v>33.64</v>
      </c>
      <c r="D2331" s="574">
        <v>0</v>
      </c>
      <c r="E2331" s="574">
        <v>0</v>
      </c>
      <c r="F2331" s="574">
        <v>0</v>
      </c>
      <c r="G2331" s="691">
        <v>40.200000000000003</v>
      </c>
      <c r="H2331" s="691">
        <v>29.8</v>
      </c>
      <c r="I2331" s="692">
        <v>57</v>
      </c>
      <c r="J2331" s="692">
        <v>13</v>
      </c>
      <c r="K2331" s="626"/>
      <c r="L2331" s="581">
        <v>10.86</v>
      </c>
      <c r="M2331" s="626">
        <v>1.7</v>
      </c>
      <c r="N2331" s="626">
        <v>1.06</v>
      </c>
      <c r="O2331" s="626">
        <f t="shared" si="484"/>
        <v>1.38</v>
      </c>
      <c r="P2331" s="626" t="s">
        <v>164</v>
      </c>
      <c r="Q2331" s="581">
        <v>0</v>
      </c>
    </row>
    <row r="2332" spans="1:17" x14ac:dyDescent="0.35">
      <c r="A2332" s="594">
        <v>24</v>
      </c>
      <c r="B2332" s="626">
        <v>39.799999999999997</v>
      </c>
      <c r="C2332" s="626">
        <v>33.880000000000003</v>
      </c>
      <c r="D2332" s="574">
        <v>0</v>
      </c>
      <c r="E2332" s="574">
        <v>0</v>
      </c>
      <c r="F2332" s="574">
        <v>0</v>
      </c>
      <c r="G2332" s="691">
        <v>39.4</v>
      </c>
      <c r="H2332" s="691">
        <v>30</v>
      </c>
      <c r="I2332" s="692">
        <v>60</v>
      </c>
      <c r="J2332" s="692">
        <v>25</v>
      </c>
      <c r="K2332" s="626"/>
      <c r="L2332" s="581">
        <v>7.88</v>
      </c>
      <c r="M2332" s="626">
        <v>1.48</v>
      </c>
      <c r="N2332" s="626">
        <v>0.86</v>
      </c>
      <c r="O2332" s="626">
        <f t="shared" si="484"/>
        <v>1.17</v>
      </c>
      <c r="P2332" s="626" t="s">
        <v>164</v>
      </c>
      <c r="Q2332" s="581">
        <v>0</v>
      </c>
    </row>
    <row r="2333" spans="1:17" ht="15" thickBot="1" x14ac:dyDescent="0.4">
      <c r="A2333" s="594">
        <v>25</v>
      </c>
      <c r="B2333" s="626">
        <v>40.64</v>
      </c>
      <c r="C2333" s="626">
        <v>33</v>
      </c>
      <c r="D2333" s="574">
        <v>0</v>
      </c>
      <c r="E2333" s="574">
        <v>0</v>
      </c>
      <c r="F2333" s="574">
        <v>0</v>
      </c>
      <c r="G2333" s="691">
        <v>40.200000000000003</v>
      </c>
      <c r="H2333" s="691">
        <v>29.8</v>
      </c>
      <c r="I2333" s="692">
        <v>79</v>
      </c>
      <c r="J2333" s="692">
        <v>18</v>
      </c>
      <c r="K2333" s="703"/>
      <c r="L2333" s="581">
        <v>12.08</v>
      </c>
      <c r="M2333" s="626">
        <v>1.62</v>
      </c>
      <c r="N2333" s="626">
        <v>0.98</v>
      </c>
      <c r="O2333" s="626">
        <f t="shared" si="484"/>
        <v>1.3</v>
      </c>
      <c r="P2333" s="626" t="s">
        <v>164</v>
      </c>
      <c r="Q2333" s="581">
        <v>0</v>
      </c>
    </row>
    <row r="2334" spans="1:17" x14ac:dyDescent="0.35">
      <c r="A2334" s="594">
        <v>26</v>
      </c>
      <c r="B2334" s="626">
        <v>40.4</v>
      </c>
      <c r="C2334" s="626">
        <v>33.880000000000003</v>
      </c>
      <c r="D2334" s="574">
        <v>0</v>
      </c>
      <c r="E2334" s="574">
        <v>0</v>
      </c>
      <c r="F2334" s="574">
        <v>0</v>
      </c>
      <c r="G2334" s="691">
        <v>40</v>
      </c>
      <c r="H2334" s="691">
        <v>26.8</v>
      </c>
      <c r="I2334" s="692">
        <v>51</v>
      </c>
      <c r="J2334" s="692">
        <v>21</v>
      </c>
      <c r="K2334" s="626"/>
      <c r="L2334" s="581">
        <v>8.7200000000000006</v>
      </c>
      <c r="M2334" s="626">
        <v>1.66</v>
      </c>
      <c r="N2334" s="626">
        <v>0.86</v>
      </c>
      <c r="O2334" s="626">
        <f t="shared" si="484"/>
        <v>1.26</v>
      </c>
      <c r="P2334" s="626" t="s">
        <v>164</v>
      </c>
      <c r="Q2334" s="581">
        <v>0</v>
      </c>
    </row>
    <row r="2335" spans="1:17" x14ac:dyDescent="0.35">
      <c r="A2335" s="594">
        <v>27</v>
      </c>
      <c r="B2335" s="626">
        <v>39.479999999999997</v>
      </c>
      <c r="C2335" s="626">
        <v>33.76</v>
      </c>
      <c r="D2335" s="574">
        <v>0</v>
      </c>
      <c r="E2335" s="574">
        <v>0</v>
      </c>
      <c r="F2335" s="574">
        <v>0</v>
      </c>
      <c r="G2335" s="691">
        <v>40</v>
      </c>
      <c r="H2335" s="691">
        <v>25.6</v>
      </c>
      <c r="I2335" s="692">
        <v>60</v>
      </c>
      <c r="J2335" s="692">
        <v>22</v>
      </c>
      <c r="K2335" s="626"/>
      <c r="L2335" s="626"/>
      <c r="M2335" s="626">
        <v>1.48</v>
      </c>
      <c r="N2335" s="626">
        <v>0.52</v>
      </c>
      <c r="O2335" s="626">
        <f t="shared" si="484"/>
        <v>1</v>
      </c>
      <c r="P2335" s="626" t="s">
        <v>164</v>
      </c>
      <c r="Q2335" s="581">
        <v>0</v>
      </c>
    </row>
    <row r="2336" spans="1:17" x14ac:dyDescent="0.35">
      <c r="A2336" s="594">
        <v>28</v>
      </c>
      <c r="B2336" s="626">
        <v>40.96</v>
      </c>
      <c r="C2336" s="626">
        <v>35</v>
      </c>
      <c r="D2336" s="574">
        <v>0</v>
      </c>
      <c r="E2336" s="574">
        <v>0</v>
      </c>
      <c r="F2336" s="574">
        <v>0</v>
      </c>
      <c r="G2336" s="691">
        <v>42</v>
      </c>
      <c r="H2336" s="691">
        <v>24</v>
      </c>
      <c r="I2336" s="692">
        <v>57</v>
      </c>
      <c r="J2336" s="692">
        <v>26</v>
      </c>
      <c r="K2336" s="626"/>
      <c r="L2336" s="626"/>
      <c r="M2336" s="626">
        <v>2.04</v>
      </c>
      <c r="N2336" s="626">
        <v>1.06</v>
      </c>
      <c r="O2336" s="626">
        <f t="shared" si="484"/>
        <v>1.55</v>
      </c>
      <c r="P2336" s="626" t="s">
        <v>164</v>
      </c>
      <c r="Q2336" s="581">
        <v>0</v>
      </c>
    </row>
    <row r="2337" spans="1:17" x14ac:dyDescent="0.35">
      <c r="A2337" s="594">
        <v>29</v>
      </c>
      <c r="B2337" s="626">
        <v>36.6</v>
      </c>
      <c r="C2337" s="626">
        <v>34.64</v>
      </c>
      <c r="D2337" s="574">
        <v>0</v>
      </c>
      <c r="E2337" s="574">
        <v>0</v>
      </c>
      <c r="F2337" s="574">
        <v>0</v>
      </c>
      <c r="G2337" s="691">
        <v>40</v>
      </c>
      <c r="H2337" s="691">
        <v>23.4</v>
      </c>
      <c r="I2337" s="692">
        <v>57</v>
      </c>
      <c r="J2337" s="692">
        <v>32</v>
      </c>
      <c r="K2337" s="626"/>
      <c r="L2337" s="581">
        <v>10.76</v>
      </c>
      <c r="M2337" s="626">
        <v>2.25</v>
      </c>
      <c r="N2337" s="626">
        <v>1.28</v>
      </c>
      <c r="O2337" s="626">
        <f t="shared" si="484"/>
        <v>1.7650000000000001</v>
      </c>
      <c r="P2337" s="626" t="s">
        <v>164</v>
      </c>
      <c r="Q2337" s="581">
        <v>0</v>
      </c>
    </row>
    <row r="2338" spans="1:17" x14ac:dyDescent="0.35">
      <c r="A2338" s="594">
        <v>30</v>
      </c>
      <c r="B2338" s="626">
        <v>39.520000000000003</v>
      </c>
      <c r="C2338" s="626">
        <v>35.119999999999997</v>
      </c>
      <c r="D2338" s="574">
        <v>0</v>
      </c>
      <c r="E2338" s="574">
        <v>0</v>
      </c>
      <c r="F2338" s="574">
        <v>0</v>
      </c>
      <c r="G2338" s="691">
        <v>40.4</v>
      </c>
      <c r="H2338" s="691">
        <v>22.2</v>
      </c>
      <c r="I2338" s="692">
        <v>75</v>
      </c>
      <c r="J2338" s="692">
        <v>32</v>
      </c>
      <c r="K2338" s="626"/>
      <c r="L2338" s="581">
        <v>9.24</v>
      </c>
      <c r="M2338" s="626">
        <v>1.38</v>
      </c>
      <c r="N2338" s="626">
        <v>1.1399999999999999</v>
      </c>
      <c r="O2338" s="626">
        <f t="shared" si="484"/>
        <v>1.2599999999999998</v>
      </c>
      <c r="P2338" s="626" t="s">
        <v>164</v>
      </c>
      <c r="Q2338" s="581">
        <v>0</v>
      </c>
    </row>
    <row r="2339" spans="1:17" ht="15" thickBot="1" x14ac:dyDescent="0.4">
      <c r="A2339" s="594">
        <v>31</v>
      </c>
      <c r="B2339" s="626">
        <v>32</v>
      </c>
      <c r="C2339" s="626">
        <v>33.200000000000003</v>
      </c>
      <c r="D2339" s="574">
        <v>0</v>
      </c>
      <c r="E2339" s="574">
        <v>0</v>
      </c>
      <c r="F2339" s="574">
        <v>0</v>
      </c>
      <c r="G2339" s="691">
        <v>39.799999999999997</v>
      </c>
      <c r="H2339" s="691">
        <v>22</v>
      </c>
      <c r="I2339" s="692">
        <v>85</v>
      </c>
      <c r="J2339" s="692">
        <v>36</v>
      </c>
      <c r="K2339" s="626"/>
      <c r="L2339" s="581">
        <v>7.12</v>
      </c>
      <c r="M2339" s="626">
        <v>2.02</v>
      </c>
      <c r="N2339" s="626">
        <v>1.03</v>
      </c>
      <c r="O2339" s="626">
        <f t="shared" si="484"/>
        <v>1.5249999999999999</v>
      </c>
      <c r="P2339" s="626" t="s">
        <v>164</v>
      </c>
      <c r="Q2339" s="581">
        <v>0</v>
      </c>
    </row>
    <row r="2340" spans="1:17" ht="15" thickBot="1" x14ac:dyDescent="0.4">
      <c r="A2340" s="597" t="s">
        <v>16</v>
      </c>
      <c r="B2340" s="581">
        <f>SUM(B2329:B2339)</f>
        <v>425.52</v>
      </c>
      <c r="C2340" s="581">
        <f>SUM(C2329:C2339)</f>
        <v>371.73999999999995</v>
      </c>
      <c r="D2340" s="574">
        <v>0</v>
      </c>
      <c r="E2340" s="574">
        <v>0</v>
      </c>
      <c r="F2340" s="574">
        <v>0</v>
      </c>
      <c r="G2340" s="581">
        <f>SUM(G2329:G2339)</f>
        <v>441.8</v>
      </c>
      <c r="H2340" s="581">
        <f>SUM(H2329:H2339)</f>
        <v>292.8</v>
      </c>
      <c r="I2340" s="581">
        <f>SUM(I2329:I2339)</f>
        <v>688</v>
      </c>
      <c r="J2340" s="581">
        <f>SUM(J2329:J2339)</f>
        <v>268</v>
      </c>
      <c r="K2340" s="581"/>
      <c r="L2340" s="581">
        <f>SUM(L2329:L2339)</f>
        <v>88.22</v>
      </c>
      <c r="M2340" s="581">
        <f>SUM(M2329:M2339)</f>
        <v>18.66</v>
      </c>
      <c r="N2340" s="581">
        <f>SUM(N2329:N2339)</f>
        <v>10.76</v>
      </c>
      <c r="O2340" s="581">
        <f>SUM(O2329:O2339)</f>
        <v>14.71</v>
      </c>
      <c r="P2340" s="626" t="s">
        <v>164</v>
      </c>
      <c r="Q2340" s="581"/>
    </row>
    <row r="2341" spans="1:17" ht="15" thickBot="1" x14ac:dyDescent="0.4">
      <c r="A2341" s="597" t="s">
        <v>18</v>
      </c>
      <c r="B2341" s="581">
        <f>AVERAGE(B2329:B2339)</f>
        <v>38.68363636363636</v>
      </c>
      <c r="C2341" s="581">
        <f>AVERAGE(C2329:C2339)</f>
        <v>33.79454545454545</v>
      </c>
      <c r="D2341" s="574">
        <v>0</v>
      </c>
      <c r="E2341" s="574">
        <v>0</v>
      </c>
      <c r="F2341" s="574">
        <v>0</v>
      </c>
      <c r="G2341" s="581">
        <f>AVERAGE(G2329:G2339)</f>
        <v>40.163636363636364</v>
      </c>
      <c r="H2341" s="581">
        <f>AVERAGE(H2329:H2339)</f>
        <v>26.618181818181821</v>
      </c>
      <c r="I2341" s="581">
        <f>AVERAGE(I2329:I2339)</f>
        <v>62.545454545454547</v>
      </c>
      <c r="J2341" s="581">
        <f>AVERAGE(J2329:J2339)</f>
        <v>24.363636363636363</v>
      </c>
      <c r="K2341" s="581"/>
      <c r="L2341" s="581">
        <f>AVERAGE(L2329:L2339)</f>
        <v>9.8022222222222215</v>
      </c>
      <c r="M2341" s="581">
        <f>AVERAGE(M2329:M2339)</f>
        <v>1.6963636363636363</v>
      </c>
      <c r="N2341" s="581">
        <f>AVERAGE(N2329:N2339)</f>
        <v>0.97818181818181815</v>
      </c>
      <c r="O2341" s="581">
        <f>AVERAGE(O2329:O2339)</f>
        <v>1.3372727272727274</v>
      </c>
      <c r="P2341" s="626" t="s">
        <v>164</v>
      </c>
      <c r="Q2341" s="581"/>
    </row>
    <row r="2342" spans="1:17" x14ac:dyDescent="0.35">
      <c r="A2342" s="645" t="s">
        <v>49</v>
      </c>
      <c r="B2342" s="586">
        <f>B2340+B2327+B2315</f>
        <v>1170.54</v>
      </c>
      <c r="C2342" s="586">
        <f>C2340+C2327+C2315</f>
        <v>996.17999999999984</v>
      </c>
      <c r="D2342" s="574">
        <v>0</v>
      </c>
      <c r="E2342" s="574">
        <v>0</v>
      </c>
      <c r="F2342" s="574">
        <v>0</v>
      </c>
      <c r="G2342" s="586">
        <f>G2340+G2327+G2315</f>
        <v>1229.4000000000001</v>
      </c>
      <c r="H2342" s="586">
        <f>H2340+H2327+H2315</f>
        <v>824.8</v>
      </c>
      <c r="I2342" s="586">
        <f>I2340+I2327+I2315</f>
        <v>2001</v>
      </c>
      <c r="J2342" s="586">
        <f>J2340+J2327+J2315</f>
        <v>715</v>
      </c>
      <c r="K2342" s="586"/>
      <c r="L2342" s="586">
        <f>L2340+L2327+L2315</f>
        <v>271.98</v>
      </c>
      <c r="M2342" s="586">
        <f>M2340+M2327+M2315</f>
        <v>45.150000000000006</v>
      </c>
      <c r="N2342" s="586">
        <f>N2340+N2327+N2315</f>
        <v>27.78</v>
      </c>
      <c r="O2342" s="586">
        <f>O2340+O2327+O2315</f>
        <v>36.465000000000003</v>
      </c>
      <c r="P2342" s="626" t="s">
        <v>164</v>
      </c>
      <c r="Q2342" s="586"/>
    </row>
    <row r="2343" spans="1:17" x14ac:dyDescent="0.35">
      <c r="A2343" s="580" t="s">
        <v>21</v>
      </c>
      <c r="B2343" s="626">
        <f>B2342/31</f>
        <v>37.759354838709676</v>
      </c>
      <c r="C2343" s="626">
        <f>C2342/31</f>
        <v>32.134838709677418</v>
      </c>
      <c r="D2343" s="574">
        <v>0</v>
      </c>
      <c r="E2343" s="574">
        <v>0</v>
      </c>
      <c r="F2343" s="574">
        <v>0</v>
      </c>
      <c r="G2343" s="626">
        <f>G2342/31</f>
        <v>39.658064516129038</v>
      </c>
      <c r="H2343" s="626">
        <f>H2342/31</f>
        <v>26.606451612903225</v>
      </c>
      <c r="I2343" s="626">
        <f>I2342/31</f>
        <v>64.548387096774192</v>
      </c>
      <c r="J2343" s="626">
        <f>J2342/31</f>
        <v>23.06451612903226</v>
      </c>
      <c r="K2343" s="626"/>
      <c r="L2343" s="626">
        <f>L2342/31</f>
        <v>8.7735483870967741</v>
      </c>
      <c r="M2343" s="626">
        <f>M2342/31</f>
        <v>1.4564516129032259</v>
      </c>
      <c r="N2343" s="626">
        <f>N2342/31</f>
        <v>0.89612903225806451</v>
      </c>
      <c r="O2343" s="626">
        <f>O2342/31</f>
        <v>1.1762903225806454</v>
      </c>
      <c r="P2343" s="626" t="s">
        <v>164</v>
      </c>
      <c r="Q2343" s="627"/>
    </row>
    <row r="2344" spans="1:17" x14ac:dyDescent="0.35">
      <c r="A2344" s="634"/>
      <c r="B2344" s="634"/>
      <c r="C2344" s="634"/>
      <c r="D2344" s="634"/>
      <c r="E2344" s="634"/>
      <c r="F2344" s="634"/>
      <c r="G2344" s="634"/>
      <c r="H2344" s="634"/>
      <c r="I2344" s="634"/>
      <c r="J2344" s="634"/>
      <c r="K2344" s="634"/>
      <c r="L2344" s="634"/>
      <c r="M2344" s="634"/>
      <c r="N2344" s="634"/>
      <c r="O2344" s="634"/>
      <c r="P2344" s="634"/>
      <c r="Q2344" s="634"/>
    </row>
    <row r="2345" spans="1:17" x14ac:dyDescent="0.35">
      <c r="A2345" s="634"/>
      <c r="B2345" s="634"/>
      <c r="C2345" s="634"/>
      <c r="D2345" s="634"/>
      <c r="E2345" s="634"/>
      <c r="F2345" s="634"/>
      <c r="G2345" s="634"/>
      <c r="H2345" s="634"/>
      <c r="I2345" s="634"/>
      <c r="J2345" s="634"/>
      <c r="K2345" s="634"/>
      <c r="L2345" s="634"/>
      <c r="M2345" s="634"/>
      <c r="N2345" s="634"/>
      <c r="O2345" s="634"/>
      <c r="P2345" s="634"/>
      <c r="Q2345" s="634"/>
    </row>
    <row r="2346" spans="1:17" ht="15" thickBot="1" x14ac:dyDescent="0.4">
      <c r="A2346" s="634"/>
      <c r="B2346" s="1589" t="s">
        <v>388</v>
      </c>
      <c r="C2346" s="1589"/>
      <c r="D2346" s="1589"/>
      <c r="E2346" s="1589"/>
      <c r="F2346" s="1589"/>
      <c r="G2346" s="1589"/>
      <c r="H2346" s="1589"/>
      <c r="I2346" s="1589"/>
      <c r="J2346" s="1589"/>
      <c r="K2346" s="1589"/>
      <c r="L2346" s="1589"/>
      <c r="M2346" s="1589"/>
      <c r="N2346" s="658"/>
      <c r="O2346" s="658"/>
      <c r="P2346" s="657"/>
      <c r="Q2346" s="634"/>
    </row>
    <row r="2347" spans="1:17" ht="35.25" customHeight="1" x14ac:dyDescent="0.35">
      <c r="A2347" s="1569" t="s">
        <v>1</v>
      </c>
      <c r="B2347" s="1460" t="s">
        <v>23</v>
      </c>
      <c r="C2347" s="1578"/>
      <c r="D2347" s="1578"/>
      <c r="E2347" s="1578"/>
      <c r="F2347" s="1571"/>
      <c r="G2347" s="1460" t="s">
        <v>24</v>
      </c>
      <c r="H2347" s="1571"/>
      <c r="I2347" s="1460" t="s">
        <v>4</v>
      </c>
      <c r="J2347" s="1571"/>
      <c r="K2347" s="1572" t="s">
        <v>5</v>
      </c>
      <c r="L2347" s="1573"/>
      <c r="M2347" s="1590" t="s">
        <v>6</v>
      </c>
      <c r="N2347" s="1591"/>
      <c r="O2347" s="1592"/>
      <c r="P2347" s="1593" t="s">
        <v>7</v>
      </c>
      <c r="Q2347" s="1593" t="s">
        <v>8</v>
      </c>
    </row>
    <row r="2348" spans="1:17" ht="26" x14ac:dyDescent="0.35">
      <c r="A2348" s="1597"/>
      <c r="B2348" s="568">
        <v>0.05</v>
      </c>
      <c r="C2348" s="568">
        <v>0.1</v>
      </c>
      <c r="D2348" s="568"/>
      <c r="E2348" s="568"/>
      <c r="F2348" s="568">
        <v>0.2</v>
      </c>
      <c r="G2348" s="568" t="s">
        <v>9</v>
      </c>
      <c r="H2348" s="568" t="s">
        <v>10</v>
      </c>
      <c r="I2348" s="568" t="s">
        <v>9</v>
      </c>
      <c r="J2348" s="568" t="s">
        <v>10</v>
      </c>
      <c r="K2348" s="630" t="s">
        <v>11</v>
      </c>
      <c r="L2348" s="568" t="s">
        <v>12</v>
      </c>
      <c r="M2348" s="606" t="s">
        <v>13</v>
      </c>
      <c r="N2348" s="606" t="s">
        <v>14</v>
      </c>
      <c r="O2348" s="606" t="s">
        <v>15</v>
      </c>
      <c r="P2348" s="1579"/>
      <c r="Q2348" s="1579"/>
    </row>
    <row r="2349" spans="1:17" x14ac:dyDescent="0.35">
      <c r="A2349" s="580">
        <v>1</v>
      </c>
      <c r="B2349" s="626">
        <v>39.6</v>
      </c>
      <c r="C2349" s="626">
        <v>34.92</v>
      </c>
      <c r="D2349" s="574">
        <v>0</v>
      </c>
      <c r="E2349" s="574">
        <v>0</v>
      </c>
      <c r="F2349" s="574">
        <v>0</v>
      </c>
      <c r="G2349" s="691">
        <v>38.6</v>
      </c>
      <c r="H2349" s="691">
        <v>23</v>
      </c>
      <c r="I2349" s="692">
        <v>66</v>
      </c>
      <c r="J2349" s="692">
        <v>32</v>
      </c>
      <c r="K2349" s="626"/>
      <c r="L2349" s="581">
        <v>10.62</v>
      </c>
      <c r="M2349" s="626">
        <v>2.12</v>
      </c>
      <c r="N2349" s="626">
        <v>0.91</v>
      </c>
      <c r="O2349" s="626">
        <f>AVERAGE(M2349:N2349)</f>
        <v>1.5150000000000001</v>
      </c>
      <c r="P2349" s="626" t="s">
        <v>164</v>
      </c>
      <c r="Q2349" s="581">
        <v>0</v>
      </c>
    </row>
    <row r="2350" spans="1:17" x14ac:dyDescent="0.35">
      <c r="A2350" s="580">
        <v>2</v>
      </c>
      <c r="B2350" s="626">
        <v>40.6</v>
      </c>
      <c r="C2350" s="626">
        <v>35.04</v>
      </c>
      <c r="D2350" s="574">
        <v>0</v>
      </c>
      <c r="E2350" s="574">
        <v>0</v>
      </c>
      <c r="F2350" s="574">
        <v>0</v>
      </c>
      <c r="G2350" s="691">
        <v>40</v>
      </c>
      <c r="H2350" s="691">
        <v>23.6</v>
      </c>
      <c r="I2350" s="692">
        <v>70</v>
      </c>
      <c r="J2350" s="692">
        <v>26</v>
      </c>
      <c r="K2350" s="626"/>
      <c r="L2350" s="581">
        <v>6.46</v>
      </c>
      <c r="M2350" s="626">
        <v>1.81</v>
      </c>
      <c r="N2350" s="626">
        <v>0.8</v>
      </c>
      <c r="O2350" s="626">
        <f t="shared" ref="O2350:O2380" si="485">AVERAGE(M2350:N2350)</f>
        <v>1.3050000000000002</v>
      </c>
      <c r="P2350" s="626" t="s">
        <v>164</v>
      </c>
      <c r="Q2350" s="581">
        <v>0</v>
      </c>
    </row>
    <row r="2351" spans="1:17" x14ac:dyDescent="0.35">
      <c r="A2351" s="571">
        <v>3</v>
      </c>
      <c r="B2351" s="626">
        <v>41.4</v>
      </c>
      <c r="C2351" s="626">
        <v>34.880000000000003</v>
      </c>
      <c r="D2351" s="574">
        <v>0</v>
      </c>
      <c r="E2351" s="574">
        <v>0</v>
      </c>
      <c r="F2351" s="574">
        <v>0</v>
      </c>
      <c r="G2351" s="691">
        <v>39.799999999999997</v>
      </c>
      <c r="H2351" s="691">
        <v>22.8</v>
      </c>
      <c r="I2351" s="692">
        <v>55</v>
      </c>
      <c r="J2351" s="692">
        <v>23</v>
      </c>
      <c r="K2351" s="626"/>
      <c r="L2351" s="626">
        <v>12.98</v>
      </c>
      <c r="M2351" s="626">
        <v>1.89</v>
      </c>
      <c r="N2351" s="626">
        <v>0.8</v>
      </c>
      <c r="O2351" s="626">
        <f t="shared" si="485"/>
        <v>1.345</v>
      </c>
      <c r="P2351" s="626" t="s">
        <v>164</v>
      </c>
      <c r="Q2351" s="581">
        <v>0</v>
      </c>
    </row>
    <row r="2352" spans="1:17" ht="15" thickBot="1" x14ac:dyDescent="0.4">
      <c r="A2352" s="571">
        <v>4</v>
      </c>
      <c r="B2352" s="626">
        <v>39.96</v>
      </c>
      <c r="C2352" s="626">
        <v>34.799999999999997</v>
      </c>
      <c r="D2352" s="574">
        <v>0</v>
      </c>
      <c r="E2352" s="574">
        <v>0</v>
      </c>
      <c r="F2352" s="574">
        <v>0</v>
      </c>
      <c r="G2352" s="691">
        <v>40.200000000000003</v>
      </c>
      <c r="H2352" s="691">
        <v>23.2</v>
      </c>
      <c r="I2352" s="692">
        <v>50</v>
      </c>
      <c r="J2352" s="692">
        <v>27</v>
      </c>
      <c r="K2352" s="703"/>
      <c r="L2352" s="581">
        <v>10.62</v>
      </c>
      <c r="M2352" s="626">
        <v>1.89</v>
      </c>
      <c r="N2352" s="626">
        <v>0.8</v>
      </c>
      <c r="O2352" s="626">
        <f t="shared" si="485"/>
        <v>1.345</v>
      </c>
      <c r="P2352" s="626" t="s">
        <v>164</v>
      </c>
      <c r="Q2352" s="581">
        <v>0</v>
      </c>
    </row>
    <row r="2353" spans="1:17" x14ac:dyDescent="0.35">
      <c r="A2353" s="571">
        <v>5</v>
      </c>
      <c r="B2353" s="626">
        <v>39.96</v>
      </c>
      <c r="C2353" s="626">
        <v>34.799999999999997</v>
      </c>
      <c r="D2353" s="574">
        <v>0</v>
      </c>
      <c r="E2353" s="574">
        <v>0</v>
      </c>
      <c r="F2353" s="574">
        <v>0</v>
      </c>
      <c r="G2353" s="691"/>
      <c r="H2353" s="691"/>
      <c r="I2353" s="692">
        <v>50</v>
      </c>
      <c r="J2353" s="692">
        <v>27</v>
      </c>
      <c r="K2353" s="626"/>
      <c r="L2353" s="581">
        <v>6.46</v>
      </c>
      <c r="M2353" s="626">
        <v>1.89</v>
      </c>
      <c r="N2353" s="626">
        <v>0.8</v>
      </c>
      <c r="O2353" s="626">
        <f t="shared" si="485"/>
        <v>1.345</v>
      </c>
      <c r="P2353" s="626" t="s">
        <v>164</v>
      </c>
      <c r="Q2353" s="581">
        <v>0</v>
      </c>
    </row>
    <row r="2354" spans="1:17" x14ac:dyDescent="0.35">
      <c r="A2354" s="571">
        <v>6</v>
      </c>
      <c r="B2354" s="581">
        <v>39.24</v>
      </c>
      <c r="C2354" s="581">
        <v>32.799999999999997</v>
      </c>
      <c r="D2354" s="574">
        <v>0</v>
      </c>
      <c r="E2354" s="574">
        <v>0</v>
      </c>
      <c r="F2354" s="574">
        <v>0</v>
      </c>
      <c r="G2354" s="583">
        <v>39.799999999999997</v>
      </c>
      <c r="H2354" s="583">
        <v>22.8</v>
      </c>
      <c r="I2354" s="580">
        <v>74</v>
      </c>
      <c r="J2354" s="580">
        <v>22</v>
      </c>
      <c r="K2354" s="626"/>
      <c r="L2354" s="581">
        <v>11.6</v>
      </c>
      <c r="M2354" s="580">
        <v>1.26</v>
      </c>
      <c r="N2354" s="581">
        <v>0.86</v>
      </c>
      <c r="O2354" s="626">
        <f t="shared" si="485"/>
        <v>1.06</v>
      </c>
      <c r="P2354" s="626" t="s">
        <v>164</v>
      </c>
      <c r="Q2354" s="583">
        <v>0</v>
      </c>
    </row>
    <row r="2355" spans="1:17" x14ac:dyDescent="0.35">
      <c r="A2355" s="571">
        <v>7</v>
      </c>
      <c r="B2355" s="581">
        <v>32.76</v>
      </c>
      <c r="C2355" s="583">
        <v>33.200000000000003</v>
      </c>
      <c r="D2355" s="574">
        <v>0</v>
      </c>
      <c r="E2355" s="574">
        <v>0</v>
      </c>
      <c r="F2355" s="574">
        <v>0</v>
      </c>
      <c r="G2355" s="583">
        <v>39.4</v>
      </c>
      <c r="H2355" s="580">
        <v>22.2</v>
      </c>
      <c r="I2355" s="580">
        <v>71</v>
      </c>
      <c r="J2355" s="580">
        <v>27</v>
      </c>
      <c r="K2355" s="626"/>
      <c r="L2355" s="580">
        <v>8.74</v>
      </c>
      <c r="M2355" s="580">
        <v>1.28</v>
      </c>
      <c r="N2355" s="580">
        <v>0.91</v>
      </c>
      <c r="O2355" s="626">
        <f t="shared" si="485"/>
        <v>1.095</v>
      </c>
      <c r="P2355" s="626" t="s">
        <v>164</v>
      </c>
      <c r="Q2355" s="583">
        <v>0</v>
      </c>
    </row>
    <row r="2356" spans="1:17" x14ac:dyDescent="0.35">
      <c r="A2356" s="571">
        <v>8</v>
      </c>
      <c r="B2356" s="581">
        <v>38.799999999999997</v>
      </c>
      <c r="C2356" s="580">
        <v>32.32</v>
      </c>
      <c r="D2356" s="574">
        <v>0</v>
      </c>
      <c r="E2356" s="574">
        <v>0</v>
      </c>
      <c r="F2356" s="574">
        <v>0</v>
      </c>
      <c r="G2356" s="583">
        <v>38.6</v>
      </c>
      <c r="H2356" s="583">
        <v>24</v>
      </c>
      <c r="I2356" s="580">
        <v>75</v>
      </c>
      <c r="J2356" s="580">
        <v>23</v>
      </c>
      <c r="K2356" s="626"/>
      <c r="L2356" s="580">
        <v>10.34</v>
      </c>
      <c r="M2356" s="581">
        <v>1.1000000000000001</v>
      </c>
      <c r="N2356" s="581">
        <v>1.26</v>
      </c>
      <c r="O2356" s="626">
        <f t="shared" si="485"/>
        <v>1.1800000000000002</v>
      </c>
      <c r="P2356" s="626" t="s">
        <v>164</v>
      </c>
      <c r="Q2356" s="583">
        <v>0</v>
      </c>
    </row>
    <row r="2357" spans="1:17" x14ac:dyDescent="0.35">
      <c r="A2357" s="571">
        <v>9</v>
      </c>
      <c r="B2357" s="581">
        <v>36.799999999999997</v>
      </c>
      <c r="C2357" s="580">
        <v>31.92</v>
      </c>
      <c r="D2357" s="574">
        <v>0</v>
      </c>
      <c r="E2357" s="574">
        <v>0</v>
      </c>
      <c r="F2357" s="574">
        <v>0</v>
      </c>
      <c r="G2357" s="583">
        <v>38.799999999999997</v>
      </c>
      <c r="H2357" s="583">
        <v>24.1</v>
      </c>
      <c r="I2357" s="580">
        <v>96</v>
      </c>
      <c r="J2357" s="580">
        <v>29</v>
      </c>
      <c r="K2357" s="626"/>
      <c r="L2357" s="581">
        <v>7.42</v>
      </c>
      <c r="M2357" s="580">
        <v>1.39</v>
      </c>
      <c r="N2357" s="581">
        <v>1.32</v>
      </c>
      <c r="O2357" s="626">
        <f t="shared" si="485"/>
        <v>1.355</v>
      </c>
      <c r="P2357" s="626" t="s">
        <v>164</v>
      </c>
      <c r="Q2357" s="583">
        <v>0</v>
      </c>
    </row>
    <row r="2358" spans="1:17" ht="15" thickBot="1" x14ac:dyDescent="0.4">
      <c r="A2358" s="580">
        <v>10</v>
      </c>
      <c r="B2358" s="580">
        <v>36.520000000000003</v>
      </c>
      <c r="C2358" s="580">
        <v>32.04</v>
      </c>
      <c r="D2358" s="574">
        <v>0</v>
      </c>
      <c r="E2358" s="574">
        <v>0</v>
      </c>
      <c r="F2358" s="574">
        <v>0</v>
      </c>
      <c r="G2358" s="583">
        <v>38.200000000000003</v>
      </c>
      <c r="H2358" s="583">
        <v>22.8</v>
      </c>
      <c r="I2358" s="580">
        <v>63</v>
      </c>
      <c r="J2358" s="580">
        <v>26</v>
      </c>
      <c r="K2358" s="626"/>
      <c r="L2358" s="581">
        <v>11.34</v>
      </c>
      <c r="M2358" s="580">
        <v>1.24</v>
      </c>
      <c r="N2358" s="580">
        <v>0.96</v>
      </c>
      <c r="O2358" s="626">
        <f t="shared" si="485"/>
        <v>1.1000000000000001</v>
      </c>
      <c r="P2358" s="626" t="s">
        <v>164</v>
      </c>
      <c r="Q2358" s="583">
        <v>0</v>
      </c>
    </row>
    <row r="2359" spans="1:17" ht="15" thickBot="1" x14ac:dyDescent="0.4">
      <c r="A2359" s="597" t="s">
        <v>16</v>
      </c>
      <c r="B2359" s="581">
        <f>SUM(B2349:B2358)</f>
        <v>385.64000000000004</v>
      </c>
      <c r="C2359" s="581">
        <f>SUM(C2349:C2358)</f>
        <v>336.72</v>
      </c>
      <c r="D2359" s="574">
        <v>0</v>
      </c>
      <c r="E2359" s="574">
        <v>0</v>
      </c>
      <c r="F2359" s="574">
        <v>0</v>
      </c>
      <c r="G2359" s="581">
        <f>SUM(G2349:G2358)</f>
        <v>353.4</v>
      </c>
      <c r="H2359" s="581">
        <f>SUM(H2349:H2358)</f>
        <v>208.5</v>
      </c>
      <c r="I2359" s="581">
        <f>SUM(I2349:I2358)</f>
        <v>670</v>
      </c>
      <c r="J2359" s="581">
        <f>SUM(J2349:J2358)</f>
        <v>262</v>
      </c>
      <c r="K2359" s="581"/>
      <c r="L2359" s="581">
        <f>SUM(L2349:L2358)</f>
        <v>96.580000000000013</v>
      </c>
      <c r="M2359" s="581">
        <f>SUM(M2349:M2358)</f>
        <v>15.87</v>
      </c>
      <c r="N2359" s="581">
        <f>SUM(N2349:N2358)</f>
        <v>9.4199999999999982</v>
      </c>
      <c r="O2359" s="626">
        <f t="shared" si="485"/>
        <v>12.645</v>
      </c>
      <c r="P2359" s="626" t="s">
        <v>164</v>
      </c>
      <c r="Q2359" s="583"/>
    </row>
    <row r="2360" spans="1:17" ht="15" thickBot="1" x14ac:dyDescent="0.4">
      <c r="A2360" s="597" t="s">
        <v>18</v>
      </c>
      <c r="B2360" s="581">
        <f>AVERAGE(B2349:B2358)</f>
        <v>38.564000000000007</v>
      </c>
      <c r="C2360" s="581">
        <f>AVERAGE(C2349:C2358)</f>
        <v>33.672000000000004</v>
      </c>
      <c r="D2360" s="574">
        <v>0</v>
      </c>
      <c r="E2360" s="574">
        <v>0</v>
      </c>
      <c r="F2360" s="574">
        <v>0</v>
      </c>
      <c r="G2360" s="581">
        <f>AVERAGE(G2349:G2358)</f>
        <v>39.266666666666666</v>
      </c>
      <c r="H2360" s="581">
        <f>AVERAGE(H2349:H2358)</f>
        <v>23.166666666666668</v>
      </c>
      <c r="I2360" s="581">
        <f>AVERAGE(I2349:I2358)</f>
        <v>67</v>
      </c>
      <c r="J2360" s="581">
        <f>AVERAGE(J2349:J2358)</f>
        <v>26.2</v>
      </c>
      <c r="K2360" s="581"/>
      <c r="L2360" s="581">
        <f>AVERAGE(L2349:L2358)</f>
        <v>9.6580000000000013</v>
      </c>
      <c r="M2360" s="581">
        <f>AVERAGE(M2349:M2358)</f>
        <v>1.587</v>
      </c>
      <c r="N2360" s="581">
        <f>AVERAGE(N2349:N2358)</f>
        <v>0.94199999999999984</v>
      </c>
      <c r="O2360" s="626">
        <f t="shared" si="485"/>
        <v>1.2645</v>
      </c>
      <c r="P2360" s="626" t="s">
        <v>164</v>
      </c>
      <c r="Q2360" s="583"/>
    </row>
    <row r="2361" spans="1:17" ht="15" thickBot="1" x14ac:dyDescent="0.4">
      <c r="A2361" s="580">
        <v>11</v>
      </c>
      <c r="B2361" s="580">
        <v>37.92</v>
      </c>
      <c r="C2361" s="581">
        <v>32.04</v>
      </c>
      <c r="D2361" s="574">
        <v>0</v>
      </c>
      <c r="E2361" s="574">
        <v>0</v>
      </c>
      <c r="F2361" s="574">
        <v>0</v>
      </c>
      <c r="G2361" s="583">
        <v>38.799999999999997</v>
      </c>
      <c r="H2361" s="583">
        <v>22.2</v>
      </c>
      <c r="I2361" s="580">
        <v>69</v>
      </c>
      <c r="J2361" s="580">
        <v>26</v>
      </c>
      <c r="K2361" s="703"/>
      <c r="L2361" s="580">
        <v>10.78</v>
      </c>
      <c r="M2361" s="581">
        <v>1.35</v>
      </c>
      <c r="N2361" s="581">
        <v>1.06</v>
      </c>
      <c r="O2361" s="626">
        <f t="shared" si="485"/>
        <v>1.2050000000000001</v>
      </c>
      <c r="P2361" s="626" t="s">
        <v>164</v>
      </c>
      <c r="Q2361" s="583">
        <v>0</v>
      </c>
    </row>
    <row r="2362" spans="1:17" x14ac:dyDescent="0.35">
      <c r="A2362" s="571">
        <v>12</v>
      </c>
      <c r="B2362" s="581">
        <v>39.840000000000003</v>
      </c>
      <c r="C2362" s="581">
        <v>33.479999999999997</v>
      </c>
      <c r="D2362" s="574">
        <v>0</v>
      </c>
      <c r="E2362" s="574">
        <v>0</v>
      </c>
      <c r="F2362" s="574">
        <v>0</v>
      </c>
      <c r="G2362" s="583">
        <v>39.6</v>
      </c>
      <c r="H2362" s="583">
        <v>23.6</v>
      </c>
      <c r="I2362" s="580">
        <v>61</v>
      </c>
      <c r="J2362" s="580">
        <v>22</v>
      </c>
      <c r="K2362" s="626"/>
      <c r="L2362" s="580">
        <v>10.86</v>
      </c>
      <c r="M2362" s="580">
        <v>1.7</v>
      </c>
      <c r="N2362" s="581">
        <v>0.71</v>
      </c>
      <c r="O2362" s="626">
        <f t="shared" si="485"/>
        <v>1.2050000000000001</v>
      </c>
      <c r="P2362" s="626" t="s">
        <v>164</v>
      </c>
      <c r="Q2362" s="583">
        <v>0</v>
      </c>
    </row>
    <row r="2363" spans="1:17" x14ac:dyDescent="0.35">
      <c r="A2363" s="571">
        <v>13</v>
      </c>
      <c r="B2363" s="581">
        <v>39.479999999999997</v>
      </c>
      <c r="C2363" s="581">
        <v>33.92</v>
      </c>
      <c r="D2363" s="574">
        <v>0</v>
      </c>
      <c r="E2363" s="574">
        <v>0</v>
      </c>
      <c r="F2363" s="574">
        <v>0</v>
      </c>
      <c r="G2363" s="583">
        <v>40</v>
      </c>
      <c r="H2363" s="583">
        <v>22.4</v>
      </c>
      <c r="I2363" s="580">
        <v>76</v>
      </c>
      <c r="J2363" s="580">
        <v>23</v>
      </c>
      <c r="K2363" s="626"/>
      <c r="L2363" s="581">
        <v>11.22</v>
      </c>
      <c r="M2363" s="580">
        <v>1.65</v>
      </c>
      <c r="N2363" s="581">
        <v>0.7</v>
      </c>
      <c r="O2363" s="626">
        <f t="shared" si="485"/>
        <v>1.1749999999999998</v>
      </c>
      <c r="P2363" s="626" t="s">
        <v>164</v>
      </c>
      <c r="Q2363" s="583">
        <v>0</v>
      </c>
    </row>
    <row r="2364" spans="1:17" x14ac:dyDescent="0.35">
      <c r="A2364" s="571">
        <v>14</v>
      </c>
      <c r="B2364" s="581">
        <v>39.32</v>
      </c>
      <c r="C2364" s="581">
        <v>33.32</v>
      </c>
      <c r="D2364" s="574">
        <v>0</v>
      </c>
      <c r="E2364" s="574">
        <v>0</v>
      </c>
      <c r="F2364" s="574">
        <v>0</v>
      </c>
      <c r="G2364" s="583">
        <v>40</v>
      </c>
      <c r="H2364" s="583">
        <v>24</v>
      </c>
      <c r="I2364" s="580">
        <v>72</v>
      </c>
      <c r="J2364" s="580">
        <v>21</v>
      </c>
      <c r="K2364" s="626"/>
      <c r="L2364" s="580">
        <v>10.88</v>
      </c>
      <c r="M2364" s="580">
        <v>1.53</v>
      </c>
      <c r="N2364" s="580">
        <v>0.8</v>
      </c>
      <c r="O2364" s="626">
        <f t="shared" si="485"/>
        <v>1.165</v>
      </c>
      <c r="P2364" s="626" t="s">
        <v>164</v>
      </c>
      <c r="Q2364" s="583">
        <v>0</v>
      </c>
    </row>
    <row r="2365" spans="1:17" x14ac:dyDescent="0.35">
      <c r="A2365" s="571">
        <v>15</v>
      </c>
      <c r="B2365" s="581">
        <v>39.32</v>
      </c>
      <c r="C2365" s="580">
        <v>32.880000000000003</v>
      </c>
      <c r="D2365" s="574">
        <v>0</v>
      </c>
      <c r="E2365" s="574">
        <v>0</v>
      </c>
      <c r="F2365" s="574">
        <v>0</v>
      </c>
      <c r="G2365" s="583">
        <v>38.799999999999997</v>
      </c>
      <c r="H2365" s="583">
        <v>25</v>
      </c>
      <c r="I2365" s="580">
        <v>62</v>
      </c>
      <c r="J2365" s="580">
        <v>22</v>
      </c>
      <c r="K2365" s="626"/>
      <c r="L2365" s="583">
        <v>10</v>
      </c>
      <c r="M2365" s="581">
        <v>1.65</v>
      </c>
      <c r="N2365" s="581">
        <v>0.56999999999999995</v>
      </c>
      <c r="O2365" s="626">
        <f t="shared" si="485"/>
        <v>1.1099999999999999</v>
      </c>
      <c r="P2365" s="626" t="s">
        <v>164</v>
      </c>
      <c r="Q2365" s="583">
        <v>0</v>
      </c>
    </row>
    <row r="2366" spans="1:17" x14ac:dyDescent="0.35">
      <c r="A2366" s="571">
        <v>16</v>
      </c>
      <c r="B2366" s="581">
        <v>39.799999999999997</v>
      </c>
      <c r="C2366" s="580">
        <v>33.28</v>
      </c>
      <c r="D2366" s="574">
        <v>0</v>
      </c>
      <c r="E2366" s="574">
        <v>0</v>
      </c>
      <c r="F2366" s="574">
        <v>0</v>
      </c>
      <c r="G2366" s="583">
        <v>39.799999999999997</v>
      </c>
      <c r="H2366" s="583">
        <v>23.8</v>
      </c>
      <c r="I2366" s="580">
        <v>83</v>
      </c>
      <c r="J2366" s="580">
        <v>23</v>
      </c>
      <c r="K2366" s="626"/>
      <c r="L2366" s="581">
        <v>12</v>
      </c>
      <c r="M2366" s="580">
        <v>1.79</v>
      </c>
      <c r="N2366" s="581">
        <v>0.87</v>
      </c>
      <c r="O2366" s="626">
        <f t="shared" si="485"/>
        <v>1.33</v>
      </c>
      <c r="P2366" s="626" t="s">
        <v>164</v>
      </c>
      <c r="Q2366" s="583">
        <v>0</v>
      </c>
    </row>
    <row r="2367" spans="1:17" x14ac:dyDescent="0.35">
      <c r="A2367" s="571">
        <v>17</v>
      </c>
      <c r="B2367" s="580">
        <v>40.28</v>
      </c>
      <c r="C2367" s="580">
        <v>33.840000000000003</v>
      </c>
      <c r="D2367" s="574">
        <v>0</v>
      </c>
      <c r="E2367" s="574">
        <v>0</v>
      </c>
      <c r="F2367" s="574">
        <v>0</v>
      </c>
      <c r="G2367" s="583">
        <v>39.4</v>
      </c>
      <c r="H2367" s="583">
        <v>24.4</v>
      </c>
      <c r="I2367" s="580">
        <v>61</v>
      </c>
      <c r="J2367" s="580">
        <v>23</v>
      </c>
      <c r="K2367" s="626"/>
      <c r="L2367" s="581">
        <v>10.68</v>
      </c>
      <c r="M2367" s="580">
        <v>1.86</v>
      </c>
      <c r="N2367" s="580">
        <v>0.72</v>
      </c>
      <c r="O2367" s="626">
        <f t="shared" si="485"/>
        <v>1.29</v>
      </c>
      <c r="P2367" s="626" t="s">
        <v>164</v>
      </c>
      <c r="Q2367" s="583">
        <v>0</v>
      </c>
    </row>
    <row r="2368" spans="1:17" x14ac:dyDescent="0.35">
      <c r="A2368" s="571">
        <v>18</v>
      </c>
      <c r="B2368" s="580">
        <v>39.119999999999997</v>
      </c>
      <c r="C2368" s="581">
        <v>33.119999999999997</v>
      </c>
      <c r="D2368" s="574">
        <v>0</v>
      </c>
      <c r="E2368" s="574">
        <v>0</v>
      </c>
      <c r="F2368" s="574">
        <v>0</v>
      </c>
      <c r="G2368" s="583">
        <v>40.200000000000003</v>
      </c>
      <c r="H2368" s="583">
        <v>22.4</v>
      </c>
      <c r="I2368" s="580">
        <v>70</v>
      </c>
      <c r="J2368" s="580">
        <v>23</v>
      </c>
      <c r="K2368" s="706"/>
      <c r="L2368" s="580">
        <v>12.32</v>
      </c>
      <c r="M2368" s="581">
        <v>1.55</v>
      </c>
      <c r="N2368" s="581">
        <v>1.84</v>
      </c>
      <c r="O2368" s="626">
        <f t="shared" si="485"/>
        <v>1.6950000000000001</v>
      </c>
      <c r="P2368" s="626" t="s">
        <v>164</v>
      </c>
      <c r="Q2368" s="583">
        <v>0</v>
      </c>
    </row>
    <row r="2369" spans="1:17" x14ac:dyDescent="0.35">
      <c r="A2369" s="571">
        <v>19</v>
      </c>
      <c r="B2369" s="581">
        <v>32.08</v>
      </c>
      <c r="C2369" s="581">
        <v>31.12</v>
      </c>
      <c r="D2369" s="574">
        <v>0</v>
      </c>
      <c r="E2369" s="574">
        <v>0</v>
      </c>
      <c r="F2369" s="574">
        <v>0</v>
      </c>
      <c r="G2369" s="583">
        <v>38.4</v>
      </c>
      <c r="H2369" s="583">
        <v>25.4</v>
      </c>
      <c r="I2369" s="580">
        <v>92</v>
      </c>
      <c r="J2369" s="580">
        <v>28</v>
      </c>
      <c r="K2369" s="626"/>
      <c r="L2369" s="580">
        <v>1.42</v>
      </c>
      <c r="M2369" s="580">
        <v>1.54</v>
      </c>
      <c r="N2369" s="581">
        <v>1.03</v>
      </c>
      <c r="O2369" s="626">
        <f t="shared" si="485"/>
        <v>1.2850000000000001</v>
      </c>
      <c r="P2369" s="626" t="s">
        <v>164</v>
      </c>
      <c r="Q2369" s="583">
        <v>4.4000000000000004</v>
      </c>
    </row>
    <row r="2370" spans="1:17" ht="15" thickBot="1" x14ac:dyDescent="0.4">
      <c r="A2370" s="580">
        <v>20</v>
      </c>
      <c r="B2370" s="581">
        <v>35.840000000000003</v>
      </c>
      <c r="C2370" s="581">
        <v>31.76</v>
      </c>
      <c r="D2370" s="574">
        <v>0</v>
      </c>
      <c r="E2370" s="574">
        <v>0</v>
      </c>
      <c r="F2370" s="574">
        <v>0</v>
      </c>
      <c r="G2370" s="583">
        <v>39.200000000000003</v>
      </c>
      <c r="H2370" s="583">
        <v>23.8</v>
      </c>
      <c r="I2370" s="580">
        <v>60</v>
      </c>
      <c r="J2370" s="580">
        <v>23</v>
      </c>
      <c r="K2370" s="626"/>
      <c r="L2370" s="581">
        <v>20.94</v>
      </c>
      <c r="M2370" s="580">
        <v>2.04</v>
      </c>
      <c r="N2370" s="581">
        <v>1.06</v>
      </c>
      <c r="O2370" s="626">
        <f t="shared" si="485"/>
        <v>1.55</v>
      </c>
      <c r="P2370" s="626" t="s">
        <v>164</v>
      </c>
      <c r="Q2370" s="583">
        <v>0</v>
      </c>
    </row>
    <row r="2371" spans="1:17" ht="15" thickBot="1" x14ac:dyDescent="0.4">
      <c r="A2371" s="597" t="s">
        <v>16</v>
      </c>
      <c r="B2371" s="581">
        <f>SUM(B2361:B2370)</f>
        <v>383</v>
      </c>
      <c r="C2371" s="581">
        <f>SUM(C2361:C2370)</f>
        <v>328.76</v>
      </c>
      <c r="D2371" s="574">
        <v>0</v>
      </c>
      <c r="E2371" s="574">
        <v>0</v>
      </c>
      <c r="F2371" s="574">
        <v>0</v>
      </c>
      <c r="G2371" s="581">
        <f>SUM(G2361:G2370)</f>
        <v>394.19999999999993</v>
      </c>
      <c r="H2371" s="581">
        <f>SUM(H2361:H2370)</f>
        <v>237.00000000000003</v>
      </c>
      <c r="I2371" s="581">
        <f>SUM(I2361:I2370)</f>
        <v>706</v>
      </c>
      <c r="J2371" s="581">
        <f>SUM(J2361:J2370)</f>
        <v>234</v>
      </c>
      <c r="K2371" s="581"/>
      <c r="L2371" s="581">
        <f>SUM(L2361:L2370)</f>
        <v>111.10000000000001</v>
      </c>
      <c r="M2371" s="581">
        <f>SUM(M2361:M2370)</f>
        <v>16.659999999999997</v>
      </c>
      <c r="N2371" s="581">
        <f>SUM(N2361:N2370)</f>
        <v>9.36</v>
      </c>
      <c r="O2371" s="626">
        <f t="shared" si="485"/>
        <v>13.009999999999998</v>
      </c>
      <c r="P2371" s="626" t="s">
        <v>164</v>
      </c>
      <c r="Q2371" s="583"/>
    </row>
    <row r="2372" spans="1:17" ht="15" thickBot="1" x14ac:dyDescent="0.4">
      <c r="A2372" s="597" t="s">
        <v>18</v>
      </c>
      <c r="B2372" s="581">
        <f>AVERAGE(B2361:B2370)</f>
        <v>38.299999999999997</v>
      </c>
      <c r="C2372" s="581">
        <f>AVERAGE(C2361:C2370)</f>
        <v>32.875999999999998</v>
      </c>
      <c r="D2372" s="574">
        <v>0</v>
      </c>
      <c r="E2372" s="574">
        <v>0</v>
      </c>
      <c r="F2372" s="574">
        <v>0</v>
      </c>
      <c r="G2372" s="581">
        <f>AVERAGE(G2361:G2370)</f>
        <v>39.419999999999995</v>
      </c>
      <c r="H2372" s="581">
        <f>AVERAGE(H2361:H2370)</f>
        <v>23.700000000000003</v>
      </c>
      <c r="I2372" s="581">
        <f>AVERAGE(I2361:I2370)</f>
        <v>70.599999999999994</v>
      </c>
      <c r="J2372" s="581">
        <f>AVERAGE(J2361:J2370)</f>
        <v>23.4</v>
      </c>
      <c r="K2372" s="581"/>
      <c r="L2372" s="581">
        <f>AVERAGE(L2361:L2370)</f>
        <v>11.110000000000001</v>
      </c>
      <c r="M2372" s="581">
        <f>AVERAGE(M2361:M2370)</f>
        <v>1.6659999999999997</v>
      </c>
      <c r="N2372" s="581">
        <f>AVERAGE(N2361:N2370)</f>
        <v>0.93599999999999994</v>
      </c>
      <c r="O2372" s="626">
        <f t="shared" si="485"/>
        <v>1.3009999999999997</v>
      </c>
      <c r="P2372" s="626" t="s">
        <v>164</v>
      </c>
      <c r="Q2372" s="583"/>
    </row>
    <row r="2373" spans="1:17" x14ac:dyDescent="0.35">
      <c r="A2373" s="580">
        <v>21</v>
      </c>
      <c r="B2373" s="581">
        <v>37.24</v>
      </c>
      <c r="C2373" s="581">
        <v>31.68</v>
      </c>
      <c r="D2373" s="574">
        <v>0</v>
      </c>
      <c r="E2373" s="574">
        <v>0</v>
      </c>
      <c r="F2373" s="574">
        <v>0</v>
      </c>
      <c r="G2373" s="583">
        <v>38.6</v>
      </c>
      <c r="H2373" s="583">
        <v>22.6</v>
      </c>
      <c r="I2373" s="580">
        <v>66</v>
      </c>
      <c r="J2373" s="580">
        <v>19</v>
      </c>
      <c r="K2373" s="626"/>
      <c r="L2373" s="580">
        <v>12.02</v>
      </c>
      <c r="M2373" s="580">
        <v>2.04</v>
      </c>
      <c r="N2373" s="580">
        <v>1.05</v>
      </c>
      <c r="O2373" s="626">
        <f t="shared" si="485"/>
        <v>1.5449999999999999</v>
      </c>
      <c r="P2373" s="626" t="s">
        <v>164</v>
      </c>
      <c r="Q2373" s="583">
        <v>0</v>
      </c>
    </row>
    <row r="2374" spans="1:17" x14ac:dyDescent="0.35">
      <c r="A2374" s="594">
        <v>22</v>
      </c>
      <c r="B2374" s="581">
        <v>39.520000000000003</v>
      </c>
      <c r="C2374" s="580">
        <v>32.08</v>
      </c>
      <c r="D2374" s="574">
        <v>0</v>
      </c>
      <c r="E2374" s="574">
        <v>0</v>
      </c>
      <c r="F2374" s="574">
        <v>0</v>
      </c>
      <c r="G2374" s="583">
        <v>39.4</v>
      </c>
      <c r="H2374" s="583">
        <v>22.8</v>
      </c>
      <c r="I2374" s="580">
        <v>55</v>
      </c>
      <c r="J2374" s="580">
        <v>20</v>
      </c>
      <c r="K2374" s="626"/>
      <c r="L2374" s="581">
        <v>11.78</v>
      </c>
      <c r="M2374" s="581">
        <v>1.74</v>
      </c>
      <c r="N2374" s="581">
        <v>0.71</v>
      </c>
      <c r="O2374" s="626">
        <f t="shared" si="485"/>
        <v>1.2250000000000001</v>
      </c>
      <c r="P2374" s="626" t="s">
        <v>164</v>
      </c>
      <c r="Q2374" s="583">
        <v>0</v>
      </c>
    </row>
    <row r="2375" spans="1:17" x14ac:dyDescent="0.35">
      <c r="A2375" s="594">
        <v>23</v>
      </c>
      <c r="B2375" s="581">
        <v>41.26</v>
      </c>
      <c r="C2375" s="580">
        <v>32.92</v>
      </c>
      <c r="D2375" s="574">
        <v>0</v>
      </c>
      <c r="E2375" s="574">
        <v>0</v>
      </c>
      <c r="F2375" s="574">
        <v>0</v>
      </c>
      <c r="G2375" s="583">
        <v>40</v>
      </c>
      <c r="H2375" s="583">
        <v>23.8</v>
      </c>
      <c r="I2375" s="580">
        <v>62</v>
      </c>
      <c r="J2375" s="580">
        <v>23</v>
      </c>
      <c r="K2375" s="626"/>
      <c r="L2375" s="581">
        <v>11.92</v>
      </c>
      <c r="M2375" s="580">
        <v>1.71</v>
      </c>
      <c r="N2375" s="581">
        <v>0.87</v>
      </c>
      <c r="O2375" s="626">
        <f t="shared" si="485"/>
        <v>1.29</v>
      </c>
      <c r="P2375" s="626" t="s">
        <v>164</v>
      </c>
      <c r="Q2375" s="583">
        <v>0</v>
      </c>
    </row>
    <row r="2376" spans="1:17" x14ac:dyDescent="0.35">
      <c r="A2376" s="594">
        <v>24</v>
      </c>
      <c r="B2376" s="580">
        <v>41.12</v>
      </c>
      <c r="C2376" s="580">
        <v>34.200000000000003</v>
      </c>
      <c r="D2376" s="574">
        <v>0</v>
      </c>
      <c r="E2376" s="574">
        <v>0</v>
      </c>
      <c r="F2376" s="574">
        <v>0</v>
      </c>
      <c r="G2376" s="583">
        <v>40.6</v>
      </c>
      <c r="H2376" s="583">
        <v>24.6</v>
      </c>
      <c r="I2376" s="580">
        <v>58</v>
      </c>
      <c r="J2376" s="580">
        <v>26</v>
      </c>
      <c r="K2376" s="626"/>
      <c r="L2376" s="581">
        <v>13</v>
      </c>
      <c r="M2376" s="580">
        <v>1.89</v>
      </c>
      <c r="N2376" s="580">
        <v>1.21</v>
      </c>
      <c r="O2376" s="626">
        <f t="shared" si="485"/>
        <v>1.5499999999999998</v>
      </c>
      <c r="P2376" s="626" t="s">
        <v>164</v>
      </c>
      <c r="Q2376" s="583">
        <v>0</v>
      </c>
    </row>
    <row r="2377" spans="1:17" ht="15" thickBot="1" x14ac:dyDescent="0.4">
      <c r="A2377" s="594">
        <v>25</v>
      </c>
      <c r="B2377" s="580">
        <v>41.68</v>
      </c>
      <c r="C2377" s="581">
        <v>34.96</v>
      </c>
      <c r="D2377" s="574">
        <v>0</v>
      </c>
      <c r="E2377" s="574">
        <v>0</v>
      </c>
      <c r="F2377" s="574">
        <v>0</v>
      </c>
      <c r="G2377" s="583">
        <v>40.6</v>
      </c>
      <c r="H2377" s="583">
        <v>24.8</v>
      </c>
      <c r="I2377" s="580">
        <v>62</v>
      </c>
      <c r="J2377" s="580">
        <v>30</v>
      </c>
      <c r="K2377" s="703"/>
      <c r="L2377" s="580">
        <v>13.3</v>
      </c>
      <c r="M2377" s="581">
        <v>2.48</v>
      </c>
      <c r="N2377" s="581">
        <v>3.03</v>
      </c>
      <c r="O2377" s="626">
        <f t="shared" si="485"/>
        <v>2.7549999999999999</v>
      </c>
      <c r="P2377" s="626" t="s">
        <v>164</v>
      </c>
      <c r="Q2377" s="583">
        <v>0</v>
      </c>
    </row>
    <row r="2378" spans="1:17" x14ac:dyDescent="0.35">
      <c r="A2378" s="594">
        <v>26</v>
      </c>
      <c r="B2378" s="581">
        <v>38.479999999999997</v>
      </c>
      <c r="C2378" s="581">
        <v>34.119999999999997</v>
      </c>
      <c r="D2378" s="574">
        <v>0</v>
      </c>
      <c r="E2378" s="574">
        <v>0</v>
      </c>
      <c r="F2378" s="574">
        <v>0</v>
      </c>
      <c r="G2378" s="583">
        <v>38.799999999999997</v>
      </c>
      <c r="H2378" s="583">
        <v>26.6</v>
      </c>
      <c r="I2378" s="580">
        <v>70</v>
      </c>
      <c r="J2378" s="580">
        <v>27</v>
      </c>
      <c r="K2378" s="626"/>
      <c r="L2378" s="580">
        <v>10.92</v>
      </c>
      <c r="M2378" s="580">
        <v>2.17</v>
      </c>
      <c r="N2378" s="581">
        <v>1.88</v>
      </c>
      <c r="O2378" s="626">
        <f t="shared" si="485"/>
        <v>2.0249999999999999</v>
      </c>
      <c r="P2378" s="626" t="s">
        <v>164</v>
      </c>
      <c r="Q2378" s="583">
        <v>0</v>
      </c>
    </row>
    <row r="2379" spans="1:17" x14ac:dyDescent="0.35">
      <c r="A2379" s="594">
        <v>27</v>
      </c>
      <c r="B2379" s="581">
        <v>40.04</v>
      </c>
      <c r="C2379" s="581">
        <v>34.6</v>
      </c>
      <c r="D2379" s="574">
        <v>0</v>
      </c>
      <c r="E2379" s="574">
        <v>0</v>
      </c>
      <c r="F2379" s="574">
        <v>0</v>
      </c>
      <c r="G2379" s="583">
        <v>40.6</v>
      </c>
      <c r="H2379" s="583">
        <v>25.6</v>
      </c>
      <c r="I2379" s="580">
        <v>70</v>
      </c>
      <c r="J2379" s="580">
        <v>27</v>
      </c>
      <c r="K2379" s="626"/>
      <c r="L2379" s="581">
        <v>5.78</v>
      </c>
      <c r="M2379" s="580">
        <v>2.86</v>
      </c>
      <c r="N2379" s="581">
        <v>2.25</v>
      </c>
      <c r="O2379" s="626">
        <f t="shared" si="485"/>
        <v>2.5549999999999997</v>
      </c>
      <c r="P2379" s="626" t="s">
        <v>164</v>
      </c>
      <c r="Q2379" s="583">
        <v>0</v>
      </c>
    </row>
    <row r="2380" spans="1:17" ht="15" thickBot="1" x14ac:dyDescent="0.4">
      <c r="A2380" s="594">
        <v>28</v>
      </c>
      <c r="B2380" s="581">
        <v>32.68</v>
      </c>
      <c r="C2380" s="581">
        <v>32.56</v>
      </c>
      <c r="D2380" s="574">
        <v>0</v>
      </c>
      <c r="E2380" s="574">
        <v>0</v>
      </c>
      <c r="F2380" s="574">
        <v>0</v>
      </c>
      <c r="G2380" s="583">
        <v>39.6</v>
      </c>
      <c r="H2380" s="583">
        <v>24</v>
      </c>
      <c r="I2380" s="580">
        <v>92</v>
      </c>
      <c r="J2380" s="580">
        <v>31</v>
      </c>
      <c r="K2380" s="626"/>
      <c r="L2380" s="580">
        <v>9.6999999999999993</v>
      </c>
      <c r="M2380" s="580">
        <v>1.65</v>
      </c>
      <c r="N2380" s="581">
        <v>1.2</v>
      </c>
      <c r="O2380" s="626">
        <f t="shared" si="485"/>
        <v>1.4249999999999998</v>
      </c>
      <c r="P2380" s="626" t="s">
        <v>164</v>
      </c>
      <c r="Q2380" s="583">
        <v>7</v>
      </c>
    </row>
    <row r="2381" spans="1:17" ht="15" thickBot="1" x14ac:dyDescent="0.4">
      <c r="A2381" s="597" t="s">
        <v>16</v>
      </c>
      <c r="B2381" s="581">
        <f>SUM(B2373:B2380)</f>
        <v>312.02000000000004</v>
      </c>
      <c r="C2381" s="581">
        <f>SUM(C2373:C2380)</f>
        <v>267.12</v>
      </c>
      <c r="D2381" s="574">
        <v>0</v>
      </c>
      <c r="E2381" s="574">
        <v>0</v>
      </c>
      <c r="F2381" s="574">
        <v>0</v>
      </c>
      <c r="G2381" s="581">
        <f t="shared" ref="G2381:O2381" si="486">SUM(G2373:G2380)</f>
        <v>318.20000000000005</v>
      </c>
      <c r="H2381" s="581">
        <f t="shared" si="486"/>
        <v>194.8</v>
      </c>
      <c r="I2381" s="581">
        <f t="shared" si="486"/>
        <v>535</v>
      </c>
      <c r="J2381" s="581">
        <f t="shared" si="486"/>
        <v>203</v>
      </c>
      <c r="K2381" s="581">
        <f t="shared" si="486"/>
        <v>0</v>
      </c>
      <c r="L2381" s="581">
        <f t="shared" si="486"/>
        <v>88.42</v>
      </c>
      <c r="M2381" s="581">
        <f t="shared" si="486"/>
        <v>16.54</v>
      </c>
      <c r="N2381" s="581">
        <f t="shared" si="486"/>
        <v>12.2</v>
      </c>
      <c r="O2381" s="581">
        <f t="shared" si="486"/>
        <v>14.370000000000001</v>
      </c>
      <c r="P2381" s="626" t="s">
        <v>164</v>
      </c>
      <c r="Q2381" s="581"/>
    </row>
    <row r="2382" spans="1:17" ht="15" thickBot="1" x14ac:dyDescent="0.4">
      <c r="A2382" s="597" t="s">
        <v>18</v>
      </c>
      <c r="B2382" s="581">
        <f>AVERAGE(B2373:B2380)</f>
        <v>39.002500000000005</v>
      </c>
      <c r="C2382" s="581">
        <f>AVERAGE(C2373:C2380)</f>
        <v>33.39</v>
      </c>
      <c r="D2382" s="574">
        <v>0</v>
      </c>
      <c r="E2382" s="574">
        <v>0</v>
      </c>
      <c r="F2382" s="574">
        <v>0</v>
      </c>
      <c r="G2382" s="581">
        <f t="shared" ref="G2382:O2382" si="487">AVERAGE(G2373:G2380)</f>
        <v>39.775000000000006</v>
      </c>
      <c r="H2382" s="581">
        <f t="shared" si="487"/>
        <v>24.35</v>
      </c>
      <c r="I2382" s="581">
        <f t="shared" si="487"/>
        <v>66.875</v>
      </c>
      <c r="J2382" s="581">
        <f t="shared" si="487"/>
        <v>25.375</v>
      </c>
      <c r="K2382" s="581" t="e">
        <f t="shared" si="487"/>
        <v>#DIV/0!</v>
      </c>
      <c r="L2382" s="581">
        <f t="shared" si="487"/>
        <v>11.0525</v>
      </c>
      <c r="M2382" s="581">
        <f t="shared" si="487"/>
        <v>2.0674999999999999</v>
      </c>
      <c r="N2382" s="581">
        <f t="shared" si="487"/>
        <v>1.5249999999999999</v>
      </c>
      <c r="O2382" s="581">
        <f t="shared" si="487"/>
        <v>1.7962500000000001</v>
      </c>
      <c r="P2382" s="626" t="s">
        <v>164</v>
      </c>
      <c r="Q2382" s="581"/>
    </row>
    <row r="2383" spans="1:17" ht="15" thickBot="1" x14ac:dyDescent="0.4">
      <c r="A2383" s="597" t="s">
        <v>49</v>
      </c>
      <c r="B2383" s="581">
        <f>B2381+B2371+B2359</f>
        <v>1080.6600000000001</v>
      </c>
      <c r="C2383" s="581">
        <f>C2381+C2371+C2359</f>
        <v>932.6</v>
      </c>
      <c r="D2383" s="574">
        <v>0</v>
      </c>
      <c r="E2383" s="574">
        <v>0</v>
      </c>
      <c r="F2383" s="574">
        <v>0</v>
      </c>
      <c r="G2383" s="581">
        <f t="shared" ref="G2383:O2383" si="488">G2381+G2371+G2359</f>
        <v>1065.8</v>
      </c>
      <c r="H2383" s="581">
        <f t="shared" si="488"/>
        <v>640.30000000000007</v>
      </c>
      <c r="I2383" s="581">
        <f t="shared" si="488"/>
        <v>1911</v>
      </c>
      <c r="J2383" s="581">
        <f t="shared" si="488"/>
        <v>699</v>
      </c>
      <c r="K2383" s="581">
        <f t="shared" si="488"/>
        <v>0</v>
      </c>
      <c r="L2383" s="581">
        <f t="shared" si="488"/>
        <v>296.10000000000002</v>
      </c>
      <c r="M2383" s="581">
        <f t="shared" si="488"/>
        <v>49.069999999999993</v>
      </c>
      <c r="N2383" s="581">
        <f t="shared" si="488"/>
        <v>30.979999999999997</v>
      </c>
      <c r="O2383" s="581">
        <f t="shared" si="488"/>
        <v>40.024999999999999</v>
      </c>
      <c r="P2383" s="626" t="s">
        <v>164</v>
      </c>
      <c r="Q2383" s="581"/>
    </row>
    <row r="2384" spans="1:17" ht="15" thickBot="1" x14ac:dyDescent="0.4">
      <c r="A2384" s="597" t="s">
        <v>21</v>
      </c>
      <c r="B2384" s="691">
        <f>B2383/28</f>
        <v>38.595000000000006</v>
      </c>
      <c r="C2384" s="691">
        <f>C2383/28</f>
        <v>33.307142857142857</v>
      </c>
      <c r="D2384" s="574">
        <v>0</v>
      </c>
      <c r="E2384" s="574">
        <v>0</v>
      </c>
      <c r="F2384" s="574">
        <v>0</v>
      </c>
      <c r="G2384" s="691">
        <f t="shared" ref="G2384:O2384" si="489">G2383/28</f>
        <v>38.06428571428571</v>
      </c>
      <c r="H2384" s="691">
        <f t="shared" si="489"/>
        <v>22.867857142857144</v>
      </c>
      <c r="I2384" s="691">
        <f t="shared" si="489"/>
        <v>68.25</v>
      </c>
      <c r="J2384" s="691">
        <f t="shared" si="489"/>
        <v>24.964285714285715</v>
      </c>
      <c r="K2384" s="691">
        <f t="shared" si="489"/>
        <v>0</v>
      </c>
      <c r="L2384" s="691">
        <f t="shared" si="489"/>
        <v>10.575000000000001</v>
      </c>
      <c r="M2384" s="691">
        <f t="shared" si="489"/>
        <v>1.7524999999999997</v>
      </c>
      <c r="N2384" s="691">
        <f t="shared" si="489"/>
        <v>1.1064285714285713</v>
      </c>
      <c r="O2384" s="691">
        <f t="shared" si="489"/>
        <v>1.4294642857142856</v>
      </c>
      <c r="P2384" s="626" t="s">
        <v>164</v>
      </c>
      <c r="Q2384" s="627"/>
    </row>
    <row r="2385" spans="1:17" x14ac:dyDescent="0.35">
      <c r="A2385" s="634"/>
      <c r="B2385" s="634"/>
      <c r="C2385" s="634"/>
      <c r="D2385" s="634"/>
      <c r="E2385" s="634"/>
      <c r="F2385" s="634"/>
      <c r="G2385" s="634"/>
      <c r="H2385" s="634"/>
      <c r="I2385" s="634"/>
      <c r="J2385" s="634"/>
      <c r="K2385" s="634"/>
      <c r="L2385" s="634"/>
      <c r="M2385" s="634"/>
      <c r="N2385" s="634"/>
      <c r="O2385" s="634"/>
      <c r="P2385" s="634"/>
      <c r="Q2385" s="634"/>
    </row>
    <row r="2386" spans="1:17" ht="15" thickBot="1" x14ac:dyDescent="0.4">
      <c r="A2386" s="634"/>
      <c r="B2386" s="1589" t="s">
        <v>389</v>
      </c>
      <c r="C2386" s="1589"/>
      <c r="D2386" s="1589"/>
      <c r="E2386" s="1589"/>
      <c r="F2386" s="1589"/>
      <c r="G2386" s="1589"/>
      <c r="H2386" s="1589"/>
      <c r="I2386" s="1589"/>
      <c r="J2386" s="1589"/>
      <c r="K2386" s="1589"/>
      <c r="L2386" s="1589"/>
      <c r="M2386" s="1589"/>
      <c r="N2386" s="658"/>
      <c r="O2386" s="658"/>
      <c r="P2386" s="657"/>
      <c r="Q2386" s="634"/>
    </row>
    <row r="2387" spans="1:17" ht="29.25" customHeight="1" x14ac:dyDescent="0.35">
      <c r="A2387" s="1569" t="s">
        <v>1</v>
      </c>
      <c r="B2387" s="1460" t="s">
        <v>23</v>
      </c>
      <c r="C2387" s="1578"/>
      <c r="D2387" s="1578"/>
      <c r="E2387" s="1578"/>
      <c r="F2387" s="1571"/>
      <c r="G2387" s="1460" t="s">
        <v>24</v>
      </c>
      <c r="H2387" s="1571"/>
      <c r="I2387" s="1460" t="s">
        <v>4</v>
      </c>
      <c r="J2387" s="1571"/>
      <c r="K2387" s="1572" t="s">
        <v>5</v>
      </c>
      <c r="L2387" s="1573"/>
      <c r="M2387" s="1590" t="s">
        <v>6</v>
      </c>
      <c r="N2387" s="1591"/>
      <c r="O2387" s="1592"/>
      <c r="P2387" s="1593" t="s">
        <v>7</v>
      </c>
      <c r="Q2387" s="1593" t="s">
        <v>8</v>
      </c>
    </row>
    <row r="2388" spans="1:17" ht="26" x14ac:dyDescent="0.35">
      <c r="A2388" s="1597"/>
      <c r="B2388" s="568">
        <v>0.05</v>
      </c>
      <c r="C2388" s="568">
        <v>0.1</v>
      </c>
      <c r="D2388" s="568"/>
      <c r="E2388" s="568"/>
      <c r="F2388" s="568">
        <v>0.2</v>
      </c>
      <c r="G2388" s="568" t="s">
        <v>9</v>
      </c>
      <c r="H2388" s="568" t="s">
        <v>10</v>
      </c>
      <c r="I2388" s="568" t="s">
        <v>9</v>
      </c>
      <c r="J2388" s="568" t="s">
        <v>10</v>
      </c>
      <c r="K2388" s="630" t="s">
        <v>11</v>
      </c>
      <c r="L2388" s="568" t="s">
        <v>12</v>
      </c>
      <c r="M2388" s="606" t="s">
        <v>13</v>
      </c>
      <c r="N2388" s="606" t="s">
        <v>14</v>
      </c>
      <c r="O2388" s="606" t="s">
        <v>15</v>
      </c>
      <c r="P2388" s="1579"/>
      <c r="Q2388" s="1579"/>
    </row>
    <row r="2389" spans="1:17" x14ac:dyDescent="0.35">
      <c r="A2389" s="580">
        <v>1</v>
      </c>
      <c r="B2389" s="581">
        <v>41</v>
      </c>
      <c r="C2389" s="580">
        <v>33.200000000000003</v>
      </c>
      <c r="D2389" s="574">
        <v>0</v>
      </c>
      <c r="E2389" s="574">
        <v>0</v>
      </c>
      <c r="F2389" s="574">
        <v>0</v>
      </c>
      <c r="G2389" s="583">
        <v>43</v>
      </c>
      <c r="H2389" s="583">
        <v>26.4</v>
      </c>
      <c r="I2389" s="580">
        <v>77</v>
      </c>
      <c r="J2389" s="580">
        <v>22</v>
      </c>
      <c r="K2389" s="574">
        <v>0</v>
      </c>
      <c r="L2389" s="581">
        <v>9.74</v>
      </c>
      <c r="M2389" s="581">
        <v>1.74</v>
      </c>
      <c r="N2389" s="581">
        <v>0.99</v>
      </c>
      <c r="O2389" s="626">
        <f>AVERAGE(M2389:N2389)</f>
        <v>1.365</v>
      </c>
      <c r="P2389" s="626" t="s">
        <v>164</v>
      </c>
      <c r="Q2389" s="583">
        <v>0</v>
      </c>
    </row>
    <row r="2390" spans="1:17" x14ac:dyDescent="0.35">
      <c r="A2390" s="580">
        <v>2</v>
      </c>
      <c r="B2390" s="581">
        <v>43.16</v>
      </c>
      <c r="C2390" s="580">
        <v>33.520000000000003</v>
      </c>
      <c r="D2390" s="574">
        <v>0</v>
      </c>
      <c r="E2390" s="574">
        <v>0</v>
      </c>
      <c r="F2390" s="574">
        <v>0</v>
      </c>
      <c r="G2390" s="583">
        <v>42.8</v>
      </c>
      <c r="H2390" s="583">
        <v>26.4</v>
      </c>
      <c r="I2390" s="580">
        <v>70</v>
      </c>
      <c r="J2390" s="580">
        <v>26</v>
      </c>
      <c r="K2390" s="574">
        <v>0</v>
      </c>
      <c r="L2390" s="581">
        <v>11.34</v>
      </c>
      <c r="M2390" s="581">
        <v>1.84</v>
      </c>
      <c r="N2390" s="580">
        <v>0.68</v>
      </c>
      <c r="O2390" s="626">
        <f t="shared" ref="O2390:O2423" si="490">AVERAGE(M2390:N2390)</f>
        <v>1.26</v>
      </c>
      <c r="P2390" s="626" t="s">
        <v>164</v>
      </c>
      <c r="Q2390" s="583">
        <v>0</v>
      </c>
    </row>
    <row r="2391" spans="1:17" x14ac:dyDescent="0.35">
      <c r="A2391" s="571">
        <v>3</v>
      </c>
      <c r="B2391" s="580">
        <v>42.76</v>
      </c>
      <c r="C2391" s="580">
        <v>34.6</v>
      </c>
      <c r="D2391" s="574">
        <v>0</v>
      </c>
      <c r="E2391" s="574">
        <v>0</v>
      </c>
      <c r="F2391" s="574">
        <v>0</v>
      </c>
      <c r="G2391" s="583">
        <v>42.6</v>
      </c>
      <c r="H2391" s="583">
        <v>28.4</v>
      </c>
      <c r="I2391" s="580">
        <v>64</v>
      </c>
      <c r="J2391" s="580">
        <v>28</v>
      </c>
      <c r="K2391" s="574">
        <v>0</v>
      </c>
      <c r="L2391" s="581">
        <v>11.92</v>
      </c>
      <c r="M2391" s="580">
        <v>1.83</v>
      </c>
      <c r="N2391" s="580">
        <v>1.25</v>
      </c>
      <c r="O2391" s="626">
        <f t="shared" si="490"/>
        <v>1.54</v>
      </c>
      <c r="P2391" s="626" t="s">
        <v>164</v>
      </c>
      <c r="Q2391" s="583">
        <v>0</v>
      </c>
    </row>
    <row r="2392" spans="1:17" x14ac:dyDescent="0.35">
      <c r="A2392" s="571">
        <v>4</v>
      </c>
      <c r="B2392" s="580">
        <v>42.24</v>
      </c>
      <c r="C2392" s="581">
        <v>37.799999999999997</v>
      </c>
      <c r="D2392" s="574">
        <v>0</v>
      </c>
      <c r="E2392" s="574">
        <v>0</v>
      </c>
      <c r="F2392" s="574">
        <v>0</v>
      </c>
      <c r="G2392" s="583">
        <v>41.4</v>
      </c>
      <c r="H2392" s="583">
        <v>26.8</v>
      </c>
      <c r="I2392" s="580">
        <v>70</v>
      </c>
      <c r="J2392" s="580">
        <v>35</v>
      </c>
      <c r="K2392" s="574">
        <v>0</v>
      </c>
      <c r="L2392" s="580">
        <v>8.2799999999999994</v>
      </c>
      <c r="M2392" s="580">
        <v>3.21</v>
      </c>
      <c r="N2392" s="581">
        <v>0.71</v>
      </c>
      <c r="O2392" s="626">
        <f t="shared" si="490"/>
        <v>1.96</v>
      </c>
      <c r="P2392" s="626" t="s">
        <v>164</v>
      </c>
      <c r="Q2392" s="583">
        <v>0</v>
      </c>
    </row>
    <row r="2393" spans="1:17" x14ac:dyDescent="0.35">
      <c r="A2393" s="571">
        <v>5</v>
      </c>
      <c r="B2393" s="581">
        <v>40.119999999999997</v>
      </c>
      <c r="C2393" s="581">
        <v>33.4</v>
      </c>
      <c r="D2393" s="574">
        <v>0</v>
      </c>
      <c r="E2393" s="574">
        <v>0</v>
      </c>
      <c r="F2393" s="574">
        <v>0</v>
      </c>
      <c r="G2393" s="583">
        <v>41.8</v>
      </c>
      <c r="H2393" s="583">
        <v>26.8</v>
      </c>
      <c r="I2393" s="580">
        <v>73</v>
      </c>
      <c r="J2393" s="580">
        <v>25</v>
      </c>
      <c r="K2393" s="574">
        <v>0</v>
      </c>
      <c r="L2393" s="580">
        <v>10.42</v>
      </c>
      <c r="M2393" s="581">
        <v>1.7</v>
      </c>
      <c r="N2393" s="580">
        <v>3.06</v>
      </c>
      <c r="O2393" s="626">
        <f t="shared" si="490"/>
        <v>2.38</v>
      </c>
      <c r="P2393" s="626" t="s">
        <v>164</v>
      </c>
      <c r="Q2393" s="583">
        <v>0</v>
      </c>
    </row>
    <row r="2394" spans="1:17" x14ac:dyDescent="0.35">
      <c r="A2394" s="571">
        <v>6</v>
      </c>
      <c r="B2394" s="581">
        <v>38.200000000000003</v>
      </c>
      <c r="C2394" s="581">
        <v>33.4</v>
      </c>
      <c r="D2394" s="574">
        <v>0</v>
      </c>
      <c r="E2394" s="574">
        <v>0</v>
      </c>
      <c r="F2394" s="574">
        <v>0</v>
      </c>
      <c r="G2394" s="583">
        <v>41.6</v>
      </c>
      <c r="H2394" s="583">
        <v>24.2</v>
      </c>
      <c r="I2394" s="580">
        <v>92</v>
      </c>
      <c r="J2394" s="580">
        <v>29</v>
      </c>
      <c r="K2394" s="574">
        <v>0</v>
      </c>
      <c r="L2394" s="581">
        <v>10.94</v>
      </c>
      <c r="M2394" s="580">
        <v>1.7</v>
      </c>
      <c r="N2394" s="580">
        <v>1.06</v>
      </c>
      <c r="O2394" s="626">
        <f t="shared" si="490"/>
        <v>1.38</v>
      </c>
      <c r="P2394" s="626" t="s">
        <v>164</v>
      </c>
      <c r="Q2394" s="583">
        <v>0</v>
      </c>
    </row>
    <row r="2395" spans="1:17" x14ac:dyDescent="0.35">
      <c r="A2395" s="571">
        <v>7</v>
      </c>
      <c r="B2395" s="581">
        <v>41.2</v>
      </c>
      <c r="C2395" s="581">
        <v>34.92</v>
      </c>
      <c r="D2395" s="574">
        <v>0</v>
      </c>
      <c r="E2395" s="574">
        <v>0</v>
      </c>
      <c r="F2395" s="574">
        <v>0</v>
      </c>
      <c r="G2395" s="583">
        <v>43.2</v>
      </c>
      <c r="H2395" s="583">
        <v>27.6</v>
      </c>
      <c r="I2395" s="580">
        <v>62</v>
      </c>
      <c r="J2395" s="580">
        <v>28</v>
      </c>
      <c r="K2395" s="574">
        <v>0</v>
      </c>
      <c r="L2395" s="580">
        <v>21.4</v>
      </c>
      <c r="M2395" s="580">
        <v>1.82</v>
      </c>
      <c r="N2395" s="580">
        <v>1.1100000000000001</v>
      </c>
      <c r="O2395" s="626">
        <f t="shared" si="490"/>
        <v>1.4650000000000001</v>
      </c>
      <c r="P2395" s="626" t="s">
        <v>164</v>
      </c>
      <c r="Q2395" s="583">
        <v>0</v>
      </c>
    </row>
    <row r="2396" spans="1:17" x14ac:dyDescent="0.35">
      <c r="A2396" s="571">
        <v>8</v>
      </c>
      <c r="B2396" s="581">
        <v>29.24</v>
      </c>
      <c r="C2396" s="580">
        <v>31.08</v>
      </c>
      <c r="D2396" s="574">
        <v>0</v>
      </c>
      <c r="E2396" s="574">
        <v>0</v>
      </c>
      <c r="F2396" s="574">
        <v>0</v>
      </c>
      <c r="G2396" s="583">
        <v>36.799999999999997</v>
      </c>
      <c r="H2396" s="583">
        <v>25</v>
      </c>
      <c r="I2396" s="580">
        <v>92</v>
      </c>
      <c r="J2396" s="580">
        <v>45</v>
      </c>
      <c r="K2396" s="574">
        <v>0</v>
      </c>
      <c r="L2396" s="581">
        <v>3.96</v>
      </c>
      <c r="M2396" s="581">
        <v>1.85</v>
      </c>
      <c r="N2396" s="581">
        <v>0.52</v>
      </c>
      <c r="O2396" s="626">
        <f t="shared" si="490"/>
        <v>1.1850000000000001</v>
      </c>
      <c r="P2396" s="626" t="s">
        <v>164</v>
      </c>
      <c r="Q2396" s="583">
        <v>37.200000000000003</v>
      </c>
    </row>
    <row r="2397" spans="1:17" x14ac:dyDescent="0.35">
      <c r="A2397" s="571">
        <v>9</v>
      </c>
      <c r="B2397" s="581">
        <v>29.8</v>
      </c>
      <c r="C2397" s="580">
        <v>29.88</v>
      </c>
      <c r="D2397" s="574">
        <v>0</v>
      </c>
      <c r="E2397" s="574">
        <v>0</v>
      </c>
      <c r="F2397" s="574">
        <v>0</v>
      </c>
      <c r="G2397" s="583">
        <v>35.799999999999997</v>
      </c>
      <c r="H2397" s="583">
        <v>26</v>
      </c>
      <c r="I2397" s="580">
        <v>92</v>
      </c>
      <c r="J2397" s="580">
        <v>42</v>
      </c>
      <c r="K2397" s="574">
        <v>0</v>
      </c>
      <c r="L2397" s="581">
        <v>2.5</v>
      </c>
      <c r="M2397" s="581">
        <v>1.53</v>
      </c>
      <c r="N2397" s="580">
        <v>1.8</v>
      </c>
      <c r="O2397" s="626">
        <f t="shared" si="490"/>
        <v>1.665</v>
      </c>
      <c r="P2397" s="626" t="s">
        <v>164</v>
      </c>
      <c r="Q2397" s="583">
        <v>2</v>
      </c>
    </row>
    <row r="2398" spans="1:17" x14ac:dyDescent="0.35">
      <c r="A2398" s="580">
        <v>10</v>
      </c>
      <c r="B2398" s="580">
        <v>29.28</v>
      </c>
      <c r="C2398" s="580">
        <v>29.16</v>
      </c>
      <c r="D2398" s="574">
        <v>0</v>
      </c>
      <c r="E2398" s="574">
        <v>0</v>
      </c>
      <c r="F2398" s="574">
        <v>0</v>
      </c>
      <c r="G2398" s="583">
        <v>36</v>
      </c>
      <c r="H2398" s="583">
        <v>24.4</v>
      </c>
      <c r="I2398" s="580">
        <v>96</v>
      </c>
      <c r="J2398" s="580">
        <v>55</v>
      </c>
      <c r="K2398" s="574">
        <v>0</v>
      </c>
      <c r="L2398" s="581">
        <v>6.26</v>
      </c>
      <c r="M2398" s="580">
        <v>1.46</v>
      </c>
      <c r="N2398" s="580">
        <v>0.89</v>
      </c>
      <c r="O2398" s="626">
        <f t="shared" si="490"/>
        <v>1.175</v>
      </c>
      <c r="P2398" s="626" t="s">
        <v>164</v>
      </c>
      <c r="Q2398" s="583">
        <v>8.3000000000000007</v>
      </c>
    </row>
    <row r="2399" spans="1:17" x14ac:dyDescent="0.35">
      <c r="A2399" s="580" t="s">
        <v>16</v>
      </c>
      <c r="B2399" s="581">
        <f>SUM(B2389:B2398)</f>
        <v>377</v>
      </c>
      <c r="C2399" s="581">
        <f>SUM(C2389:C2398)</f>
        <v>330.96000000000004</v>
      </c>
      <c r="D2399" s="574">
        <v>0</v>
      </c>
      <c r="E2399" s="574">
        <v>0</v>
      </c>
      <c r="F2399" s="574">
        <v>0</v>
      </c>
      <c r="G2399" s="581">
        <f>SUM(G2389:G2398)</f>
        <v>405.00000000000006</v>
      </c>
      <c r="H2399" s="581">
        <f>SUM(H2389:H2398)</f>
        <v>261.99999999999994</v>
      </c>
      <c r="I2399" s="581">
        <f>SUM(I2389:I2398)</f>
        <v>788</v>
      </c>
      <c r="J2399" s="581">
        <f>SUM(J2389:J2398)</f>
        <v>335</v>
      </c>
      <c r="K2399" s="574">
        <v>0</v>
      </c>
      <c r="L2399" s="581">
        <f>SUM(L2389:L2398)</f>
        <v>96.759999999999991</v>
      </c>
      <c r="M2399" s="581">
        <f>SUM(M2389:M2398)</f>
        <v>18.68</v>
      </c>
      <c r="N2399" s="581">
        <f>SUM(N2389:N2398)</f>
        <v>12.07</v>
      </c>
      <c r="O2399" s="626">
        <f t="shared" si="490"/>
        <v>15.375</v>
      </c>
      <c r="P2399" s="626" t="s">
        <v>164</v>
      </c>
      <c r="Q2399" s="583"/>
    </row>
    <row r="2400" spans="1:17" x14ac:dyDescent="0.35">
      <c r="A2400" s="580" t="s">
        <v>18</v>
      </c>
      <c r="B2400" s="581">
        <f>AVERAGE(B2389:B2398)</f>
        <v>37.700000000000003</v>
      </c>
      <c r="C2400" s="581">
        <f>AVERAGE(C2389:C2398)</f>
        <v>33.096000000000004</v>
      </c>
      <c r="D2400" s="574">
        <v>0</v>
      </c>
      <c r="E2400" s="574">
        <v>0</v>
      </c>
      <c r="F2400" s="574">
        <v>0</v>
      </c>
      <c r="G2400" s="581">
        <f>AVERAGE(G2389:G2398)</f>
        <v>40.500000000000007</v>
      </c>
      <c r="H2400" s="581">
        <f>AVERAGE(H2389:H2398)</f>
        <v>26.199999999999996</v>
      </c>
      <c r="I2400" s="581">
        <f>AVERAGE(I2389:I2398)</f>
        <v>78.8</v>
      </c>
      <c r="J2400" s="581">
        <f>AVERAGE(J2389:J2398)</f>
        <v>33.5</v>
      </c>
      <c r="K2400" s="574">
        <v>0</v>
      </c>
      <c r="L2400" s="581">
        <f>AVERAGE(L2389:L2398)</f>
        <v>9.6759999999999984</v>
      </c>
      <c r="M2400" s="581">
        <f>AVERAGE(M2389:M2398)</f>
        <v>1.8679999999999999</v>
      </c>
      <c r="N2400" s="581">
        <f>AVERAGE(N2389:N2398)</f>
        <v>1.2070000000000001</v>
      </c>
      <c r="O2400" s="626">
        <f t="shared" si="490"/>
        <v>1.5375000000000001</v>
      </c>
      <c r="P2400" s="626" t="s">
        <v>164</v>
      </c>
      <c r="Q2400" s="583"/>
    </row>
    <row r="2401" spans="1:17" x14ac:dyDescent="0.35">
      <c r="A2401" s="580">
        <v>11</v>
      </c>
      <c r="B2401" s="580">
        <v>34</v>
      </c>
      <c r="C2401" s="581">
        <v>31.16</v>
      </c>
      <c r="D2401" s="574">
        <v>0</v>
      </c>
      <c r="E2401" s="574">
        <v>0</v>
      </c>
      <c r="F2401" s="574">
        <v>0</v>
      </c>
      <c r="G2401" s="583">
        <v>37.6</v>
      </c>
      <c r="H2401" s="583">
        <v>27</v>
      </c>
      <c r="I2401" s="580">
        <v>77</v>
      </c>
      <c r="J2401" s="580">
        <v>36</v>
      </c>
      <c r="K2401" s="574">
        <v>0</v>
      </c>
      <c r="L2401" s="580">
        <v>9.6</v>
      </c>
      <c r="M2401" s="580">
        <v>2.12</v>
      </c>
      <c r="N2401" s="581">
        <v>8.6300000000000008</v>
      </c>
      <c r="O2401" s="626">
        <f t="shared" si="490"/>
        <v>5.375</v>
      </c>
      <c r="P2401" s="626" t="s">
        <v>164</v>
      </c>
      <c r="Q2401" s="583">
        <v>0</v>
      </c>
    </row>
    <row r="2402" spans="1:17" x14ac:dyDescent="0.35">
      <c r="A2402" s="571">
        <v>12</v>
      </c>
      <c r="B2402" s="581">
        <v>38.520000000000003</v>
      </c>
      <c r="C2402" s="581">
        <v>32.520000000000003</v>
      </c>
      <c r="D2402" s="574">
        <v>0</v>
      </c>
      <c r="E2402" s="574">
        <v>0</v>
      </c>
      <c r="F2402" s="574">
        <v>0</v>
      </c>
      <c r="G2402" s="583">
        <v>39.799999999999997</v>
      </c>
      <c r="H2402" s="583">
        <v>26.2</v>
      </c>
      <c r="I2402" s="580">
        <v>88</v>
      </c>
      <c r="J2402" s="580">
        <v>35</v>
      </c>
      <c r="K2402" s="574">
        <v>0</v>
      </c>
      <c r="L2402" s="580">
        <v>8.16</v>
      </c>
      <c r="M2402" s="581">
        <v>1.61</v>
      </c>
      <c r="N2402" s="580">
        <v>1.25</v>
      </c>
      <c r="O2402" s="626">
        <f t="shared" si="490"/>
        <v>1.4300000000000002</v>
      </c>
      <c r="P2402" s="626" t="s">
        <v>164</v>
      </c>
      <c r="Q2402" s="583">
        <v>0</v>
      </c>
    </row>
    <row r="2403" spans="1:17" x14ac:dyDescent="0.35">
      <c r="A2403" s="571">
        <v>13</v>
      </c>
      <c r="B2403" s="581">
        <v>36.96</v>
      </c>
      <c r="C2403" s="581">
        <v>32.24</v>
      </c>
      <c r="D2403" s="574">
        <v>0</v>
      </c>
      <c r="E2403" s="574">
        <v>0</v>
      </c>
      <c r="F2403" s="574">
        <v>0</v>
      </c>
      <c r="G2403" s="583">
        <v>40.799999999999997</v>
      </c>
      <c r="H2403" s="583">
        <v>25</v>
      </c>
      <c r="I2403" s="580">
        <v>96</v>
      </c>
      <c r="J2403" s="580">
        <v>28</v>
      </c>
      <c r="K2403" s="574">
        <v>0</v>
      </c>
      <c r="L2403" s="581">
        <v>11.36</v>
      </c>
      <c r="M2403" s="580">
        <v>1.68</v>
      </c>
      <c r="N2403" s="580">
        <v>1.1000000000000001</v>
      </c>
      <c r="O2403" s="626">
        <f t="shared" si="490"/>
        <v>1.3900000000000001</v>
      </c>
      <c r="P2403" s="626" t="s">
        <v>164</v>
      </c>
      <c r="Q2403" s="583">
        <v>0</v>
      </c>
    </row>
    <row r="2404" spans="1:17" x14ac:dyDescent="0.35">
      <c r="A2404" s="571">
        <v>14</v>
      </c>
      <c r="B2404" s="581">
        <v>41.28</v>
      </c>
      <c r="C2404" s="581">
        <v>33.04</v>
      </c>
      <c r="D2404" s="574">
        <v>0</v>
      </c>
      <c r="E2404" s="574">
        <v>0</v>
      </c>
      <c r="F2404" s="574">
        <v>0</v>
      </c>
      <c r="G2404" s="583">
        <v>41</v>
      </c>
      <c r="H2404" s="583">
        <v>26</v>
      </c>
      <c r="I2404" s="580">
        <v>47</v>
      </c>
      <c r="J2404" s="580">
        <v>27</v>
      </c>
      <c r="K2404" s="574">
        <v>0</v>
      </c>
      <c r="L2404" s="580">
        <v>0.12</v>
      </c>
      <c r="M2404" s="580">
        <v>1.66</v>
      </c>
      <c r="N2404" s="580">
        <v>0.98</v>
      </c>
      <c r="O2404" s="626">
        <f t="shared" si="490"/>
        <v>1.3199999999999998</v>
      </c>
      <c r="P2404" s="626" t="s">
        <v>164</v>
      </c>
      <c r="Q2404" s="583">
        <v>0</v>
      </c>
    </row>
    <row r="2405" spans="1:17" x14ac:dyDescent="0.35">
      <c r="A2405" s="571">
        <v>15</v>
      </c>
      <c r="B2405" s="581">
        <v>41.68</v>
      </c>
      <c r="C2405" s="581">
        <v>32.840000000000003</v>
      </c>
      <c r="D2405" s="574">
        <v>0</v>
      </c>
      <c r="E2405" s="574">
        <v>0</v>
      </c>
      <c r="F2405" s="574">
        <v>0</v>
      </c>
      <c r="G2405" s="583">
        <v>40.799999999999997</v>
      </c>
      <c r="H2405" s="583">
        <v>25</v>
      </c>
      <c r="I2405" s="604">
        <v>63</v>
      </c>
      <c r="J2405" s="580">
        <v>24</v>
      </c>
      <c r="K2405" s="574">
        <v>0</v>
      </c>
      <c r="L2405" s="574">
        <v>0</v>
      </c>
      <c r="M2405" s="581">
        <v>1.07</v>
      </c>
      <c r="N2405" s="581">
        <v>1.28</v>
      </c>
      <c r="O2405" s="626">
        <f t="shared" si="490"/>
        <v>1.175</v>
      </c>
      <c r="P2405" s="626" t="s">
        <v>164</v>
      </c>
      <c r="Q2405" s="583">
        <v>0</v>
      </c>
    </row>
    <row r="2406" spans="1:17" x14ac:dyDescent="0.35">
      <c r="A2406" s="571">
        <v>16</v>
      </c>
      <c r="B2406" s="581">
        <v>42.48</v>
      </c>
      <c r="C2406" s="581">
        <v>33</v>
      </c>
      <c r="D2406" s="574">
        <v>0</v>
      </c>
      <c r="E2406" s="574">
        <v>0</v>
      </c>
      <c r="F2406" s="574">
        <v>0</v>
      </c>
      <c r="G2406" s="583">
        <v>41.2</v>
      </c>
      <c r="H2406" s="583">
        <v>24.8</v>
      </c>
      <c r="I2406" s="604">
        <v>79</v>
      </c>
      <c r="J2406" s="580">
        <v>24</v>
      </c>
      <c r="K2406" s="574">
        <v>0</v>
      </c>
      <c r="L2406" s="574">
        <v>0</v>
      </c>
      <c r="M2406" s="581">
        <v>1.62</v>
      </c>
      <c r="N2406" s="580">
        <v>2.0499999999999998</v>
      </c>
      <c r="O2406" s="626">
        <f t="shared" si="490"/>
        <v>1.835</v>
      </c>
      <c r="P2406" s="626" t="s">
        <v>164</v>
      </c>
      <c r="Q2406" s="583">
        <v>0</v>
      </c>
    </row>
    <row r="2407" spans="1:17" x14ac:dyDescent="0.35">
      <c r="A2407" s="571">
        <v>17</v>
      </c>
      <c r="B2407" s="583">
        <v>41.6</v>
      </c>
      <c r="C2407" s="581">
        <v>33.36</v>
      </c>
      <c r="D2407" s="574">
        <v>0</v>
      </c>
      <c r="E2407" s="574">
        <v>0</v>
      </c>
      <c r="F2407" s="574">
        <v>0</v>
      </c>
      <c r="G2407" s="583">
        <v>40.6</v>
      </c>
      <c r="H2407" s="583">
        <v>29.6</v>
      </c>
      <c r="I2407" s="604">
        <v>53</v>
      </c>
      <c r="J2407" s="580">
        <v>31</v>
      </c>
      <c r="K2407" s="574">
        <v>0</v>
      </c>
      <c r="L2407" s="574">
        <v>0</v>
      </c>
      <c r="M2407" s="580">
        <v>1.96</v>
      </c>
      <c r="N2407" s="580">
        <v>1.22</v>
      </c>
      <c r="O2407" s="626">
        <f t="shared" si="490"/>
        <v>1.5899999999999999</v>
      </c>
      <c r="P2407" s="626" t="s">
        <v>164</v>
      </c>
      <c r="Q2407" s="583">
        <v>0</v>
      </c>
    </row>
    <row r="2408" spans="1:17" x14ac:dyDescent="0.35">
      <c r="A2408" s="571">
        <v>18</v>
      </c>
      <c r="B2408" s="580">
        <v>42.04</v>
      </c>
      <c r="C2408" s="581">
        <v>34.479999999999997</v>
      </c>
      <c r="D2408" s="574">
        <v>0</v>
      </c>
      <c r="E2408" s="574">
        <v>0</v>
      </c>
      <c r="F2408" s="574">
        <v>0</v>
      </c>
      <c r="G2408" s="583">
        <v>40.799999999999997</v>
      </c>
      <c r="H2408" s="583">
        <v>27.6</v>
      </c>
      <c r="I2408" s="604">
        <v>70</v>
      </c>
      <c r="J2408" s="580">
        <v>28</v>
      </c>
      <c r="K2408" s="574">
        <v>0</v>
      </c>
      <c r="L2408" s="574">
        <v>0</v>
      </c>
      <c r="M2408" s="580">
        <v>2.4700000000000002</v>
      </c>
      <c r="N2408" s="581">
        <v>1.91</v>
      </c>
      <c r="O2408" s="626">
        <f t="shared" si="490"/>
        <v>2.19</v>
      </c>
      <c r="P2408" s="626" t="s">
        <v>164</v>
      </c>
      <c r="Q2408" s="583">
        <v>0</v>
      </c>
    </row>
    <row r="2409" spans="1:17" x14ac:dyDescent="0.35">
      <c r="A2409" s="571">
        <v>19</v>
      </c>
      <c r="B2409" s="581">
        <v>28.48</v>
      </c>
      <c r="C2409" s="581">
        <v>31.28</v>
      </c>
      <c r="D2409" s="574">
        <v>0</v>
      </c>
      <c r="E2409" s="574">
        <v>0</v>
      </c>
      <c r="F2409" s="574">
        <v>0</v>
      </c>
      <c r="G2409" s="583">
        <v>39</v>
      </c>
      <c r="H2409" s="583">
        <v>25.4</v>
      </c>
      <c r="I2409" s="604">
        <v>96</v>
      </c>
      <c r="J2409" s="580">
        <v>38</v>
      </c>
      <c r="K2409" s="574">
        <v>0</v>
      </c>
      <c r="L2409" s="574">
        <v>0</v>
      </c>
      <c r="M2409" s="581">
        <v>3.03</v>
      </c>
      <c r="N2409" s="580">
        <v>1.93</v>
      </c>
      <c r="O2409" s="626">
        <f t="shared" si="490"/>
        <v>2.48</v>
      </c>
      <c r="P2409" s="626" t="s">
        <v>164</v>
      </c>
      <c r="Q2409" s="583">
        <v>4.3</v>
      </c>
    </row>
    <row r="2410" spans="1:17" x14ac:dyDescent="0.35">
      <c r="A2410" s="580">
        <v>20</v>
      </c>
      <c r="B2410" s="581">
        <v>43.6</v>
      </c>
      <c r="C2410" s="581">
        <v>33.24</v>
      </c>
      <c r="D2410" s="574">
        <v>0</v>
      </c>
      <c r="E2410" s="574">
        <v>0</v>
      </c>
      <c r="F2410" s="574">
        <v>0</v>
      </c>
      <c r="G2410" s="583">
        <v>41.8</v>
      </c>
      <c r="H2410" s="583">
        <v>28</v>
      </c>
      <c r="I2410" s="604">
        <v>63</v>
      </c>
      <c r="J2410" s="580">
        <v>29</v>
      </c>
      <c r="K2410" s="574">
        <v>0</v>
      </c>
      <c r="L2410" s="574">
        <v>0</v>
      </c>
      <c r="M2410" s="581">
        <v>1.68</v>
      </c>
      <c r="N2410" s="581">
        <v>0.99</v>
      </c>
      <c r="O2410" s="626">
        <f t="shared" si="490"/>
        <v>1.335</v>
      </c>
      <c r="P2410" s="626" t="s">
        <v>164</v>
      </c>
      <c r="Q2410" s="583">
        <v>0</v>
      </c>
    </row>
    <row r="2411" spans="1:17" x14ac:dyDescent="0.35">
      <c r="A2411" s="580" t="s">
        <v>16</v>
      </c>
      <c r="B2411" s="581">
        <f>SUM(B2401:B2410)</f>
        <v>390.6400000000001</v>
      </c>
      <c r="C2411" s="581">
        <f>SUM(C2401:C2410)</f>
        <v>327.16000000000008</v>
      </c>
      <c r="D2411" s="574">
        <v>0</v>
      </c>
      <c r="E2411" s="574">
        <v>0</v>
      </c>
      <c r="F2411" s="574">
        <v>0</v>
      </c>
      <c r="G2411" s="581">
        <f>SUM(G2401:G2410)</f>
        <v>403.40000000000003</v>
      </c>
      <c r="H2411" s="581">
        <f>SUM(H2401:H2410)</f>
        <v>264.60000000000002</v>
      </c>
      <c r="I2411" s="581">
        <f>SUM(I2401:I2410)</f>
        <v>732</v>
      </c>
      <c r="J2411" s="581">
        <f>SUM(J2401:J2410)</f>
        <v>300</v>
      </c>
      <c r="K2411" s="574">
        <v>0</v>
      </c>
      <c r="L2411" s="581">
        <f>SUM(L2401:L2410)</f>
        <v>29.24</v>
      </c>
      <c r="M2411" s="581">
        <f>SUM(M2401:M2410)</f>
        <v>18.900000000000002</v>
      </c>
      <c r="N2411" s="581">
        <f>SUM(N2401:N2410)</f>
        <v>21.339999999999996</v>
      </c>
      <c r="O2411" s="626">
        <f t="shared" si="490"/>
        <v>20.119999999999997</v>
      </c>
      <c r="P2411" s="626" t="s">
        <v>164</v>
      </c>
      <c r="Q2411" s="583"/>
    </row>
    <row r="2412" spans="1:17" x14ac:dyDescent="0.35">
      <c r="A2412" s="580" t="s">
        <v>18</v>
      </c>
      <c r="B2412" s="581">
        <f>AVERAGE(B2401:B2410)</f>
        <v>39.064000000000007</v>
      </c>
      <c r="C2412" s="581">
        <f>AVERAGE(C2401:C2410)</f>
        <v>32.716000000000008</v>
      </c>
      <c r="D2412" s="574">
        <v>0</v>
      </c>
      <c r="E2412" s="574">
        <v>0</v>
      </c>
      <c r="F2412" s="574">
        <v>0</v>
      </c>
      <c r="G2412" s="581">
        <f>AVERAGE(G2401:G2410)</f>
        <v>40.340000000000003</v>
      </c>
      <c r="H2412" s="581">
        <f>AVERAGE(H2401:H2410)</f>
        <v>26.46</v>
      </c>
      <c r="I2412" s="581">
        <f>AVERAGE(I2401:I2410)</f>
        <v>73.2</v>
      </c>
      <c r="J2412" s="581">
        <f>AVERAGE(J2401:J2410)</f>
        <v>30</v>
      </c>
      <c r="K2412" s="574">
        <v>0</v>
      </c>
      <c r="L2412" s="581">
        <f>AVERAGE(L2401:L2410)</f>
        <v>2.9239999999999999</v>
      </c>
      <c r="M2412" s="581">
        <f>AVERAGE(M2401:M2410)</f>
        <v>1.8900000000000001</v>
      </c>
      <c r="N2412" s="581">
        <f>AVERAGE(N2401:N2410)</f>
        <v>2.1339999999999995</v>
      </c>
      <c r="O2412" s="626">
        <f t="shared" si="490"/>
        <v>2.0119999999999996</v>
      </c>
      <c r="P2412" s="626" t="s">
        <v>164</v>
      </c>
      <c r="Q2412" s="583"/>
    </row>
    <row r="2413" spans="1:17" x14ac:dyDescent="0.35">
      <c r="A2413" s="580">
        <v>21</v>
      </c>
      <c r="B2413" s="581">
        <v>33.04</v>
      </c>
      <c r="C2413" s="581">
        <v>32.28</v>
      </c>
      <c r="D2413" s="574">
        <v>0</v>
      </c>
      <c r="E2413" s="574">
        <v>0</v>
      </c>
      <c r="F2413" s="574">
        <v>0</v>
      </c>
      <c r="G2413" s="583">
        <v>40.6</v>
      </c>
      <c r="H2413" s="583">
        <v>29.8</v>
      </c>
      <c r="I2413" s="604">
        <v>66</v>
      </c>
      <c r="J2413" s="580">
        <v>44</v>
      </c>
      <c r="K2413" s="574">
        <v>0</v>
      </c>
      <c r="L2413" s="574">
        <v>0</v>
      </c>
      <c r="M2413" s="581">
        <v>2.92</v>
      </c>
      <c r="N2413" s="580">
        <v>1.35</v>
      </c>
      <c r="O2413" s="626">
        <f t="shared" si="490"/>
        <v>2.1349999999999998</v>
      </c>
      <c r="P2413" s="626" t="s">
        <v>164</v>
      </c>
      <c r="Q2413" s="583">
        <v>0</v>
      </c>
    </row>
    <row r="2414" spans="1:17" x14ac:dyDescent="0.35">
      <c r="A2414" s="594">
        <v>22</v>
      </c>
      <c r="B2414" s="583">
        <v>37</v>
      </c>
      <c r="C2414" s="581">
        <v>32.520000000000003</v>
      </c>
      <c r="D2414" s="574">
        <v>0</v>
      </c>
      <c r="E2414" s="574">
        <v>0</v>
      </c>
      <c r="F2414" s="574">
        <v>0</v>
      </c>
      <c r="G2414" s="583">
        <v>40</v>
      </c>
      <c r="H2414" s="583">
        <v>28.2</v>
      </c>
      <c r="I2414" s="604">
        <v>70</v>
      </c>
      <c r="J2414" s="580">
        <v>27</v>
      </c>
      <c r="K2414" s="574">
        <v>0</v>
      </c>
      <c r="L2414" s="574">
        <v>0</v>
      </c>
      <c r="M2414" s="580">
        <v>1.1299999999999999</v>
      </c>
      <c r="N2414" s="580">
        <v>2.31</v>
      </c>
      <c r="O2414" s="626">
        <f t="shared" si="490"/>
        <v>1.72</v>
      </c>
      <c r="P2414" s="626" t="s">
        <v>164</v>
      </c>
      <c r="Q2414" s="583">
        <v>0</v>
      </c>
    </row>
    <row r="2415" spans="1:17" x14ac:dyDescent="0.35">
      <c r="A2415" s="594">
        <v>23</v>
      </c>
      <c r="B2415" s="581">
        <v>33.6</v>
      </c>
      <c r="C2415" s="581">
        <v>32.880000000000003</v>
      </c>
      <c r="D2415" s="574">
        <v>0</v>
      </c>
      <c r="E2415" s="574">
        <v>0</v>
      </c>
      <c r="F2415" s="574">
        <v>0</v>
      </c>
      <c r="G2415" s="583">
        <v>39</v>
      </c>
      <c r="H2415" s="583">
        <v>25</v>
      </c>
      <c r="I2415" s="604">
        <v>92</v>
      </c>
      <c r="J2415" s="580">
        <v>32</v>
      </c>
      <c r="K2415" s="574">
        <v>0</v>
      </c>
      <c r="L2415" s="574">
        <v>0</v>
      </c>
      <c r="M2415" s="580">
        <v>1.45</v>
      </c>
      <c r="N2415" s="581">
        <v>1.98</v>
      </c>
      <c r="O2415" s="626">
        <f t="shared" si="490"/>
        <v>1.7149999999999999</v>
      </c>
      <c r="P2415" s="626" t="s">
        <v>164</v>
      </c>
      <c r="Q2415" s="583">
        <v>4.2</v>
      </c>
    </row>
    <row r="2416" spans="1:17" x14ac:dyDescent="0.35">
      <c r="A2416" s="594">
        <v>24</v>
      </c>
      <c r="B2416" s="581">
        <v>40.24</v>
      </c>
      <c r="C2416" s="581">
        <v>34.24</v>
      </c>
      <c r="D2416" s="574">
        <v>0</v>
      </c>
      <c r="E2416" s="574">
        <v>0</v>
      </c>
      <c r="F2416" s="574">
        <v>0</v>
      </c>
      <c r="G2416" s="583">
        <v>40.200000000000003</v>
      </c>
      <c r="H2416" s="583">
        <v>26.4</v>
      </c>
      <c r="I2416" s="604">
        <v>80</v>
      </c>
      <c r="J2416" s="580">
        <v>24</v>
      </c>
      <c r="K2416" s="574">
        <v>0</v>
      </c>
      <c r="L2416" s="574">
        <v>0</v>
      </c>
      <c r="M2416" s="581">
        <v>1.74</v>
      </c>
      <c r="N2416" s="580">
        <v>1.45</v>
      </c>
      <c r="O2416" s="626">
        <f t="shared" si="490"/>
        <v>1.595</v>
      </c>
      <c r="P2416" s="626" t="s">
        <v>164</v>
      </c>
      <c r="Q2416" s="583">
        <v>0</v>
      </c>
    </row>
    <row r="2417" spans="1:17" x14ac:dyDescent="0.35">
      <c r="A2417" s="594">
        <v>25</v>
      </c>
      <c r="B2417" s="581">
        <v>43.8</v>
      </c>
      <c r="C2417" s="581">
        <v>35</v>
      </c>
      <c r="D2417" s="574">
        <v>0</v>
      </c>
      <c r="E2417" s="574">
        <v>0</v>
      </c>
      <c r="F2417" s="574">
        <v>0</v>
      </c>
      <c r="G2417" s="583">
        <v>40.799999999999997</v>
      </c>
      <c r="H2417" s="583">
        <v>28</v>
      </c>
      <c r="I2417" s="604">
        <v>70</v>
      </c>
      <c r="J2417" s="580">
        <v>28</v>
      </c>
      <c r="K2417" s="574">
        <v>0</v>
      </c>
      <c r="L2417" s="574">
        <v>0</v>
      </c>
      <c r="M2417" s="580">
        <v>1.65</v>
      </c>
      <c r="N2417" s="580">
        <v>0.98</v>
      </c>
      <c r="O2417" s="626">
        <f t="shared" si="490"/>
        <v>1.3149999999999999</v>
      </c>
      <c r="P2417" s="626" t="s">
        <v>164</v>
      </c>
      <c r="Q2417" s="583">
        <v>0</v>
      </c>
    </row>
    <row r="2418" spans="1:17" x14ac:dyDescent="0.35">
      <c r="A2418" s="594">
        <v>26</v>
      </c>
      <c r="B2418" s="581">
        <v>44.12</v>
      </c>
      <c r="C2418" s="581">
        <v>35.32</v>
      </c>
      <c r="D2418" s="574">
        <v>0</v>
      </c>
      <c r="E2418" s="574">
        <v>0</v>
      </c>
      <c r="F2418" s="574">
        <v>0</v>
      </c>
      <c r="G2418" s="583">
        <v>41.4</v>
      </c>
      <c r="H2418" s="583">
        <v>26.2</v>
      </c>
      <c r="I2418" s="604">
        <v>76</v>
      </c>
      <c r="J2418" s="580">
        <v>27</v>
      </c>
      <c r="K2418" s="574">
        <v>0</v>
      </c>
      <c r="L2418" s="574">
        <v>0</v>
      </c>
      <c r="M2418" s="580">
        <v>1.75</v>
      </c>
      <c r="N2418" s="580">
        <v>2.5499999999999998</v>
      </c>
      <c r="O2418" s="626">
        <f t="shared" si="490"/>
        <v>2.15</v>
      </c>
      <c r="P2418" s="626" t="s">
        <v>164</v>
      </c>
      <c r="Q2418" s="583">
        <v>0</v>
      </c>
    </row>
    <row r="2419" spans="1:17" x14ac:dyDescent="0.35">
      <c r="A2419" s="594">
        <v>27</v>
      </c>
      <c r="B2419" s="581">
        <v>40.200000000000003</v>
      </c>
      <c r="C2419" s="581">
        <v>55.09</v>
      </c>
      <c r="D2419" s="574">
        <v>0</v>
      </c>
      <c r="E2419" s="574">
        <v>0</v>
      </c>
      <c r="F2419" s="574">
        <v>0</v>
      </c>
      <c r="G2419" s="583">
        <v>40.799999999999997</v>
      </c>
      <c r="H2419" s="583">
        <v>24.4</v>
      </c>
      <c r="I2419" s="604">
        <v>84</v>
      </c>
      <c r="J2419" s="580">
        <v>28</v>
      </c>
      <c r="K2419" s="574">
        <v>0</v>
      </c>
      <c r="L2419" s="574">
        <v>0</v>
      </c>
      <c r="M2419" s="581">
        <v>1.83</v>
      </c>
      <c r="N2419" s="581">
        <v>1.07</v>
      </c>
      <c r="O2419" s="626">
        <f t="shared" si="490"/>
        <v>1.4500000000000002</v>
      </c>
      <c r="P2419" s="626" t="s">
        <v>164</v>
      </c>
      <c r="Q2419" s="583">
        <v>0</v>
      </c>
    </row>
    <row r="2420" spans="1:17" x14ac:dyDescent="0.35">
      <c r="A2420" s="594">
        <v>28</v>
      </c>
      <c r="B2420" s="581">
        <v>43.64</v>
      </c>
      <c r="C2420" s="581">
        <v>35.799999999999997</v>
      </c>
      <c r="D2420" s="574">
        <v>0</v>
      </c>
      <c r="E2420" s="574">
        <v>0</v>
      </c>
      <c r="F2420" s="574">
        <v>0</v>
      </c>
      <c r="G2420" s="583">
        <v>41.2</v>
      </c>
      <c r="H2420" s="583">
        <v>26.8</v>
      </c>
      <c r="I2420" s="604">
        <v>96</v>
      </c>
      <c r="J2420" s="580">
        <v>28</v>
      </c>
      <c r="K2420" s="574">
        <v>0</v>
      </c>
      <c r="L2420" s="574">
        <v>0</v>
      </c>
      <c r="M2420" s="581">
        <v>1.84</v>
      </c>
      <c r="N2420" s="580">
        <v>1.19</v>
      </c>
      <c r="O2420" s="626">
        <f t="shared" si="490"/>
        <v>1.5150000000000001</v>
      </c>
      <c r="P2420" s="626" t="s">
        <v>164</v>
      </c>
      <c r="Q2420" s="583">
        <v>0</v>
      </c>
    </row>
    <row r="2421" spans="1:17" x14ac:dyDescent="0.35">
      <c r="A2421" s="594">
        <v>29</v>
      </c>
      <c r="B2421" s="583">
        <v>38.880000000000003</v>
      </c>
      <c r="C2421" s="581">
        <v>35.840000000000003</v>
      </c>
      <c r="D2421" s="574">
        <v>0</v>
      </c>
      <c r="E2421" s="574">
        <v>0</v>
      </c>
      <c r="F2421" s="574">
        <v>0</v>
      </c>
      <c r="G2421" s="583">
        <v>39.200000000000003</v>
      </c>
      <c r="H2421" s="583">
        <v>26</v>
      </c>
      <c r="I2421" s="604">
        <v>92</v>
      </c>
      <c r="J2421" s="580">
        <v>33</v>
      </c>
      <c r="K2421" s="574">
        <v>0</v>
      </c>
      <c r="L2421" s="574">
        <v>0</v>
      </c>
      <c r="M2421" s="580">
        <v>1.49</v>
      </c>
      <c r="N2421" s="580">
        <v>1.73</v>
      </c>
      <c r="O2421" s="626">
        <f t="shared" si="490"/>
        <v>1.6099999999999999</v>
      </c>
      <c r="P2421" s="626" t="s">
        <v>164</v>
      </c>
      <c r="Q2421" s="583">
        <v>1.8</v>
      </c>
    </row>
    <row r="2422" spans="1:17" x14ac:dyDescent="0.35">
      <c r="A2422" s="594">
        <v>30</v>
      </c>
      <c r="B2422" s="581">
        <v>33.840000000000003</v>
      </c>
      <c r="C2422" s="581">
        <v>33.96</v>
      </c>
      <c r="D2422" s="574">
        <v>0</v>
      </c>
      <c r="E2422" s="574">
        <v>0</v>
      </c>
      <c r="F2422" s="574">
        <v>0</v>
      </c>
      <c r="G2422" s="583">
        <v>38</v>
      </c>
      <c r="H2422" s="583">
        <v>25.4</v>
      </c>
      <c r="I2422" s="604">
        <v>92</v>
      </c>
      <c r="J2422" s="580">
        <v>38</v>
      </c>
      <c r="K2422" s="574">
        <v>0</v>
      </c>
      <c r="L2422" s="574">
        <v>0</v>
      </c>
      <c r="M2422" s="581">
        <v>1.7</v>
      </c>
      <c r="N2422" s="581">
        <v>1.07</v>
      </c>
      <c r="O2422" s="626">
        <f t="shared" si="490"/>
        <v>1.385</v>
      </c>
      <c r="P2422" s="626" t="s">
        <v>164</v>
      </c>
      <c r="Q2422" s="583">
        <v>15.4</v>
      </c>
    </row>
    <row r="2423" spans="1:17" x14ac:dyDescent="0.35">
      <c r="A2423" s="594">
        <v>31</v>
      </c>
      <c r="B2423" s="581">
        <v>27.8</v>
      </c>
      <c r="C2423" s="581">
        <v>30.28</v>
      </c>
      <c r="D2423" s="574">
        <v>0</v>
      </c>
      <c r="E2423" s="574">
        <v>0</v>
      </c>
      <c r="F2423" s="574">
        <v>0</v>
      </c>
      <c r="G2423" s="583">
        <v>36.200000000000003</v>
      </c>
      <c r="H2423" s="583">
        <v>24.2</v>
      </c>
      <c r="I2423" s="604">
        <v>96</v>
      </c>
      <c r="J2423" s="580">
        <v>54</v>
      </c>
      <c r="K2423" s="574">
        <v>0</v>
      </c>
      <c r="L2423" s="574">
        <v>0</v>
      </c>
      <c r="M2423" s="581">
        <v>1.95</v>
      </c>
      <c r="N2423" s="580">
        <v>2.09</v>
      </c>
      <c r="O2423" s="626">
        <f t="shared" si="490"/>
        <v>2.02</v>
      </c>
      <c r="P2423" s="626" t="s">
        <v>164</v>
      </c>
      <c r="Q2423" s="583">
        <v>50.4</v>
      </c>
    </row>
    <row r="2424" spans="1:17" x14ac:dyDescent="0.35">
      <c r="A2424" s="580" t="s">
        <v>16</v>
      </c>
      <c r="B2424" s="581">
        <f>SUM(B2413:B2423)</f>
        <v>416.16</v>
      </c>
      <c r="C2424" s="581">
        <f>SUM(C2413:C2423)</f>
        <v>393.21000000000004</v>
      </c>
      <c r="D2424" s="574">
        <v>0</v>
      </c>
      <c r="E2424" s="574">
        <v>0</v>
      </c>
      <c r="F2424" s="574">
        <v>0</v>
      </c>
      <c r="G2424" s="581">
        <f>SUM(G2413:G2423)</f>
        <v>437.4</v>
      </c>
      <c r="H2424" s="581">
        <f>SUM(H2413:H2423)</f>
        <v>290.39999999999998</v>
      </c>
      <c r="I2424" s="581">
        <f>SUM(I2413:I2423)</f>
        <v>914</v>
      </c>
      <c r="J2424" s="581">
        <f>SUM(J2413:J2423)</f>
        <v>363</v>
      </c>
      <c r="K2424" s="574">
        <v>0</v>
      </c>
      <c r="L2424" s="574">
        <v>0</v>
      </c>
      <c r="M2424" s="581">
        <f>SUM(M2413:M2423)</f>
        <v>19.45</v>
      </c>
      <c r="N2424" s="581">
        <f>SUM(N2413:N2423)</f>
        <v>17.770000000000003</v>
      </c>
      <c r="O2424" s="581">
        <f>SUM(O2413:O2423)</f>
        <v>18.61</v>
      </c>
      <c r="P2424" s="626" t="s">
        <v>164</v>
      </c>
      <c r="Q2424" s="581"/>
    </row>
    <row r="2425" spans="1:17" x14ac:dyDescent="0.35">
      <c r="A2425" s="580" t="s">
        <v>18</v>
      </c>
      <c r="B2425" s="581">
        <f>AVERAGE(B2413:B2423)</f>
        <v>37.832727272727276</v>
      </c>
      <c r="C2425" s="581">
        <f>AVERAGE(C2413:C2423)</f>
        <v>35.74636363636364</v>
      </c>
      <c r="D2425" s="574">
        <v>0</v>
      </c>
      <c r="E2425" s="574">
        <v>0</v>
      </c>
      <c r="F2425" s="574">
        <v>0</v>
      </c>
      <c r="G2425" s="581">
        <f>AVERAGE(G2413:G2423)</f>
        <v>39.763636363636358</v>
      </c>
      <c r="H2425" s="581">
        <f>AVERAGE(H2413:H2423)</f>
        <v>26.4</v>
      </c>
      <c r="I2425" s="581">
        <f>AVERAGE(I2413:I2423)</f>
        <v>83.090909090909093</v>
      </c>
      <c r="J2425" s="581">
        <f>AVERAGE(J2413:J2423)</f>
        <v>33</v>
      </c>
      <c r="K2425" s="574">
        <v>0</v>
      </c>
      <c r="L2425" s="574">
        <v>0</v>
      </c>
      <c r="M2425" s="581">
        <f>AVERAGE(M2413:M2423)</f>
        <v>1.7681818181818181</v>
      </c>
      <c r="N2425" s="581">
        <f>AVERAGE(N2413:N2423)</f>
        <v>1.6154545454545457</v>
      </c>
      <c r="O2425" s="581">
        <f>AVERAGE(O2413:O2423)</f>
        <v>1.6918181818181817</v>
      </c>
      <c r="P2425" s="626" t="s">
        <v>164</v>
      </c>
      <c r="Q2425" s="581"/>
    </row>
    <row r="2426" spans="1:17" x14ac:dyDescent="0.35">
      <c r="A2426" s="580" t="s">
        <v>49</v>
      </c>
      <c r="B2426" s="581">
        <f>B2424+B2411+B2399</f>
        <v>1183.8000000000002</v>
      </c>
      <c r="C2426" s="581">
        <f>C2424+C2411+C2399</f>
        <v>1051.3300000000002</v>
      </c>
      <c r="D2426" s="574">
        <v>0</v>
      </c>
      <c r="E2426" s="574">
        <v>0</v>
      </c>
      <c r="F2426" s="574">
        <v>0</v>
      </c>
      <c r="G2426" s="581">
        <f>G2424+G2411+G2399</f>
        <v>1245.8</v>
      </c>
      <c r="H2426" s="581">
        <f>H2424+H2411+H2399</f>
        <v>817</v>
      </c>
      <c r="I2426" s="581">
        <f>I2424+I2411+I2399</f>
        <v>2434</v>
      </c>
      <c r="J2426" s="581">
        <f>J2424+J2411+J2399</f>
        <v>998</v>
      </c>
      <c r="K2426" s="574">
        <v>0</v>
      </c>
      <c r="L2426" s="581">
        <f>L2424+L2411+L2399</f>
        <v>125.99999999999999</v>
      </c>
      <c r="M2426" s="581">
        <f>M2424+M2411+M2399</f>
        <v>57.03</v>
      </c>
      <c r="N2426" s="581">
        <f>N2424+N2411+N2399</f>
        <v>51.18</v>
      </c>
      <c r="O2426" s="581">
        <f t="shared" ref="O2426" si="491">O2424+O2411+O2399</f>
        <v>54.104999999999997</v>
      </c>
      <c r="P2426" s="626" t="s">
        <v>164</v>
      </c>
      <c r="Q2426" s="581"/>
    </row>
    <row r="2427" spans="1:17" x14ac:dyDescent="0.35">
      <c r="A2427" s="580" t="s">
        <v>21</v>
      </c>
      <c r="B2427" s="626">
        <f>B2426/31</f>
        <v>38.187096774193556</v>
      </c>
      <c r="C2427" s="626">
        <f>C2426/31</f>
        <v>33.913870967741943</v>
      </c>
      <c r="D2427" s="574">
        <v>0</v>
      </c>
      <c r="E2427" s="574">
        <v>0</v>
      </c>
      <c r="F2427" s="574">
        <v>0</v>
      </c>
      <c r="G2427" s="626">
        <f>G2426/31</f>
        <v>40.187096774193549</v>
      </c>
      <c r="H2427" s="626">
        <f>H2426/31</f>
        <v>26.35483870967742</v>
      </c>
      <c r="I2427" s="626">
        <f>I2426/31</f>
        <v>78.516129032258064</v>
      </c>
      <c r="J2427" s="626">
        <f>J2426/31</f>
        <v>32.193548387096776</v>
      </c>
      <c r="K2427" s="574">
        <v>0</v>
      </c>
      <c r="L2427" s="626">
        <f>L2426/31</f>
        <v>4.064516129032258</v>
      </c>
      <c r="M2427" s="626">
        <f>M2426/31</f>
        <v>1.8396774193548386</v>
      </c>
      <c r="N2427" s="626">
        <f>N2426/31</f>
        <v>1.6509677419354838</v>
      </c>
      <c r="O2427" s="626">
        <f t="shared" ref="O2427" si="492">O2426/31</f>
        <v>1.7453225806451611</v>
      </c>
      <c r="P2427" s="626" t="s">
        <v>164</v>
      </c>
      <c r="Q2427" s="627"/>
    </row>
    <row r="2428" spans="1:17" x14ac:dyDescent="0.35">
      <c r="A2428" s="634"/>
      <c r="B2428" s="634"/>
      <c r="C2428" s="634"/>
      <c r="D2428" s="634"/>
      <c r="E2428" s="634"/>
      <c r="F2428" s="634"/>
      <c r="G2428" s="634"/>
      <c r="H2428" s="634"/>
      <c r="I2428" s="634"/>
      <c r="J2428" s="634"/>
      <c r="K2428" s="634"/>
      <c r="L2428" s="634"/>
      <c r="M2428" s="634"/>
      <c r="N2428" s="634"/>
      <c r="O2428" s="634"/>
      <c r="P2428" s="634"/>
      <c r="Q2428" s="634"/>
    </row>
    <row r="2429" spans="1:17" x14ac:dyDescent="0.35">
      <c r="A2429" s="634"/>
      <c r="B2429" s="634"/>
      <c r="C2429" s="634"/>
      <c r="D2429" s="634"/>
      <c r="E2429" s="634"/>
      <c r="F2429" s="634"/>
      <c r="G2429" s="634"/>
      <c r="H2429" s="634"/>
      <c r="I2429" s="634"/>
      <c r="J2429" s="634"/>
      <c r="K2429" s="634"/>
      <c r="L2429" s="634"/>
      <c r="M2429" s="634"/>
      <c r="N2429" s="634"/>
      <c r="O2429" s="634"/>
      <c r="P2429" s="634"/>
      <c r="Q2429" s="634"/>
    </row>
    <row r="2430" spans="1:17" ht="15" thickBot="1" x14ac:dyDescent="0.4">
      <c r="A2430" s="634"/>
      <c r="B2430" s="1589" t="s">
        <v>390</v>
      </c>
      <c r="C2430" s="1589"/>
      <c r="D2430" s="1589"/>
      <c r="E2430" s="1589"/>
      <c r="F2430" s="1589"/>
      <c r="G2430" s="1589"/>
      <c r="H2430" s="1589"/>
      <c r="I2430" s="1589"/>
      <c r="J2430" s="1589"/>
      <c r="K2430" s="1589"/>
      <c r="L2430" s="1589"/>
      <c r="M2430" s="1589"/>
      <c r="N2430" s="658"/>
      <c r="O2430" s="658"/>
      <c r="P2430" s="657"/>
      <c r="Q2430" s="634"/>
    </row>
    <row r="2431" spans="1:17" ht="31.5" customHeight="1" x14ac:dyDescent="0.35">
      <c r="A2431" s="1569" t="s">
        <v>1</v>
      </c>
      <c r="B2431" s="1460" t="s">
        <v>23</v>
      </c>
      <c r="C2431" s="1578"/>
      <c r="D2431" s="1578"/>
      <c r="E2431" s="1578"/>
      <c r="F2431" s="1571"/>
      <c r="G2431" s="1460" t="s">
        <v>24</v>
      </c>
      <c r="H2431" s="1571"/>
      <c r="I2431" s="1460" t="s">
        <v>4</v>
      </c>
      <c r="J2431" s="1571"/>
      <c r="K2431" s="1572" t="s">
        <v>5</v>
      </c>
      <c r="L2431" s="1573"/>
      <c r="M2431" s="1590" t="s">
        <v>6</v>
      </c>
      <c r="N2431" s="1591"/>
      <c r="O2431" s="1592"/>
      <c r="P2431" s="1593" t="s">
        <v>7</v>
      </c>
      <c r="Q2431" s="1593" t="s">
        <v>8</v>
      </c>
    </row>
    <row r="2432" spans="1:17" ht="26" x14ac:dyDescent="0.35">
      <c r="A2432" s="1597"/>
      <c r="B2432" s="568">
        <v>0.05</v>
      </c>
      <c r="C2432" s="568">
        <v>0.1</v>
      </c>
      <c r="D2432" s="568"/>
      <c r="E2432" s="568"/>
      <c r="F2432" s="568">
        <v>0.2</v>
      </c>
      <c r="G2432" s="568" t="s">
        <v>9</v>
      </c>
      <c r="H2432" s="568" t="s">
        <v>10</v>
      </c>
      <c r="I2432" s="568" t="s">
        <v>9</v>
      </c>
      <c r="J2432" s="568" t="s">
        <v>10</v>
      </c>
      <c r="K2432" s="630" t="s">
        <v>11</v>
      </c>
      <c r="L2432" s="568" t="s">
        <v>12</v>
      </c>
      <c r="M2432" s="606" t="s">
        <v>13</v>
      </c>
      <c r="N2432" s="606" t="s">
        <v>14</v>
      </c>
      <c r="O2432" s="606" t="s">
        <v>15</v>
      </c>
      <c r="P2432" s="1579"/>
      <c r="Q2432" s="1579"/>
    </row>
    <row r="2433" spans="1:17" x14ac:dyDescent="0.35">
      <c r="A2433" s="580">
        <v>1</v>
      </c>
      <c r="B2433" s="581">
        <v>26.2</v>
      </c>
      <c r="C2433" s="581">
        <v>28.04</v>
      </c>
      <c r="D2433" s="574">
        <v>0</v>
      </c>
      <c r="E2433" s="574">
        <v>0</v>
      </c>
      <c r="F2433" s="574">
        <v>0</v>
      </c>
      <c r="G2433" s="583">
        <v>30.8</v>
      </c>
      <c r="H2433" s="583">
        <v>24</v>
      </c>
      <c r="I2433" s="604">
        <v>96</v>
      </c>
      <c r="J2433" s="580">
        <v>45</v>
      </c>
      <c r="K2433" s="707">
        <v>0</v>
      </c>
      <c r="L2433" s="707">
        <v>0</v>
      </c>
      <c r="M2433" s="580">
        <v>2.12</v>
      </c>
      <c r="N2433" s="580">
        <v>0.64</v>
      </c>
      <c r="O2433" s="626">
        <f>AVERAGE(M2433:N2433)</f>
        <v>1.3800000000000001</v>
      </c>
      <c r="P2433" s="626" t="s">
        <v>164</v>
      </c>
      <c r="Q2433" s="583">
        <v>55.7</v>
      </c>
    </row>
    <row r="2434" spans="1:17" x14ac:dyDescent="0.35">
      <c r="A2434" s="580">
        <v>2</v>
      </c>
      <c r="B2434" s="581">
        <v>34.24</v>
      </c>
      <c r="C2434" s="581">
        <v>30.32</v>
      </c>
      <c r="D2434" s="574">
        <v>0</v>
      </c>
      <c r="E2434" s="574">
        <v>0</v>
      </c>
      <c r="F2434" s="574">
        <v>0</v>
      </c>
      <c r="G2434" s="583">
        <v>36.4</v>
      </c>
      <c r="H2434" s="583">
        <v>26.4</v>
      </c>
      <c r="I2434" s="604">
        <v>96</v>
      </c>
      <c r="J2434" s="580">
        <v>45</v>
      </c>
      <c r="K2434" s="707">
        <v>0</v>
      </c>
      <c r="L2434" s="707">
        <v>0</v>
      </c>
      <c r="M2434" s="580">
        <v>1.81</v>
      </c>
      <c r="N2434" s="580">
        <v>1.41</v>
      </c>
      <c r="O2434" s="626">
        <f t="shared" ref="O2434:O2470" si="493">AVERAGE(M2434:N2434)</f>
        <v>1.6099999999999999</v>
      </c>
      <c r="P2434" s="626" t="s">
        <v>164</v>
      </c>
      <c r="Q2434" s="583">
        <v>0</v>
      </c>
    </row>
    <row r="2435" spans="1:17" x14ac:dyDescent="0.35">
      <c r="A2435" s="571">
        <v>3</v>
      </c>
      <c r="B2435" s="581">
        <v>29.28</v>
      </c>
      <c r="C2435" s="581">
        <v>29.08</v>
      </c>
      <c r="D2435" s="574">
        <v>0</v>
      </c>
      <c r="E2435" s="574">
        <v>0</v>
      </c>
      <c r="F2435" s="574">
        <v>0</v>
      </c>
      <c r="G2435" s="583">
        <v>35.4</v>
      </c>
      <c r="H2435" s="583">
        <v>25</v>
      </c>
      <c r="I2435" s="604">
        <v>96</v>
      </c>
      <c r="J2435" s="580">
        <v>53</v>
      </c>
      <c r="K2435" s="707">
        <v>0</v>
      </c>
      <c r="L2435" s="707">
        <v>0</v>
      </c>
      <c r="M2435" s="581">
        <v>1.52</v>
      </c>
      <c r="N2435" s="581">
        <v>0.59</v>
      </c>
      <c r="O2435" s="626">
        <f t="shared" si="493"/>
        <v>1.0549999999999999</v>
      </c>
      <c r="P2435" s="626" t="s">
        <v>164</v>
      </c>
      <c r="Q2435" s="583">
        <v>55.4</v>
      </c>
    </row>
    <row r="2436" spans="1:17" x14ac:dyDescent="0.35">
      <c r="A2436" s="571">
        <v>4</v>
      </c>
      <c r="B2436" s="581">
        <v>31.72</v>
      </c>
      <c r="C2436" s="581">
        <v>31</v>
      </c>
      <c r="D2436" s="574">
        <v>0</v>
      </c>
      <c r="E2436" s="574">
        <v>0</v>
      </c>
      <c r="F2436" s="574">
        <v>0</v>
      </c>
      <c r="G2436" s="583">
        <v>38.799999999999997</v>
      </c>
      <c r="H2436" s="583">
        <v>27.4</v>
      </c>
      <c r="I2436" s="604">
        <v>92</v>
      </c>
      <c r="J2436" s="580">
        <v>49</v>
      </c>
      <c r="K2436" s="707">
        <v>0</v>
      </c>
      <c r="L2436" s="707">
        <v>0</v>
      </c>
      <c r="M2436" s="581">
        <v>1.59</v>
      </c>
      <c r="N2436" s="580">
        <v>0.53</v>
      </c>
      <c r="O2436" s="626">
        <f t="shared" si="493"/>
        <v>1.06</v>
      </c>
      <c r="P2436" s="626" t="s">
        <v>164</v>
      </c>
      <c r="Q2436" s="583" t="s">
        <v>164</v>
      </c>
    </row>
    <row r="2437" spans="1:17" x14ac:dyDescent="0.35">
      <c r="A2437" s="571">
        <v>5</v>
      </c>
      <c r="B2437" s="583">
        <v>34.6</v>
      </c>
      <c r="C2437" s="581">
        <v>30.44</v>
      </c>
      <c r="D2437" s="574">
        <v>0</v>
      </c>
      <c r="E2437" s="574">
        <v>0</v>
      </c>
      <c r="F2437" s="574">
        <v>0</v>
      </c>
      <c r="G2437" s="583">
        <v>36.799999999999997</v>
      </c>
      <c r="H2437" s="583">
        <v>26.2</v>
      </c>
      <c r="I2437" s="604">
        <v>96</v>
      </c>
      <c r="J2437" s="580">
        <v>44</v>
      </c>
      <c r="K2437" s="707">
        <v>0</v>
      </c>
      <c r="L2437" s="707">
        <v>0</v>
      </c>
      <c r="M2437" s="580">
        <v>1.19</v>
      </c>
      <c r="N2437" s="580">
        <v>0.85</v>
      </c>
      <c r="O2437" s="626">
        <f t="shared" si="493"/>
        <v>1.02</v>
      </c>
      <c r="P2437" s="626" t="s">
        <v>164</v>
      </c>
      <c r="Q2437" s="583" t="s">
        <v>164</v>
      </c>
    </row>
    <row r="2438" spans="1:17" x14ac:dyDescent="0.35">
      <c r="A2438" s="571">
        <v>6</v>
      </c>
      <c r="B2438" s="581">
        <v>32.04</v>
      </c>
      <c r="C2438" s="581">
        <v>30.24</v>
      </c>
      <c r="D2438" s="574">
        <v>0</v>
      </c>
      <c r="E2438" s="574">
        <v>0</v>
      </c>
      <c r="F2438" s="574">
        <v>0</v>
      </c>
      <c r="G2438" s="583">
        <v>35.6</v>
      </c>
      <c r="H2438" s="583">
        <v>27.4</v>
      </c>
      <c r="I2438" s="604">
        <v>84</v>
      </c>
      <c r="J2438" s="580">
        <v>49</v>
      </c>
      <c r="K2438" s="707">
        <v>0</v>
      </c>
      <c r="L2438" s="707">
        <v>0</v>
      </c>
      <c r="M2438" s="581">
        <v>2.75</v>
      </c>
      <c r="N2438" s="581">
        <v>1.73</v>
      </c>
      <c r="O2438" s="626">
        <f t="shared" si="493"/>
        <v>2.2400000000000002</v>
      </c>
      <c r="P2438" s="626" t="s">
        <v>164</v>
      </c>
      <c r="Q2438" s="583" t="s">
        <v>164</v>
      </c>
    </row>
    <row r="2439" spans="1:17" x14ac:dyDescent="0.35">
      <c r="A2439" s="571">
        <v>7</v>
      </c>
      <c r="B2439" s="581">
        <v>31.48</v>
      </c>
      <c r="C2439" s="581">
        <v>30.4</v>
      </c>
      <c r="D2439" s="574">
        <v>0</v>
      </c>
      <c r="E2439" s="574">
        <v>0</v>
      </c>
      <c r="F2439" s="574">
        <v>0</v>
      </c>
      <c r="G2439" s="583">
        <v>34.200000000000003</v>
      </c>
      <c r="H2439" s="583">
        <v>25.6</v>
      </c>
      <c r="I2439" s="604">
        <v>92</v>
      </c>
      <c r="J2439" s="580">
        <v>49</v>
      </c>
      <c r="K2439" s="707">
        <v>0</v>
      </c>
      <c r="L2439" s="707">
        <v>0</v>
      </c>
      <c r="M2439" s="581">
        <v>1.56</v>
      </c>
      <c r="N2439" s="580">
        <v>0.95</v>
      </c>
      <c r="O2439" s="626">
        <f t="shared" si="493"/>
        <v>1.2549999999999999</v>
      </c>
      <c r="P2439" s="626" t="s">
        <v>164</v>
      </c>
      <c r="Q2439" s="583">
        <v>8.8000000000000007</v>
      </c>
    </row>
    <row r="2440" spans="1:17" x14ac:dyDescent="0.35">
      <c r="A2440" s="571">
        <v>8</v>
      </c>
      <c r="B2440" s="581">
        <v>27.72</v>
      </c>
      <c r="C2440" s="581">
        <v>29.16</v>
      </c>
      <c r="D2440" s="574">
        <v>0</v>
      </c>
      <c r="E2440" s="574">
        <v>0</v>
      </c>
      <c r="F2440" s="574">
        <v>0</v>
      </c>
      <c r="G2440" s="583">
        <v>33.799999999999997</v>
      </c>
      <c r="H2440" s="583">
        <v>25.4</v>
      </c>
      <c r="I2440" s="604">
        <v>96</v>
      </c>
      <c r="J2440" s="580">
        <v>53</v>
      </c>
      <c r="K2440" s="707">
        <v>0</v>
      </c>
      <c r="L2440" s="707">
        <v>0</v>
      </c>
      <c r="M2440" s="580">
        <v>1.61</v>
      </c>
      <c r="N2440" s="580">
        <v>0.48</v>
      </c>
      <c r="O2440" s="626">
        <f t="shared" si="493"/>
        <v>1.0449999999999999</v>
      </c>
      <c r="P2440" s="626" t="s">
        <v>164</v>
      </c>
      <c r="Q2440" s="583">
        <v>12.4</v>
      </c>
    </row>
    <row r="2441" spans="1:17" x14ac:dyDescent="0.35">
      <c r="A2441" s="571">
        <v>9</v>
      </c>
      <c r="B2441" s="581">
        <v>30.72</v>
      </c>
      <c r="C2441" s="581">
        <v>29.48</v>
      </c>
      <c r="D2441" s="574">
        <v>0</v>
      </c>
      <c r="E2441" s="574">
        <v>0</v>
      </c>
      <c r="F2441" s="574">
        <v>0</v>
      </c>
      <c r="G2441" s="583">
        <v>43.2</v>
      </c>
      <c r="H2441" s="583">
        <v>26.4</v>
      </c>
      <c r="I2441" s="604">
        <v>96</v>
      </c>
      <c r="J2441" s="580">
        <v>54</v>
      </c>
      <c r="K2441" s="707">
        <v>0</v>
      </c>
      <c r="L2441" s="581">
        <v>2.92</v>
      </c>
      <c r="M2441" s="580">
        <v>1.87</v>
      </c>
      <c r="N2441" s="580">
        <v>0.47</v>
      </c>
      <c r="O2441" s="626">
        <f t="shared" si="493"/>
        <v>1.17</v>
      </c>
      <c r="P2441" s="626" t="s">
        <v>164</v>
      </c>
      <c r="Q2441" s="583" t="s">
        <v>164</v>
      </c>
    </row>
    <row r="2442" spans="1:17" x14ac:dyDescent="0.35">
      <c r="A2442" s="580">
        <v>10</v>
      </c>
      <c r="B2442" s="581">
        <v>34.299999999999997</v>
      </c>
      <c r="C2442" s="581">
        <v>30.92</v>
      </c>
      <c r="D2442" s="574">
        <v>0</v>
      </c>
      <c r="E2442" s="574">
        <v>0</v>
      </c>
      <c r="F2442" s="574">
        <v>0</v>
      </c>
      <c r="G2442" s="583">
        <v>36.4</v>
      </c>
      <c r="H2442" s="583">
        <v>27</v>
      </c>
      <c r="I2442" s="604">
        <v>96</v>
      </c>
      <c r="J2442" s="580">
        <v>53</v>
      </c>
      <c r="K2442" s="707">
        <v>0</v>
      </c>
      <c r="L2442" s="581">
        <v>6.36</v>
      </c>
      <c r="M2442" s="581">
        <v>0.92</v>
      </c>
      <c r="N2442" s="581">
        <v>0.79</v>
      </c>
      <c r="O2442" s="626">
        <f t="shared" si="493"/>
        <v>0.85499999999999998</v>
      </c>
      <c r="P2442" s="626" t="s">
        <v>164</v>
      </c>
      <c r="Q2442" s="583" t="s">
        <v>164</v>
      </c>
    </row>
    <row r="2443" spans="1:17" x14ac:dyDescent="0.35">
      <c r="A2443" s="580" t="s">
        <v>16</v>
      </c>
      <c r="B2443" s="581">
        <f>SUM(B2433:B2442)</f>
        <v>312.3</v>
      </c>
      <c r="C2443" s="581">
        <f>SUM(C2433:C2442)</f>
        <v>299.08000000000004</v>
      </c>
      <c r="D2443" s="574">
        <v>0</v>
      </c>
      <c r="E2443" s="574">
        <v>0</v>
      </c>
      <c r="F2443" s="574">
        <v>0</v>
      </c>
      <c r="G2443" s="581">
        <f>SUM(G2433:G2442)</f>
        <v>361.4</v>
      </c>
      <c r="H2443" s="581">
        <f>SUM(H2433:H2442)</f>
        <v>260.8</v>
      </c>
      <c r="I2443" s="581">
        <f>SUM(I2433:I2442)</f>
        <v>940</v>
      </c>
      <c r="J2443" s="581">
        <f>SUM(J2433:J2442)</f>
        <v>494</v>
      </c>
      <c r="K2443" s="707">
        <v>0</v>
      </c>
      <c r="L2443" s="581">
        <f>SUM(L2433:L2442)</f>
        <v>9.2800000000000011</v>
      </c>
      <c r="M2443" s="581">
        <f>SUM(M2433:M2442)</f>
        <v>16.940000000000001</v>
      </c>
      <c r="N2443" s="581">
        <f>SUM(N2433:N2442)</f>
        <v>8.44</v>
      </c>
      <c r="O2443" s="626">
        <f t="shared" si="493"/>
        <v>12.690000000000001</v>
      </c>
      <c r="P2443" s="626" t="s">
        <v>164</v>
      </c>
      <c r="Q2443" s="583"/>
    </row>
    <row r="2444" spans="1:17" x14ac:dyDescent="0.35">
      <c r="A2444" s="580" t="s">
        <v>18</v>
      </c>
      <c r="B2444" s="581">
        <f>AVERAGE(B2433:B2442)</f>
        <v>31.23</v>
      </c>
      <c r="C2444" s="581">
        <f>AVERAGE(C2433:C2442)</f>
        <v>29.908000000000005</v>
      </c>
      <c r="D2444" s="574">
        <v>0</v>
      </c>
      <c r="E2444" s="574">
        <v>0</v>
      </c>
      <c r="F2444" s="574">
        <v>0</v>
      </c>
      <c r="G2444" s="581">
        <f>AVERAGE(G2433:G2442)</f>
        <v>36.14</v>
      </c>
      <c r="H2444" s="581">
        <f>AVERAGE(H2433:H2442)</f>
        <v>26.080000000000002</v>
      </c>
      <c r="I2444" s="581">
        <f>AVERAGE(I2433:I2442)</f>
        <v>94</v>
      </c>
      <c r="J2444" s="581">
        <f>AVERAGE(J2433:J2442)</f>
        <v>49.4</v>
      </c>
      <c r="K2444" s="707">
        <v>0</v>
      </c>
      <c r="L2444" s="581">
        <f>AVERAGE(L2433:L2442)</f>
        <v>0.92800000000000016</v>
      </c>
      <c r="M2444" s="581">
        <f>AVERAGE(M2433:M2442)</f>
        <v>1.6940000000000002</v>
      </c>
      <c r="N2444" s="581">
        <f>AVERAGE(N2433:N2442)</f>
        <v>0.84399999999999997</v>
      </c>
      <c r="O2444" s="626">
        <f t="shared" si="493"/>
        <v>1.2690000000000001</v>
      </c>
      <c r="P2444" s="626" t="s">
        <v>164</v>
      </c>
      <c r="Q2444" s="583"/>
    </row>
    <row r="2445" spans="1:17" x14ac:dyDescent="0.35">
      <c r="A2445" s="580">
        <v>11</v>
      </c>
      <c r="B2445" s="581">
        <v>31.48</v>
      </c>
      <c r="C2445" s="581">
        <v>32.32</v>
      </c>
      <c r="D2445" s="574">
        <v>0</v>
      </c>
      <c r="E2445" s="574">
        <v>0</v>
      </c>
      <c r="F2445" s="574">
        <v>0</v>
      </c>
      <c r="G2445" s="583">
        <v>37</v>
      </c>
      <c r="H2445" s="583">
        <v>27.2</v>
      </c>
      <c r="I2445" s="604">
        <v>93</v>
      </c>
      <c r="J2445" s="580">
        <v>43</v>
      </c>
      <c r="K2445" s="707">
        <v>0</v>
      </c>
      <c r="L2445" s="581">
        <v>1.46</v>
      </c>
      <c r="M2445" s="581">
        <v>1.43</v>
      </c>
      <c r="N2445" s="580">
        <v>2.4900000000000002</v>
      </c>
      <c r="O2445" s="626">
        <f t="shared" si="493"/>
        <v>1.96</v>
      </c>
      <c r="P2445" s="626" t="s">
        <v>164</v>
      </c>
      <c r="Q2445" s="583" t="s">
        <v>164</v>
      </c>
    </row>
    <row r="2446" spans="1:17" x14ac:dyDescent="0.35">
      <c r="A2446" s="571">
        <v>12</v>
      </c>
      <c r="B2446" s="581">
        <v>28.92</v>
      </c>
      <c r="C2446" s="581">
        <v>30.04</v>
      </c>
      <c r="D2446" s="574">
        <v>0</v>
      </c>
      <c r="E2446" s="574">
        <v>0</v>
      </c>
      <c r="F2446" s="574">
        <v>0</v>
      </c>
      <c r="G2446" s="583">
        <v>35</v>
      </c>
      <c r="H2446" s="583">
        <v>25.4</v>
      </c>
      <c r="I2446" s="604">
        <v>96</v>
      </c>
      <c r="J2446" s="580">
        <v>67</v>
      </c>
      <c r="K2446" s="707">
        <v>0</v>
      </c>
      <c r="L2446" s="581">
        <v>2.1</v>
      </c>
      <c r="M2446" s="580">
        <v>1.23</v>
      </c>
      <c r="N2446" s="580">
        <v>1.1399999999999999</v>
      </c>
      <c r="O2446" s="626">
        <f t="shared" si="493"/>
        <v>1.1850000000000001</v>
      </c>
      <c r="P2446" s="626" t="s">
        <v>164</v>
      </c>
      <c r="Q2446" s="583">
        <v>9.4</v>
      </c>
    </row>
    <row r="2447" spans="1:17" x14ac:dyDescent="0.35">
      <c r="A2447" s="571">
        <v>13</v>
      </c>
      <c r="B2447" s="581">
        <v>30.68</v>
      </c>
      <c r="C2447" s="581">
        <v>29.84</v>
      </c>
      <c r="D2447" s="574">
        <v>0</v>
      </c>
      <c r="E2447" s="574">
        <v>0</v>
      </c>
      <c r="F2447" s="574">
        <v>0</v>
      </c>
      <c r="G2447" s="583">
        <v>33.799999999999997</v>
      </c>
      <c r="H2447" s="583">
        <v>25.2</v>
      </c>
      <c r="I2447" s="604">
        <v>96</v>
      </c>
      <c r="J2447" s="580">
        <v>53</v>
      </c>
      <c r="K2447" s="707">
        <v>0</v>
      </c>
      <c r="L2447" s="581">
        <v>4.62</v>
      </c>
      <c r="M2447" s="581">
        <v>1.08</v>
      </c>
      <c r="N2447" s="581">
        <v>0.5</v>
      </c>
      <c r="O2447" s="626">
        <f t="shared" si="493"/>
        <v>0.79</v>
      </c>
      <c r="P2447" s="626" t="s">
        <v>164</v>
      </c>
      <c r="Q2447" s="583">
        <v>1.4</v>
      </c>
    </row>
    <row r="2448" spans="1:17" x14ac:dyDescent="0.35">
      <c r="A2448" s="571">
        <v>14</v>
      </c>
      <c r="B2448" s="581">
        <v>32.159999999999997</v>
      </c>
      <c r="C2448" s="581">
        <v>31.4</v>
      </c>
      <c r="D2448" s="574">
        <v>0</v>
      </c>
      <c r="E2448" s="574">
        <v>0</v>
      </c>
      <c r="F2448" s="574">
        <v>0</v>
      </c>
      <c r="G2448" s="583">
        <v>37.6</v>
      </c>
      <c r="H2448" s="583">
        <v>27</v>
      </c>
      <c r="I2448" s="604">
        <v>93</v>
      </c>
      <c r="J2448" s="580">
        <v>41</v>
      </c>
      <c r="K2448" s="707">
        <v>0</v>
      </c>
      <c r="L2448" s="581">
        <v>6.34</v>
      </c>
      <c r="M2448" s="581">
        <v>1.8</v>
      </c>
      <c r="N2448" s="580">
        <v>1.49</v>
      </c>
      <c r="O2448" s="626">
        <f t="shared" si="493"/>
        <v>1.645</v>
      </c>
      <c r="P2448" s="626" t="s">
        <v>164</v>
      </c>
      <c r="Q2448" s="583" t="s">
        <v>164</v>
      </c>
    </row>
    <row r="2449" spans="1:17" x14ac:dyDescent="0.35">
      <c r="A2449" s="571">
        <v>15</v>
      </c>
      <c r="B2449" s="581">
        <v>31</v>
      </c>
      <c r="C2449" s="581">
        <v>30</v>
      </c>
      <c r="D2449" s="574">
        <v>0</v>
      </c>
      <c r="E2449" s="574">
        <v>0</v>
      </c>
      <c r="F2449" s="574">
        <v>0</v>
      </c>
      <c r="G2449" s="583">
        <v>34.200000000000003</v>
      </c>
      <c r="H2449" s="583">
        <v>26.4</v>
      </c>
      <c r="I2449" s="604">
        <v>96</v>
      </c>
      <c r="J2449" s="580">
        <v>52</v>
      </c>
      <c r="K2449" s="707">
        <v>0</v>
      </c>
      <c r="L2449" s="581">
        <v>6.66</v>
      </c>
      <c r="M2449" s="580">
        <v>1.52</v>
      </c>
      <c r="N2449" s="580">
        <v>1.63</v>
      </c>
      <c r="O2449" s="626">
        <f t="shared" si="493"/>
        <v>1.575</v>
      </c>
      <c r="P2449" s="626" t="s">
        <v>164</v>
      </c>
      <c r="Q2449" s="583">
        <v>13.8</v>
      </c>
    </row>
    <row r="2450" spans="1:17" x14ac:dyDescent="0.35">
      <c r="A2450" s="571">
        <v>16</v>
      </c>
      <c r="B2450" s="581">
        <v>33.96</v>
      </c>
      <c r="C2450" s="581">
        <v>31.4</v>
      </c>
      <c r="D2450" s="574">
        <v>0</v>
      </c>
      <c r="E2450" s="574">
        <v>0</v>
      </c>
      <c r="F2450" s="574">
        <v>0</v>
      </c>
      <c r="G2450" s="583">
        <v>35.799999999999997</v>
      </c>
      <c r="H2450" s="583">
        <v>25.2</v>
      </c>
      <c r="I2450" s="604">
        <v>96</v>
      </c>
      <c r="J2450" s="580">
        <v>40</v>
      </c>
      <c r="K2450" s="707">
        <v>0</v>
      </c>
      <c r="L2450" s="581">
        <v>17.78</v>
      </c>
      <c r="M2450" s="580">
        <v>0.9</v>
      </c>
      <c r="N2450" s="580">
        <v>1.7</v>
      </c>
      <c r="O2450" s="626">
        <f t="shared" si="493"/>
        <v>1.3</v>
      </c>
      <c r="P2450" s="626" t="s">
        <v>164</v>
      </c>
      <c r="Q2450" s="583" t="s">
        <v>164</v>
      </c>
    </row>
    <row r="2451" spans="1:17" x14ac:dyDescent="0.35">
      <c r="A2451" s="571">
        <v>17</v>
      </c>
      <c r="B2451" s="581">
        <v>30.8</v>
      </c>
      <c r="C2451" s="581">
        <v>29.56</v>
      </c>
      <c r="D2451" s="574">
        <v>0</v>
      </c>
      <c r="E2451" s="574">
        <v>0</v>
      </c>
      <c r="F2451" s="574">
        <v>0</v>
      </c>
      <c r="G2451" s="583">
        <v>33.200000000000003</v>
      </c>
      <c r="H2451" s="583">
        <v>24.6</v>
      </c>
      <c r="I2451" s="604">
        <v>96</v>
      </c>
      <c r="J2451" s="580">
        <v>69</v>
      </c>
      <c r="K2451" s="707">
        <v>0</v>
      </c>
      <c r="L2451" s="581">
        <v>6.22</v>
      </c>
      <c r="M2451" s="581">
        <v>1.04</v>
      </c>
      <c r="N2451" s="581">
        <v>1.03</v>
      </c>
      <c r="O2451" s="626">
        <f t="shared" si="493"/>
        <v>1.0350000000000001</v>
      </c>
      <c r="P2451" s="626" t="s">
        <v>164</v>
      </c>
      <c r="Q2451" s="583">
        <v>36.6</v>
      </c>
    </row>
    <row r="2452" spans="1:17" x14ac:dyDescent="0.35">
      <c r="A2452" s="571">
        <v>18</v>
      </c>
      <c r="B2452" s="581">
        <v>29.04</v>
      </c>
      <c r="C2452" s="581">
        <v>29.6</v>
      </c>
      <c r="D2452" s="574">
        <v>0</v>
      </c>
      <c r="E2452" s="574">
        <v>0</v>
      </c>
      <c r="F2452" s="574">
        <v>0</v>
      </c>
      <c r="G2452" s="583">
        <v>31</v>
      </c>
      <c r="H2452" s="583">
        <v>25.8</v>
      </c>
      <c r="I2452" s="604">
        <v>96</v>
      </c>
      <c r="J2452" s="580">
        <v>58</v>
      </c>
      <c r="K2452" s="707">
        <v>0</v>
      </c>
      <c r="L2452" s="581">
        <v>3.02</v>
      </c>
      <c r="M2452" s="581">
        <v>1.0900000000000001</v>
      </c>
      <c r="N2452" s="580">
        <v>0.73</v>
      </c>
      <c r="O2452" s="626">
        <f t="shared" si="493"/>
        <v>0.91</v>
      </c>
      <c r="P2452" s="626" t="s">
        <v>164</v>
      </c>
      <c r="Q2452" s="583">
        <v>0</v>
      </c>
    </row>
    <row r="2453" spans="1:17" x14ac:dyDescent="0.35">
      <c r="A2453" s="571">
        <v>19</v>
      </c>
      <c r="B2453" s="581">
        <v>25.2</v>
      </c>
      <c r="C2453" s="581">
        <v>27.2</v>
      </c>
      <c r="D2453" s="574">
        <v>0</v>
      </c>
      <c r="E2453" s="574">
        <v>0</v>
      </c>
      <c r="F2453" s="574">
        <v>0</v>
      </c>
      <c r="G2453" s="583">
        <v>28.8</v>
      </c>
      <c r="H2453" s="583">
        <v>26.4</v>
      </c>
      <c r="I2453" s="604">
        <v>96</v>
      </c>
      <c r="J2453" s="580">
        <v>89</v>
      </c>
      <c r="K2453" s="707">
        <v>0</v>
      </c>
      <c r="L2453" s="581">
        <v>9.24</v>
      </c>
      <c r="M2453" s="580">
        <v>1.46</v>
      </c>
      <c r="N2453" s="580">
        <v>0.48</v>
      </c>
      <c r="O2453" s="626">
        <f t="shared" si="493"/>
        <v>0.97</v>
      </c>
      <c r="P2453" s="626" t="s">
        <v>164</v>
      </c>
      <c r="Q2453" s="583">
        <v>0</v>
      </c>
    </row>
    <row r="2454" spans="1:17" x14ac:dyDescent="0.35">
      <c r="A2454" s="580">
        <v>20</v>
      </c>
      <c r="B2454" s="581">
        <v>32.04</v>
      </c>
      <c r="C2454" s="581">
        <v>29.32</v>
      </c>
      <c r="D2454" s="574">
        <v>0</v>
      </c>
      <c r="E2454" s="574">
        <v>0</v>
      </c>
      <c r="F2454" s="574">
        <v>0</v>
      </c>
      <c r="G2454" s="583">
        <v>35</v>
      </c>
      <c r="H2454" s="583">
        <v>24</v>
      </c>
      <c r="I2454" s="604">
        <v>96</v>
      </c>
      <c r="J2454" s="580">
        <v>55</v>
      </c>
      <c r="K2454" s="707">
        <v>0</v>
      </c>
      <c r="L2454" s="581">
        <v>0</v>
      </c>
      <c r="M2454" s="581">
        <v>0.98</v>
      </c>
      <c r="N2454" s="581">
        <v>1.19</v>
      </c>
      <c r="O2454" s="626">
        <f t="shared" si="493"/>
        <v>1.085</v>
      </c>
      <c r="P2454" s="626" t="s">
        <v>164</v>
      </c>
      <c r="Q2454" s="583">
        <v>0</v>
      </c>
    </row>
    <row r="2455" spans="1:17" x14ac:dyDescent="0.35">
      <c r="A2455" s="580" t="s">
        <v>16</v>
      </c>
      <c r="B2455" s="581">
        <f>SUM(B2445:B2454)</f>
        <v>305.28000000000003</v>
      </c>
      <c r="C2455" s="581">
        <f>SUM(C2445:C2454)</f>
        <v>300.68</v>
      </c>
      <c r="D2455" s="574">
        <v>0</v>
      </c>
      <c r="E2455" s="574">
        <v>0</v>
      </c>
      <c r="F2455" s="574">
        <v>0</v>
      </c>
      <c r="G2455" s="581">
        <f>SUM(G2445:G2454)</f>
        <v>341.40000000000003</v>
      </c>
      <c r="H2455" s="581">
        <f>SUM(H2445:H2454)</f>
        <v>257.2</v>
      </c>
      <c r="I2455" s="581">
        <f>SUM(I2445:I2454)</f>
        <v>954</v>
      </c>
      <c r="J2455" s="581">
        <f>SUM(J2445:J2454)</f>
        <v>567</v>
      </c>
      <c r="K2455" s="707">
        <v>0</v>
      </c>
      <c r="L2455" s="581">
        <f>SUM(L2445:L2454)</f>
        <v>57.440000000000005</v>
      </c>
      <c r="M2455" s="581">
        <f>SUM(M2445:M2454)</f>
        <v>12.530000000000001</v>
      </c>
      <c r="N2455" s="581">
        <f>SUM(N2445:N2454)</f>
        <v>12.379999999999999</v>
      </c>
      <c r="O2455" s="626">
        <f t="shared" si="493"/>
        <v>12.455</v>
      </c>
      <c r="P2455" s="626" t="s">
        <v>164</v>
      </c>
      <c r="Q2455" s="583"/>
    </row>
    <row r="2456" spans="1:17" x14ac:dyDescent="0.35">
      <c r="A2456" s="580" t="s">
        <v>18</v>
      </c>
      <c r="B2456" s="581">
        <f>AVERAGE(B2445:B2454)</f>
        <v>30.528000000000002</v>
      </c>
      <c r="C2456" s="581">
        <f>AVERAGE(C2445:C2454)</f>
        <v>30.068000000000001</v>
      </c>
      <c r="D2456" s="574">
        <v>0</v>
      </c>
      <c r="E2456" s="574">
        <v>0</v>
      </c>
      <c r="F2456" s="574">
        <v>0</v>
      </c>
      <c r="G2456" s="581">
        <f>AVERAGE(G2445:G2454)</f>
        <v>34.14</v>
      </c>
      <c r="H2456" s="581">
        <f>AVERAGE(H2445:H2454)</f>
        <v>25.72</v>
      </c>
      <c r="I2456" s="581">
        <f>AVERAGE(I2445:I2454)</f>
        <v>95.4</v>
      </c>
      <c r="J2456" s="581">
        <f>AVERAGE(J2445:J2454)</f>
        <v>56.7</v>
      </c>
      <c r="K2456" s="707">
        <v>0</v>
      </c>
      <c r="L2456" s="581">
        <f>AVERAGE(L2445:L2454)</f>
        <v>5.7440000000000007</v>
      </c>
      <c r="M2456" s="581">
        <f>AVERAGE(M2445:M2454)</f>
        <v>1.2530000000000001</v>
      </c>
      <c r="N2456" s="581">
        <f>AVERAGE(N2445:N2454)</f>
        <v>1.238</v>
      </c>
      <c r="O2456" s="626">
        <f t="shared" si="493"/>
        <v>1.2455000000000001</v>
      </c>
      <c r="P2456" s="626" t="s">
        <v>164</v>
      </c>
      <c r="Q2456" s="583"/>
    </row>
    <row r="2457" spans="1:17" x14ac:dyDescent="0.35">
      <c r="A2457" s="580">
        <v>21</v>
      </c>
      <c r="B2457" s="581">
        <v>30.12</v>
      </c>
      <c r="C2457" s="581">
        <v>29.44</v>
      </c>
      <c r="D2457" s="574">
        <v>0</v>
      </c>
      <c r="E2457" s="574">
        <v>0</v>
      </c>
      <c r="F2457" s="574">
        <v>0</v>
      </c>
      <c r="G2457" s="583">
        <v>33.799999999999997</v>
      </c>
      <c r="H2457" s="583">
        <v>25</v>
      </c>
      <c r="I2457" s="604">
        <v>96</v>
      </c>
      <c r="J2457" s="580">
        <v>63</v>
      </c>
      <c r="K2457" s="707">
        <v>0</v>
      </c>
      <c r="L2457" s="581">
        <v>8.0399999999999991</v>
      </c>
      <c r="M2457" s="581">
        <v>1.32</v>
      </c>
      <c r="N2457" s="580">
        <v>1.56</v>
      </c>
      <c r="O2457" s="626">
        <f t="shared" si="493"/>
        <v>1.44</v>
      </c>
      <c r="P2457" s="626" t="s">
        <v>164</v>
      </c>
      <c r="Q2457" s="583">
        <v>30</v>
      </c>
    </row>
    <row r="2458" spans="1:17" x14ac:dyDescent="0.35">
      <c r="A2458" s="594">
        <v>22</v>
      </c>
      <c r="B2458" s="581">
        <v>31.24</v>
      </c>
      <c r="C2458" s="581">
        <v>29.92</v>
      </c>
      <c r="D2458" s="574">
        <v>0</v>
      </c>
      <c r="E2458" s="574">
        <v>0</v>
      </c>
      <c r="F2458" s="574">
        <v>0</v>
      </c>
      <c r="G2458" s="583">
        <v>34.200000000000003</v>
      </c>
      <c r="H2458" s="583">
        <v>26</v>
      </c>
      <c r="I2458" s="604">
        <v>96</v>
      </c>
      <c r="J2458" s="580">
        <v>52</v>
      </c>
      <c r="K2458" s="707">
        <v>0</v>
      </c>
      <c r="L2458" s="581">
        <v>4.42</v>
      </c>
      <c r="M2458" s="580">
        <v>0.75</v>
      </c>
      <c r="N2458" s="581">
        <v>0.7</v>
      </c>
      <c r="O2458" s="626">
        <f t="shared" si="493"/>
        <v>0.72499999999999998</v>
      </c>
      <c r="P2458" s="626" t="s">
        <v>164</v>
      </c>
      <c r="Q2458" s="583">
        <v>4.8</v>
      </c>
    </row>
    <row r="2459" spans="1:17" x14ac:dyDescent="0.35">
      <c r="A2459" s="594">
        <v>23</v>
      </c>
      <c r="B2459" s="581">
        <v>26.8</v>
      </c>
      <c r="C2459" s="581">
        <v>27.72</v>
      </c>
      <c r="D2459" s="574">
        <v>0</v>
      </c>
      <c r="E2459" s="574">
        <v>0</v>
      </c>
      <c r="F2459" s="574">
        <v>0</v>
      </c>
      <c r="G2459" s="583">
        <v>31</v>
      </c>
      <c r="H2459" s="583">
        <v>25.8</v>
      </c>
      <c r="I2459" s="604">
        <v>96</v>
      </c>
      <c r="J2459" s="580">
        <v>81</v>
      </c>
      <c r="K2459" s="707">
        <v>0</v>
      </c>
      <c r="L2459" s="581">
        <v>3.96</v>
      </c>
      <c r="M2459" s="580">
        <v>1.1599999999999999</v>
      </c>
      <c r="N2459" s="580">
        <v>0.9</v>
      </c>
      <c r="O2459" s="626">
        <f t="shared" si="493"/>
        <v>1.03</v>
      </c>
      <c r="P2459" s="626" t="s">
        <v>164</v>
      </c>
      <c r="Q2459" s="583">
        <v>15.8</v>
      </c>
    </row>
    <row r="2460" spans="1:17" x14ac:dyDescent="0.35">
      <c r="A2460" s="594">
        <v>24</v>
      </c>
      <c r="B2460" s="581">
        <v>32.159999999999997</v>
      </c>
      <c r="C2460" s="581">
        <v>30.12</v>
      </c>
      <c r="D2460" s="574">
        <v>0</v>
      </c>
      <c r="E2460" s="574">
        <v>0</v>
      </c>
      <c r="F2460" s="574">
        <v>0</v>
      </c>
      <c r="G2460" s="583">
        <v>33.4</v>
      </c>
      <c r="H2460" s="583">
        <v>27</v>
      </c>
      <c r="I2460" s="604">
        <v>96</v>
      </c>
      <c r="J2460" s="580">
        <v>60</v>
      </c>
      <c r="K2460" s="707">
        <v>0</v>
      </c>
      <c r="L2460" s="581">
        <v>7.8</v>
      </c>
      <c r="M2460" s="581">
        <v>1.28</v>
      </c>
      <c r="N2460" s="581">
        <v>0.78</v>
      </c>
      <c r="O2460" s="626">
        <f t="shared" si="493"/>
        <v>1.03</v>
      </c>
      <c r="P2460" s="626" t="s">
        <v>164</v>
      </c>
      <c r="Q2460" s="583">
        <v>0</v>
      </c>
    </row>
    <row r="2461" spans="1:17" x14ac:dyDescent="0.35">
      <c r="A2461" s="594">
        <v>25</v>
      </c>
      <c r="B2461" s="581">
        <v>31.8</v>
      </c>
      <c r="C2461" s="581">
        <v>29.36</v>
      </c>
      <c r="D2461" s="574">
        <v>0</v>
      </c>
      <c r="E2461" s="574">
        <v>0</v>
      </c>
      <c r="F2461" s="574">
        <v>0</v>
      </c>
      <c r="G2461" s="583">
        <v>32.4</v>
      </c>
      <c r="H2461" s="583">
        <v>26.4</v>
      </c>
      <c r="I2461" s="604">
        <v>96</v>
      </c>
      <c r="J2461" s="580">
        <v>65</v>
      </c>
      <c r="K2461" s="707">
        <v>0</v>
      </c>
      <c r="L2461" s="581">
        <v>7.8</v>
      </c>
      <c r="M2461" s="581">
        <v>0.76</v>
      </c>
      <c r="N2461" s="580">
        <v>1.31</v>
      </c>
      <c r="O2461" s="626">
        <f t="shared" si="493"/>
        <v>1.0350000000000001</v>
      </c>
      <c r="P2461" s="626" t="s">
        <v>164</v>
      </c>
      <c r="Q2461" s="583">
        <v>0</v>
      </c>
    </row>
    <row r="2462" spans="1:17" x14ac:dyDescent="0.35">
      <c r="A2462" s="594">
        <v>26</v>
      </c>
      <c r="B2462" s="581">
        <v>27.16</v>
      </c>
      <c r="C2462" s="581">
        <v>27.8</v>
      </c>
      <c r="D2462" s="574">
        <v>0</v>
      </c>
      <c r="E2462" s="574">
        <v>0</v>
      </c>
      <c r="F2462" s="574">
        <v>0</v>
      </c>
      <c r="G2462" s="583">
        <v>31</v>
      </c>
      <c r="H2462" s="583">
        <v>25.2</v>
      </c>
      <c r="I2462" s="604">
        <v>96</v>
      </c>
      <c r="J2462" s="580">
        <v>67</v>
      </c>
      <c r="K2462" s="707">
        <v>0</v>
      </c>
      <c r="L2462" s="581">
        <v>0</v>
      </c>
      <c r="M2462" s="580">
        <v>1.29</v>
      </c>
      <c r="N2462" s="580">
        <v>0.51</v>
      </c>
      <c r="O2462" s="626">
        <f t="shared" si="493"/>
        <v>0.9</v>
      </c>
      <c r="P2462" s="626" t="s">
        <v>164</v>
      </c>
      <c r="Q2462" s="583">
        <v>22</v>
      </c>
    </row>
    <row r="2463" spans="1:17" x14ac:dyDescent="0.35">
      <c r="A2463" s="594">
        <v>27</v>
      </c>
      <c r="B2463" s="581">
        <v>26.96</v>
      </c>
      <c r="C2463" s="581">
        <v>27.24</v>
      </c>
      <c r="D2463" s="574">
        <v>0</v>
      </c>
      <c r="E2463" s="574">
        <v>0</v>
      </c>
      <c r="F2463" s="574">
        <v>0</v>
      </c>
      <c r="G2463" s="583">
        <v>30</v>
      </c>
      <c r="H2463" s="583">
        <v>26.8</v>
      </c>
      <c r="I2463" s="604">
        <v>96</v>
      </c>
      <c r="J2463" s="580">
        <v>77</v>
      </c>
      <c r="K2463" s="707">
        <v>0</v>
      </c>
      <c r="L2463" s="581">
        <v>5.36</v>
      </c>
      <c r="M2463" s="581">
        <v>1.05</v>
      </c>
      <c r="N2463" s="581">
        <v>0.39</v>
      </c>
      <c r="O2463" s="626">
        <f t="shared" si="493"/>
        <v>0.72</v>
      </c>
      <c r="P2463" s="626" t="s">
        <v>164</v>
      </c>
      <c r="Q2463" s="583">
        <v>0</v>
      </c>
    </row>
    <row r="2464" spans="1:17" x14ac:dyDescent="0.35">
      <c r="A2464" s="594">
        <v>28</v>
      </c>
      <c r="B2464" s="581">
        <v>32.200000000000003</v>
      </c>
      <c r="C2464" s="581">
        <v>29.52</v>
      </c>
      <c r="D2464" s="574">
        <v>0</v>
      </c>
      <c r="E2464" s="574">
        <v>0</v>
      </c>
      <c r="F2464" s="574">
        <v>0</v>
      </c>
      <c r="G2464" s="583">
        <v>33.200000000000003</v>
      </c>
      <c r="H2464" s="583">
        <v>26.2</v>
      </c>
      <c r="I2464" s="604">
        <v>96</v>
      </c>
      <c r="J2464" s="580">
        <v>56</v>
      </c>
      <c r="K2464" s="707">
        <v>0</v>
      </c>
      <c r="L2464" s="581">
        <v>6.3</v>
      </c>
      <c r="M2464" s="581">
        <v>0.88</v>
      </c>
      <c r="N2464" s="583">
        <v>1</v>
      </c>
      <c r="O2464" s="626">
        <f t="shared" si="493"/>
        <v>0.94</v>
      </c>
      <c r="P2464" s="626" t="s">
        <v>164</v>
      </c>
      <c r="Q2464" s="583">
        <v>0</v>
      </c>
    </row>
    <row r="2465" spans="1:17" x14ac:dyDescent="0.35">
      <c r="A2465" s="594">
        <v>29</v>
      </c>
      <c r="B2465" s="581">
        <v>26.44</v>
      </c>
      <c r="C2465" s="581">
        <v>27.44</v>
      </c>
      <c r="D2465" s="574">
        <v>0</v>
      </c>
      <c r="E2465" s="574">
        <v>0</v>
      </c>
      <c r="F2465" s="574">
        <v>0</v>
      </c>
      <c r="G2465" s="583">
        <v>30.4</v>
      </c>
      <c r="H2465" s="583">
        <v>24.4</v>
      </c>
      <c r="I2465" s="604">
        <v>96</v>
      </c>
      <c r="J2465" s="580">
        <v>80</v>
      </c>
      <c r="K2465" s="707">
        <v>0</v>
      </c>
      <c r="L2465" s="581">
        <v>11.66</v>
      </c>
      <c r="M2465" s="580">
        <v>1.17</v>
      </c>
      <c r="N2465" s="580">
        <v>0.53</v>
      </c>
      <c r="O2465" s="626">
        <f t="shared" si="493"/>
        <v>0.85</v>
      </c>
      <c r="P2465" s="626" t="s">
        <v>164</v>
      </c>
      <c r="Q2465" s="583">
        <v>34.4</v>
      </c>
    </row>
    <row r="2466" spans="1:17" x14ac:dyDescent="0.35">
      <c r="A2466" s="596">
        <v>30</v>
      </c>
      <c r="B2466" s="586">
        <v>25.96</v>
      </c>
      <c r="C2466" s="586">
        <v>26.72</v>
      </c>
      <c r="D2466" s="574">
        <v>0</v>
      </c>
      <c r="E2466" s="574">
        <v>0</v>
      </c>
      <c r="F2466" s="574">
        <v>0</v>
      </c>
      <c r="G2466" s="579">
        <v>28.8</v>
      </c>
      <c r="H2466" s="579">
        <v>26</v>
      </c>
      <c r="I2466" s="694">
        <v>96</v>
      </c>
      <c r="J2466" s="578">
        <v>85</v>
      </c>
      <c r="K2466" s="707">
        <v>0</v>
      </c>
      <c r="L2466" s="586">
        <v>0</v>
      </c>
      <c r="M2466" s="578">
        <v>0.73</v>
      </c>
      <c r="N2466" s="578">
        <v>0.26</v>
      </c>
      <c r="O2466" s="626">
        <f t="shared" si="493"/>
        <v>0.495</v>
      </c>
      <c r="P2466" s="626" t="s">
        <v>164</v>
      </c>
      <c r="Q2466" s="579">
        <v>18</v>
      </c>
    </row>
    <row r="2467" spans="1:17" x14ac:dyDescent="0.35">
      <c r="A2467" s="580" t="s">
        <v>16</v>
      </c>
      <c r="B2467" s="581">
        <f>SUM(B2457:B2466)</f>
        <v>290.83999999999997</v>
      </c>
      <c r="C2467" s="581">
        <f>SUM(C2457:C2466)</f>
        <v>285.28000000000009</v>
      </c>
      <c r="D2467" s="574">
        <v>0</v>
      </c>
      <c r="E2467" s="574">
        <v>0</v>
      </c>
      <c r="F2467" s="574">
        <v>0</v>
      </c>
      <c r="G2467" s="581">
        <f>SUM(G2457:G2466)</f>
        <v>318.2</v>
      </c>
      <c r="H2467" s="581">
        <f>SUM(H2457:H2466)</f>
        <v>258.79999999999995</v>
      </c>
      <c r="I2467" s="581">
        <f>SUM(I2457:I2466)</f>
        <v>960</v>
      </c>
      <c r="J2467" s="581">
        <f>SUM(J2457:J2466)</f>
        <v>686</v>
      </c>
      <c r="K2467" s="707">
        <v>0</v>
      </c>
      <c r="L2467" s="581">
        <f>SUM(L2457:L2466)</f>
        <v>55.339999999999989</v>
      </c>
      <c r="M2467" s="581">
        <f>SUM(M2457:M2466)</f>
        <v>10.39</v>
      </c>
      <c r="N2467" s="581">
        <f>SUM(N2457:N2466)</f>
        <v>7.9399999999999995</v>
      </c>
      <c r="O2467" s="626">
        <f t="shared" si="493"/>
        <v>9.1649999999999991</v>
      </c>
      <c r="P2467" s="626" t="s">
        <v>164</v>
      </c>
      <c r="Q2467" s="581"/>
    </row>
    <row r="2468" spans="1:17" x14ac:dyDescent="0.35">
      <c r="A2468" s="580" t="s">
        <v>18</v>
      </c>
      <c r="B2468" s="581">
        <f>AVERAGE(B2457:B2466)</f>
        <v>29.083999999999996</v>
      </c>
      <c r="C2468" s="581">
        <f>AVERAGE(C2457:C2466)</f>
        <v>28.528000000000009</v>
      </c>
      <c r="D2468" s="574">
        <v>0</v>
      </c>
      <c r="E2468" s="574">
        <v>0</v>
      </c>
      <c r="F2468" s="574">
        <v>0</v>
      </c>
      <c r="G2468" s="581">
        <f>AVERAGE(G2457:G2466)</f>
        <v>31.82</v>
      </c>
      <c r="H2468" s="581">
        <f>AVERAGE(H2457:H2466)</f>
        <v>25.879999999999995</v>
      </c>
      <c r="I2468" s="581">
        <f>AVERAGE(I2457:I2466)</f>
        <v>96</v>
      </c>
      <c r="J2468" s="581">
        <f>AVERAGE(J2457:J2466)</f>
        <v>68.599999999999994</v>
      </c>
      <c r="K2468" s="707">
        <v>0</v>
      </c>
      <c r="L2468" s="581">
        <f>AVERAGE(L2457:L2466)</f>
        <v>5.5339999999999989</v>
      </c>
      <c r="M2468" s="581">
        <f>AVERAGE(M2457:M2466)</f>
        <v>1.0390000000000001</v>
      </c>
      <c r="N2468" s="581">
        <f>AVERAGE(N2457:N2466)</f>
        <v>0.79399999999999993</v>
      </c>
      <c r="O2468" s="626">
        <f t="shared" si="493"/>
        <v>0.91650000000000009</v>
      </c>
      <c r="P2468" s="626" t="s">
        <v>164</v>
      </c>
      <c r="Q2468" s="581"/>
    </row>
    <row r="2469" spans="1:17" x14ac:dyDescent="0.35">
      <c r="A2469" s="580" t="s">
        <v>49</v>
      </c>
      <c r="B2469" s="581">
        <f>B2467+B2455+B2443</f>
        <v>908.42000000000007</v>
      </c>
      <c r="C2469" s="581">
        <f>C2467+C2455+C2443</f>
        <v>885.04000000000008</v>
      </c>
      <c r="D2469" s="574">
        <v>0</v>
      </c>
      <c r="E2469" s="574">
        <v>0</v>
      </c>
      <c r="F2469" s="574">
        <v>0</v>
      </c>
      <c r="G2469" s="581">
        <f>G2467+G2455+G2443</f>
        <v>1021</v>
      </c>
      <c r="H2469" s="581">
        <f>H2467+H2455+H2443</f>
        <v>776.8</v>
      </c>
      <c r="I2469" s="581">
        <f>I2467+I2455+I2443</f>
        <v>2854</v>
      </c>
      <c r="J2469" s="581">
        <f>J2467+J2455+J2443</f>
        <v>1747</v>
      </c>
      <c r="K2469" s="707">
        <v>0</v>
      </c>
      <c r="L2469" s="581">
        <f>L2467+L2455+L2443</f>
        <v>122.06</v>
      </c>
      <c r="M2469" s="581">
        <f>M2467+M2455+M2443</f>
        <v>39.86</v>
      </c>
      <c r="N2469" s="581">
        <f>N2467+N2455+N2443</f>
        <v>28.759999999999998</v>
      </c>
      <c r="O2469" s="626">
        <f t="shared" si="493"/>
        <v>34.31</v>
      </c>
      <c r="P2469" s="626" t="s">
        <v>164</v>
      </c>
      <c r="Q2469" s="581"/>
    </row>
    <row r="2470" spans="1:17" x14ac:dyDescent="0.35">
      <c r="A2470" s="580" t="s">
        <v>21</v>
      </c>
      <c r="B2470" s="626">
        <f>B2469/30</f>
        <v>30.280666666666669</v>
      </c>
      <c r="C2470" s="626">
        <f>C2469/30</f>
        <v>29.501333333333335</v>
      </c>
      <c r="D2470" s="574">
        <v>0</v>
      </c>
      <c r="E2470" s="574">
        <v>0</v>
      </c>
      <c r="F2470" s="574">
        <v>0</v>
      </c>
      <c r="G2470" s="626">
        <f>G2469/30</f>
        <v>34.033333333333331</v>
      </c>
      <c r="H2470" s="626">
        <f>H2469/30</f>
        <v>25.893333333333331</v>
      </c>
      <c r="I2470" s="626">
        <f>I2469/30</f>
        <v>95.13333333333334</v>
      </c>
      <c r="J2470" s="626">
        <f>J2469/30</f>
        <v>58.233333333333334</v>
      </c>
      <c r="K2470" s="707">
        <v>0</v>
      </c>
      <c r="L2470" s="626">
        <f>L2469/30</f>
        <v>4.0686666666666671</v>
      </c>
      <c r="M2470" s="626">
        <f>M2469/30</f>
        <v>1.3286666666666667</v>
      </c>
      <c r="N2470" s="626">
        <f>N2469/30</f>
        <v>0.95866666666666656</v>
      </c>
      <c r="O2470" s="626">
        <f t="shared" si="493"/>
        <v>1.1436666666666666</v>
      </c>
      <c r="P2470" s="626" t="s">
        <v>164</v>
      </c>
      <c r="Q2470" s="627"/>
    </row>
    <row r="2471" spans="1:17" x14ac:dyDescent="0.35">
      <c r="A2471" s="634"/>
      <c r="B2471" s="634"/>
      <c r="C2471" s="634"/>
      <c r="D2471" s="634"/>
      <c r="E2471" s="634"/>
      <c r="F2471" s="634"/>
      <c r="G2471" s="634"/>
      <c r="H2471" s="634"/>
      <c r="I2471" s="634"/>
      <c r="J2471" s="634"/>
      <c r="K2471" s="634"/>
      <c r="L2471" s="634"/>
      <c r="M2471" s="634"/>
      <c r="N2471" s="634"/>
      <c r="O2471" s="634"/>
      <c r="P2471" s="634"/>
      <c r="Q2471" s="634"/>
    </row>
    <row r="2472" spans="1:17" x14ac:dyDescent="0.35">
      <c r="A2472" s="634"/>
      <c r="B2472" s="634"/>
      <c r="C2472" s="634"/>
      <c r="D2472" s="634"/>
      <c r="E2472" s="634"/>
      <c r="F2472" s="634"/>
      <c r="G2472" s="634"/>
      <c r="H2472" s="634"/>
      <c r="I2472" s="634"/>
      <c r="J2472" s="634"/>
      <c r="K2472" s="634"/>
      <c r="L2472" s="634"/>
      <c r="M2472" s="634"/>
      <c r="N2472" s="634"/>
      <c r="O2472" s="634"/>
      <c r="P2472" s="634"/>
      <c r="Q2472" s="634"/>
    </row>
    <row r="2473" spans="1:17" ht="15" thickBot="1" x14ac:dyDescent="0.4">
      <c r="A2473" s="634"/>
      <c r="B2473" s="1589" t="s">
        <v>391</v>
      </c>
      <c r="C2473" s="1589"/>
      <c r="D2473" s="1589"/>
      <c r="E2473" s="1589"/>
      <c r="F2473" s="1589"/>
      <c r="G2473" s="1589"/>
      <c r="H2473" s="1589"/>
      <c r="I2473" s="1589"/>
      <c r="J2473" s="1589"/>
      <c r="K2473" s="1589"/>
      <c r="L2473" s="1589"/>
      <c r="M2473" s="1589"/>
      <c r="N2473" s="658"/>
      <c r="O2473" s="658"/>
      <c r="P2473" s="657"/>
      <c r="Q2473" s="634"/>
    </row>
    <row r="2474" spans="1:17" ht="34.5" customHeight="1" x14ac:dyDescent="0.35">
      <c r="A2474" s="1569" t="s">
        <v>1</v>
      </c>
      <c r="B2474" s="1460" t="s">
        <v>23</v>
      </c>
      <c r="C2474" s="1578"/>
      <c r="D2474" s="1578"/>
      <c r="E2474" s="1578"/>
      <c r="F2474" s="1571"/>
      <c r="G2474" s="1460" t="s">
        <v>24</v>
      </c>
      <c r="H2474" s="1571"/>
      <c r="I2474" s="1460" t="s">
        <v>4</v>
      </c>
      <c r="J2474" s="1571"/>
      <c r="K2474" s="1572" t="s">
        <v>5</v>
      </c>
      <c r="L2474" s="1573"/>
      <c r="M2474" s="1590" t="s">
        <v>6</v>
      </c>
      <c r="N2474" s="1591"/>
      <c r="O2474" s="1592"/>
      <c r="P2474" s="1593" t="s">
        <v>7</v>
      </c>
      <c r="Q2474" s="1593" t="s">
        <v>8</v>
      </c>
    </row>
    <row r="2475" spans="1:17" ht="26" x14ac:dyDescent="0.35">
      <c r="A2475" s="1597"/>
      <c r="B2475" s="568">
        <v>0.05</v>
      </c>
      <c r="C2475" s="568">
        <v>0.1</v>
      </c>
      <c r="D2475" s="568"/>
      <c r="E2475" s="568"/>
      <c r="F2475" s="568">
        <v>0.2</v>
      </c>
      <c r="G2475" s="568" t="s">
        <v>9</v>
      </c>
      <c r="H2475" s="568" t="s">
        <v>10</v>
      </c>
      <c r="I2475" s="568" t="s">
        <v>9</v>
      </c>
      <c r="J2475" s="568" t="s">
        <v>10</v>
      </c>
      <c r="K2475" s="630" t="s">
        <v>11</v>
      </c>
      <c r="L2475" s="568" t="s">
        <v>12</v>
      </c>
      <c r="M2475" s="606" t="s">
        <v>13</v>
      </c>
      <c r="N2475" s="606" t="s">
        <v>14</v>
      </c>
      <c r="O2475" s="606" t="s">
        <v>15</v>
      </c>
      <c r="P2475" s="1579"/>
      <c r="Q2475" s="1579"/>
    </row>
    <row r="2476" spans="1:17" x14ac:dyDescent="0.35">
      <c r="A2476" s="580">
        <v>1</v>
      </c>
      <c r="B2476" s="581">
        <v>31.12</v>
      </c>
      <c r="C2476" s="581">
        <v>30.84</v>
      </c>
      <c r="D2476" s="574">
        <v>0</v>
      </c>
      <c r="E2476" s="574">
        <v>0</v>
      </c>
      <c r="F2476" s="574">
        <v>0</v>
      </c>
      <c r="G2476" s="583">
        <v>32.799999999999997</v>
      </c>
      <c r="H2476" s="583">
        <v>25.8</v>
      </c>
      <c r="I2476" s="604">
        <v>96</v>
      </c>
      <c r="J2476" s="580">
        <v>55</v>
      </c>
      <c r="K2476" s="707">
        <v>0</v>
      </c>
      <c r="L2476" s="581">
        <v>4</v>
      </c>
      <c r="M2476" s="581">
        <v>1</v>
      </c>
      <c r="N2476" s="581">
        <v>0.32</v>
      </c>
      <c r="O2476" s="626">
        <f>AVERAGE(M2476:N2476)</f>
        <v>0.66</v>
      </c>
      <c r="P2476" s="626" t="s">
        <v>164</v>
      </c>
      <c r="Q2476" s="583">
        <v>2.8</v>
      </c>
    </row>
    <row r="2477" spans="1:17" x14ac:dyDescent="0.35">
      <c r="A2477" s="580">
        <v>2</v>
      </c>
      <c r="B2477" s="581">
        <v>31.6</v>
      </c>
      <c r="C2477" s="581">
        <v>30.32</v>
      </c>
      <c r="D2477" s="574">
        <v>0</v>
      </c>
      <c r="E2477" s="574">
        <v>0</v>
      </c>
      <c r="F2477" s="574">
        <v>0</v>
      </c>
      <c r="G2477" s="583">
        <v>33.200000000000003</v>
      </c>
      <c r="H2477" s="583">
        <v>26.4</v>
      </c>
      <c r="I2477" s="604">
        <v>96</v>
      </c>
      <c r="J2477" s="580">
        <v>68</v>
      </c>
      <c r="K2477" s="707">
        <v>0</v>
      </c>
      <c r="L2477" s="581">
        <v>5.98</v>
      </c>
      <c r="M2477" s="581">
        <v>1.45</v>
      </c>
      <c r="N2477" s="580">
        <v>0.56999999999999995</v>
      </c>
      <c r="O2477" s="626">
        <f t="shared" ref="O2477:O2510" si="494">AVERAGE(M2477:N2477)</f>
        <v>1.01</v>
      </c>
      <c r="P2477" s="626" t="s">
        <v>164</v>
      </c>
      <c r="Q2477" s="583">
        <v>0</v>
      </c>
    </row>
    <row r="2478" spans="1:17" x14ac:dyDescent="0.35">
      <c r="A2478" s="571">
        <v>3</v>
      </c>
      <c r="B2478" s="581">
        <v>33.200000000000003</v>
      </c>
      <c r="C2478" s="581">
        <v>30.8</v>
      </c>
      <c r="D2478" s="574">
        <v>0</v>
      </c>
      <c r="E2478" s="574">
        <v>0</v>
      </c>
      <c r="F2478" s="574">
        <v>0</v>
      </c>
      <c r="G2478" s="583">
        <v>34.799999999999997</v>
      </c>
      <c r="H2478" s="583">
        <v>26.2</v>
      </c>
      <c r="I2478" s="604">
        <v>96</v>
      </c>
      <c r="J2478" s="580">
        <v>65</v>
      </c>
      <c r="K2478" s="707">
        <v>0</v>
      </c>
      <c r="L2478" s="581">
        <v>5.92</v>
      </c>
      <c r="M2478" s="580">
        <v>0.98</v>
      </c>
      <c r="N2478" s="581">
        <v>0.5</v>
      </c>
      <c r="O2478" s="626">
        <f t="shared" si="494"/>
        <v>0.74</v>
      </c>
      <c r="P2478" s="626" t="s">
        <v>164</v>
      </c>
      <c r="Q2478" s="583">
        <v>0</v>
      </c>
    </row>
    <row r="2479" spans="1:17" x14ac:dyDescent="0.35">
      <c r="A2479" s="571">
        <v>4</v>
      </c>
      <c r="B2479" s="581">
        <v>32.4</v>
      </c>
      <c r="C2479" s="581">
        <v>30.8</v>
      </c>
      <c r="D2479" s="574">
        <v>0</v>
      </c>
      <c r="E2479" s="574">
        <v>0</v>
      </c>
      <c r="F2479" s="574">
        <v>0</v>
      </c>
      <c r="G2479" s="583">
        <v>33.4</v>
      </c>
      <c r="H2479" s="583">
        <v>27</v>
      </c>
      <c r="I2479" s="604">
        <v>96</v>
      </c>
      <c r="J2479" s="580">
        <v>59</v>
      </c>
      <c r="K2479" s="707">
        <v>0</v>
      </c>
      <c r="L2479" s="581">
        <v>4.9000000000000004</v>
      </c>
      <c r="M2479" s="581">
        <v>1.2</v>
      </c>
      <c r="N2479" s="581">
        <v>0.8</v>
      </c>
      <c r="O2479" s="626">
        <f t="shared" si="494"/>
        <v>1</v>
      </c>
      <c r="P2479" s="626" t="s">
        <v>164</v>
      </c>
      <c r="Q2479" s="583">
        <v>0</v>
      </c>
    </row>
    <row r="2480" spans="1:17" x14ac:dyDescent="0.35">
      <c r="A2480" s="571">
        <v>5</v>
      </c>
      <c r="B2480" s="581">
        <v>29.24</v>
      </c>
      <c r="C2480" s="581">
        <v>29.28</v>
      </c>
      <c r="D2480" s="574">
        <v>0</v>
      </c>
      <c r="E2480" s="574">
        <v>0</v>
      </c>
      <c r="F2480" s="574">
        <v>0</v>
      </c>
      <c r="G2480" s="583">
        <v>31.8</v>
      </c>
      <c r="H2480" s="583">
        <v>26.4</v>
      </c>
      <c r="I2480" s="604">
        <v>92</v>
      </c>
      <c r="J2480" s="580">
        <v>62</v>
      </c>
      <c r="K2480" s="707">
        <v>0</v>
      </c>
      <c r="L2480" s="581">
        <v>1.6</v>
      </c>
      <c r="M2480" s="581">
        <v>2.02</v>
      </c>
      <c r="N2480" s="581">
        <v>0.43</v>
      </c>
      <c r="O2480" s="626">
        <f t="shared" si="494"/>
        <v>1.2250000000000001</v>
      </c>
      <c r="P2480" s="626" t="s">
        <v>164</v>
      </c>
      <c r="Q2480" s="583">
        <v>21.5</v>
      </c>
    </row>
    <row r="2481" spans="1:17" x14ac:dyDescent="0.35">
      <c r="A2481" s="571">
        <v>6</v>
      </c>
      <c r="B2481" s="581">
        <v>31.08</v>
      </c>
      <c r="C2481" s="581">
        <v>30.6</v>
      </c>
      <c r="D2481" s="574">
        <v>0</v>
      </c>
      <c r="E2481" s="574">
        <v>0</v>
      </c>
      <c r="F2481" s="574">
        <v>0</v>
      </c>
      <c r="G2481" s="583">
        <v>34.799999999999997</v>
      </c>
      <c r="H2481" s="583">
        <v>26.4</v>
      </c>
      <c r="I2481" s="604">
        <v>96</v>
      </c>
      <c r="J2481" s="580">
        <v>63</v>
      </c>
      <c r="K2481" s="707">
        <v>0</v>
      </c>
      <c r="L2481" s="581">
        <v>1.6</v>
      </c>
      <c r="M2481" s="583">
        <v>1</v>
      </c>
      <c r="N2481" s="580">
        <v>0.39</v>
      </c>
      <c r="O2481" s="626">
        <f t="shared" si="494"/>
        <v>0.69500000000000006</v>
      </c>
      <c r="P2481" s="626" t="s">
        <v>164</v>
      </c>
      <c r="Q2481" s="583">
        <v>0</v>
      </c>
    </row>
    <row r="2482" spans="1:17" x14ac:dyDescent="0.35">
      <c r="A2482" s="571">
        <v>7</v>
      </c>
      <c r="B2482" s="581">
        <v>29.24</v>
      </c>
      <c r="C2482" s="581">
        <v>28.64</v>
      </c>
      <c r="D2482" s="574">
        <v>0</v>
      </c>
      <c r="E2482" s="574">
        <v>0</v>
      </c>
      <c r="F2482" s="574">
        <v>0</v>
      </c>
      <c r="G2482" s="583">
        <v>31.2</v>
      </c>
      <c r="H2482" s="583">
        <v>25.8</v>
      </c>
      <c r="I2482" s="604">
        <v>96</v>
      </c>
      <c r="J2482" s="580">
        <v>66</v>
      </c>
      <c r="K2482" s="707">
        <v>0</v>
      </c>
      <c r="L2482" s="581">
        <v>1.2</v>
      </c>
      <c r="M2482" s="580">
        <v>1.3</v>
      </c>
      <c r="N2482" s="581">
        <v>0.3</v>
      </c>
      <c r="O2482" s="626">
        <f t="shared" si="494"/>
        <v>0.8</v>
      </c>
      <c r="P2482" s="626" t="s">
        <v>164</v>
      </c>
      <c r="Q2482" s="583">
        <v>11.1</v>
      </c>
    </row>
    <row r="2483" spans="1:17" x14ac:dyDescent="0.35">
      <c r="A2483" s="571">
        <v>8</v>
      </c>
      <c r="B2483" s="626">
        <v>30.6</v>
      </c>
      <c r="C2483" s="626">
        <v>30.84</v>
      </c>
      <c r="D2483" s="574">
        <v>0</v>
      </c>
      <c r="E2483" s="574">
        <v>0</v>
      </c>
      <c r="F2483" s="574">
        <v>0</v>
      </c>
      <c r="G2483" s="691">
        <v>35</v>
      </c>
      <c r="H2483" s="691">
        <v>26.2</v>
      </c>
      <c r="I2483" s="692">
        <v>92</v>
      </c>
      <c r="J2483" s="692">
        <v>62</v>
      </c>
      <c r="K2483" s="707">
        <v>0</v>
      </c>
      <c r="L2483" s="626"/>
      <c r="M2483" s="626">
        <v>1.97</v>
      </c>
      <c r="N2483" s="626">
        <v>1.72</v>
      </c>
      <c r="O2483" s="626">
        <f t="shared" si="494"/>
        <v>1.845</v>
      </c>
      <c r="P2483" s="626" t="s">
        <v>164</v>
      </c>
      <c r="Q2483" s="581">
        <v>16</v>
      </c>
    </row>
    <row r="2484" spans="1:17" x14ac:dyDescent="0.35">
      <c r="A2484" s="571">
        <v>9</v>
      </c>
      <c r="B2484" s="626">
        <v>34</v>
      </c>
      <c r="C2484" s="626">
        <v>31.2</v>
      </c>
      <c r="D2484" s="574">
        <v>0</v>
      </c>
      <c r="E2484" s="574">
        <v>0</v>
      </c>
      <c r="F2484" s="574">
        <v>0</v>
      </c>
      <c r="G2484" s="691">
        <v>36.200000000000003</v>
      </c>
      <c r="H2484" s="691">
        <v>27.4</v>
      </c>
      <c r="I2484" s="692">
        <v>96</v>
      </c>
      <c r="J2484" s="692">
        <v>52</v>
      </c>
      <c r="K2484" s="707">
        <v>0</v>
      </c>
      <c r="L2484" s="626"/>
      <c r="M2484" s="626">
        <v>0.94</v>
      </c>
      <c r="N2484" s="626">
        <v>0.72</v>
      </c>
      <c r="O2484" s="626">
        <f t="shared" si="494"/>
        <v>0.83</v>
      </c>
      <c r="P2484" s="626" t="s">
        <v>164</v>
      </c>
      <c r="Q2484" s="581">
        <v>4</v>
      </c>
    </row>
    <row r="2485" spans="1:17" x14ac:dyDescent="0.35">
      <c r="A2485" s="580">
        <v>10</v>
      </c>
      <c r="B2485" s="626">
        <v>33.96</v>
      </c>
      <c r="C2485" s="626">
        <v>32.159999999999997</v>
      </c>
      <c r="D2485" s="574">
        <v>0</v>
      </c>
      <c r="E2485" s="574">
        <v>0</v>
      </c>
      <c r="F2485" s="574">
        <v>0</v>
      </c>
      <c r="G2485" s="691">
        <v>36.4</v>
      </c>
      <c r="H2485" s="691">
        <v>27.2</v>
      </c>
      <c r="I2485" s="692">
        <v>89</v>
      </c>
      <c r="J2485" s="692">
        <v>55</v>
      </c>
      <c r="K2485" s="707">
        <v>0</v>
      </c>
      <c r="L2485" s="581">
        <v>6.44</v>
      </c>
      <c r="M2485" s="626">
        <v>0.89</v>
      </c>
      <c r="N2485" s="626">
        <v>1.07</v>
      </c>
      <c r="O2485" s="626">
        <f t="shared" si="494"/>
        <v>0.98</v>
      </c>
      <c r="P2485" s="626" t="s">
        <v>164</v>
      </c>
      <c r="Q2485" s="581">
        <v>0</v>
      </c>
    </row>
    <row r="2486" spans="1:17" x14ac:dyDescent="0.35">
      <c r="A2486" s="580" t="s">
        <v>16</v>
      </c>
      <c r="B2486" s="626">
        <f>SUM(B2476:B2485)</f>
        <v>316.44</v>
      </c>
      <c r="C2486" s="626">
        <f>SUM(C2476:C2485)</f>
        <v>305.48</v>
      </c>
      <c r="D2486" s="574">
        <v>0</v>
      </c>
      <c r="E2486" s="574">
        <v>0</v>
      </c>
      <c r="F2486" s="574">
        <v>0</v>
      </c>
      <c r="G2486" s="626">
        <f>SUM(G2476:G2485)</f>
        <v>339.59999999999997</v>
      </c>
      <c r="H2486" s="626">
        <f>SUM(H2476:H2485)</f>
        <v>264.8</v>
      </c>
      <c r="I2486" s="626">
        <f>SUM(I2476:I2485)</f>
        <v>945</v>
      </c>
      <c r="J2486" s="626">
        <f>SUM(J2476:J2485)</f>
        <v>607</v>
      </c>
      <c r="K2486" s="707">
        <v>0</v>
      </c>
      <c r="L2486" s="626">
        <f>SUM(L2476:L2485)</f>
        <v>31.640000000000004</v>
      </c>
      <c r="M2486" s="626">
        <f>SUM(M2476:M2485)</f>
        <v>12.750000000000002</v>
      </c>
      <c r="N2486" s="626">
        <f>SUM(N2476:N2485)</f>
        <v>6.82</v>
      </c>
      <c r="O2486" s="626">
        <f t="shared" si="494"/>
        <v>9.7850000000000001</v>
      </c>
      <c r="P2486" s="626" t="s">
        <v>164</v>
      </c>
      <c r="Q2486" s="581"/>
    </row>
    <row r="2487" spans="1:17" x14ac:dyDescent="0.35">
      <c r="A2487" s="580" t="s">
        <v>18</v>
      </c>
      <c r="B2487" s="626">
        <f>AVERAGE(B2476:B2485)</f>
        <v>31.643999999999998</v>
      </c>
      <c r="C2487" s="626">
        <f>AVERAGE(C2476:C2485)</f>
        <v>30.548000000000002</v>
      </c>
      <c r="D2487" s="574">
        <v>0</v>
      </c>
      <c r="E2487" s="574">
        <v>0</v>
      </c>
      <c r="F2487" s="574">
        <v>0</v>
      </c>
      <c r="G2487" s="626">
        <f>AVERAGE(G2476:G2485)</f>
        <v>33.959999999999994</v>
      </c>
      <c r="H2487" s="626">
        <f>AVERAGE(H2476:H2485)</f>
        <v>26.48</v>
      </c>
      <c r="I2487" s="626">
        <f>AVERAGE(I2476:I2485)</f>
        <v>94.5</v>
      </c>
      <c r="J2487" s="626">
        <f>AVERAGE(J2476:J2485)</f>
        <v>60.7</v>
      </c>
      <c r="K2487" s="707">
        <v>0</v>
      </c>
      <c r="L2487" s="626">
        <f>AVERAGE(L2476:L2485)</f>
        <v>3.9550000000000005</v>
      </c>
      <c r="M2487" s="626">
        <f>AVERAGE(M2476:M2485)</f>
        <v>1.2750000000000001</v>
      </c>
      <c r="N2487" s="626">
        <f>AVERAGE(N2476:N2485)</f>
        <v>0.68200000000000005</v>
      </c>
      <c r="O2487" s="626">
        <f t="shared" si="494"/>
        <v>0.97850000000000015</v>
      </c>
      <c r="P2487" s="626" t="s">
        <v>164</v>
      </c>
      <c r="Q2487" s="581"/>
    </row>
    <row r="2488" spans="1:17" x14ac:dyDescent="0.35">
      <c r="A2488" s="580">
        <v>11</v>
      </c>
      <c r="B2488" s="626">
        <v>33.92</v>
      </c>
      <c r="C2488" s="626">
        <v>32.64</v>
      </c>
      <c r="D2488" s="574">
        <v>0</v>
      </c>
      <c r="E2488" s="574">
        <v>0</v>
      </c>
      <c r="F2488" s="574">
        <v>0</v>
      </c>
      <c r="G2488" s="691">
        <v>34.799999999999997</v>
      </c>
      <c r="H2488" s="691">
        <v>27</v>
      </c>
      <c r="I2488" s="692">
        <v>96</v>
      </c>
      <c r="J2488" s="692">
        <v>52</v>
      </c>
      <c r="K2488" s="707">
        <v>0</v>
      </c>
      <c r="L2488" s="581">
        <v>7.46</v>
      </c>
      <c r="M2488" s="626">
        <v>1.02</v>
      </c>
      <c r="N2488" s="626">
        <v>0.77</v>
      </c>
      <c r="O2488" s="626">
        <f t="shared" si="494"/>
        <v>0.89500000000000002</v>
      </c>
      <c r="P2488" s="626" t="s">
        <v>164</v>
      </c>
      <c r="Q2488" s="581">
        <v>0</v>
      </c>
    </row>
    <row r="2489" spans="1:17" x14ac:dyDescent="0.35">
      <c r="A2489" s="571">
        <v>12</v>
      </c>
      <c r="B2489" s="626">
        <v>36.68</v>
      </c>
      <c r="C2489" s="626">
        <v>33.36</v>
      </c>
      <c r="D2489" s="574">
        <v>0</v>
      </c>
      <c r="E2489" s="574">
        <v>0</v>
      </c>
      <c r="F2489" s="574">
        <v>0</v>
      </c>
      <c r="G2489" s="691">
        <v>36.799999999999997</v>
      </c>
      <c r="H2489" s="691">
        <v>26.2</v>
      </c>
      <c r="I2489" s="692">
        <v>92</v>
      </c>
      <c r="J2489" s="692">
        <v>48</v>
      </c>
      <c r="K2489" s="707">
        <v>0</v>
      </c>
      <c r="L2489" s="626">
        <v>9.42</v>
      </c>
      <c r="M2489" s="626">
        <v>0.94</v>
      </c>
      <c r="N2489" s="626">
        <v>2.19</v>
      </c>
      <c r="O2489" s="626">
        <f t="shared" si="494"/>
        <v>1.5649999999999999</v>
      </c>
      <c r="P2489" s="626" t="s">
        <v>164</v>
      </c>
      <c r="Q2489" s="581">
        <v>0</v>
      </c>
    </row>
    <row r="2490" spans="1:17" x14ac:dyDescent="0.35">
      <c r="A2490" s="571">
        <v>13</v>
      </c>
      <c r="B2490" s="626">
        <v>37.44</v>
      </c>
      <c r="C2490" s="626">
        <v>33.119999999999997</v>
      </c>
      <c r="D2490" s="574">
        <v>0</v>
      </c>
      <c r="E2490" s="574">
        <v>0</v>
      </c>
      <c r="F2490" s="574">
        <v>0</v>
      </c>
      <c r="G2490" s="691">
        <v>33</v>
      </c>
      <c r="H2490" s="691">
        <v>27</v>
      </c>
      <c r="I2490" s="692">
        <v>84</v>
      </c>
      <c r="J2490" s="692">
        <v>48</v>
      </c>
      <c r="K2490" s="707">
        <v>0</v>
      </c>
      <c r="L2490" s="581">
        <v>7.52</v>
      </c>
      <c r="M2490" s="626">
        <v>1.84</v>
      </c>
      <c r="N2490" s="626">
        <v>0.56999999999999995</v>
      </c>
      <c r="O2490" s="626">
        <f t="shared" si="494"/>
        <v>1.2050000000000001</v>
      </c>
      <c r="P2490" s="626" t="s">
        <v>164</v>
      </c>
      <c r="Q2490" s="581">
        <v>0</v>
      </c>
    </row>
    <row r="2491" spans="1:17" x14ac:dyDescent="0.35">
      <c r="A2491" s="571">
        <v>14</v>
      </c>
      <c r="B2491" s="626">
        <v>30.28</v>
      </c>
      <c r="C2491" s="626">
        <v>31.88</v>
      </c>
      <c r="D2491" s="574">
        <v>0</v>
      </c>
      <c r="E2491" s="574">
        <v>0</v>
      </c>
      <c r="F2491" s="574">
        <v>0</v>
      </c>
      <c r="G2491" s="691">
        <v>35.799999999999997</v>
      </c>
      <c r="H2491" s="691">
        <v>27.4</v>
      </c>
      <c r="I2491" s="692">
        <v>92</v>
      </c>
      <c r="J2491" s="692">
        <v>55</v>
      </c>
      <c r="K2491" s="707">
        <v>0</v>
      </c>
      <c r="L2491" s="626">
        <v>0.7</v>
      </c>
      <c r="M2491" s="626">
        <v>1.23</v>
      </c>
      <c r="N2491" s="626">
        <v>0.68</v>
      </c>
      <c r="O2491" s="626">
        <f t="shared" si="494"/>
        <v>0.95500000000000007</v>
      </c>
      <c r="P2491" s="626" t="s">
        <v>164</v>
      </c>
      <c r="Q2491" s="581">
        <v>0</v>
      </c>
    </row>
    <row r="2492" spans="1:17" x14ac:dyDescent="0.35">
      <c r="A2492" s="571">
        <v>15</v>
      </c>
      <c r="B2492" s="626">
        <v>35.6</v>
      </c>
      <c r="C2492" s="626">
        <v>31.96</v>
      </c>
      <c r="D2492" s="574">
        <v>0</v>
      </c>
      <c r="E2492" s="574">
        <v>0</v>
      </c>
      <c r="F2492" s="574">
        <v>0</v>
      </c>
      <c r="G2492" s="691">
        <v>34.4</v>
      </c>
      <c r="H2492" s="691">
        <v>27.2</v>
      </c>
      <c r="I2492" s="692">
        <v>94</v>
      </c>
      <c r="J2492" s="692">
        <v>54</v>
      </c>
      <c r="K2492" s="707">
        <v>0</v>
      </c>
      <c r="L2492" s="626">
        <v>7.26</v>
      </c>
      <c r="M2492" s="626">
        <v>2.44</v>
      </c>
      <c r="N2492" s="626">
        <v>0.53</v>
      </c>
      <c r="O2492" s="626">
        <f t="shared" si="494"/>
        <v>1.4849999999999999</v>
      </c>
      <c r="P2492" s="626" t="s">
        <v>164</v>
      </c>
      <c r="Q2492" s="581">
        <v>5</v>
      </c>
    </row>
    <row r="2493" spans="1:17" x14ac:dyDescent="0.35">
      <c r="A2493" s="571">
        <v>16</v>
      </c>
      <c r="B2493" s="626">
        <v>36.08</v>
      </c>
      <c r="C2493" s="626">
        <v>31.96</v>
      </c>
      <c r="D2493" s="574">
        <v>0</v>
      </c>
      <c r="E2493" s="574">
        <v>0</v>
      </c>
      <c r="F2493" s="574">
        <v>0</v>
      </c>
      <c r="G2493" s="691">
        <v>36.4</v>
      </c>
      <c r="H2493" s="691">
        <v>26.4</v>
      </c>
      <c r="I2493" s="692">
        <v>92</v>
      </c>
      <c r="J2493" s="692">
        <v>46</v>
      </c>
      <c r="K2493" s="707">
        <v>0</v>
      </c>
      <c r="L2493" s="626">
        <v>7.68</v>
      </c>
      <c r="M2493" s="626">
        <v>1.42</v>
      </c>
      <c r="N2493" s="626">
        <v>0.57999999999999996</v>
      </c>
      <c r="O2493" s="626">
        <f t="shared" si="494"/>
        <v>1</v>
      </c>
      <c r="P2493" s="626" t="s">
        <v>164</v>
      </c>
      <c r="Q2493" s="581">
        <v>0</v>
      </c>
    </row>
    <row r="2494" spans="1:17" x14ac:dyDescent="0.35">
      <c r="A2494" s="571">
        <v>17</v>
      </c>
      <c r="B2494" s="626">
        <v>35.6</v>
      </c>
      <c r="C2494" s="626">
        <v>31.96</v>
      </c>
      <c r="D2494" s="574">
        <v>0</v>
      </c>
      <c r="E2494" s="574">
        <v>0</v>
      </c>
      <c r="F2494" s="574">
        <v>0</v>
      </c>
      <c r="G2494" s="691">
        <v>34</v>
      </c>
      <c r="H2494" s="691">
        <v>27.8</v>
      </c>
      <c r="I2494" s="692">
        <v>96</v>
      </c>
      <c r="J2494" s="692">
        <v>54</v>
      </c>
      <c r="K2494" s="707">
        <v>0</v>
      </c>
      <c r="L2494" s="581">
        <v>9.58</v>
      </c>
      <c r="M2494" s="626">
        <v>2.44</v>
      </c>
      <c r="N2494" s="626">
        <v>0.53</v>
      </c>
      <c r="O2494" s="626">
        <f t="shared" si="494"/>
        <v>1.4849999999999999</v>
      </c>
      <c r="P2494" s="626" t="s">
        <v>164</v>
      </c>
      <c r="Q2494" s="581">
        <v>0</v>
      </c>
    </row>
    <row r="2495" spans="1:17" x14ac:dyDescent="0.35">
      <c r="A2495" s="571">
        <v>18</v>
      </c>
      <c r="B2495" s="626">
        <v>32.200000000000003</v>
      </c>
      <c r="C2495" s="626">
        <v>31</v>
      </c>
      <c r="D2495" s="574">
        <v>0</v>
      </c>
      <c r="E2495" s="574">
        <v>0</v>
      </c>
      <c r="F2495" s="574">
        <v>0</v>
      </c>
      <c r="G2495" s="691">
        <v>35</v>
      </c>
      <c r="H2495" s="691">
        <v>28.6</v>
      </c>
      <c r="I2495" s="692">
        <v>88</v>
      </c>
      <c r="J2495" s="692">
        <v>66</v>
      </c>
      <c r="K2495" s="707">
        <v>0</v>
      </c>
      <c r="L2495" s="581">
        <v>2.3199999999999998</v>
      </c>
      <c r="M2495" s="626">
        <v>1.5</v>
      </c>
      <c r="N2495" s="626">
        <v>1.37</v>
      </c>
      <c r="O2495" s="626">
        <f t="shared" si="494"/>
        <v>1.4350000000000001</v>
      </c>
      <c r="P2495" s="626" t="s">
        <v>164</v>
      </c>
      <c r="Q2495" s="581">
        <v>0</v>
      </c>
    </row>
    <row r="2496" spans="1:17" x14ac:dyDescent="0.35">
      <c r="A2496" s="571">
        <v>19</v>
      </c>
      <c r="B2496" s="626">
        <v>29.9</v>
      </c>
      <c r="C2496" s="626">
        <v>29.96</v>
      </c>
      <c r="D2496" s="574">
        <v>0</v>
      </c>
      <c r="E2496" s="574">
        <v>0</v>
      </c>
      <c r="F2496" s="574">
        <v>0</v>
      </c>
      <c r="G2496" s="691">
        <v>31.2</v>
      </c>
      <c r="H2496" s="691">
        <v>28</v>
      </c>
      <c r="I2496" s="692">
        <v>88</v>
      </c>
      <c r="J2496" s="692">
        <v>66</v>
      </c>
      <c r="K2496" s="707">
        <v>0</v>
      </c>
      <c r="L2496" s="626" t="s">
        <v>392</v>
      </c>
      <c r="M2496" s="626">
        <v>1.4</v>
      </c>
      <c r="N2496" s="626">
        <v>0.44</v>
      </c>
      <c r="O2496" s="626">
        <f t="shared" si="494"/>
        <v>0.91999999999999993</v>
      </c>
      <c r="P2496" s="626" t="s">
        <v>164</v>
      </c>
      <c r="Q2496" s="581">
        <v>6.5</v>
      </c>
    </row>
    <row r="2497" spans="1:17" x14ac:dyDescent="0.35">
      <c r="A2497" s="580">
        <v>20</v>
      </c>
      <c r="B2497" s="626">
        <v>33.56</v>
      </c>
      <c r="C2497" s="626">
        <v>30.96</v>
      </c>
      <c r="D2497" s="574">
        <v>0</v>
      </c>
      <c r="E2497" s="574">
        <v>0</v>
      </c>
      <c r="F2497" s="574">
        <v>0</v>
      </c>
      <c r="G2497" s="691">
        <v>35.4</v>
      </c>
      <c r="H2497" s="691">
        <v>26.4</v>
      </c>
      <c r="I2497" s="692">
        <v>96</v>
      </c>
      <c r="J2497" s="692">
        <v>62</v>
      </c>
      <c r="K2497" s="707">
        <v>0</v>
      </c>
      <c r="L2497" s="581">
        <v>6.2</v>
      </c>
      <c r="M2497" s="626">
        <v>1.28</v>
      </c>
      <c r="N2497" s="626">
        <v>0.82</v>
      </c>
      <c r="O2497" s="626">
        <f t="shared" si="494"/>
        <v>1.05</v>
      </c>
      <c r="P2497" s="626" t="s">
        <v>164</v>
      </c>
      <c r="Q2497" s="581">
        <v>0</v>
      </c>
    </row>
    <row r="2498" spans="1:17" x14ac:dyDescent="0.35">
      <c r="A2498" s="580" t="s">
        <v>16</v>
      </c>
      <c r="B2498" s="626">
        <f>SUM(B2488:B2497)</f>
        <v>341.26</v>
      </c>
      <c r="C2498" s="626">
        <f>SUM(C2488:C2497)</f>
        <v>318.79999999999995</v>
      </c>
      <c r="D2498" s="574">
        <v>0</v>
      </c>
      <c r="E2498" s="574">
        <v>0</v>
      </c>
      <c r="F2498" s="574">
        <v>0</v>
      </c>
      <c r="G2498" s="626">
        <f>SUM(G2488:G2497)</f>
        <v>346.79999999999995</v>
      </c>
      <c r="H2498" s="626">
        <f>SUM(H2488:H2497)</f>
        <v>272</v>
      </c>
      <c r="I2498" s="626">
        <f>SUM(I2488:I2497)</f>
        <v>918</v>
      </c>
      <c r="J2498" s="626">
        <f>SUM(J2488:J2497)</f>
        <v>551</v>
      </c>
      <c r="K2498" s="707">
        <v>0</v>
      </c>
      <c r="L2498" s="626">
        <f>SUM(L2488:L2497)</f>
        <v>58.14</v>
      </c>
      <c r="M2498" s="626">
        <f>SUM(M2488:M2497)</f>
        <v>15.509999999999998</v>
      </c>
      <c r="N2498" s="626">
        <f>SUM(N2488:N2497)</f>
        <v>8.48</v>
      </c>
      <c r="O2498" s="626">
        <f t="shared" si="494"/>
        <v>11.994999999999999</v>
      </c>
      <c r="P2498" s="626" t="s">
        <v>164</v>
      </c>
      <c r="Q2498" s="581"/>
    </row>
    <row r="2499" spans="1:17" x14ac:dyDescent="0.35">
      <c r="A2499" s="580" t="s">
        <v>18</v>
      </c>
      <c r="B2499" s="626">
        <f>AVERAGE(B2488:B2497)</f>
        <v>34.125999999999998</v>
      </c>
      <c r="C2499" s="626">
        <f>AVERAGE(C2488:C2497)</f>
        <v>31.879999999999995</v>
      </c>
      <c r="D2499" s="574">
        <v>0</v>
      </c>
      <c r="E2499" s="574">
        <v>0</v>
      </c>
      <c r="F2499" s="574">
        <v>0</v>
      </c>
      <c r="G2499" s="626">
        <f>AVERAGE(G2488:G2497)</f>
        <v>34.679999999999993</v>
      </c>
      <c r="H2499" s="626">
        <f>AVERAGE(H2488:H2497)</f>
        <v>27.2</v>
      </c>
      <c r="I2499" s="626">
        <f>AVERAGE(I2488:I2497)</f>
        <v>91.8</v>
      </c>
      <c r="J2499" s="626">
        <f>AVERAGE(J2488:J2497)</f>
        <v>55.1</v>
      </c>
      <c r="K2499" s="707">
        <v>0</v>
      </c>
      <c r="L2499" s="626">
        <f>AVERAGE(L2488:L2497)</f>
        <v>6.46</v>
      </c>
      <c r="M2499" s="626">
        <f>AVERAGE(M2488:M2497)</f>
        <v>1.5509999999999997</v>
      </c>
      <c r="N2499" s="626">
        <f>AVERAGE(N2488:N2497)</f>
        <v>0.84800000000000009</v>
      </c>
      <c r="O2499" s="626">
        <f t="shared" si="494"/>
        <v>1.1995</v>
      </c>
      <c r="P2499" s="626" t="s">
        <v>164</v>
      </c>
      <c r="Q2499" s="581"/>
    </row>
    <row r="2500" spans="1:17" x14ac:dyDescent="0.35">
      <c r="A2500" s="580">
        <v>21</v>
      </c>
      <c r="B2500" s="626">
        <v>35.44</v>
      </c>
      <c r="C2500" s="626">
        <v>31.64</v>
      </c>
      <c r="D2500" s="574">
        <v>0</v>
      </c>
      <c r="E2500" s="574">
        <v>0</v>
      </c>
      <c r="F2500" s="574">
        <v>0</v>
      </c>
      <c r="G2500" s="691">
        <v>36.6</v>
      </c>
      <c r="H2500" s="691">
        <v>26</v>
      </c>
      <c r="I2500" s="692">
        <v>96</v>
      </c>
      <c r="J2500" s="692">
        <v>47</v>
      </c>
      <c r="K2500" s="707">
        <v>0</v>
      </c>
      <c r="L2500" s="626">
        <v>7.48</v>
      </c>
      <c r="M2500" s="626">
        <v>1.49</v>
      </c>
      <c r="N2500" s="626">
        <v>0.82</v>
      </c>
      <c r="O2500" s="626">
        <f t="shared" si="494"/>
        <v>1.155</v>
      </c>
      <c r="P2500" s="626" t="s">
        <v>164</v>
      </c>
      <c r="Q2500" s="581">
        <v>0</v>
      </c>
    </row>
    <row r="2501" spans="1:17" x14ac:dyDescent="0.35">
      <c r="A2501" s="594">
        <v>22</v>
      </c>
      <c r="B2501" s="626">
        <v>35.880000000000003</v>
      </c>
      <c r="C2501" s="626">
        <v>31.88</v>
      </c>
      <c r="D2501" s="574">
        <v>0</v>
      </c>
      <c r="E2501" s="574">
        <v>0</v>
      </c>
      <c r="F2501" s="574">
        <v>0</v>
      </c>
      <c r="G2501" s="691">
        <v>36.200000000000003</v>
      </c>
      <c r="H2501" s="691">
        <v>27.2</v>
      </c>
      <c r="I2501" s="692">
        <v>92</v>
      </c>
      <c r="J2501" s="692">
        <v>42</v>
      </c>
      <c r="K2501" s="707">
        <v>0</v>
      </c>
      <c r="L2501" s="626">
        <v>7.58</v>
      </c>
      <c r="M2501" s="626">
        <v>1.17</v>
      </c>
      <c r="N2501" s="626">
        <v>0.66</v>
      </c>
      <c r="O2501" s="626">
        <f t="shared" si="494"/>
        <v>0.91500000000000004</v>
      </c>
      <c r="P2501" s="626" t="s">
        <v>164</v>
      </c>
      <c r="Q2501" s="581">
        <v>0</v>
      </c>
    </row>
    <row r="2502" spans="1:17" x14ac:dyDescent="0.35">
      <c r="A2502" s="594">
        <v>23</v>
      </c>
      <c r="B2502" s="626">
        <v>38.04</v>
      </c>
      <c r="C2502" s="626">
        <v>32.24</v>
      </c>
      <c r="D2502" s="574">
        <v>0</v>
      </c>
      <c r="E2502" s="574">
        <v>0</v>
      </c>
      <c r="F2502" s="574">
        <v>0</v>
      </c>
      <c r="G2502" s="691">
        <v>37.200000000000003</v>
      </c>
      <c r="H2502" s="691">
        <v>26.2</v>
      </c>
      <c r="I2502" s="692">
        <v>92</v>
      </c>
      <c r="J2502" s="692">
        <v>42</v>
      </c>
      <c r="K2502" s="707">
        <v>0</v>
      </c>
      <c r="L2502" s="626">
        <v>9.1199999999999992</v>
      </c>
      <c r="M2502" s="626">
        <v>1.58</v>
      </c>
      <c r="N2502" s="626">
        <v>0.91</v>
      </c>
      <c r="O2502" s="626">
        <f t="shared" si="494"/>
        <v>1.2450000000000001</v>
      </c>
      <c r="P2502" s="626" t="s">
        <v>164</v>
      </c>
      <c r="Q2502" s="581">
        <v>0</v>
      </c>
    </row>
    <row r="2503" spans="1:17" x14ac:dyDescent="0.35">
      <c r="A2503" s="594">
        <v>24</v>
      </c>
      <c r="B2503" s="626">
        <v>39.96</v>
      </c>
      <c r="C2503" s="626">
        <v>33</v>
      </c>
      <c r="D2503" s="574">
        <v>0</v>
      </c>
      <c r="E2503" s="574">
        <v>0</v>
      </c>
      <c r="F2503" s="574">
        <v>0</v>
      </c>
      <c r="G2503" s="691">
        <v>36.799999999999997</v>
      </c>
      <c r="H2503" s="691">
        <v>27</v>
      </c>
      <c r="I2503" s="692">
        <v>84</v>
      </c>
      <c r="J2503" s="692">
        <v>44</v>
      </c>
      <c r="K2503" s="707">
        <v>0</v>
      </c>
      <c r="L2503" s="581">
        <v>9.4600000000000009</v>
      </c>
      <c r="M2503" s="626">
        <v>1.49</v>
      </c>
      <c r="N2503" s="626">
        <v>1.3</v>
      </c>
      <c r="O2503" s="626">
        <f t="shared" si="494"/>
        <v>1.395</v>
      </c>
      <c r="P2503" s="626" t="s">
        <v>164</v>
      </c>
      <c r="Q2503" s="581">
        <v>0</v>
      </c>
    </row>
    <row r="2504" spans="1:17" x14ac:dyDescent="0.35">
      <c r="A2504" s="594">
        <v>25</v>
      </c>
      <c r="B2504" s="626">
        <v>39.36</v>
      </c>
      <c r="C2504" s="626">
        <v>33.24</v>
      </c>
      <c r="D2504" s="574">
        <v>0</v>
      </c>
      <c r="E2504" s="574">
        <v>0</v>
      </c>
      <c r="F2504" s="574">
        <v>0</v>
      </c>
      <c r="G2504" s="691">
        <v>36.799999999999997</v>
      </c>
      <c r="H2504" s="691">
        <v>26</v>
      </c>
      <c r="I2504" s="692">
        <v>92</v>
      </c>
      <c r="J2504" s="692">
        <v>42</v>
      </c>
      <c r="K2504" s="707">
        <v>0</v>
      </c>
      <c r="L2504" s="581">
        <v>2.34</v>
      </c>
      <c r="M2504" s="626">
        <v>1.51</v>
      </c>
      <c r="N2504" s="626">
        <v>1.55</v>
      </c>
      <c r="O2504" s="626">
        <f t="shared" si="494"/>
        <v>1.53</v>
      </c>
      <c r="P2504" s="626" t="s">
        <v>164</v>
      </c>
      <c r="Q2504" s="581">
        <v>0</v>
      </c>
    </row>
    <row r="2505" spans="1:17" x14ac:dyDescent="0.35">
      <c r="A2505" s="594">
        <v>26</v>
      </c>
      <c r="B2505" s="626">
        <v>33.64</v>
      </c>
      <c r="C2505" s="626">
        <v>32.6</v>
      </c>
      <c r="D2505" s="574">
        <v>0</v>
      </c>
      <c r="E2505" s="574">
        <v>0</v>
      </c>
      <c r="F2505" s="574">
        <v>0</v>
      </c>
      <c r="G2505" s="691">
        <v>36</v>
      </c>
      <c r="H2505" s="691">
        <v>26.4</v>
      </c>
      <c r="I2505" s="692">
        <v>96</v>
      </c>
      <c r="J2505" s="692">
        <v>44</v>
      </c>
      <c r="K2505" s="707">
        <v>0</v>
      </c>
      <c r="L2505" s="626">
        <v>7.76</v>
      </c>
      <c r="M2505" s="626">
        <v>1.1100000000000001</v>
      </c>
      <c r="N2505" s="626">
        <v>0.73</v>
      </c>
      <c r="O2505" s="626">
        <f t="shared" si="494"/>
        <v>0.92</v>
      </c>
      <c r="P2505" s="626" t="s">
        <v>164</v>
      </c>
      <c r="Q2505" s="581">
        <v>6.2</v>
      </c>
    </row>
    <row r="2506" spans="1:17" x14ac:dyDescent="0.35">
      <c r="A2506" s="594">
        <v>27</v>
      </c>
      <c r="B2506" s="626">
        <v>31.72</v>
      </c>
      <c r="C2506" s="626">
        <v>31.08</v>
      </c>
      <c r="D2506" s="574">
        <v>0</v>
      </c>
      <c r="E2506" s="574">
        <v>0</v>
      </c>
      <c r="F2506" s="574">
        <v>0</v>
      </c>
      <c r="G2506" s="691">
        <v>36.200000000000003</v>
      </c>
      <c r="H2506" s="691">
        <v>27.2</v>
      </c>
      <c r="I2506" s="692">
        <v>96</v>
      </c>
      <c r="J2506" s="692">
        <v>58</v>
      </c>
      <c r="K2506" s="707">
        <v>0</v>
      </c>
      <c r="L2506" s="581">
        <v>1.46</v>
      </c>
      <c r="M2506" s="626">
        <v>2.89</v>
      </c>
      <c r="N2506" s="626">
        <v>0.64</v>
      </c>
      <c r="O2506" s="626">
        <f t="shared" si="494"/>
        <v>1.7650000000000001</v>
      </c>
      <c r="P2506" s="626" t="s">
        <v>164</v>
      </c>
      <c r="Q2506" s="581">
        <v>0</v>
      </c>
    </row>
    <row r="2507" spans="1:17" x14ac:dyDescent="0.35">
      <c r="A2507" s="594">
        <v>28</v>
      </c>
      <c r="B2507" s="626">
        <v>30.28</v>
      </c>
      <c r="C2507" s="626">
        <v>30.16</v>
      </c>
      <c r="D2507" s="574">
        <v>0</v>
      </c>
      <c r="E2507" s="574">
        <v>0</v>
      </c>
      <c r="F2507" s="574">
        <v>0</v>
      </c>
      <c r="G2507" s="691">
        <v>32.200000000000003</v>
      </c>
      <c r="H2507" s="691">
        <v>27.2</v>
      </c>
      <c r="I2507" s="692">
        <v>89</v>
      </c>
      <c r="J2507" s="692">
        <v>55</v>
      </c>
      <c r="K2507" s="707">
        <v>0</v>
      </c>
      <c r="L2507" s="626">
        <v>10</v>
      </c>
      <c r="M2507" s="626">
        <v>2.3199999999999998</v>
      </c>
      <c r="N2507" s="626">
        <v>0.85</v>
      </c>
      <c r="O2507" s="626">
        <f t="shared" si="494"/>
        <v>1.585</v>
      </c>
      <c r="P2507" s="626" t="s">
        <v>164</v>
      </c>
      <c r="Q2507" s="581">
        <v>0</v>
      </c>
    </row>
    <row r="2508" spans="1:17" x14ac:dyDescent="0.35">
      <c r="A2508" s="594">
        <v>29</v>
      </c>
      <c r="B2508" s="626">
        <v>32.68</v>
      </c>
      <c r="C2508" s="626">
        <v>30.12</v>
      </c>
      <c r="D2508" s="574">
        <v>0</v>
      </c>
      <c r="E2508" s="574">
        <v>0</v>
      </c>
      <c r="F2508" s="574">
        <v>0</v>
      </c>
      <c r="G2508" s="691">
        <v>35</v>
      </c>
      <c r="H2508" s="691">
        <v>26.6</v>
      </c>
      <c r="I2508" s="692">
        <v>92</v>
      </c>
      <c r="J2508" s="692">
        <v>58</v>
      </c>
      <c r="K2508" s="707">
        <v>0</v>
      </c>
      <c r="L2508" s="626">
        <v>5.12</v>
      </c>
      <c r="M2508" s="626">
        <v>1.45</v>
      </c>
      <c r="N2508" s="626">
        <v>0.62</v>
      </c>
      <c r="O2508" s="626">
        <f t="shared" si="494"/>
        <v>1.0349999999999999</v>
      </c>
      <c r="P2508" s="626" t="s">
        <v>164</v>
      </c>
      <c r="Q2508" s="581">
        <v>0</v>
      </c>
    </row>
    <row r="2509" spans="1:17" x14ac:dyDescent="0.35">
      <c r="A2509" s="594">
        <v>30</v>
      </c>
      <c r="B2509" s="626">
        <v>25.72</v>
      </c>
      <c r="C2509" s="626">
        <v>28.28</v>
      </c>
      <c r="D2509" s="574">
        <v>0</v>
      </c>
      <c r="E2509" s="574">
        <v>0</v>
      </c>
      <c r="F2509" s="574">
        <v>0</v>
      </c>
      <c r="G2509" s="691">
        <v>36.200000000000003</v>
      </c>
      <c r="H2509" s="691">
        <v>26.6</v>
      </c>
      <c r="I2509" s="692">
        <v>96</v>
      </c>
      <c r="J2509" s="692">
        <v>88</v>
      </c>
      <c r="K2509" s="707">
        <v>0</v>
      </c>
      <c r="L2509" s="626">
        <v>10.96</v>
      </c>
      <c r="M2509" s="626">
        <v>1.41</v>
      </c>
      <c r="N2509" s="626">
        <v>0.36</v>
      </c>
      <c r="O2509" s="626">
        <f t="shared" si="494"/>
        <v>0.88500000000000001</v>
      </c>
      <c r="P2509" s="626" t="s">
        <v>164</v>
      </c>
      <c r="Q2509" s="581">
        <v>3</v>
      </c>
    </row>
    <row r="2510" spans="1:17" x14ac:dyDescent="0.35">
      <c r="A2510" s="578">
        <v>31</v>
      </c>
      <c r="B2510" s="697">
        <v>30.56</v>
      </c>
      <c r="C2510" s="697">
        <v>29.24</v>
      </c>
      <c r="D2510" s="574">
        <v>0</v>
      </c>
      <c r="E2510" s="574">
        <v>0</v>
      </c>
      <c r="F2510" s="574">
        <v>0</v>
      </c>
      <c r="G2510" s="698">
        <v>35.200000000000003</v>
      </c>
      <c r="H2510" s="698">
        <v>27</v>
      </c>
      <c r="I2510" s="699">
        <v>96</v>
      </c>
      <c r="J2510" s="699">
        <v>51</v>
      </c>
      <c r="K2510" s="707">
        <v>0</v>
      </c>
      <c r="L2510" s="586">
        <v>5.04</v>
      </c>
      <c r="M2510" s="697">
        <v>1.49</v>
      </c>
      <c r="N2510" s="697">
        <v>0.41</v>
      </c>
      <c r="O2510" s="626">
        <f t="shared" si="494"/>
        <v>0.95</v>
      </c>
      <c r="P2510" s="626" t="s">
        <v>164</v>
      </c>
      <c r="Q2510" s="586">
        <v>23</v>
      </c>
    </row>
    <row r="2511" spans="1:17" x14ac:dyDescent="0.35">
      <c r="A2511" s="580" t="s">
        <v>16</v>
      </c>
      <c r="B2511" s="581">
        <f>SUM(B2500:B2510)</f>
        <v>373.28000000000003</v>
      </c>
      <c r="C2511" s="581">
        <f>SUM(C2500:C2510)</f>
        <v>343.48</v>
      </c>
      <c r="D2511" s="574">
        <v>0</v>
      </c>
      <c r="E2511" s="574">
        <v>0</v>
      </c>
      <c r="F2511" s="574">
        <v>0</v>
      </c>
      <c r="G2511" s="581">
        <f>SUM(G2500:G2510)</f>
        <v>394.4</v>
      </c>
      <c r="H2511" s="581">
        <f>SUM(H2500:H2510)</f>
        <v>293.39999999999998</v>
      </c>
      <c r="I2511" s="581">
        <f>SUM(I2500:I2510)</f>
        <v>1021</v>
      </c>
      <c r="J2511" s="581">
        <f>SUM(J2500:J2510)</f>
        <v>571</v>
      </c>
      <c r="K2511" s="707">
        <v>0</v>
      </c>
      <c r="L2511" s="581">
        <f>SUM(L2500:L2510)</f>
        <v>76.320000000000007</v>
      </c>
      <c r="M2511" s="581">
        <f>SUM(M2500:M2510)</f>
        <v>17.909999999999997</v>
      </c>
      <c r="N2511" s="581">
        <f>SUM(N2500:N2510)</f>
        <v>8.85</v>
      </c>
      <c r="O2511" s="581">
        <f t="shared" ref="O2511" si="495">SUM(O2500:O2510)</f>
        <v>13.38</v>
      </c>
      <c r="P2511" s="626" t="s">
        <v>164</v>
      </c>
      <c r="Q2511" s="581"/>
    </row>
    <row r="2512" spans="1:17" x14ac:dyDescent="0.35">
      <c r="A2512" s="580" t="s">
        <v>18</v>
      </c>
      <c r="B2512" s="581">
        <f>AVERAGE(B2500:B2510)</f>
        <v>33.934545454545457</v>
      </c>
      <c r="C2512" s="581">
        <f>AVERAGE(C2500:C2510)</f>
        <v>31.225454545454546</v>
      </c>
      <c r="D2512" s="574">
        <v>0</v>
      </c>
      <c r="E2512" s="574">
        <v>0</v>
      </c>
      <c r="F2512" s="574">
        <v>0</v>
      </c>
      <c r="G2512" s="581">
        <f>AVERAGE(G2500:G2510)</f>
        <v>35.854545454545452</v>
      </c>
      <c r="H2512" s="581">
        <f>AVERAGE(H2500:H2510)</f>
        <v>26.672727272727272</v>
      </c>
      <c r="I2512" s="581">
        <f>AVERAGE(I2500:I2510)</f>
        <v>92.818181818181813</v>
      </c>
      <c r="J2512" s="581">
        <f>AVERAGE(J2500:J2510)</f>
        <v>51.909090909090907</v>
      </c>
      <c r="K2512" s="707">
        <v>0</v>
      </c>
      <c r="L2512" s="581">
        <f>AVERAGE(L2500:L2510)</f>
        <v>6.9381818181818184</v>
      </c>
      <c r="M2512" s="581">
        <f>AVERAGE(M2500:M2510)</f>
        <v>1.628181818181818</v>
      </c>
      <c r="N2512" s="581">
        <f>AVERAGE(N2500:N2510)</f>
        <v>0.80454545454545456</v>
      </c>
      <c r="O2512" s="581">
        <f t="shared" ref="O2512" si="496">AVERAGE(O2500:O2510)</f>
        <v>1.2163636363636365</v>
      </c>
      <c r="P2512" s="626" t="s">
        <v>164</v>
      </c>
      <c r="Q2512" s="581"/>
    </row>
    <row r="2513" spans="1:17" x14ac:dyDescent="0.35">
      <c r="A2513" s="580" t="s">
        <v>49</v>
      </c>
      <c r="B2513" s="626">
        <f>B2511+B2498+B2486</f>
        <v>1030.98</v>
      </c>
      <c r="C2513" s="626">
        <f>C2511+C2498+C2486</f>
        <v>967.76</v>
      </c>
      <c r="D2513" s="574">
        <v>0</v>
      </c>
      <c r="E2513" s="574">
        <v>0</v>
      </c>
      <c r="F2513" s="574">
        <v>0</v>
      </c>
      <c r="G2513" s="626">
        <f>G2511+G2498+G2486</f>
        <v>1080.8</v>
      </c>
      <c r="H2513" s="626">
        <f>H2511+H2498+H2486</f>
        <v>830.2</v>
      </c>
      <c r="I2513" s="626">
        <f>I2511+I2498+I2486</f>
        <v>2884</v>
      </c>
      <c r="J2513" s="626">
        <f>J2511+J2498+J2486</f>
        <v>1729</v>
      </c>
      <c r="K2513" s="707">
        <v>0</v>
      </c>
      <c r="L2513" s="626">
        <f>L2511+L2498+L2486</f>
        <v>166.10000000000002</v>
      </c>
      <c r="M2513" s="626">
        <f>M2511+M2498+M2486</f>
        <v>46.169999999999995</v>
      </c>
      <c r="N2513" s="626">
        <f>N2511+N2498+N2486</f>
        <v>24.15</v>
      </c>
      <c r="O2513" s="626">
        <f t="shared" ref="O2513" si="497">O2511+O2498+O2486</f>
        <v>35.159999999999997</v>
      </c>
      <c r="P2513" s="626" t="s">
        <v>164</v>
      </c>
      <c r="Q2513" s="627"/>
    </row>
    <row r="2514" spans="1:17" x14ac:dyDescent="0.35">
      <c r="A2514" s="580" t="s">
        <v>21</v>
      </c>
      <c r="B2514" s="626">
        <f>B2513/31</f>
        <v>33.25741935483871</v>
      </c>
      <c r="C2514" s="626">
        <f>C2513/31</f>
        <v>31.218064516129033</v>
      </c>
      <c r="D2514" s="574">
        <v>0</v>
      </c>
      <c r="E2514" s="574">
        <v>0</v>
      </c>
      <c r="F2514" s="574">
        <v>0</v>
      </c>
      <c r="G2514" s="626">
        <f>G2513/31</f>
        <v>34.864516129032253</v>
      </c>
      <c r="H2514" s="626">
        <f>H2513/31</f>
        <v>26.780645161290323</v>
      </c>
      <c r="I2514" s="626">
        <f>I2513/31</f>
        <v>93.032258064516128</v>
      </c>
      <c r="J2514" s="626">
        <f>J2513/31</f>
        <v>55.774193548387096</v>
      </c>
      <c r="K2514" s="707">
        <v>0</v>
      </c>
      <c r="L2514" s="626">
        <f>L2513/31</f>
        <v>5.3580645161290326</v>
      </c>
      <c r="M2514" s="626">
        <f>M2513/31</f>
        <v>1.4893548387096773</v>
      </c>
      <c r="N2514" s="626">
        <f>N2513/31</f>
        <v>0.77903225806451604</v>
      </c>
      <c r="O2514" s="626">
        <f t="shared" ref="O2514" si="498">O2513/31</f>
        <v>1.1341935483870966</v>
      </c>
      <c r="P2514" s="626" t="s">
        <v>164</v>
      </c>
      <c r="Q2514" s="627"/>
    </row>
    <row r="2515" spans="1:17" x14ac:dyDescent="0.35">
      <c r="A2515" s="634"/>
      <c r="B2515" s="634"/>
      <c r="C2515" s="634"/>
      <c r="D2515" s="634"/>
      <c r="E2515" s="634"/>
      <c r="F2515" s="634"/>
      <c r="G2515" s="634"/>
      <c r="H2515" s="634"/>
      <c r="I2515" s="634"/>
      <c r="J2515" s="634"/>
      <c r="K2515" s="634"/>
      <c r="L2515" s="634"/>
      <c r="M2515" s="634"/>
      <c r="N2515" s="634"/>
      <c r="O2515" s="634"/>
      <c r="P2515" s="634"/>
      <c r="Q2515" s="634"/>
    </row>
    <row r="2516" spans="1:17" ht="15" thickBot="1" x14ac:dyDescent="0.4">
      <c r="A2516" s="634"/>
      <c r="B2516" s="1589" t="s">
        <v>393</v>
      </c>
      <c r="C2516" s="1589"/>
      <c r="D2516" s="1589"/>
      <c r="E2516" s="1589"/>
      <c r="F2516" s="1589"/>
      <c r="G2516" s="1589"/>
      <c r="H2516" s="1589"/>
      <c r="I2516" s="1589"/>
      <c r="J2516" s="1589"/>
      <c r="K2516" s="1589"/>
      <c r="L2516" s="1589"/>
      <c r="M2516" s="1589"/>
      <c r="N2516" s="658"/>
      <c r="O2516" s="658"/>
      <c r="P2516" s="657"/>
      <c r="Q2516" s="634"/>
    </row>
    <row r="2517" spans="1:17" ht="36" customHeight="1" x14ac:dyDescent="0.35">
      <c r="A2517" s="1569" t="s">
        <v>1</v>
      </c>
      <c r="B2517" s="1460" t="s">
        <v>23</v>
      </c>
      <c r="C2517" s="1578"/>
      <c r="D2517" s="1578"/>
      <c r="E2517" s="1578"/>
      <c r="F2517" s="1571"/>
      <c r="G2517" s="1460" t="s">
        <v>24</v>
      </c>
      <c r="H2517" s="1571"/>
      <c r="I2517" s="1460" t="s">
        <v>4</v>
      </c>
      <c r="J2517" s="1571"/>
      <c r="K2517" s="1572" t="s">
        <v>5</v>
      </c>
      <c r="L2517" s="1573"/>
      <c r="M2517" s="1590" t="s">
        <v>6</v>
      </c>
      <c r="N2517" s="1591"/>
      <c r="O2517" s="1592"/>
      <c r="P2517" s="1593" t="s">
        <v>7</v>
      </c>
      <c r="Q2517" s="1593" t="s">
        <v>8</v>
      </c>
    </row>
    <row r="2518" spans="1:17" ht="26" x14ac:dyDescent="0.35">
      <c r="A2518" s="1597"/>
      <c r="B2518" s="568">
        <v>0.05</v>
      </c>
      <c r="C2518" s="568">
        <v>0.1</v>
      </c>
      <c r="D2518" s="568"/>
      <c r="E2518" s="568"/>
      <c r="F2518" s="568">
        <v>0.2</v>
      </c>
      <c r="G2518" s="568" t="s">
        <v>9</v>
      </c>
      <c r="H2518" s="568" t="s">
        <v>10</v>
      </c>
      <c r="I2518" s="568" t="s">
        <v>9</v>
      </c>
      <c r="J2518" s="568" t="s">
        <v>10</v>
      </c>
      <c r="K2518" s="630" t="s">
        <v>11</v>
      </c>
      <c r="L2518" s="568" t="s">
        <v>12</v>
      </c>
      <c r="M2518" s="606" t="s">
        <v>13</v>
      </c>
      <c r="N2518" s="606" t="s">
        <v>14</v>
      </c>
      <c r="O2518" s="606" t="s">
        <v>15</v>
      </c>
      <c r="P2518" s="1579"/>
      <c r="Q2518" s="1579"/>
    </row>
    <row r="2519" spans="1:17" x14ac:dyDescent="0.35">
      <c r="A2519" s="580">
        <v>1</v>
      </c>
      <c r="B2519" s="626">
        <v>31.68</v>
      </c>
      <c r="C2519" s="626">
        <v>30.28</v>
      </c>
      <c r="D2519" s="707">
        <v>0</v>
      </c>
      <c r="E2519" s="707">
        <v>0</v>
      </c>
      <c r="F2519" s="707">
        <v>0</v>
      </c>
      <c r="G2519" s="691">
        <v>34.799999999999997</v>
      </c>
      <c r="H2519" s="691">
        <v>26.2</v>
      </c>
      <c r="I2519" s="692">
        <v>96</v>
      </c>
      <c r="J2519" s="692">
        <v>45</v>
      </c>
      <c r="K2519" s="626" t="s">
        <v>164</v>
      </c>
      <c r="L2519" s="581">
        <v>9.24</v>
      </c>
      <c r="M2519" s="626">
        <v>1.49</v>
      </c>
      <c r="N2519" s="626">
        <v>0.91</v>
      </c>
      <c r="O2519" s="626">
        <f>AVERAGE(M2519:N2519)</f>
        <v>1.2</v>
      </c>
      <c r="P2519" s="626" t="s">
        <v>164</v>
      </c>
      <c r="Q2519" s="581">
        <v>0</v>
      </c>
    </row>
    <row r="2520" spans="1:17" x14ac:dyDescent="0.35">
      <c r="A2520" s="580">
        <v>2</v>
      </c>
      <c r="B2520" s="626">
        <v>31.4</v>
      </c>
      <c r="C2520" s="626">
        <v>30.84</v>
      </c>
      <c r="D2520" s="707">
        <v>0</v>
      </c>
      <c r="E2520" s="707">
        <v>0</v>
      </c>
      <c r="F2520" s="707">
        <v>0</v>
      </c>
      <c r="G2520" s="691">
        <v>35</v>
      </c>
      <c r="H2520" s="691">
        <v>27</v>
      </c>
      <c r="I2520" s="692">
        <v>92</v>
      </c>
      <c r="J2520" s="692">
        <v>47</v>
      </c>
      <c r="K2520" s="626" t="s">
        <v>164</v>
      </c>
      <c r="L2520" s="626">
        <v>8.6999999999999993</v>
      </c>
      <c r="M2520" s="626">
        <v>1.46</v>
      </c>
      <c r="N2520" s="626">
        <v>1.1200000000000001</v>
      </c>
      <c r="O2520" s="626">
        <f t="shared" ref="O2520:O2552" si="499">AVERAGE(M2520:N2520)</f>
        <v>1.29</v>
      </c>
      <c r="P2520" s="626" t="s">
        <v>164</v>
      </c>
      <c r="Q2520" s="581">
        <v>0</v>
      </c>
    </row>
    <row r="2521" spans="1:17" x14ac:dyDescent="0.35">
      <c r="A2521" s="571">
        <v>3</v>
      </c>
      <c r="B2521" s="626">
        <v>33.119999999999997</v>
      </c>
      <c r="C2521" s="626">
        <v>30.72</v>
      </c>
      <c r="D2521" s="707">
        <v>0</v>
      </c>
      <c r="E2521" s="707">
        <v>0</v>
      </c>
      <c r="F2521" s="707">
        <v>0</v>
      </c>
      <c r="G2521" s="691">
        <v>34.799999999999997</v>
      </c>
      <c r="H2521" s="691">
        <v>27.4</v>
      </c>
      <c r="I2521" s="692">
        <v>84</v>
      </c>
      <c r="J2521" s="692">
        <v>47</v>
      </c>
      <c r="K2521" s="626" t="s">
        <v>164</v>
      </c>
      <c r="L2521" s="581">
        <v>8.86</v>
      </c>
      <c r="M2521" s="626">
        <v>1.75</v>
      </c>
      <c r="N2521" s="626">
        <v>1.17</v>
      </c>
      <c r="O2521" s="626">
        <f t="shared" si="499"/>
        <v>1.46</v>
      </c>
      <c r="P2521" s="626" t="s">
        <v>164</v>
      </c>
      <c r="Q2521" s="581">
        <v>0</v>
      </c>
    </row>
    <row r="2522" spans="1:17" x14ac:dyDescent="0.35">
      <c r="A2522" s="571">
        <v>4</v>
      </c>
      <c r="B2522" s="626">
        <v>34.96</v>
      </c>
      <c r="C2522" s="626">
        <v>31.08</v>
      </c>
      <c r="D2522" s="707">
        <v>0</v>
      </c>
      <c r="E2522" s="707">
        <v>0</v>
      </c>
      <c r="F2522" s="707">
        <v>0</v>
      </c>
      <c r="G2522" s="691">
        <v>35.4</v>
      </c>
      <c r="H2522" s="691">
        <v>27.4</v>
      </c>
      <c r="I2522" s="692">
        <v>75</v>
      </c>
      <c r="J2522" s="692">
        <v>42</v>
      </c>
      <c r="K2522" s="626" t="s">
        <v>164</v>
      </c>
      <c r="L2522" s="626">
        <v>5.66</v>
      </c>
      <c r="M2522" s="626">
        <v>1.68</v>
      </c>
      <c r="N2522" s="626">
        <v>0.48</v>
      </c>
      <c r="O2522" s="626">
        <f t="shared" si="499"/>
        <v>1.08</v>
      </c>
      <c r="P2522" s="626" t="s">
        <v>164</v>
      </c>
      <c r="Q2522" s="581">
        <v>0</v>
      </c>
    </row>
    <row r="2523" spans="1:17" x14ac:dyDescent="0.35">
      <c r="A2523" s="571">
        <v>5</v>
      </c>
      <c r="B2523" s="626">
        <v>35.96</v>
      </c>
      <c r="C2523" s="626">
        <v>31.72</v>
      </c>
      <c r="D2523" s="707">
        <v>0</v>
      </c>
      <c r="E2523" s="707">
        <v>0</v>
      </c>
      <c r="F2523" s="707">
        <v>0</v>
      </c>
      <c r="G2523" s="691">
        <v>36.799999999999997</v>
      </c>
      <c r="H2523" s="691">
        <v>27.2</v>
      </c>
      <c r="I2523" s="692">
        <v>92</v>
      </c>
      <c r="J2523" s="692">
        <v>46</v>
      </c>
      <c r="K2523" s="626" t="s">
        <v>164</v>
      </c>
      <c r="L2523" s="626">
        <v>17.440000000000001</v>
      </c>
      <c r="M2523" s="626">
        <v>1.72</v>
      </c>
      <c r="N2523" s="626">
        <v>1.44</v>
      </c>
      <c r="O2523" s="626">
        <f t="shared" si="499"/>
        <v>1.58</v>
      </c>
      <c r="P2523" s="626" t="s">
        <v>164</v>
      </c>
      <c r="Q2523" s="581">
        <v>0</v>
      </c>
    </row>
    <row r="2524" spans="1:17" x14ac:dyDescent="0.35">
      <c r="A2524" s="571">
        <v>6</v>
      </c>
      <c r="B2524" s="626">
        <v>31.2</v>
      </c>
      <c r="C2524" s="626">
        <v>31.16</v>
      </c>
      <c r="D2524" s="707">
        <v>0</v>
      </c>
      <c r="E2524" s="707">
        <v>0</v>
      </c>
      <c r="F2524" s="707">
        <v>0</v>
      </c>
      <c r="G2524" s="691">
        <v>36</v>
      </c>
      <c r="H2524" s="691">
        <v>26.2</v>
      </c>
      <c r="I2524" s="692">
        <v>92</v>
      </c>
      <c r="J2524" s="692">
        <v>51</v>
      </c>
      <c r="K2524" s="626" t="s">
        <v>164</v>
      </c>
      <c r="L2524" s="626">
        <v>4.4400000000000004</v>
      </c>
      <c r="M2524" s="626">
        <v>1.3</v>
      </c>
      <c r="N2524" s="626">
        <v>0.62</v>
      </c>
      <c r="O2524" s="626">
        <f t="shared" si="499"/>
        <v>0.96</v>
      </c>
      <c r="P2524" s="626" t="s">
        <v>164</v>
      </c>
      <c r="Q2524" s="581">
        <v>28.6</v>
      </c>
    </row>
    <row r="2525" spans="1:17" x14ac:dyDescent="0.35">
      <c r="A2525" s="571">
        <v>7</v>
      </c>
      <c r="B2525" s="626">
        <v>33.799999999999997</v>
      </c>
      <c r="C2525" s="626">
        <v>31.84</v>
      </c>
      <c r="D2525" s="707">
        <v>0</v>
      </c>
      <c r="E2525" s="707">
        <v>0</v>
      </c>
      <c r="F2525" s="707">
        <v>0</v>
      </c>
      <c r="G2525" s="691">
        <v>35.4</v>
      </c>
      <c r="H2525" s="691">
        <v>27.2</v>
      </c>
      <c r="I2525" s="692">
        <v>92</v>
      </c>
      <c r="J2525" s="692">
        <v>51</v>
      </c>
      <c r="K2525" s="626" t="s">
        <v>164</v>
      </c>
      <c r="L2525" s="581">
        <v>2.86</v>
      </c>
      <c r="M2525" s="626">
        <v>1.1499999999999999</v>
      </c>
      <c r="N2525" s="626">
        <v>0.74</v>
      </c>
      <c r="O2525" s="626">
        <f t="shared" si="499"/>
        <v>0.94499999999999995</v>
      </c>
      <c r="P2525" s="626" t="s">
        <v>164</v>
      </c>
      <c r="Q2525" s="581">
        <v>0</v>
      </c>
    </row>
    <row r="2526" spans="1:17" x14ac:dyDescent="0.35">
      <c r="A2526" s="571">
        <v>8</v>
      </c>
      <c r="B2526" s="626">
        <v>31.92</v>
      </c>
      <c r="C2526" s="626">
        <v>30.4</v>
      </c>
      <c r="D2526" s="707">
        <v>0</v>
      </c>
      <c r="E2526" s="707">
        <v>0</v>
      </c>
      <c r="F2526" s="707">
        <v>0</v>
      </c>
      <c r="G2526" s="691">
        <v>36.799999999999997</v>
      </c>
      <c r="H2526" s="691">
        <v>26.8</v>
      </c>
      <c r="I2526" s="692">
        <v>96</v>
      </c>
      <c r="J2526" s="692">
        <v>55</v>
      </c>
      <c r="K2526" s="626" t="s">
        <v>164</v>
      </c>
      <c r="L2526" s="581">
        <v>7.64</v>
      </c>
      <c r="M2526" s="626">
        <v>1.42</v>
      </c>
      <c r="N2526" s="626">
        <v>0.32</v>
      </c>
      <c r="O2526" s="626">
        <f t="shared" si="499"/>
        <v>0.87</v>
      </c>
      <c r="P2526" s="626" t="s">
        <v>164</v>
      </c>
      <c r="Q2526" s="581">
        <v>15.6</v>
      </c>
    </row>
    <row r="2527" spans="1:17" x14ac:dyDescent="0.35">
      <c r="A2527" s="571">
        <v>9</v>
      </c>
      <c r="B2527" s="626">
        <v>34.28</v>
      </c>
      <c r="C2527" s="626">
        <v>31.92</v>
      </c>
      <c r="D2527" s="707">
        <v>0</v>
      </c>
      <c r="E2527" s="707">
        <v>0</v>
      </c>
      <c r="F2527" s="707">
        <v>0</v>
      </c>
      <c r="G2527" s="691">
        <v>35.4</v>
      </c>
      <c r="H2527" s="691">
        <v>27.4</v>
      </c>
      <c r="I2527" s="692">
        <v>96</v>
      </c>
      <c r="J2527" s="692">
        <v>50</v>
      </c>
      <c r="K2527" s="626" t="s">
        <v>164</v>
      </c>
      <c r="L2527" s="626">
        <v>5.5</v>
      </c>
      <c r="M2527" s="626">
        <v>0.96</v>
      </c>
      <c r="N2527" s="626">
        <v>0.71</v>
      </c>
      <c r="O2527" s="626">
        <f t="shared" si="499"/>
        <v>0.83499999999999996</v>
      </c>
      <c r="P2527" s="626" t="s">
        <v>164</v>
      </c>
      <c r="Q2527" s="581">
        <v>0</v>
      </c>
    </row>
    <row r="2528" spans="1:17" x14ac:dyDescent="0.35">
      <c r="A2528" s="580">
        <v>10</v>
      </c>
      <c r="B2528" s="626">
        <v>34.64</v>
      </c>
      <c r="C2528" s="626">
        <v>32.200000000000003</v>
      </c>
      <c r="D2528" s="707">
        <v>0</v>
      </c>
      <c r="E2528" s="707">
        <v>0</v>
      </c>
      <c r="F2528" s="707">
        <v>0</v>
      </c>
      <c r="G2528" s="691">
        <v>35.4</v>
      </c>
      <c r="H2528" s="691">
        <v>27.4</v>
      </c>
      <c r="I2528" s="692">
        <v>84</v>
      </c>
      <c r="J2528" s="692">
        <v>45</v>
      </c>
      <c r="K2528" s="626" t="s">
        <v>164</v>
      </c>
      <c r="L2528" s="581">
        <v>7.02</v>
      </c>
      <c r="M2528" s="626">
        <v>1.1100000000000001</v>
      </c>
      <c r="N2528" s="626">
        <v>0.53</v>
      </c>
      <c r="O2528" s="626">
        <f t="shared" si="499"/>
        <v>0.82000000000000006</v>
      </c>
      <c r="P2528" s="626" t="s">
        <v>164</v>
      </c>
      <c r="Q2528" s="581">
        <v>0</v>
      </c>
    </row>
    <row r="2529" spans="1:17" x14ac:dyDescent="0.35">
      <c r="A2529" s="580" t="s">
        <v>16</v>
      </c>
      <c r="B2529" s="626">
        <f>SUM(B2519:B2528)</f>
        <v>332.96000000000004</v>
      </c>
      <c r="C2529" s="626">
        <f>SUM(C2519:C2528)</f>
        <v>312.15999999999997</v>
      </c>
      <c r="D2529" s="626"/>
      <c r="E2529" s="626"/>
      <c r="F2529" s="626"/>
      <c r="G2529" s="626">
        <f>SUM(G2519:G2528)</f>
        <v>355.79999999999995</v>
      </c>
      <c r="H2529" s="626">
        <f>SUM(H2519:H2528)</f>
        <v>270.2</v>
      </c>
      <c r="I2529" s="626">
        <f>SUM(I2519:I2528)</f>
        <v>899</v>
      </c>
      <c r="J2529" s="626">
        <f>SUM(J2519:J2528)</f>
        <v>479</v>
      </c>
      <c r="K2529" s="626" t="s">
        <v>164</v>
      </c>
      <c r="L2529" s="626">
        <f>SUM(L2519:L2528)</f>
        <v>77.359999999999985</v>
      </c>
      <c r="M2529" s="626">
        <f>SUM(M2519:M2528)</f>
        <v>14.04</v>
      </c>
      <c r="N2529" s="626">
        <f>SUM(N2519:N2528)</f>
        <v>8.0400000000000009</v>
      </c>
      <c r="O2529" s="626">
        <f t="shared" si="499"/>
        <v>11.04</v>
      </c>
      <c r="P2529" s="626" t="s">
        <v>164</v>
      </c>
      <c r="Q2529" s="581"/>
    </row>
    <row r="2530" spans="1:17" x14ac:dyDescent="0.35">
      <c r="A2530" s="580" t="s">
        <v>18</v>
      </c>
      <c r="B2530" s="626">
        <f>AVERAGE(B2519:B2528)</f>
        <v>33.296000000000006</v>
      </c>
      <c r="C2530" s="626">
        <f>AVERAGE(C2519:C2528)</f>
        <v>31.215999999999998</v>
      </c>
      <c r="D2530" s="626"/>
      <c r="E2530" s="626"/>
      <c r="F2530" s="626"/>
      <c r="G2530" s="626">
        <f>AVERAGE(G2519:G2528)</f>
        <v>35.58</v>
      </c>
      <c r="H2530" s="626">
        <f>AVERAGE(H2519:H2528)</f>
        <v>27.02</v>
      </c>
      <c r="I2530" s="626">
        <f>AVERAGE(I2519:I2528)</f>
        <v>89.9</v>
      </c>
      <c r="J2530" s="626">
        <f>AVERAGE(J2519:J2528)</f>
        <v>47.9</v>
      </c>
      <c r="K2530" s="626" t="s">
        <v>164</v>
      </c>
      <c r="L2530" s="626">
        <f>AVERAGE(L2519:L2528)</f>
        <v>7.7359999999999989</v>
      </c>
      <c r="M2530" s="626">
        <f>AVERAGE(M2519:M2528)</f>
        <v>1.4039999999999999</v>
      </c>
      <c r="N2530" s="626">
        <f>AVERAGE(N2519:N2528)</f>
        <v>0.80400000000000005</v>
      </c>
      <c r="O2530" s="626">
        <f t="shared" si="499"/>
        <v>1.1040000000000001</v>
      </c>
      <c r="P2530" s="626" t="s">
        <v>164</v>
      </c>
      <c r="Q2530" s="581"/>
    </row>
    <row r="2531" spans="1:17" x14ac:dyDescent="0.35">
      <c r="A2531" s="580">
        <v>11</v>
      </c>
      <c r="B2531" s="626">
        <v>32.28</v>
      </c>
      <c r="C2531" s="626">
        <v>30.8</v>
      </c>
      <c r="D2531" s="707">
        <v>0</v>
      </c>
      <c r="E2531" s="707">
        <v>0</v>
      </c>
      <c r="F2531" s="707">
        <v>0</v>
      </c>
      <c r="G2531" s="691">
        <v>35</v>
      </c>
      <c r="H2531" s="691">
        <v>27.4</v>
      </c>
      <c r="I2531" s="692">
        <v>80</v>
      </c>
      <c r="J2531" s="692">
        <v>50</v>
      </c>
      <c r="K2531" s="626" t="s">
        <v>164</v>
      </c>
      <c r="L2531" s="626">
        <v>5.12</v>
      </c>
      <c r="M2531" s="626">
        <v>1.2</v>
      </c>
      <c r="N2531" s="626">
        <v>0.38</v>
      </c>
      <c r="O2531" s="626">
        <f t="shared" si="499"/>
        <v>0.79</v>
      </c>
      <c r="P2531" s="626" t="s">
        <v>164</v>
      </c>
      <c r="Q2531" s="581">
        <v>0</v>
      </c>
    </row>
    <row r="2532" spans="1:17" x14ac:dyDescent="0.35">
      <c r="A2532" s="571">
        <v>12</v>
      </c>
      <c r="B2532" s="626">
        <v>35.24</v>
      </c>
      <c r="C2532" s="626">
        <v>31.6</v>
      </c>
      <c r="D2532" s="707">
        <v>0</v>
      </c>
      <c r="E2532" s="707">
        <v>0</v>
      </c>
      <c r="F2532" s="707">
        <v>0</v>
      </c>
      <c r="G2532" s="691">
        <v>35.200000000000003</v>
      </c>
      <c r="H2532" s="691">
        <v>26.5</v>
      </c>
      <c r="I2532" s="692">
        <v>96</v>
      </c>
      <c r="J2532" s="692">
        <v>45</v>
      </c>
      <c r="K2532" s="626" t="s">
        <v>164</v>
      </c>
      <c r="L2532" s="626">
        <v>6.92</v>
      </c>
      <c r="M2532" s="626">
        <v>1.1299999999999999</v>
      </c>
      <c r="N2532" s="626">
        <v>0.5</v>
      </c>
      <c r="O2532" s="626">
        <f t="shared" si="499"/>
        <v>0.81499999999999995</v>
      </c>
      <c r="P2532" s="626" t="s">
        <v>164</v>
      </c>
      <c r="Q2532" s="581">
        <v>0</v>
      </c>
    </row>
    <row r="2533" spans="1:17" x14ac:dyDescent="0.35">
      <c r="A2533" s="571">
        <v>13</v>
      </c>
      <c r="B2533" s="626">
        <v>35.76</v>
      </c>
      <c r="C2533" s="626">
        <v>32</v>
      </c>
      <c r="D2533" s="707">
        <v>0</v>
      </c>
      <c r="E2533" s="707">
        <v>0</v>
      </c>
      <c r="F2533" s="707">
        <v>0</v>
      </c>
      <c r="G2533" s="691">
        <v>36.4</v>
      </c>
      <c r="H2533" s="691">
        <v>26.2</v>
      </c>
      <c r="I2533" s="692">
        <v>96</v>
      </c>
      <c r="J2533" s="692">
        <v>44</v>
      </c>
      <c r="K2533" s="626" t="s">
        <v>164</v>
      </c>
      <c r="L2533" s="626">
        <v>6.94</v>
      </c>
      <c r="M2533" s="626">
        <v>0.94</v>
      </c>
      <c r="N2533" s="626">
        <v>1.31</v>
      </c>
      <c r="O2533" s="626">
        <f t="shared" si="499"/>
        <v>1.125</v>
      </c>
      <c r="P2533" s="626" t="s">
        <v>164</v>
      </c>
      <c r="Q2533" s="581">
        <v>0</v>
      </c>
    </row>
    <row r="2534" spans="1:17" x14ac:dyDescent="0.35">
      <c r="A2534" s="571">
        <v>14</v>
      </c>
      <c r="B2534" s="626">
        <v>28.76</v>
      </c>
      <c r="C2534" s="626">
        <v>29.76</v>
      </c>
      <c r="D2534" s="707">
        <v>0</v>
      </c>
      <c r="E2534" s="707">
        <v>0</v>
      </c>
      <c r="F2534" s="707">
        <v>0</v>
      </c>
      <c r="G2534" s="691">
        <v>35.200000000000003</v>
      </c>
      <c r="H2534" s="691">
        <v>27.2</v>
      </c>
      <c r="I2534" s="692">
        <v>92</v>
      </c>
      <c r="J2534" s="692">
        <v>47</v>
      </c>
      <c r="K2534" s="626" t="s">
        <v>164</v>
      </c>
      <c r="L2534" s="581">
        <v>5.26</v>
      </c>
      <c r="M2534" s="626">
        <v>0.96</v>
      </c>
      <c r="N2534" s="626">
        <v>0.43</v>
      </c>
      <c r="O2534" s="626">
        <f t="shared" si="499"/>
        <v>0.69499999999999995</v>
      </c>
      <c r="P2534" s="626" t="s">
        <v>164</v>
      </c>
      <c r="Q2534" s="581">
        <v>0</v>
      </c>
    </row>
    <row r="2535" spans="1:17" x14ac:dyDescent="0.35">
      <c r="A2535" s="571">
        <v>15</v>
      </c>
      <c r="B2535" s="626">
        <v>35.4</v>
      </c>
      <c r="C2535" s="626">
        <v>30.92</v>
      </c>
      <c r="D2535" s="707">
        <v>0</v>
      </c>
      <c r="E2535" s="707">
        <v>0</v>
      </c>
      <c r="F2535" s="707">
        <v>0</v>
      </c>
      <c r="G2535" s="691">
        <v>36.4</v>
      </c>
      <c r="H2535" s="691">
        <v>26.8</v>
      </c>
      <c r="I2535" s="692">
        <v>96</v>
      </c>
      <c r="J2535" s="692">
        <v>47</v>
      </c>
      <c r="K2535" s="626" t="s">
        <v>164</v>
      </c>
      <c r="L2535" s="581">
        <v>7.78</v>
      </c>
      <c r="M2535" s="626">
        <v>1.05</v>
      </c>
      <c r="N2535" s="626">
        <v>0.63</v>
      </c>
      <c r="O2535" s="626">
        <f t="shared" si="499"/>
        <v>0.84000000000000008</v>
      </c>
      <c r="P2535" s="626" t="s">
        <v>164</v>
      </c>
      <c r="Q2535" s="581">
        <v>0</v>
      </c>
    </row>
    <row r="2536" spans="1:17" x14ac:dyDescent="0.35">
      <c r="A2536" s="571">
        <v>16</v>
      </c>
      <c r="B2536" s="626">
        <v>37.68</v>
      </c>
      <c r="C2536" s="626">
        <v>31.76</v>
      </c>
      <c r="D2536" s="707">
        <v>0</v>
      </c>
      <c r="E2536" s="707">
        <v>0</v>
      </c>
      <c r="F2536" s="707">
        <v>0</v>
      </c>
      <c r="G2536" s="691">
        <v>37</v>
      </c>
      <c r="H2536" s="691">
        <v>25.8</v>
      </c>
      <c r="I2536" s="692">
        <v>92</v>
      </c>
      <c r="J2536" s="692">
        <v>41</v>
      </c>
      <c r="K2536" s="626" t="s">
        <v>164</v>
      </c>
      <c r="L2536" s="626" t="s">
        <v>164</v>
      </c>
      <c r="M2536" s="626">
        <v>1.0900000000000001</v>
      </c>
      <c r="N2536" s="626">
        <v>0.59</v>
      </c>
      <c r="O2536" s="626">
        <f t="shared" si="499"/>
        <v>0.84000000000000008</v>
      </c>
      <c r="P2536" s="626" t="s">
        <v>164</v>
      </c>
      <c r="Q2536" s="581">
        <v>0</v>
      </c>
    </row>
    <row r="2537" spans="1:17" x14ac:dyDescent="0.35">
      <c r="A2537" s="571">
        <v>17</v>
      </c>
      <c r="B2537" s="626">
        <v>36.06</v>
      </c>
      <c r="C2537" s="626">
        <v>31.72</v>
      </c>
      <c r="D2537" s="707">
        <v>0</v>
      </c>
      <c r="E2537" s="707">
        <v>0</v>
      </c>
      <c r="F2537" s="707">
        <v>0</v>
      </c>
      <c r="G2537" s="691">
        <v>40</v>
      </c>
      <c r="H2537" s="691">
        <v>26.2</v>
      </c>
      <c r="I2537" s="692">
        <v>92</v>
      </c>
      <c r="J2537" s="692">
        <v>41</v>
      </c>
      <c r="K2537" s="626" t="s">
        <v>164</v>
      </c>
      <c r="L2537" s="626" t="s">
        <v>164</v>
      </c>
      <c r="M2537" s="626">
        <v>1.71</v>
      </c>
      <c r="N2537" s="626">
        <v>0.71</v>
      </c>
      <c r="O2537" s="626">
        <f t="shared" si="499"/>
        <v>1.21</v>
      </c>
      <c r="P2537" s="626" t="s">
        <v>164</v>
      </c>
      <c r="Q2537" s="581">
        <v>0</v>
      </c>
    </row>
    <row r="2538" spans="1:17" x14ac:dyDescent="0.35">
      <c r="A2538" s="571">
        <v>18</v>
      </c>
      <c r="B2538" s="626">
        <v>35.92</v>
      </c>
      <c r="C2538" s="626">
        <v>31.4</v>
      </c>
      <c r="D2538" s="707">
        <v>0</v>
      </c>
      <c r="E2538" s="707">
        <v>0</v>
      </c>
      <c r="F2538" s="707">
        <v>0</v>
      </c>
      <c r="G2538" s="691">
        <v>36</v>
      </c>
      <c r="H2538" s="691">
        <v>27</v>
      </c>
      <c r="I2538" s="692">
        <v>76</v>
      </c>
      <c r="J2538" s="692">
        <v>42</v>
      </c>
      <c r="K2538" s="626" t="s">
        <v>164</v>
      </c>
      <c r="L2538" s="626" t="s">
        <v>164</v>
      </c>
      <c r="M2538" s="626">
        <v>1.54</v>
      </c>
      <c r="N2538" s="626">
        <v>0.66</v>
      </c>
      <c r="O2538" s="626">
        <f t="shared" si="499"/>
        <v>1.1000000000000001</v>
      </c>
      <c r="P2538" s="626" t="s">
        <v>164</v>
      </c>
      <c r="Q2538" s="581">
        <v>0</v>
      </c>
    </row>
    <row r="2539" spans="1:17" x14ac:dyDescent="0.35">
      <c r="A2539" s="571">
        <v>19</v>
      </c>
      <c r="B2539" s="581">
        <v>37.92</v>
      </c>
      <c r="C2539" s="581">
        <v>31.6</v>
      </c>
      <c r="D2539" s="707">
        <v>0</v>
      </c>
      <c r="E2539" s="707">
        <v>0</v>
      </c>
      <c r="F2539" s="707">
        <v>0</v>
      </c>
      <c r="G2539" s="583">
        <v>36.4</v>
      </c>
      <c r="H2539" s="583">
        <v>26</v>
      </c>
      <c r="I2539" s="604">
        <v>70</v>
      </c>
      <c r="J2539" s="604">
        <v>39</v>
      </c>
      <c r="K2539" s="626" t="s">
        <v>164</v>
      </c>
      <c r="L2539" s="626" t="s">
        <v>164</v>
      </c>
      <c r="M2539" s="581">
        <v>1.61</v>
      </c>
      <c r="N2539" s="581">
        <v>0.74</v>
      </c>
      <c r="O2539" s="626">
        <f t="shared" si="499"/>
        <v>1.175</v>
      </c>
      <c r="P2539" s="626" t="s">
        <v>164</v>
      </c>
      <c r="Q2539" s="583">
        <v>0</v>
      </c>
    </row>
    <row r="2540" spans="1:17" x14ac:dyDescent="0.35">
      <c r="A2540" s="580">
        <v>20</v>
      </c>
      <c r="B2540" s="581">
        <v>37.799999999999997</v>
      </c>
      <c r="C2540" s="581">
        <v>32.04</v>
      </c>
      <c r="D2540" s="707">
        <v>0</v>
      </c>
      <c r="E2540" s="707">
        <v>0</v>
      </c>
      <c r="F2540" s="707">
        <v>0</v>
      </c>
      <c r="G2540" s="583">
        <v>37.200000000000003</v>
      </c>
      <c r="H2540" s="583">
        <v>26</v>
      </c>
      <c r="I2540" s="604">
        <v>83</v>
      </c>
      <c r="J2540" s="604">
        <v>39</v>
      </c>
      <c r="K2540" s="626" t="s">
        <v>164</v>
      </c>
      <c r="L2540" s="626" t="s">
        <v>164</v>
      </c>
      <c r="M2540" s="581">
        <v>1.42</v>
      </c>
      <c r="N2540" s="580">
        <v>0.77</v>
      </c>
      <c r="O2540" s="626">
        <f t="shared" si="499"/>
        <v>1.095</v>
      </c>
      <c r="P2540" s="626" t="s">
        <v>164</v>
      </c>
      <c r="Q2540" s="583">
        <v>0</v>
      </c>
    </row>
    <row r="2541" spans="1:17" x14ac:dyDescent="0.35">
      <c r="A2541" s="580" t="s">
        <v>16</v>
      </c>
      <c r="B2541" s="581">
        <f>SUM(B2531:B2540)</f>
        <v>352.82000000000005</v>
      </c>
      <c r="C2541" s="581">
        <f>SUM(C2531:C2540)</f>
        <v>313.60000000000002</v>
      </c>
      <c r="D2541" s="581"/>
      <c r="E2541" s="581"/>
      <c r="F2541" s="581"/>
      <c r="G2541" s="581">
        <f>SUM(G2531:G2540)</f>
        <v>364.8</v>
      </c>
      <c r="H2541" s="581">
        <f>SUM(H2531:H2540)</f>
        <v>265.10000000000002</v>
      </c>
      <c r="I2541" s="581">
        <f>SUM(I2531:I2540)</f>
        <v>873</v>
      </c>
      <c r="J2541" s="581">
        <f>SUM(J2531:J2540)</f>
        <v>435</v>
      </c>
      <c r="K2541" s="626" t="s">
        <v>164</v>
      </c>
      <c r="L2541" s="581"/>
      <c r="M2541" s="581">
        <f>SUM(M2531:M2540)</f>
        <v>12.65</v>
      </c>
      <c r="N2541" s="581">
        <f>SUM(N2531:N2540)</f>
        <v>6.7200000000000006</v>
      </c>
      <c r="O2541" s="626">
        <f t="shared" si="499"/>
        <v>9.6850000000000005</v>
      </c>
      <c r="P2541" s="626" t="s">
        <v>164</v>
      </c>
      <c r="Q2541" s="583"/>
    </row>
    <row r="2542" spans="1:17" x14ac:dyDescent="0.35">
      <c r="A2542" s="580" t="s">
        <v>18</v>
      </c>
      <c r="B2542" s="581">
        <f>AVERAGE(B2531:B2540)</f>
        <v>35.282000000000004</v>
      </c>
      <c r="C2542" s="581">
        <f>AVERAGE(C2531:C2540)</f>
        <v>31.360000000000003</v>
      </c>
      <c r="D2542" s="581"/>
      <c r="E2542" s="581"/>
      <c r="F2542" s="581"/>
      <c r="G2542" s="581">
        <f>AVERAGE(G2531:G2540)</f>
        <v>36.480000000000004</v>
      </c>
      <c r="H2542" s="581">
        <f>AVERAGE(H2531:H2540)</f>
        <v>26.51</v>
      </c>
      <c r="I2542" s="581">
        <f>AVERAGE(I2531:I2540)</f>
        <v>87.3</v>
      </c>
      <c r="J2542" s="581">
        <f>AVERAGE(J2531:J2540)</f>
        <v>43.5</v>
      </c>
      <c r="K2542" s="626" t="s">
        <v>164</v>
      </c>
      <c r="L2542" s="581"/>
      <c r="M2542" s="581">
        <f>AVERAGE(M2531:M2540)</f>
        <v>1.2650000000000001</v>
      </c>
      <c r="N2542" s="581">
        <f>AVERAGE(N2531:N2540)</f>
        <v>0.67200000000000004</v>
      </c>
      <c r="O2542" s="626">
        <f t="shared" si="499"/>
        <v>0.96850000000000014</v>
      </c>
      <c r="P2542" s="626" t="s">
        <v>164</v>
      </c>
      <c r="Q2542" s="583"/>
    </row>
    <row r="2543" spans="1:17" x14ac:dyDescent="0.35">
      <c r="A2543" s="580">
        <v>21</v>
      </c>
      <c r="B2543" s="581">
        <v>38</v>
      </c>
      <c r="C2543" s="581">
        <v>31.88</v>
      </c>
      <c r="D2543" s="707">
        <v>0</v>
      </c>
      <c r="E2543" s="707">
        <v>0</v>
      </c>
      <c r="F2543" s="707">
        <v>0</v>
      </c>
      <c r="G2543" s="583">
        <v>38.799999999999997</v>
      </c>
      <c r="H2543" s="583">
        <v>25.4</v>
      </c>
      <c r="I2543" s="604">
        <v>83</v>
      </c>
      <c r="J2543" s="604">
        <v>37</v>
      </c>
      <c r="K2543" s="626" t="s">
        <v>164</v>
      </c>
      <c r="L2543" s="626" t="s">
        <v>164</v>
      </c>
      <c r="M2543" s="580">
        <v>1.61</v>
      </c>
      <c r="N2543" s="581">
        <v>0.65</v>
      </c>
      <c r="O2543" s="626">
        <f t="shared" si="499"/>
        <v>1.1300000000000001</v>
      </c>
      <c r="P2543" s="626" t="s">
        <v>164</v>
      </c>
      <c r="Q2543" s="583">
        <v>0</v>
      </c>
    </row>
    <row r="2544" spans="1:17" x14ac:dyDescent="0.35">
      <c r="A2544" s="594">
        <v>22</v>
      </c>
      <c r="B2544" s="581">
        <v>39.119999999999997</v>
      </c>
      <c r="C2544" s="581">
        <v>32.44</v>
      </c>
      <c r="D2544" s="707">
        <v>0</v>
      </c>
      <c r="E2544" s="707">
        <v>0</v>
      </c>
      <c r="F2544" s="707">
        <v>0</v>
      </c>
      <c r="G2544" s="583">
        <v>38</v>
      </c>
      <c r="H2544" s="583">
        <v>26.6</v>
      </c>
      <c r="I2544" s="604">
        <v>84</v>
      </c>
      <c r="J2544" s="604">
        <v>36</v>
      </c>
      <c r="K2544" s="626" t="s">
        <v>164</v>
      </c>
      <c r="L2544" s="626" t="s">
        <v>164</v>
      </c>
      <c r="M2544" s="581">
        <v>1.1499999999999999</v>
      </c>
      <c r="N2544" s="581">
        <v>0.98</v>
      </c>
      <c r="O2544" s="626">
        <f t="shared" si="499"/>
        <v>1.0649999999999999</v>
      </c>
      <c r="P2544" s="626" t="s">
        <v>164</v>
      </c>
      <c r="Q2544" s="583">
        <v>0</v>
      </c>
    </row>
    <row r="2545" spans="1:17" x14ac:dyDescent="0.35">
      <c r="A2545" s="594">
        <v>23</v>
      </c>
      <c r="B2545" s="581">
        <v>39.119999999999997</v>
      </c>
      <c r="C2545" s="581">
        <v>32.56</v>
      </c>
      <c r="D2545" s="707">
        <v>0</v>
      </c>
      <c r="E2545" s="707">
        <v>0</v>
      </c>
      <c r="F2545" s="707">
        <v>0</v>
      </c>
      <c r="G2545" s="583">
        <v>38.6</v>
      </c>
      <c r="H2545" s="583">
        <v>28</v>
      </c>
      <c r="I2545" s="604">
        <v>80</v>
      </c>
      <c r="J2545" s="604">
        <v>39</v>
      </c>
      <c r="K2545" s="626" t="s">
        <v>164</v>
      </c>
      <c r="L2545" s="626" t="s">
        <v>164</v>
      </c>
      <c r="M2545" s="581">
        <v>1.51</v>
      </c>
      <c r="N2545" s="581">
        <v>0.82</v>
      </c>
      <c r="O2545" s="626">
        <f t="shared" si="499"/>
        <v>1.165</v>
      </c>
      <c r="P2545" s="626" t="s">
        <v>164</v>
      </c>
      <c r="Q2545" s="583">
        <v>0</v>
      </c>
    </row>
    <row r="2546" spans="1:17" x14ac:dyDescent="0.35">
      <c r="A2546" s="594">
        <v>24</v>
      </c>
      <c r="B2546" s="581">
        <v>37.76</v>
      </c>
      <c r="C2546" s="581">
        <v>32.08</v>
      </c>
      <c r="D2546" s="707">
        <v>0</v>
      </c>
      <c r="E2546" s="707">
        <v>0</v>
      </c>
      <c r="F2546" s="707">
        <v>0</v>
      </c>
      <c r="G2546" s="583">
        <v>37</v>
      </c>
      <c r="H2546" s="583">
        <v>26.6</v>
      </c>
      <c r="I2546" s="604">
        <v>79</v>
      </c>
      <c r="J2546" s="604">
        <v>38</v>
      </c>
      <c r="K2546" s="626" t="s">
        <v>164</v>
      </c>
      <c r="L2546" s="626" t="s">
        <v>164</v>
      </c>
      <c r="M2546" s="581">
        <v>1.7</v>
      </c>
      <c r="N2546" s="580">
        <v>1.1299999999999999</v>
      </c>
      <c r="O2546" s="626">
        <f t="shared" si="499"/>
        <v>1.415</v>
      </c>
      <c r="P2546" s="626" t="s">
        <v>164</v>
      </c>
      <c r="Q2546" s="583">
        <v>0</v>
      </c>
    </row>
    <row r="2547" spans="1:17" x14ac:dyDescent="0.35">
      <c r="A2547" s="594">
        <v>25</v>
      </c>
      <c r="B2547" s="581">
        <v>39.840000000000003</v>
      </c>
      <c r="C2547" s="581">
        <v>32.479999999999997</v>
      </c>
      <c r="D2547" s="707">
        <v>0</v>
      </c>
      <c r="E2547" s="707">
        <v>0</v>
      </c>
      <c r="F2547" s="707">
        <v>0</v>
      </c>
      <c r="G2547" s="583">
        <v>37</v>
      </c>
      <c r="H2547" s="583">
        <v>26.4</v>
      </c>
      <c r="I2547" s="604">
        <v>76</v>
      </c>
      <c r="J2547" s="604">
        <v>39</v>
      </c>
      <c r="K2547" s="626" t="s">
        <v>164</v>
      </c>
      <c r="L2547" s="626" t="s">
        <v>164</v>
      </c>
      <c r="M2547" s="580">
        <v>1.63</v>
      </c>
      <c r="N2547" s="581">
        <v>0.85</v>
      </c>
      <c r="O2547" s="626">
        <f t="shared" si="499"/>
        <v>1.24</v>
      </c>
      <c r="P2547" s="626" t="s">
        <v>164</v>
      </c>
      <c r="Q2547" s="583">
        <v>0</v>
      </c>
    </row>
    <row r="2548" spans="1:17" x14ac:dyDescent="0.35">
      <c r="A2548" s="594">
        <v>26</v>
      </c>
      <c r="B2548" s="581">
        <v>38.96</v>
      </c>
      <c r="C2548" s="581">
        <v>32.36</v>
      </c>
      <c r="D2548" s="707">
        <v>0</v>
      </c>
      <c r="E2548" s="707">
        <v>0</v>
      </c>
      <c r="F2548" s="707">
        <v>0</v>
      </c>
      <c r="G2548" s="583">
        <v>38</v>
      </c>
      <c r="H2548" s="583">
        <v>26.4</v>
      </c>
      <c r="I2548" s="604">
        <v>79</v>
      </c>
      <c r="J2548" s="604">
        <v>36</v>
      </c>
      <c r="K2548" s="626" t="s">
        <v>164</v>
      </c>
      <c r="L2548" s="626" t="s">
        <v>164</v>
      </c>
      <c r="M2548" s="581">
        <v>1.85</v>
      </c>
      <c r="N2548" s="581">
        <v>1.1200000000000001</v>
      </c>
      <c r="O2548" s="626">
        <f t="shared" si="499"/>
        <v>1.4850000000000001</v>
      </c>
      <c r="P2548" s="626" t="s">
        <v>164</v>
      </c>
      <c r="Q2548" s="583">
        <v>0</v>
      </c>
    </row>
    <row r="2549" spans="1:17" x14ac:dyDescent="0.35">
      <c r="A2549" s="594">
        <v>27</v>
      </c>
      <c r="B2549" s="581">
        <v>35.6</v>
      </c>
      <c r="C2549" s="581">
        <v>31.92</v>
      </c>
      <c r="D2549" s="707">
        <v>0</v>
      </c>
      <c r="E2549" s="707">
        <v>0</v>
      </c>
      <c r="F2549" s="707">
        <v>0</v>
      </c>
      <c r="G2549" s="583">
        <v>36.799999999999997</v>
      </c>
      <c r="H2549" s="583">
        <v>26.6</v>
      </c>
      <c r="I2549" s="604">
        <v>73</v>
      </c>
      <c r="J2549" s="604">
        <v>42</v>
      </c>
      <c r="K2549" s="626" t="s">
        <v>164</v>
      </c>
      <c r="L2549" s="626" t="s">
        <v>164</v>
      </c>
      <c r="M2549" s="581">
        <v>1.89</v>
      </c>
      <c r="N2549" s="580">
        <v>1.08</v>
      </c>
      <c r="O2549" s="626">
        <f t="shared" si="499"/>
        <v>1.4849999999999999</v>
      </c>
      <c r="P2549" s="626" t="s">
        <v>164</v>
      </c>
      <c r="Q2549" s="583">
        <v>0</v>
      </c>
    </row>
    <row r="2550" spans="1:17" x14ac:dyDescent="0.35">
      <c r="A2550" s="594">
        <v>28</v>
      </c>
      <c r="B2550" s="581">
        <v>37.4</v>
      </c>
      <c r="C2550" s="581">
        <v>32.04</v>
      </c>
      <c r="D2550" s="707">
        <v>0</v>
      </c>
      <c r="E2550" s="707">
        <v>0</v>
      </c>
      <c r="F2550" s="707">
        <v>0</v>
      </c>
      <c r="G2550" s="583">
        <v>36</v>
      </c>
      <c r="H2550" s="583">
        <v>27.6</v>
      </c>
      <c r="I2550" s="604">
        <v>80</v>
      </c>
      <c r="J2550" s="604">
        <v>37</v>
      </c>
      <c r="K2550" s="626" t="s">
        <v>164</v>
      </c>
      <c r="L2550" s="626" t="s">
        <v>164</v>
      </c>
      <c r="M2550" s="580">
        <v>1.43</v>
      </c>
      <c r="N2550" s="581">
        <v>0.91</v>
      </c>
      <c r="O2550" s="626">
        <f t="shared" si="499"/>
        <v>1.17</v>
      </c>
      <c r="P2550" s="626" t="s">
        <v>164</v>
      </c>
      <c r="Q2550" s="583">
        <v>0</v>
      </c>
    </row>
    <row r="2551" spans="1:17" x14ac:dyDescent="0.35">
      <c r="A2551" s="594">
        <v>29</v>
      </c>
      <c r="B2551" s="581">
        <v>32.840000000000003</v>
      </c>
      <c r="C2551" s="581">
        <v>30.84</v>
      </c>
      <c r="D2551" s="707">
        <v>0</v>
      </c>
      <c r="E2551" s="707">
        <v>0</v>
      </c>
      <c r="F2551" s="707">
        <v>0</v>
      </c>
      <c r="G2551" s="583">
        <v>34.799999999999997</v>
      </c>
      <c r="H2551" s="583">
        <v>28.2</v>
      </c>
      <c r="I2551" s="604">
        <v>77</v>
      </c>
      <c r="J2551" s="604">
        <v>49</v>
      </c>
      <c r="K2551" s="626" t="s">
        <v>164</v>
      </c>
      <c r="L2551" s="626" t="s">
        <v>164</v>
      </c>
      <c r="M2551" s="581">
        <v>1.91</v>
      </c>
      <c r="N2551" s="581">
        <v>0.96</v>
      </c>
      <c r="O2551" s="626">
        <f t="shared" si="499"/>
        <v>1.4350000000000001</v>
      </c>
      <c r="P2551" s="626" t="s">
        <v>164</v>
      </c>
      <c r="Q2551" s="583">
        <v>0</v>
      </c>
    </row>
    <row r="2552" spans="1:17" x14ac:dyDescent="0.35">
      <c r="A2552" s="594">
        <v>30</v>
      </c>
      <c r="B2552" s="581">
        <v>37</v>
      </c>
      <c r="C2552" s="581">
        <v>32.08</v>
      </c>
      <c r="D2552" s="707">
        <v>0</v>
      </c>
      <c r="E2552" s="707">
        <v>0</v>
      </c>
      <c r="F2552" s="707">
        <v>0</v>
      </c>
      <c r="G2552" s="583">
        <v>38.200000000000003</v>
      </c>
      <c r="H2552" s="583">
        <v>25.6</v>
      </c>
      <c r="I2552" s="604">
        <v>84</v>
      </c>
      <c r="J2552" s="604">
        <v>38</v>
      </c>
      <c r="K2552" s="626" t="s">
        <v>164</v>
      </c>
      <c r="L2552" s="626" t="s">
        <v>164</v>
      </c>
      <c r="M2552" s="581">
        <v>1.26</v>
      </c>
      <c r="N2552" s="581">
        <v>0.79</v>
      </c>
      <c r="O2552" s="626">
        <f t="shared" si="499"/>
        <v>1.0249999999999999</v>
      </c>
      <c r="P2552" s="626" t="s">
        <v>164</v>
      </c>
      <c r="Q2552" s="583">
        <v>0</v>
      </c>
    </row>
    <row r="2553" spans="1:17" x14ac:dyDescent="0.35">
      <c r="A2553" s="580" t="s">
        <v>16</v>
      </c>
      <c r="B2553" s="581">
        <f>SUM(B2543:B2552)</f>
        <v>375.64</v>
      </c>
      <c r="C2553" s="581">
        <f>SUM(C2543:C2552)</f>
        <v>320.67999999999995</v>
      </c>
      <c r="D2553" s="581"/>
      <c r="E2553" s="581"/>
      <c r="F2553" s="581"/>
      <c r="G2553" s="581">
        <f>SUM(G2543:G2552)</f>
        <v>373.2</v>
      </c>
      <c r="H2553" s="581">
        <f>SUM(H2543:H2552)</f>
        <v>267.39999999999998</v>
      </c>
      <c r="I2553" s="581">
        <f>SUM(I2543:I2552)</f>
        <v>795</v>
      </c>
      <c r="J2553" s="581">
        <f>SUM(J2543:J2552)</f>
        <v>391</v>
      </c>
      <c r="K2553" s="626" t="s">
        <v>164</v>
      </c>
      <c r="L2553" s="626" t="s">
        <v>164</v>
      </c>
      <c r="M2553" s="581">
        <f>SUM(M2543:M2552)</f>
        <v>15.94</v>
      </c>
      <c r="N2553" s="581">
        <f>SUM(N2543:N2552)</f>
        <v>9.2899999999999991</v>
      </c>
      <c r="O2553" s="581">
        <f>SUM(O2543:O2552)</f>
        <v>12.615000000000002</v>
      </c>
      <c r="P2553" s="626" t="s">
        <v>164</v>
      </c>
      <c r="Q2553" s="581"/>
    </row>
    <row r="2554" spans="1:17" x14ac:dyDescent="0.35">
      <c r="A2554" s="580" t="s">
        <v>18</v>
      </c>
      <c r="B2554" s="581">
        <f>AVERAGE(B2543:B2552)</f>
        <v>37.564</v>
      </c>
      <c r="C2554" s="581">
        <f>AVERAGE(C2543:C2552)</f>
        <v>32.067999999999998</v>
      </c>
      <c r="D2554" s="581"/>
      <c r="E2554" s="581"/>
      <c r="F2554" s="581"/>
      <c r="G2554" s="581">
        <f>AVERAGE(G2543:G2552)</f>
        <v>37.32</v>
      </c>
      <c r="H2554" s="581">
        <f>AVERAGE(H2543:H2552)</f>
        <v>26.74</v>
      </c>
      <c r="I2554" s="581">
        <f>AVERAGE(I2543:I2552)</f>
        <v>79.5</v>
      </c>
      <c r="J2554" s="581">
        <f>AVERAGE(J2543:J2552)</f>
        <v>39.1</v>
      </c>
      <c r="K2554" s="626" t="s">
        <v>164</v>
      </c>
      <c r="L2554" s="581"/>
      <c r="M2554" s="581">
        <f>AVERAGE(M2543:M2552)</f>
        <v>1.5939999999999999</v>
      </c>
      <c r="N2554" s="581">
        <f>AVERAGE(N2543:N2552)</f>
        <v>0.92899999999999994</v>
      </c>
      <c r="O2554" s="581">
        <f>AVERAGE(O2543:O2552)</f>
        <v>1.2615000000000003</v>
      </c>
      <c r="P2554" s="626" t="s">
        <v>164</v>
      </c>
      <c r="Q2554" s="581"/>
    </row>
    <row r="2555" spans="1:17" x14ac:dyDescent="0.35">
      <c r="A2555" s="580" t="s">
        <v>49</v>
      </c>
      <c r="B2555" s="626">
        <f>B2553+B2541+B2529</f>
        <v>1061.42</v>
      </c>
      <c r="C2555" s="626">
        <f>C2553+C2541+C2529</f>
        <v>946.43999999999994</v>
      </c>
      <c r="D2555" s="626"/>
      <c r="E2555" s="626"/>
      <c r="F2555" s="626"/>
      <c r="G2555" s="626">
        <f>G2553+G2541+G2529</f>
        <v>1093.8</v>
      </c>
      <c r="H2555" s="626">
        <f>H2553+H2541+H2529</f>
        <v>802.7</v>
      </c>
      <c r="I2555" s="626">
        <f>I2553+I2541+I2529</f>
        <v>2567</v>
      </c>
      <c r="J2555" s="626">
        <f>J2553+J2541+J2529</f>
        <v>1305</v>
      </c>
      <c r="K2555" s="626" t="s">
        <v>164</v>
      </c>
      <c r="L2555" s="626"/>
      <c r="M2555" s="626">
        <f t="shared" ref="M2555:O2555" si="500">M2553+M2541+M2529</f>
        <v>42.629999999999995</v>
      </c>
      <c r="N2555" s="626">
        <f t="shared" si="500"/>
        <v>24.049999999999997</v>
      </c>
      <c r="O2555" s="626">
        <f t="shared" si="500"/>
        <v>33.340000000000003</v>
      </c>
      <c r="P2555" s="626" t="s">
        <v>164</v>
      </c>
      <c r="Q2555" s="627"/>
    </row>
    <row r="2556" spans="1:17" x14ac:dyDescent="0.35">
      <c r="A2556" s="580" t="s">
        <v>21</v>
      </c>
      <c r="B2556" s="626">
        <f>B2555/30</f>
        <v>35.38066666666667</v>
      </c>
      <c r="C2556" s="626">
        <f>C2555/30</f>
        <v>31.547999999999998</v>
      </c>
      <c r="D2556" s="626"/>
      <c r="E2556" s="626"/>
      <c r="F2556" s="626"/>
      <c r="G2556" s="626">
        <f>G2555/30</f>
        <v>36.46</v>
      </c>
      <c r="H2556" s="626">
        <f>H2555/30</f>
        <v>26.756666666666668</v>
      </c>
      <c r="I2556" s="626">
        <f>I2555/30</f>
        <v>85.566666666666663</v>
      </c>
      <c r="J2556" s="626">
        <f>J2555/30</f>
        <v>43.5</v>
      </c>
      <c r="K2556" s="626" t="s">
        <v>164</v>
      </c>
      <c r="L2556" s="626"/>
      <c r="M2556" s="626">
        <f t="shared" ref="M2556:O2556" si="501">M2555/30</f>
        <v>1.4209999999999998</v>
      </c>
      <c r="N2556" s="626">
        <f t="shared" si="501"/>
        <v>0.80166666666666653</v>
      </c>
      <c r="O2556" s="626">
        <f t="shared" si="501"/>
        <v>1.1113333333333335</v>
      </c>
      <c r="P2556" s="626" t="s">
        <v>164</v>
      </c>
      <c r="Q2556" s="627"/>
    </row>
    <row r="2557" spans="1:17" x14ac:dyDescent="0.35">
      <c r="A2557" s="634"/>
      <c r="B2557" s="634"/>
      <c r="C2557" s="634"/>
      <c r="D2557" s="634"/>
      <c r="E2557" s="634"/>
      <c r="F2557" s="634"/>
      <c r="G2557" s="634"/>
      <c r="H2557" s="634"/>
      <c r="I2557" s="634"/>
      <c r="J2557" s="634"/>
      <c r="K2557" s="634"/>
      <c r="L2557" s="634"/>
      <c r="M2557" s="634"/>
      <c r="N2557" s="634"/>
      <c r="O2557" s="634"/>
      <c r="P2557" s="634"/>
      <c r="Q2557" s="634"/>
    </row>
    <row r="2558" spans="1:17" x14ac:dyDescent="0.35">
      <c r="A2558" s="634"/>
      <c r="B2558" s="634"/>
      <c r="C2558" s="634"/>
      <c r="D2558" s="634"/>
      <c r="E2558" s="634"/>
      <c r="F2558" s="634"/>
      <c r="G2558" s="634"/>
      <c r="H2558" s="634"/>
      <c r="I2558" s="634"/>
      <c r="J2558" s="634"/>
      <c r="K2558" s="634"/>
      <c r="L2558" s="634"/>
      <c r="M2558" s="634"/>
      <c r="N2558" s="634"/>
      <c r="O2558" s="634"/>
      <c r="P2558" s="634"/>
      <c r="Q2558" s="634"/>
    </row>
    <row r="2559" spans="1:17" ht="15" thickBot="1" x14ac:dyDescent="0.4">
      <c r="A2559" s="634"/>
      <c r="B2559" s="1589" t="s">
        <v>394</v>
      </c>
      <c r="C2559" s="1589"/>
      <c r="D2559" s="1589"/>
      <c r="E2559" s="1589"/>
      <c r="F2559" s="1589"/>
      <c r="G2559" s="1589"/>
      <c r="H2559" s="1589"/>
      <c r="I2559" s="1589"/>
      <c r="J2559" s="1589"/>
      <c r="K2559" s="1589"/>
      <c r="L2559" s="1589"/>
      <c r="M2559" s="1589"/>
      <c r="N2559" s="658"/>
      <c r="O2559" s="658"/>
      <c r="P2559" s="657"/>
      <c r="Q2559" s="634"/>
    </row>
    <row r="2560" spans="1:17" ht="26.25" customHeight="1" x14ac:dyDescent="0.35">
      <c r="A2560" s="1569" t="s">
        <v>1</v>
      </c>
      <c r="B2560" s="1460" t="s">
        <v>23</v>
      </c>
      <c r="C2560" s="1578"/>
      <c r="D2560" s="1578"/>
      <c r="E2560" s="1578"/>
      <c r="F2560" s="1571"/>
      <c r="G2560" s="1460" t="s">
        <v>24</v>
      </c>
      <c r="H2560" s="1571"/>
      <c r="I2560" s="1460" t="s">
        <v>4</v>
      </c>
      <c r="J2560" s="1571"/>
      <c r="K2560" s="1572" t="s">
        <v>5</v>
      </c>
      <c r="L2560" s="1573"/>
      <c r="M2560" s="1590" t="s">
        <v>6</v>
      </c>
      <c r="N2560" s="1591"/>
      <c r="O2560" s="1592"/>
      <c r="P2560" s="1593" t="s">
        <v>7</v>
      </c>
      <c r="Q2560" s="1593" t="s">
        <v>8</v>
      </c>
    </row>
    <row r="2561" spans="1:17" ht="26" x14ac:dyDescent="0.35">
      <c r="A2561" s="1597"/>
      <c r="B2561" s="568">
        <v>0.05</v>
      </c>
      <c r="C2561" s="568">
        <v>0.1</v>
      </c>
      <c r="D2561" s="568"/>
      <c r="E2561" s="630">
        <v>0.5</v>
      </c>
      <c r="F2561" s="675">
        <v>1</v>
      </c>
      <c r="G2561" s="568" t="s">
        <v>9</v>
      </c>
      <c r="H2561" s="568" t="s">
        <v>10</v>
      </c>
      <c r="I2561" s="568" t="s">
        <v>9</v>
      </c>
      <c r="J2561" s="568" t="s">
        <v>10</v>
      </c>
      <c r="K2561" s="630" t="s">
        <v>11</v>
      </c>
      <c r="L2561" s="568" t="s">
        <v>12</v>
      </c>
      <c r="M2561" s="606" t="s">
        <v>13</v>
      </c>
      <c r="N2561" s="606" t="s">
        <v>14</v>
      </c>
      <c r="O2561" s="606" t="s">
        <v>15</v>
      </c>
      <c r="P2561" s="1579"/>
      <c r="Q2561" s="1579"/>
    </row>
    <row r="2562" spans="1:17" x14ac:dyDescent="0.35">
      <c r="A2562" s="580">
        <v>1</v>
      </c>
      <c r="B2562" s="580">
        <v>37.08</v>
      </c>
      <c r="C2562" s="581">
        <v>32.24</v>
      </c>
      <c r="D2562" s="574">
        <v>0</v>
      </c>
      <c r="E2562" s="574">
        <v>0</v>
      </c>
      <c r="F2562" s="574">
        <v>0</v>
      </c>
      <c r="G2562" s="583">
        <v>36</v>
      </c>
      <c r="H2562" s="583">
        <v>28</v>
      </c>
      <c r="I2562" s="604">
        <v>84</v>
      </c>
      <c r="J2562" s="604">
        <v>42</v>
      </c>
      <c r="K2562" s="574">
        <v>0</v>
      </c>
      <c r="L2562" s="574">
        <v>0</v>
      </c>
      <c r="M2562" s="581">
        <v>1.56</v>
      </c>
      <c r="N2562" s="580">
        <v>0.87</v>
      </c>
      <c r="O2562" s="626">
        <f>AVERAGE(M2562:N2562)</f>
        <v>1.2150000000000001</v>
      </c>
      <c r="P2562" s="626" t="s">
        <v>164</v>
      </c>
      <c r="Q2562" s="583">
        <v>0</v>
      </c>
    </row>
    <row r="2563" spans="1:17" x14ac:dyDescent="0.35">
      <c r="A2563" s="580">
        <v>2</v>
      </c>
      <c r="B2563" s="580">
        <v>26.52</v>
      </c>
      <c r="C2563" s="581">
        <v>29.76</v>
      </c>
      <c r="D2563" s="574">
        <v>0</v>
      </c>
      <c r="E2563" s="574">
        <v>0</v>
      </c>
      <c r="F2563" s="574">
        <v>0</v>
      </c>
      <c r="G2563" s="583">
        <v>35</v>
      </c>
      <c r="H2563" s="583">
        <v>27.4</v>
      </c>
      <c r="I2563" s="604">
        <v>92</v>
      </c>
      <c r="J2563" s="604">
        <v>65</v>
      </c>
      <c r="K2563" s="574">
        <v>0</v>
      </c>
      <c r="L2563" s="574">
        <v>0</v>
      </c>
      <c r="M2563" s="580">
        <v>1.5</v>
      </c>
      <c r="N2563" s="581">
        <v>1.01</v>
      </c>
      <c r="O2563" s="626">
        <f t="shared" ref="O2563:O2596" si="502">AVERAGE(M2563:N2563)</f>
        <v>1.2549999999999999</v>
      </c>
      <c r="P2563" s="626" t="s">
        <v>164</v>
      </c>
      <c r="Q2563" s="583">
        <v>0</v>
      </c>
    </row>
    <row r="2564" spans="1:17" x14ac:dyDescent="0.35">
      <c r="A2564" s="571">
        <v>3</v>
      </c>
      <c r="B2564" s="708">
        <v>30.88</v>
      </c>
      <c r="C2564" s="581">
        <v>30.04</v>
      </c>
      <c r="D2564" s="574">
        <v>0</v>
      </c>
      <c r="E2564" s="574">
        <v>0</v>
      </c>
      <c r="F2564" s="574">
        <v>0</v>
      </c>
      <c r="G2564" s="583">
        <v>36.200000000000003</v>
      </c>
      <c r="H2564" s="583">
        <v>26.2</v>
      </c>
      <c r="I2564" s="604">
        <v>96</v>
      </c>
      <c r="J2564" s="604">
        <v>44</v>
      </c>
      <c r="K2564" s="574">
        <v>0</v>
      </c>
      <c r="L2564" s="574">
        <v>0</v>
      </c>
      <c r="M2564" s="581">
        <v>1.76</v>
      </c>
      <c r="N2564" s="581">
        <v>2.02</v>
      </c>
      <c r="O2564" s="626">
        <f t="shared" si="502"/>
        <v>1.8900000000000001</v>
      </c>
      <c r="P2564" s="626" t="s">
        <v>164</v>
      </c>
      <c r="Q2564" s="583">
        <v>7.6</v>
      </c>
    </row>
    <row r="2565" spans="1:17" x14ac:dyDescent="0.35">
      <c r="A2565" s="571">
        <v>4</v>
      </c>
      <c r="B2565" s="708">
        <v>29.64</v>
      </c>
      <c r="C2565" s="581">
        <v>29.56</v>
      </c>
      <c r="D2565" s="574">
        <v>0</v>
      </c>
      <c r="E2565" s="574">
        <v>0</v>
      </c>
      <c r="F2565" s="574">
        <v>0</v>
      </c>
      <c r="G2565" s="583">
        <v>35</v>
      </c>
      <c r="H2565" s="583">
        <v>26</v>
      </c>
      <c r="I2565" s="604">
        <v>96</v>
      </c>
      <c r="J2565" s="604">
        <v>53</v>
      </c>
      <c r="K2565" s="574">
        <v>0</v>
      </c>
      <c r="L2565" s="574">
        <v>0</v>
      </c>
      <c r="M2565" s="581">
        <v>1.04</v>
      </c>
      <c r="N2565" s="580">
        <v>0.59</v>
      </c>
      <c r="O2565" s="626">
        <f t="shared" si="502"/>
        <v>0.81499999999999995</v>
      </c>
      <c r="P2565" s="626" t="s">
        <v>164</v>
      </c>
      <c r="Q2565" s="583">
        <v>7.9</v>
      </c>
    </row>
    <row r="2566" spans="1:17" x14ac:dyDescent="0.35">
      <c r="A2566" s="571">
        <v>5</v>
      </c>
      <c r="B2566" s="708">
        <v>32.520000000000003</v>
      </c>
      <c r="C2566" s="581">
        <v>30.72</v>
      </c>
      <c r="D2566" s="574">
        <v>0</v>
      </c>
      <c r="E2566" s="574">
        <v>0</v>
      </c>
      <c r="F2566" s="574">
        <v>0</v>
      </c>
      <c r="G2566" s="583">
        <v>35.4</v>
      </c>
      <c r="H2566" s="583">
        <v>26.2</v>
      </c>
      <c r="I2566" s="604">
        <v>96</v>
      </c>
      <c r="J2566" s="604">
        <v>41</v>
      </c>
      <c r="K2566" s="574">
        <v>0</v>
      </c>
      <c r="L2566" s="574">
        <v>0</v>
      </c>
      <c r="M2566" s="580">
        <v>0.19</v>
      </c>
      <c r="N2566" s="581">
        <v>2.17</v>
      </c>
      <c r="O2566" s="626">
        <f t="shared" si="502"/>
        <v>1.18</v>
      </c>
      <c r="P2566" s="626" t="s">
        <v>164</v>
      </c>
      <c r="Q2566" s="583">
        <v>0</v>
      </c>
    </row>
    <row r="2567" spans="1:17" x14ac:dyDescent="0.35">
      <c r="A2567" s="571">
        <v>6</v>
      </c>
      <c r="B2567" s="708">
        <v>30.16</v>
      </c>
      <c r="C2567" s="581">
        <v>20.8</v>
      </c>
      <c r="D2567" s="574">
        <v>0</v>
      </c>
      <c r="E2567" s="574">
        <v>0</v>
      </c>
      <c r="F2567" s="574">
        <v>0</v>
      </c>
      <c r="G2567" s="583">
        <v>34.6</v>
      </c>
      <c r="H2567" s="583">
        <v>27</v>
      </c>
      <c r="I2567" s="604">
        <v>88</v>
      </c>
      <c r="J2567" s="604">
        <v>46</v>
      </c>
      <c r="K2567" s="574">
        <v>0</v>
      </c>
      <c r="L2567" s="574">
        <v>0</v>
      </c>
      <c r="M2567" s="581">
        <v>1.49</v>
      </c>
      <c r="N2567" s="581">
        <v>0.95</v>
      </c>
      <c r="O2567" s="626">
        <f t="shared" si="502"/>
        <v>1.22</v>
      </c>
      <c r="P2567" s="626" t="s">
        <v>164</v>
      </c>
      <c r="Q2567" s="583">
        <v>0</v>
      </c>
    </row>
    <row r="2568" spans="1:17" x14ac:dyDescent="0.35">
      <c r="A2568" s="571">
        <v>7</v>
      </c>
      <c r="B2568" s="708">
        <v>24.88</v>
      </c>
      <c r="C2568" s="581">
        <v>27.56</v>
      </c>
      <c r="D2568" s="574">
        <v>0</v>
      </c>
      <c r="E2568" s="574">
        <v>0</v>
      </c>
      <c r="F2568" s="574">
        <v>0</v>
      </c>
      <c r="G2568" s="583">
        <v>32.799999999999997</v>
      </c>
      <c r="H2568" s="583">
        <v>27.2</v>
      </c>
      <c r="I2568" s="604">
        <v>92</v>
      </c>
      <c r="J2568" s="604">
        <v>77</v>
      </c>
      <c r="K2568" s="574">
        <v>0</v>
      </c>
      <c r="L2568" s="574">
        <v>0</v>
      </c>
      <c r="M2568" s="581">
        <v>1.52</v>
      </c>
      <c r="N2568" s="581">
        <v>0.75</v>
      </c>
      <c r="O2568" s="626">
        <f t="shared" si="502"/>
        <v>1.135</v>
      </c>
      <c r="P2568" s="626" t="s">
        <v>164</v>
      </c>
      <c r="Q2568" s="583">
        <v>0</v>
      </c>
    </row>
    <row r="2569" spans="1:17" x14ac:dyDescent="0.35">
      <c r="A2569" s="571">
        <v>8</v>
      </c>
      <c r="B2569" s="708">
        <v>28.4</v>
      </c>
      <c r="C2569" s="581">
        <v>27.88</v>
      </c>
      <c r="D2569" s="574">
        <v>0</v>
      </c>
      <c r="E2569" s="574">
        <v>0</v>
      </c>
      <c r="F2569" s="574">
        <v>0</v>
      </c>
      <c r="G2569" s="583">
        <v>33.200000000000003</v>
      </c>
      <c r="H2569" s="583">
        <v>26.2</v>
      </c>
      <c r="I2569" s="604">
        <v>92</v>
      </c>
      <c r="J2569" s="604">
        <v>48</v>
      </c>
      <c r="K2569" s="574">
        <v>0</v>
      </c>
      <c r="L2569" s="574">
        <v>0</v>
      </c>
      <c r="M2569" s="581">
        <v>0.96</v>
      </c>
      <c r="N2569" s="580">
        <v>0.53</v>
      </c>
      <c r="O2569" s="626">
        <f t="shared" si="502"/>
        <v>0.745</v>
      </c>
      <c r="P2569" s="626" t="s">
        <v>164</v>
      </c>
      <c r="Q2569" s="583">
        <v>0</v>
      </c>
    </row>
    <row r="2570" spans="1:17" x14ac:dyDescent="0.35">
      <c r="A2570" s="571">
        <v>9</v>
      </c>
      <c r="B2570" s="708">
        <v>28.88</v>
      </c>
      <c r="C2570" s="574">
        <v>28.92</v>
      </c>
      <c r="D2570" s="574">
        <v>0</v>
      </c>
      <c r="E2570" s="574">
        <v>0</v>
      </c>
      <c r="F2570" s="574">
        <v>0</v>
      </c>
      <c r="G2570" s="583">
        <v>34.6</v>
      </c>
      <c r="H2570" s="583">
        <v>26.4</v>
      </c>
      <c r="I2570" s="604">
        <v>88</v>
      </c>
      <c r="J2570" s="604">
        <v>37</v>
      </c>
      <c r="K2570" s="574">
        <v>0</v>
      </c>
      <c r="L2570" s="574">
        <v>0</v>
      </c>
      <c r="M2570" s="580">
        <v>1.1499999999999999</v>
      </c>
      <c r="N2570" s="581">
        <v>1.73</v>
      </c>
      <c r="O2570" s="626">
        <f t="shared" si="502"/>
        <v>1.44</v>
      </c>
      <c r="P2570" s="626" t="s">
        <v>164</v>
      </c>
      <c r="Q2570" s="583">
        <v>0</v>
      </c>
    </row>
    <row r="2571" spans="1:17" ht="15" thickBot="1" x14ac:dyDescent="0.4">
      <c r="A2571" s="580">
        <v>10</v>
      </c>
      <c r="B2571" s="580">
        <v>32.159999999999997</v>
      </c>
      <c r="C2571" s="581">
        <v>29.76</v>
      </c>
      <c r="D2571" s="574">
        <v>0</v>
      </c>
      <c r="E2571" s="574">
        <v>0</v>
      </c>
      <c r="F2571" s="574">
        <v>0</v>
      </c>
      <c r="G2571" s="583">
        <v>36.200000000000003</v>
      </c>
      <c r="H2571" s="583">
        <v>27</v>
      </c>
      <c r="I2571" s="604">
        <v>92</v>
      </c>
      <c r="J2571" s="604">
        <v>42</v>
      </c>
      <c r="K2571" s="574">
        <v>0</v>
      </c>
      <c r="L2571" s="574">
        <v>0</v>
      </c>
      <c r="M2571" s="581">
        <v>1.33</v>
      </c>
      <c r="N2571" s="581">
        <v>1.65</v>
      </c>
      <c r="O2571" s="626">
        <f t="shared" si="502"/>
        <v>1.49</v>
      </c>
      <c r="P2571" s="626" t="s">
        <v>164</v>
      </c>
      <c r="Q2571" s="583">
        <v>0</v>
      </c>
    </row>
    <row r="2572" spans="1:17" ht="15" thickBot="1" x14ac:dyDescent="0.4">
      <c r="A2572" s="597" t="s">
        <v>16</v>
      </c>
      <c r="B2572" s="580">
        <f>SUM(B2562:B2571)</f>
        <v>301.12</v>
      </c>
      <c r="C2572" s="580">
        <f>SUM(C2562:C2571)</f>
        <v>287.24</v>
      </c>
      <c r="D2572" s="580"/>
      <c r="E2572" s="580"/>
      <c r="F2572" s="580"/>
      <c r="G2572" s="580">
        <f>SUM(G2562:G2571)</f>
        <v>349</v>
      </c>
      <c r="H2572" s="580">
        <f>SUM(H2562:H2571)</f>
        <v>267.59999999999997</v>
      </c>
      <c r="I2572" s="580">
        <f>SUM(I2562:I2571)</f>
        <v>916</v>
      </c>
      <c r="J2572" s="580">
        <f>SUM(J2562:J2571)</f>
        <v>495</v>
      </c>
      <c r="K2572" s="574">
        <v>0</v>
      </c>
      <c r="L2572" s="574">
        <v>0</v>
      </c>
      <c r="M2572" s="580">
        <f>SUM(M2562:M2571)</f>
        <v>12.5</v>
      </c>
      <c r="N2572" s="580">
        <f>SUM(N2562:N2571)</f>
        <v>12.27</v>
      </c>
      <c r="O2572" s="626">
        <f t="shared" si="502"/>
        <v>12.385</v>
      </c>
      <c r="P2572" s="626" t="s">
        <v>164</v>
      </c>
      <c r="Q2572" s="583"/>
    </row>
    <row r="2573" spans="1:17" x14ac:dyDescent="0.35">
      <c r="A2573" s="645" t="s">
        <v>18</v>
      </c>
      <c r="B2573" s="580">
        <f>AVERAGE(B2562:B2571)</f>
        <v>30.112000000000002</v>
      </c>
      <c r="C2573" s="580">
        <f>AVERAGE(C2562:C2571)</f>
        <v>28.724</v>
      </c>
      <c r="D2573" s="580"/>
      <c r="E2573" s="580"/>
      <c r="F2573" s="580"/>
      <c r="G2573" s="580">
        <f>AVERAGE(G2562:G2571)</f>
        <v>34.9</v>
      </c>
      <c r="H2573" s="580">
        <f>AVERAGE(H2562:H2571)</f>
        <v>26.759999999999998</v>
      </c>
      <c r="I2573" s="580">
        <f>AVERAGE(I2562:I2571)</f>
        <v>91.6</v>
      </c>
      <c r="J2573" s="580">
        <f>AVERAGE(J2562:J2571)</f>
        <v>49.5</v>
      </c>
      <c r="K2573" s="574">
        <v>0</v>
      </c>
      <c r="L2573" s="574">
        <v>0</v>
      </c>
      <c r="M2573" s="580">
        <f>AVERAGE(M2562:M2571)</f>
        <v>1.25</v>
      </c>
      <c r="N2573" s="580">
        <f>AVERAGE(N2562:N2571)</f>
        <v>1.2269999999999999</v>
      </c>
      <c r="O2573" s="626">
        <f t="shared" si="502"/>
        <v>1.2384999999999999</v>
      </c>
      <c r="P2573" s="626" t="s">
        <v>164</v>
      </c>
      <c r="Q2573" s="583"/>
    </row>
    <row r="2574" spans="1:17" x14ac:dyDescent="0.35">
      <c r="A2574" s="580">
        <v>11</v>
      </c>
      <c r="B2574" s="580">
        <v>33.799999999999997</v>
      </c>
      <c r="C2574" s="581">
        <v>30.72</v>
      </c>
      <c r="D2574" s="574">
        <v>0</v>
      </c>
      <c r="E2574" s="574">
        <v>0</v>
      </c>
      <c r="F2574" s="574">
        <v>0</v>
      </c>
      <c r="G2574" s="583">
        <v>35.799999999999997</v>
      </c>
      <c r="H2574" s="583">
        <v>27.2</v>
      </c>
      <c r="I2574" s="604">
        <v>84</v>
      </c>
      <c r="J2574" s="604">
        <v>42</v>
      </c>
      <c r="K2574" s="574">
        <v>0</v>
      </c>
      <c r="L2574" s="574">
        <v>0</v>
      </c>
      <c r="M2574" s="581">
        <v>1.55</v>
      </c>
      <c r="N2574" s="580">
        <v>0.82</v>
      </c>
      <c r="O2574" s="626">
        <f t="shared" si="502"/>
        <v>1.1850000000000001</v>
      </c>
      <c r="P2574" s="626" t="s">
        <v>164</v>
      </c>
      <c r="Q2574" s="583">
        <v>0</v>
      </c>
    </row>
    <row r="2575" spans="1:17" x14ac:dyDescent="0.35">
      <c r="A2575" s="571">
        <v>12</v>
      </c>
      <c r="B2575" s="708">
        <v>30.24</v>
      </c>
      <c r="C2575" s="581">
        <v>29.44</v>
      </c>
      <c r="D2575" s="574">
        <v>0</v>
      </c>
      <c r="E2575" s="574">
        <v>0</v>
      </c>
      <c r="F2575" s="574">
        <v>0</v>
      </c>
      <c r="G2575" s="583">
        <v>35.200000000000003</v>
      </c>
      <c r="H2575" s="583">
        <v>26.8</v>
      </c>
      <c r="I2575" s="604">
        <v>92</v>
      </c>
      <c r="J2575" s="604">
        <v>50</v>
      </c>
      <c r="K2575" s="574">
        <v>0</v>
      </c>
      <c r="L2575" s="574">
        <v>0</v>
      </c>
      <c r="M2575" s="580">
        <v>1.98</v>
      </c>
      <c r="N2575" s="581">
        <v>2.1</v>
      </c>
      <c r="O2575" s="626">
        <f t="shared" si="502"/>
        <v>2.04</v>
      </c>
      <c r="P2575" s="626" t="s">
        <v>164</v>
      </c>
      <c r="Q2575" s="583">
        <v>0</v>
      </c>
    </row>
    <row r="2576" spans="1:17" x14ac:dyDescent="0.35">
      <c r="A2576" s="571">
        <v>13</v>
      </c>
      <c r="B2576" s="708">
        <v>25.2</v>
      </c>
      <c r="C2576" s="581">
        <v>26.92</v>
      </c>
      <c r="D2576" s="574">
        <v>0</v>
      </c>
      <c r="E2576" s="574">
        <v>0</v>
      </c>
      <c r="F2576" s="574">
        <v>0</v>
      </c>
      <c r="G2576" s="583">
        <v>35</v>
      </c>
      <c r="H2576" s="583">
        <v>26</v>
      </c>
      <c r="I2576" s="604">
        <v>96</v>
      </c>
      <c r="J2576" s="604">
        <v>73</v>
      </c>
      <c r="K2576" s="574">
        <v>0</v>
      </c>
      <c r="L2576" s="574">
        <v>0</v>
      </c>
      <c r="M2576" s="581">
        <v>1.04</v>
      </c>
      <c r="N2576" s="581">
        <v>0.47</v>
      </c>
      <c r="O2576" s="626">
        <f t="shared" si="502"/>
        <v>0.755</v>
      </c>
      <c r="P2576" s="626" t="s">
        <v>164</v>
      </c>
      <c r="Q2576" s="583">
        <v>9.5</v>
      </c>
    </row>
    <row r="2577" spans="1:17" x14ac:dyDescent="0.35">
      <c r="A2577" s="571">
        <v>14</v>
      </c>
      <c r="B2577" s="708">
        <v>30.16</v>
      </c>
      <c r="C2577" s="581">
        <v>29</v>
      </c>
      <c r="D2577" s="574">
        <v>0</v>
      </c>
      <c r="E2577" s="574">
        <v>0</v>
      </c>
      <c r="F2577" s="574">
        <v>0</v>
      </c>
      <c r="G2577" s="583">
        <v>34.6</v>
      </c>
      <c r="H2577" s="583">
        <v>26</v>
      </c>
      <c r="I2577" s="604">
        <v>96</v>
      </c>
      <c r="J2577" s="604">
        <v>49</v>
      </c>
      <c r="K2577" s="574">
        <v>0</v>
      </c>
      <c r="L2577" s="574">
        <v>0</v>
      </c>
      <c r="M2577" s="581">
        <v>1.21</v>
      </c>
      <c r="N2577" s="581">
        <v>0.46</v>
      </c>
      <c r="O2577" s="626">
        <f t="shared" si="502"/>
        <v>0.83499999999999996</v>
      </c>
      <c r="P2577" s="626" t="s">
        <v>164</v>
      </c>
      <c r="Q2577" s="583">
        <v>0</v>
      </c>
    </row>
    <row r="2578" spans="1:17" x14ac:dyDescent="0.35">
      <c r="A2578" s="571">
        <v>15</v>
      </c>
      <c r="B2578" s="708">
        <v>30.8</v>
      </c>
      <c r="C2578" s="581">
        <v>28.96</v>
      </c>
      <c r="D2578" s="574">
        <v>0</v>
      </c>
      <c r="E2578" s="574">
        <v>0</v>
      </c>
      <c r="F2578" s="574">
        <v>0</v>
      </c>
      <c r="G2578" s="583">
        <v>35.6</v>
      </c>
      <c r="H2578" s="583">
        <v>26.6</v>
      </c>
      <c r="I2578" s="604">
        <v>67</v>
      </c>
      <c r="J2578" s="604">
        <v>41</v>
      </c>
      <c r="K2578" s="574">
        <v>0</v>
      </c>
      <c r="L2578" s="574">
        <v>0</v>
      </c>
      <c r="M2578" s="581">
        <v>1.67</v>
      </c>
      <c r="N2578" s="580">
        <v>0.81</v>
      </c>
      <c r="O2578" s="626">
        <f t="shared" si="502"/>
        <v>1.24</v>
      </c>
      <c r="P2578" s="626" t="s">
        <v>164</v>
      </c>
      <c r="Q2578" s="583">
        <v>0</v>
      </c>
    </row>
    <row r="2579" spans="1:17" x14ac:dyDescent="0.35">
      <c r="A2579" s="571">
        <v>16</v>
      </c>
      <c r="B2579" s="708">
        <v>31.64</v>
      </c>
      <c r="C2579" s="581">
        <v>29.52</v>
      </c>
      <c r="D2579" s="574">
        <v>0</v>
      </c>
      <c r="E2579" s="574">
        <v>0</v>
      </c>
      <c r="F2579" s="574">
        <v>0</v>
      </c>
      <c r="G2579" s="583">
        <v>36.200000000000003</v>
      </c>
      <c r="H2579" s="583">
        <v>26.4</v>
      </c>
      <c r="I2579" s="604">
        <v>92</v>
      </c>
      <c r="J2579" s="604">
        <v>42</v>
      </c>
      <c r="K2579" s="574">
        <v>0</v>
      </c>
      <c r="L2579" s="574">
        <v>0</v>
      </c>
      <c r="M2579" s="580">
        <v>1.56</v>
      </c>
      <c r="N2579" s="581">
        <v>1</v>
      </c>
      <c r="O2579" s="626">
        <f t="shared" si="502"/>
        <v>1.28</v>
      </c>
      <c r="P2579" s="626" t="s">
        <v>164</v>
      </c>
      <c r="Q2579" s="583">
        <v>0</v>
      </c>
    </row>
    <row r="2580" spans="1:17" x14ac:dyDescent="0.35">
      <c r="A2580" s="571">
        <v>17</v>
      </c>
      <c r="B2580" s="708">
        <v>20.079999999999998</v>
      </c>
      <c r="C2580" s="581">
        <v>29.48</v>
      </c>
      <c r="D2580" s="574">
        <v>0</v>
      </c>
      <c r="E2580" s="574">
        <v>0</v>
      </c>
      <c r="F2580" s="574">
        <v>0</v>
      </c>
      <c r="G2580" s="583">
        <v>35</v>
      </c>
      <c r="H2580" s="583">
        <v>26.2</v>
      </c>
      <c r="I2580" s="604">
        <v>96</v>
      </c>
      <c r="J2580" s="604">
        <v>52</v>
      </c>
      <c r="K2580" s="574">
        <v>0</v>
      </c>
      <c r="L2580" s="574">
        <v>0</v>
      </c>
      <c r="M2580" s="581">
        <v>1.24</v>
      </c>
      <c r="N2580" s="581">
        <v>0.67</v>
      </c>
      <c r="O2580" s="626">
        <f t="shared" si="502"/>
        <v>0.95500000000000007</v>
      </c>
      <c r="P2580" s="626" t="s">
        <v>164</v>
      </c>
      <c r="Q2580" s="583">
        <v>4.5999999999999996</v>
      </c>
    </row>
    <row r="2581" spans="1:17" x14ac:dyDescent="0.35">
      <c r="A2581" s="571">
        <v>18</v>
      </c>
      <c r="B2581" s="708">
        <v>31.24</v>
      </c>
      <c r="C2581" s="581">
        <v>29.44</v>
      </c>
      <c r="D2581" s="574">
        <v>0</v>
      </c>
      <c r="E2581" s="574">
        <v>0</v>
      </c>
      <c r="F2581" s="574">
        <v>0</v>
      </c>
      <c r="G2581" s="583">
        <v>36</v>
      </c>
      <c r="H2581" s="583">
        <v>26.8</v>
      </c>
      <c r="I2581" s="604">
        <v>84</v>
      </c>
      <c r="J2581" s="604">
        <v>41</v>
      </c>
      <c r="K2581" s="574">
        <v>0</v>
      </c>
      <c r="L2581" s="574">
        <v>0</v>
      </c>
      <c r="M2581" s="581">
        <v>1.39</v>
      </c>
      <c r="N2581" s="580">
        <v>0.85</v>
      </c>
      <c r="O2581" s="626">
        <f t="shared" si="502"/>
        <v>1.1199999999999999</v>
      </c>
      <c r="P2581" s="626" t="s">
        <v>164</v>
      </c>
      <c r="Q2581" s="583">
        <v>0</v>
      </c>
    </row>
    <row r="2582" spans="1:17" x14ac:dyDescent="0.35">
      <c r="A2582" s="571">
        <v>19</v>
      </c>
      <c r="B2582" s="708">
        <v>25.6</v>
      </c>
      <c r="C2582" s="581">
        <v>27.16</v>
      </c>
      <c r="D2582" s="574">
        <v>0</v>
      </c>
      <c r="E2582" s="574">
        <v>0</v>
      </c>
      <c r="F2582" s="574">
        <v>0</v>
      </c>
      <c r="G2582" s="583">
        <v>34.200000000000003</v>
      </c>
      <c r="H2582" s="583">
        <v>26.2</v>
      </c>
      <c r="I2582" s="604">
        <v>96</v>
      </c>
      <c r="J2582" s="604">
        <v>65</v>
      </c>
      <c r="K2582" s="574">
        <v>0</v>
      </c>
      <c r="L2582" s="574">
        <v>0</v>
      </c>
      <c r="M2582" s="580">
        <v>1.25</v>
      </c>
      <c r="N2582" s="581">
        <v>0.73</v>
      </c>
      <c r="O2582" s="626">
        <f t="shared" si="502"/>
        <v>0.99</v>
      </c>
      <c r="P2582" s="626" t="s">
        <v>164</v>
      </c>
      <c r="Q2582" s="583">
        <v>23.9</v>
      </c>
    </row>
    <row r="2583" spans="1:17" ht="15" thickBot="1" x14ac:dyDescent="0.4">
      <c r="A2583" s="580">
        <v>20</v>
      </c>
      <c r="B2583" s="580">
        <v>27.76</v>
      </c>
      <c r="C2583" s="581">
        <v>27.28</v>
      </c>
      <c r="D2583" s="574">
        <v>0</v>
      </c>
      <c r="E2583" s="574">
        <v>0</v>
      </c>
      <c r="F2583" s="574">
        <v>0</v>
      </c>
      <c r="G2583" s="583">
        <v>32.200000000000003</v>
      </c>
      <c r="H2583" s="583">
        <v>25.4</v>
      </c>
      <c r="I2583" s="604">
        <v>96</v>
      </c>
      <c r="J2583" s="604">
        <v>50</v>
      </c>
      <c r="K2583" s="574">
        <v>0</v>
      </c>
      <c r="L2583" s="574">
        <v>0</v>
      </c>
      <c r="M2583" s="581">
        <v>1.1599999999999999</v>
      </c>
      <c r="N2583" s="581">
        <v>0.65</v>
      </c>
      <c r="O2583" s="626">
        <f t="shared" si="502"/>
        <v>0.90500000000000003</v>
      </c>
      <c r="P2583" s="626" t="s">
        <v>164</v>
      </c>
      <c r="Q2583" s="583">
        <v>2.8</v>
      </c>
    </row>
    <row r="2584" spans="1:17" ht="15" thickBot="1" x14ac:dyDescent="0.4">
      <c r="A2584" s="597" t="s">
        <v>16</v>
      </c>
      <c r="B2584" s="580">
        <f>SUM(B2574:B2583)</f>
        <v>286.52</v>
      </c>
      <c r="C2584" s="580">
        <f>SUM(C2574:C2583)</f>
        <v>287.91999999999996</v>
      </c>
      <c r="D2584" s="580"/>
      <c r="E2584" s="580"/>
      <c r="F2584" s="580"/>
      <c r="G2584" s="580">
        <f>SUM(G2574:G2583)</f>
        <v>349.79999999999995</v>
      </c>
      <c r="H2584" s="580">
        <f>SUM(H2574:H2583)</f>
        <v>263.59999999999997</v>
      </c>
      <c r="I2584" s="580">
        <f>SUM(I2574:I2583)</f>
        <v>899</v>
      </c>
      <c r="J2584" s="580">
        <f>SUM(J2574:J2583)</f>
        <v>505</v>
      </c>
      <c r="K2584" s="574">
        <v>0</v>
      </c>
      <c r="L2584" s="574">
        <v>0</v>
      </c>
      <c r="M2584" s="580">
        <f>SUM(M2574:M2583)</f>
        <v>14.05</v>
      </c>
      <c r="N2584" s="580">
        <f>SUM(N2574:N2583)</f>
        <v>8.56</v>
      </c>
      <c r="O2584" s="626">
        <f t="shared" si="502"/>
        <v>11.305</v>
      </c>
      <c r="P2584" s="626" t="s">
        <v>164</v>
      </c>
      <c r="Q2584" s="583"/>
    </row>
    <row r="2585" spans="1:17" x14ac:dyDescent="0.35">
      <c r="A2585" s="645" t="s">
        <v>18</v>
      </c>
      <c r="B2585" s="581">
        <f>AVERAGE(B2574:B2583)</f>
        <v>28.651999999999997</v>
      </c>
      <c r="C2585" s="581">
        <f>AVERAGE(C2574:C2583)</f>
        <v>28.791999999999994</v>
      </c>
      <c r="D2585" s="581"/>
      <c r="E2585" s="581"/>
      <c r="F2585" s="581"/>
      <c r="G2585" s="581">
        <f>AVERAGE(G2574:G2583)</f>
        <v>34.979999999999997</v>
      </c>
      <c r="H2585" s="581">
        <f>AVERAGE(H2574:H2583)</f>
        <v>26.359999999999996</v>
      </c>
      <c r="I2585" s="581">
        <f>AVERAGE(I2574:I2583)</f>
        <v>89.9</v>
      </c>
      <c r="J2585" s="581">
        <f>AVERAGE(J2574:J2583)</f>
        <v>50.5</v>
      </c>
      <c r="K2585" s="574">
        <v>0</v>
      </c>
      <c r="L2585" s="574">
        <v>0</v>
      </c>
      <c r="M2585" s="581">
        <f>AVERAGE(M2574:M2583)</f>
        <v>1.405</v>
      </c>
      <c r="N2585" s="581">
        <f>AVERAGE(N2574:N2583)</f>
        <v>0.85600000000000009</v>
      </c>
      <c r="O2585" s="626">
        <f t="shared" si="502"/>
        <v>1.1305000000000001</v>
      </c>
      <c r="P2585" s="626" t="s">
        <v>164</v>
      </c>
      <c r="Q2585" s="583"/>
    </row>
    <row r="2586" spans="1:17" x14ac:dyDescent="0.35">
      <c r="A2586" s="580">
        <v>21</v>
      </c>
      <c r="B2586" s="580">
        <v>30.72</v>
      </c>
      <c r="C2586" s="581">
        <v>28.96</v>
      </c>
      <c r="D2586" s="574">
        <v>0</v>
      </c>
      <c r="E2586" s="574">
        <v>0</v>
      </c>
      <c r="F2586" s="574">
        <v>0</v>
      </c>
      <c r="G2586" s="583">
        <v>34.799999999999997</v>
      </c>
      <c r="H2586" s="583">
        <v>27.2</v>
      </c>
      <c r="I2586" s="604">
        <v>92</v>
      </c>
      <c r="J2586" s="604">
        <v>45</v>
      </c>
      <c r="K2586" s="574">
        <v>0</v>
      </c>
      <c r="L2586" s="574">
        <v>0</v>
      </c>
      <c r="M2586" s="581">
        <v>1.07</v>
      </c>
      <c r="N2586" s="581">
        <v>0.92</v>
      </c>
      <c r="O2586" s="626">
        <f t="shared" si="502"/>
        <v>0.99500000000000011</v>
      </c>
      <c r="P2586" s="626" t="s">
        <v>164</v>
      </c>
      <c r="Q2586" s="583">
        <v>0</v>
      </c>
    </row>
    <row r="2587" spans="1:17" x14ac:dyDescent="0.35">
      <c r="A2587" s="594">
        <v>22</v>
      </c>
      <c r="B2587" s="689">
        <v>33.6</v>
      </c>
      <c r="C2587" s="581">
        <v>30.28</v>
      </c>
      <c r="D2587" s="574">
        <v>0</v>
      </c>
      <c r="E2587" s="574">
        <v>0</v>
      </c>
      <c r="F2587" s="574">
        <v>0</v>
      </c>
      <c r="G2587" s="583">
        <v>36.4</v>
      </c>
      <c r="H2587" s="583">
        <v>26.8</v>
      </c>
      <c r="I2587" s="604">
        <v>92</v>
      </c>
      <c r="J2587" s="604">
        <v>39</v>
      </c>
      <c r="K2587" s="574">
        <v>0</v>
      </c>
      <c r="L2587" s="574">
        <v>0</v>
      </c>
      <c r="M2587" s="581">
        <v>1.1499999999999999</v>
      </c>
      <c r="N2587" s="580">
        <v>0.77</v>
      </c>
      <c r="O2587" s="626">
        <f t="shared" si="502"/>
        <v>0.96</v>
      </c>
      <c r="P2587" s="626" t="s">
        <v>164</v>
      </c>
      <c r="Q2587" s="583">
        <v>0</v>
      </c>
    </row>
    <row r="2588" spans="1:17" x14ac:dyDescent="0.35">
      <c r="A2588" s="594">
        <v>23</v>
      </c>
      <c r="B2588" s="689">
        <v>31.72</v>
      </c>
      <c r="C2588" s="581">
        <v>30</v>
      </c>
      <c r="D2588" s="574">
        <v>0</v>
      </c>
      <c r="E2588" s="574">
        <v>0</v>
      </c>
      <c r="F2588" s="574">
        <v>0</v>
      </c>
      <c r="G2588" s="583">
        <v>36.200000000000003</v>
      </c>
      <c r="H2588" s="583">
        <v>27.2</v>
      </c>
      <c r="I2588" s="604">
        <v>92</v>
      </c>
      <c r="J2588" s="604">
        <v>42</v>
      </c>
      <c r="K2588" s="574">
        <v>0</v>
      </c>
      <c r="L2588" s="574">
        <v>0</v>
      </c>
      <c r="M2588" s="580">
        <v>2.16</v>
      </c>
      <c r="N2588" s="581">
        <v>0.74</v>
      </c>
      <c r="O2588" s="626">
        <f t="shared" si="502"/>
        <v>1.4500000000000002</v>
      </c>
      <c r="P2588" s="626" t="s">
        <v>164</v>
      </c>
      <c r="Q2588" s="583">
        <v>0</v>
      </c>
    </row>
    <row r="2589" spans="1:17" x14ac:dyDescent="0.35">
      <c r="A2589" s="594">
        <v>24</v>
      </c>
      <c r="B2589" s="689">
        <v>30.08</v>
      </c>
      <c r="C2589" s="581">
        <v>29.52</v>
      </c>
      <c r="D2589" s="574">
        <v>0</v>
      </c>
      <c r="E2589" s="574">
        <v>0</v>
      </c>
      <c r="F2589" s="574">
        <v>0</v>
      </c>
      <c r="G2589" s="583">
        <v>35.200000000000003</v>
      </c>
      <c r="H2589" s="583">
        <v>27</v>
      </c>
      <c r="I2589" s="604">
        <v>88</v>
      </c>
      <c r="J2589" s="604">
        <v>54</v>
      </c>
      <c r="K2589" s="574">
        <v>0</v>
      </c>
      <c r="L2589" s="574">
        <v>0</v>
      </c>
      <c r="M2589" s="581">
        <v>0.42</v>
      </c>
      <c r="N2589" s="581">
        <v>0.71</v>
      </c>
      <c r="O2589" s="626">
        <f t="shared" si="502"/>
        <v>0.56499999999999995</v>
      </c>
      <c r="P2589" s="626" t="s">
        <v>164</v>
      </c>
      <c r="Q2589" s="583">
        <v>0</v>
      </c>
    </row>
    <row r="2590" spans="1:17" x14ac:dyDescent="0.35">
      <c r="A2590" s="594">
        <v>25</v>
      </c>
      <c r="B2590" s="689">
        <v>29.92</v>
      </c>
      <c r="C2590" s="581">
        <v>28.84</v>
      </c>
      <c r="D2590" s="574">
        <v>0</v>
      </c>
      <c r="E2590" s="574">
        <v>0</v>
      </c>
      <c r="F2590" s="574">
        <v>0</v>
      </c>
      <c r="G2590" s="583">
        <v>33</v>
      </c>
      <c r="H2590" s="583">
        <v>27.8</v>
      </c>
      <c r="I2590" s="604">
        <v>84</v>
      </c>
      <c r="J2590" s="604">
        <v>55</v>
      </c>
      <c r="K2590" s="574">
        <v>0</v>
      </c>
      <c r="L2590" s="574">
        <v>0</v>
      </c>
      <c r="M2590" s="581">
        <v>1.7</v>
      </c>
      <c r="N2590" s="580">
        <v>0.52</v>
      </c>
      <c r="O2590" s="626">
        <f t="shared" si="502"/>
        <v>1.1099999999999999</v>
      </c>
      <c r="P2590" s="626" t="s">
        <v>164</v>
      </c>
      <c r="Q2590" s="583">
        <v>0</v>
      </c>
    </row>
    <row r="2591" spans="1:17" x14ac:dyDescent="0.35">
      <c r="A2591" s="594">
        <v>26</v>
      </c>
      <c r="B2591" s="689">
        <v>32.4</v>
      </c>
      <c r="C2591" s="581">
        <v>29.24</v>
      </c>
      <c r="D2591" s="574">
        <v>0</v>
      </c>
      <c r="E2591" s="574">
        <v>0</v>
      </c>
      <c r="F2591" s="574">
        <v>0</v>
      </c>
      <c r="G2591" s="583">
        <v>33.4</v>
      </c>
      <c r="H2591" s="583">
        <v>27.2</v>
      </c>
      <c r="I2591" s="604">
        <v>92</v>
      </c>
      <c r="J2591" s="604">
        <v>51</v>
      </c>
      <c r="K2591" s="574">
        <v>0</v>
      </c>
      <c r="L2591" s="574">
        <v>0</v>
      </c>
      <c r="M2591" s="580">
        <v>1.33</v>
      </c>
      <c r="N2591" s="581">
        <v>0.49</v>
      </c>
      <c r="O2591" s="626">
        <f t="shared" si="502"/>
        <v>0.91</v>
      </c>
      <c r="P2591" s="626" t="s">
        <v>164</v>
      </c>
      <c r="Q2591" s="583">
        <v>0</v>
      </c>
    </row>
    <row r="2592" spans="1:17" x14ac:dyDescent="0.35">
      <c r="A2592" s="594">
        <v>27</v>
      </c>
      <c r="B2592" s="689">
        <v>28</v>
      </c>
      <c r="C2592" s="581">
        <v>28.48</v>
      </c>
      <c r="D2592" s="574">
        <v>0</v>
      </c>
      <c r="E2592" s="574">
        <v>0</v>
      </c>
      <c r="F2592" s="574">
        <v>0</v>
      </c>
      <c r="G2592" s="583">
        <v>31</v>
      </c>
      <c r="H2592" s="583">
        <v>27.2</v>
      </c>
      <c r="I2592" s="604">
        <v>92</v>
      </c>
      <c r="J2592" s="604">
        <v>81</v>
      </c>
      <c r="K2592" s="574">
        <v>0</v>
      </c>
      <c r="L2592" s="574">
        <v>0</v>
      </c>
      <c r="M2592" s="581">
        <v>1.57</v>
      </c>
      <c r="N2592" s="581">
        <v>0.31</v>
      </c>
      <c r="O2592" s="626">
        <f t="shared" si="502"/>
        <v>0.94000000000000006</v>
      </c>
      <c r="P2592" s="626" t="s">
        <v>164</v>
      </c>
      <c r="Q2592" s="583">
        <v>15</v>
      </c>
    </row>
    <row r="2593" spans="1:17" x14ac:dyDescent="0.35">
      <c r="A2593" s="594">
        <v>28</v>
      </c>
      <c r="B2593" s="689">
        <v>30.52</v>
      </c>
      <c r="C2593" s="581">
        <v>29.36</v>
      </c>
      <c r="D2593" s="574">
        <v>0</v>
      </c>
      <c r="E2593" s="574">
        <v>0</v>
      </c>
      <c r="F2593" s="574">
        <v>0</v>
      </c>
      <c r="G2593" s="583">
        <v>35.200000000000003</v>
      </c>
      <c r="H2593" s="583">
        <v>27.2</v>
      </c>
      <c r="I2593" s="604">
        <v>92</v>
      </c>
      <c r="J2593" s="604">
        <v>52</v>
      </c>
      <c r="K2593" s="574">
        <v>0</v>
      </c>
      <c r="L2593" s="574">
        <v>0</v>
      </c>
      <c r="M2593" s="581">
        <v>1.04</v>
      </c>
      <c r="N2593" s="581">
        <v>0.74</v>
      </c>
      <c r="O2593" s="626">
        <f t="shared" si="502"/>
        <v>0.89</v>
      </c>
      <c r="P2593" s="626" t="s">
        <v>164</v>
      </c>
      <c r="Q2593" s="583">
        <v>0</v>
      </c>
    </row>
    <row r="2594" spans="1:17" x14ac:dyDescent="0.35">
      <c r="A2594" s="594">
        <v>29</v>
      </c>
      <c r="B2594" s="689">
        <v>31.52</v>
      </c>
      <c r="C2594" s="581">
        <v>29.68</v>
      </c>
      <c r="D2594" s="574">
        <v>0</v>
      </c>
      <c r="E2594" s="574">
        <v>0</v>
      </c>
      <c r="F2594" s="574">
        <v>0</v>
      </c>
      <c r="G2594" s="583">
        <v>35.200000000000003</v>
      </c>
      <c r="H2594" s="583">
        <v>25.8</v>
      </c>
      <c r="I2594" s="604">
        <v>92</v>
      </c>
      <c r="J2594" s="604">
        <v>40</v>
      </c>
      <c r="K2594" s="574">
        <v>0</v>
      </c>
      <c r="L2594" s="574">
        <v>0</v>
      </c>
      <c r="M2594" s="581">
        <v>1.03</v>
      </c>
      <c r="N2594" s="580">
        <v>0.73</v>
      </c>
      <c r="O2594" s="626">
        <f t="shared" si="502"/>
        <v>0.88</v>
      </c>
      <c r="P2594" s="626" t="s">
        <v>164</v>
      </c>
      <c r="Q2594" s="583">
        <v>0</v>
      </c>
    </row>
    <row r="2595" spans="1:17" x14ac:dyDescent="0.35">
      <c r="A2595" s="594">
        <v>30</v>
      </c>
      <c r="B2595" s="689">
        <v>31.2</v>
      </c>
      <c r="C2595" s="581">
        <v>29.2</v>
      </c>
      <c r="D2595" s="574">
        <v>0</v>
      </c>
      <c r="E2595" s="574">
        <v>0</v>
      </c>
      <c r="F2595" s="574">
        <v>0</v>
      </c>
      <c r="G2595" s="583">
        <v>36</v>
      </c>
      <c r="H2595" s="583">
        <v>26.4</v>
      </c>
      <c r="I2595" s="604">
        <v>92</v>
      </c>
      <c r="J2595" s="604">
        <v>50</v>
      </c>
      <c r="K2595" s="574">
        <v>0</v>
      </c>
      <c r="L2595" s="574">
        <v>0</v>
      </c>
      <c r="M2595" s="581">
        <v>1.5</v>
      </c>
      <c r="N2595" s="581">
        <v>0.64</v>
      </c>
      <c r="O2595" s="626">
        <f t="shared" si="502"/>
        <v>1.07</v>
      </c>
      <c r="P2595" s="626" t="s">
        <v>164</v>
      </c>
      <c r="Q2595" s="583">
        <v>0</v>
      </c>
    </row>
    <row r="2596" spans="1:17" ht="15" thickBot="1" x14ac:dyDescent="0.4">
      <c r="A2596" s="580">
        <v>31</v>
      </c>
      <c r="B2596" s="580">
        <v>31.84</v>
      </c>
      <c r="C2596" s="581">
        <v>29.52</v>
      </c>
      <c r="D2596" s="574">
        <v>0</v>
      </c>
      <c r="E2596" s="574">
        <v>0</v>
      </c>
      <c r="F2596" s="574">
        <v>0</v>
      </c>
      <c r="G2596" s="583">
        <v>35</v>
      </c>
      <c r="H2596" s="583">
        <v>26</v>
      </c>
      <c r="I2596" s="604">
        <v>96</v>
      </c>
      <c r="J2596" s="604">
        <v>42</v>
      </c>
      <c r="K2596" s="574">
        <v>0</v>
      </c>
      <c r="L2596" s="574">
        <v>0</v>
      </c>
      <c r="M2596" s="583">
        <v>1.35</v>
      </c>
      <c r="N2596" s="581">
        <v>0.79</v>
      </c>
      <c r="O2596" s="626">
        <f t="shared" si="502"/>
        <v>1.07</v>
      </c>
      <c r="P2596" s="626" t="s">
        <v>164</v>
      </c>
      <c r="Q2596" s="583">
        <v>0</v>
      </c>
    </row>
    <row r="2597" spans="1:17" ht="15" thickBot="1" x14ac:dyDescent="0.4">
      <c r="A2597" s="597" t="s">
        <v>16</v>
      </c>
      <c r="B2597" s="581">
        <f>SUM(B2586:B2596)</f>
        <v>341.52</v>
      </c>
      <c r="C2597" s="581">
        <f>SUM(C2586:C2596)</f>
        <v>323.08</v>
      </c>
      <c r="D2597" s="581"/>
      <c r="E2597" s="581"/>
      <c r="F2597" s="581"/>
      <c r="G2597" s="581">
        <f>SUM(G2586:G2596)</f>
        <v>381.4</v>
      </c>
      <c r="H2597" s="581">
        <f>SUM(H2586:H2596)</f>
        <v>295.79999999999995</v>
      </c>
      <c r="I2597" s="581">
        <f>SUM(I2586:I2596)</f>
        <v>1004</v>
      </c>
      <c r="J2597" s="581">
        <f>SUM(J2586:J2596)</f>
        <v>551</v>
      </c>
      <c r="K2597" s="581"/>
      <c r="L2597" s="581"/>
      <c r="M2597" s="581">
        <f>SUM(M2586:M2596)</f>
        <v>14.32</v>
      </c>
      <c r="N2597" s="581">
        <f>SUM(N2586:N2596)</f>
        <v>7.3599999999999994</v>
      </c>
      <c r="O2597" s="581">
        <f t="shared" ref="O2597" si="503">SUM(O2586:O2596)</f>
        <v>10.840000000000002</v>
      </c>
      <c r="P2597" s="626" t="s">
        <v>164</v>
      </c>
      <c r="Q2597" s="581"/>
    </row>
    <row r="2598" spans="1:17" x14ac:dyDescent="0.35">
      <c r="A2598" s="645" t="s">
        <v>18</v>
      </c>
      <c r="B2598" s="586">
        <f>AVERAGE(B2586:B2596)</f>
        <v>31.047272727272727</v>
      </c>
      <c r="C2598" s="586">
        <f>AVERAGE(C2586:C2596)</f>
        <v>29.370909090909091</v>
      </c>
      <c r="D2598" s="586"/>
      <c r="E2598" s="586"/>
      <c r="F2598" s="586"/>
      <c r="G2598" s="586">
        <f>AVERAGE(G2586:G2596)</f>
        <v>34.672727272727272</v>
      </c>
      <c r="H2598" s="586">
        <f>AVERAGE(H2586:H2596)</f>
        <v>26.890909090909087</v>
      </c>
      <c r="I2598" s="586">
        <f>AVERAGE(I2586:I2596)</f>
        <v>91.272727272727266</v>
      </c>
      <c r="J2598" s="586">
        <f>AVERAGE(J2586:J2596)</f>
        <v>50.090909090909093</v>
      </c>
      <c r="K2598" s="586"/>
      <c r="L2598" s="586"/>
      <c r="M2598" s="586">
        <f>AVERAGE(M2586:M2596)</f>
        <v>1.3018181818181818</v>
      </c>
      <c r="N2598" s="586">
        <f>AVERAGE(N2586:N2596)</f>
        <v>0.66909090909090907</v>
      </c>
      <c r="O2598" s="586">
        <f t="shared" ref="O2598" si="504">AVERAGE(O2586:O2596)</f>
        <v>0.98545454545454558</v>
      </c>
      <c r="P2598" s="626" t="s">
        <v>164</v>
      </c>
      <c r="Q2598" s="586"/>
    </row>
    <row r="2599" spans="1:17" x14ac:dyDescent="0.35">
      <c r="A2599" s="580" t="s">
        <v>49</v>
      </c>
      <c r="B2599" s="626">
        <f>B2597+B2584+B2572</f>
        <v>929.16</v>
      </c>
      <c r="C2599" s="626">
        <f>C2597+C2584+C2572</f>
        <v>898.24</v>
      </c>
      <c r="D2599" s="626"/>
      <c r="E2599" s="626"/>
      <c r="F2599" s="626"/>
      <c r="G2599" s="626">
        <f>G2597+G2584+G2572</f>
        <v>1080.1999999999998</v>
      </c>
      <c r="H2599" s="626">
        <f>H2597+H2584+H2572</f>
        <v>826.99999999999977</v>
      </c>
      <c r="I2599" s="626">
        <f>I2597+I2584+I2572</f>
        <v>2819</v>
      </c>
      <c r="J2599" s="626">
        <f>J2597+J2584+J2572</f>
        <v>1551</v>
      </c>
      <c r="K2599" s="626"/>
      <c r="L2599" s="626"/>
      <c r="M2599" s="626">
        <f>M2597+M2584+M2572</f>
        <v>40.870000000000005</v>
      </c>
      <c r="N2599" s="626">
        <f>N2597+N2584+N2572</f>
        <v>28.189999999999998</v>
      </c>
      <c r="O2599" s="626">
        <f t="shared" ref="O2599" si="505">O2597+O2584+O2572</f>
        <v>34.53</v>
      </c>
      <c r="P2599" s="626" t="s">
        <v>164</v>
      </c>
      <c r="Q2599" s="627"/>
    </row>
    <row r="2600" spans="1:17" x14ac:dyDescent="0.35">
      <c r="A2600" s="580" t="s">
        <v>21</v>
      </c>
      <c r="B2600" s="626">
        <f>B2599/31</f>
        <v>29.972903225806451</v>
      </c>
      <c r="C2600" s="626">
        <f>C2599/31</f>
        <v>28.975483870967743</v>
      </c>
      <c r="D2600" s="626"/>
      <c r="E2600" s="626"/>
      <c r="F2600" s="626"/>
      <c r="G2600" s="626">
        <f>G2599/31</f>
        <v>34.845161290322572</v>
      </c>
      <c r="H2600" s="626">
        <f>H2599/31</f>
        <v>26.677419354838701</v>
      </c>
      <c r="I2600" s="626">
        <f>I2599/31</f>
        <v>90.935483870967744</v>
      </c>
      <c r="J2600" s="626">
        <f>J2599/31</f>
        <v>50.032258064516128</v>
      </c>
      <c r="K2600" s="626"/>
      <c r="L2600" s="626"/>
      <c r="M2600" s="626">
        <f>M2599/31</f>
        <v>1.3183870967741937</v>
      </c>
      <c r="N2600" s="626">
        <f>N2599/31</f>
        <v>0.90935483870967737</v>
      </c>
      <c r="O2600" s="626">
        <f t="shared" ref="O2600" si="506">O2599/31</f>
        <v>1.1138709677419356</v>
      </c>
      <c r="P2600" s="626" t="s">
        <v>164</v>
      </c>
      <c r="Q2600" s="627"/>
    </row>
    <row r="2601" spans="1:17" ht="15" thickBot="1" x14ac:dyDescent="0.4">
      <c r="A2601" s="634"/>
      <c r="B2601" s="1605" t="s">
        <v>395</v>
      </c>
      <c r="C2601" s="1605"/>
      <c r="D2601" s="1605"/>
      <c r="E2601" s="1605"/>
      <c r="F2601" s="1605"/>
      <c r="G2601" s="1605"/>
      <c r="H2601" s="1605"/>
      <c r="I2601" s="1605"/>
      <c r="J2601" s="1605"/>
      <c r="K2601" s="1605"/>
      <c r="L2601" s="1605"/>
      <c r="M2601" s="1605"/>
      <c r="N2601" s="658"/>
      <c r="O2601" s="658"/>
      <c r="P2601" s="657"/>
      <c r="Q2601" s="634"/>
    </row>
    <row r="2602" spans="1:17" ht="28.5" customHeight="1" x14ac:dyDescent="0.35">
      <c r="A2602" s="1569" t="s">
        <v>1</v>
      </c>
      <c r="B2602" s="1460" t="s">
        <v>23</v>
      </c>
      <c r="C2602" s="1578"/>
      <c r="D2602" s="1578"/>
      <c r="E2602" s="1578"/>
      <c r="F2602" s="1571"/>
      <c r="G2602" s="1460" t="s">
        <v>24</v>
      </c>
      <c r="H2602" s="1571"/>
      <c r="I2602" s="1460" t="s">
        <v>4</v>
      </c>
      <c r="J2602" s="1571"/>
      <c r="K2602" s="1572" t="s">
        <v>5</v>
      </c>
      <c r="L2602" s="1573"/>
      <c r="M2602" s="1590" t="s">
        <v>6</v>
      </c>
      <c r="N2602" s="1591"/>
      <c r="O2602" s="1592"/>
      <c r="P2602" s="1593" t="s">
        <v>7</v>
      </c>
      <c r="Q2602" s="1593" t="s">
        <v>8</v>
      </c>
    </row>
    <row r="2603" spans="1:17" ht="26" x14ac:dyDescent="0.35">
      <c r="A2603" s="1597"/>
      <c r="B2603" s="568" t="s">
        <v>396</v>
      </c>
      <c r="C2603" s="568" t="s">
        <v>397</v>
      </c>
      <c r="D2603" s="709" t="s">
        <v>322</v>
      </c>
      <c r="E2603" s="709" t="s">
        <v>228</v>
      </c>
      <c r="F2603" s="709" t="s">
        <v>229</v>
      </c>
      <c r="G2603" s="568" t="s">
        <v>9</v>
      </c>
      <c r="H2603" s="568" t="s">
        <v>10</v>
      </c>
      <c r="I2603" s="568" t="s">
        <v>9</v>
      </c>
      <c r="J2603" s="568" t="s">
        <v>10</v>
      </c>
      <c r="K2603" s="630" t="s">
        <v>11</v>
      </c>
      <c r="L2603" s="568" t="s">
        <v>12</v>
      </c>
      <c r="M2603" s="606" t="s">
        <v>13</v>
      </c>
      <c r="N2603" s="606" t="s">
        <v>14</v>
      </c>
      <c r="O2603" s="606" t="s">
        <v>15</v>
      </c>
      <c r="P2603" s="1579"/>
      <c r="Q2603" s="1579"/>
    </row>
    <row r="2604" spans="1:17" ht="15" thickBot="1" x14ac:dyDescent="0.4">
      <c r="A2604" s="580">
        <v>1</v>
      </c>
      <c r="B2604" s="581">
        <v>37.700000000000003</v>
      </c>
      <c r="C2604" s="581">
        <v>32.239999999999995</v>
      </c>
      <c r="D2604" s="581">
        <v>31.6</v>
      </c>
      <c r="E2604" s="581">
        <v>32.239999999999995</v>
      </c>
      <c r="F2604" s="581">
        <v>32.08</v>
      </c>
      <c r="G2604" s="710">
        <v>34.6</v>
      </c>
      <c r="H2604" s="710">
        <v>26.8</v>
      </c>
      <c r="I2604" s="711">
        <v>88</v>
      </c>
      <c r="J2604" s="711">
        <v>44</v>
      </c>
      <c r="K2604" s="574">
        <v>0</v>
      </c>
      <c r="L2604" s="574">
        <v>0</v>
      </c>
      <c r="M2604" s="712">
        <v>1.73</v>
      </c>
      <c r="N2604" s="712">
        <v>1.1200000000000001</v>
      </c>
      <c r="O2604" s="712">
        <v>2.85</v>
      </c>
      <c r="P2604" s="626" t="s">
        <v>164</v>
      </c>
      <c r="Q2604" s="583">
        <v>0</v>
      </c>
    </row>
    <row r="2605" spans="1:17" ht="15" thickBot="1" x14ac:dyDescent="0.4">
      <c r="A2605" s="580">
        <v>2</v>
      </c>
      <c r="B2605" s="581">
        <v>33.200000000000003</v>
      </c>
      <c r="C2605" s="581">
        <v>30.76</v>
      </c>
      <c r="D2605" s="653">
        <v>30</v>
      </c>
      <c r="E2605" s="653">
        <v>30.48</v>
      </c>
      <c r="F2605" s="653">
        <v>30.639999999999997</v>
      </c>
      <c r="G2605" s="710">
        <v>35.200000000000003</v>
      </c>
      <c r="H2605" s="710">
        <v>26.8</v>
      </c>
      <c r="I2605" s="713">
        <v>92</v>
      </c>
      <c r="J2605" s="711">
        <v>48</v>
      </c>
      <c r="K2605" s="574">
        <v>0</v>
      </c>
      <c r="L2605" s="574">
        <v>0</v>
      </c>
      <c r="M2605" s="712">
        <v>1.47</v>
      </c>
      <c r="N2605" s="712">
        <v>0.65</v>
      </c>
      <c r="O2605" s="712">
        <v>2.12</v>
      </c>
      <c r="P2605" s="626" t="s">
        <v>164</v>
      </c>
      <c r="Q2605" s="583">
        <v>0</v>
      </c>
    </row>
    <row r="2606" spans="1:17" ht="15" thickBot="1" x14ac:dyDescent="0.4">
      <c r="A2606" s="571">
        <v>3</v>
      </c>
      <c r="B2606" s="581">
        <v>30.68</v>
      </c>
      <c r="C2606" s="581">
        <v>30.48</v>
      </c>
      <c r="D2606" s="581">
        <v>30</v>
      </c>
      <c r="E2606" s="581">
        <v>30.6</v>
      </c>
      <c r="F2606" s="581">
        <v>30.68</v>
      </c>
      <c r="G2606" s="710">
        <v>35</v>
      </c>
      <c r="H2606" s="710">
        <v>27</v>
      </c>
      <c r="I2606" s="713">
        <v>84</v>
      </c>
      <c r="J2606" s="711">
        <v>42</v>
      </c>
      <c r="K2606" s="574">
        <v>0</v>
      </c>
      <c r="L2606" s="574">
        <v>0</v>
      </c>
      <c r="M2606" s="712">
        <v>1.53</v>
      </c>
      <c r="N2606" s="712">
        <v>0.81</v>
      </c>
      <c r="O2606" s="712">
        <v>2.34</v>
      </c>
      <c r="P2606" s="626" t="s">
        <v>164</v>
      </c>
      <c r="Q2606" s="583">
        <v>0</v>
      </c>
    </row>
    <row r="2607" spans="1:17" ht="15" thickBot="1" x14ac:dyDescent="0.4">
      <c r="A2607" s="571">
        <v>4</v>
      </c>
      <c r="B2607" s="581">
        <v>35.239999999999995</v>
      </c>
      <c r="C2607" s="581">
        <v>30.6</v>
      </c>
      <c r="D2607" s="581">
        <v>30.1</v>
      </c>
      <c r="E2607" s="581">
        <v>30.72</v>
      </c>
      <c r="F2607" s="581">
        <v>30.839999999999996</v>
      </c>
      <c r="G2607" s="710">
        <v>36.4</v>
      </c>
      <c r="H2607" s="710">
        <v>25.2</v>
      </c>
      <c r="I2607" s="713">
        <v>82</v>
      </c>
      <c r="J2607" s="711">
        <v>39</v>
      </c>
      <c r="K2607" s="574">
        <v>0</v>
      </c>
      <c r="L2607" s="574">
        <v>0</v>
      </c>
      <c r="M2607" s="712">
        <v>1.59</v>
      </c>
      <c r="N2607" s="712">
        <v>0.78</v>
      </c>
      <c r="O2607" s="712">
        <v>2.37</v>
      </c>
      <c r="P2607" s="626" t="s">
        <v>164</v>
      </c>
      <c r="Q2607" s="583">
        <v>0</v>
      </c>
    </row>
    <row r="2608" spans="1:17" ht="15" thickBot="1" x14ac:dyDescent="0.4">
      <c r="A2608" s="571">
        <v>5</v>
      </c>
      <c r="B2608" s="581">
        <v>35.92</v>
      </c>
      <c r="C2608" s="581">
        <v>30.72</v>
      </c>
      <c r="D2608" s="581">
        <v>30.5</v>
      </c>
      <c r="E2608" s="581">
        <v>31</v>
      </c>
      <c r="F2608" s="581">
        <v>30.8</v>
      </c>
      <c r="G2608" s="710">
        <v>36</v>
      </c>
      <c r="H2608" s="710">
        <v>28.4</v>
      </c>
      <c r="I2608" s="711">
        <v>63</v>
      </c>
      <c r="J2608" s="711">
        <v>42</v>
      </c>
      <c r="K2608" s="574">
        <v>0</v>
      </c>
      <c r="L2608" s="574">
        <v>0</v>
      </c>
      <c r="M2608" s="712">
        <v>2.0099999999999998</v>
      </c>
      <c r="N2608" s="712">
        <v>0.57999999999999996</v>
      </c>
      <c r="O2608" s="712">
        <v>2.59</v>
      </c>
      <c r="P2608" s="626" t="s">
        <v>164</v>
      </c>
      <c r="Q2608" s="583">
        <v>0</v>
      </c>
    </row>
    <row r="2609" spans="1:17" ht="15" thickBot="1" x14ac:dyDescent="0.4">
      <c r="A2609" s="571">
        <v>6</v>
      </c>
      <c r="B2609" s="581">
        <v>32.44</v>
      </c>
      <c r="C2609" s="581">
        <v>29.840000000000003</v>
      </c>
      <c r="D2609" s="581">
        <v>30.2</v>
      </c>
      <c r="E2609" s="581">
        <v>31.04</v>
      </c>
      <c r="F2609" s="581">
        <v>30.8</v>
      </c>
      <c r="G2609" s="710">
        <v>37.799999999999997</v>
      </c>
      <c r="H2609" s="710">
        <v>27.2</v>
      </c>
      <c r="I2609" s="711">
        <v>96</v>
      </c>
      <c r="J2609" s="711">
        <v>45</v>
      </c>
      <c r="K2609" s="574">
        <v>0</v>
      </c>
      <c r="L2609" s="574">
        <v>0</v>
      </c>
      <c r="M2609" s="712">
        <v>1.8</v>
      </c>
      <c r="N2609" s="712">
        <v>1.1599999999999999</v>
      </c>
      <c r="O2609" s="712">
        <v>2.96</v>
      </c>
      <c r="P2609" s="626" t="s">
        <v>164</v>
      </c>
      <c r="Q2609" s="583">
        <v>0</v>
      </c>
    </row>
    <row r="2610" spans="1:17" ht="15" thickBot="1" x14ac:dyDescent="0.4">
      <c r="A2610" s="571">
        <v>7</v>
      </c>
      <c r="B2610" s="581">
        <v>24.48</v>
      </c>
      <c r="C2610" s="581">
        <v>27.359999999999996</v>
      </c>
      <c r="D2610" s="653">
        <v>29</v>
      </c>
      <c r="E2610" s="653">
        <v>30.96</v>
      </c>
      <c r="F2610" s="653">
        <v>30.8</v>
      </c>
      <c r="G2610" s="710">
        <v>35</v>
      </c>
      <c r="H2610" s="710">
        <v>26.4</v>
      </c>
      <c r="I2610" s="711">
        <v>96</v>
      </c>
      <c r="J2610" s="711">
        <v>92</v>
      </c>
      <c r="K2610" s="574">
        <v>0</v>
      </c>
      <c r="L2610" s="574">
        <v>0</v>
      </c>
      <c r="M2610" s="712">
        <v>1.1399999999999999</v>
      </c>
      <c r="N2610" s="712">
        <v>0.56000000000000005</v>
      </c>
      <c r="O2610" s="712">
        <v>1.7</v>
      </c>
      <c r="P2610" s="626" t="s">
        <v>164</v>
      </c>
      <c r="Q2610" s="583">
        <v>16.7</v>
      </c>
    </row>
    <row r="2611" spans="1:17" ht="15" thickBot="1" x14ac:dyDescent="0.4">
      <c r="A2611" s="571">
        <v>8</v>
      </c>
      <c r="B2611" s="581">
        <v>30.28</v>
      </c>
      <c r="C2611" s="581">
        <v>27.119999999999997</v>
      </c>
      <c r="D2611" s="581">
        <v>27.7</v>
      </c>
      <c r="E2611" s="581">
        <v>30.48</v>
      </c>
      <c r="F2611" s="581">
        <v>30.72</v>
      </c>
      <c r="G2611" s="710">
        <v>32.200000000000003</v>
      </c>
      <c r="H2611" s="710">
        <v>26.4</v>
      </c>
      <c r="I2611" s="711">
        <v>92</v>
      </c>
      <c r="J2611" s="711">
        <v>50</v>
      </c>
      <c r="K2611" s="574">
        <v>0</v>
      </c>
      <c r="L2611" s="574">
        <v>0</v>
      </c>
      <c r="M2611" s="712">
        <v>1.04</v>
      </c>
      <c r="N2611" s="712">
        <v>0.56000000000000005</v>
      </c>
      <c r="O2611" s="712">
        <v>1.6</v>
      </c>
      <c r="P2611" s="626" t="s">
        <v>164</v>
      </c>
      <c r="Q2611" s="583">
        <v>0</v>
      </c>
    </row>
    <row r="2612" spans="1:17" ht="15" thickBot="1" x14ac:dyDescent="0.4">
      <c r="A2612" s="571">
        <v>9</v>
      </c>
      <c r="B2612" s="581">
        <v>28.919999999999998</v>
      </c>
      <c r="C2612" s="581">
        <v>28.880000000000003</v>
      </c>
      <c r="D2612" s="581">
        <v>28.3</v>
      </c>
      <c r="E2612" s="581">
        <v>30.2</v>
      </c>
      <c r="F2612" s="581">
        <v>30.76</v>
      </c>
      <c r="G2612" s="710">
        <v>35</v>
      </c>
      <c r="H2612" s="710">
        <v>28.2</v>
      </c>
      <c r="I2612" s="711">
        <v>96</v>
      </c>
      <c r="J2612" s="711">
        <v>92</v>
      </c>
      <c r="K2612" s="574">
        <v>0</v>
      </c>
      <c r="L2612" s="574">
        <v>0</v>
      </c>
      <c r="M2612" s="712">
        <v>1.34</v>
      </c>
      <c r="N2612" s="712">
        <v>1.21</v>
      </c>
      <c r="O2612" s="712">
        <v>2.5499999999999998</v>
      </c>
      <c r="P2612" s="626" t="s">
        <v>164</v>
      </c>
      <c r="Q2612" s="583">
        <v>0</v>
      </c>
    </row>
    <row r="2613" spans="1:17" ht="15" thickBot="1" x14ac:dyDescent="0.4">
      <c r="A2613" s="580">
        <v>10</v>
      </c>
      <c r="B2613" s="581">
        <v>30.28</v>
      </c>
      <c r="C2613" s="581">
        <v>29.24</v>
      </c>
      <c r="D2613" s="581">
        <v>28.7</v>
      </c>
      <c r="E2613" s="581">
        <v>30.160000000000004</v>
      </c>
      <c r="F2613" s="581">
        <v>30.68</v>
      </c>
      <c r="G2613" s="710">
        <v>36</v>
      </c>
      <c r="H2613" s="710">
        <v>27.8</v>
      </c>
      <c r="I2613" s="711">
        <v>92</v>
      </c>
      <c r="J2613" s="711">
        <v>52</v>
      </c>
      <c r="K2613" s="574">
        <v>0</v>
      </c>
      <c r="L2613" s="574">
        <v>0</v>
      </c>
      <c r="M2613" s="712">
        <v>1.98</v>
      </c>
      <c r="N2613" s="712">
        <v>0.5</v>
      </c>
      <c r="O2613" s="712">
        <v>2.48</v>
      </c>
      <c r="P2613" s="626" t="s">
        <v>164</v>
      </c>
      <c r="Q2613" s="583">
        <v>0</v>
      </c>
    </row>
    <row r="2614" spans="1:17" ht="15" thickBot="1" x14ac:dyDescent="0.4">
      <c r="A2614" s="597" t="s">
        <v>16</v>
      </c>
      <c r="B2614" s="581">
        <f t="shared" ref="B2614:J2614" si="507">SUM(B2604:B2613)</f>
        <v>319.14</v>
      </c>
      <c r="C2614" s="581">
        <f t="shared" si="507"/>
        <v>297.24</v>
      </c>
      <c r="D2614" s="581">
        <f t="shared" si="507"/>
        <v>296.09999999999997</v>
      </c>
      <c r="E2614" s="581">
        <f t="shared" si="507"/>
        <v>307.88</v>
      </c>
      <c r="F2614" s="581">
        <f t="shared" si="507"/>
        <v>308.80000000000007</v>
      </c>
      <c r="G2614" s="581">
        <f t="shared" si="507"/>
        <v>353.2</v>
      </c>
      <c r="H2614" s="581">
        <f t="shared" si="507"/>
        <v>270.2</v>
      </c>
      <c r="I2614" s="581">
        <f t="shared" si="507"/>
        <v>881</v>
      </c>
      <c r="J2614" s="581">
        <f t="shared" si="507"/>
        <v>546</v>
      </c>
      <c r="K2614" s="574">
        <v>0</v>
      </c>
      <c r="L2614" s="574">
        <v>0</v>
      </c>
      <c r="M2614" s="581">
        <f>SUM(M2604:M2613)</f>
        <v>15.630000000000003</v>
      </c>
      <c r="N2614" s="581">
        <f>SUM(N2604:N2613)</f>
        <v>7.9300000000000006</v>
      </c>
      <c r="O2614" s="581">
        <f>SUM(O2604:O2613)</f>
        <v>23.560000000000002</v>
      </c>
      <c r="P2614" s="626" t="s">
        <v>164</v>
      </c>
      <c r="Q2614" s="583"/>
    </row>
    <row r="2615" spans="1:17" x14ac:dyDescent="0.35">
      <c r="A2615" s="645" t="s">
        <v>18</v>
      </c>
      <c r="B2615" s="581">
        <f t="shared" ref="B2615:J2615" si="508">AVERAGE(B2604:B2613)</f>
        <v>31.913999999999998</v>
      </c>
      <c r="C2615" s="581">
        <f t="shared" si="508"/>
        <v>29.724</v>
      </c>
      <c r="D2615" s="581">
        <f t="shared" si="508"/>
        <v>29.609999999999996</v>
      </c>
      <c r="E2615" s="581">
        <f t="shared" si="508"/>
        <v>30.788</v>
      </c>
      <c r="F2615" s="581">
        <f t="shared" si="508"/>
        <v>30.880000000000006</v>
      </c>
      <c r="G2615" s="581">
        <f t="shared" si="508"/>
        <v>35.32</v>
      </c>
      <c r="H2615" s="581">
        <f t="shared" si="508"/>
        <v>27.02</v>
      </c>
      <c r="I2615" s="581">
        <f t="shared" si="508"/>
        <v>88.1</v>
      </c>
      <c r="J2615" s="581">
        <f t="shared" si="508"/>
        <v>54.6</v>
      </c>
      <c r="K2615" s="574">
        <v>0</v>
      </c>
      <c r="L2615" s="574">
        <v>0</v>
      </c>
      <c r="M2615" s="581">
        <f>AVERAGE(M2604:M2613)</f>
        <v>1.5630000000000002</v>
      </c>
      <c r="N2615" s="581">
        <f>AVERAGE(N2604:N2613)</f>
        <v>0.79300000000000004</v>
      </c>
      <c r="O2615" s="581">
        <f>AVERAGE(O2604:O2613)</f>
        <v>2.3560000000000003</v>
      </c>
      <c r="P2615" s="626" t="s">
        <v>164</v>
      </c>
      <c r="Q2615" s="583"/>
    </row>
    <row r="2616" spans="1:17" ht="15" thickBot="1" x14ac:dyDescent="0.4">
      <c r="A2616" s="580">
        <v>11</v>
      </c>
      <c r="B2616" s="581">
        <v>28.96</v>
      </c>
      <c r="C2616" s="581">
        <v>28.8</v>
      </c>
      <c r="D2616" s="581">
        <v>29</v>
      </c>
      <c r="E2616" s="581">
        <v>30.160000000000004</v>
      </c>
      <c r="F2616" s="581">
        <v>30.76</v>
      </c>
      <c r="G2616" s="710">
        <v>32.200000000000003</v>
      </c>
      <c r="H2616" s="710">
        <v>27</v>
      </c>
      <c r="I2616" s="711">
        <v>92</v>
      </c>
      <c r="J2616" s="711">
        <v>54</v>
      </c>
      <c r="K2616" s="574">
        <v>0</v>
      </c>
      <c r="L2616" s="574">
        <v>0</v>
      </c>
      <c r="M2616" s="712">
        <v>1.04</v>
      </c>
      <c r="N2616" s="712">
        <v>0.88</v>
      </c>
      <c r="O2616" s="712">
        <v>1.92</v>
      </c>
      <c r="P2616" s="626" t="s">
        <v>164</v>
      </c>
      <c r="Q2616" s="583">
        <v>0</v>
      </c>
    </row>
    <row r="2617" spans="1:17" ht="15" thickBot="1" x14ac:dyDescent="0.4">
      <c r="A2617" s="571">
        <v>12</v>
      </c>
      <c r="B2617" s="581">
        <v>31.360000000000003</v>
      </c>
      <c r="C2617" s="581">
        <v>30.559999999999995</v>
      </c>
      <c r="D2617" s="581">
        <v>28.7</v>
      </c>
      <c r="E2617" s="581">
        <v>30.2</v>
      </c>
      <c r="F2617" s="580">
        <v>30.559999999999995</v>
      </c>
      <c r="G2617" s="710">
        <v>32.4</v>
      </c>
      <c r="H2617" s="710">
        <v>27.2</v>
      </c>
      <c r="I2617" s="711">
        <v>92</v>
      </c>
      <c r="J2617" s="711">
        <v>55</v>
      </c>
      <c r="K2617" s="574">
        <v>0</v>
      </c>
      <c r="L2617" s="574">
        <v>0</v>
      </c>
      <c r="M2617" s="714">
        <v>0.99</v>
      </c>
      <c r="N2617" s="712">
        <v>0.56999999999999995</v>
      </c>
      <c r="O2617" s="712">
        <v>1.56</v>
      </c>
      <c r="P2617" s="626" t="s">
        <v>164</v>
      </c>
      <c r="Q2617" s="583">
        <v>0</v>
      </c>
    </row>
    <row r="2618" spans="1:17" ht="15" thickBot="1" x14ac:dyDescent="0.4">
      <c r="A2618" s="571">
        <v>13</v>
      </c>
      <c r="B2618" s="581">
        <v>32.119999999999997</v>
      </c>
      <c r="C2618" s="581">
        <v>29.639999999999997</v>
      </c>
      <c r="D2618" s="581">
        <v>28.9</v>
      </c>
      <c r="E2618" s="581">
        <v>30.159999999999997</v>
      </c>
      <c r="F2618" s="581">
        <v>30.72</v>
      </c>
      <c r="G2618" s="710">
        <v>35</v>
      </c>
      <c r="H2618" s="710">
        <v>26.2</v>
      </c>
      <c r="I2618" s="711">
        <v>92</v>
      </c>
      <c r="J2618" s="711">
        <v>42</v>
      </c>
      <c r="K2618" s="574">
        <v>0</v>
      </c>
      <c r="L2618" s="574">
        <v>0</v>
      </c>
      <c r="M2618" s="712">
        <v>1.1100000000000001</v>
      </c>
      <c r="N2618" s="712">
        <v>0.56000000000000005</v>
      </c>
      <c r="O2618" s="712">
        <v>1.67</v>
      </c>
      <c r="P2618" s="626" t="s">
        <v>164</v>
      </c>
      <c r="Q2618" s="583">
        <v>0</v>
      </c>
    </row>
    <row r="2619" spans="1:17" ht="15" thickBot="1" x14ac:dyDescent="0.4">
      <c r="A2619" s="571">
        <v>14</v>
      </c>
      <c r="B2619" s="581">
        <v>31.360000000000003</v>
      </c>
      <c r="C2619" s="581">
        <v>30.552</v>
      </c>
      <c r="D2619" s="581">
        <v>29.6</v>
      </c>
      <c r="E2619" s="581">
        <v>30.2</v>
      </c>
      <c r="F2619" s="581">
        <v>30.6</v>
      </c>
      <c r="G2619" s="710">
        <v>35.200000000000003</v>
      </c>
      <c r="H2619" s="710">
        <v>27.2</v>
      </c>
      <c r="I2619" s="711">
        <v>92</v>
      </c>
      <c r="J2619" s="711">
        <v>46</v>
      </c>
      <c r="K2619" s="574">
        <v>0</v>
      </c>
      <c r="L2619" s="574">
        <v>0</v>
      </c>
      <c r="M2619" s="712">
        <v>1.08</v>
      </c>
      <c r="N2619" s="712">
        <v>1.08</v>
      </c>
      <c r="O2619" s="712">
        <v>2.16</v>
      </c>
      <c r="P2619" s="626" t="s">
        <v>164</v>
      </c>
      <c r="Q2619" s="583">
        <v>0</v>
      </c>
    </row>
    <row r="2620" spans="1:17" ht="15" thickBot="1" x14ac:dyDescent="0.4">
      <c r="A2620" s="571">
        <v>15</v>
      </c>
      <c r="B2620" s="581">
        <v>29.240000000000002</v>
      </c>
      <c r="C2620" s="581">
        <v>28.840000000000003</v>
      </c>
      <c r="D2620" s="581">
        <v>29.3</v>
      </c>
      <c r="E2620" s="581">
        <v>30.4</v>
      </c>
      <c r="F2620" s="581">
        <v>30.76</v>
      </c>
      <c r="G2620" s="710">
        <v>35.200000000000003</v>
      </c>
      <c r="H2620" s="710">
        <v>26.6</v>
      </c>
      <c r="I2620" s="711">
        <v>88</v>
      </c>
      <c r="J2620" s="711">
        <v>63</v>
      </c>
      <c r="K2620" s="574">
        <v>0</v>
      </c>
      <c r="L2620" s="574">
        <v>0</v>
      </c>
      <c r="M2620" s="712">
        <v>1.52</v>
      </c>
      <c r="N2620" s="712">
        <v>0.48</v>
      </c>
      <c r="O2620" s="712">
        <v>2</v>
      </c>
      <c r="P2620" s="626" t="s">
        <v>164</v>
      </c>
      <c r="Q2620" s="583">
        <v>16.2</v>
      </c>
    </row>
    <row r="2621" spans="1:17" ht="15" thickBot="1" x14ac:dyDescent="0.4">
      <c r="A2621" s="571">
        <v>16</v>
      </c>
      <c r="B2621" s="581">
        <v>29.840000000000003</v>
      </c>
      <c r="C2621" s="581">
        <v>29.52</v>
      </c>
      <c r="D2621" s="581">
        <v>30.1</v>
      </c>
      <c r="E2621" s="581">
        <v>30.279999999999994</v>
      </c>
      <c r="F2621" s="581">
        <v>30.559999999999995</v>
      </c>
      <c r="G2621" s="710">
        <v>33.200000000000003</v>
      </c>
      <c r="H2621" s="710">
        <v>27.4</v>
      </c>
      <c r="I2621" s="711">
        <v>96</v>
      </c>
      <c r="J2621" s="711">
        <v>55</v>
      </c>
      <c r="K2621" s="574">
        <v>0</v>
      </c>
      <c r="L2621" s="574">
        <v>0</v>
      </c>
      <c r="M2621" s="712">
        <v>1.26</v>
      </c>
      <c r="N2621" s="712">
        <v>0.6</v>
      </c>
      <c r="O2621" s="712">
        <v>1.86</v>
      </c>
      <c r="P2621" s="626" t="s">
        <v>164</v>
      </c>
      <c r="Q2621" s="583">
        <v>0</v>
      </c>
    </row>
    <row r="2622" spans="1:17" ht="15" thickBot="1" x14ac:dyDescent="0.4">
      <c r="A2622" s="571">
        <v>17</v>
      </c>
      <c r="B2622" s="581">
        <v>32.44</v>
      </c>
      <c r="C2622" s="581">
        <v>30.560000000000002</v>
      </c>
      <c r="D2622" s="581">
        <v>29.4</v>
      </c>
      <c r="E2622" s="581">
        <v>30.24</v>
      </c>
      <c r="F2622" s="581">
        <v>30.560000000000002</v>
      </c>
      <c r="G2622" s="710">
        <v>36</v>
      </c>
      <c r="H2622" s="710">
        <v>26.2</v>
      </c>
      <c r="I2622" s="711">
        <v>96</v>
      </c>
      <c r="J2622" s="711">
        <v>38</v>
      </c>
      <c r="K2622" s="574">
        <v>0</v>
      </c>
      <c r="L2622" s="574">
        <v>0</v>
      </c>
      <c r="M2622" s="712">
        <v>1.18</v>
      </c>
      <c r="N2622" s="712">
        <v>0.84</v>
      </c>
      <c r="O2622" s="712">
        <v>2.02</v>
      </c>
      <c r="P2622" s="626" t="s">
        <v>164</v>
      </c>
      <c r="Q2622" s="583">
        <v>0</v>
      </c>
    </row>
    <row r="2623" spans="1:17" ht="15" thickBot="1" x14ac:dyDescent="0.4">
      <c r="A2623" s="571">
        <v>18</v>
      </c>
      <c r="B2623" s="581">
        <v>33.239999999999995</v>
      </c>
      <c r="C2623" s="581">
        <v>31</v>
      </c>
      <c r="D2623" s="581">
        <v>30</v>
      </c>
      <c r="E2623" s="581">
        <v>30.4</v>
      </c>
      <c r="F2623" s="580">
        <v>30.560000000000002</v>
      </c>
      <c r="G2623" s="710">
        <v>37</v>
      </c>
      <c r="H2623" s="710">
        <v>26</v>
      </c>
      <c r="I2623" s="711">
        <v>96</v>
      </c>
      <c r="J2623" s="711">
        <v>37</v>
      </c>
      <c r="K2623" s="574">
        <v>0</v>
      </c>
      <c r="L2623" s="574">
        <v>0</v>
      </c>
      <c r="M2623" s="712">
        <v>1.1399999999999999</v>
      </c>
      <c r="N2623" s="712">
        <v>0.75</v>
      </c>
      <c r="O2623" s="712">
        <v>1.89</v>
      </c>
      <c r="P2623" s="626" t="s">
        <v>164</v>
      </c>
      <c r="Q2623" s="583">
        <v>0</v>
      </c>
    </row>
    <row r="2624" spans="1:17" ht="15" thickBot="1" x14ac:dyDescent="0.4">
      <c r="A2624" s="571">
        <v>19</v>
      </c>
      <c r="B2624" s="581">
        <v>30.559999999999995</v>
      </c>
      <c r="C2624" s="581">
        <v>30.320000000000004</v>
      </c>
      <c r="D2624" s="581">
        <v>30.1</v>
      </c>
      <c r="E2624" s="581">
        <v>30.52</v>
      </c>
      <c r="F2624" s="581">
        <v>30.640000000000004</v>
      </c>
      <c r="G2624" s="715">
        <v>38</v>
      </c>
      <c r="H2624" s="710">
        <v>27.4</v>
      </c>
      <c r="I2624" s="711">
        <v>88</v>
      </c>
      <c r="J2624" s="711">
        <v>48</v>
      </c>
      <c r="K2624" s="574">
        <v>0</v>
      </c>
      <c r="L2624" s="574">
        <v>0</v>
      </c>
      <c r="M2624" s="712">
        <v>1.77</v>
      </c>
      <c r="N2624" s="712">
        <v>0.56000000000000005</v>
      </c>
      <c r="O2624" s="716">
        <v>2.33</v>
      </c>
      <c r="P2624" s="626" t="s">
        <v>164</v>
      </c>
      <c r="Q2624" s="583">
        <v>0</v>
      </c>
    </row>
    <row r="2625" spans="1:17" ht="15" thickBot="1" x14ac:dyDescent="0.4">
      <c r="A2625" s="580">
        <v>20</v>
      </c>
      <c r="B2625" s="581">
        <v>32.28</v>
      </c>
      <c r="C2625" s="581">
        <v>30.639999999999997</v>
      </c>
      <c r="D2625" s="581">
        <v>30</v>
      </c>
      <c r="E2625" s="581">
        <v>30.76</v>
      </c>
      <c r="F2625" s="581">
        <v>30.6</v>
      </c>
      <c r="G2625" s="717">
        <v>34.6</v>
      </c>
      <c r="H2625" s="718">
        <v>27.2</v>
      </c>
      <c r="I2625" s="719">
        <v>92</v>
      </c>
      <c r="J2625" s="719">
        <v>42</v>
      </c>
      <c r="K2625" s="574">
        <v>0</v>
      </c>
      <c r="L2625" s="574">
        <v>0</v>
      </c>
      <c r="M2625" s="716">
        <v>1.4</v>
      </c>
      <c r="N2625" s="716">
        <v>0.69</v>
      </c>
      <c r="O2625" s="720">
        <v>2.09</v>
      </c>
      <c r="P2625" s="626" t="s">
        <v>164</v>
      </c>
      <c r="Q2625" s="583">
        <v>0</v>
      </c>
    </row>
    <row r="2626" spans="1:17" ht="15" thickBot="1" x14ac:dyDescent="0.4">
      <c r="A2626" s="597" t="s">
        <v>16</v>
      </c>
      <c r="B2626" s="581">
        <f t="shared" ref="B2626:J2626" si="509">SUM(B2616:B2625)</f>
        <v>311.39999999999998</v>
      </c>
      <c r="C2626" s="581">
        <f t="shared" si="509"/>
        <v>300.43200000000002</v>
      </c>
      <c r="D2626" s="581">
        <f t="shared" si="509"/>
        <v>295.10000000000002</v>
      </c>
      <c r="E2626" s="581">
        <f t="shared" si="509"/>
        <v>303.32</v>
      </c>
      <c r="F2626" s="581">
        <f t="shared" si="509"/>
        <v>306.32</v>
      </c>
      <c r="G2626" s="581">
        <f t="shared" si="509"/>
        <v>348.8</v>
      </c>
      <c r="H2626" s="581">
        <f t="shared" si="509"/>
        <v>268.40000000000003</v>
      </c>
      <c r="I2626" s="581">
        <f t="shared" si="509"/>
        <v>924</v>
      </c>
      <c r="J2626" s="581">
        <f t="shared" si="509"/>
        <v>480</v>
      </c>
      <c r="K2626" s="574">
        <v>0</v>
      </c>
      <c r="L2626" s="574">
        <v>0</v>
      </c>
      <c r="M2626" s="581">
        <f>SUM(M2616:M2625)</f>
        <v>12.49</v>
      </c>
      <c r="N2626" s="581">
        <f>SUM(N2616:N2625)</f>
        <v>7.01</v>
      </c>
      <c r="O2626" s="581">
        <f>SUM(O2616:O2625)</f>
        <v>19.5</v>
      </c>
      <c r="P2626" s="626" t="s">
        <v>164</v>
      </c>
      <c r="Q2626" s="583"/>
    </row>
    <row r="2627" spans="1:17" x14ac:dyDescent="0.35">
      <c r="A2627" s="645" t="s">
        <v>18</v>
      </c>
      <c r="B2627" s="581">
        <f t="shared" ref="B2627:J2627" si="510">AVERAGE(B2616:B2625)</f>
        <v>31.139999999999997</v>
      </c>
      <c r="C2627" s="581">
        <f t="shared" si="510"/>
        <v>30.043200000000002</v>
      </c>
      <c r="D2627" s="581">
        <f t="shared" si="510"/>
        <v>29.51</v>
      </c>
      <c r="E2627" s="581">
        <f t="shared" si="510"/>
        <v>30.332000000000001</v>
      </c>
      <c r="F2627" s="581">
        <f t="shared" si="510"/>
        <v>30.631999999999998</v>
      </c>
      <c r="G2627" s="581">
        <f t="shared" si="510"/>
        <v>34.880000000000003</v>
      </c>
      <c r="H2627" s="581">
        <f t="shared" si="510"/>
        <v>26.840000000000003</v>
      </c>
      <c r="I2627" s="581">
        <f t="shared" si="510"/>
        <v>92.4</v>
      </c>
      <c r="J2627" s="581">
        <f t="shared" si="510"/>
        <v>48</v>
      </c>
      <c r="K2627" s="574">
        <v>0</v>
      </c>
      <c r="L2627" s="574">
        <v>0</v>
      </c>
      <c r="M2627" s="581">
        <f>AVERAGE(M2616:M2625)</f>
        <v>1.2490000000000001</v>
      </c>
      <c r="N2627" s="581">
        <f>AVERAGE(N2616:N2625)</f>
        <v>0.70099999999999996</v>
      </c>
      <c r="O2627" s="581">
        <f>AVERAGE(O2616:O2625)</f>
        <v>1.95</v>
      </c>
      <c r="P2627" s="626" t="s">
        <v>164</v>
      </c>
      <c r="Q2627" s="583"/>
    </row>
    <row r="2628" spans="1:17" ht="15" thickBot="1" x14ac:dyDescent="0.4">
      <c r="A2628" s="580">
        <v>21</v>
      </c>
      <c r="B2628" s="581">
        <v>34.32</v>
      </c>
      <c r="C2628" s="581">
        <v>30.96</v>
      </c>
      <c r="D2628" s="581">
        <v>30.5</v>
      </c>
      <c r="E2628" s="581">
        <v>30.839999999999996</v>
      </c>
      <c r="F2628" s="581">
        <v>30.720000000000006</v>
      </c>
      <c r="G2628" s="721">
        <v>36.200000000000003</v>
      </c>
      <c r="H2628" s="722">
        <v>27.4</v>
      </c>
      <c r="I2628" s="723">
        <v>88</v>
      </c>
      <c r="J2628" s="723">
        <v>39</v>
      </c>
      <c r="K2628" s="574">
        <v>0</v>
      </c>
      <c r="L2628" s="574">
        <v>0</v>
      </c>
      <c r="M2628" s="720">
        <v>1.03</v>
      </c>
      <c r="N2628" s="720">
        <v>0.67</v>
      </c>
      <c r="O2628" s="720">
        <v>1.7</v>
      </c>
      <c r="P2628" s="626" t="s">
        <v>164</v>
      </c>
      <c r="Q2628" s="583">
        <v>0</v>
      </c>
    </row>
    <row r="2629" spans="1:17" ht="15" thickBot="1" x14ac:dyDescent="0.4">
      <c r="A2629" s="594">
        <v>22</v>
      </c>
      <c r="B2629" s="581">
        <v>35.160000000000004</v>
      </c>
      <c r="C2629" s="581">
        <v>31.279999999999994</v>
      </c>
      <c r="D2629" s="581">
        <v>30.6</v>
      </c>
      <c r="E2629" s="581">
        <v>30.96</v>
      </c>
      <c r="F2629" s="581">
        <v>30.8</v>
      </c>
      <c r="G2629" s="721">
        <v>36.6</v>
      </c>
      <c r="H2629" s="722">
        <v>26.2</v>
      </c>
      <c r="I2629" s="723">
        <v>87</v>
      </c>
      <c r="J2629" s="723">
        <v>37</v>
      </c>
      <c r="K2629" s="574">
        <v>0</v>
      </c>
      <c r="L2629" s="574">
        <v>0</v>
      </c>
      <c r="M2629" s="720">
        <v>1.5</v>
      </c>
      <c r="N2629" s="720">
        <v>1.2</v>
      </c>
      <c r="O2629" s="712">
        <v>2.7</v>
      </c>
      <c r="P2629" s="626" t="s">
        <v>164</v>
      </c>
      <c r="Q2629" s="583">
        <v>0</v>
      </c>
    </row>
    <row r="2630" spans="1:17" ht="15" thickBot="1" x14ac:dyDescent="0.4">
      <c r="A2630" s="594">
        <v>23</v>
      </c>
      <c r="B2630" s="581">
        <v>28</v>
      </c>
      <c r="C2630" s="581">
        <v>29.439999999999998</v>
      </c>
      <c r="D2630" s="581">
        <v>30.1</v>
      </c>
      <c r="E2630" s="581">
        <v>31.04</v>
      </c>
      <c r="F2630" s="581">
        <v>30.76</v>
      </c>
      <c r="G2630" s="710">
        <v>36.4</v>
      </c>
      <c r="H2630" s="710">
        <v>26.6</v>
      </c>
      <c r="I2630" s="711">
        <v>96</v>
      </c>
      <c r="J2630" s="711">
        <v>61</v>
      </c>
      <c r="K2630" s="574">
        <v>0</v>
      </c>
      <c r="L2630" s="574">
        <v>0</v>
      </c>
      <c r="M2630" s="712">
        <v>1.1100000000000001</v>
      </c>
      <c r="N2630" s="712">
        <v>0.59</v>
      </c>
      <c r="O2630" s="712">
        <v>1.7</v>
      </c>
      <c r="P2630" s="626" t="s">
        <v>164</v>
      </c>
      <c r="Q2630" s="583">
        <v>0</v>
      </c>
    </row>
    <row r="2631" spans="1:17" ht="15" thickBot="1" x14ac:dyDescent="0.4">
      <c r="A2631" s="594">
        <v>24</v>
      </c>
      <c r="B2631" s="581">
        <v>30.159999999999997</v>
      </c>
      <c r="C2631" s="581">
        <v>29.6</v>
      </c>
      <c r="D2631" s="581">
        <v>29.4</v>
      </c>
      <c r="E2631" s="581">
        <v>30.880000000000003</v>
      </c>
      <c r="F2631" s="580">
        <v>30.76</v>
      </c>
      <c r="G2631" s="710">
        <v>36.6</v>
      </c>
      <c r="H2631" s="710">
        <v>27</v>
      </c>
      <c r="I2631" s="711">
        <v>96</v>
      </c>
      <c r="J2631" s="711">
        <v>41</v>
      </c>
      <c r="K2631" s="574">
        <v>0</v>
      </c>
      <c r="L2631" s="574">
        <v>0</v>
      </c>
      <c r="M2631" s="712">
        <v>1.31</v>
      </c>
      <c r="N2631" s="712">
        <v>1.0900000000000001</v>
      </c>
      <c r="O2631" s="712">
        <v>2.4</v>
      </c>
      <c r="P2631" s="626" t="s">
        <v>164</v>
      </c>
      <c r="Q2631" s="583">
        <v>0</v>
      </c>
    </row>
    <row r="2632" spans="1:17" ht="15" thickBot="1" x14ac:dyDescent="0.4">
      <c r="A2632" s="594">
        <v>25</v>
      </c>
      <c r="B2632" s="581">
        <v>28.920000000000005</v>
      </c>
      <c r="C2632" s="581">
        <v>29.120000000000005</v>
      </c>
      <c r="D2632" s="581">
        <v>29.2</v>
      </c>
      <c r="E2632" s="581">
        <v>30.68</v>
      </c>
      <c r="F2632" s="581">
        <v>30.8</v>
      </c>
      <c r="G2632" s="710">
        <v>34</v>
      </c>
      <c r="H2632" s="710">
        <v>27.2</v>
      </c>
      <c r="I2632" s="711">
        <v>96</v>
      </c>
      <c r="J2632" s="711">
        <v>53</v>
      </c>
      <c r="K2632" s="574">
        <v>0</v>
      </c>
      <c r="L2632" s="574">
        <v>0</v>
      </c>
      <c r="M2632" s="712">
        <v>1.36</v>
      </c>
      <c r="N2632" s="712">
        <v>0.66</v>
      </c>
      <c r="O2632" s="712">
        <v>2.02</v>
      </c>
      <c r="P2632" s="626" t="s">
        <v>164</v>
      </c>
      <c r="Q2632" s="583">
        <v>0</v>
      </c>
    </row>
    <row r="2633" spans="1:17" ht="15" thickBot="1" x14ac:dyDescent="0.4">
      <c r="A2633" s="594">
        <v>26</v>
      </c>
      <c r="B2633" s="581">
        <v>26.2</v>
      </c>
      <c r="C2633" s="581">
        <v>28.24</v>
      </c>
      <c r="D2633" s="581">
        <v>29.1</v>
      </c>
      <c r="E2633" s="581">
        <v>30.560000000000002</v>
      </c>
      <c r="F2633" s="581">
        <v>30.8</v>
      </c>
      <c r="G2633" s="710">
        <v>35.200000000000003</v>
      </c>
      <c r="H2633" s="710">
        <v>27.2</v>
      </c>
      <c r="I2633" s="711">
        <v>92</v>
      </c>
      <c r="J2633" s="711">
        <v>65</v>
      </c>
      <c r="K2633" s="574">
        <v>0</v>
      </c>
      <c r="L2633" s="574">
        <v>0</v>
      </c>
      <c r="M2633" s="712">
        <v>2.72</v>
      </c>
      <c r="N2633" s="712">
        <v>0.8</v>
      </c>
      <c r="O2633" s="712">
        <v>3.52</v>
      </c>
      <c r="P2633" s="626" t="s">
        <v>164</v>
      </c>
      <c r="Q2633" s="583">
        <v>0</v>
      </c>
    </row>
    <row r="2634" spans="1:17" ht="15" thickBot="1" x14ac:dyDescent="0.4">
      <c r="A2634" s="594">
        <v>27</v>
      </c>
      <c r="B2634" s="581">
        <v>31.920000000000005</v>
      </c>
      <c r="C2634" s="581">
        <v>29.879999999999995</v>
      </c>
      <c r="D2634" s="581">
        <v>28.9</v>
      </c>
      <c r="E2634" s="581">
        <v>30.359999999999996</v>
      </c>
      <c r="F2634" s="581">
        <v>30.8</v>
      </c>
      <c r="G2634" s="724">
        <v>36.6</v>
      </c>
      <c r="H2634" s="725">
        <v>26.6</v>
      </c>
      <c r="I2634" s="726">
        <v>96</v>
      </c>
      <c r="J2634" s="726">
        <v>39</v>
      </c>
      <c r="K2634" s="574">
        <v>0</v>
      </c>
      <c r="L2634" s="574">
        <v>0</v>
      </c>
      <c r="M2634" s="727">
        <v>1.1399999999999999</v>
      </c>
      <c r="N2634" s="727">
        <v>0.89</v>
      </c>
      <c r="O2634" s="727">
        <v>2.0299999999999998</v>
      </c>
      <c r="P2634" s="626" t="s">
        <v>164</v>
      </c>
      <c r="Q2634" s="583">
        <v>0</v>
      </c>
    </row>
    <row r="2635" spans="1:17" ht="15" thickBot="1" x14ac:dyDescent="0.4">
      <c r="A2635" s="594">
        <v>28</v>
      </c>
      <c r="B2635" s="581">
        <v>31.639999999999997</v>
      </c>
      <c r="C2635" s="581">
        <v>30.68</v>
      </c>
      <c r="D2635" s="581">
        <v>30</v>
      </c>
      <c r="E2635" s="581">
        <v>30.4</v>
      </c>
      <c r="F2635" s="581">
        <v>30.839999999999996</v>
      </c>
      <c r="G2635" s="728">
        <v>36.6</v>
      </c>
      <c r="H2635" s="728">
        <v>29</v>
      </c>
      <c r="I2635" s="729">
        <v>84</v>
      </c>
      <c r="J2635" s="729">
        <v>42</v>
      </c>
      <c r="K2635" s="574">
        <v>0</v>
      </c>
      <c r="L2635" s="574">
        <v>0</v>
      </c>
      <c r="M2635" s="730">
        <v>1.56</v>
      </c>
      <c r="N2635" s="730">
        <v>1.32</v>
      </c>
      <c r="O2635" s="730">
        <v>2.88</v>
      </c>
      <c r="P2635" s="626" t="s">
        <v>164</v>
      </c>
      <c r="Q2635" s="583">
        <v>0</v>
      </c>
    </row>
    <row r="2636" spans="1:17" ht="15" thickBot="1" x14ac:dyDescent="0.4">
      <c r="A2636" s="594">
        <v>29</v>
      </c>
      <c r="B2636" s="581">
        <v>26</v>
      </c>
      <c r="C2636" s="581">
        <v>27.839999999999996</v>
      </c>
      <c r="D2636" s="581">
        <v>29.1</v>
      </c>
      <c r="E2636" s="581">
        <v>30.559999999999995</v>
      </c>
      <c r="F2636" s="581">
        <v>30.76</v>
      </c>
      <c r="G2636" s="728">
        <v>33</v>
      </c>
      <c r="H2636" s="728">
        <v>26.8</v>
      </c>
      <c r="I2636" s="729">
        <v>92</v>
      </c>
      <c r="J2636" s="729">
        <v>77</v>
      </c>
      <c r="K2636" s="574">
        <v>0</v>
      </c>
      <c r="L2636" s="574">
        <v>0</v>
      </c>
      <c r="M2636" s="730">
        <v>1.36</v>
      </c>
      <c r="N2636" s="730">
        <v>0.28999999999999998</v>
      </c>
      <c r="O2636" s="730">
        <v>1.65</v>
      </c>
      <c r="P2636" s="626" t="s">
        <v>164</v>
      </c>
      <c r="Q2636" s="583">
        <v>0</v>
      </c>
    </row>
    <row r="2637" spans="1:17" ht="15" thickBot="1" x14ac:dyDescent="0.4">
      <c r="A2637" s="594">
        <v>30</v>
      </c>
      <c r="B2637" s="581">
        <v>31.119999999999997</v>
      </c>
      <c r="C2637" s="581">
        <v>29.520000000000003</v>
      </c>
      <c r="D2637" s="581">
        <v>28.6</v>
      </c>
      <c r="E2637" s="581">
        <v>30.359999999999996</v>
      </c>
      <c r="F2637" s="581">
        <v>30.759999999999998</v>
      </c>
      <c r="G2637" s="728">
        <v>35</v>
      </c>
      <c r="H2637" s="728">
        <v>27.2</v>
      </c>
      <c r="I2637" s="729">
        <v>96</v>
      </c>
      <c r="J2637" s="729">
        <v>51</v>
      </c>
      <c r="K2637" s="626"/>
      <c r="L2637" s="626">
        <v>2.62</v>
      </c>
      <c r="M2637" s="730">
        <v>0.92</v>
      </c>
      <c r="N2637" s="730">
        <v>1.28</v>
      </c>
      <c r="O2637" s="730">
        <v>2.2000000000000002</v>
      </c>
      <c r="P2637" s="626" t="s">
        <v>164</v>
      </c>
      <c r="Q2637" s="583">
        <v>0</v>
      </c>
    </row>
    <row r="2638" spans="1:17" ht="15" thickBot="1" x14ac:dyDescent="0.4">
      <c r="A2638" s="580">
        <v>31</v>
      </c>
      <c r="B2638" s="581">
        <v>32.239999999999995</v>
      </c>
      <c r="C2638" s="581">
        <v>30.639999999999997</v>
      </c>
      <c r="D2638" s="581">
        <v>29.5</v>
      </c>
      <c r="E2638" s="581">
        <v>30.2</v>
      </c>
      <c r="F2638" s="581">
        <v>30.68</v>
      </c>
      <c r="G2638" s="728">
        <v>35</v>
      </c>
      <c r="H2638" s="728">
        <v>27.6</v>
      </c>
      <c r="I2638" s="731">
        <v>88</v>
      </c>
      <c r="J2638" s="731">
        <v>45</v>
      </c>
      <c r="K2638" s="581"/>
      <c r="L2638" s="581">
        <v>3.8</v>
      </c>
      <c r="M2638" s="730">
        <v>1.2</v>
      </c>
      <c r="N2638" s="730">
        <v>0.88</v>
      </c>
      <c r="O2638" s="730">
        <v>2.08</v>
      </c>
      <c r="P2638" s="626" t="s">
        <v>164</v>
      </c>
      <c r="Q2638" s="583">
        <v>4.9000000000000004</v>
      </c>
    </row>
    <row r="2639" spans="1:17" ht="15" thickBot="1" x14ac:dyDescent="0.4">
      <c r="A2639" s="597" t="s">
        <v>16</v>
      </c>
      <c r="B2639" s="581">
        <f t="shared" ref="B2639:J2639" si="511">SUM(B2628:B2638)</f>
        <v>335.68</v>
      </c>
      <c r="C2639" s="581">
        <f t="shared" si="511"/>
        <v>327.2</v>
      </c>
      <c r="D2639" s="581">
        <f t="shared" si="511"/>
        <v>325</v>
      </c>
      <c r="E2639" s="581">
        <f t="shared" si="511"/>
        <v>336.84</v>
      </c>
      <c r="F2639" s="581">
        <f t="shared" si="511"/>
        <v>338.48000000000008</v>
      </c>
      <c r="G2639" s="581">
        <f t="shared" si="511"/>
        <v>391.2</v>
      </c>
      <c r="H2639" s="581">
        <f t="shared" si="511"/>
        <v>298.8</v>
      </c>
      <c r="I2639" s="581">
        <f t="shared" si="511"/>
        <v>1011</v>
      </c>
      <c r="J2639" s="581">
        <f t="shared" si="511"/>
        <v>550</v>
      </c>
      <c r="K2639" s="581"/>
      <c r="L2639" s="581">
        <f>SUM(L2628:L2638)</f>
        <v>6.42</v>
      </c>
      <c r="M2639" s="581">
        <f>SUM(M2628:M2638)</f>
        <v>15.21</v>
      </c>
      <c r="N2639" s="581">
        <f>SUM(N2628:N2638)</f>
        <v>9.67</v>
      </c>
      <c r="O2639" s="581">
        <f>SUM(O2628:O2638)</f>
        <v>24.879999999999995</v>
      </c>
      <c r="P2639" s="626" t="s">
        <v>164</v>
      </c>
      <c r="Q2639" s="581"/>
    </row>
    <row r="2640" spans="1:17" x14ac:dyDescent="0.35">
      <c r="A2640" s="645" t="s">
        <v>18</v>
      </c>
      <c r="B2640" s="586">
        <f t="shared" ref="B2640:J2640" si="512">AVERAGE(B2628:B2638)</f>
        <v>30.516363636363636</v>
      </c>
      <c r="C2640" s="586">
        <f t="shared" si="512"/>
        <v>29.745454545454546</v>
      </c>
      <c r="D2640" s="586">
        <f t="shared" si="512"/>
        <v>29.545454545454547</v>
      </c>
      <c r="E2640" s="586">
        <f t="shared" si="512"/>
        <v>30.621818181818181</v>
      </c>
      <c r="F2640" s="586">
        <f t="shared" si="512"/>
        <v>30.770909090909097</v>
      </c>
      <c r="G2640" s="586">
        <f t="shared" si="512"/>
        <v>35.563636363636363</v>
      </c>
      <c r="H2640" s="586">
        <f t="shared" si="512"/>
        <v>27.163636363636364</v>
      </c>
      <c r="I2640" s="586">
        <f t="shared" si="512"/>
        <v>91.909090909090907</v>
      </c>
      <c r="J2640" s="586">
        <f t="shared" si="512"/>
        <v>50</v>
      </c>
      <c r="K2640" s="586"/>
      <c r="L2640" s="586">
        <f>AVERAGE(L2628:L2638)</f>
        <v>0.58363636363636362</v>
      </c>
      <c r="M2640" s="586">
        <f>AVERAGE(M2628:M2638)</f>
        <v>1.3827272727272728</v>
      </c>
      <c r="N2640" s="586">
        <f>AVERAGE(N2628:N2638)</f>
        <v>0.87909090909090903</v>
      </c>
      <c r="O2640" s="586">
        <f>AVERAGE(O2628:O2638)</f>
        <v>2.2618181818181813</v>
      </c>
      <c r="P2640" s="626" t="s">
        <v>164</v>
      </c>
      <c r="Q2640" s="586"/>
    </row>
    <row r="2641" spans="1:17" x14ac:dyDescent="0.35">
      <c r="A2641" s="580" t="s">
        <v>49</v>
      </c>
      <c r="B2641" s="626">
        <f t="shared" ref="B2641:J2641" si="513">B2639+B2626+B2614</f>
        <v>966.21999999999991</v>
      </c>
      <c r="C2641" s="626">
        <f t="shared" si="513"/>
        <v>924.87200000000007</v>
      </c>
      <c r="D2641" s="626">
        <f t="shared" si="513"/>
        <v>916.2</v>
      </c>
      <c r="E2641" s="626">
        <f t="shared" si="513"/>
        <v>948.04</v>
      </c>
      <c r="F2641" s="626">
        <f t="shared" si="513"/>
        <v>953.60000000000014</v>
      </c>
      <c r="G2641" s="626">
        <f t="shared" si="513"/>
        <v>1093.2</v>
      </c>
      <c r="H2641" s="626">
        <f t="shared" si="513"/>
        <v>837.40000000000009</v>
      </c>
      <c r="I2641" s="626">
        <f t="shared" si="513"/>
        <v>2816</v>
      </c>
      <c r="J2641" s="626">
        <f t="shared" si="513"/>
        <v>1576</v>
      </c>
      <c r="K2641" s="626"/>
      <c r="L2641" s="626">
        <f>L2639+L2626+L2614</f>
        <v>6.42</v>
      </c>
      <c r="M2641" s="626">
        <f>M2639+M2626+M2614</f>
        <v>43.330000000000005</v>
      </c>
      <c r="N2641" s="626">
        <f>N2639+N2626+N2614</f>
        <v>24.61</v>
      </c>
      <c r="O2641" s="626">
        <f>O2639+O2626+O2614</f>
        <v>67.94</v>
      </c>
      <c r="P2641" s="626" t="s">
        <v>164</v>
      </c>
      <c r="Q2641" s="627"/>
    </row>
    <row r="2642" spans="1:17" x14ac:dyDescent="0.35">
      <c r="A2642" s="580" t="s">
        <v>21</v>
      </c>
      <c r="B2642" s="626">
        <f t="shared" ref="B2642:J2642" si="514">B2641/31</f>
        <v>31.16838709677419</v>
      </c>
      <c r="C2642" s="626">
        <f t="shared" si="514"/>
        <v>29.834580645161292</v>
      </c>
      <c r="D2642" s="626">
        <f t="shared" si="514"/>
        <v>29.554838709677419</v>
      </c>
      <c r="E2642" s="626">
        <f t="shared" si="514"/>
        <v>30.581935483870968</v>
      </c>
      <c r="F2642" s="626">
        <f t="shared" si="514"/>
        <v>30.761290322580649</v>
      </c>
      <c r="G2642" s="626">
        <f t="shared" si="514"/>
        <v>35.264516129032259</v>
      </c>
      <c r="H2642" s="626">
        <f t="shared" si="514"/>
        <v>27.012903225806454</v>
      </c>
      <c r="I2642" s="626">
        <f t="shared" si="514"/>
        <v>90.838709677419359</v>
      </c>
      <c r="J2642" s="626">
        <f t="shared" si="514"/>
        <v>50.838709677419352</v>
      </c>
      <c r="K2642" s="626"/>
      <c r="L2642" s="626">
        <v>3.21</v>
      </c>
      <c r="M2642" s="626">
        <f>M2641/31</f>
        <v>1.3977419354838712</v>
      </c>
      <c r="N2642" s="626">
        <f>N2641/31</f>
        <v>0.79387096774193544</v>
      </c>
      <c r="O2642" s="626">
        <f>O2641/31</f>
        <v>2.1916129032258063</v>
      </c>
      <c r="P2642" s="626" t="s">
        <v>164</v>
      </c>
      <c r="Q2642" s="627"/>
    </row>
    <row r="2643" spans="1:17" x14ac:dyDescent="0.35">
      <c r="A2643" s="634"/>
      <c r="B2643" s="634"/>
      <c r="C2643" s="634"/>
      <c r="D2643" s="634"/>
      <c r="E2643" s="634"/>
      <c r="F2643" s="634"/>
      <c r="G2643" s="634"/>
      <c r="H2643" s="634"/>
      <c r="I2643" s="634"/>
      <c r="J2643" s="634"/>
      <c r="K2643" s="634"/>
      <c r="L2643" s="634"/>
      <c r="M2643" s="634"/>
      <c r="N2643" s="634"/>
      <c r="O2643" s="634"/>
      <c r="P2643" s="634"/>
      <c r="Q2643" s="634"/>
    </row>
    <row r="2644" spans="1:17" x14ac:dyDescent="0.35">
      <c r="A2644" s="634"/>
      <c r="B2644" s="634"/>
      <c r="C2644" s="634"/>
      <c r="D2644" s="634"/>
      <c r="E2644" s="634"/>
      <c r="F2644" s="634"/>
      <c r="G2644" s="634"/>
      <c r="H2644" s="634"/>
      <c r="I2644" s="634"/>
      <c r="J2644" s="634"/>
      <c r="K2644" s="634"/>
      <c r="L2644" s="634"/>
      <c r="M2644" s="634"/>
      <c r="N2644" s="634"/>
      <c r="O2644" s="634"/>
      <c r="P2644" s="634"/>
      <c r="Q2644" s="634"/>
    </row>
    <row r="2645" spans="1:17" ht="15" thickBot="1" x14ac:dyDescent="0.4">
      <c r="A2645" s="634"/>
      <c r="B2645" s="1589" t="s">
        <v>398</v>
      </c>
      <c r="C2645" s="1589"/>
      <c r="D2645" s="1589"/>
      <c r="E2645" s="1589"/>
      <c r="F2645" s="1589"/>
      <c r="G2645" s="1589"/>
      <c r="H2645" s="1589"/>
      <c r="I2645" s="1589"/>
      <c r="J2645" s="1589"/>
      <c r="K2645" s="1589"/>
      <c r="L2645" s="1589"/>
      <c r="M2645" s="1589"/>
      <c r="N2645" s="658"/>
      <c r="O2645" s="658"/>
      <c r="P2645" s="657"/>
      <c r="Q2645" s="634"/>
    </row>
    <row r="2646" spans="1:17" ht="29.25" customHeight="1" x14ac:dyDescent="0.35">
      <c r="A2646" s="1569" t="s">
        <v>1</v>
      </c>
      <c r="B2646" s="1460" t="s">
        <v>23</v>
      </c>
      <c r="C2646" s="1578"/>
      <c r="D2646" s="1578"/>
      <c r="E2646" s="1578"/>
      <c r="F2646" s="1571"/>
      <c r="G2646" s="1460" t="s">
        <v>24</v>
      </c>
      <c r="H2646" s="1571"/>
      <c r="I2646" s="1460" t="s">
        <v>4</v>
      </c>
      <c r="J2646" s="1571"/>
      <c r="K2646" s="1572" t="s">
        <v>5</v>
      </c>
      <c r="L2646" s="1573"/>
      <c r="M2646" s="1590" t="s">
        <v>6</v>
      </c>
      <c r="N2646" s="1591"/>
      <c r="O2646" s="1592"/>
      <c r="P2646" s="1593" t="s">
        <v>7</v>
      </c>
      <c r="Q2646" s="1593" t="s">
        <v>8</v>
      </c>
    </row>
    <row r="2647" spans="1:17" ht="26" x14ac:dyDescent="0.35">
      <c r="A2647" s="1597"/>
      <c r="B2647" s="568" t="s">
        <v>396</v>
      </c>
      <c r="C2647" s="568" t="s">
        <v>399</v>
      </c>
      <c r="D2647" s="709" t="s">
        <v>322</v>
      </c>
      <c r="E2647" s="709" t="s">
        <v>228</v>
      </c>
      <c r="F2647" s="709" t="s">
        <v>229</v>
      </c>
      <c r="G2647" s="568" t="s">
        <v>9</v>
      </c>
      <c r="H2647" s="568" t="s">
        <v>10</v>
      </c>
      <c r="I2647" s="568" t="s">
        <v>9</v>
      </c>
      <c r="J2647" s="568" t="s">
        <v>10</v>
      </c>
      <c r="K2647" s="630" t="s">
        <v>11</v>
      </c>
      <c r="L2647" s="568" t="s">
        <v>12</v>
      </c>
      <c r="M2647" s="606" t="s">
        <v>13</v>
      </c>
      <c r="N2647" s="606" t="s">
        <v>14</v>
      </c>
      <c r="O2647" s="606" t="s">
        <v>15</v>
      </c>
      <c r="P2647" s="1579"/>
      <c r="Q2647" s="1579"/>
    </row>
    <row r="2648" spans="1:17" ht="15" thickBot="1" x14ac:dyDescent="0.4">
      <c r="A2648" s="580">
        <v>1</v>
      </c>
      <c r="B2648" s="710">
        <v>30.24</v>
      </c>
      <c r="C2648" s="581">
        <v>29.8</v>
      </c>
      <c r="D2648" s="581">
        <v>31.76</v>
      </c>
      <c r="E2648" s="581">
        <v>30.360000000000003</v>
      </c>
      <c r="F2648" s="581">
        <v>30.72</v>
      </c>
      <c r="G2648" s="710">
        <v>36.6</v>
      </c>
      <c r="H2648" s="710">
        <v>28</v>
      </c>
      <c r="I2648" s="711">
        <v>92</v>
      </c>
      <c r="J2648" s="711">
        <v>58</v>
      </c>
      <c r="K2648" s="707">
        <v>0</v>
      </c>
      <c r="L2648" s="581">
        <v>4.8599999999999994</v>
      </c>
      <c r="M2648" s="712">
        <v>1.63</v>
      </c>
      <c r="N2648" s="712">
        <v>0.44</v>
      </c>
      <c r="O2648" s="712">
        <f>AVERAGE(M2648:N2648)</f>
        <v>1.0349999999999999</v>
      </c>
      <c r="P2648" s="732">
        <v>0</v>
      </c>
      <c r="Q2648" s="710">
        <v>0</v>
      </c>
    </row>
    <row r="2649" spans="1:17" ht="15" thickBot="1" x14ac:dyDescent="0.4">
      <c r="A2649" s="580">
        <v>2</v>
      </c>
      <c r="B2649" s="710">
        <v>25.320000000000004</v>
      </c>
      <c r="C2649" s="581">
        <v>27.8</v>
      </c>
      <c r="D2649" s="653">
        <v>29.119999999999997</v>
      </c>
      <c r="E2649" s="653">
        <v>30.4</v>
      </c>
      <c r="F2649" s="653">
        <v>30.6</v>
      </c>
      <c r="G2649" s="710">
        <v>32.4</v>
      </c>
      <c r="H2649" s="710">
        <v>27.4</v>
      </c>
      <c r="I2649" s="713">
        <v>92</v>
      </c>
      <c r="J2649" s="711">
        <v>84</v>
      </c>
      <c r="K2649" s="707">
        <v>0</v>
      </c>
      <c r="L2649" s="626">
        <v>8.66</v>
      </c>
      <c r="M2649" s="712">
        <v>1.88</v>
      </c>
      <c r="N2649" s="712">
        <v>0.42</v>
      </c>
      <c r="O2649" s="712">
        <f t="shared" ref="O2649:O2681" si="515">AVERAGE(M2649:N2649)</f>
        <v>1.1499999999999999</v>
      </c>
      <c r="P2649" s="732">
        <v>0</v>
      </c>
      <c r="Q2649" s="710">
        <v>0</v>
      </c>
    </row>
    <row r="2650" spans="1:17" ht="15" thickBot="1" x14ac:dyDescent="0.4">
      <c r="A2650" s="571">
        <v>3</v>
      </c>
      <c r="B2650" s="710">
        <v>28.04</v>
      </c>
      <c r="C2650" s="581">
        <v>27.6</v>
      </c>
      <c r="D2650" s="581">
        <v>27.639999999999997</v>
      </c>
      <c r="E2650" s="581">
        <v>30.24</v>
      </c>
      <c r="F2650" s="581">
        <v>30.6</v>
      </c>
      <c r="G2650" s="710">
        <v>30.6</v>
      </c>
      <c r="H2650" s="710">
        <v>26.8</v>
      </c>
      <c r="I2650" s="713">
        <v>96</v>
      </c>
      <c r="J2650" s="711">
        <v>61</v>
      </c>
      <c r="K2650" s="707">
        <v>0</v>
      </c>
      <c r="L2650" s="581">
        <v>5.68</v>
      </c>
      <c r="M2650" s="712">
        <v>1.01</v>
      </c>
      <c r="N2650" s="712">
        <v>0.36</v>
      </c>
      <c r="O2650" s="712">
        <f t="shared" si="515"/>
        <v>0.68500000000000005</v>
      </c>
      <c r="P2650" s="732">
        <v>0</v>
      </c>
      <c r="Q2650" s="710">
        <v>8.4</v>
      </c>
    </row>
    <row r="2651" spans="1:17" ht="15" thickBot="1" x14ac:dyDescent="0.4">
      <c r="A2651" s="571">
        <v>4</v>
      </c>
      <c r="B2651" s="710">
        <v>25.52</v>
      </c>
      <c r="C2651" s="581">
        <v>26.72</v>
      </c>
      <c r="D2651" s="581">
        <v>27.68</v>
      </c>
      <c r="E2651" s="581">
        <v>30.080000000000002</v>
      </c>
      <c r="F2651" s="581">
        <v>30.559999999999995</v>
      </c>
      <c r="G2651" s="710">
        <v>31</v>
      </c>
      <c r="H2651" s="710">
        <v>27</v>
      </c>
      <c r="I2651" s="713">
        <v>96</v>
      </c>
      <c r="J2651" s="711">
        <v>84</v>
      </c>
      <c r="K2651" s="707">
        <v>0</v>
      </c>
      <c r="L2651" s="626">
        <v>5.42</v>
      </c>
      <c r="M2651" s="712">
        <v>1.04</v>
      </c>
      <c r="N2651" s="712">
        <v>0.08</v>
      </c>
      <c r="O2651" s="712">
        <f t="shared" si="515"/>
        <v>0.56000000000000005</v>
      </c>
      <c r="P2651" s="732">
        <v>0</v>
      </c>
      <c r="Q2651" s="710">
        <v>0</v>
      </c>
    </row>
    <row r="2652" spans="1:17" ht="15" thickBot="1" x14ac:dyDescent="0.4">
      <c r="A2652" s="571">
        <v>5</v>
      </c>
      <c r="B2652" s="710">
        <v>28.68</v>
      </c>
      <c r="C2652" s="581">
        <v>28.76</v>
      </c>
      <c r="D2652" s="581">
        <v>27.4</v>
      </c>
      <c r="E2652" s="581">
        <v>29.640000000000004</v>
      </c>
      <c r="F2652" s="581">
        <v>30.6</v>
      </c>
      <c r="G2652" s="710">
        <v>32</v>
      </c>
      <c r="H2652" s="710">
        <v>27.2</v>
      </c>
      <c r="I2652" s="711">
        <v>96</v>
      </c>
      <c r="J2652" s="711">
        <v>55</v>
      </c>
      <c r="K2652" s="707">
        <v>0</v>
      </c>
      <c r="L2652" s="626">
        <v>2.2600000000000002</v>
      </c>
      <c r="M2652" s="712">
        <v>1.5</v>
      </c>
      <c r="N2652" s="712">
        <v>0.69</v>
      </c>
      <c r="O2652" s="712">
        <f t="shared" si="515"/>
        <v>1.095</v>
      </c>
      <c r="P2652" s="732">
        <v>0</v>
      </c>
      <c r="Q2652" s="710">
        <v>5.2</v>
      </c>
    </row>
    <row r="2653" spans="1:17" ht="15" thickBot="1" x14ac:dyDescent="0.4">
      <c r="A2653" s="571">
        <v>6</v>
      </c>
      <c r="B2653" s="710">
        <v>30.040000000000003</v>
      </c>
      <c r="C2653" s="581">
        <v>28.119999999999997</v>
      </c>
      <c r="D2653" s="581">
        <v>27.879999999999995</v>
      </c>
      <c r="E2653" s="581">
        <v>29.159999999999997</v>
      </c>
      <c r="F2653" s="581">
        <v>30.52</v>
      </c>
      <c r="G2653" s="710">
        <v>33.200000000000003</v>
      </c>
      <c r="H2653" s="710">
        <v>26.8</v>
      </c>
      <c r="I2653" s="711">
        <v>96</v>
      </c>
      <c r="J2653" s="711">
        <v>82</v>
      </c>
      <c r="K2653" s="707">
        <v>0</v>
      </c>
      <c r="L2653" s="626">
        <v>5.3000000000000007</v>
      </c>
      <c r="M2653" s="712">
        <v>1.1000000000000001</v>
      </c>
      <c r="N2653" s="712">
        <v>0.59</v>
      </c>
      <c r="O2653" s="712">
        <f t="shared" si="515"/>
        <v>0.84499999999999997</v>
      </c>
      <c r="P2653" s="732">
        <v>0</v>
      </c>
      <c r="Q2653" s="710">
        <v>1.6</v>
      </c>
    </row>
    <row r="2654" spans="1:17" ht="15" thickBot="1" x14ac:dyDescent="0.4">
      <c r="A2654" s="571">
        <v>7</v>
      </c>
      <c r="B2654" s="710">
        <v>27.4</v>
      </c>
      <c r="C2654" s="581">
        <v>27.48</v>
      </c>
      <c r="D2654" s="653">
        <v>28.24</v>
      </c>
      <c r="E2654" s="653">
        <v>29.440000000000005</v>
      </c>
      <c r="F2654" s="653">
        <v>30.4</v>
      </c>
      <c r="G2654" s="710">
        <v>34.200000000000003</v>
      </c>
      <c r="H2654" s="710">
        <v>27.4</v>
      </c>
      <c r="I2654" s="711">
        <v>84</v>
      </c>
      <c r="J2654" s="711">
        <v>54</v>
      </c>
      <c r="K2654" s="707">
        <v>0</v>
      </c>
      <c r="L2654" s="581">
        <v>4.9799999999999995</v>
      </c>
      <c r="M2654" s="712">
        <v>2.96</v>
      </c>
      <c r="N2654" s="712">
        <v>0.66</v>
      </c>
      <c r="O2654" s="712">
        <f t="shared" si="515"/>
        <v>1.81</v>
      </c>
      <c r="P2654" s="732">
        <v>0</v>
      </c>
      <c r="Q2654" s="710">
        <v>0</v>
      </c>
    </row>
    <row r="2655" spans="1:17" ht="15" thickBot="1" x14ac:dyDescent="0.4">
      <c r="A2655" s="571">
        <v>8</v>
      </c>
      <c r="B2655" s="710">
        <v>27.439999999999998</v>
      </c>
      <c r="C2655" s="581">
        <v>28.119999999999997</v>
      </c>
      <c r="D2655" s="581">
        <v>28</v>
      </c>
      <c r="E2655" s="581">
        <v>29.4</v>
      </c>
      <c r="F2655" s="581">
        <v>30.24</v>
      </c>
      <c r="G2655" s="710">
        <v>35</v>
      </c>
      <c r="H2655" s="710">
        <v>26.2</v>
      </c>
      <c r="I2655" s="711">
        <v>92</v>
      </c>
      <c r="J2655" s="711">
        <v>84</v>
      </c>
      <c r="K2655" s="707">
        <v>0</v>
      </c>
      <c r="L2655" s="581">
        <v>3.34</v>
      </c>
      <c r="M2655" s="712">
        <v>1.1200000000000001</v>
      </c>
      <c r="N2655" s="712">
        <v>1.0900000000000001</v>
      </c>
      <c r="O2655" s="712">
        <f t="shared" si="515"/>
        <v>1.105</v>
      </c>
      <c r="P2655" s="732">
        <v>0</v>
      </c>
      <c r="Q2655" s="710">
        <v>0</v>
      </c>
    </row>
    <row r="2656" spans="1:17" ht="15" thickBot="1" x14ac:dyDescent="0.4">
      <c r="A2656" s="571">
        <v>9</v>
      </c>
      <c r="B2656" s="710">
        <v>28.040000000000003</v>
      </c>
      <c r="C2656" s="581">
        <v>28.086000000000002</v>
      </c>
      <c r="D2656" s="581">
        <v>28.439999999999998</v>
      </c>
      <c r="E2656" s="581">
        <v>29.559999999999995</v>
      </c>
      <c r="F2656" s="581">
        <v>30.28</v>
      </c>
      <c r="G2656" s="710">
        <v>33.200000000000003</v>
      </c>
      <c r="H2656" s="710">
        <v>27.2</v>
      </c>
      <c r="I2656" s="711">
        <v>96</v>
      </c>
      <c r="J2656" s="711">
        <v>55</v>
      </c>
      <c r="K2656" s="707">
        <v>0</v>
      </c>
      <c r="L2656" s="626">
        <v>4.9400000000000004</v>
      </c>
      <c r="M2656" s="712">
        <v>1.17</v>
      </c>
      <c r="N2656" s="712">
        <v>0.81</v>
      </c>
      <c r="O2656" s="712">
        <f t="shared" si="515"/>
        <v>0.99</v>
      </c>
      <c r="P2656" s="732">
        <v>0</v>
      </c>
      <c r="Q2656" s="710">
        <v>21.4</v>
      </c>
    </row>
    <row r="2657" spans="1:17" ht="15" thickBot="1" x14ac:dyDescent="0.4">
      <c r="A2657" s="580">
        <v>10</v>
      </c>
      <c r="B2657" s="710">
        <v>29.640000000000004</v>
      </c>
      <c r="C2657" s="581">
        <v>28.96</v>
      </c>
      <c r="D2657" s="581">
        <v>27.840000000000003</v>
      </c>
      <c r="E2657" s="581">
        <v>29.72</v>
      </c>
      <c r="F2657" s="581">
        <v>30.24</v>
      </c>
      <c r="G2657" s="710">
        <v>34</v>
      </c>
      <c r="H2657" s="710">
        <v>27</v>
      </c>
      <c r="I2657" s="711">
        <v>96</v>
      </c>
      <c r="J2657" s="711">
        <v>64</v>
      </c>
      <c r="K2657" s="707">
        <v>0</v>
      </c>
      <c r="L2657" s="581">
        <v>5.6999999999999993</v>
      </c>
      <c r="M2657" s="712">
        <v>1.24</v>
      </c>
      <c r="N2657" s="712">
        <v>0.56000000000000005</v>
      </c>
      <c r="O2657" s="712">
        <f t="shared" si="515"/>
        <v>0.9</v>
      </c>
      <c r="P2657" s="732">
        <v>0</v>
      </c>
      <c r="Q2657" s="710">
        <v>23.4</v>
      </c>
    </row>
    <row r="2658" spans="1:17" ht="15" thickBot="1" x14ac:dyDescent="0.4">
      <c r="A2658" s="597" t="s">
        <v>16</v>
      </c>
      <c r="B2658" s="710">
        <f t="shared" ref="B2658:J2658" si="516">SUM(B2648:B2657)</f>
        <v>280.35999999999996</v>
      </c>
      <c r="C2658" s="710">
        <f t="shared" si="516"/>
        <v>281.44600000000003</v>
      </c>
      <c r="D2658" s="710">
        <f t="shared" si="516"/>
        <v>284</v>
      </c>
      <c r="E2658" s="710">
        <f t="shared" si="516"/>
        <v>298</v>
      </c>
      <c r="F2658" s="710">
        <f t="shared" si="516"/>
        <v>304.76</v>
      </c>
      <c r="G2658" s="710">
        <f t="shared" si="516"/>
        <v>332.2</v>
      </c>
      <c r="H2658" s="710">
        <f t="shared" si="516"/>
        <v>271</v>
      </c>
      <c r="I2658" s="710">
        <f t="shared" si="516"/>
        <v>936</v>
      </c>
      <c r="J2658" s="710">
        <f t="shared" si="516"/>
        <v>681</v>
      </c>
      <c r="K2658" s="707">
        <v>0</v>
      </c>
      <c r="L2658" s="710">
        <f>SUM(L2648:L2657)</f>
        <v>51.14</v>
      </c>
      <c r="M2658" s="710">
        <f>SUM(M2648:M2657)</f>
        <v>14.650000000000002</v>
      </c>
      <c r="N2658" s="710">
        <f>SUM(N2648:N2657)</f>
        <v>5.7000000000000011</v>
      </c>
      <c r="O2658" s="712">
        <f t="shared" si="515"/>
        <v>10.175000000000001</v>
      </c>
      <c r="P2658" s="732"/>
      <c r="Q2658" s="710"/>
    </row>
    <row r="2659" spans="1:17" ht="15" thickBot="1" x14ac:dyDescent="0.4">
      <c r="A2659" s="645" t="s">
        <v>18</v>
      </c>
      <c r="B2659" s="710">
        <f t="shared" ref="B2659:J2659" si="517">AVERAGE(B2648:B2657)</f>
        <v>28.035999999999994</v>
      </c>
      <c r="C2659" s="710">
        <f t="shared" si="517"/>
        <v>28.144600000000004</v>
      </c>
      <c r="D2659" s="710">
        <f t="shared" si="517"/>
        <v>28.4</v>
      </c>
      <c r="E2659" s="710">
        <f t="shared" si="517"/>
        <v>29.8</v>
      </c>
      <c r="F2659" s="710">
        <f t="shared" si="517"/>
        <v>30.475999999999999</v>
      </c>
      <c r="G2659" s="710">
        <f t="shared" si="517"/>
        <v>33.22</v>
      </c>
      <c r="H2659" s="710">
        <f t="shared" si="517"/>
        <v>27.1</v>
      </c>
      <c r="I2659" s="710">
        <f t="shared" si="517"/>
        <v>93.6</v>
      </c>
      <c r="J2659" s="710">
        <f t="shared" si="517"/>
        <v>68.099999999999994</v>
      </c>
      <c r="K2659" s="707">
        <v>0</v>
      </c>
      <c r="L2659" s="710">
        <f>AVERAGE(L2648:L2657)</f>
        <v>5.1139999999999999</v>
      </c>
      <c r="M2659" s="710">
        <f>AVERAGE(M2648:M2657)</f>
        <v>1.4650000000000003</v>
      </c>
      <c r="N2659" s="710">
        <f>AVERAGE(N2648:N2657)</f>
        <v>0.57000000000000006</v>
      </c>
      <c r="O2659" s="712">
        <f t="shared" si="515"/>
        <v>1.0175000000000001</v>
      </c>
      <c r="P2659" s="732"/>
      <c r="Q2659" s="710"/>
    </row>
    <row r="2660" spans="1:17" ht="15" thickBot="1" x14ac:dyDescent="0.4">
      <c r="A2660" s="580">
        <v>11</v>
      </c>
      <c r="B2660" s="710">
        <v>27.959999999999997</v>
      </c>
      <c r="C2660" s="581">
        <v>27.919999999999998</v>
      </c>
      <c r="D2660" s="581">
        <v>28.04</v>
      </c>
      <c r="E2660" s="581">
        <v>29.368000000000002</v>
      </c>
      <c r="F2660" s="581">
        <v>30.28</v>
      </c>
      <c r="G2660" s="710">
        <v>32</v>
      </c>
      <c r="H2660" s="710">
        <v>27</v>
      </c>
      <c r="I2660" s="711">
        <v>96</v>
      </c>
      <c r="J2660" s="711">
        <v>63</v>
      </c>
      <c r="K2660" s="707">
        <v>0</v>
      </c>
      <c r="L2660" s="626">
        <v>4</v>
      </c>
      <c r="M2660" s="712">
        <v>1.59</v>
      </c>
      <c r="N2660" s="712">
        <v>0.68</v>
      </c>
      <c r="O2660" s="712">
        <f t="shared" si="515"/>
        <v>1.135</v>
      </c>
      <c r="P2660" s="732">
        <v>0</v>
      </c>
      <c r="Q2660" s="710">
        <v>0</v>
      </c>
    </row>
    <row r="2661" spans="1:17" ht="15" thickBot="1" x14ac:dyDescent="0.4">
      <c r="A2661" s="571">
        <v>12</v>
      </c>
      <c r="B2661" s="710">
        <v>31.8</v>
      </c>
      <c r="C2661" s="581">
        <v>29.76</v>
      </c>
      <c r="D2661" s="581">
        <v>28</v>
      </c>
      <c r="E2661" s="581">
        <v>29.440000000000005</v>
      </c>
      <c r="F2661" s="580">
        <v>30.360000000000003</v>
      </c>
      <c r="G2661" s="710">
        <v>35</v>
      </c>
      <c r="H2661" s="710">
        <v>27</v>
      </c>
      <c r="I2661" s="711">
        <v>96</v>
      </c>
      <c r="J2661" s="711">
        <v>47</v>
      </c>
      <c r="K2661" s="707">
        <v>0</v>
      </c>
      <c r="L2661" s="626">
        <v>5.9399999999999995</v>
      </c>
      <c r="M2661" s="714">
        <v>1.1299999999999999</v>
      </c>
      <c r="N2661" s="712">
        <v>0.57999999999999996</v>
      </c>
      <c r="O2661" s="712">
        <f t="shared" si="515"/>
        <v>0.85499999999999998</v>
      </c>
      <c r="P2661" s="732">
        <v>0</v>
      </c>
      <c r="Q2661" s="710">
        <v>0</v>
      </c>
    </row>
    <row r="2662" spans="1:17" ht="15" thickBot="1" x14ac:dyDescent="0.4">
      <c r="A2662" s="571">
        <v>13</v>
      </c>
      <c r="B2662" s="710">
        <v>31.8</v>
      </c>
      <c r="C2662" s="581">
        <v>30.4</v>
      </c>
      <c r="D2662" s="581">
        <v>29.559999999999995</v>
      </c>
      <c r="E2662" s="581">
        <v>29.6</v>
      </c>
      <c r="F2662" s="581">
        <v>30.2</v>
      </c>
      <c r="G2662" s="710">
        <v>34.6</v>
      </c>
      <c r="H2662" s="710">
        <v>28</v>
      </c>
      <c r="I2662" s="711">
        <v>96</v>
      </c>
      <c r="J2662" s="711">
        <v>64</v>
      </c>
      <c r="K2662" s="707">
        <v>0</v>
      </c>
      <c r="L2662" s="626">
        <v>6.5399999999999991</v>
      </c>
      <c r="M2662" s="712">
        <v>1.07</v>
      </c>
      <c r="N2662" s="712">
        <v>0.97</v>
      </c>
      <c r="O2662" s="712">
        <f t="shared" si="515"/>
        <v>1.02</v>
      </c>
      <c r="P2662" s="732">
        <v>0</v>
      </c>
      <c r="Q2662" s="710">
        <v>0</v>
      </c>
    </row>
    <row r="2663" spans="1:17" ht="15" thickBot="1" x14ac:dyDescent="0.4">
      <c r="A2663" s="571">
        <v>14</v>
      </c>
      <c r="B2663" s="710">
        <v>30.24</v>
      </c>
      <c r="C2663" s="581">
        <v>29.879999999999995</v>
      </c>
      <c r="D2663" s="581">
        <v>29.559999999999995</v>
      </c>
      <c r="E2663" s="581">
        <v>30.04</v>
      </c>
      <c r="F2663" s="581">
        <v>30.24</v>
      </c>
      <c r="G2663" s="710">
        <v>34.6</v>
      </c>
      <c r="H2663" s="710">
        <v>28</v>
      </c>
      <c r="I2663" s="711">
        <v>96</v>
      </c>
      <c r="J2663" s="711">
        <v>66</v>
      </c>
      <c r="K2663" s="707">
        <v>0</v>
      </c>
      <c r="L2663" s="581">
        <v>3.46</v>
      </c>
      <c r="M2663" s="712">
        <v>1.02</v>
      </c>
      <c r="N2663" s="712">
        <v>0.84</v>
      </c>
      <c r="O2663" s="712">
        <f t="shared" si="515"/>
        <v>0.92999999999999994</v>
      </c>
      <c r="P2663" s="732">
        <v>0</v>
      </c>
      <c r="Q2663" s="710">
        <v>0</v>
      </c>
    </row>
    <row r="2664" spans="1:17" ht="15" thickBot="1" x14ac:dyDescent="0.4">
      <c r="A2664" s="571">
        <v>15</v>
      </c>
      <c r="B2664" s="710">
        <v>28.639999999999997</v>
      </c>
      <c r="C2664" s="581">
        <v>29</v>
      </c>
      <c r="D2664" s="581">
        <v>29.24</v>
      </c>
      <c r="E2664" s="581">
        <v>30.119999999999997</v>
      </c>
      <c r="F2664" s="581">
        <v>30.2</v>
      </c>
      <c r="G2664" s="710">
        <v>33.799999999999997</v>
      </c>
      <c r="H2664" s="710">
        <v>27</v>
      </c>
      <c r="I2664" s="711">
        <v>96</v>
      </c>
      <c r="J2664" s="711">
        <v>42</v>
      </c>
      <c r="K2664" s="707">
        <v>0</v>
      </c>
      <c r="L2664" s="581">
        <v>5.4</v>
      </c>
      <c r="M2664" s="712">
        <v>1.1299999999999999</v>
      </c>
      <c r="N2664" s="712">
        <v>0.53</v>
      </c>
      <c r="O2664" s="712">
        <f t="shared" si="515"/>
        <v>0.83</v>
      </c>
      <c r="P2664" s="732">
        <v>0</v>
      </c>
      <c r="Q2664" s="710">
        <v>7.8</v>
      </c>
    </row>
    <row r="2665" spans="1:17" ht="15" thickBot="1" x14ac:dyDescent="0.4">
      <c r="A2665" s="571">
        <v>16</v>
      </c>
      <c r="B2665" s="710">
        <v>30.52</v>
      </c>
      <c r="C2665" s="581">
        <v>29.360000000000003</v>
      </c>
      <c r="D2665" s="581">
        <v>28.720000000000006</v>
      </c>
      <c r="E2665" s="581">
        <v>30.119999999999997</v>
      </c>
      <c r="F2665" s="581">
        <v>30.2</v>
      </c>
      <c r="G2665" s="710">
        <v>34.799999999999997</v>
      </c>
      <c r="H2665" s="710">
        <v>26.4</v>
      </c>
      <c r="I2665" s="711">
        <v>77</v>
      </c>
      <c r="J2665" s="711">
        <v>49</v>
      </c>
      <c r="K2665" s="707">
        <v>0</v>
      </c>
      <c r="L2665" s="626">
        <v>4.0999999999999996</v>
      </c>
      <c r="M2665" s="712">
        <v>1.03</v>
      </c>
      <c r="N2665" s="712">
        <v>0.88</v>
      </c>
      <c r="O2665" s="712">
        <f t="shared" si="515"/>
        <v>0.95500000000000007</v>
      </c>
      <c r="P2665" s="732">
        <v>0</v>
      </c>
      <c r="Q2665" s="710">
        <v>2</v>
      </c>
    </row>
    <row r="2666" spans="1:17" ht="15" thickBot="1" x14ac:dyDescent="0.4">
      <c r="A2666" s="571">
        <v>17</v>
      </c>
      <c r="B2666" s="710">
        <v>31.160000000000004</v>
      </c>
      <c r="C2666" s="581">
        <v>30.32</v>
      </c>
      <c r="D2666" s="581">
        <v>29.32</v>
      </c>
      <c r="E2666" s="581">
        <v>30.119999999999997</v>
      </c>
      <c r="F2666" s="581">
        <v>30.24</v>
      </c>
      <c r="G2666" s="710">
        <v>32.799999999999997</v>
      </c>
      <c r="H2666" s="710">
        <v>28.4</v>
      </c>
      <c r="I2666" s="711">
        <v>96</v>
      </c>
      <c r="J2666" s="711">
        <v>71</v>
      </c>
      <c r="K2666" s="707">
        <v>0</v>
      </c>
      <c r="L2666" s="581">
        <v>10.44</v>
      </c>
      <c r="M2666" s="712">
        <v>1.61</v>
      </c>
      <c r="N2666" s="712">
        <v>1.1000000000000001</v>
      </c>
      <c r="O2666" s="712">
        <f t="shared" si="515"/>
        <v>1.355</v>
      </c>
      <c r="P2666" s="732">
        <v>0</v>
      </c>
      <c r="Q2666" s="710">
        <v>0</v>
      </c>
    </row>
    <row r="2667" spans="1:17" ht="15" thickBot="1" x14ac:dyDescent="0.4">
      <c r="A2667" s="571">
        <v>18</v>
      </c>
      <c r="B2667" s="710">
        <v>28.4</v>
      </c>
      <c r="C2667" s="581">
        <v>28.4</v>
      </c>
      <c r="D2667" s="581">
        <v>29</v>
      </c>
      <c r="E2667" s="581">
        <v>30.119999999999997</v>
      </c>
      <c r="F2667" s="580">
        <v>30.2</v>
      </c>
      <c r="G2667" s="710">
        <v>36.6</v>
      </c>
      <c r="H2667" s="710">
        <v>27.2</v>
      </c>
      <c r="I2667" s="711">
        <v>92</v>
      </c>
      <c r="J2667" s="711">
        <v>51</v>
      </c>
      <c r="K2667" s="707">
        <v>0</v>
      </c>
      <c r="L2667" s="581">
        <v>3.88</v>
      </c>
      <c r="M2667" s="712">
        <v>1.27</v>
      </c>
      <c r="N2667" s="712">
        <v>0.55000000000000004</v>
      </c>
      <c r="O2667" s="712">
        <f t="shared" si="515"/>
        <v>0.91</v>
      </c>
      <c r="P2667" s="732">
        <v>0</v>
      </c>
      <c r="Q2667" s="710">
        <v>15.6</v>
      </c>
    </row>
    <row r="2668" spans="1:17" ht="15" thickBot="1" x14ac:dyDescent="0.4">
      <c r="A2668" s="571">
        <v>19</v>
      </c>
      <c r="B2668" s="710">
        <v>31.04</v>
      </c>
      <c r="C2668" s="581">
        <v>29.52</v>
      </c>
      <c r="D2668" s="581">
        <v>28.76</v>
      </c>
      <c r="E2668" s="581">
        <v>30.080000000000002</v>
      </c>
      <c r="F2668" s="581">
        <v>30.2</v>
      </c>
      <c r="G2668" s="715">
        <v>33</v>
      </c>
      <c r="H2668" s="710">
        <v>22.6</v>
      </c>
      <c r="I2668" s="711">
        <v>96</v>
      </c>
      <c r="J2668" s="711">
        <v>52</v>
      </c>
      <c r="K2668" s="707">
        <v>0</v>
      </c>
      <c r="L2668" s="626">
        <v>5.34</v>
      </c>
      <c r="M2668" s="712">
        <v>1.02</v>
      </c>
      <c r="N2668" s="712">
        <v>0.42</v>
      </c>
      <c r="O2668" s="712">
        <f t="shared" si="515"/>
        <v>0.72</v>
      </c>
      <c r="P2668" s="732">
        <v>0</v>
      </c>
      <c r="Q2668" s="710">
        <v>0</v>
      </c>
    </row>
    <row r="2669" spans="1:17" ht="15" thickBot="1" x14ac:dyDescent="0.4">
      <c r="A2669" s="580">
        <v>20</v>
      </c>
      <c r="B2669" s="710">
        <v>31.479999999999997</v>
      </c>
      <c r="C2669" s="581">
        <v>30.4</v>
      </c>
      <c r="D2669" s="581">
        <v>29.4</v>
      </c>
      <c r="E2669" s="581">
        <v>30.080000000000002</v>
      </c>
      <c r="F2669" s="581">
        <v>30.2</v>
      </c>
      <c r="G2669" s="717">
        <v>35</v>
      </c>
      <c r="H2669" s="718">
        <v>27.2</v>
      </c>
      <c r="I2669" s="719">
        <v>92</v>
      </c>
      <c r="J2669" s="719">
        <v>61</v>
      </c>
      <c r="K2669" s="707">
        <v>0</v>
      </c>
      <c r="L2669" s="581">
        <v>6.98</v>
      </c>
      <c r="M2669" s="716">
        <v>1.5</v>
      </c>
      <c r="N2669" s="716">
        <v>1.0900000000000001</v>
      </c>
      <c r="O2669" s="712">
        <f t="shared" si="515"/>
        <v>1.2949999999999999</v>
      </c>
      <c r="P2669" s="732">
        <v>0</v>
      </c>
      <c r="Q2669" s="710">
        <v>0</v>
      </c>
    </row>
    <row r="2670" spans="1:17" ht="15" thickBot="1" x14ac:dyDescent="0.4">
      <c r="A2670" s="597" t="s">
        <v>16</v>
      </c>
      <c r="B2670" s="710">
        <f t="shared" ref="B2670:J2670" si="518">SUM(B2660:B2669)</f>
        <v>303.04000000000002</v>
      </c>
      <c r="C2670" s="710">
        <f t="shared" si="518"/>
        <v>294.95999999999998</v>
      </c>
      <c r="D2670" s="710">
        <f t="shared" si="518"/>
        <v>289.59999999999997</v>
      </c>
      <c r="E2670" s="710">
        <f t="shared" si="518"/>
        <v>299.08800000000002</v>
      </c>
      <c r="F2670" s="710">
        <f t="shared" si="518"/>
        <v>302.32</v>
      </c>
      <c r="G2670" s="710">
        <f t="shared" si="518"/>
        <v>342.20000000000005</v>
      </c>
      <c r="H2670" s="710">
        <f t="shared" si="518"/>
        <v>268.8</v>
      </c>
      <c r="I2670" s="710">
        <f t="shared" si="518"/>
        <v>933</v>
      </c>
      <c r="J2670" s="710">
        <f t="shared" si="518"/>
        <v>566</v>
      </c>
      <c r="K2670" s="707">
        <v>0</v>
      </c>
      <c r="L2670" s="710">
        <f>SUM(L2660:L2669)</f>
        <v>56.08</v>
      </c>
      <c r="M2670" s="710">
        <f>SUM(M2660:M2669)</f>
        <v>12.37</v>
      </c>
      <c r="N2670" s="710">
        <f>SUM(N2660:N2669)</f>
        <v>7.64</v>
      </c>
      <c r="O2670" s="712">
        <f t="shared" si="515"/>
        <v>10.004999999999999</v>
      </c>
      <c r="P2670" s="732"/>
      <c r="Q2670" s="710"/>
    </row>
    <row r="2671" spans="1:17" ht="15" thickBot="1" x14ac:dyDescent="0.4">
      <c r="A2671" s="645" t="s">
        <v>18</v>
      </c>
      <c r="B2671" s="710">
        <f t="shared" ref="B2671:J2671" si="519">AVERAGE(B2660:B2669)</f>
        <v>30.304000000000002</v>
      </c>
      <c r="C2671" s="710">
        <f t="shared" si="519"/>
        <v>29.495999999999999</v>
      </c>
      <c r="D2671" s="710">
        <f t="shared" si="519"/>
        <v>28.959999999999997</v>
      </c>
      <c r="E2671" s="710">
        <f t="shared" si="519"/>
        <v>29.908800000000003</v>
      </c>
      <c r="F2671" s="710">
        <f t="shared" si="519"/>
        <v>30.231999999999999</v>
      </c>
      <c r="G2671" s="710">
        <f t="shared" si="519"/>
        <v>34.220000000000006</v>
      </c>
      <c r="H2671" s="710">
        <f t="shared" si="519"/>
        <v>26.880000000000003</v>
      </c>
      <c r="I2671" s="710">
        <f t="shared" si="519"/>
        <v>93.3</v>
      </c>
      <c r="J2671" s="710">
        <f t="shared" si="519"/>
        <v>56.6</v>
      </c>
      <c r="K2671" s="707">
        <v>0</v>
      </c>
      <c r="L2671" s="710">
        <f>AVERAGE(L2660:L2669)</f>
        <v>5.6079999999999997</v>
      </c>
      <c r="M2671" s="710">
        <f>AVERAGE(M2660:M2669)</f>
        <v>1.2369999999999999</v>
      </c>
      <c r="N2671" s="710">
        <f>AVERAGE(N2660:N2669)</f>
        <v>0.76400000000000001</v>
      </c>
      <c r="O2671" s="712">
        <f t="shared" si="515"/>
        <v>1.0004999999999999</v>
      </c>
      <c r="P2671" s="732"/>
      <c r="Q2671" s="710"/>
    </row>
    <row r="2672" spans="1:17" ht="15" thickBot="1" x14ac:dyDescent="0.4">
      <c r="A2672" s="580">
        <v>21</v>
      </c>
      <c r="B2672" s="710">
        <v>27.76</v>
      </c>
      <c r="C2672" s="581">
        <v>27.72</v>
      </c>
      <c r="D2672" s="581">
        <v>28.639999999999997</v>
      </c>
      <c r="E2672" s="581">
        <v>30.160000000000004</v>
      </c>
      <c r="F2672" s="581">
        <v>30.24</v>
      </c>
      <c r="G2672" s="721">
        <v>35.799999999999997</v>
      </c>
      <c r="H2672" s="722">
        <v>27</v>
      </c>
      <c r="I2672" s="723">
        <v>96</v>
      </c>
      <c r="J2672" s="723">
        <v>59</v>
      </c>
      <c r="K2672" s="707">
        <v>0</v>
      </c>
      <c r="L2672" s="626">
        <v>25.78</v>
      </c>
      <c r="M2672" s="720">
        <v>1.43</v>
      </c>
      <c r="N2672" s="720">
        <v>0.46</v>
      </c>
      <c r="O2672" s="712">
        <f t="shared" si="515"/>
        <v>0.94499999999999995</v>
      </c>
      <c r="P2672" s="732">
        <v>0</v>
      </c>
      <c r="Q2672" s="710">
        <v>31.6</v>
      </c>
    </row>
    <row r="2673" spans="1:17" ht="15" thickBot="1" x14ac:dyDescent="0.4">
      <c r="A2673" s="594">
        <v>22</v>
      </c>
      <c r="B2673" s="710">
        <v>30.119999999999997</v>
      </c>
      <c r="C2673" s="581">
        <v>28.76</v>
      </c>
      <c r="D2673" s="581">
        <v>28.360000000000003</v>
      </c>
      <c r="E2673" s="581">
        <v>29.96</v>
      </c>
      <c r="F2673" s="581">
        <v>30.2</v>
      </c>
      <c r="G2673" s="721">
        <v>32.4</v>
      </c>
      <c r="H2673" s="722">
        <v>27.4</v>
      </c>
      <c r="I2673" s="723">
        <v>96</v>
      </c>
      <c r="J2673" s="723">
        <v>47</v>
      </c>
      <c r="K2673" s="707">
        <v>0</v>
      </c>
      <c r="L2673" s="626">
        <v>6.16</v>
      </c>
      <c r="M2673" s="720">
        <v>1.44</v>
      </c>
      <c r="N2673" s="720">
        <v>0.77</v>
      </c>
      <c r="O2673" s="712">
        <f t="shared" si="515"/>
        <v>1.105</v>
      </c>
      <c r="P2673" s="732">
        <v>0</v>
      </c>
      <c r="Q2673" s="710">
        <v>0</v>
      </c>
    </row>
    <row r="2674" spans="1:17" ht="15" thickBot="1" x14ac:dyDescent="0.4">
      <c r="A2674" s="594">
        <v>23</v>
      </c>
      <c r="B2674" s="710">
        <v>32.6</v>
      </c>
      <c r="C2674" s="581">
        <v>30.96</v>
      </c>
      <c r="D2674" s="581">
        <v>29.32</v>
      </c>
      <c r="E2674" s="581">
        <v>29.96</v>
      </c>
      <c r="F2674" s="581">
        <v>30.2</v>
      </c>
      <c r="G2674" s="710">
        <v>34</v>
      </c>
      <c r="H2674" s="710">
        <v>27.2</v>
      </c>
      <c r="I2674" s="711">
        <v>96</v>
      </c>
      <c r="J2674" s="711">
        <v>55</v>
      </c>
      <c r="K2674" s="707">
        <v>0</v>
      </c>
      <c r="L2674" s="626">
        <v>8.4600000000000009</v>
      </c>
      <c r="M2674" s="712">
        <v>1.32</v>
      </c>
      <c r="N2674" s="712">
        <v>1.36</v>
      </c>
      <c r="O2674" s="712">
        <f t="shared" si="515"/>
        <v>1.34</v>
      </c>
      <c r="P2674" s="732">
        <v>0</v>
      </c>
      <c r="Q2674" s="710">
        <v>3.6</v>
      </c>
    </row>
    <row r="2675" spans="1:17" ht="15" thickBot="1" x14ac:dyDescent="0.4">
      <c r="A2675" s="594">
        <v>24</v>
      </c>
      <c r="B2675" s="710">
        <v>29.68</v>
      </c>
      <c r="C2675" s="581">
        <v>29.720000000000006</v>
      </c>
      <c r="D2675" s="581">
        <v>29.52</v>
      </c>
      <c r="E2675" s="581">
        <v>30.160000000000004</v>
      </c>
      <c r="F2675" s="580">
        <v>30.24</v>
      </c>
      <c r="G2675" s="710">
        <v>36</v>
      </c>
      <c r="H2675" s="710">
        <v>27.2</v>
      </c>
      <c r="I2675" s="711">
        <v>88</v>
      </c>
      <c r="J2675" s="711">
        <v>50</v>
      </c>
      <c r="K2675" s="707">
        <v>0</v>
      </c>
      <c r="L2675" s="581">
        <v>3.56</v>
      </c>
      <c r="M2675" s="712">
        <v>1.18</v>
      </c>
      <c r="N2675" s="712">
        <v>1.55</v>
      </c>
      <c r="O2675" s="712">
        <f t="shared" si="515"/>
        <v>1.365</v>
      </c>
      <c r="P2675" s="732">
        <v>0</v>
      </c>
      <c r="Q2675" s="710">
        <v>0</v>
      </c>
    </row>
    <row r="2676" spans="1:17" ht="15" thickBot="1" x14ac:dyDescent="0.4">
      <c r="A2676" s="594">
        <v>25</v>
      </c>
      <c r="B2676" s="710">
        <v>30.48</v>
      </c>
      <c r="C2676" s="581">
        <v>30.680000000000007</v>
      </c>
      <c r="D2676" s="581">
        <v>29.080000000000002</v>
      </c>
      <c r="E2676" s="581">
        <v>30.2</v>
      </c>
      <c r="F2676" s="581">
        <v>30.2</v>
      </c>
      <c r="G2676" s="710">
        <v>33</v>
      </c>
      <c r="H2676" s="710">
        <v>27.2</v>
      </c>
      <c r="I2676" s="711">
        <v>96</v>
      </c>
      <c r="J2676" s="711">
        <v>42</v>
      </c>
      <c r="K2676" s="707">
        <v>0</v>
      </c>
      <c r="L2676" s="581">
        <v>4.4800000000000004</v>
      </c>
      <c r="M2676" s="712">
        <v>1.1200000000000001</v>
      </c>
      <c r="N2676" s="712">
        <v>0.63</v>
      </c>
      <c r="O2676" s="712">
        <f t="shared" si="515"/>
        <v>0.875</v>
      </c>
      <c r="P2676" s="732">
        <v>0</v>
      </c>
      <c r="Q2676" s="710">
        <v>0</v>
      </c>
    </row>
    <row r="2677" spans="1:17" ht="15" thickBot="1" x14ac:dyDescent="0.4">
      <c r="A2677" s="594">
        <v>26</v>
      </c>
      <c r="B2677" s="710">
        <v>32.08</v>
      </c>
      <c r="C2677" s="581">
        <v>31</v>
      </c>
      <c r="D2677" s="581">
        <v>29.720000000000006</v>
      </c>
      <c r="E2677" s="581">
        <v>30.2</v>
      </c>
      <c r="F2677" s="581">
        <v>30.279999999999994</v>
      </c>
      <c r="G2677" s="710">
        <v>35.6</v>
      </c>
      <c r="H2677" s="710">
        <v>26.2</v>
      </c>
      <c r="I2677" s="711">
        <v>96</v>
      </c>
      <c r="J2677" s="711">
        <v>55</v>
      </c>
      <c r="K2677" s="707">
        <v>0</v>
      </c>
      <c r="L2677" s="626">
        <v>8.8999999999999986</v>
      </c>
      <c r="M2677" s="712">
        <v>1</v>
      </c>
      <c r="N2677" s="712">
        <v>1.1599999999999999</v>
      </c>
      <c r="O2677" s="712">
        <f t="shared" si="515"/>
        <v>1.08</v>
      </c>
      <c r="P2677" s="732">
        <v>0</v>
      </c>
      <c r="Q2677" s="710">
        <v>0</v>
      </c>
    </row>
    <row r="2678" spans="1:17" ht="15" thickBot="1" x14ac:dyDescent="0.4">
      <c r="A2678" s="594">
        <v>27</v>
      </c>
      <c r="B2678" s="710">
        <v>31.76</v>
      </c>
      <c r="C2678" s="581">
        <v>30.559999999999995</v>
      </c>
      <c r="D2678" s="581">
        <v>29.96</v>
      </c>
      <c r="E2678" s="581">
        <v>30.28</v>
      </c>
      <c r="F2678" s="581">
        <v>30.2</v>
      </c>
      <c r="G2678" s="724">
        <v>34.200000000000003</v>
      </c>
      <c r="H2678" s="725">
        <v>26.4</v>
      </c>
      <c r="I2678" s="726">
        <v>96</v>
      </c>
      <c r="J2678" s="726">
        <v>56</v>
      </c>
      <c r="K2678" s="707">
        <v>0</v>
      </c>
      <c r="L2678" s="581">
        <v>6.56</v>
      </c>
      <c r="M2678" s="727">
        <v>1.22</v>
      </c>
      <c r="N2678" s="727">
        <v>0.76</v>
      </c>
      <c r="O2678" s="712">
        <f t="shared" si="515"/>
        <v>0.99</v>
      </c>
      <c r="P2678" s="732">
        <v>0</v>
      </c>
      <c r="Q2678" s="710">
        <v>0</v>
      </c>
    </row>
    <row r="2679" spans="1:17" ht="15" thickBot="1" x14ac:dyDescent="0.4">
      <c r="A2679" s="594">
        <v>28</v>
      </c>
      <c r="B2679" s="710">
        <v>32.24</v>
      </c>
      <c r="C2679" s="581">
        <v>31.040000000000003</v>
      </c>
      <c r="D2679" s="581">
        <v>29.880000000000003</v>
      </c>
      <c r="E2679" s="581">
        <v>30.48</v>
      </c>
      <c r="F2679" s="581">
        <v>30.299999999999994</v>
      </c>
      <c r="G2679" s="728">
        <v>34.200000000000003</v>
      </c>
      <c r="H2679" s="728">
        <v>27.4</v>
      </c>
      <c r="I2679" s="729">
        <v>96</v>
      </c>
      <c r="J2679" s="729">
        <v>56</v>
      </c>
      <c r="K2679" s="707">
        <v>0</v>
      </c>
      <c r="L2679" s="626">
        <v>4.5199999999999996</v>
      </c>
      <c r="M2679" s="730">
        <v>1.04</v>
      </c>
      <c r="N2679" s="730">
        <v>1.06</v>
      </c>
      <c r="O2679" s="712">
        <f t="shared" si="515"/>
        <v>1.05</v>
      </c>
      <c r="P2679" s="732">
        <v>0</v>
      </c>
      <c r="Q2679" s="710">
        <v>0</v>
      </c>
    </row>
    <row r="2680" spans="1:17" ht="15" thickBot="1" x14ac:dyDescent="0.4">
      <c r="A2680" s="594">
        <v>29</v>
      </c>
      <c r="B2680" s="710">
        <v>30.839999999999996</v>
      </c>
      <c r="C2680" s="581">
        <v>30.640000000000004</v>
      </c>
      <c r="D2680" s="581">
        <v>30.28</v>
      </c>
      <c r="E2680" s="581">
        <v>30.48</v>
      </c>
      <c r="F2680" s="581">
        <v>30.2</v>
      </c>
      <c r="G2680" s="728">
        <v>33.799999999999997</v>
      </c>
      <c r="H2680" s="728">
        <v>28</v>
      </c>
      <c r="I2680" s="729">
        <v>92</v>
      </c>
      <c r="J2680" s="729">
        <v>66</v>
      </c>
      <c r="K2680" s="707">
        <v>0</v>
      </c>
      <c r="L2680" s="626">
        <v>7.72</v>
      </c>
      <c r="M2680" s="730">
        <v>1.95</v>
      </c>
      <c r="N2680" s="730">
        <v>0.63</v>
      </c>
      <c r="O2680" s="712">
        <f t="shared" si="515"/>
        <v>1.29</v>
      </c>
      <c r="P2680" s="732">
        <v>0</v>
      </c>
      <c r="Q2680" s="710">
        <v>0</v>
      </c>
    </row>
    <row r="2681" spans="1:17" ht="15" thickBot="1" x14ac:dyDescent="0.4">
      <c r="A2681" s="594">
        <v>30</v>
      </c>
      <c r="B2681" s="710">
        <v>29.079999999999995</v>
      </c>
      <c r="C2681" s="581">
        <v>29.096000000000004</v>
      </c>
      <c r="D2681" s="581">
        <v>29.759999999999998</v>
      </c>
      <c r="E2681" s="581">
        <v>30.6</v>
      </c>
      <c r="F2681" s="581">
        <v>30.32</v>
      </c>
      <c r="G2681" s="728">
        <v>33</v>
      </c>
      <c r="H2681" s="728">
        <v>28</v>
      </c>
      <c r="I2681" s="729">
        <v>96</v>
      </c>
      <c r="J2681" s="729">
        <v>61</v>
      </c>
      <c r="K2681" s="707">
        <v>0</v>
      </c>
      <c r="L2681" s="626">
        <v>1.92</v>
      </c>
      <c r="M2681" s="730">
        <v>1.45</v>
      </c>
      <c r="N2681" s="730">
        <v>1.87</v>
      </c>
      <c r="O2681" s="712">
        <f t="shared" si="515"/>
        <v>1.6600000000000001</v>
      </c>
      <c r="P2681" s="732">
        <v>0</v>
      </c>
      <c r="Q2681" s="710">
        <v>0</v>
      </c>
    </row>
    <row r="2682" spans="1:17" ht="15" thickBot="1" x14ac:dyDescent="0.4">
      <c r="A2682" s="597" t="s">
        <v>16</v>
      </c>
      <c r="B2682" s="581">
        <f t="shared" ref="B2682:J2682" si="520">SUM(B2672:B2681)</f>
        <v>306.63999999999993</v>
      </c>
      <c r="C2682" s="581">
        <f t="shared" si="520"/>
        <v>300.17599999999999</v>
      </c>
      <c r="D2682" s="581">
        <f t="shared" si="520"/>
        <v>294.52</v>
      </c>
      <c r="E2682" s="581">
        <f t="shared" si="520"/>
        <v>302.48</v>
      </c>
      <c r="F2682" s="581">
        <f t="shared" si="520"/>
        <v>302.37999999999994</v>
      </c>
      <c r="G2682" s="581">
        <f t="shared" si="520"/>
        <v>342</v>
      </c>
      <c r="H2682" s="581">
        <f t="shared" si="520"/>
        <v>272</v>
      </c>
      <c r="I2682" s="581">
        <f t="shared" si="520"/>
        <v>948</v>
      </c>
      <c r="J2682" s="581">
        <f t="shared" si="520"/>
        <v>547</v>
      </c>
      <c r="K2682" s="707">
        <v>0</v>
      </c>
      <c r="L2682" s="581">
        <f>SUM(L2672:L2681)</f>
        <v>78.060000000000016</v>
      </c>
      <c r="M2682" s="581">
        <f>SUM(M2672:M2681)</f>
        <v>13.149999999999999</v>
      </c>
      <c r="N2682" s="581">
        <f>SUM(N2672:N2681)</f>
        <v>10.25</v>
      </c>
      <c r="O2682" s="581">
        <f>SUM(O2672:O2681)</f>
        <v>11.7</v>
      </c>
      <c r="P2682" s="581"/>
      <c r="Q2682" s="581"/>
    </row>
    <row r="2683" spans="1:17" x14ac:dyDescent="0.35">
      <c r="A2683" s="645" t="s">
        <v>18</v>
      </c>
      <c r="B2683" s="586">
        <f t="shared" ref="B2683:J2683" si="521">AVERAGE(B2672:B2681)</f>
        <v>30.663999999999994</v>
      </c>
      <c r="C2683" s="586">
        <f t="shared" si="521"/>
        <v>30.017599999999998</v>
      </c>
      <c r="D2683" s="586">
        <f t="shared" si="521"/>
        <v>29.451999999999998</v>
      </c>
      <c r="E2683" s="586">
        <f t="shared" si="521"/>
        <v>30.248000000000001</v>
      </c>
      <c r="F2683" s="586">
        <f t="shared" si="521"/>
        <v>30.237999999999992</v>
      </c>
      <c r="G2683" s="586">
        <f t="shared" si="521"/>
        <v>34.200000000000003</v>
      </c>
      <c r="H2683" s="586">
        <f t="shared" si="521"/>
        <v>27.2</v>
      </c>
      <c r="I2683" s="586">
        <f t="shared" si="521"/>
        <v>94.8</v>
      </c>
      <c r="J2683" s="586">
        <f t="shared" si="521"/>
        <v>54.7</v>
      </c>
      <c r="K2683" s="707">
        <v>0</v>
      </c>
      <c r="L2683" s="586">
        <f>AVERAGE(L2672:L2681)</f>
        <v>7.8060000000000018</v>
      </c>
      <c r="M2683" s="586">
        <f>AVERAGE(M2672:M2681)</f>
        <v>1.3149999999999999</v>
      </c>
      <c r="N2683" s="586">
        <f>AVERAGE(N2672:N2681)</f>
        <v>1.0249999999999999</v>
      </c>
      <c r="O2683" s="586">
        <f t="shared" ref="O2683" si="522">AVERAGE(O2672:O2681)</f>
        <v>1.17</v>
      </c>
      <c r="P2683" s="586"/>
      <c r="Q2683" s="586"/>
    </row>
    <row r="2684" spans="1:17" x14ac:dyDescent="0.35">
      <c r="A2684" s="580" t="s">
        <v>49</v>
      </c>
      <c r="B2684" s="626">
        <f t="shared" ref="B2684:J2684" si="523">B2682+B2670+B2658</f>
        <v>890.04</v>
      </c>
      <c r="C2684" s="626">
        <f t="shared" si="523"/>
        <v>876.58199999999999</v>
      </c>
      <c r="D2684" s="626">
        <f t="shared" si="523"/>
        <v>868.11999999999989</v>
      </c>
      <c r="E2684" s="626">
        <f t="shared" si="523"/>
        <v>899.56799999999998</v>
      </c>
      <c r="F2684" s="626">
        <f t="shared" si="523"/>
        <v>909.45999999999992</v>
      </c>
      <c r="G2684" s="626">
        <f t="shared" si="523"/>
        <v>1016.4000000000001</v>
      </c>
      <c r="H2684" s="626">
        <f t="shared" si="523"/>
        <v>811.8</v>
      </c>
      <c r="I2684" s="626">
        <f t="shared" si="523"/>
        <v>2817</v>
      </c>
      <c r="J2684" s="626">
        <f t="shared" si="523"/>
        <v>1794</v>
      </c>
      <c r="K2684" s="707">
        <v>0</v>
      </c>
      <c r="L2684" s="626">
        <f>L2682+L2670+L2658</f>
        <v>185.28000000000003</v>
      </c>
      <c r="M2684" s="626">
        <f>M2682+M2670+M2658</f>
        <v>40.17</v>
      </c>
      <c r="N2684" s="626">
        <f>N2682+N2670+N2658</f>
        <v>23.590000000000003</v>
      </c>
      <c r="O2684" s="626">
        <f t="shared" ref="O2684" si="524">O2682+O2670+O2658</f>
        <v>31.88</v>
      </c>
      <c r="P2684" s="627"/>
      <c r="Q2684" s="627"/>
    </row>
    <row r="2685" spans="1:17" x14ac:dyDescent="0.35">
      <c r="A2685" s="580" t="s">
        <v>21</v>
      </c>
      <c r="B2685" s="626">
        <f t="shared" ref="B2685:J2685" si="525">B2684/30</f>
        <v>29.667999999999999</v>
      </c>
      <c r="C2685" s="626">
        <f t="shared" si="525"/>
        <v>29.2194</v>
      </c>
      <c r="D2685" s="626">
        <f t="shared" si="525"/>
        <v>28.937333333333331</v>
      </c>
      <c r="E2685" s="626">
        <f t="shared" si="525"/>
        <v>29.985599999999998</v>
      </c>
      <c r="F2685" s="626">
        <f t="shared" si="525"/>
        <v>30.315333333333331</v>
      </c>
      <c r="G2685" s="626">
        <f t="shared" si="525"/>
        <v>33.880000000000003</v>
      </c>
      <c r="H2685" s="626">
        <f t="shared" si="525"/>
        <v>27.06</v>
      </c>
      <c r="I2685" s="626">
        <f t="shared" si="525"/>
        <v>93.9</v>
      </c>
      <c r="J2685" s="626">
        <f t="shared" si="525"/>
        <v>59.8</v>
      </c>
      <c r="K2685" s="707">
        <v>0</v>
      </c>
      <c r="L2685" s="626">
        <f>L2684/30</f>
        <v>6.176000000000001</v>
      </c>
      <c r="M2685" s="626">
        <f>M2684/30</f>
        <v>1.339</v>
      </c>
      <c r="N2685" s="626">
        <f>N2684/30</f>
        <v>0.78633333333333344</v>
      </c>
      <c r="O2685" s="626">
        <f>O2684/30</f>
        <v>1.0626666666666666</v>
      </c>
      <c r="P2685" s="627"/>
      <c r="Q2685" s="627"/>
    </row>
    <row r="2686" spans="1:17" x14ac:dyDescent="0.35">
      <c r="A2686" s="634"/>
      <c r="B2686" s="634"/>
      <c r="C2686" s="634"/>
      <c r="D2686" s="634"/>
      <c r="E2686" s="634"/>
      <c r="F2686" s="634"/>
      <c r="G2686" s="634"/>
      <c r="H2686" s="634"/>
      <c r="I2686" s="634"/>
      <c r="J2686" s="634"/>
      <c r="K2686" s="634"/>
      <c r="L2686" s="634"/>
      <c r="M2686" s="634"/>
      <c r="N2686" s="634"/>
      <c r="O2686" s="634"/>
      <c r="P2686" s="634"/>
      <c r="Q2686" s="634"/>
    </row>
    <row r="2687" spans="1:17" ht="15" thickBot="1" x14ac:dyDescent="0.4">
      <c r="A2687" s="634"/>
      <c r="B2687" s="1589" t="s">
        <v>400</v>
      </c>
      <c r="C2687" s="1589"/>
      <c r="D2687" s="1589"/>
      <c r="E2687" s="1589"/>
      <c r="F2687" s="1589"/>
      <c r="G2687" s="1589"/>
      <c r="H2687" s="1589"/>
      <c r="I2687" s="1589"/>
      <c r="J2687" s="1589"/>
      <c r="K2687" s="1589"/>
      <c r="L2687" s="1589"/>
      <c r="M2687" s="1589"/>
      <c r="N2687" s="658"/>
      <c r="O2687" s="658"/>
      <c r="P2687" s="657"/>
      <c r="Q2687" s="634"/>
    </row>
    <row r="2688" spans="1:17" ht="26.25" customHeight="1" x14ac:dyDescent="0.35">
      <c r="A2688" s="1569" t="s">
        <v>1</v>
      </c>
      <c r="B2688" s="1460" t="s">
        <v>23</v>
      </c>
      <c r="C2688" s="1578"/>
      <c r="D2688" s="1578"/>
      <c r="E2688" s="1578"/>
      <c r="F2688" s="1571"/>
      <c r="G2688" s="1460" t="s">
        <v>24</v>
      </c>
      <c r="H2688" s="1571"/>
      <c r="I2688" s="1460" t="s">
        <v>4</v>
      </c>
      <c r="J2688" s="1571"/>
      <c r="K2688" s="1572" t="s">
        <v>5</v>
      </c>
      <c r="L2688" s="1573"/>
      <c r="M2688" s="1590" t="s">
        <v>6</v>
      </c>
      <c r="N2688" s="1591"/>
      <c r="O2688" s="1592"/>
      <c r="P2688" s="1593" t="s">
        <v>7</v>
      </c>
      <c r="Q2688" s="1593" t="s">
        <v>8</v>
      </c>
    </row>
    <row r="2689" spans="1:17" ht="26.5" thickBot="1" x14ac:dyDescent="0.4">
      <c r="A2689" s="1597"/>
      <c r="B2689" s="568" t="s">
        <v>396</v>
      </c>
      <c r="C2689" s="568" t="s">
        <v>399</v>
      </c>
      <c r="D2689" s="709" t="s">
        <v>322</v>
      </c>
      <c r="E2689" s="709" t="s">
        <v>228</v>
      </c>
      <c r="F2689" s="709" t="s">
        <v>229</v>
      </c>
      <c r="G2689" s="568" t="s">
        <v>9</v>
      </c>
      <c r="H2689" s="568" t="s">
        <v>10</v>
      </c>
      <c r="I2689" s="568" t="s">
        <v>9</v>
      </c>
      <c r="J2689" s="568" t="s">
        <v>10</v>
      </c>
      <c r="K2689" s="630" t="s">
        <v>11</v>
      </c>
      <c r="L2689" s="568" t="s">
        <v>12</v>
      </c>
      <c r="M2689" s="606" t="s">
        <v>13</v>
      </c>
      <c r="N2689" s="606" t="s">
        <v>14</v>
      </c>
      <c r="O2689" s="606" t="s">
        <v>15</v>
      </c>
      <c r="P2689" s="1579"/>
      <c r="Q2689" s="1579"/>
    </row>
    <row r="2690" spans="1:17" ht="15" thickBot="1" x14ac:dyDescent="0.4">
      <c r="A2690" s="580">
        <v>1</v>
      </c>
      <c r="B2690" s="710">
        <v>31.559999999999995</v>
      </c>
      <c r="C2690" s="581">
        <v>30.160000000000004</v>
      </c>
      <c r="D2690" s="581">
        <v>29.959999999999997</v>
      </c>
      <c r="E2690" s="581">
        <v>30.52</v>
      </c>
      <c r="F2690" s="581">
        <v>30.32</v>
      </c>
      <c r="G2690" s="733">
        <v>33.200000000000003</v>
      </c>
      <c r="H2690" s="734">
        <f>34.4-6</f>
        <v>28.4</v>
      </c>
      <c r="I2690" s="711">
        <v>76</v>
      </c>
      <c r="J2690" s="711">
        <v>50</v>
      </c>
      <c r="K2690" s="707">
        <v>0</v>
      </c>
      <c r="L2690" s="581">
        <v>0</v>
      </c>
      <c r="M2690" s="712">
        <v>1.72</v>
      </c>
      <c r="N2690" s="712">
        <v>0.74</v>
      </c>
      <c r="O2690" s="712">
        <f>AVERAGE(M2690:N2690)</f>
        <v>1.23</v>
      </c>
      <c r="P2690" s="732">
        <v>0</v>
      </c>
      <c r="Q2690" s="710">
        <v>0</v>
      </c>
    </row>
    <row r="2691" spans="1:17" ht="15" thickBot="1" x14ac:dyDescent="0.4">
      <c r="A2691" s="580">
        <v>2</v>
      </c>
      <c r="B2691" s="710">
        <v>33.04</v>
      </c>
      <c r="C2691" s="581">
        <v>30.919999999999998</v>
      </c>
      <c r="D2691" s="653">
        <v>30</v>
      </c>
      <c r="E2691" s="653">
        <v>30.6</v>
      </c>
      <c r="F2691" s="653">
        <v>30.4</v>
      </c>
      <c r="G2691" s="733">
        <v>35.799999999999997</v>
      </c>
      <c r="H2691" s="734">
        <v>27.2</v>
      </c>
      <c r="I2691" s="713">
        <v>96</v>
      </c>
      <c r="J2691" s="711">
        <v>45</v>
      </c>
      <c r="K2691" s="707">
        <v>0</v>
      </c>
      <c r="L2691" s="626">
        <v>0</v>
      </c>
      <c r="M2691" s="712">
        <v>0.92</v>
      </c>
      <c r="N2691" s="712">
        <v>0.93</v>
      </c>
      <c r="O2691" s="712">
        <f t="shared" ref="O2691:O2728" si="526">AVERAGE(M2691:N2691)</f>
        <v>0.92500000000000004</v>
      </c>
      <c r="P2691" s="732">
        <v>0</v>
      </c>
      <c r="Q2691" s="710">
        <v>0</v>
      </c>
    </row>
    <row r="2692" spans="1:17" ht="15" thickBot="1" x14ac:dyDescent="0.4">
      <c r="A2692" s="571">
        <v>3</v>
      </c>
      <c r="B2692" s="710">
        <v>34.36</v>
      </c>
      <c r="C2692" s="581">
        <v>32.08</v>
      </c>
      <c r="D2692" s="581">
        <v>30.68</v>
      </c>
      <c r="E2692" s="581">
        <v>30.8</v>
      </c>
      <c r="F2692" s="581">
        <v>30.52</v>
      </c>
      <c r="G2692" s="733">
        <v>36.4</v>
      </c>
      <c r="H2692" s="734">
        <v>28</v>
      </c>
      <c r="I2692" s="713">
        <v>92</v>
      </c>
      <c r="J2692" s="711">
        <v>44</v>
      </c>
      <c r="K2692" s="707">
        <v>0</v>
      </c>
      <c r="L2692" s="581">
        <v>9.74</v>
      </c>
      <c r="M2692" s="712">
        <v>1.02</v>
      </c>
      <c r="N2692" s="712">
        <v>1.89</v>
      </c>
      <c r="O2692" s="712">
        <f t="shared" si="526"/>
        <v>1.4550000000000001</v>
      </c>
      <c r="P2692" s="732">
        <v>0</v>
      </c>
      <c r="Q2692" s="710">
        <v>2.4</v>
      </c>
    </row>
    <row r="2693" spans="1:17" ht="15" thickBot="1" x14ac:dyDescent="0.4">
      <c r="A2693" s="571">
        <v>4</v>
      </c>
      <c r="B2693" s="710">
        <v>32.36</v>
      </c>
      <c r="C2693" s="581">
        <v>31.439999999999998</v>
      </c>
      <c r="D2693" s="581">
        <v>30.72</v>
      </c>
      <c r="E2693" s="581">
        <v>31.080000000000002</v>
      </c>
      <c r="F2693" s="581">
        <v>30.6</v>
      </c>
      <c r="G2693" s="733">
        <v>35.4</v>
      </c>
      <c r="H2693" s="734">
        <v>27.2</v>
      </c>
      <c r="I2693" s="713">
        <v>96</v>
      </c>
      <c r="J2693" s="711">
        <v>47</v>
      </c>
      <c r="K2693" s="707">
        <v>0</v>
      </c>
      <c r="L2693" s="626">
        <v>5.96</v>
      </c>
      <c r="M2693" s="712">
        <v>0.75</v>
      </c>
      <c r="N2693" s="712">
        <v>0.62</v>
      </c>
      <c r="O2693" s="712">
        <f t="shared" si="526"/>
        <v>0.68500000000000005</v>
      </c>
      <c r="P2693" s="732">
        <v>0</v>
      </c>
      <c r="Q2693" s="710">
        <v>6.5</v>
      </c>
    </row>
    <row r="2694" spans="1:17" ht="15" thickBot="1" x14ac:dyDescent="0.4">
      <c r="A2694" s="571">
        <v>5</v>
      </c>
      <c r="B2694" s="710">
        <v>32.04</v>
      </c>
      <c r="C2694" s="581">
        <v>31.04</v>
      </c>
      <c r="D2694" s="581">
        <v>30.759999999999998</v>
      </c>
      <c r="E2694" s="581">
        <v>31.119999999999997</v>
      </c>
      <c r="F2694" s="581">
        <v>30.6</v>
      </c>
      <c r="G2694" s="733">
        <v>35.4</v>
      </c>
      <c r="H2694" s="734">
        <v>27</v>
      </c>
      <c r="I2694" s="711">
        <v>92</v>
      </c>
      <c r="J2694" s="711">
        <v>45</v>
      </c>
      <c r="K2694" s="707">
        <v>0</v>
      </c>
      <c r="L2694" s="626">
        <v>7.16</v>
      </c>
      <c r="M2694" s="712">
        <v>1.18</v>
      </c>
      <c r="N2694" s="712">
        <v>0.67</v>
      </c>
      <c r="O2694" s="712">
        <f t="shared" si="526"/>
        <v>0.92500000000000004</v>
      </c>
      <c r="P2694" s="732">
        <v>0</v>
      </c>
      <c r="Q2694" s="710">
        <v>0</v>
      </c>
    </row>
    <row r="2695" spans="1:17" ht="15" thickBot="1" x14ac:dyDescent="0.4">
      <c r="A2695" s="571">
        <v>6</v>
      </c>
      <c r="B2695" s="710">
        <v>29.04</v>
      </c>
      <c r="C2695" s="581">
        <v>29.919999999999998</v>
      </c>
      <c r="D2695" s="581">
        <v>30.32</v>
      </c>
      <c r="E2695" s="581">
        <v>31.120000000000005</v>
      </c>
      <c r="F2695" s="581">
        <v>30.640000000000004</v>
      </c>
      <c r="G2695" s="733">
        <v>33.6</v>
      </c>
      <c r="H2695" s="734">
        <v>27.2</v>
      </c>
      <c r="I2695" s="711">
        <v>96</v>
      </c>
      <c r="J2695" s="711">
        <v>49</v>
      </c>
      <c r="K2695" s="707">
        <v>0</v>
      </c>
      <c r="L2695" s="626">
        <v>2.73</v>
      </c>
      <c r="M2695" s="712">
        <v>1.72</v>
      </c>
      <c r="N2695" s="712">
        <v>0.48</v>
      </c>
      <c r="O2695" s="712">
        <f t="shared" si="526"/>
        <v>1.1000000000000001</v>
      </c>
      <c r="P2695" s="732">
        <v>0</v>
      </c>
      <c r="Q2695" s="710">
        <v>0</v>
      </c>
    </row>
    <row r="2696" spans="1:17" ht="15" thickBot="1" x14ac:dyDescent="0.4">
      <c r="A2696" s="571">
        <v>7</v>
      </c>
      <c r="B2696" s="710">
        <v>30.6</v>
      </c>
      <c r="C2696" s="581">
        <v>29.8</v>
      </c>
      <c r="D2696" s="653">
        <v>29.880000000000003</v>
      </c>
      <c r="E2696" s="653">
        <v>30.8</v>
      </c>
      <c r="F2696" s="653">
        <v>30.559999999999995</v>
      </c>
      <c r="G2696" s="733">
        <v>35.4</v>
      </c>
      <c r="H2696" s="734">
        <v>27.4</v>
      </c>
      <c r="I2696" s="711">
        <v>92</v>
      </c>
      <c r="J2696" s="711">
        <v>51</v>
      </c>
      <c r="K2696" s="707">
        <v>0</v>
      </c>
      <c r="L2696" s="581">
        <v>4.2799999999999994</v>
      </c>
      <c r="M2696" s="712">
        <v>1.59</v>
      </c>
      <c r="N2696" s="712">
        <v>0.6</v>
      </c>
      <c r="O2696" s="712">
        <f t="shared" si="526"/>
        <v>1.095</v>
      </c>
      <c r="P2696" s="732">
        <v>0</v>
      </c>
      <c r="Q2696" s="710">
        <v>0</v>
      </c>
    </row>
    <row r="2697" spans="1:17" ht="15" thickBot="1" x14ac:dyDescent="0.4">
      <c r="A2697" s="571">
        <v>8</v>
      </c>
      <c r="B2697" s="710">
        <v>33.479999999999997</v>
      </c>
      <c r="C2697" s="581">
        <v>31.2</v>
      </c>
      <c r="D2697" s="581">
        <v>28.439999999999998</v>
      </c>
      <c r="E2697" s="581">
        <v>30.6</v>
      </c>
      <c r="F2697" s="581">
        <v>30.6</v>
      </c>
      <c r="G2697" s="733">
        <v>37.4</v>
      </c>
      <c r="H2697" s="734">
        <v>27.6</v>
      </c>
      <c r="I2697" s="711">
        <v>92</v>
      </c>
      <c r="J2697" s="711">
        <v>39</v>
      </c>
      <c r="K2697" s="707">
        <v>0</v>
      </c>
      <c r="L2697" s="581">
        <v>5.92</v>
      </c>
      <c r="M2697" s="712">
        <v>1.27</v>
      </c>
      <c r="N2697" s="712">
        <v>0.6</v>
      </c>
      <c r="O2697" s="712">
        <f t="shared" si="526"/>
        <v>0.93500000000000005</v>
      </c>
      <c r="P2697" s="732">
        <v>0</v>
      </c>
      <c r="Q2697" s="710">
        <v>0</v>
      </c>
    </row>
    <row r="2698" spans="1:17" ht="15" thickBot="1" x14ac:dyDescent="0.4">
      <c r="A2698" s="571">
        <v>9</v>
      </c>
      <c r="B2698" s="710">
        <v>34</v>
      </c>
      <c r="C2698" s="581">
        <v>31.160000000000004</v>
      </c>
      <c r="D2698" s="581">
        <v>30.52</v>
      </c>
      <c r="E2698" s="581">
        <v>31.119999999999997</v>
      </c>
      <c r="F2698" s="581">
        <v>30.72</v>
      </c>
      <c r="G2698" s="733">
        <v>36.200000000000003</v>
      </c>
      <c r="H2698" s="734">
        <v>27.6</v>
      </c>
      <c r="I2698" s="711">
        <v>84</v>
      </c>
      <c r="J2698" s="711">
        <v>44</v>
      </c>
      <c r="K2698" s="707">
        <v>0</v>
      </c>
      <c r="L2698" s="626">
        <v>5.72</v>
      </c>
      <c r="M2698" s="712">
        <v>1.1299999999999999</v>
      </c>
      <c r="N2698" s="712">
        <v>0.77</v>
      </c>
      <c r="O2698" s="712">
        <f t="shared" si="526"/>
        <v>0.95</v>
      </c>
      <c r="P2698" s="732">
        <v>0</v>
      </c>
      <c r="Q2698" s="710">
        <v>60</v>
      </c>
    </row>
    <row r="2699" spans="1:17" ht="15" thickBot="1" x14ac:dyDescent="0.4">
      <c r="A2699" s="580">
        <v>10</v>
      </c>
      <c r="B2699" s="710">
        <v>27.68</v>
      </c>
      <c r="C2699" s="581">
        <v>29.04</v>
      </c>
      <c r="D2699" s="581">
        <v>29.96</v>
      </c>
      <c r="E2699" s="581">
        <v>31.080000000000002</v>
      </c>
      <c r="F2699" s="581">
        <v>30.72</v>
      </c>
      <c r="G2699" s="733">
        <v>34</v>
      </c>
      <c r="H2699" s="734">
        <v>26.6</v>
      </c>
      <c r="I2699" s="711">
        <v>96</v>
      </c>
      <c r="J2699" s="711">
        <v>66</v>
      </c>
      <c r="K2699" s="707">
        <v>0</v>
      </c>
      <c r="L2699" s="581">
        <v>1.74</v>
      </c>
      <c r="M2699" s="712">
        <v>1.06</v>
      </c>
      <c r="N2699" s="712">
        <v>2.31</v>
      </c>
      <c r="O2699" s="712">
        <f t="shared" si="526"/>
        <v>1.6850000000000001</v>
      </c>
      <c r="P2699" s="732">
        <v>0</v>
      </c>
      <c r="Q2699" s="710">
        <v>0</v>
      </c>
    </row>
    <row r="2700" spans="1:17" ht="15" thickBot="1" x14ac:dyDescent="0.4">
      <c r="A2700" s="597" t="s">
        <v>16</v>
      </c>
      <c r="B2700" s="710">
        <f t="shared" ref="B2700:J2700" si="527">SUM(B2690:B2699)</f>
        <v>318.15999999999997</v>
      </c>
      <c r="C2700" s="710">
        <f t="shared" si="527"/>
        <v>306.76</v>
      </c>
      <c r="D2700" s="710">
        <f t="shared" si="527"/>
        <v>301.23999999999995</v>
      </c>
      <c r="E2700" s="710">
        <f t="shared" si="527"/>
        <v>308.83999999999997</v>
      </c>
      <c r="F2700" s="710">
        <f t="shared" si="527"/>
        <v>305.68000000000006</v>
      </c>
      <c r="G2700" s="710">
        <f t="shared" si="527"/>
        <v>352.8</v>
      </c>
      <c r="H2700" s="710">
        <f t="shared" si="527"/>
        <v>274.2</v>
      </c>
      <c r="I2700" s="710">
        <f t="shared" si="527"/>
        <v>912</v>
      </c>
      <c r="J2700" s="710">
        <f t="shared" si="527"/>
        <v>480</v>
      </c>
      <c r="K2700" s="707">
        <v>0</v>
      </c>
      <c r="L2700" s="710">
        <f>SUM(L2690:L2699)</f>
        <v>43.25</v>
      </c>
      <c r="M2700" s="710">
        <f>SUM(M2690:M2699)</f>
        <v>12.360000000000001</v>
      </c>
      <c r="N2700" s="710">
        <f>SUM(N2690:N2699)</f>
        <v>9.61</v>
      </c>
      <c r="O2700" s="712">
        <f t="shared" si="526"/>
        <v>10.984999999999999</v>
      </c>
      <c r="P2700" s="732">
        <v>0</v>
      </c>
      <c r="Q2700" s="710"/>
    </row>
    <row r="2701" spans="1:17" ht="15" thickBot="1" x14ac:dyDescent="0.4">
      <c r="A2701" s="645" t="s">
        <v>18</v>
      </c>
      <c r="B2701" s="710">
        <f t="shared" ref="B2701:J2701" si="528">AVERAGE(B2690:B2699)</f>
        <v>31.815999999999995</v>
      </c>
      <c r="C2701" s="710">
        <f t="shared" si="528"/>
        <v>30.675999999999998</v>
      </c>
      <c r="D2701" s="710">
        <f t="shared" si="528"/>
        <v>30.123999999999995</v>
      </c>
      <c r="E2701" s="710">
        <f t="shared" si="528"/>
        <v>30.883999999999997</v>
      </c>
      <c r="F2701" s="710">
        <f t="shared" si="528"/>
        <v>30.568000000000005</v>
      </c>
      <c r="G2701" s="710">
        <f t="shared" si="528"/>
        <v>35.28</v>
      </c>
      <c r="H2701" s="710">
        <f t="shared" si="528"/>
        <v>27.419999999999998</v>
      </c>
      <c r="I2701" s="710">
        <f t="shared" si="528"/>
        <v>91.2</v>
      </c>
      <c r="J2701" s="710">
        <f t="shared" si="528"/>
        <v>48</v>
      </c>
      <c r="K2701" s="707">
        <v>0</v>
      </c>
      <c r="L2701" s="710">
        <f>AVERAGE(L2690:L2699)</f>
        <v>4.3250000000000002</v>
      </c>
      <c r="M2701" s="710">
        <f>AVERAGE(M2690:M2699)</f>
        <v>1.2360000000000002</v>
      </c>
      <c r="N2701" s="710">
        <f>AVERAGE(N2690:N2699)</f>
        <v>0.96099999999999997</v>
      </c>
      <c r="O2701" s="712">
        <f t="shared" si="526"/>
        <v>1.0985</v>
      </c>
      <c r="P2701" s="732">
        <v>0</v>
      </c>
      <c r="Q2701" s="710"/>
    </row>
    <row r="2702" spans="1:17" ht="15" thickBot="1" x14ac:dyDescent="0.4">
      <c r="A2702" s="580">
        <v>11</v>
      </c>
      <c r="B2702" s="710">
        <v>29.040000000000003</v>
      </c>
      <c r="C2702" s="581">
        <v>29</v>
      </c>
      <c r="D2702" s="581">
        <v>29.2</v>
      </c>
      <c r="E2702" s="581">
        <v>30.96</v>
      </c>
      <c r="F2702" s="581">
        <v>30.76</v>
      </c>
      <c r="G2702" s="733">
        <v>34</v>
      </c>
      <c r="H2702" s="734">
        <v>27.2</v>
      </c>
      <c r="I2702" s="711">
        <v>84</v>
      </c>
      <c r="J2702" s="711">
        <v>53</v>
      </c>
      <c r="K2702" s="707">
        <v>0</v>
      </c>
      <c r="L2702" s="626">
        <v>7.3800000000000008</v>
      </c>
      <c r="M2702" s="712">
        <v>1.1599999999999999</v>
      </c>
      <c r="N2702" s="712">
        <v>1.06</v>
      </c>
      <c r="O2702" s="712">
        <f t="shared" si="526"/>
        <v>1.1099999999999999</v>
      </c>
      <c r="P2702" s="732">
        <v>0</v>
      </c>
      <c r="Q2702" s="710">
        <v>0</v>
      </c>
    </row>
    <row r="2703" spans="1:17" ht="15" thickBot="1" x14ac:dyDescent="0.4">
      <c r="A2703" s="571">
        <v>12</v>
      </c>
      <c r="B2703" s="710">
        <v>25.8</v>
      </c>
      <c r="C2703" s="581">
        <v>27.72</v>
      </c>
      <c r="D2703" s="581">
        <v>28.880000000000003</v>
      </c>
      <c r="E2703" s="581">
        <v>30.72</v>
      </c>
      <c r="F2703" s="580">
        <v>30.720000000000006</v>
      </c>
      <c r="G2703" s="733">
        <v>34</v>
      </c>
      <c r="H2703" s="734">
        <v>27.2</v>
      </c>
      <c r="I2703" s="711">
        <v>92</v>
      </c>
      <c r="J2703" s="711">
        <v>70</v>
      </c>
      <c r="K2703" s="707">
        <v>0</v>
      </c>
      <c r="L2703" s="626">
        <v>4.9400000000000004</v>
      </c>
      <c r="M2703" s="714">
        <v>1.9</v>
      </c>
      <c r="N2703" s="712">
        <v>0.78</v>
      </c>
      <c r="O2703" s="712">
        <f t="shared" si="526"/>
        <v>1.3399999999999999</v>
      </c>
      <c r="P2703" s="732">
        <v>0</v>
      </c>
      <c r="Q2703" s="710">
        <v>6.2</v>
      </c>
    </row>
    <row r="2704" spans="1:17" ht="15" thickBot="1" x14ac:dyDescent="0.4">
      <c r="A2704" s="571">
        <v>13</v>
      </c>
      <c r="B2704" s="710">
        <v>32.08</v>
      </c>
      <c r="C2704" s="581">
        <v>30.120000000000005</v>
      </c>
      <c r="D2704" s="581">
        <v>28.360000000000003</v>
      </c>
      <c r="E2704" s="581">
        <v>30.4</v>
      </c>
      <c r="F2704" s="581">
        <v>30.68</v>
      </c>
      <c r="G2704" s="733">
        <v>34</v>
      </c>
      <c r="H2704" s="734">
        <v>27.6</v>
      </c>
      <c r="I2704" s="711">
        <v>96</v>
      </c>
      <c r="J2704" s="711">
        <v>52</v>
      </c>
      <c r="K2704" s="707">
        <v>0</v>
      </c>
      <c r="L2704" s="626">
        <v>5.4</v>
      </c>
      <c r="M2704" s="712">
        <v>0.92</v>
      </c>
      <c r="N2704" s="712">
        <v>0.53</v>
      </c>
      <c r="O2704" s="712">
        <f t="shared" si="526"/>
        <v>0.72500000000000009</v>
      </c>
      <c r="P2704" s="732">
        <v>0</v>
      </c>
      <c r="Q2704" s="710">
        <v>0</v>
      </c>
    </row>
    <row r="2705" spans="1:17" ht="15" thickBot="1" x14ac:dyDescent="0.4">
      <c r="A2705" s="571">
        <v>14</v>
      </c>
      <c r="B2705" s="710">
        <v>32.119999999999997</v>
      </c>
      <c r="C2705" s="581">
        <v>31.2</v>
      </c>
      <c r="D2705" s="581">
        <v>29.879999999999995</v>
      </c>
      <c r="E2705" s="581">
        <v>30.4</v>
      </c>
      <c r="F2705" s="581">
        <v>30.72</v>
      </c>
      <c r="G2705" s="733">
        <v>34.4</v>
      </c>
      <c r="H2705" s="734">
        <v>28</v>
      </c>
      <c r="I2705" s="711">
        <v>92</v>
      </c>
      <c r="J2705" s="711">
        <v>68</v>
      </c>
      <c r="K2705" s="707">
        <v>0</v>
      </c>
      <c r="L2705" s="581">
        <v>6.68</v>
      </c>
      <c r="M2705" s="712">
        <v>1.35</v>
      </c>
      <c r="N2705" s="712">
        <v>0.46</v>
      </c>
      <c r="O2705" s="712">
        <f t="shared" si="526"/>
        <v>0.90500000000000003</v>
      </c>
      <c r="P2705" s="732">
        <v>0</v>
      </c>
      <c r="Q2705" s="710">
        <v>0</v>
      </c>
    </row>
    <row r="2706" spans="1:17" ht="15" thickBot="1" x14ac:dyDescent="0.4">
      <c r="A2706" s="571">
        <v>15</v>
      </c>
      <c r="B2706" s="710">
        <v>28.2</v>
      </c>
      <c r="C2706" s="581">
        <v>29.2</v>
      </c>
      <c r="D2706" s="581">
        <v>29.839999999999996</v>
      </c>
      <c r="E2706" s="581">
        <v>30.52</v>
      </c>
      <c r="F2706" s="581">
        <v>30.68</v>
      </c>
      <c r="G2706" s="733">
        <v>32</v>
      </c>
      <c r="H2706" s="734">
        <v>28</v>
      </c>
      <c r="I2706" s="711">
        <v>96</v>
      </c>
      <c r="J2706" s="711">
        <v>56</v>
      </c>
      <c r="K2706" s="707">
        <v>0</v>
      </c>
      <c r="L2706" s="581">
        <v>7.1</v>
      </c>
      <c r="M2706" s="712">
        <v>1.36</v>
      </c>
      <c r="N2706" s="712">
        <v>0.42</v>
      </c>
      <c r="O2706" s="712">
        <f t="shared" si="526"/>
        <v>0.89</v>
      </c>
      <c r="P2706" s="732">
        <v>0</v>
      </c>
      <c r="Q2706" s="710">
        <v>0</v>
      </c>
    </row>
    <row r="2707" spans="1:17" ht="15" thickBot="1" x14ac:dyDescent="0.4">
      <c r="A2707" s="571">
        <v>16</v>
      </c>
      <c r="B2707" s="710">
        <v>30.080000000000002</v>
      </c>
      <c r="C2707" s="581">
        <v>29.32</v>
      </c>
      <c r="D2707" s="581">
        <v>28.920000000000005</v>
      </c>
      <c r="E2707" s="581">
        <v>30.560000000000002</v>
      </c>
      <c r="F2707" s="581">
        <v>30.639999999999997</v>
      </c>
      <c r="G2707" s="733">
        <v>33.4</v>
      </c>
      <c r="H2707" s="734">
        <v>27</v>
      </c>
      <c r="I2707" s="711">
        <v>96</v>
      </c>
      <c r="J2707" s="711">
        <v>65</v>
      </c>
      <c r="K2707" s="707">
        <v>0</v>
      </c>
      <c r="L2707" s="626">
        <v>2.4000000000000004</v>
      </c>
      <c r="M2707" s="712">
        <v>0.66</v>
      </c>
      <c r="N2707" s="712">
        <v>0.4</v>
      </c>
      <c r="O2707" s="712">
        <f t="shared" si="526"/>
        <v>0.53</v>
      </c>
      <c r="P2707" s="732">
        <v>0</v>
      </c>
      <c r="Q2707" s="710">
        <v>0</v>
      </c>
    </row>
    <row r="2708" spans="1:17" ht="15" thickBot="1" x14ac:dyDescent="0.4">
      <c r="A2708" s="571">
        <v>17</v>
      </c>
      <c r="B2708" s="710">
        <v>31.880000000000003</v>
      </c>
      <c r="C2708" s="581">
        <v>30.6</v>
      </c>
      <c r="D2708" s="581">
        <v>29.6</v>
      </c>
      <c r="E2708" s="581">
        <v>30.4</v>
      </c>
      <c r="F2708" s="581">
        <v>30.6</v>
      </c>
      <c r="G2708" s="733">
        <v>31.6</v>
      </c>
      <c r="H2708" s="734">
        <v>28</v>
      </c>
      <c r="I2708" s="711">
        <v>92</v>
      </c>
      <c r="J2708" s="711">
        <v>63</v>
      </c>
      <c r="K2708" s="707">
        <v>0</v>
      </c>
      <c r="L2708" s="581">
        <v>7.8</v>
      </c>
      <c r="M2708" s="712">
        <v>1.2</v>
      </c>
      <c r="N2708" s="712">
        <v>0.44</v>
      </c>
      <c r="O2708" s="712">
        <f t="shared" si="526"/>
        <v>0.82</v>
      </c>
      <c r="P2708" s="732">
        <v>0</v>
      </c>
      <c r="Q2708" s="710">
        <v>0</v>
      </c>
    </row>
    <row r="2709" spans="1:17" ht="15" thickBot="1" x14ac:dyDescent="0.4">
      <c r="A2709" s="571">
        <v>18</v>
      </c>
      <c r="B2709" s="710">
        <v>28.72</v>
      </c>
      <c r="C2709" s="581">
        <v>29.72</v>
      </c>
      <c r="D2709" s="581">
        <v>29.679999999999996</v>
      </c>
      <c r="E2709" s="581">
        <v>30.439999999999998</v>
      </c>
      <c r="F2709" s="580">
        <v>30.4</v>
      </c>
      <c r="G2709" s="733">
        <v>29.2</v>
      </c>
      <c r="H2709" s="734">
        <v>28.4</v>
      </c>
      <c r="I2709" s="711">
        <v>92</v>
      </c>
      <c r="J2709" s="711">
        <v>69</v>
      </c>
      <c r="K2709" s="707">
        <v>0</v>
      </c>
      <c r="L2709" s="581">
        <v>3.34</v>
      </c>
      <c r="M2709" s="712">
        <v>1.0900000000000001</v>
      </c>
      <c r="N2709" s="712">
        <v>0.62</v>
      </c>
      <c r="O2709" s="712">
        <f t="shared" si="526"/>
        <v>0.85499999999999998</v>
      </c>
      <c r="P2709" s="732">
        <v>0</v>
      </c>
      <c r="Q2709" s="710">
        <v>0</v>
      </c>
    </row>
    <row r="2710" spans="1:17" ht="15" thickBot="1" x14ac:dyDescent="0.4">
      <c r="A2710" s="571">
        <v>19</v>
      </c>
      <c r="B2710" s="710">
        <v>24.919999999999998</v>
      </c>
      <c r="C2710" s="581">
        <v>28.119999999999997</v>
      </c>
      <c r="D2710" s="581">
        <v>28.8</v>
      </c>
      <c r="E2710" s="581">
        <v>30.440000000000005</v>
      </c>
      <c r="F2710" s="581">
        <v>30.6</v>
      </c>
      <c r="G2710" s="733">
        <v>34.4</v>
      </c>
      <c r="H2710" s="734">
        <v>28.4</v>
      </c>
      <c r="I2710" s="711">
        <v>96</v>
      </c>
      <c r="J2710" s="711">
        <v>71</v>
      </c>
      <c r="K2710" s="707">
        <v>0</v>
      </c>
      <c r="L2710" s="626">
        <v>7.92</v>
      </c>
      <c r="M2710" s="712">
        <v>1.8</v>
      </c>
      <c r="N2710" s="712">
        <v>0.64</v>
      </c>
      <c r="O2710" s="712">
        <f t="shared" si="526"/>
        <v>1.22</v>
      </c>
      <c r="P2710" s="732">
        <v>0</v>
      </c>
      <c r="Q2710" s="710">
        <v>0</v>
      </c>
    </row>
    <row r="2711" spans="1:17" ht="15" thickBot="1" x14ac:dyDescent="0.4">
      <c r="A2711" s="580">
        <v>20</v>
      </c>
      <c r="B2711" s="710">
        <v>29.840000000000003</v>
      </c>
      <c r="C2711" s="581">
        <v>27.6</v>
      </c>
      <c r="D2711" s="581">
        <v>27.839999999999996</v>
      </c>
      <c r="E2711" s="581">
        <v>30.2</v>
      </c>
      <c r="F2711" s="581">
        <v>30.6</v>
      </c>
      <c r="G2711" s="733">
        <v>33</v>
      </c>
      <c r="H2711" s="734">
        <v>27</v>
      </c>
      <c r="I2711" s="719">
        <v>96</v>
      </c>
      <c r="J2711" s="719">
        <v>53</v>
      </c>
      <c r="K2711" s="707">
        <v>0</v>
      </c>
      <c r="L2711" s="581">
        <v>1.92</v>
      </c>
      <c r="M2711" s="716">
        <v>1.2</v>
      </c>
      <c r="N2711" s="716">
        <v>0.17</v>
      </c>
      <c r="O2711" s="712">
        <f t="shared" si="526"/>
        <v>0.68499999999999994</v>
      </c>
      <c r="P2711" s="732">
        <v>0</v>
      </c>
      <c r="Q2711" s="710">
        <v>0</v>
      </c>
    </row>
    <row r="2712" spans="1:17" ht="15" thickBot="1" x14ac:dyDescent="0.4">
      <c r="A2712" s="597" t="s">
        <v>16</v>
      </c>
      <c r="B2712" s="710">
        <f t="shared" ref="B2712:J2712" si="529">SUM(B2702:B2711)</f>
        <v>292.67999999999995</v>
      </c>
      <c r="C2712" s="710">
        <f t="shared" si="529"/>
        <v>292.60000000000002</v>
      </c>
      <c r="D2712" s="710">
        <f t="shared" si="529"/>
        <v>291</v>
      </c>
      <c r="E2712" s="710">
        <f t="shared" si="529"/>
        <v>305.04000000000002</v>
      </c>
      <c r="F2712" s="710">
        <f t="shared" si="529"/>
        <v>306.40000000000003</v>
      </c>
      <c r="G2712" s="710">
        <f t="shared" si="529"/>
        <v>330</v>
      </c>
      <c r="H2712" s="710">
        <f t="shared" si="529"/>
        <v>276.8</v>
      </c>
      <c r="I2712" s="710">
        <f t="shared" si="529"/>
        <v>932</v>
      </c>
      <c r="J2712" s="710">
        <f t="shared" si="529"/>
        <v>620</v>
      </c>
      <c r="K2712" s="707">
        <v>0</v>
      </c>
      <c r="L2712" s="710">
        <f>SUM(L2702:L2711)</f>
        <v>54.879999999999995</v>
      </c>
      <c r="M2712" s="710">
        <f>SUM(M2702:M2711)</f>
        <v>12.64</v>
      </c>
      <c r="N2712" s="710">
        <f>SUM(N2702:N2711)</f>
        <v>5.52</v>
      </c>
      <c r="O2712" s="712">
        <f t="shared" si="526"/>
        <v>9.08</v>
      </c>
      <c r="P2712" s="732">
        <v>0</v>
      </c>
      <c r="Q2712" s="710"/>
    </row>
    <row r="2713" spans="1:17" ht="15" thickBot="1" x14ac:dyDescent="0.4">
      <c r="A2713" s="645" t="s">
        <v>18</v>
      </c>
      <c r="B2713" s="710">
        <f t="shared" ref="B2713:J2713" si="530">AVERAGE(B2702:B2711)</f>
        <v>29.267999999999994</v>
      </c>
      <c r="C2713" s="710">
        <f t="shared" si="530"/>
        <v>29.26</v>
      </c>
      <c r="D2713" s="710">
        <f t="shared" si="530"/>
        <v>29.1</v>
      </c>
      <c r="E2713" s="710">
        <f t="shared" si="530"/>
        <v>30.504000000000001</v>
      </c>
      <c r="F2713" s="710">
        <f t="shared" si="530"/>
        <v>30.640000000000004</v>
      </c>
      <c r="G2713" s="710">
        <f t="shared" si="530"/>
        <v>33</v>
      </c>
      <c r="H2713" s="710">
        <f t="shared" si="530"/>
        <v>27.68</v>
      </c>
      <c r="I2713" s="710">
        <f t="shared" si="530"/>
        <v>93.2</v>
      </c>
      <c r="J2713" s="710">
        <f t="shared" si="530"/>
        <v>62</v>
      </c>
      <c r="K2713" s="707">
        <v>0</v>
      </c>
      <c r="L2713" s="710">
        <f>AVERAGE(L2702:L2711)</f>
        <v>5.4879999999999995</v>
      </c>
      <c r="M2713" s="710">
        <f>AVERAGE(M2702:M2711)</f>
        <v>1.264</v>
      </c>
      <c r="N2713" s="710">
        <f>AVERAGE(N2702:N2711)</f>
        <v>0.55199999999999994</v>
      </c>
      <c r="O2713" s="712">
        <f t="shared" si="526"/>
        <v>0.90799999999999992</v>
      </c>
      <c r="P2713" s="732">
        <v>0</v>
      </c>
      <c r="Q2713" s="710"/>
    </row>
    <row r="2714" spans="1:17" ht="15" thickBot="1" x14ac:dyDescent="0.4">
      <c r="A2714" s="580">
        <v>21</v>
      </c>
      <c r="B2714" s="835">
        <v>30</v>
      </c>
      <c r="C2714" s="581">
        <v>29.120000000000005</v>
      </c>
      <c r="D2714" s="581">
        <v>28.32</v>
      </c>
      <c r="E2714" s="581">
        <v>30.04</v>
      </c>
      <c r="F2714" s="581">
        <v>30.440000000000005</v>
      </c>
      <c r="G2714" s="733">
        <v>32.200000000000003</v>
      </c>
      <c r="H2714" s="734">
        <v>26.2</v>
      </c>
      <c r="I2714" s="723">
        <v>96</v>
      </c>
      <c r="J2714" s="723">
        <v>53</v>
      </c>
      <c r="K2714" s="707">
        <v>0</v>
      </c>
      <c r="L2714" s="626">
        <v>5.32</v>
      </c>
      <c r="M2714" s="720">
        <v>1.03</v>
      </c>
      <c r="N2714" s="720">
        <v>1.08</v>
      </c>
      <c r="O2714" s="712">
        <f t="shared" si="526"/>
        <v>1.0550000000000002</v>
      </c>
      <c r="P2714" s="732">
        <v>0</v>
      </c>
      <c r="Q2714" s="710">
        <v>0</v>
      </c>
    </row>
    <row r="2715" spans="1:17" ht="15" thickBot="1" x14ac:dyDescent="0.4">
      <c r="A2715" s="594">
        <v>22</v>
      </c>
      <c r="B2715" s="736">
        <v>31.119999999999994</v>
      </c>
      <c r="C2715" s="752">
        <v>30</v>
      </c>
      <c r="D2715" s="581">
        <v>29.080000000000002</v>
      </c>
      <c r="E2715" s="581">
        <v>29.959999999999997</v>
      </c>
      <c r="F2715" s="581">
        <v>30.4</v>
      </c>
      <c r="G2715" s="733">
        <v>35</v>
      </c>
      <c r="H2715" s="734">
        <v>28</v>
      </c>
      <c r="I2715" s="723">
        <v>96</v>
      </c>
      <c r="J2715" s="723">
        <v>58</v>
      </c>
      <c r="K2715" s="707">
        <v>0</v>
      </c>
      <c r="L2715" s="626">
        <v>4.82</v>
      </c>
      <c r="M2715" s="720">
        <v>0.84</v>
      </c>
      <c r="N2715" s="720">
        <v>0.57999999999999996</v>
      </c>
      <c r="O2715" s="712">
        <f t="shared" si="526"/>
        <v>0.71</v>
      </c>
      <c r="P2715" s="732">
        <v>0</v>
      </c>
      <c r="Q2715" s="710">
        <v>0</v>
      </c>
    </row>
    <row r="2716" spans="1:17" ht="15" thickBot="1" x14ac:dyDescent="0.4">
      <c r="A2716" s="594">
        <v>23</v>
      </c>
      <c r="B2716" s="736">
        <v>32.56</v>
      </c>
      <c r="C2716" s="752">
        <v>31.28</v>
      </c>
      <c r="D2716" s="581">
        <v>30.04</v>
      </c>
      <c r="E2716" s="581">
        <v>30.160000000000004</v>
      </c>
      <c r="F2716" s="581">
        <v>30.439999999999998</v>
      </c>
      <c r="G2716" s="733">
        <v>34.4</v>
      </c>
      <c r="H2716" s="734">
        <v>28.6</v>
      </c>
      <c r="I2716" s="711">
        <v>96</v>
      </c>
      <c r="J2716" s="711">
        <v>53</v>
      </c>
      <c r="K2716" s="707">
        <v>0</v>
      </c>
      <c r="L2716" s="626">
        <v>2.34</v>
      </c>
      <c r="M2716" s="712">
        <v>1.27</v>
      </c>
      <c r="N2716" s="712">
        <v>0.3</v>
      </c>
      <c r="O2716" s="712">
        <f t="shared" si="526"/>
        <v>0.78500000000000003</v>
      </c>
      <c r="P2716" s="732">
        <v>0</v>
      </c>
      <c r="Q2716" s="710">
        <v>0</v>
      </c>
    </row>
    <row r="2717" spans="1:17" ht="15" thickBot="1" x14ac:dyDescent="0.4">
      <c r="A2717" s="594">
        <v>24</v>
      </c>
      <c r="B2717" s="736">
        <v>31.160000000000004</v>
      </c>
      <c r="C2717" s="752">
        <v>30.560000000000002</v>
      </c>
      <c r="D2717" s="581">
        <v>29.8</v>
      </c>
      <c r="E2717" s="581">
        <v>30.359999999999996</v>
      </c>
      <c r="F2717" s="580">
        <v>30.32</v>
      </c>
      <c r="G2717" s="733">
        <v>32.4</v>
      </c>
      <c r="H2717" s="734">
        <v>28.4</v>
      </c>
      <c r="I2717" s="711">
        <v>92</v>
      </c>
      <c r="J2717" s="711">
        <v>54</v>
      </c>
      <c r="K2717" s="707">
        <v>0</v>
      </c>
      <c r="L2717" s="581">
        <v>5.74</v>
      </c>
      <c r="M2717" s="712">
        <v>1.1299999999999999</v>
      </c>
      <c r="N2717" s="712">
        <v>0.61</v>
      </c>
      <c r="O2717" s="712">
        <f t="shared" si="526"/>
        <v>0.86999999999999988</v>
      </c>
      <c r="P2717" s="732">
        <v>0</v>
      </c>
      <c r="Q2717" s="710">
        <v>4.7</v>
      </c>
    </row>
    <row r="2718" spans="1:17" ht="15" thickBot="1" x14ac:dyDescent="0.4">
      <c r="A2718" s="594">
        <v>25</v>
      </c>
      <c r="B2718" s="736">
        <v>29.68</v>
      </c>
      <c r="C2718" s="752">
        <v>29.6</v>
      </c>
      <c r="D2718" s="581">
        <v>29.439999999999998</v>
      </c>
      <c r="E2718" s="581">
        <v>30.4</v>
      </c>
      <c r="F2718" s="581">
        <v>30.48</v>
      </c>
      <c r="G2718" s="733">
        <v>34.4</v>
      </c>
      <c r="H2718" s="734">
        <v>28.4</v>
      </c>
      <c r="I2718" s="711">
        <v>96</v>
      </c>
      <c r="J2718" s="711">
        <v>53</v>
      </c>
      <c r="K2718" s="707">
        <v>0</v>
      </c>
      <c r="L2718" s="581">
        <v>1.08</v>
      </c>
      <c r="M2718" s="712">
        <v>1</v>
      </c>
      <c r="N2718" s="712">
        <v>0.8</v>
      </c>
      <c r="O2718" s="712">
        <f t="shared" si="526"/>
        <v>0.9</v>
      </c>
      <c r="P2718" s="732">
        <v>0</v>
      </c>
      <c r="Q2718" s="710">
        <v>4.4000000000000004</v>
      </c>
    </row>
    <row r="2719" spans="1:17" ht="15" thickBot="1" x14ac:dyDescent="0.4">
      <c r="A2719" s="594">
        <v>26</v>
      </c>
      <c r="B2719" s="736">
        <v>30</v>
      </c>
      <c r="C2719" s="752">
        <v>29.320000000000004</v>
      </c>
      <c r="D2719" s="581">
        <v>29.2</v>
      </c>
      <c r="E2719" s="581">
        <v>30.32</v>
      </c>
      <c r="F2719" s="581">
        <v>30.2</v>
      </c>
      <c r="G2719" s="733">
        <v>34.4</v>
      </c>
      <c r="H2719" s="734">
        <v>28.4</v>
      </c>
      <c r="I2719" s="711">
        <v>96</v>
      </c>
      <c r="J2719" s="711">
        <v>58</v>
      </c>
      <c r="K2719" s="707">
        <v>0</v>
      </c>
      <c r="L2719" s="626">
        <v>11.780000000000001</v>
      </c>
      <c r="M2719" s="712">
        <v>0.87</v>
      </c>
      <c r="N2719" s="712">
        <v>0.72</v>
      </c>
      <c r="O2719" s="712">
        <f t="shared" si="526"/>
        <v>0.79499999999999993</v>
      </c>
      <c r="P2719" s="732">
        <v>0</v>
      </c>
      <c r="Q2719" s="710">
        <v>26.5</v>
      </c>
    </row>
    <row r="2720" spans="1:17" ht="15" thickBot="1" x14ac:dyDescent="0.4">
      <c r="A2720" s="594">
        <v>27</v>
      </c>
      <c r="B2720" s="736">
        <v>32.879999999999995</v>
      </c>
      <c r="C2720" s="752">
        <v>30.48</v>
      </c>
      <c r="D2720" s="581">
        <v>29.560000000000002</v>
      </c>
      <c r="E2720" s="581">
        <v>30.32</v>
      </c>
      <c r="F2720" s="581">
        <v>30.360000000000003</v>
      </c>
      <c r="G2720" s="733">
        <v>35.4</v>
      </c>
      <c r="H2720" s="734">
        <v>26.4</v>
      </c>
      <c r="I2720" s="726">
        <v>96</v>
      </c>
      <c r="J2720" s="726">
        <v>52</v>
      </c>
      <c r="K2720" s="707">
        <v>0</v>
      </c>
      <c r="L2720" s="581">
        <v>5.42</v>
      </c>
      <c r="M2720" s="727">
        <v>0.94</v>
      </c>
      <c r="N2720" s="727">
        <v>0.61</v>
      </c>
      <c r="O2720" s="712">
        <f t="shared" si="526"/>
        <v>0.77499999999999991</v>
      </c>
      <c r="P2720" s="732">
        <v>0</v>
      </c>
      <c r="Q2720" s="710">
        <v>0</v>
      </c>
    </row>
    <row r="2721" spans="1:17" ht="15" thickBot="1" x14ac:dyDescent="0.4">
      <c r="A2721" s="594">
        <v>28</v>
      </c>
      <c r="B2721" s="736">
        <v>33.839999999999996</v>
      </c>
      <c r="C2721" s="752">
        <v>31.439999999999998</v>
      </c>
      <c r="D2721" s="581">
        <v>30.2</v>
      </c>
      <c r="E2721" s="581">
        <v>30.52</v>
      </c>
      <c r="F2721" s="581">
        <v>30.4</v>
      </c>
      <c r="G2721" s="733">
        <v>35.4</v>
      </c>
      <c r="H2721" s="734">
        <v>27.2</v>
      </c>
      <c r="I2721" s="729">
        <v>92</v>
      </c>
      <c r="J2721" s="729">
        <v>53</v>
      </c>
      <c r="K2721" s="707">
        <v>0</v>
      </c>
      <c r="L2721" s="626">
        <v>0</v>
      </c>
      <c r="M2721" s="730">
        <v>0.65</v>
      </c>
      <c r="N2721" s="730">
        <v>0.77</v>
      </c>
      <c r="O2721" s="712">
        <f t="shared" si="526"/>
        <v>0.71</v>
      </c>
      <c r="P2721" s="732">
        <v>0</v>
      </c>
      <c r="Q2721" s="710">
        <v>0</v>
      </c>
    </row>
    <row r="2722" spans="1:17" ht="15" thickBot="1" x14ac:dyDescent="0.4">
      <c r="A2722" s="594">
        <v>29</v>
      </c>
      <c r="B2722" s="736">
        <v>33.04</v>
      </c>
      <c r="C2722" s="752">
        <v>31</v>
      </c>
      <c r="D2722" s="581">
        <v>30.8</v>
      </c>
      <c r="E2722" s="581">
        <v>30.6</v>
      </c>
      <c r="F2722" s="581">
        <v>30.399999999999995</v>
      </c>
      <c r="G2722" s="733">
        <v>35.799999999999997</v>
      </c>
      <c r="H2722" s="734">
        <v>27.2</v>
      </c>
      <c r="I2722" s="729">
        <v>96</v>
      </c>
      <c r="J2722" s="729">
        <v>45</v>
      </c>
      <c r="K2722" s="707">
        <v>0</v>
      </c>
      <c r="L2722" s="626">
        <v>0</v>
      </c>
      <c r="M2722" s="730">
        <v>1.35</v>
      </c>
      <c r="N2722" s="730">
        <v>1.35</v>
      </c>
      <c r="O2722" s="712">
        <f t="shared" si="526"/>
        <v>1.35</v>
      </c>
      <c r="P2722" s="732">
        <v>0</v>
      </c>
      <c r="Q2722" s="710">
        <v>0</v>
      </c>
    </row>
    <row r="2723" spans="1:17" ht="15" thickBot="1" x14ac:dyDescent="0.4">
      <c r="A2723" s="594">
        <v>30</v>
      </c>
      <c r="B2723" s="736">
        <v>31.4</v>
      </c>
      <c r="C2723" s="752">
        <v>30.560000000000002</v>
      </c>
      <c r="D2723" s="581">
        <v>29.96</v>
      </c>
      <c r="E2723" s="581">
        <v>30.639999999999997</v>
      </c>
      <c r="F2723" s="581">
        <v>30.4</v>
      </c>
      <c r="G2723" s="733">
        <v>34.200000000000003</v>
      </c>
      <c r="H2723" s="734">
        <v>26.6</v>
      </c>
      <c r="I2723" s="729">
        <v>92</v>
      </c>
      <c r="J2723" s="729">
        <v>59</v>
      </c>
      <c r="K2723" s="707">
        <v>0</v>
      </c>
      <c r="L2723" s="626">
        <v>1.2000000000000002</v>
      </c>
      <c r="M2723" s="730">
        <v>1.23</v>
      </c>
      <c r="N2723" s="730">
        <v>1.39</v>
      </c>
      <c r="O2723" s="712">
        <f t="shared" si="526"/>
        <v>1.31</v>
      </c>
      <c r="P2723" s="732">
        <v>0</v>
      </c>
      <c r="Q2723" s="710">
        <v>4.4000000000000004</v>
      </c>
    </row>
    <row r="2724" spans="1:17" ht="15" thickBot="1" x14ac:dyDescent="0.4">
      <c r="A2724" s="580">
        <v>31</v>
      </c>
      <c r="B2724" s="576">
        <v>30.96</v>
      </c>
      <c r="C2724" s="581">
        <v>30.279999999999994</v>
      </c>
      <c r="D2724" s="581">
        <v>29.68</v>
      </c>
      <c r="E2724" s="581">
        <v>30.560000000000002</v>
      </c>
      <c r="F2724" s="581">
        <v>30.4</v>
      </c>
      <c r="G2724" s="733">
        <v>33.200000000000003</v>
      </c>
      <c r="H2724" s="734">
        <v>26</v>
      </c>
      <c r="I2724" s="731">
        <v>96</v>
      </c>
      <c r="J2724" s="731">
        <v>56</v>
      </c>
      <c r="K2724" s="707">
        <v>0</v>
      </c>
      <c r="L2724" s="581">
        <v>3.1</v>
      </c>
      <c r="M2724" s="730">
        <v>0.96</v>
      </c>
      <c r="N2724" s="730">
        <v>1.6</v>
      </c>
      <c r="O2724" s="712">
        <f t="shared" si="526"/>
        <v>1.28</v>
      </c>
      <c r="P2724" s="732">
        <v>0</v>
      </c>
      <c r="Q2724" s="583">
        <v>0</v>
      </c>
    </row>
    <row r="2725" spans="1:17" ht="15" thickBot="1" x14ac:dyDescent="0.4">
      <c r="A2725" s="597" t="s">
        <v>16</v>
      </c>
      <c r="B2725" s="581">
        <f t="shared" ref="B2725:J2725" si="531">SUM(B2714:B2724)</f>
        <v>346.64</v>
      </c>
      <c r="C2725" s="581">
        <f t="shared" si="531"/>
        <v>333.63999999999993</v>
      </c>
      <c r="D2725" s="581">
        <f t="shared" si="531"/>
        <v>326.08</v>
      </c>
      <c r="E2725" s="581">
        <f t="shared" si="531"/>
        <v>333.88</v>
      </c>
      <c r="F2725" s="581">
        <f t="shared" si="531"/>
        <v>334.23999999999995</v>
      </c>
      <c r="G2725" s="581">
        <f t="shared" si="531"/>
        <v>376.8</v>
      </c>
      <c r="H2725" s="581">
        <f t="shared" si="531"/>
        <v>301.40000000000003</v>
      </c>
      <c r="I2725" s="581">
        <f t="shared" si="531"/>
        <v>1044</v>
      </c>
      <c r="J2725" s="581">
        <f t="shared" si="531"/>
        <v>594</v>
      </c>
      <c r="K2725" s="581"/>
      <c r="L2725" s="581">
        <f>SUM(L2714:L2724)</f>
        <v>40.800000000000004</v>
      </c>
      <c r="M2725" s="581">
        <f>SUM(M2714:M2724)</f>
        <v>11.27</v>
      </c>
      <c r="N2725" s="581">
        <f>SUM(N2714:N2724)</f>
        <v>9.81</v>
      </c>
      <c r="O2725" s="712">
        <f t="shared" si="526"/>
        <v>10.54</v>
      </c>
      <c r="P2725" s="732">
        <v>0</v>
      </c>
      <c r="Q2725" s="581"/>
    </row>
    <row r="2726" spans="1:17" ht="15" thickBot="1" x14ac:dyDescent="0.4">
      <c r="A2726" s="597" t="s">
        <v>18</v>
      </c>
      <c r="B2726" s="581">
        <f t="shared" ref="B2726:J2726" si="532">AVERAGE(B2714:B2724)</f>
        <v>31.512727272727272</v>
      </c>
      <c r="C2726" s="581">
        <f t="shared" si="532"/>
        <v>30.330909090909085</v>
      </c>
      <c r="D2726" s="581">
        <f t="shared" si="532"/>
        <v>29.643636363636361</v>
      </c>
      <c r="E2726" s="581">
        <f t="shared" si="532"/>
        <v>30.352727272727272</v>
      </c>
      <c r="F2726" s="581">
        <f t="shared" si="532"/>
        <v>30.385454545454539</v>
      </c>
      <c r="G2726" s="581">
        <f t="shared" si="532"/>
        <v>34.254545454545458</v>
      </c>
      <c r="H2726" s="581">
        <f t="shared" si="532"/>
        <v>27.400000000000002</v>
      </c>
      <c r="I2726" s="581">
        <f t="shared" si="532"/>
        <v>94.909090909090907</v>
      </c>
      <c r="J2726" s="581">
        <f t="shared" si="532"/>
        <v>54</v>
      </c>
      <c r="K2726" s="581"/>
      <c r="L2726" s="581">
        <f>AVERAGE(L2714:L2724)</f>
        <v>3.7090909090909094</v>
      </c>
      <c r="M2726" s="581">
        <f>AVERAGE(M2714:M2724)</f>
        <v>1.0245454545454544</v>
      </c>
      <c r="N2726" s="581">
        <f>AVERAGE(N2714:N2724)</f>
        <v>0.89181818181818184</v>
      </c>
      <c r="O2726" s="712">
        <f t="shared" si="526"/>
        <v>0.95818181818181813</v>
      </c>
      <c r="P2726" s="732">
        <v>0</v>
      </c>
      <c r="Q2726" s="581"/>
    </row>
    <row r="2727" spans="1:17" ht="15" thickBot="1" x14ac:dyDescent="0.4">
      <c r="A2727" s="597" t="s">
        <v>49</v>
      </c>
      <c r="B2727" s="626">
        <f t="shared" ref="B2727:J2727" si="533">B2725+B2712+B2700</f>
        <v>957.4799999999999</v>
      </c>
      <c r="C2727" s="626">
        <f t="shared" si="533"/>
        <v>933</v>
      </c>
      <c r="D2727" s="626">
        <f t="shared" si="533"/>
        <v>918.31999999999994</v>
      </c>
      <c r="E2727" s="626">
        <f t="shared" si="533"/>
        <v>947.76</v>
      </c>
      <c r="F2727" s="626">
        <f t="shared" si="533"/>
        <v>946.32</v>
      </c>
      <c r="G2727" s="626">
        <f t="shared" si="533"/>
        <v>1059.5999999999999</v>
      </c>
      <c r="H2727" s="626">
        <f t="shared" si="533"/>
        <v>852.40000000000009</v>
      </c>
      <c r="I2727" s="626">
        <f t="shared" si="533"/>
        <v>2888</v>
      </c>
      <c r="J2727" s="626">
        <f t="shared" si="533"/>
        <v>1694</v>
      </c>
      <c r="K2727" s="626"/>
      <c r="L2727" s="626">
        <f>L2725+L2712+L2700</f>
        <v>138.93</v>
      </c>
      <c r="M2727" s="626">
        <f>M2725+M2712+M2700</f>
        <v>36.270000000000003</v>
      </c>
      <c r="N2727" s="626">
        <f>N2725+N2712+N2700</f>
        <v>24.939999999999998</v>
      </c>
      <c r="O2727" s="712">
        <f t="shared" si="526"/>
        <v>30.605</v>
      </c>
      <c r="P2727" s="732">
        <v>0</v>
      </c>
      <c r="Q2727" s="627"/>
    </row>
    <row r="2728" spans="1:17" ht="15" thickBot="1" x14ac:dyDescent="0.4">
      <c r="A2728" s="597" t="s">
        <v>21</v>
      </c>
      <c r="B2728" s="626">
        <f t="shared" ref="B2728:J2728" si="534">B2727/31</f>
        <v>30.886451612903222</v>
      </c>
      <c r="C2728" s="626">
        <f t="shared" si="534"/>
        <v>30.096774193548388</v>
      </c>
      <c r="D2728" s="626">
        <f t="shared" si="534"/>
        <v>29.623225806451611</v>
      </c>
      <c r="E2728" s="626">
        <f t="shared" si="534"/>
        <v>30.572903225806453</v>
      </c>
      <c r="F2728" s="626">
        <f t="shared" si="534"/>
        <v>30.526451612903227</v>
      </c>
      <c r="G2728" s="626">
        <f t="shared" si="534"/>
        <v>34.180645161290322</v>
      </c>
      <c r="H2728" s="626">
        <f t="shared" si="534"/>
        <v>27.49677419354839</v>
      </c>
      <c r="I2728" s="626">
        <f t="shared" si="534"/>
        <v>93.161290322580641</v>
      </c>
      <c r="J2728" s="626">
        <f t="shared" si="534"/>
        <v>54.645161290322584</v>
      </c>
      <c r="K2728" s="626"/>
      <c r="L2728" s="626">
        <f>L2727/31</f>
        <v>4.4816129032258063</v>
      </c>
      <c r="M2728" s="626">
        <f>M2727/31</f>
        <v>1.1700000000000002</v>
      </c>
      <c r="N2728" s="626">
        <f>N2727/31</f>
        <v>0.804516129032258</v>
      </c>
      <c r="O2728" s="712">
        <f t="shared" si="526"/>
        <v>0.98725806451612907</v>
      </c>
      <c r="P2728" s="732">
        <v>0</v>
      </c>
      <c r="Q2728" s="627"/>
    </row>
    <row r="2729" spans="1:17" x14ac:dyDescent="0.35">
      <c r="A2729" s="634"/>
      <c r="B2729" s="634"/>
      <c r="C2729" s="634"/>
      <c r="D2729" s="634"/>
      <c r="E2729" s="634"/>
      <c r="F2729" s="634"/>
      <c r="G2729" s="634"/>
      <c r="H2729" s="634"/>
      <c r="I2729" s="634"/>
      <c r="J2729" s="634"/>
      <c r="K2729" s="634"/>
      <c r="L2729" s="634"/>
      <c r="M2729" s="634"/>
      <c r="N2729" s="634"/>
      <c r="O2729" s="634"/>
      <c r="P2729" s="634"/>
      <c r="Q2729" s="634"/>
    </row>
    <row r="2730" spans="1:17" ht="15" thickBot="1" x14ac:dyDescent="0.4">
      <c r="A2730" s="634"/>
      <c r="B2730" s="1589" t="s">
        <v>401</v>
      </c>
      <c r="C2730" s="1589"/>
      <c r="D2730" s="1589"/>
      <c r="E2730" s="1589"/>
      <c r="F2730" s="1589"/>
      <c r="G2730" s="1589"/>
      <c r="H2730" s="1589"/>
      <c r="I2730" s="1589"/>
      <c r="J2730" s="1589"/>
      <c r="K2730" s="1589"/>
      <c r="L2730" s="1589"/>
      <c r="M2730" s="1589"/>
      <c r="N2730" s="658"/>
      <c r="O2730" s="658"/>
      <c r="P2730" s="657"/>
      <c r="Q2730" s="634"/>
    </row>
    <row r="2731" spans="1:17" ht="33.75" customHeight="1" x14ac:dyDescent="0.35">
      <c r="A2731" s="1569" t="s">
        <v>1</v>
      </c>
      <c r="B2731" s="1460" t="s">
        <v>23</v>
      </c>
      <c r="C2731" s="1578"/>
      <c r="D2731" s="1578"/>
      <c r="E2731" s="1578"/>
      <c r="F2731" s="1571"/>
      <c r="G2731" s="1460" t="s">
        <v>24</v>
      </c>
      <c r="H2731" s="1571"/>
      <c r="I2731" s="1460" t="s">
        <v>4</v>
      </c>
      <c r="J2731" s="1571"/>
      <c r="K2731" s="1572" t="s">
        <v>5</v>
      </c>
      <c r="L2731" s="1573"/>
      <c r="M2731" s="1590" t="s">
        <v>6</v>
      </c>
      <c r="N2731" s="1591"/>
      <c r="O2731" s="1592"/>
      <c r="P2731" s="1593" t="s">
        <v>7</v>
      </c>
      <c r="Q2731" s="1593" t="s">
        <v>8</v>
      </c>
    </row>
    <row r="2732" spans="1:17" ht="26" x14ac:dyDescent="0.35">
      <c r="A2732" s="1597"/>
      <c r="B2732" s="568" t="s">
        <v>396</v>
      </c>
      <c r="C2732" s="568" t="s">
        <v>399</v>
      </c>
      <c r="D2732" s="709" t="s">
        <v>322</v>
      </c>
      <c r="E2732" s="709" t="s">
        <v>228</v>
      </c>
      <c r="F2732" s="709" t="s">
        <v>229</v>
      </c>
      <c r="G2732" s="568" t="s">
        <v>9</v>
      </c>
      <c r="H2732" s="568" t="s">
        <v>10</v>
      </c>
      <c r="I2732" s="568" t="s">
        <v>9</v>
      </c>
      <c r="J2732" s="568" t="s">
        <v>10</v>
      </c>
      <c r="K2732" s="568" t="s">
        <v>11</v>
      </c>
      <c r="L2732" s="568" t="s">
        <v>12</v>
      </c>
      <c r="M2732" s="606" t="s">
        <v>13</v>
      </c>
      <c r="N2732" s="606" t="s">
        <v>14</v>
      </c>
      <c r="O2732" s="606" t="s">
        <v>15</v>
      </c>
      <c r="P2732" s="1606"/>
      <c r="Q2732" s="1579"/>
    </row>
    <row r="2733" spans="1:17" ht="15" thickBot="1" x14ac:dyDescent="0.4">
      <c r="A2733" s="735">
        <v>1</v>
      </c>
      <c r="B2733" s="736">
        <v>31.120000000000005</v>
      </c>
      <c r="C2733" s="581">
        <v>30.559999999999995</v>
      </c>
      <c r="D2733" s="581">
        <v>29.68</v>
      </c>
      <c r="E2733" s="581">
        <v>30.68</v>
      </c>
      <c r="F2733" s="581">
        <v>30.440000000000005</v>
      </c>
      <c r="G2733" s="737">
        <v>32.799999999999997</v>
      </c>
      <c r="H2733" s="738">
        <v>24</v>
      </c>
      <c r="I2733" s="739">
        <v>96</v>
      </c>
      <c r="J2733" s="739">
        <v>53</v>
      </c>
      <c r="K2733" s="707" t="s">
        <v>164</v>
      </c>
      <c r="L2733" s="581">
        <v>3.76</v>
      </c>
      <c r="M2733" s="740">
        <v>0.79</v>
      </c>
      <c r="N2733" s="740">
        <v>0.85</v>
      </c>
      <c r="O2733" s="740">
        <f>AVERAGE(M2733:N2733)</f>
        <v>0.82000000000000006</v>
      </c>
      <c r="P2733" s="732">
        <v>0</v>
      </c>
      <c r="Q2733" s="736">
        <v>2.2999999999999998</v>
      </c>
    </row>
    <row r="2734" spans="1:17" ht="15" thickBot="1" x14ac:dyDescent="0.4">
      <c r="A2734" s="735">
        <v>2</v>
      </c>
      <c r="B2734" s="736">
        <v>30.72</v>
      </c>
      <c r="C2734" s="581">
        <v>30.880000000000003</v>
      </c>
      <c r="D2734" s="581">
        <v>30.2</v>
      </c>
      <c r="E2734" s="581">
        <v>30.639999999999997</v>
      </c>
      <c r="F2734" s="581">
        <v>30.360000000000003</v>
      </c>
      <c r="G2734" s="737">
        <v>34</v>
      </c>
      <c r="H2734" s="738">
        <v>26</v>
      </c>
      <c r="I2734" s="741">
        <v>88</v>
      </c>
      <c r="J2734" s="739">
        <v>51</v>
      </c>
      <c r="K2734" s="707" t="s">
        <v>164</v>
      </c>
      <c r="L2734" s="626">
        <v>4.96</v>
      </c>
      <c r="M2734" s="740">
        <v>1.75</v>
      </c>
      <c r="N2734" s="740">
        <v>1.1499999999999999</v>
      </c>
      <c r="O2734" s="740">
        <f t="shared" ref="O2734:O2770" si="535">AVERAGE(M2734:N2734)</f>
        <v>1.45</v>
      </c>
      <c r="P2734" s="732">
        <v>0</v>
      </c>
      <c r="Q2734" s="736">
        <v>1.6</v>
      </c>
    </row>
    <row r="2735" spans="1:17" ht="15" thickBot="1" x14ac:dyDescent="0.4">
      <c r="A2735" s="594">
        <v>3</v>
      </c>
      <c r="B2735" s="736">
        <v>30.439999999999998</v>
      </c>
      <c r="C2735" s="581">
        <v>30.32</v>
      </c>
      <c r="D2735" s="581">
        <v>30.080000000000002</v>
      </c>
      <c r="E2735" s="581">
        <v>30.639999999999997</v>
      </c>
      <c r="F2735" s="581">
        <v>30.4</v>
      </c>
      <c r="G2735" s="737">
        <v>34.799999999999997</v>
      </c>
      <c r="H2735" s="738">
        <v>27.6</v>
      </c>
      <c r="I2735" s="741">
        <v>88</v>
      </c>
      <c r="J2735" s="739">
        <v>77</v>
      </c>
      <c r="K2735" s="707" t="s">
        <v>164</v>
      </c>
      <c r="L2735" s="581">
        <v>3.2</v>
      </c>
      <c r="M2735" s="740">
        <v>0.87</v>
      </c>
      <c r="N2735" s="740">
        <v>0.54</v>
      </c>
      <c r="O2735" s="740">
        <f t="shared" si="535"/>
        <v>0.70500000000000007</v>
      </c>
      <c r="P2735" s="732">
        <v>0</v>
      </c>
      <c r="Q2735" s="736">
        <v>0</v>
      </c>
    </row>
    <row r="2736" spans="1:17" ht="15" thickBot="1" x14ac:dyDescent="0.4">
      <c r="A2736" s="594">
        <v>4</v>
      </c>
      <c r="B2736" s="736">
        <v>29.32</v>
      </c>
      <c r="C2736" s="581">
        <v>29.8</v>
      </c>
      <c r="D2736" s="581">
        <v>29.679999999999996</v>
      </c>
      <c r="E2736" s="581">
        <v>30.76</v>
      </c>
      <c r="F2736" s="581">
        <v>30.560000000000002</v>
      </c>
      <c r="G2736" s="737">
        <v>31.2</v>
      </c>
      <c r="H2736" s="738">
        <v>27.4</v>
      </c>
      <c r="I2736" s="741">
        <v>96</v>
      </c>
      <c r="J2736" s="739">
        <v>72</v>
      </c>
      <c r="K2736" s="707" t="s">
        <v>164</v>
      </c>
      <c r="L2736" s="626">
        <v>3.42</v>
      </c>
      <c r="M2736" s="740">
        <v>1.19</v>
      </c>
      <c r="N2736" s="740">
        <v>1.06</v>
      </c>
      <c r="O2736" s="740">
        <f t="shared" si="535"/>
        <v>1.125</v>
      </c>
      <c r="P2736" s="732">
        <v>0</v>
      </c>
      <c r="Q2736" s="736">
        <v>0</v>
      </c>
    </row>
    <row r="2737" spans="1:17" ht="15" thickBot="1" x14ac:dyDescent="0.4">
      <c r="A2737" s="594">
        <v>5</v>
      </c>
      <c r="B2737" s="736">
        <v>30.639999999999997</v>
      </c>
      <c r="C2737" s="581">
        <v>28.639999999999997</v>
      </c>
      <c r="D2737" s="581">
        <v>29.52</v>
      </c>
      <c r="E2737" s="581">
        <v>30.6</v>
      </c>
      <c r="F2737" s="581">
        <v>30.4</v>
      </c>
      <c r="G2737" s="737">
        <v>34.200000000000003</v>
      </c>
      <c r="H2737" s="738">
        <v>27.4</v>
      </c>
      <c r="I2737" s="739">
        <v>88</v>
      </c>
      <c r="J2737" s="739">
        <v>62</v>
      </c>
      <c r="K2737" s="707" t="s">
        <v>164</v>
      </c>
      <c r="L2737" s="626">
        <v>6.8599999999999994</v>
      </c>
      <c r="M2737" s="740">
        <v>0.11</v>
      </c>
      <c r="N2737" s="740">
        <v>0.46</v>
      </c>
      <c r="O2737" s="740">
        <f t="shared" si="535"/>
        <v>0.28500000000000003</v>
      </c>
      <c r="P2737" s="732">
        <v>0</v>
      </c>
      <c r="Q2737" s="736">
        <v>3</v>
      </c>
    </row>
    <row r="2738" spans="1:17" ht="15" thickBot="1" x14ac:dyDescent="0.4">
      <c r="A2738" s="594">
        <v>6</v>
      </c>
      <c r="B2738" s="736">
        <v>29.880000000000003</v>
      </c>
      <c r="C2738" s="581">
        <v>28.880000000000003</v>
      </c>
      <c r="D2738" s="581">
        <v>29.2</v>
      </c>
      <c r="E2738" s="581">
        <v>30.560000000000002</v>
      </c>
      <c r="F2738" s="581">
        <v>30.4</v>
      </c>
      <c r="G2738" s="737">
        <v>35.4</v>
      </c>
      <c r="H2738" s="738">
        <v>26.799999999999997</v>
      </c>
      <c r="I2738" s="739">
        <v>96</v>
      </c>
      <c r="J2738" s="739">
        <v>61</v>
      </c>
      <c r="K2738" s="707" t="s">
        <v>164</v>
      </c>
      <c r="L2738" s="626">
        <v>6.0200000000000005</v>
      </c>
      <c r="M2738" s="740">
        <v>1.02</v>
      </c>
      <c r="N2738" s="740">
        <v>0.69</v>
      </c>
      <c r="O2738" s="740">
        <f t="shared" si="535"/>
        <v>0.85499999999999998</v>
      </c>
      <c r="P2738" s="732">
        <v>0</v>
      </c>
      <c r="Q2738" s="736">
        <v>21</v>
      </c>
    </row>
    <row r="2739" spans="1:17" ht="15" thickBot="1" x14ac:dyDescent="0.4">
      <c r="A2739" s="594">
        <v>7</v>
      </c>
      <c r="B2739" s="736">
        <v>31.52</v>
      </c>
      <c r="C2739" s="581">
        <v>29.919999999999998</v>
      </c>
      <c r="D2739" s="581">
        <v>29.119999999999997</v>
      </c>
      <c r="E2739" s="581">
        <v>30.48</v>
      </c>
      <c r="F2739" s="581">
        <v>30.48</v>
      </c>
      <c r="G2739" s="737">
        <v>33</v>
      </c>
      <c r="H2739" s="738">
        <v>27.4</v>
      </c>
      <c r="I2739" s="739">
        <v>92</v>
      </c>
      <c r="J2739" s="739">
        <v>56</v>
      </c>
      <c r="K2739" s="707" t="s">
        <v>164</v>
      </c>
      <c r="L2739" s="581">
        <v>8.6199999999999992</v>
      </c>
      <c r="M2739" s="740">
        <v>1.1299999999999999</v>
      </c>
      <c r="N2739" s="740">
        <v>0.77</v>
      </c>
      <c r="O2739" s="740">
        <f t="shared" si="535"/>
        <v>0.95</v>
      </c>
      <c r="P2739" s="732">
        <v>0</v>
      </c>
      <c r="Q2739" s="736">
        <v>3</v>
      </c>
    </row>
    <row r="2740" spans="1:17" ht="15" thickBot="1" x14ac:dyDescent="0.4">
      <c r="A2740" s="594">
        <v>8</v>
      </c>
      <c r="B2740" s="736">
        <v>33.4</v>
      </c>
      <c r="C2740" s="581">
        <v>31.04</v>
      </c>
      <c r="D2740" s="581">
        <v>29.8</v>
      </c>
      <c r="E2740" s="581">
        <v>30.32</v>
      </c>
      <c r="F2740" s="581">
        <v>30.4</v>
      </c>
      <c r="G2740" s="737">
        <v>34.799999999999997</v>
      </c>
      <c r="H2740" s="738">
        <v>28.2</v>
      </c>
      <c r="I2740" s="739">
        <v>96</v>
      </c>
      <c r="J2740" s="739">
        <v>52</v>
      </c>
      <c r="K2740" s="707" t="s">
        <v>164</v>
      </c>
      <c r="L2740" s="581">
        <v>4.5999999999999996</v>
      </c>
      <c r="M2740" s="740">
        <v>0.72</v>
      </c>
      <c r="N2740" s="740">
        <v>0.56000000000000005</v>
      </c>
      <c r="O2740" s="740">
        <f t="shared" si="535"/>
        <v>0.64</v>
      </c>
      <c r="P2740" s="732">
        <v>0</v>
      </c>
      <c r="Q2740" s="736">
        <v>0</v>
      </c>
    </row>
    <row r="2741" spans="1:17" ht="15" thickBot="1" x14ac:dyDescent="0.4">
      <c r="A2741" s="594">
        <v>9</v>
      </c>
      <c r="B2741" s="736">
        <v>32.92</v>
      </c>
      <c r="C2741" s="581">
        <v>31.240000000000002</v>
      </c>
      <c r="D2741" s="581">
        <v>30.04</v>
      </c>
      <c r="E2741" s="581">
        <v>30.440000000000005</v>
      </c>
      <c r="F2741" s="581">
        <v>30.359999999999996</v>
      </c>
      <c r="G2741" s="737">
        <v>35.200000000000003</v>
      </c>
      <c r="H2741" s="738">
        <v>28</v>
      </c>
      <c r="I2741" s="739">
        <v>96</v>
      </c>
      <c r="J2741" s="739">
        <v>51</v>
      </c>
      <c r="K2741" s="707" t="s">
        <v>164</v>
      </c>
      <c r="L2741" s="626">
        <v>4.8800000000000008</v>
      </c>
      <c r="M2741" s="740">
        <v>0.92</v>
      </c>
      <c r="N2741" s="740">
        <v>0.63</v>
      </c>
      <c r="O2741" s="740">
        <f t="shared" si="535"/>
        <v>0.77500000000000002</v>
      </c>
      <c r="P2741" s="732">
        <v>0</v>
      </c>
      <c r="Q2741" s="736">
        <v>0</v>
      </c>
    </row>
    <row r="2742" spans="1:17" ht="15" thickBot="1" x14ac:dyDescent="0.4">
      <c r="A2742" s="735">
        <v>10</v>
      </c>
      <c r="B2742" s="736">
        <v>34.519999999999996</v>
      </c>
      <c r="C2742" s="581">
        <v>31.479999999999997</v>
      </c>
      <c r="D2742" s="581">
        <v>30.32</v>
      </c>
      <c r="E2742" s="581">
        <v>30.76</v>
      </c>
      <c r="F2742" s="581">
        <v>30.6</v>
      </c>
      <c r="G2742" s="737">
        <v>36</v>
      </c>
      <c r="H2742" s="738">
        <v>27</v>
      </c>
      <c r="I2742" s="739">
        <v>96</v>
      </c>
      <c r="J2742" s="739">
        <v>48</v>
      </c>
      <c r="K2742" s="707" t="s">
        <v>164</v>
      </c>
      <c r="L2742" s="581">
        <v>6.94</v>
      </c>
      <c r="M2742" s="740">
        <v>0.68</v>
      </c>
      <c r="N2742" s="740">
        <v>0.56999999999999995</v>
      </c>
      <c r="O2742" s="740">
        <f t="shared" si="535"/>
        <v>0.625</v>
      </c>
      <c r="P2742" s="732">
        <v>0</v>
      </c>
      <c r="Q2742" s="736">
        <v>0</v>
      </c>
    </row>
    <row r="2743" spans="1:17" ht="15" thickBot="1" x14ac:dyDescent="0.4">
      <c r="A2743" s="597" t="s">
        <v>16</v>
      </c>
      <c r="B2743" s="736">
        <f t="shared" ref="B2743:J2743" si="536">SUM(B2733:B2742)</f>
        <v>314.47999999999996</v>
      </c>
      <c r="C2743" s="736">
        <f t="shared" si="536"/>
        <v>302.76</v>
      </c>
      <c r="D2743" s="736">
        <f t="shared" si="536"/>
        <v>297.64</v>
      </c>
      <c r="E2743" s="736">
        <f t="shared" si="536"/>
        <v>305.88</v>
      </c>
      <c r="F2743" s="736">
        <f t="shared" si="536"/>
        <v>304.40000000000003</v>
      </c>
      <c r="G2743" s="736">
        <f t="shared" si="536"/>
        <v>341.4</v>
      </c>
      <c r="H2743" s="736">
        <f t="shared" si="536"/>
        <v>269.79999999999995</v>
      </c>
      <c r="I2743" s="736">
        <f t="shared" si="536"/>
        <v>932</v>
      </c>
      <c r="J2743" s="736">
        <f t="shared" si="536"/>
        <v>583</v>
      </c>
      <c r="K2743" s="707" t="s">
        <v>164</v>
      </c>
      <c r="L2743" s="736">
        <f>SUM(L2733:L2742)</f>
        <v>53.26</v>
      </c>
      <c r="M2743" s="736">
        <f>SUM(M2733:M2742)</f>
        <v>9.18</v>
      </c>
      <c r="N2743" s="736">
        <f>SUM(N2733:N2742)</f>
        <v>7.28</v>
      </c>
      <c r="O2743" s="740">
        <f t="shared" si="535"/>
        <v>8.23</v>
      </c>
      <c r="P2743" s="732">
        <v>0</v>
      </c>
      <c r="Q2743" s="736"/>
    </row>
    <row r="2744" spans="1:17" ht="15" thickBot="1" x14ac:dyDescent="0.4">
      <c r="A2744" s="597" t="s">
        <v>18</v>
      </c>
      <c r="B2744" s="736">
        <f t="shared" ref="B2744:J2744" si="537">AVERAGE(B2733:B2742)</f>
        <v>31.447999999999997</v>
      </c>
      <c r="C2744" s="736">
        <f t="shared" si="537"/>
        <v>30.276</v>
      </c>
      <c r="D2744" s="736">
        <f t="shared" si="537"/>
        <v>29.763999999999999</v>
      </c>
      <c r="E2744" s="736">
        <f t="shared" si="537"/>
        <v>30.588000000000001</v>
      </c>
      <c r="F2744" s="736">
        <f t="shared" si="537"/>
        <v>30.440000000000005</v>
      </c>
      <c r="G2744" s="736">
        <f t="shared" si="537"/>
        <v>34.14</v>
      </c>
      <c r="H2744" s="736">
        <f t="shared" si="537"/>
        <v>26.979999999999997</v>
      </c>
      <c r="I2744" s="736">
        <f t="shared" si="537"/>
        <v>93.2</v>
      </c>
      <c r="J2744" s="736">
        <f t="shared" si="537"/>
        <v>58.3</v>
      </c>
      <c r="K2744" s="707" t="s">
        <v>164</v>
      </c>
      <c r="L2744" s="736">
        <f>AVERAGE(L2733:L2742)</f>
        <v>5.3259999999999996</v>
      </c>
      <c r="M2744" s="736">
        <f>AVERAGE(M2733:M2742)</f>
        <v>0.91799999999999993</v>
      </c>
      <c r="N2744" s="736">
        <f>AVERAGE(N2733:N2742)</f>
        <v>0.72799999999999998</v>
      </c>
      <c r="O2744" s="740">
        <f t="shared" si="535"/>
        <v>0.82299999999999995</v>
      </c>
      <c r="P2744" s="732">
        <v>0</v>
      </c>
      <c r="Q2744" s="736"/>
    </row>
    <row r="2745" spans="1:17" ht="15" thickBot="1" x14ac:dyDescent="0.4">
      <c r="A2745" s="735">
        <v>11</v>
      </c>
      <c r="B2745" s="736">
        <v>34.799999999999997</v>
      </c>
      <c r="C2745" s="581">
        <v>31.880000000000003</v>
      </c>
      <c r="D2745" s="581">
        <v>31</v>
      </c>
      <c r="E2745" s="581">
        <v>31.04</v>
      </c>
      <c r="F2745" s="581">
        <v>30.68</v>
      </c>
      <c r="G2745" s="737">
        <v>36.200000000000003</v>
      </c>
      <c r="H2745" s="738">
        <v>28</v>
      </c>
      <c r="I2745" s="739">
        <v>92</v>
      </c>
      <c r="J2745" s="739">
        <v>48</v>
      </c>
      <c r="K2745" s="707" t="s">
        <v>164</v>
      </c>
      <c r="L2745" s="626">
        <v>7.8599999999999994</v>
      </c>
      <c r="M2745" s="740">
        <v>0.98</v>
      </c>
      <c r="N2745" s="740">
        <v>0.92</v>
      </c>
      <c r="O2745" s="740">
        <f t="shared" si="535"/>
        <v>0.95</v>
      </c>
      <c r="P2745" s="732">
        <v>0</v>
      </c>
      <c r="Q2745" s="736">
        <v>0</v>
      </c>
    </row>
    <row r="2746" spans="1:17" ht="15" thickBot="1" x14ac:dyDescent="0.4">
      <c r="A2746" s="594">
        <v>12</v>
      </c>
      <c r="B2746" s="736">
        <v>30.68</v>
      </c>
      <c r="C2746" s="581">
        <v>30.68</v>
      </c>
      <c r="D2746" s="581">
        <v>31</v>
      </c>
      <c r="E2746" s="581">
        <v>31.119999999999997</v>
      </c>
      <c r="F2746" s="580">
        <v>30.6</v>
      </c>
      <c r="G2746" s="737">
        <v>32.200000000000003</v>
      </c>
      <c r="H2746" s="738">
        <v>27.6</v>
      </c>
      <c r="I2746" s="739">
        <v>92</v>
      </c>
      <c r="J2746" s="739">
        <v>93</v>
      </c>
      <c r="K2746" s="707" t="s">
        <v>164</v>
      </c>
      <c r="L2746" s="626">
        <v>9.42</v>
      </c>
      <c r="M2746" s="740">
        <v>1.36</v>
      </c>
      <c r="N2746" s="740">
        <v>0.6</v>
      </c>
      <c r="O2746" s="740">
        <f t="shared" si="535"/>
        <v>0.98</v>
      </c>
      <c r="P2746" s="732">
        <v>0</v>
      </c>
      <c r="Q2746" s="736">
        <v>0</v>
      </c>
    </row>
    <row r="2747" spans="1:17" ht="15" thickBot="1" x14ac:dyDescent="0.4">
      <c r="A2747" s="594">
        <v>13</v>
      </c>
      <c r="B2747" s="736">
        <v>31.32</v>
      </c>
      <c r="C2747" s="581">
        <v>29.840000000000003</v>
      </c>
      <c r="D2747" s="581">
        <v>29.639999999999997</v>
      </c>
      <c r="E2747" s="581">
        <v>31.119999999999997</v>
      </c>
      <c r="F2747" s="581">
        <v>30.6</v>
      </c>
      <c r="G2747" s="737">
        <v>35</v>
      </c>
      <c r="H2747" s="738">
        <v>26.6</v>
      </c>
      <c r="I2747" s="739">
        <v>96</v>
      </c>
      <c r="J2747" s="739">
        <v>54</v>
      </c>
      <c r="K2747" s="707" t="s">
        <v>164</v>
      </c>
      <c r="L2747" s="626">
        <v>5.16</v>
      </c>
      <c r="M2747" s="740">
        <v>0.72</v>
      </c>
      <c r="N2747" s="740">
        <v>0.9</v>
      </c>
      <c r="O2747" s="740">
        <f t="shared" si="535"/>
        <v>0.81</v>
      </c>
      <c r="P2747" s="732">
        <v>0</v>
      </c>
      <c r="Q2747" s="736">
        <v>12.3</v>
      </c>
    </row>
    <row r="2748" spans="1:17" ht="15" thickBot="1" x14ac:dyDescent="0.4">
      <c r="A2748" s="594">
        <v>14</v>
      </c>
      <c r="B2748" s="736">
        <v>33.119999999999997</v>
      </c>
      <c r="C2748" s="581">
        <v>31.04</v>
      </c>
      <c r="D2748" s="581">
        <v>30.04</v>
      </c>
      <c r="E2748" s="581">
        <v>31.080000000000002</v>
      </c>
      <c r="F2748" s="581">
        <v>30.560000000000002</v>
      </c>
      <c r="G2748" s="737">
        <v>35.6</v>
      </c>
      <c r="H2748" s="738">
        <v>27</v>
      </c>
      <c r="I2748" s="739">
        <v>96</v>
      </c>
      <c r="J2748" s="739">
        <v>48</v>
      </c>
      <c r="K2748" s="707" t="s">
        <v>164</v>
      </c>
      <c r="L2748" s="581">
        <v>7.2299999999999995</v>
      </c>
      <c r="M2748" s="740">
        <v>0.79</v>
      </c>
      <c r="N2748" s="740">
        <v>0.6</v>
      </c>
      <c r="O2748" s="740">
        <f t="shared" si="535"/>
        <v>0.69500000000000006</v>
      </c>
      <c r="P2748" s="732">
        <v>0</v>
      </c>
      <c r="Q2748" s="736">
        <v>0</v>
      </c>
    </row>
    <row r="2749" spans="1:17" ht="15" thickBot="1" x14ac:dyDescent="0.4">
      <c r="A2749" s="594">
        <v>15</v>
      </c>
      <c r="B2749" s="736">
        <v>33.479999999999997</v>
      </c>
      <c r="C2749" s="581">
        <v>31.32</v>
      </c>
      <c r="D2749" s="581">
        <v>30.32</v>
      </c>
      <c r="E2749" s="581">
        <v>31</v>
      </c>
      <c r="F2749" s="581">
        <v>30.640000000000004</v>
      </c>
      <c r="G2749" s="737">
        <v>35.6</v>
      </c>
      <c r="H2749" s="738">
        <v>26.8</v>
      </c>
      <c r="I2749" s="739">
        <v>96</v>
      </c>
      <c r="J2749" s="739">
        <v>46</v>
      </c>
      <c r="K2749" s="707" t="s">
        <v>164</v>
      </c>
      <c r="L2749" s="581">
        <v>5.12</v>
      </c>
      <c r="M2749" s="740">
        <v>0.74</v>
      </c>
      <c r="N2749" s="740">
        <v>0.64</v>
      </c>
      <c r="O2749" s="740">
        <f t="shared" si="535"/>
        <v>0.69</v>
      </c>
      <c r="P2749" s="732">
        <v>0</v>
      </c>
      <c r="Q2749" s="736">
        <v>0</v>
      </c>
    </row>
    <row r="2750" spans="1:17" ht="15" thickBot="1" x14ac:dyDescent="0.4">
      <c r="A2750" s="594">
        <v>16</v>
      </c>
      <c r="B2750" s="736">
        <v>33.480000000000004</v>
      </c>
      <c r="C2750" s="581">
        <v>31.119999999999997</v>
      </c>
      <c r="D2750" s="581">
        <v>30.72</v>
      </c>
      <c r="E2750" s="581">
        <v>31.080000000000002</v>
      </c>
      <c r="F2750" s="581">
        <v>31.040000000000003</v>
      </c>
      <c r="G2750" s="737">
        <v>35.6</v>
      </c>
      <c r="H2750" s="738">
        <v>29.4</v>
      </c>
      <c r="I2750" s="739">
        <v>96</v>
      </c>
      <c r="J2750" s="739">
        <v>44</v>
      </c>
      <c r="K2750" s="707" t="s">
        <v>164</v>
      </c>
      <c r="L2750" s="626">
        <v>7.84</v>
      </c>
      <c r="M2750" s="740">
        <v>0.81</v>
      </c>
      <c r="N2750" s="740">
        <v>0.63</v>
      </c>
      <c r="O2750" s="740">
        <f t="shared" si="535"/>
        <v>0.72</v>
      </c>
      <c r="P2750" s="732">
        <v>0</v>
      </c>
      <c r="Q2750" s="736">
        <v>0</v>
      </c>
    </row>
    <row r="2751" spans="1:17" ht="15" thickBot="1" x14ac:dyDescent="0.4">
      <c r="A2751" s="594">
        <v>17</v>
      </c>
      <c r="B2751" s="736">
        <v>33.56</v>
      </c>
      <c r="C2751" s="581">
        <v>31.080000000000002</v>
      </c>
      <c r="D2751" s="581">
        <v>30.439999999999998</v>
      </c>
      <c r="E2751" s="581">
        <v>31.160000000000004</v>
      </c>
      <c r="F2751" s="581">
        <v>30.840000000000003</v>
      </c>
      <c r="G2751" s="737">
        <v>35</v>
      </c>
      <c r="H2751" s="738">
        <v>25.4</v>
      </c>
      <c r="I2751" s="739">
        <v>96</v>
      </c>
      <c r="J2751" s="739">
        <v>42</v>
      </c>
      <c r="K2751" s="707" t="s">
        <v>164</v>
      </c>
      <c r="L2751" s="581">
        <v>5.8800000000000008</v>
      </c>
      <c r="M2751" s="740">
        <v>0.69</v>
      </c>
      <c r="N2751" s="740">
        <v>0.7</v>
      </c>
      <c r="O2751" s="740">
        <f t="shared" si="535"/>
        <v>0.69499999999999995</v>
      </c>
      <c r="P2751" s="732">
        <v>0</v>
      </c>
      <c r="Q2751" s="736">
        <v>0</v>
      </c>
    </row>
    <row r="2752" spans="1:17" ht="15" thickBot="1" x14ac:dyDescent="0.4">
      <c r="A2752" s="594">
        <v>18</v>
      </c>
      <c r="B2752" s="736">
        <v>33.32</v>
      </c>
      <c r="C2752" s="581">
        <v>30.839999999999996</v>
      </c>
      <c r="D2752" s="581">
        <v>30.439999999999998</v>
      </c>
      <c r="E2752" s="581">
        <v>31.119999999999997</v>
      </c>
      <c r="F2752" s="580">
        <v>30.839999999999996</v>
      </c>
      <c r="G2752" s="737">
        <v>34.6</v>
      </c>
      <c r="H2752" s="738">
        <v>29</v>
      </c>
      <c r="I2752" s="739">
        <v>92</v>
      </c>
      <c r="J2752" s="739">
        <v>96</v>
      </c>
      <c r="K2752" s="707" t="s">
        <v>164</v>
      </c>
      <c r="L2752" s="581">
        <v>5.62</v>
      </c>
      <c r="M2752" s="740">
        <v>0.81</v>
      </c>
      <c r="N2752" s="740">
        <v>0.79</v>
      </c>
      <c r="O2752" s="740">
        <f t="shared" si="535"/>
        <v>0.8</v>
      </c>
      <c r="P2752" s="732">
        <v>0</v>
      </c>
      <c r="Q2752" s="736">
        <v>0</v>
      </c>
    </row>
    <row r="2753" spans="1:17" ht="15" thickBot="1" x14ac:dyDescent="0.4">
      <c r="A2753" s="594">
        <v>19</v>
      </c>
      <c r="B2753" s="736">
        <v>34.32</v>
      </c>
      <c r="C2753" s="581">
        <v>30.920000000000005</v>
      </c>
      <c r="D2753" s="581">
        <v>30.440000000000005</v>
      </c>
      <c r="E2753" s="581">
        <v>31.160000000000004</v>
      </c>
      <c r="F2753" s="581">
        <v>30.880000000000003</v>
      </c>
      <c r="G2753" s="737">
        <v>36</v>
      </c>
      <c r="H2753" s="738">
        <v>25.4</v>
      </c>
      <c r="I2753" s="739">
        <v>96</v>
      </c>
      <c r="J2753" s="739">
        <v>42</v>
      </c>
      <c r="K2753" s="707" t="s">
        <v>164</v>
      </c>
      <c r="L2753" s="626">
        <v>0</v>
      </c>
      <c r="M2753" s="740">
        <v>0.86</v>
      </c>
      <c r="N2753" s="740">
        <v>0.75</v>
      </c>
      <c r="O2753" s="740">
        <f t="shared" si="535"/>
        <v>0.80499999999999994</v>
      </c>
      <c r="P2753" s="732">
        <v>0</v>
      </c>
      <c r="Q2753" s="736">
        <v>0</v>
      </c>
    </row>
    <row r="2754" spans="1:17" ht="15" thickBot="1" x14ac:dyDescent="0.4">
      <c r="A2754" s="735">
        <v>20</v>
      </c>
      <c r="B2754" s="736">
        <v>33.92</v>
      </c>
      <c r="C2754" s="581">
        <v>31</v>
      </c>
      <c r="D2754" s="581">
        <v>30.52</v>
      </c>
      <c r="E2754" s="581">
        <v>31.2</v>
      </c>
      <c r="F2754" s="581">
        <v>30.880000000000003</v>
      </c>
      <c r="G2754" s="737">
        <v>35.799999999999997</v>
      </c>
      <c r="H2754" s="738">
        <v>26.6</v>
      </c>
      <c r="I2754" s="742">
        <v>96</v>
      </c>
      <c r="J2754" s="742">
        <v>42</v>
      </c>
      <c r="K2754" s="707" t="s">
        <v>164</v>
      </c>
      <c r="L2754" s="581">
        <v>0</v>
      </c>
      <c r="M2754" s="743">
        <v>0.78</v>
      </c>
      <c r="N2754" s="743">
        <v>0.72</v>
      </c>
      <c r="O2754" s="740">
        <f t="shared" si="535"/>
        <v>0.75</v>
      </c>
      <c r="P2754" s="732">
        <v>0</v>
      </c>
      <c r="Q2754" s="736">
        <v>0</v>
      </c>
    </row>
    <row r="2755" spans="1:17" ht="15" thickBot="1" x14ac:dyDescent="0.4">
      <c r="A2755" s="597" t="s">
        <v>16</v>
      </c>
      <c r="B2755" s="736">
        <f t="shared" ref="B2755:J2755" si="538">SUM(B2745:B2754)</f>
        <v>332</v>
      </c>
      <c r="C2755" s="736">
        <f t="shared" si="538"/>
        <v>309.72000000000003</v>
      </c>
      <c r="D2755" s="736">
        <f t="shared" si="538"/>
        <v>304.56</v>
      </c>
      <c r="E2755" s="736">
        <f t="shared" si="538"/>
        <v>311.08000000000004</v>
      </c>
      <c r="F2755" s="736">
        <f t="shared" si="538"/>
        <v>307.56</v>
      </c>
      <c r="G2755" s="736">
        <f t="shared" si="538"/>
        <v>351.6</v>
      </c>
      <c r="H2755" s="736">
        <f t="shared" si="538"/>
        <v>271.8</v>
      </c>
      <c r="I2755" s="736">
        <f t="shared" si="538"/>
        <v>948</v>
      </c>
      <c r="J2755" s="736">
        <f t="shared" si="538"/>
        <v>555</v>
      </c>
      <c r="K2755" s="707" t="s">
        <v>164</v>
      </c>
      <c r="L2755" s="736">
        <f>SUM(L2745:L2754)</f>
        <v>54.129999999999995</v>
      </c>
      <c r="M2755" s="736">
        <f>SUM(M2745:M2754)</f>
        <v>8.5400000000000009</v>
      </c>
      <c r="N2755" s="736">
        <f>SUM(N2745:N2754)</f>
        <v>7.25</v>
      </c>
      <c r="O2755" s="740">
        <f t="shared" si="535"/>
        <v>7.8950000000000005</v>
      </c>
      <c r="P2755" s="732">
        <v>0</v>
      </c>
      <c r="Q2755" s="736"/>
    </row>
    <row r="2756" spans="1:17" ht="15" thickBot="1" x14ac:dyDescent="0.4">
      <c r="A2756" s="597" t="s">
        <v>18</v>
      </c>
      <c r="B2756" s="736">
        <f t="shared" ref="B2756:J2756" si="539">AVERAGE(B2745:B2754)</f>
        <v>33.200000000000003</v>
      </c>
      <c r="C2756" s="736">
        <f t="shared" si="539"/>
        <v>30.972000000000001</v>
      </c>
      <c r="D2756" s="736">
        <f t="shared" si="539"/>
        <v>30.456</v>
      </c>
      <c r="E2756" s="736">
        <f t="shared" si="539"/>
        <v>31.108000000000004</v>
      </c>
      <c r="F2756" s="736">
        <f t="shared" si="539"/>
        <v>30.756</v>
      </c>
      <c r="G2756" s="736">
        <f t="shared" si="539"/>
        <v>35.160000000000004</v>
      </c>
      <c r="H2756" s="736">
        <f t="shared" si="539"/>
        <v>27.18</v>
      </c>
      <c r="I2756" s="736">
        <f t="shared" si="539"/>
        <v>94.8</v>
      </c>
      <c r="J2756" s="736">
        <f t="shared" si="539"/>
        <v>55.5</v>
      </c>
      <c r="K2756" s="707" t="s">
        <v>164</v>
      </c>
      <c r="L2756" s="736">
        <f>AVERAGE(L2745:L2754)</f>
        <v>5.4129999999999994</v>
      </c>
      <c r="M2756" s="736">
        <f>AVERAGE(M2745:M2754)</f>
        <v>0.85400000000000009</v>
      </c>
      <c r="N2756" s="736">
        <f>AVERAGE(N2745:N2754)</f>
        <v>0.72499999999999998</v>
      </c>
      <c r="O2756" s="740">
        <f t="shared" si="535"/>
        <v>0.78950000000000009</v>
      </c>
      <c r="P2756" s="732">
        <v>0</v>
      </c>
      <c r="Q2756" s="736"/>
    </row>
    <row r="2757" spans="1:17" ht="15" thickBot="1" x14ac:dyDescent="0.4">
      <c r="A2757" s="735">
        <v>21</v>
      </c>
      <c r="B2757" s="736">
        <v>34.76</v>
      </c>
      <c r="C2757" s="581">
        <v>31.080000000000002</v>
      </c>
      <c r="D2757" s="581">
        <v>30.440000000000005</v>
      </c>
      <c r="E2757" s="581">
        <v>31.2</v>
      </c>
      <c r="F2757" s="581">
        <v>30.839999999999996</v>
      </c>
      <c r="G2757" s="737">
        <v>36.6</v>
      </c>
      <c r="H2757" s="738">
        <v>26</v>
      </c>
      <c r="I2757" s="742">
        <v>96</v>
      </c>
      <c r="J2757" s="742">
        <v>39</v>
      </c>
      <c r="K2757" s="707" t="s">
        <v>164</v>
      </c>
      <c r="L2757" s="626">
        <v>9.36</v>
      </c>
      <c r="M2757" s="743">
        <v>0.77</v>
      </c>
      <c r="N2757" s="743">
        <v>0.79</v>
      </c>
      <c r="O2757" s="740">
        <f t="shared" si="535"/>
        <v>0.78</v>
      </c>
      <c r="P2757" s="732">
        <v>0</v>
      </c>
      <c r="Q2757" s="736">
        <v>0</v>
      </c>
    </row>
    <row r="2758" spans="1:17" ht="15" thickBot="1" x14ac:dyDescent="0.4">
      <c r="A2758" s="594">
        <v>22</v>
      </c>
      <c r="B2758" s="736">
        <v>34.799999999999997</v>
      </c>
      <c r="C2758" s="581">
        <v>31.240000000000002</v>
      </c>
      <c r="D2758" s="581">
        <v>30.639999999999997</v>
      </c>
      <c r="E2758" s="581">
        <v>31.2</v>
      </c>
      <c r="F2758" s="581">
        <v>30.8</v>
      </c>
      <c r="G2758" s="737">
        <v>36</v>
      </c>
      <c r="H2758" s="738">
        <v>25.8</v>
      </c>
      <c r="I2758" s="742">
        <v>92</v>
      </c>
      <c r="J2758" s="742">
        <v>41</v>
      </c>
      <c r="K2758" s="707" t="s">
        <v>164</v>
      </c>
      <c r="L2758" s="626">
        <v>5.92</v>
      </c>
      <c r="M2758" s="743">
        <v>0.86</v>
      </c>
      <c r="N2758" s="743">
        <v>0.88</v>
      </c>
      <c r="O2758" s="740">
        <f t="shared" si="535"/>
        <v>0.87</v>
      </c>
      <c r="P2758" s="732">
        <v>0</v>
      </c>
      <c r="Q2758" s="736">
        <v>0</v>
      </c>
    </row>
    <row r="2759" spans="1:17" ht="15" thickBot="1" x14ac:dyDescent="0.4">
      <c r="A2759" s="594">
        <v>23</v>
      </c>
      <c r="B2759" s="736">
        <v>36.44</v>
      </c>
      <c r="C2759" s="581">
        <v>31.640000000000004</v>
      </c>
      <c r="D2759" s="581">
        <v>30.880000000000003</v>
      </c>
      <c r="E2759" s="581">
        <v>31.160000000000004</v>
      </c>
      <c r="F2759" s="581">
        <v>30.8</v>
      </c>
      <c r="G2759" s="737">
        <v>36.200000000000003</v>
      </c>
      <c r="H2759" s="738">
        <v>27</v>
      </c>
      <c r="I2759" s="739">
        <v>92</v>
      </c>
      <c r="J2759" s="739">
        <v>42</v>
      </c>
      <c r="K2759" s="707" t="s">
        <v>164</v>
      </c>
      <c r="L2759" s="626">
        <v>7.22</v>
      </c>
      <c r="M2759" s="740">
        <v>0.9</v>
      </c>
      <c r="N2759" s="740">
        <v>0.99</v>
      </c>
      <c r="O2759" s="740">
        <f t="shared" si="535"/>
        <v>0.94500000000000006</v>
      </c>
      <c r="P2759" s="732">
        <v>0</v>
      </c>
      <c r="Q2759" s="736">
        <v>0</v>
      </c>
    </row>
    <row r="2760" spans="1:17" ht="15" thickBot="1" x14ac:dyDescent="0.4">
      <c r="A2760" s="594">
        <v>24</v>
      </c>
      <c r="B2760" s="736">
        <v>28.32</v>
      </c>
      <c r="C2760" s="581">
        <v>29.560000000000002</v>
      </c>
      <c r="D2760" s="581">
        <v>30.360000000000003</v>
      </c>
      <c r="E2760" s="581">
        <v>31.360000000000003</v>
      </c>
      <c r="F2760" s="580">
        <v>31</v>
      </c>
      <c r="G2760" s="737">
        <v>33</v>
      </c>
      <c r="H2760" s="738">
        <v>27.8</v>
      </c>
      <c r="I2760" s="739">
        <v>84</v>
      </c>
      <c r="J2760" s="739">
        <v>55</v>
      </c>
      <c r="K2760" s="707" t="s">
        <v>164</v>
      </c>
      <c r="L2760" s="581">
        <v>9.01</v>
      </c>
      <c r="M2760" s="740">
        <v>1.06</v>
      </c>
      <c r="N2760" s="740">
        <v>1.18</v>
      </c>
      <c r="O2760" s="740">
        <f t="shared" si="535"/>
        <v>1.1200000000000001</v>
      </c>
      <c r="P2760" s="732">
        <v>0</v>
      </c>
      <c r="Q2760" s="736">
        <v>15.2</v>
      </c>
    </row>
    <row r="2761" spans="1:17" ht="15" thickBot="1" x14ac:dyDescent="0.4">
      <c r="A2761" s="594">
        <v>25</v>
      </c>
      <c r="B2761" s="736">
        <v>29.32</v>
      </c>
      <c r="C2761" s="581">
        <v>29.120000000000005</v>
      </c>
      <c r="D2761" s="581">
        <v>29.439999999999998</v>
      </c>
      <c r="E2761" s="581">
        <v>31.2</v>
      </c>
      <c r="F2761" s="581">
        <v>30.919999999999998</v>
      </c>
      <c r="G2761" s="737">
        <v>34.200000000000003</v>
      </c>
      <c r="H2761" s="738">
        <v>27</v>
      </c>
      <c r="I2761" s="739">
        <v>92</v>
      </c>
      <c r="J2761" s="739">
        <v>51</v>
      </c>
      <c r="K2761" s="707" t="s">
        <v>164</v>
      </c>
      <c r="L2761" s="581">
        <v>5.2</v>
      </c>
      <c r="M2761" s="740">
        <v>0.77</v>
      </c>
      <c r="N2761" s="740">
        <v>0.68</v>
      </c>
      <c r="O2761" s="740">
        <f t="shared" si="535"/>
        <v>0.72500000000000009</v>
      </c>
      <c r="P2761" s="732">
        <v>0</v>
      </c>
      <c r="Q2761" s="736">
        <v>8.8000000000000007</v>
      </c>
    </row>
    <row r="2762" spans="1:17" ht="15" thickBot="1" x14ac:dyDescent="0.4">
      <c r="A2762" s="594">
        <v>26</v>
      </c>
      <c r="B2762" s="736">
        <v>30.8</v>
      </c>
      <c r="C2762" s="581">
        <v>29.96</v>
      </c>
      <c r="D2762" s="581">
        <v>29.52</v>
      </c>
      <c r="E2762" s="581">
        <v>31.119999999999997</v>
      </c>
      <c r="F2762" s="581">
        <v>30.96</v>
      </c>
      <c r="G2762" s="737">
        <v>35.200000000000003</v>
      </c>
      <c r="H2762" s="738">
        <v>27.2</v>
      </c>
      <c r="I2762" s="739">
        <v>88</v>
      </c>
      <c r="J2762" s="739">
        <v>45</v>
      </c>
      <c r="K2762" s="707" t="s">
        <v>164</v>
      </c>
      <c r="L2762" s="626">
        <v>5.0999999999999996</v>
      </c>
      <c r="M2762" s="740">
        <v>0.82</v>
      </c>
      <c r="N2762" s="740">
        <v>0.72</v>
      </c>
      <c r="O2762" s="740">
        <f t="shared" si="535"/>
        <v>0.77</v>
      </c>
      <c r="P2762" s="732">
        <v>0</v>
      </c>
      <c r="Q2762" s="736">
        <v>0</v>
      </c>
    </row>
    <row r="2763" spans="1:17" ht="15" thickBot="1" x14ac:dyDescent="0.4">
      <c r="A2763" s="594">
        <v>27</v>
      </c>
      <c r="B2763" s="736">
        <v>31.920000000000005</v>
      </c>
      <c r="C2763" s="581">
        <v>30.2</v>
      </c>
      <c r="D2763" s="581">
        <v>30</v>
      </c>
      <c r="E2763" s="581">
        <v>31</v>
      </c>
      <c r="F2763" s="581">
        <v>30.919999999999998</v>
      </c>
      <c r="G2763" s="737">
        <v>36.200000000000003</v>
      </c>
      <c r="H2763" s="738">
        <v>28.6</v>
      </c>
      <c r="I2763" s="739">
        <v>96</v>
      </c>
      <c r="J2763" s="739">
        <v>41</v>
      </c>
      <c r="K2763" s="707" t="s">
        <v>164</v>
      </c>
      <c r="L2763" s="581">
        <v>5.92</v>
      </c>
      <c r="M2763" s="740">
        <v>0.87</v>
      </c>
      <c r="N2763" s="740">
        <v>0.72</v>
      </c>
      <c r="O2763" s="740">
        <f t="shared" si="535"/>
        <v>0.79499999999999993</v>
      </c>
      <c r="P2763" s="732">
        <v>0</v>
      </c>
      <c r="Q2763" s="736">
        <v>0</v>
      </c>
    </row>
    <row r="2764" spans="1:17" ht="15" thickBot="1" x14ac:dyDescent="0.4">
      <c r="A2764" s="594">
        <v>28</v>
      </c>
      <c r="B2764" s="736">
        <v>32.44</v>
      </c>
      <c r="C2764" s="581">
        <v>31.119999999999997</v>
      </c>
      <c r="D2764" s="581">
        <v>30.2</v>
      </c>
      <c r="E2764" s="581">
        <v>31.080000000000002</v>
      </c>
      <c r="F2764" s="581">
        <v>31.04</v>
      </c>
      <c r="G2764" s="737">
        <v>37</v>
      </c>
      <c r="H2764" s="738">
        <v>29</v>
      </c>
      <c r="I2764" s="739">
        <v>92</v>
      </c>
      <c r="J2764" s="739">
        <v>42</v>
      </c>
      <c r="K2764" s="707" t="s">
        <v>164</v>
      </c>
      <c r="L2764" s="626">
        <v>12.42</v>
      </c>
      <c r="M2764" s="740">
        <v>1</v>
      </c>
      <c r="N2764" s="740">
        <v>1.19</v>
      </c>
      <c r="O2764" s="740">
        <f t="shared" si="535"/>
        <v>1.095</v>
      </c>
      <c r="P2764" s="732">
        <v>0</v>
      </c>
      <c r="Q2764" s="736">
        <v>0</v>
      </c>
    </row>
    <row r="2765" spans="1:17" ht="15" thickBot="1" x14ac:dyDescent="0.4">
      <c r="A2765" s="594">
        <v>29</v>
      </c>
      <c r="B2765" s="736">
        <v>30.920000000000005</v>
      </c>
      <c r="C2765" s="581">
        <v>30.439999999999998</v>
      </c>
      <c r="D2765" s="581">
        <v>30.360000000000003</v>
      </c>
      <c r="E2765" s="581">
        <v>31.080000000000002</v>
      </c>
      <c r="F2765" s="581">
        <v>30.919999999999998</v>
      </c>
      <c r="G2765" s="737">
        <v>35.799999999999997</v>
      </c>
      <c r="H2765" s="738">
        <v>27.2</v>
      </c>
      <c r="I2765" s="739">
        <v>96</v>
      </c>
      <c r="J2765" s="739">
        <v>45</v>
      </c>
      <c r="K2765" s="707" t="s">
        <v>164</v>
      </c>
      <c r="L2765" s="626">
        <v>3.76</v>
      </c>
      <c r="M2765" s="740">
        <v>1.2</v>
      </c>
      <c r="N2765" s="740">
        <v>0.91</v>
      </c>
      <c r="O2765" s="740">
        <f t="shared" si="535"/>
        <v>1.0549999999999999</v>
      </c>
      <c r="P2765" s="732">
        <v>0</v>
      </c>
      <c r="Q2765" s="736">
        <v>9.5</v>
      </c>
    </row>
    <row r="2766" spans="1:17" ht="15" thickBot="1" x14ac:dyDescent="0.4">
      <c r="A2766" s="594">
        <v>30</v>
      </c>
      <c r="B2766" s="736">
        <v>31.52</v>
      </c>
      <c r="C2766" s="581">
        <v>31.04</v>
      </c>
      <c r="D2766" s="581">
        <v>30.32</v>
      </c>
      <c r="E2766" s="581">
        <v>31.2</v>
      </c>
      <c r="F2766" s="581">
        <v>31</v>
      </c>
      <c r="G2766" s="737">
        <v>35.799999999999997</v>
      </c>
      <c r="H2766" s="738">
        <v>28.4</v>
      </c>
      <c r="I2766" s="739">
        <v>96</v>
      </c>
      <c r="J2766" s="739">
        <v>48</v>
      </c>
      <c r="K2766" s="707" t="s">
        <v>164</v>
      </c>
      <c r="L2766" s="626">
        <v>6.4399999999999995</v>
      </c>
      <c r="M2766" s="740">
        <v>0.81</v>
      </c>
      <c r="N2766" s="740">
        <v>0.73</v>
      </c>
      <c r="O2766" s="740">
        <f t="shared" si="535"/>
        <v>0.77</v>
      </c>
      <c r="P2766" s="732">
        <v>0</v>
      </c>
      <c r="Q2766" s="736">
        <v>0</v>
      </c>
    </row>
    <row r="2767" spans="1:17" ht="15" thickBot="1" x14ac:dyDescent="0.4">
      <c r="A2767" s="597" t="s">
        <v>16</v>
      </c>
      <c r="B2767" s="581">
        <f t="shared" ref="B2767:J2767" si="540">SUM(B2757:B2766)</f>
        <v>321.24</v>
      </c>
      <c r="C2767" s="581">
        <f t="shared" si="540"/>
        <v>305.40000000000003</v>
      </c>
      <c r="D2767" s="581">
        <f t="shared" si="540"/>
        <v>302.15999999999997</v>
      </c>
      <c r="E2767" s="581">
        <f t="shared" si="540"/>
        <v>311.60000000000002</v>
      </c>
      <c r="F2767" s="581">
        <f t="shared" si="540"/>
        <v>309.2</v>
      </c>
      <c r="G2767" s="581">
        <f t="shared" si="540"/>
        <v>356</v>
      </c>
      <c r="H2767" s="581">
        <f t="shared" si="540"/>
        <v>273.99999999999994</v>
      </c>
      <c r="I2767" s="581">
        <f t="shared" si="540"/>
        <v>924</v>
      </c>
      <c r="J2767" s="581">
        <f t="shared" si="540"/>
        <v>449</v>
      </c>
      <c r="K2767" s="707" t="s">
        <v>164</v>
      </c>
      <c r="L2767" s="581">
        <f>SUM(L2757:L2766)</f>
        <v>70.350000000000009</v>
      </c>
      <c r="M2767" s="581">
        <f>SUM(M2757:M2766)</f>
        <v>9.06</v>
      </c>
      <c r="N2767" s="581">
        <f>SUM(N2757:N2766)</f>
        <v>8.7899999999999991</v>
      </c>
      <c r="O2767" s="740">
        <f t="shared" si="535"/>
        <v>8.9250000000000007</v>
      </c>
      <c r="P2767" s="732">
        <v>0</v>
      </c>
      <c r="Q2767" s="581"/>
    </row>
    <row r="2768" spans="1:17" ht="15" thickBot="1" x14ac:dyDescent="0.4">
      <c r="A2768" s="597" t="s">
        <v>18</v>
      </c>
      <c r="B2768" s="581">
        <f t="shared" ref="B2768:J2768" si="541">AVERAGE(B2757:B2766)</f>
        <v>32.124000000000002</v>
      </c>
      <c r="C2768" s="581">
        <f t="shared" si="541"/>
        <v>30.540000000000003</v>
      </c>
      <c r="D2768" s="581">
        <f t="shared" si="541"/>
        <v>30.215999999999998</v>
      </c>
      <c r="E2768" s="581">
        <f t="shared" si="541"/>
        <v>31.160000000000004</v>
      </c>
      <c r="F2768" s="581">
        <f t="shared" si="541"/>
        <v>30.919999999999998</v>
      </c>
      <c r="G2768" s="581">
        <f t="shared" si="541"/>
        <v>35.6</v>
      </c>
      <c r="H2768" s="581">
        <f t="shared" si="541"/>
        <v>27.399999999999995</v>
      </c>
      <c r="I2768" s="581">
        <f t="shared" si="541"/>
        <v>92.4</v>
      </c>
      <c r="J2768" s="581">
        <f t="shared" si="541"/>
        <v>44.9</v>
      </c>
      <c r="K2768" s="707" t="s">
        <v>164</v>
      </c>
      <c r="L2768" s="581">
        <f>AVERAGE(L2757:L2766)</f>
        <v>7.035000000000001</v>
      </c>
      <c r="M2768" s="581">
        <f>AVERAGE(M2757:M2766)</f>
        <v>0.90600000000000003</v>
      </c>
      <c r="N2768" s="581">
        <f>AVERAGE(N2757:N2766)</f>
        <v>0.87899999999999989</v>
      </c>
      <c r="O2768" s="740">
        <f t="shared" si="535"/>
        <v>0.89249999999999996</v>
      </c>
      <c r="P2768" s="732">
        <v>0</v>
      </c>
      <c r="Q2768" s="581"/>
    </row>
    <row r="2769" spans="1:17" ht="15" thickBot="1" x14ac:dyDescent="0.4">
      <c r="A2769" s="597" t="s">
        <v>49</v>
      </c>
      <c r="B2769" s="626">
        <f t="shared" ref="B2769:J2769" si="542">B2767+B2755+B2743</f>
        <v>967.72</v>
      </c>
      <c r="C2769" s="626">
        <f t="shared" si="542"/>
        <v>917.88000000000011</v>
      </c>
      <c r="D2769" s="626">
        <f t="shared" si="542"/>
        <v>904.36</v>
      </c>
      <c r="E2769" s="626">
        <f t="shared" si="542"/>
        <v>928.56000000000006</v>
      </c>
      <c r="F2769" s="626">
        <f t="shared" si="542"/>
        <v>921.16000000000008</v>
      </c>
      <c r="G2769" s="626">
        <f t="shared" si="542"/>
        <v>1049</v>
      </c>
      <c r="H2769" s="626">
        <f t="shared" si="542"/>
        <v>815.59999999999991</v>
      </c>
      <c r="I2769" s="626">
        <f t="shared" si="542"/>
        <v>2804</v>
      </c>
      <c r="J2769" s="626">
        <f t="shared" si="542"/>
        <v>1587</v>
      </c>
      <c r="K2769" s="707" t="s">
        <v>164</v>
      </c>
      <c r="L2769" s="626">
        <f>L2767+L2755+L2743</f>
        <v>177.74</v>
      </c>
      <c r="M2769" s="626">
        <f>M2767+M2755+M2743</f>
        <v>26.78</v>
      </c>
      <c r="N2769" s="626">
        <f>N2767+N2755+N2743</f>
        <v>23.32</v>
      </c>
      <c r="O2769" s="740">
        <f t="shared" si="535"/>
        <v>25.05</v>
      </c>
      <c r="P2769" s="732">
        <v>0</v>
      </c>
      <c r="Q2769" s="627"/>
    </row>
    <row r="2770" spans="1:17" ht="15" thickBot="1" x14ac:dyDescent="0.4">
      <c r="A2770" s="597" t="s">
        <v>21</v>
      </c>
      <c r="B2770" s="626">
        <f t="shared" ref="B2770:J2770" si="543">B2769/30</f>
        <v>32.257333333333335</v>
      </c>
      <c r="C2770" s="626">
        <f t="shared" si="543"/>
        <v>30.596000000000004</v>
      </c>
      <c r="D2770" s="626">
        <f t="shared" si="543"/>
        <v>30.145333333333333</v>
      </c>
      <c r="E2770" s="626">
        <f t="shared" si="543"/>
        <v>30.952000000000002</v>
      </c>
      <c r="F2770" s="626">
        <f t="shared" si="543"/>
        <v>30.705333333333336</v>
      </c>
      <c r="G2770" s="626">
        <f t="shared" si="543"/>
        <v>34.966666666666669</v>
      </c>
      <c r="H2770" s="626">
        <f t="shared" si="543"/>
        <v>27.186666666666664</v>
      </c>
      <c r="I2770" s="626">
        <f t="shared" si="543"/>
        <v>93.466666666666669</v>
      </c>
      <c r="J2770" s="626">
        <f t="shared" si="543"/>
        <v>52.9</v>
      </c>
      <c r="K2770" s="707" t="s">
        <v>164</v>
      </c>
      <c r="L2770" s="626">
        <f>L2769/30</f>
        <v>5.924666666666667</v>
      </c>
      <c r="M2770" s="626">
        <f>M2769/30</f>
        <v>0.89266666666666672</v>
      </c>
      <c r="N2770" s="626">
        <f>N2769/30</f>
        <v>0.77733333333333332</v>
      </c>
      <c r="O2770" s="740">
        <f t="shared" si="535"/>
        <v>0.83499999999999996</v>
      </c>
      <c r="P2770" s="732">
        <v>0</v>
      </c>
      <c r="Q2770" s="627"/>
    </row>
    <row r="2771" spans="1:17" x14ac:dyDescent="0.35">
      <c r="A2771" s="634"/>
      <c r="B2771" s="634"/>
      <c r="C2771" s="634"/>
      <c r="D2771" s="634"/>
      <c r="E2771" s="634"/>
      <c r="F2771" s="634"/>
      <c r="G2771" s="634"/>
      <c r="H2771" s="634"/>
      <c r="I2771" s="634"/>
      <c r="J2771" s="634"/>
      <c r="K2771" s="634"/>
      <c r="L2771" s="634"/>
      <c r="M2771" s="634"/>
      <c r="N2771" s="634"/>
      <c r="O2771" s="634"/>
      <c r="P2771" s="634"/>
      <c r="Q2771" s="634"/>
    </row>
    <row r="2772" spans="1:17" ht="15" thickBot="1" x14ac:dyDescent="0.4">
      <c r="A2772" s="634"/>
      <c r="B2772" s="1589" t="s">
        <v>402</v>
      </c>
      <c r="C2772" s="1589"/>
      <c r="D2772" s="1589"/>
      <c r="E2772" s="1589"/>
      <c r="F2772" s="1589"/>
      <c r="G2772" s="1589"/>
      <c r="H2772" s="1589"/>
      <c r="I2772" s="1589"/>
      <c r="J2772" s="1589"/>
      <c r="K2772" s="1589"/>
      <c r="L2772" s="1589"/>
      <c r="M2772" s="1589"/>
      <c r="N2772" s="658"/>
      <c r="O2772" s="658"/>
      <c r="P2772" s="657"/>
      <c r="Q2772" s="634"/>
    </row>
    <row r="2773" spans="1:17" ht="29.25" customHeight="1" x14ac:dyDescent="0.35">
      <c r="A2773" s="1569" t="s">
        <v>1</v>
      </c>
      <c r="B2773" s="1460" t="s">
        <v>23</v>
      </c>
      <c r="C2773" s="1578"/>
      <c r="D2773" s="1578"/>
      <c r="E2773" s="1578"/>
      <c r="F2773" s="1571"/>
      <c r="G2773" s="1460" t="s">
        <v>24</v>
      </c>
      <c r="H2773" s="1571"/>
      <c r="I2773" s="1460" t="s">
        <v>4</v>
      </c>
      <c r="J2773" s="1571"/>
      <c r="K2773" s="1572" t="s">
        <v>5</v>
      </c>
      <c r="L2773" s="1573"/>
      <c r="M2773" s="1590" t="s">
        <v>6</v>
      </c>
      <c r="N2773" s="1591"/>
      <c r="O2773" s="1592"/>
      <c r="P2773" s="1593" t="s">
        <v>7</v>
      </c>
      <c r="Q2773" s="1593" t="s">
        <v>8</v>
      </c>
    </row>
    <row r="2774" spans="1:17" ht="26" x14ac:dyDescent="0.35">
      <c r="A2774" s="1597"/>
      <c r="B2774" s="568" t="s">
        <v>396</v>
      </c>
      <c r="C2774" s="568" t="s">
        <v>399</v>
      </c>
      <c r="D2774" s="709" t="s">
        <v>322</v>
      </c>
      <c r="E2774" s="709" t="s">
        <v>228</v>
      </c>
      <c r="F2774" s="709" t="s">
        <v>229</v>
      </c>
      <c r="G2774" s="568" t="s">
        <v>9</v>
      </c>
      <c r="H2774" s="568" t="s">
        <v>10</v>
      </c>
      <c r="I2774" s="568" t="s">
        <v>9</v>
      </c>
      <c r="J2774" s="568" t="s">
        <v>10</v>
      </c>
      <c r="K2774" s="568" t="s">
        <v>11</v>
      </c>
      <c r="L2774" s="568" t="s">
        <v>12</v>
      </c>
      <c r="M2774" s="606" t="s">
        <v>13</v>
      </c>
      <c r="N2774" s="606" t="s">
        <v>14</v>
      </c>
      <c r="O2774" s="606" t="s">
        <v>15</v>
      </c>
      <c r="P2774" s="1579"/>
      <c r="Q2774" s="1579"/>
    </row>
    <row r="2775" spans="1:17" ht="15" thickBot="1" x14ac:dyDescent="0.4">
      <c r="A2775" s="735">
        <v>1</v>
      </c>
      <c r="B2775" s="736">
        <v>32.480000000000004</v>
      </c>
      <c r="C2775" s="581">
        <v>30.839999999999996</v>
      </c>
      <c r="D2775" s="581">
        <v>30.32</v>
      </c>
      <c r="E2775" s="581">
        <v>31.120000000000005</v>
      </c>
      <c r="F2775" s="581">
        <v>30.96</v>
      </c>
      <c r="G2775" s="737">
        <v>32.799999999999997</v>
      </c>
      <c r="H2775" s="738">
        <v>30</v>
      </c>
      <c r="I2775" s="739">
        <v>96</v>
      </c>
      <c r="J2775" s="739">
        <v>53</v>
      </c>
      <c r="K2775" s="707" t="s">
        <v>164</v>
      </c>
      <c r="L2775" s="581">
        <v>6.4</v>
      </c>
      <c r="M2775" s="712">
        <v>0.79</v>
      </c>
      <c r="N2775" s="712">
        <v>0.91</v>
      </c>
      <c r="O2775" s="740">
        <f>AVERAGE(M2775:N2775)</f>
        <v>0.85000000000000009</v>
      </c>
      <c r="P2775" s="737">
        <v>9.3000000000000007</v>
      </c>
      <c r="Q2775" s="736">
        <v>0</v>
      </c>
    </row>
    <row r="2776" spans="1:17" ht="15" thickBot="1" x14ac:dyDescent="0.4">
      <c r="A2776" s="735">
        <v>2</v>
      </c>
      <c r="B2776" s="736">
        <v>33.119999999999997</v>
      </c>
      <c r="C2776" s="581">
        <v>31.04</v>
      </c>
      <c r="D2776" s="581">
        <v>30.48</v>
      </c>
      <c r="E2776" s="581">
        <v>31.2</v>
      </c>
      <c r="F2776" s="581">
        <v>31</v>
      </c>
      <c r="G2776" s="737">
        <v>34.799999999999997</v>
      </c>
      <c r="H2776" s="738">
        <v>32</v>
      </c>
      <c r="I2776" s="741">
        <v>88</v>
      </c>
      <c r="J2776" s="739">
        <v>51</v>
      </c>
      <c r="K2776" s="707" t="s">
        <v>164</v>
      </c>
      <c r="L2776" s="626">
        <v>7.5399999999999991</v>
      </c>
      <c r="M2776" s="712">
        <v>1.75</v>
      </c>
      <c r="N2776" s="712">
        <v>0.56000000000000005</v>
      </c>
      <c r="O2776" s="740">
        <f t="shared" ref="O2776:O2813" si="544">AVERAGE(M2776:N2776)</f>
        <v>1.155</v>
      </c>
      <c r="P2776" s="737">
        <v>9.4</v>
      </c>
      <c r="Q2776" s="736">
        <v>0</v>
      </c>
    </row>
    <row r="2777" spans="1:17" ht="15" thickBot="1" x14ac:dyDescent="0.4">
      <c r="A2777" s="594">
        <v>3</v>
      </c>
      <c r="B2777" s="736">
        <v>33.44</v>
      </c>
      <c r="C2777" s="581">
        <v>31.079999999999995</v>
      </c>
      <c r="D2777" s="581">
        <v>30.560000000000002</v>
      </c>
      <c r="E2777" s="581">
        <v>31.24</v>
      </c>
      <c r="F2777" s="581">
        <v>30.96</v>
      </c>
      <c r="G2777" s="737">
        <v>34.799999999999997</v>
      </c>
      <c r="H2777" s="738">
        <v>33.6</v>
      </c>
      <c r="I2777" s="741">
        <v>88</v>
      </c>
      <c r="J2777" s="739">
        <v>77</v>
      </c>
      <c r="K2777" s="707" t="s">
        <v>164</v>
      </c>
      <c r="L2777" s="581">
        <v>7.9</v>
      </c>
      <c r="M2777" s="712">
        <v>0.87</v>
      </c>
      <c r="N2777" s="712">
        <v>0.22</v>
      </c>
      <c r="O2777" s="740">
        <f t="shared" si="544"/>
        <v>0.54500000000000004</v>
      </c>
      <c r="P2777" s="737">
        <v>10</v>
      </c>
      <c r="Q2777" s="736">
        <v>0</v>
      </c>
    </row>
    <row r="2778" spans="1:17" ht="15" thickBot="1" x14ac:dyDescent="0.4">
      <c r="A2778" s="594">
        <v>4</v>
      </c>
      <c r="B2778" s="736">
        <v>33.96</v>
      </c>
      <c r="C2778" s="581">
        <v>30.959999999999997</v>
      </c>
      <c r="D2778" s="581">
        <v>30.639999999999997</v>
      </c>
      <c r="E2778" s="581">
        <v>31.359999999999996</v>
      </c>
      <c r="F2778" s="581">
        <v>31.119999999999997</v>
      </c>
      <c r="G2778" s="737">
        <v>31.2</v>
      </c>
      <c r="H2778" s="738">
        <v>33.4</v>
      </c>
      <c r="I2778" s="741">
        <v>96</v>
      </c>
      <c r="J2778" s="739">
        <v>77</v>
      </c>
      <c r="K2778" s="707" t="s">
        <v>164</v>
      </c>
      <c r="L2778" s="626">
        <v>5.98</v>
      </c>
      <c r="M2778" s="712">
        <v>1.19</v>
      </c>
      <c r="N2778" s="712">
        <v>0.93</v>
      </c>
      <c r="O2778" s="740">
        <f t="shared" si="544"/>
        <v>1.06</v>
      </c>
      <c r="P2778" s="737">
        <v>9.3000000000000007</v>
      </c>
      <c r="Q2778" s="736">
        <v>0</v>
      </c>
    </row>
    <row r="2779" spans="1:17" ht="15" thickBot="1" x14ac:dyDescent="0.4">
      <c r="A2779" s="594">
        <v>5</v>
      </c>
      <c r="B2779" s="736">
        <v>34.599999999999994</v>
      </c>
      <c r="C2779" s="581">
        <v>31.040000000000003</v>
      </c>
      <c r="D2779" s="581">
        <v>30.639999999999997</v>
      </c>
      <c r="E2779" s="581">
        <v>31.360000000000003</v>
      </c>
      <c r="F2779" s="581">
        <v>31</v>
      </c>
      <c r="G2779" s="737">
        <v>34.200000000000003</v>
      </c>
      <c r="H2779" s="738">
        <v>33.4</v>
      </c>
      <c r="I2779" s="739">
        <v>88</v>
      </c>
      <c r="J2779" s="739">
        <v>72</v>
      </c>
      <c r="K2779" s="707" t="s">
        <v>164</v>
      </c>
      <c r="L2779" s="626">
        <v>1.44</v>
      </c>
      <c r="M2779" s="712">
        <v>0.92</v>
      </c>
      <c r="N2779" s="712">
        <v>0.76</v>
      </c>
      <c r="O2779" s="740">
        <f t="shared" si="544"/>
        <v>0.84000000000000008</v>
      </c>
      <c r="P2779" s="737">
        <v>10.15</v>
      </c>
      <c r="Q2779" s="736">
        <v>0</v>
      </c>
    </row>
    <row r="2780" spans="1:17" ht="15" thickBot="1" x14ac:dyDescent="0.4">
      <c r="A2780" s="594">
        <v>6</v>
      </c>
      <c r="B2780" s="736">
        <v>34.24</v>
      </c>
      <c r="C2780" s="581">
        <v>30.96</v>
      </c>
      <c r="D2780" s="581">
        <v>30.639999999999997</v>
      </c>
      <c r="E2780" s="581">
        <v>31.4</v>
      </c>
      <c r="F2780" s="581">
        <v>31.080000000000002</v>
      </c>
      <c r="G2780" s="737">
        <v>37</v>
      </c>
      <c r="H2780" s="738">
        <v>25</v>
      </c>
      <c r="I2780" s="739">
        <v>91</v>
      </c>
      <c r="J2780" s="739">
        <v>62</v>
      </c>
      <c r="K2780" s="707" t="s">
        <v>164</v>
      </c>
      <c r="L2780" s="626">
        <v>8.4</v>
      </c>
      <c r="M2780" s="712">
        <v>0.83</v>
      </c>
      <c r="N2780" s="712">
        <v>0.67</v>
      </c>
      <c r="O2780" s="740">
        <f t="shared" si="544"/>
        <v>0.75</v>
      </c>
      <c r="P2780" s="737">
        <v>10.4</v>
      </c>
      <c r="Q2780" s="736">
        <v>0</v>
      </c>
    </row>
    <row r="2781" spans="1:17" ht="15" thickBot="1" x14ac:dyDescent="0.4">
      <c r="A2781" s="594">
        <v>7</v>
      </c>
      <c r="B2781" s="736">
        <v>35</v>
      </c>
      <c r="C2781" s="581">
        <v>30.839999999999996</v>
      </c>
      <c r="D2781" s="581">
        <v>30.6</v>
      </c>
      <c r="E2781" s="581">
        <v>31.360000000000003</v>
      </c>
      <c r="F2781" s="581">
        <v>31</v>
      </c>
      <c r="G2781" s="737">
        <v>37</v>
      </c>
      <c r="H2781" s="738">
        <v>26</v>
      </c>
      <c r="I2781" s="739">
        <v>91</v>
      </c>
      <c r="J2781" s="739">
        <v>31</v>
      </c>
      <c r="K2781" s="707" t="s">
        <v>164</v>
      </c>
      <c r="L2781" s="581">
        <v>7.16</v>
      </c>
      <c r="M2781" s="712">
        <v>1.08</v>
      </c>
      <c r="N2781" s="712">
        <v>0.65</v>
      </c>
      <c r="O2781" s="740">
        <f t="shared" si="544"/>
        <v>0.86499999999999999</v>
      </c>
      <c r="P2781" s="737">
        <v>10.15</v>
      </c>
      <c r="Q2781" s="736">
        <v>0</v>
      </c>
    </row>
    <row r="2782" spans="1:17" ht="15" thickBot="1" x14ac:dyDescent="0.4">
      <c r="A2782" s="594">
        <v>8</v>
      </c>
      <c r="B2782" s="736">
        <v>34.880000000000003</v>
      </c>
      <c r="C2782" s="581">
        <v>30.439999999999998</v>
      </c>
      <c r="D2782" s="581">
        <v>30.52</v>
      </c>
      <c r="E2782" s="581">
        <v>31.360000000000003</v>
      </c>
      <c r="F2782" s="581">
        <v>31</v>
      </c>
      <c r="G2782" s="737">
        <v>37.799999999999997</v>
      </c>
      <c r="H2782" s="738">
        <v>25</v>
      </c>
      <c r="I2782" s="739">
        <v>91</v>
      </c>
      <c r="J2782" s="739">
        <v>36</v>
      </c>
      <c r="K2782" s="707" t="s">
        <v>164</v>
      </c>
      <c r="L2782" s="581">
        <v>5.9399999999999995</v>
      </c>
      <c r="M2782" s="712">
        <v>1.05</v>
      </c>
      <c r="N2782" s="712">
        <v>0.7</v>
      </c>
      <c r="O2782" s="740">
        <f t="shared" si="544"/>
        <v>0.875</v>
      </c>
      <c r="P2782" s="737">
        <v>10</v>
      </c>
      <c r="Q2782" s="736">
        <v>0</v>
      </c>
    </row>
    <row r="2783" spans="1:17" ht="15" thickBot="1" x14ac:dyDescent="0.4">
      <c r="A2783" s="594">
        <v>9</v>
      </c>
      <c r="B2783" s="736">
        <v>35.56</v>
      </c>
      <c r="C2783" s="581">
        <v>30.520000000000003</v>
      </c>
      <c r="D2783" s="581">
        <v>30.759999999999998</v>
      </c>
      <c r="E2783" s="581">
        <v>31.360000000000003</v>
      </c>
      <c r="F2783" s="581">
        <v>31</v>
      </c>
      <c r="G2783" s="737">
        <v>37.4</v>
      </c>
      <c r="H2783" s="738">
        <v>28</v>
      </c>
      <c r="I2783" s="739">
        <v>81</v>
      </c>
      <c r="J2783" s="739">
        <v>93</v>
      </c>
      <c r="K2783" s="707" t="s">
        <v>164</v>
      </c>
      <c r="L2783" s="626">
        <v>63.900000000000006</v>
      </c>
      <c r="M2783" s="712">
        <v>0.9</v>
      </c>
      <c r="N2783" s="712">
        <v>0.64</v>
      </c>
      <c r="O2783" s="740">
        <f t="shared" si="544"/>
        <v>0.77</v>
      </c>
      <c r="P2783" s="737">
        <v>9.3000000000000007</v>
      </c>
      <c r="Q2783" s="736">
        <v>0</v>
      </c>
    </row>
    <row r="2784" spans="1:17" ht="15" thickBot="1" x14ac:dyDescent="0.4">
      <c r="A2784" s="735">
        <v>10</v>
      </c>
      <c r="B2784" s="736">
        <v>34.24</v>
      </c>
      <c r="C2784" s="581">
        <v>30.28</v>
      </c>
      <c r="D2784" s="581">
        <v>30.479999999999997</v>
      </c>
      <c r="E2784" s="581">
        <v>31.4</v>
      </c>
      <c r="F2784" s="581">
        <v>31</v>
      </c>
      <c r="G2784" s="737">
        <v>36</v>
      </c>
      <c r="H2784" s="738">
        <v>25.8</v>
      </c>
      <c r="I2784" s="739">
        <v>91</v>
      </c>
      <c r="J2784" s="739">
        <v>89</v>
      </c>
      <c r="K2784" s="707" t="s">
        <v>164</v>
      </c>
      <c r="L2784" s="581">
        <v>7.26</v>
      </c>
      <c r="M2784" s="712">
        <v>0.86</v>
      </c>
      <c r="N2784" s="712">
        <v>0.56000000000000005</v>
      </c>
      <c r="O2784" s="740">
        <f t="shared" si="544"/>
        <v>0.71</v>
      </c>
      <c r="P2784" s="737">
        <v>7.3</v>
      </c>
      <c r="Q2784" s="736">
        <v>0</v>
      </c>
    </row>
    <row r="2785" spans="1:17" x14ac:dyDescent="0.35">
      <c r="A2785" s="580" t="s">
        <v>16</v>
      </c>
      <c r="B2785" s="736">
        <f t="shared" ref="B2785:J2785" si="545">SUM(B2775:B2784)</f>
        <v>341.52000000000004</v>
      </c>
      <c r="C2785" s="736">
        <f t="shared" si="545"/>
        <v>308</v>
      </c>
      <c r="D2785" s="736">
        <f t="shared" si="545"/>
        <v>305.64</v>
      </c>
      <c r="E2785" s="736">
        <f t="shared" si="545"/>
        <v>313.16000000000003</v>
      </c>
      <c r="F2785" s="736">
        <f t="shared" si="545"/>
        <v>310.12</v>
      </c>
      <c r="G2785" s="736">
        <f t="shared" si="545"/>
        <v>353</v>
      </c>
      <c r="H2785" s="736">
        <f t="shared" si="545"/>
        <v>292.2</v>
      </c>
      <c r="I2785" s="736">
        <f t="shared" si="545"/>
        <v>901</v>
      </c>
      <c r="J2785" s="736">
        <f t="shared" si="545"/>
        <v>641</v>
      </c>
      <c r="K2785" s="707" t="s">
        <v>164</v>
      </c>
      <c r="L2785" s="736">
        <f>SUM(L2775:L2784)</f>
        <v>121.92000000000002</v>
      </c>
      <c r="M2785" s="736">
        <f>SUM(M2775:M2784)</f>
        <v>10.24</v>
      </c>
      <c r="N2785" s="736">
        <f>SUM(N2775:N2784)</f>
        <v>6.6</v>
      </c>
      <c r="O2785" s="740">
        <f t="shared" si="544"/>
        <v>8.42</v>
      </c>
      <c r="P2785" s="736">
        <f>SUM(P2775:P2784)</f>
        <v>95.3</v>
      </c>
      <c r="Q2785" s="736">
        <f>SUM(Q2775:Q2784)</f>
        <v>0</v>
      </c>
    </row>
    <row r="2786" spans="1:17" x14ac:dyDescent="0.35">
      <c r="A2786" s="580" t="s">
        <v>18</v>
      </c>
      <c r="B2786" s="736">
        <f t="shared" ref="B2786:J2786" si="546">AVERAGE(B2775:B2784)</f>
        <v>34.152000000000001</v>
      </c>
      <c r="C2786" s="736">
        <f t="shared" si="546"/>
        <v>30.8</v>
      </c>
      <c r="D2786" s="736">
        <f t="shared" si="546"/>
        <v>30.564</v>
      </c>
      <c r="E2786" s="736">
        <f t="shared" si="546"/>
        <v>31.316000000000003</v>
      </c>
      <c r="F2786" s="736">
        <f t="shared" si="546"/>
        <v>31.012</v>
      </c>
      <c r="G2786" s="736">
        <f t="shared" si="546"/>
        <v>35.299999999999997</v>
      </c>
      <c r="H2786" s="736">
        <f t="shared" si="546"/>
        <v>29.22</v>
      </c>
      <c r="I2786" s="736">
        <f t="shared" si="546"/>
        <v>90.1</v>
      </c>
      <c r="J2786" s="736">
        <f t="shared" si="546"/>
        <v>64.099999999999994</v>
      </c>
      <c r="K2786" s="707" t="s">
        <v>164</v>
      </c>
      <c r="L2786" s="736">
        <f>AVERAGE(L2775:L2784)</f>
        <v>12.192000000000002</v>
      </c>
      <c r="M2786" s="736">
        <f>AVERAGE(M2775:M2784)</f>
        <v>1.024</v>
      </c>
      <c r="N2786" s="736">
        <f>AVERAGE(N2775:N2784)</f>
        <v>0.65999999999999992</v>
      </c>
      <c r="O2786" s="740">
        <f t="shared" si="544"/>
        <v>0.84199999999999997</v>
      </c>
      <c r="P2786" s="736">
        <f>AVERAGE(P2775:P2784)</f>
        <v>9.5299999999999994</v>
      </c>
      <c r="Q2786" s="736">
        <f>AVERAGE(Q2775:Q2784)</f>
        <v>0</v>
      </c>
    </row>
    <row r="2787" spans="1:17" ht="15" thickBot="1" x14ac:dyDescent="0.4">
      <c r="A2787" s="735">
        <v>11</v>
      </c>
      <c r="B2787" s="736">
        <v>34.64</v>
      </c>
      <c r="C2787" s="581">
        <v>30.4</v>
      </c>
      <c r="D2787" s="581">
        <v>30.160000000000004</v>
      </c>
      <c r="E2787" s="581">
        <v>31.32</v>
      </c>
      <c r="F2787" s="581">
        <v>31</v>
      </c>
      <c r="G2787" s="737">
        <v>37.4</v>
      </c>
      <c r="H2787" s="738">
        <v>25.6</v>
      </c>
      <c r="I2787" s="739">
        <v>91</v>
      </c>
      <c r="J2787" s="739">
        <v>34</v>
      </c>
      <c r="K2787" s="707" t="s">
        <v>164</v>
      </c>
      <c r="L2787" s="626">
        <v>6</v>
      </c>
      <c r="M2787" s="712">
        <v>0.92</v>
      </c>
      <c r="N2787" s="712">
        <v>0.65</v>
      </c>
      <c r="O2787" s="740">
        <f t="shared" si="544"/>
        <v>0.78500000000000003</v>
      </c>
      <c r="P2787" s="737">
        <v>9.1</v>
      </c>
      <c r="Q2787" s="736">
        <v>0</v>
      </c>
    </row>
    <row r="2788" spans="1:17" ht="15" thickBot="1" x14ac:dyDescent="0.4">
      <c r="A2788" s="594">
        <v>12</v>
      </c>
      <c r="B2788" s="736">
        <v>34.799999999999997</v>
      </c>
      <c r="C2788" s="581">
        <v>30.04</v>
      </c>
      <c r="D2788" s="581">
        <v>30</v>
      </c>
      <c r="E2788" s="581">
        <v>31.359999999999996</v>
      </c>
      <c r="F2788" s="580">
        <v>31.160000000000004</v>
      </c>
      <c r="G2788" s="737">
        <v>38.4</v>
      </c>
      <c r="H2788" s="738">
        <v>24</v>
      </c>
      <c r="I2788" s="739">
        <v>91</v>
      </c>
      <c r="J2788" s="739">
        <v>32</v>
      </c>
      <c r="K2788" s="707" t="s">
        <v>164</v>
      </c>
      <c r="L2788" s="626">
        <v>6.9599999999999991</v>
      </c>
      <c r="M2788" s="714">
        <v>1.03</v>
      </c>
      <c r="N2788" s="712">
        <v>0.56000000000000005</v>
      </c>
      <c r="O2788" s="740">
        <f t="shared" si="544"/>
        <v>0.79500000000000004</v>
      </c>
      <c r="P2788" s="737">
        <v>10</v>
      </c>
      <c r="Q2788" s="736">
        <v>0</v>
      </c>
    </row>
    <row r="2789" spans="1:17" ht="15" thickBot="1" x14ac:dyDescent="0.4">
      <c r="A2789" s="594">
        <v>13</v>
      </c>
      <c r="B2789" s="736">
        <v>34.239999999999995</v>
      </c>
      <c r="C2789" s="581">
        <v>30.839999999999996</v>
      </c>
      <c r="D2789" s="581">
        <v>29.759999999999998</v>
      </c>
      <c r="E2789" s="581">
        <v>31.2</v>
      </c>
      <c r="F2789" s="581">
        <v>31.2</v>
      </c>
      <c r="G2789" s="737">
        <v>37.4</v>
      </c>
      <c r="H2789" s="738">
        <v>26.2</v>
      </c>
      <c r="I2789" s="739">
        <v>91</v>
      </c>
      <c r="J2789" s="739">
        <v>37</v>
      </c>
      <c r="K2789" s="707" t="s">
        <v>164</v>
      </c>
      <c r="L2789" s="626">
        <v>7.58</v>
      </c>
      <c r="M2789" s="712">
        <v>1.1299999999999999</v>
      </c>
      <c r="N2789" s="712">
        <v>0.68</v>
      </c>
      <c r="O2789" s="740">
        <f t="shared" si="544"/>
        <v>0.90500000000000003</v>
      </c>
      <c r="P2789" s="737">
        <v>10</v>
      </c>
      <c r="Q2789" s="736">
        <v>0</v>
      </c>
    </row>
    <row r="2790" spans="1:17" ht="15" thickBot="1" x14ac:dyDescent="0.4">
      <c r="A2790" s="594">
        <v>14</v>
      </c>
      <c r="B2790" s="736">
        <v>34.760000000000005</v>
      </c>
      <c r="C2790" s="581">
        <v>29.76</v>
      </c>
      <c r="D2790" s="581">
        <v>29.68</v>
      </c>
      <c r="E2790" s="581">
        <v>31.120000000000005</v>
      </c>
      <c r="F2790" s="581">
        <v>31.120000000000005</v>
      </c>
      <c r="G2790" s="737">
        <v>38.799999999999997</v>
      </c>
      <c r="H2790" s="738">
        <v>23.2</v>
      </c>
      <c r="I2790" s="739">
        <v>86</v>
      </c>
      <c r="J2790" s="739">
        <v>32</v>
      </c>
      <c r="K2790" s="707" t="s">
        <v>164</v>
      </c>
      <c r="L2790" s="581">
        <v>6.38</v>
      </c>
      <c r="M2790" s="712">
        <v>0.91</v>
      </c>
      <c r="N2790" s="712">
        <v>0.59</v>
      </c>
      <c r="O2790" s="740">
        <f t="shared" si="544"/>
        <v>0.75</v>
      </c>
      <c r="P2790" s="737">
        <v>9.5500000000000007</v>
      </c>
      <c r="Q2790" s="736">
        <v>0</v>
      </c>
    </row>
    <row r="2791" spans="1:17" ht="15" thickBot="1" x14ac:dyDescent="0.4">
      <c r="A2791" s="594">
        <v>15</v>
      </c>
      <c r="B2791" s="736">
        <v>35.44</v>
      </c>
      <c r="C2791" s="581">
        <v>29.560000000000002</v>
      </c>
      <c r="D2791" s="581">
        <v>29.52</v>
      </c>
      <c r="E2791" s="581">
        <v>31</v>
      </c>
      <c r="F2791" s="581">
        <v>31.160000000000004</v>
      </c>
      <c r="G2791" s="737">
        <v>38.6</v>
      </c>
      <c r="H2791" s="738">
        <v>24.6</v>
      </c>
      <c r="I2791" s="739">
        <v>91</v>
      </c>
      <c r="J2791" s="739">
        <v>27</v>
      </c>
      <c r="K2791" s="707" t="s">
        <v>164</v>
      </c>
      <c r="L2791" s="581">
        <v>7.66</v>
      </c>
      <c r="M2791" s="712">
        <v>1.1200000000000001</v>
      </c>
      <c r="N2791" s="712">
        <v>0.78</v>
      </c>
      <c r="O2791" s="740">
        <f t="shared" si="544"/>
        <v>0.95000000000000007</v>
      </c>
      <c r="P2791" s="737">
        <v>10</v>
      </c>
      <c r="Q2791" s="736">
        <v>0</v>
      </c>
    </row>
    <row r="2792" spans="1:17" ht="15" thickBot="1" x14ac:dyDescent="0.4">
      <c r="A2792" s="594">
        <v>16</v>
      </c>
      <c r="B2792" s="736">
        <v>35.760000000000005</v>
      </c>
      <c r="C2792" s="581">
        <v>30.119999999999997</v>
      </c>
      <c r="D2792" s="581">
        <v>29.48</v>
      </c>
      <c r="E2792" s="581">
        <v>31</v>
      </c>
      <c r="F2792" s="581">
        <v>31.080000000000002</v>
      </c>
      <c r="G2792" s="737">
        <v>38.6</v>
      </c>
      <c r="H2792" s="738">
        <v>24.6</v>
      </c>
      <c r="I2792" s="739">
        <v>86</v>
      </c>
      <c r="J2792" s="739">
        <v>28</v>
      </c>
      <c r="K2792" s="707" t="s">
        <v>164</v>
      </c>
      <c r="L2792" s="626">
        <v>8.18</v>
      </c>
      <c r="M2792" s="712">
        <v>1.1200000000000001</v>
      </c>
      <c r="N2792" s="712">
        <v>0.89</v>
      </c>
      <c r="O2792" s="740">
        <f t="shared" si="544"/>
        <v>1.0050000000000001</v>
      </c>
      <c r="P2792" s="737">
        <v>9.4</v>
      </c>
      <c r="Q2792" s="736">
        <v>0</v>
      </c>
    </row>
    <row r="2793" spans="1:17" ht="15" thickBot="1" x14ac:dyDescent="0.4">
      <c r="A2793" s="594">
        <v>17</v>
      </c>
      <c r="B2793" s="736">
        <v>36.160000000000004</v>
      </c>
      <c r="C2793" s="581">
        <v>30.279999999999994</v>
      </c>
      <c r="D2793" s="581">
        <v>29.639999999999997</v>
      </c>
      <c r="E2793" s="581">
        <v>31</v>
      </c>
      <c r="F2793" s="581">
        <v>31.120000000000005</v>
      </c>
      <c r="G2793" s="737">
        <v>39</v>
      </c>
      <c r="H2793" s="738">
        <v>25</v>
      </c>
      <c r="I2793" s="739">
        <v>96</v>
      </c>
      <c r="J2793" s="739">
        <v>29</v>
      </c>
      <c r="K2793" s="707" t="s">
        <v>164</v>
      </c>
      <c r="L2793" s="581">
        <v>5.8800000000000008</v>
      </c>
      <c r="M2793" s="712">
        <v>1.05</v>
      </c>
      <c r="N2793" s="712">
        <v>0.66</v>
      </c>
      <c r="O2793" s="740">
        <f t="shared" si="544"/>
        <v>0.85499999999999998</v>
      </c>
      <c r="P2793" s="737">
        <v>10</v>
      </c>
      <c r="Q2793" s="736">
        <v>0</v>
      </c>
    </row>
    <row r="2794" spans="1:17" ht="15" thickBot="1" x14ac:dyDescent="0.4">
      <c r="A2794" s="594">
        <v>18</v>
      </c>
      <c r="B2794" s="736">
        <v>37</v>
      </c>
      <c r="C2794" s="581">
        <v>31.119999999999997</v>
      </c>
      <c r="D2794" s="581">
        <v>30.320000000000004</v>
      </c>
      <c r="E2794" s="581">
        <v>31</v>
      </c>
      <c r="F2794" s="580">
        <v>31.080000000000002</v>
      </c>
      <c r="G2794" s="737">
        <v>39</v>
      </c>
      <c r="H2794" s="738">
        <v>26</v>
      </c>
      <c r="I2794" s="739">
        <v>96</v>
      </c>
      <c r="J2794" s="739">
        <v>29</v>
      </c>
      <c r="K2794" s="707" t="s">
        <v>164</v>
      </c>
      <c r="L2794" s="581">
        <v>0</v>
      </c>
      <c r="M2794" s="712">
        <v>1.19</v>
      </c>
      <c r="N2794" s="712">
        <v>0.66</v>
      </c>
      <c r="O2794" s="740">
        <f t="shared" si="544"/>
        <v>0.92500000000000004</v>
      </c>
      <c r="P2794" s="737">
        <v>10</v>
      </c>
      <c r="Q2794" s="736">
        <v>0</v>
      </c>
    </row>
    <row r="2795" spans="1:17" ht="15" thickBot="1" x14ac:dyDescent="0.4">
      <c r="A2795" s="594">
        <v>19</v>
      </c>
      <c r="B2795" s="736">
        <v>121.4</v>
      </c>
      <c r="C2795" s="581">
        <v>32.08</v>
      </c>
      <c r="D2795" s="581">
        <v>30.68</v>
      </c>
      <c r="E2795" s="581">
        <v>31.119999999999997</v>
      </c>
      <c r="F2795" s="581">
        <v>31</v>
      </c>
      <c r="G2795" s="737">
        <v>38</v>
      </c>
      <c r="H2795" s="738">
        <v>27.2</v>
      </c>
      <c r="I2795" s="739">
        <v>84</v>
      </c>
      <c r="J2795" s="739">
        <v>34</v>
      </c>
      <c r="K2795" s="707" t="s">
        <v>164</v>
      </c>
      <c r="L2795" s="626">
        <v>0</v>
      </c>
      <c r="M2795" s="712">
        <v>1.05</v>
      </c>
      <c r="N2795" s="712">
        <v>1.19</v>
      </c>
      <c r="O2795" s="740">
        <f t="shared" si="544"/>
        <v>1.1200000000000001</v>
      </c>
      <c r="P2795" s="737">
        <v>10</v>
      </c>
      <c r="Q2795" s="736">
        <v>0</v>
      </c>
    </row>
    <row r="2796" spans="1:17" ht="15" thickBot="1" x14ac:dyDescent="0.4">
      <c r="A2796" s="735">
        <v>20</v>
      </c>
      <c r="B2796" s="736">
        <v>36.840000000000003</v>
      </c>
      <c r="C2796" s="581">
        <v>31.159999999999997</v>
      </c>
      <c r="D2796" s="581">
        <v>30.6</v>
      </c>
      <c r="E2796" s="581">
        <v>31.32</v>
      </c>
      <c r="F2796" s="581">
        <v>31.04</v>
      </c>
      <c r="G2796" s="737">
        <v>38</v>
      </c>
      <c r="H2796" s="738">
        <v>28</v>
      </c>
      <c r="I2796" s="742">
        <v>74</v>
      </c>
      <c r="J2796" s="742">
        <v>36</v>
      </c>
      <c r="K2796" s="707" t="s">
        <v>164</v>
      </c>
      <c r="L2796" s="581">
        <v>0</v>
      </c>
      <c r="M2796" s="716">
        <v>1.19</v>
      </c>
      <c r="N2796" s="716">
        <v>0.85</v>
      </c>
      <c r="O2796" s="740">
        <f t="shared" si="544"/>
        <v>1.02</v>
      </c>
      <c r="P2796" s="737">
        <v>9.5500000000000007</v>
      </c>
      <c r="Q2796" s="736">
        <v>0</v>
      </c>
    </row>
    <row r="2797" spans="1:17" x14ac:dyDescent="0.35">
      <c r="A2797" s="580" t="s">
        <v>16</v>
      </c>
      <c r="B2797" s="736">
        <f t="shared" ref="B2797:J2797" si="547">SUM(B2787:B2796)</f>
        <v>441.03999999999996</v>
      </c>
      <c r="C2797" s="736">
        <f t="shared" si="547"/>
        <v>305.36</v>
      </c>
      <c r="D2797" s="736">
        <f t="shared" si="547"/>
        <v>299.83999999999997</v>
      </c>
      <c r="E2797" s="736">
        <f t="shared" si="547"/>
        <v>311.44</v>
      </c>
      <c r="F2797" s="736">
        <f t="shared" si="547"/>
        <v>310.96000000000009</v>
      </c>
      <c r="G2797" s="736">
        <f t="shared" si="547"/>
        <v>383.2</v>
      </c>
      <c r="H2797" s="736">
        <f t="shared" si="547"/>
        <v>254.39999999999998</v>
      </c>
      <c r="I2797" s="736">
        <f t="shared" si="547"/>
        <v>886</v>
      </c>
      <c r="J2797" s="736">
        <f t="shared" si="547"/>
        <v>318</v>
      </c>
      <c r="K2797" s="707" t="s">
        <v>164</v>
      </c>
      <c r="L2797" s="736">
        <f>SUM(L2787:L2796)</f>
        <v>48.64</v>
      </c>
      <c r="M2797" s="736">
        <f>SUM(M2787:M2796)</f>
        <v>10.71</v>
      </c>
      <c r="N2797" s="736">
        <f>SUM(N2787:N2796)</f>
        <v>7.51</v>
      </c>
      <c r="O2797" s="740">
        <f t="shared" si="544"/>
        <v>9.11</v>
      </c>
      <c r="P2797" s="736">
        <f>SUM(P2787:P2796)</f>
        <v>97.600000000000009</v>
      </c>
      <c r="Q2797" s="736">
        <f>SUM(Q2787:Q2796)</f>
        <v>0</v>
      </c>
    </row>
    <row r="2798" spans="1:17" x14ac:dyDescent="0.35">
      <c r="A2798" s="580" t="s">
        <v>18</v>
      </c>
      <c r="B2798" s="736">
        <f t="shared" ref="B2798:J2798" si="548">AVERAGE(B2787:B2796)</f>
        <v>44.103999999999999</v>
      </c>
      <c r="C2798" s="736">
        <f t="shared" si="548"/>
        <v>30.536000000000001</v>
      </c>
      <c r="D2798" s="736">
        <f t="shared" si="548"/>
        <v>29.983999999999998</v>
      </c>
      <c r="E2798" s="736">
        <f t="shared" si="548"/>
        <v>31.143999999999998</v>
      </c>
      <c r="F2798" s="736">
        <f t="shared" si="548"/>
        <v>31.096000000000011</v>
      </c>
      <c r="G2798" s="736">
        <f t="shared" si="548"/>
        <v>38.32</v>
      </c>
      <c r="H2798" s="736">
        <f t="shared" si="548"/>
        <v>25.439999999999998</v>
      </c>
      <c r="I2798" s="736">
        <f t="shared" si="548"/>
        <v>88.6</v>
      </c>
      <c r="J2798" s="736">
        <f t="shared" si="548"/>
        <v>31.8</v>
      </c>
      <c r="K2798" s="707" t="s">
        <v>164</v>
      </c>
      <c r="L2798" s="736">
        <f>AVERAGE(L2787:L2796)</f>
        <v>4.8639999999999999</v>
      </c>
      <c r="M2798" s="736">
        <f>AVERAGE(M2787:M2796)</f>
        <v>1.0710000000000002</v>
      </c>
      <c r="N2798" s="736">
        <f>AVERAGE(N2787:N2796)</f>
        <v>0.751</v>
      </c>
      <c r="O2798" s="740">
        <f t="shared" si="544"/>
        <v>0.91100000000000003</v>
      </c>
      <c r="P2798" s="736">
        <f>AVERAGE(P2787:P2796)</f>
        <v>9.7600000000000016</v>
      </c>
      <c r="Q2798" s="736">
        <f>AVERAGE(Q2787:Q2796)</f>
        <v>0</v>
      </c>
    </row>
    <row r="2799" spans="1:17" ht="15" thickBot="1" x14ac:dyDescent="0.4">
      <c r="A2799" s="735">
        <v>21</v>
      </c>
      <c r="B2799" s="736">
        <v>37.200000000000003</v>
      </c>
      <c r="C2799" s="581">
        <v>30.919999999999998</v>
      </c>
      <c r="D2799" s="581">
        <v>30.52</v>
      </c>
      <c r="E2799" s="581">
        <v>31.360000000000003</v>
      </c>
      <c r="F2799" s="581">
        <v>31.119999999999997</v>
      </c>
      <c r="G2799" s="737">
        <v>38.4</v>
      </c>
      <c r="H2799" s="738">
        <v>25</v>
      </c>
      <c r="I2799" s="742">
        <v>78</v>
      </c>
      <c r="J2799" s="742">
        <v>33</v>
      </c>
      <c r="K2799" s="707" t="s">
        <v>164</v>
      </c>
      <c r="L2799" s="626">
        <v>0</v>
      </c>
      <c r="M2799" s="720">
        <v>1.05</v>
      </c>
      <c r="N2799" s="720">
        <v>0.7</v>
      </c>
      <c r="O2799" s="740">
        <f t="shared" si="544"/>
        <v>0.875</v>
      </c>
      <c r="P2799" s="737">
        <v>9.4</v>
      </c>
      <c r="Q2799" s="736">
        <v>0</v>
      </c>
    </row>
    <row r="2800" spans="1:17" ht="15" thickBot="1" x14ac:dyDescent="0.4">
      <c r="A2800" s="594">
        <v>22</v>
      </c>
      <c r="B2800" s="736">
        <v>35.36</v>
      </c>
      <c r="C2800" s="581">
        <v>30.240000000000002</v>
      </c>
      <c r="D2800" s="581">
        <v>30.32</v>
      </c>
      <c r="E2800" s="581">
        <v>31.359999999999996</v>
      </c>
      <c r="F2800" s="581">
        <v>31.160000000000004</v>
      </c>
      <c r="G2800" s="737">
        <v>37</v>
      </c>
      <c r="H2800" s="738">
        <v>24.8</v>
      </c>
      <c r="I2800" s="742">
        <v>81</v>
      </c>
      <c r="J2800" s="742">
        <v>32</v>
      </c>
      <c r="K2800" s="707" t="s">
        <v>164</v>
      </c>
      <c r="L2800" s="626">
        <v>0</v>
      </c>
      <c r="M2800" s="720">
        <v>1.0900000000000001</v>
      </c>
      <c r="N2800" s="720">
        <v>0.56999999999999995</v>
      </c>
      <c r="O2800" s="740">
        <f t="shared" si="544"/>
        <v>0.83000000000000007</v>
      </c>
      <c r="P2800" s="737">
        <v>10</v>
      </c>
      <c r="Q2800" s="736">
        <v>0</v>
      </c>
    </row>
    <row r="2801" spans="1:17" ht="15" thickBot="1" x14ac:dyDescent="0.4">
      <c r="A2801" s="594">
        <v>23</v>
      </c>
      <c r="B2801" s="736">
        <v>35.959999999999994</v>
      </c>
      <c r="C2801" s="581">
        <v>30</v>
      </c>
      <c r="D2801" s="581">
        <v>29.879999999999995</v>
      </c>
      <c r="E2801" s="581">
        <v>31.28</v>
      </c>
      <c r="F2801" s="581">
        <v>31.04</v>
      </c>
      <c r="G2801" s="737">
        <v>38.6</v>
      </c>
      <c r="H2801" s="738">
        <v>23.6</v>
      </c>
      <c r="I2801" s="739">
        <v>86</v>
      </c>
      <c r="J2801" s="739">
        <v>31</v>
      </c>
      <c r="K2801" s="707" t="s">
        <v>164</v>
      </c>
      <c r="L2801" s="626">
        <v>0</v>
      </c>
      <c r="M2801" s="712">
        <v>1.02</v>
      </c>
      <c r="N2801" s="712">
        <v>0.65</v>
      </c>
      <c r="O2801" s="740">
        <f t="shared" si="544"/>
        <v>0.83499999999999996</v>
      </c>
      <c r="P2801" s="737">
        <v>9.5500000000000007</v>
      </c>
      <c r="Q2801" s="736">
        <v>0</v>
      </c>
    </row>
    <row r="2802" spans="1:17" ht="15" thickBot="1" x14ac:dyDescent="0.4">
      <c r="A2802" s="594">
        <v>24</v>
      </c>
      <c r="B2802" s="736">
        <v>36.479999999999997</v>
      </c>
      <c r="C2802" s="581">
        <v>30.04</v>
      </c>
      <c r="D2802" s="581">
        <v>29.72</v>
      </c>
      <c r="E2802" s="581">
        <v>31.160000000000004</v>
      </c>
      <c r="F2802" s="580">
        <v>31.120000000000005</v>
      </c>
      <c r="G2802" s="737">
        <v>38.6</v>
      </c>
      <c r="H2802" s="738">
        <v>23</v>
      </c>
      <c r="I2802" s="739">
        <v>81</v>
      </c>
      <c r="J2802" s="739">
        <v>30</v>
      </c>
      <c r="K2802" s="707" t="s">
        <v>164</v>
      </c>
      <c r="L2802" s="581">
        <v>0</v>
      </c>
      <c r="M2802" s="712">
        <v>1.18</v>
      </c>
      <c r="N2802" s="712">
        <v>0.6</v>
      </c>
      <c r="O2802" s="740">
        <f t="shared" si="544"/>
        <v>0.8899999999999999</v>
      </c>
      <c r="P2802" s="737">
        <v>9.5500000000000007</v>
      </c>
      <c r="Q2802" s="736">
        <v>0</v>
      </c>
    </row>
    <row r="2803" spans="1:17" ht="15" thickBot="1" x14ac:dyDescent="0.4">
      <c r="A2803" s="594">
        <v>25</v>
      </c>
      <c r="B2803" s="736">
        <v>36.679999999999993</v>
      </c>
      <c r="C2803" s="581">
        <v>30.360000000000003</v>
      </c>
      <c r="D2803" s="581">
        <v>29.759999999999998</v>
      </c>
      <c r="E2803" s="581">
        <v>31.2</v>
      </c>
      <c r="F2803" s="581">
        <v>31.080000000000002</v>
      </c>
      <c r="G2803" s="737">
        <v>39</v>
      </c>
      <c r="H2803" s="738">
        <v>15</v>
      </c>
      <c r="I2803" s="739">
        <v>81</v>
      </c>
      <c r="J2803" s="739">
        <v>28</v>
      </c>
      <c r="K2803" s="707" t="s">
        <v>164</v>
      </c>
      <c r="L2803" s="581">
        <v>0</v>
      </c>
      <c r="M2803" s="712">
        <v>1.28</v>
      </c>
      <c r="N2803" s="712">
        <v>0.77</v>
      </c>
      <c r="O2803" s="740">
        <f t="shared" si="544"/>
        <v>1.0249999999999999</v>
      </c>
      <c r="P2803" s="737">
        <v>9.1</v>
      </c>
      <c r="Q2803" s="736">
        <v>0</v>
      </c>
    </row>
    <row r="2804" spans="1:17" ht="15" thickBot="1" x14ac:dyDescent="0.4">
      <c r="A2804" s="594">
        <v>26</v>
      </c>
      <c r="B2804" s="736">
        <v>36.36</v>
      </c>
      <c r="C2804" s="581">
        <v>30.32</v>
      </c>
      <c r="D2804" s="581">
        <v>29.920000000000005</v>
      </c>
      <c r="E2804" s="581">
        <v>31.120000000000005</v>
      </c>
      <c r="F2804" s="581">
        <v>31.04</v>
      </c>
      <c r="G2804" s="737">
        <v>38.6</v>
      </c>
      <c r="H2804" s="738">
        <v>15.4</v>
      </c>
      <c r="I2804" s="739">
        <v>74</v>
      </c>
      <c r="J2804" s="739">
        <v>29</v>
      </c>
      <c r="K2804" s="707" t="s">
        <v>164</v>
      </c>
      <c r="L2804" s="626">
        <v>0</v>
      </c>
      <c r="M2804" s="712">
        <v>1.1399999999999999</v>
      </c>
      <c r="N2804" s="712">
        <v>0.55000000000000004</v>
      </c>
      <c r="O2804" s="740">
        <f t="shared" si="544"/>
        <v>0.84499999999999997</v>
      </c>
      <c r="P2804" s="737">
        <v>9.3000000000000007</v>
      </c>
      <c r="Q2804" s="736">
        <v>0</v>
      </c>
    </row>
    <row r="2805" spans="1:17" ht="15" thickBot="1" x14ac:dyDescent="0.4">
      <c r="A2805" s="594">
        <v>27</v>
      </c>
      <c r="B2805" s="736">
        <v>36.76</v>
      </c>
      <c r="C2805" s="581">
        <v>30.160000000000004</v>
      </c>
      <c r="D2805" s="581">
        <v>29.76</v>
      </c>
      <c r="E2805" s="581">
        <v>31.119999999999997</v>
      </c>
      <c r="F2805" s="581">
        <v>31.04</v>
      </c>
      <c r="G2805" s="737">
        <v>37.4</v>
      </c>
      <c r="H2805" s="738">
        <v>14</v>
      </c>
      <c r="I2805" s="739">
        <v>86</v>
      </c>
      <c r="J2805" s="739">
        <v>0</v>
      </c>
      <c r="K2805" s="707" t="s">
        <v>164</v>
      </c>
      <c r="L2805" s="581">
        <v>0</v>
      </c>
      <c r="M2805" s="727">
        <v>1</v>
      </c>
      <c r="N2805" s="727">
        <v>0.63</v>
      </c>
      <c r="O2805" s="740">
        <f t="shared" si="544"/>
        <v>0.81499999999999995</v>
      </c>
      <c r="P2805" s="737">
        <v>10</v>
      </c>
      <c r="Q2805" s="736">
        <v>0</v>
      </c>
    </row>
    <row r="2806" spans="1:17" ht="15" thickBot="1" x14ac:dyDescent="0.4">
      <c r="A2806" s="594">
        <v>28</v>
      </c>
      <c r="B2806" s="736">
        <v>37.120000000000005</v>
      </c>
      <c r="C2806" s="581">
        <v>30.4</v>
      </c>
      <c r="D2806" s="581">
        <v>29.8</v>
      </c>
      <c r="E2806" s="581">
        <v>31.119999999999997</v>
      </c>
      <c r="F2806" s="581">
        <v>31.080000000000002</v>
      </c>
      <c r="G2806" s="737">
        <v>39.4</v>
      </c>
      <c r="H2806" s="738">
        <v>14.6</v>
      </c>
      <c r="I2806" s="739">
        <v>81</v>
      </c>
      <c r="J2806" s="739">
        <v>22</v>
      </c>
      <c r="K2806" s="707" t="s">
        <v>164</v>
      </c>
      <c r="L2806" s="626">
        <v>0</v>
      </c>
      <c r="M2806" s="730">
        <v>1.07</v>
      </c>
      <c r="N2806" s="730">
        <v>0.64</v>
      </c>
      <c r="O2806" s="740">
        <f t="shared" si="544"/>
        <v>0.85499999999999998</v>
      </c>
      <c r="P2806" s="737">
        <v>10.199999999999999</v>
      </c>
      <c r="Q2806" s="736">
        <v>0</v>
      </c>
    </row>
    <row r="2807" spans="1:17" ht="15" thickBot="1" x14ac:dyDescent="0.4">
      <c r="A2807" s="594">
        <v>29</v>
      </c>
      <c r="B2807" s="736">
        <v>37.4</v>
      </c>
      <c r="C2807" s="581">
        <v>30.639999999999997</v>
      </c>
      <c r="D2807" s="581">
        <v>30</v>
      </c>
      <c r="E2807" s="581">
        <v>31</v>
      </c>
      <c r="F2807" s="581">
        <v>31</v>
      </c>
      <c r="G2807" s="737">
        <v>39</v>
      </c>
      <c r="H2807" s="738">
        <v>15.4</v>
      </c>
      <c r="I2807" s="739">
        <v>65</v>
      </c>
      <c r="J2807" s="739">
        <v>0</v>
      </c>
      <c r="K2807" s="707" t="s">
        <v>164</v>
      </c>
      <c r="L2807" s="626">
        <v>7.18</v>
      </c>
      <c r="M2807" s="730">
        <v>1.03</v>
      </c>
      <c r="N2807" s="730">
        <v>0.71</v>
      </c>
      <c r="O2807" s="740">
        <f t="shared" si="544"/>
        <v>0.87</v>
      </c>
      <c r="P2807" s="737">
        <v>10.1</v>
      </c>
      <c r="Q2807" s="736">
        <v>0</v>
      </c>
    </row>
    <row r="2808" spans="1:17" ht="15" thickBot="1" x14ac:dyDescent="0.4">
      <c r="A2808" s="594">
        <v>30</v>
      </c>
      <c r="B2808" s="736">
        <v>36.92</v>
      </c>
      <c r="C2808" s="581">
        <v>30.520000000000003</v>
      </c>
      <c r="D2808" s="581">
        <v>30.000000000000007</v>
      </c>
      <c r="E2808" s="581">
        <v>31</v>
      </c>
      <c r="F2808" s="581">
        <v>31.04</v>
      </c>
      <c r="G2808" s="737">
        <v>39</v>
      </c>
      <c r="H2808" s="738">
        <v>15.4</v>
      </c>
      <c r="I2808" s="739">
        <v>73</v>
      </c>
      <c r="J2808" s="739">
        <v>23</v>
      </c>
      <c r="K2808" s="707" t="s">
        <v>164</v>
      </c>
      <c r="L2808" s="626">
        <v>9.11</v>
      </c>
      <c r="M2808" s="730">
        <v>1.1000000000000001</v>
      </c>
      <c r="N2808" s="730">
        <v>0.68</v>
      </c>
      <c r="O2808" s="740">
        <f t="shared" si="544"/>
        <v>0.89000000000000012</v>
      </c>
      <c r="P2808" s="737">
        <v>9.5500000000000007</v>
      </c>
      <c r="Q2808" s="736">
        <v>0</v>
      </c>
    </row>
    <row r="2809" spans="1:17" x14ac:dyDescent="0.35">
      <c r="A2809" s="744">
        <v>31</v>
      </c>
      <c r="B2809" s="586">
        <v>36.959999999999994</v>
      </c>
      <c r="C2809" s="586">
        <v>30.72</v>
      </c>
      <c r="D2809" s="586">
        <v>30</v>
      </c>
      <c r="E2809" s="586">
        <v>31</v>
      </c>
      <c r="F2809" s="586">
        <v>31</v>
      </c>
      <c r="G2809" s="586">
        <v>39</v>
      </c>
      <c r="H2809" s="586">
        <v>16</v>
      </c>
      <c r="I2809" s="586">
        <v>73</v>
      </c>
      <c r="J2809" s="586">
        <v>23</v>
      </c>
      <c r="K2809" s="707" t="s">
        <v>164</v>
      </c>
      <c r="L2809" s="586">
        <v>8.68</v>
      </c>
      <c r="M2809" s="745">
        <v>1.03</v>
      </c>
      <c r="N2809" s="745">
        <v>0.67</v>
      </c>
      <c r="O2809" s="740">
        <f t="shared" si="544"/>
        <v>0.85000000000000009</v>
      </c>
      <c r="P2809" s="586"/>
      <c r="Q2809" s="586"/>
    </row>
    <row r="2810" spans="1:17" x14ac:dyDescent="0.35">
      <c r="A2810" s="580" t="s">
        <v>16</v>
      </c>
      <c r="B2810" s="581">
        <f t="shared" ref="B2810:J2810" si="549">SUM(B2799:B2809)</f>
        <v>403.2</v>
      </c>
      <c r="C2810" s="581">
        <f t="shared" si="549"/>
        <v>334.31999999999994</v>
      </c>
      <c r="D2810" s="581">
        <f t="shared" si="549"/>
        <v>329.68</v>
      </c>
      <c r="E2810" s="581">
        <f t="shared" si="549"/>
        <v>342.72</v>
      </c>
      <c r="F2810" s="581">
        <f t="shared" si="549"/>
        <v>341.72</v>
      </c>
      <c r="G2810" s="581">
        <f t="shared" si="549"/>
        <v>423.99999999999994</v>
      </c>
      <c r="H2810" s="581">
        <f t="shared" si="549"/>
        <v>202.20000000000002</v>
      </c>
      <c r="I2810" s="581">
        <f t="shared" si="549"/>
        <v>859</v>
      </c>
      <c r="J2810" s="581">
        <f t="shared" si="549"/>
        <v>251</v>
      </c>
      <c r="K2810" s="707" t="s">
        <v>164</v>
      </c>
      <c r="L2810" s="581">
        <f>SUM(L2799:L2809)</f>
        <v>24.97</v>
      </c>
      <c r="M2810" s="581">
        <f>SUM(M2799:M2809)</f>
        <v>11.989999999999998</v>
      </c>
      <c r="N2810" s="581">
        <f>SUM(N2799:N2809)</f>
        <v>7.169999999999999</v>
      </c>
      <c r="O2810" s="740">
        <f t="shared" si="544"/>
        <v>9.5799999999999983</v>
      </c>
      <c r="P2810" s="581"/>
      <c r="Q2810" s="581"/>
    </row>
    <row r="2811" spans="1:17" x14ac:dyDescent="0.35">
      <c r="A2811" s="580" t="s">
        <v>18</v>
      </c>
      <c r="B2811" s="691">
        <f t="shared" ref="B2811:J2811" si="550">AVERAGE(B2799:B2809)</f>
        <v>36.654545454545456</v>
      </c>
      <c r="C2811" s="691">
        <f t="shared" si="550"/>
        <v>30.392727272727267</v>
      </c>
      <c r="D2811" s="691">
        <f t="shared" si="550"/>
        <v>29.970909090909092</v>
      </c>
      <c r="E2811" s="691">
        <f t="shared" si="550"/>
        <v>31.15636363636364</v>
      </c>
      <c r="F2811" s="691">
        <f t="shared" si="550"/>
        <v>31.065454545454546</v>
      </c>
      <c r="G2811" s="691">
        <f t="shared" si="550"/>
        <v>38.54545454545454</v>
      </c>
      <c r="H2811" s="691">
        <f t="shared" si="550"/>
        <v>18.381818181818183</v>
      </c>
      <c r="I2811" s="691">
        <f t="shared" si="550"/>
        <v>78.090909090909093</v>
      </c>
      <c r="J2811" s="691">
        <f t="shared" si="550"/>
        <v>22.818181818181817</v>
      </c>
      <c r="K2811" s="707" t="s">
        <v>164</v>
      </c>
      <c r="L2811" s="691">
        <f>AVERAGE(L2799:L2809)</f>
        <v>2.27</v>
      </c>
      <c r="M2811" s="691">
        <f>AVERAGE(M2799:M2809)</f>
        <v>1.0899999999999999</v>
      </c>
      <c r="N2811" s="691">
        <f>AVERAGE(N2799:N2809)</f>
        <v>0.65181818181818174</v>
      </c>
      <c r="O2811" s="740">
        <f t="shared" si="544"/>
        <v>0.87090909090909085</v>
      </c>
      <c r="P2811" s="691"/>
      <c r="Q2811" s="691"/>
    </row>
    <row r="2812" spans="1:17" x14ac:dyDescent="0.35">
      <c r="A2812" s="580" t="s">
        <v>49</v>
      </c>
      <c r="B2812" s="626">
        <f t="shared" ref="B2812:J2812" si="551">B2810+B2797+B2785</f>
        <v>1185.76</v>
      </c>
      <c r="C2812" s="626">
        <f t="shared" si="551"/>
        <v>947.68</v>
      </c>
      <c r="D2812" s="626">
        <f t="shared" si="551"/>
        <v>935.16</v>
      </c>
      <c r="E2812" s="626">
        <f t="shared" si="551"/>
        <v>967.32000000000016</v>
      </c>
      <c r="F2812" s="626">
        <f t="shared" si="551"/>
        <v>962.80000000000007</v>
      </c>
      <c r="G2812" s="626">
        <f t="shared" si="551"/>
        <v>1160.1999999999998</v>
      </c>
      <c r="H2812" s="626">
        <f t="shared" si="551"/>
        <v>748.8</v>
      </c>
      <c r="I2812" s="626">
        <f t="shared" si="551"/>
        <v>2646</v>
      </c>
      <c r="J2812" s="626">
        <f t="shared" si="551"/>
        <v>1210</v>
      </c>
      <c r="K2812" s="707" t="s">
        <v>164</v>
      </c>
      <c r="L2812" s="626">
        <f>L2810+L2797+L2785</f>
        <v>195.53000000000003</v>
      </c>
      <c r="M2812" s="626">
        <f>M2810+M2797+M2785</f>
        <v>32.94</v>
      </c>
      <c r="N2812" s="626">
        <f>N2810+N2797+N2785</f>
        <v>21.28</v>
      </c>
      <c r="O2812" s="740">
        <f t="shared" si="544"/>
        <v>27.11</v>
      </c>
      <c r="P2812" s="626"/>
      <c r="Q2812" s="626"/>
    </row>
    <row r="2813" spans="1:17" x14ac:dyDescent="0.35">
      <c r="A2813" s="580" t="s">
        <v>21</v>
      </c>
      <c r="B2813" s="626">
        <f t="shared" ref="B2813:J2813" si="552">B2812/31</f>
        <v>38.250322580645161</v>
      </c>
      <c r="C2813" s="626">
        <f t="shared" si="552"/>
        <v>30.570322580645161</v>
      </c>
      <c r="D2813" s="626">
        <f t="shared" si="552"/>
        <v>30.166451612903224</v>
      </c>
      <c r="E2813" s="626">
        <f t="shared" si="552"/>
        <v>31.203870967741942</v>
      </c>
      <c r="F2813" s="626">
        <f t="shared" si="552"/>
        <v>31.058064516129033</v>
      </c>
      <c r="G2813" s="626">
        <f t="shared" si="552"/>
        <v>37.4258064516129</v>
      </c>
      <c r="H2813" s="626">
        <f t="shared" si="552"/>
        <v>24.154838709677417</v>
      </c>
      <c r="I2813" s="626">
        <f t="shared" si="552"/>
        <v>85.354838709677423</v>
      </c>
      <c r="J2813" s="626">
        <f t="shared" si="552"/>
        <v>39.032258064516128</v>
      </c>
      <c r="K2813" s="707" t="s">
        <v>164</v>
      </c>
      <c r="L2813" s="626">
        <f>L2812/31</f>
        <v>6.3074193548387107</v>
      </c>
      <c r="M2813" s="626">
        <f>M2812/31</f>
        <v>1.0625806451612902</v>
      </c>
      <c r="N2813" s="626">
        <f>N2812/31</f>
        <v>0.68645161290322587</v>
      </c>
      <c r="O2813" s="740">
        <f t="shared" si="544"/>
        <v>0.87451612903225806</v>
      </c>
      <c r="P2813" s="691"/>
      <c r="Q2813" s="691"/>
    </row>
    <row r="2814" spans="1:17" x14ac:dyDescent="0.35">
      <c r="A2814" s="634"/>
      <c r="B2814" s="634"/>
      <c r="C2814" s="634"/>
      <c r="D2814" s="634"/>
      <c r="E2814" s="634"/>
      <c r="F2814" s="634"/>
      <c r="G2814" s="634"/>
      <c r="H2814" s="634"/>
      <c r="I2814" s="634"/>
      <c r="J2814" s="634"/>
      <c r="K2814" s="634"/>
      <c r="L2814" s="634"/>
      <c r="M2814" s="634"/>
      <c r="N2814" s="634"/>
      <c r="O2814" s="634"/>
      <c r="P2814" s="634"/>
      <c r="Q2814" s="634"/>
    </row>
    <row r="2815" spans="1:17" ht="39.75" customHeight="1" x14ac:dyDescent="0.35">
      <c r="A2815" s="627"/>
      <c r="B2815" s="1590" t="s">
        <v>403</v>
      </c>
      <c r="C2815" s="1591"/>
      <c r="D2815" s="1591"/>
      <c r="E2815" s="1591"/>
      <c r="F2815" s="1591"/>
      <c r="G2815" s="1591"/>
      <c r="H2815" s="1591"/>
      <c r="I2815" s="1591"/>
      <c r="J2815" s="1591"/>
      <c r="K2815" s="1591"/>
      <c r="L2815" s="1591"/>
      <c r="M2815" s="1592"/>
      <c r="N2815" s="630"/>
      <c r="O2815" s="630"/>
      <c r="P2815" s="396"/>
      <c r="Q2815" s="627"/>
    </row>
    <row r="2816" spans="1:17" ht="15" customHeight="1" x14ac:dyDescent="0.35">
      <c r="A2816" s="1602" t="s">
        <v>1</v>
      </c>
      <c r="B2816" s="1598" t="s">
        <v>23</v>
      </c>
      <c r="C2816" s="1599"/>
      <c r="D2816" s="1599"/>
      <c r="E2816" s="1599"/>
      <c r="F2816" s="1600"/>
      <c r="G2816" s="1598" t="s">
        <v>24</v>
      </c>
      <c r="H2816" s="1600"/>
      <c r="I2816" s="1598" t="s">
        <v>4</v>
      </c>
      <c r="J2816" s="1600"/>
      <c r="K2816" s="1590" t="s">
        <v>5</v>
      </c>
      <c r="L2816" s="1592"/>
      <c r="M2816" s="1590" t="s">
        <v>6</v>
      </c>
      <c r="N2816" s="1591"/>
      <c r="O2816" s="1592"/>
      <c r="P2816" s="1593" t="s">
        <v>7</v>
      </c>
      <c r="Q2816" s="1593" t="s">
        <v>8</v>
      </c>
    </row>
    <row r="2817" spans="1:17" ht="26" x14ac:dyDescent="0.35">
      <c r="A2817" s="1603"/>
      <c r="B2817" s="630" t="s">
        <v>396</v>
      </c>
      <c r="C2817" s="630" t="s">
        <v>399</v>
      </c>
      <c r="D2817" s="630" t="s">
        <v>322</v>
      </c>
      <c r="E2817" s="630" t="s">
        <v>228</v>
      </c>
      <c r="F2817" s="630" t="s">
        <v>229</v>
      </c>
      <c r="G2817" s="630" t="s">
        <v>9</v>
      </c>
      <c r="H2817" s="630" t="s">
        <v>10</v>
      </c>
      <c r="I2817" s="630" t="s">
        <v>9</v>
      </c>
      <c r="J2817" s="630" t="s">
        <v>10</v>
      </c>
      <c r="K2817" s="630" t="s">
        <v>11</v>
      </c>
      <c r="L2817" s="630" t="s">
        <v>12</v>
      </c>
      <c r="M2817" s="396" t="s">
        <v>13</v>
      </c>
      <c r="N2817" s="396" t="s">
        <v>14</v>
      </c>
      <c r="O2817" s="396" t="s">
        <v>15</v>
      </c>
      <c r="P2817" s="1579"/>
      <c r="Q2817" s="1579"/>
    </row>
    <row r="2818" spans="1:17" x14ac:dyDescent="0.35">
      <c r="A2818" s="580">
        <v>1</v>
      </c>
      <c r="B2818" s="627">
        <v>37.08</v>
      </c>
      <c r="C2818" s="627">
        <v>31.28</v>
      </c>
      <c r="D2818" s="736">
        <v>30.32</v>
      </c>
      <c r="E2818" s="581">
        <v>31</v>
      </c>
      <c r="F2818" s="581">
        <v>31</v>
      </c>
      <c r="G2818" s="737">
        <v>38.4</v>
      </c>
      <c r="H2818" s="738">
        <v>19</v>
      </c>
      <c r="I2818" s="739">
        <v>71</v>
      </c>
      <c r="J2818" s="739">
        <v>25</v>
      </c>
      <c r="K2818" s="707" t="s">
        <v>164</v>
      </c>
      <c r="L2818" s="737">
        <v>0</v>
      </c>
      <c r="M2818" s="740">
        <v>1.03</v>
      </c>
      <c r="N2818" s="740"/>
      <c r="O2818" s="736" t="s">
        <v>404</v>
      </c>
      <c r="P2818" s="736" t="s">
        <v>404</v>
      </c>
      <c r="Q2818" s="736" t="s">
        <v>404</v>
      </c>
    </row>
    <row r="2819" spans="1:17" x14ac:dyDescent="0.35">
      <c r="A2819" s="580">
        <v>2</v>
      </c>
      <c r="B2819" s="627" t="s">
        <v>404</v>
      </c>
      <c r="C2819" s="627" t="s">
        <v>404</v>
      </c>
      <c r="D2819" s="736" t="s">
        <v>404</v>
      </c>
      <c r="E2819" s="581" t="s">
        <v>404</v>
      </c>
      <c r="F2819" s="581" t="s">
        <v>404</v>
      </c>
      <c r="G2819" s="737" t="s">
        <v>404</v>
      </c>
      <c r="H2819" s="738" t="s">
        <v>404</v>
      </c>
      <c r="I2819" s="736" t="s">
        <v>404</v>
      </c>
      <c r="J2819" s="736" t="s">
        <v>404</v>
      </c>
      <c r="K2819" s="707" t="s">
        <v>164</v>
      </c>
      <c r="L2819" s="736" t="s">
        <v>404</v>
      </c>
      <c r="M2819" s="736" t="s">
        <v>404</v>
      </c>
      <c r="N2819" s="736" t="s">
        <v>404</v>
      </c>
      <c r="O2819" s="736" t="s">
        <v>404</v>
      </c>
      <c r="P2819" s="736" t="s">
        <v>404</v>
      </c>
      <c r="Q2819" s="736" t="s">
        <v>404</v>
      </c>
    </row>
    <row r="2820" spans="1:17" x14ac:dyDescent="0.35">
      <c r="A2820" s="580">
        <v>3</v>
      </c>
      <c r="B2820" s="627" t="s">
        <v>404</v>
      </c>
      <c r="C2820" s="627" t="s">
        <v>404</v>
      </c>
      <c r="D2820" s="736" t="s">
        <v>404</v>
      </c>
      <c r="E2820" s="581" t="s">
        <v>404</v>
      </c>
      <c r="F2820" s="581" t="s">
        <v>404</v>
      </c>
      <c r="G2820" s="737" t="s">
        <v>404</v>
      </c>
      <c r="H2820" s="738" t="s">
        <v>404</v>
      </c>
      <c r="I2820" s="736" t="s">
        <v>404</v>
      </c>
      <c r="J2820" s="736" t="s">
        <v>404</v>
      </c>
      <c r="K2820" s="707" t="s">
        <v>164</v>
      </c>
      <c r="L2820" s="736" t="s">
        <v>404</v>
      </c>
      <c r="M2820" s="736" t="s">
        <v>404</v>
      </c>
      <c r="N2820" s="736" t="s">
        <v>404</v>
      </c>
      <c r="O2820" s="736" t="s">
        <v>404</v>
      </c>
      <c r="P2820" s="736" t="s">
        <v>404</v>
      </c>
      <c r="Q2820" s="736" t="s">
        <v>404</v>
      </c>
    </row>
    <row r="2821" spans="1:17" x14ac:dyDescent="0.35">
      <c r="A2821" s="580">
        <v>4</v>
      </c>
      <c r="B2821" s="627" t="s">
        <v>404</v>
      </c>
      <c r="C2821" s="627" t="s">
        <v>404</v>
      </c>
      <c r="D2821" s="736" t="s">
        <v>404</v>
      </c>
      <c r="E2821" s="581" t="s">
        <v>404</v>
      </c>
      <c r="F2821" s="581" t="s">
        <v>404</v>
      </c>
      <c r="G2821" s="737" t="s">
        <v>404</v>
      </c>
      <c r="H2821" s="738" t="s">
        <v>404</v>
      </c>
      <c r="I2821" s="736" t="s">
        <v>404</v>
      </c>
      <c r="J2821" s="736" t="s">
        <v>404</v>
      </c>
      <c r="K2821" s="707" t="s">
        <v>164</v>
      </c>
      <c r="L2821" s="736" t="s">
        <v>404</v>
      </c>
      <c r="M2821" s="736" t="s">
        <v>404</v>
      </c>
      <c r="N2821" s="736" t="s">
        <v>404</v>
      </c>
      <c r="O2821" s="736" t="s">
        <v>404</v>
      </c>
      <c r="P2821" s="736" t="s">
        <v>404</v>
      </c>
      <c r="Q2821" s="736" t="s">
        <v>404</v>
      </c>
    </row>
    <row r="2822" spans="1:17" x14ac:dyDescent="0.35">
      <c r="A2822" s="580">
        <v>5</v>
      </c>
      <c r="B2822" s="627" t="s">
        <v>404</v>
      </c>
      <c r="C2822" s="627" t="s">
        <v>404</v>
      </c>
      <c r="D2822" s="736" t="s">
        <v>404</v>
      </c>
      <c r="E2822" s="581" t="s">
        <v>404</v>
      </c>
      <c r="F2822" s="581" t="s">
        <v>404</v>
      </c>
      <c r="G2822" s="737" t="s">
        <v>404</v>
      </c>
      <c r="H2822" s="738" t="s">
        <v>404</v>
      </c>
      <c r="I2822" s="736" t="s">
        <v>404</v>
      </c>
      <c r="J2822" s="736" t="s">
        <v>404</v>
      </c>
      <c r="K2822" s="707" t="s">
        <v>164</v>
      </c>
      <c r="L2822" s="736" t="s">
        <v>404</v>
      </c>
      <c r="M2822" s="736" t="s">
        <v>404</v>
      </c>
      <c r="N2822" s="736" t="s">
        <v>404</v>
      </c>
      <c r="O2822" s="736" t="s">
        <v>404</v>
      </c>
      <c r="P2822" s="736" t="s">
        <v>404</v>
      </c>
      <c r="Q2822" s="736" t="s">
        <v>404</v>
      </c>
    </row>
    <row r="2823" spans="1:17" x14ac:dyDescent="0.35">
      <c r="A2823" s="580">
        <v>6</v>
      </c>
      <c r="B2823" s="627" t="s">
        <v>404</v>
      </c>
      <c r="C2823" s="627" t="s">
        <v>404</v>
      </c>
      <c r="D2823" s="736" t="s">
        <v>404</v>
      </c>
      <c r="E2823" s="581" t="s">
        <v>404</v>
      </c>
      <c r="F2823" s="581" t="s">
        <v>404</v>
      </c>
      <c r="G2823" s="737" t="s">
        <v>404</v>
      </c>
      <c r="H2823" s="738" t="s">
        <v>404</v>
      </c>
      <c r="I2823" s="736" t="s">
        <v>404</v>
      </c>
      <c r="J2823" s="736" t="s">
        <v>404</v>
      </c>
      <c r="K2823" s="707" t="s">
        <v>164</v>
      </c>
      <c r="L2823" s="736" t="s">
        <v>404</v>
      </c>
      <c r="M2823" s="736" t="s">
        <v>404</v>
      </c>
      <c r="N2823" s="736" t="s">
        <v>404</v>
      </c>
      <c r="O2823" s="736" t="s">
        <v>404</v>
      </c>
      <c r="P2823" s="736" t="s">
        <v>404</v>
      </c>
      <c r="Q2823" s="736" t="s">
        <v>404</v>
      </c>
    </row>
    <row r="2824" spans="1:17" x14ac:dyDescent="0.35">
      <c r="A2824" s="580">
        <v>7</v>
      </c>
      <c r="B2824" s="627" t="s">
        <v>404</v>
      </c>
      <c r="C2824" s="627" t="s">
        <v>404</v>
      </c>
      <c r="D2824" s="736" t="s">
        <v>404</v>
      </c>
      <c r="E2824" s="581" t="s">
        <v>404</v>
      </c>
      <c r="F2824" s="581" t="s">
        <v>404</v>
      </c>
      <c r="G2824" s="737" t="s">
        <v>404</v>
      </c>
      <c r="H2824" s="738" t="s">
        <v>404</v>
      </c>
      <c r="I2824" s="736" t="s">
        <v>404</v>
      </c>
      <c r="J2824" s="736" t="s">
        <v>404</v>
      </c>
      <c r="K2824" s="707" t="s">
        <v>164</v>
      </c>
      <c r="L2824" s="736" t="s">
        <v>404</v>
      </c>
      <c r="M2824" s="736" t="s">
        <v>404</v>
      </c>
      <c r="N2824" s="736" t="s">
        <v>404</v>
      </c>
      <c r="O2824" s="736" t="s">
        <v>404</v>
      </c>
      <c r="P2824" s="736" t="s">
        <v>404</v>
      </c>
      <c r="Q2824" s="736" t="s">
        <v>404</v>
      </c>
    </row>
    <row r="2825" spans="1:17" x14ac:dyDescent="0.35">
      <c r="A2825" s="580">
        <v>8</v>
      </c>
      <c r="B2825" s="627" t="s">
        <v>404</v>
      </c>
      <c r="C2825" s="627" t="s">
        <v>404</v>
      </c>
      <c r="D2825" s="736" t="s">
        <v>404</v>
      </c>
      <c r="E2825" s="581" t="s">
        <v>404</v>
      </c>
      <c r="F2825" s="581" t="s">
        <v>404</v>
      </c>
      <c r="G2825" s="737" t="s">
        <v>404</v>
      </c>
      <c r="H2825" s="738" t="s">
        <v>404</v>
      </c>
      <c r="I2825" s="736" t="s">
        <v>404</v>
      </c>
      <c r="J2825" s="736" t="s">
        <v>404</v>
      </c>
      <c r="K2825" s="707" t="s">
        <v>164</v>
      </c>
      <c r="L2825" s="736" t="s">
        <v>404</v>
      </c>
      <c r="M2825" s="736" t="s">
        <v>404</v>
      </c>
      <c r="N2825" s="736" t="s">
        <v>404</v>
      </c>
      <c r="O2825" s="736" t="s">
        <v>404</v>
      </c>
      <c r="P2825" s="736" t="s">
        <v>404</v>
      </c>
      <c r="Q2825" s="736" t="s">
        <v>404</v>
      </c>
    </row>
    <row r="2826" spans="1:17" x14ac:dyDescent="0.35">
      <c r="A2826" s="580">
        <v>9</v>
      </c>
      <c r="B2826" s="627" t="s">
        <v>404</v>
      </c>
      <c r="C2826" s="627" t="s">
        <v>404</v>
      </c>
      <c r="D2826" s="736" t="s">
        <v>404</v>
      </c>
      <c r="E2826" s="581" t="s">
        <v>404</v>
      </c>
      <c r="F2826" s="581" t="s">
        <v>404</v>
      </c>
      <c r="G2826" s="737" t="s">
        <v>404</v>
      </c>
      <c r="H2826" s="738" t="s">
        <v>404</v>
      </c>
      <c r="I2826" s="736" t="s">
        <v>404</v>
      </c>
      <c r="J2826" s="736" t="s">
        <v>404</v>
      </c>
      <c r="K2826" s="707" t="s">
        <v>164</v>
      </c>
      <c r="L2826" s="736" t="s">
        <v>404</v>
      </c>
      <c r="M2826" s="736" t="s">
        <v>404</v>
      </c>
      <c r="N2826" s="736" t="s">
        <v>404</v>
      </c>
      <c r="O2826" s="736" t="s">
        <v>404</v>
      </c>
      <c r="P2826" s="736" t="s">
        <v>404</v>
      </c>
      <c r="Q2826" s="736" t="s">
        <v>404</v>
      </c>
    </row>
    <row r="2827" spans="1:17" x14ac:dyDescent="0.35">
      <c r="A2827" s="580">
        <v>10</v>
      </c>
      <c r="B2827" s="627" t="s">
        <v>404</v>
      </c>
      <c r="C2827" s="627" t="s">
        <v>404</v>
      </c>
      <c r="D2827" s="736" t="s">
        <v>404</v>
      </c>
      <c r="E2827" s="581" t="s">
        <v>404</v>
      </c>
      <c r="F2827" s="581" t="s">
        <v>404</v>
      </c>
      <c r="G2827" s="737" t="s">
        <v>404</v>
      </c>
      <c r="H2827" s="738" t="s">
        <v>404</v>
      </c>
      <c r="I2827" s="736" t="s">
        <v>404</v>
      </c>
      <c r="J2827" s="736" t="s">
        <v>404</v>
      </c>
      <c r="K2827" s="707" t="s">
        <v>164</v>
      </c>
      <c r="L2827" s="736" t="s">
        <v>404</v>
      </c>
      <c r="M2827" s="736" t="s">
        <v>404</v>
      </c>
      <c r="N2827" s="736" t="s">
        <v>404</v>
      </c>
      <c r="O2827" s="736" t="s">
        <v>404</v>
      </c>
      <c r="P2827" s="736" t="s">
        <v>404</v>
      </c>
      <c r="Q2827" s="736" t="s">
        <v>404</v>
      </c>
    </row>
    <row r="2828" spans="1:17" x14ac:dyDescent="0.35">
      <c r="A2828" s="580">
        <v>11</v>
      </c>
      <c r="B2828" s="627" t="s">
        <v>404</v>
      </c>
      <c r="C2828" s="627" t="s">
        <v>404</v>
      </c>
      <c r="D2828" s="736" t="s">
        <v>404</v>
      </c>
      <c r="E2828" s="581" t="s">
        <v>404</v>
      </c>
      <c r="F2828" s="581" t="s">
        <v>404</v>
      </c>
      <c r="G2828" s="737" t="s">
        <v>404</v>
      </c>
      <c r="H2828" s="738" t="s">
        <v>404</v>
      </c>
      <c r="I2828" s="736" t="s">
        <v>404</v>
      </c>
      <c r="J2828" s="736" t="s">
        <v>404</v>
      </c>
      <c r="K2828" s="707" t="s">
        <v>164</v>
      </c>
      <c r="L2828" s="736" t="s">
        <v>404</v>
      </c>
      <c r="M2828" s="736" t="s">
        <v>404</v>
      </c>
      <c r="N2828" s="736" t="s">
        <v>404</v>
      </c>
      <c r="O2828" s="736" t="s">
        <v>404</v>
      </c>
      <c r="P2828" s="736" t="s">
        <v>404</v>
      </c>
      <c r="Q2828" s="736" t="s">
        <v>404</v>
      </c>
    </row>
    <row r="2829" spans="1:17" x14ac:dyDescent="0.35">
      <c r="A2829" s="580">
        <v>12</v>
      </c>
      <c r="B2829" s="627" t="s">
        <v>404</v>
      </c>
      <c r="C2829" s="627" t="s">
        <v>404</v>
      </c>
      <c r="D2829" s="736" t="s">
        <v>404</v>
      </c>
      <c r="E2829" s="581" t="s">
        <v>404</v>
      </c>
      <c r="F2829" s="581" t="s">
        <v>404</v>
      </c>
      <c r="G2829" s="737" t="s">
        <v>404</v>
      </c>
      <c r="H2829" s="738" t="s">
        <v>404</v>
      </c>
      <c r="I2829" s="736" t="s">
        <v>404</v>
      </c>
      <c r="J2829" s="736" t="s">
        <v>404</v>
      </c>
      <c r="K2829" s="707" t="s">
        <v>164</v>
      </c>
      <c r="L2829" s="736" t="s">
        <v>404</v>
      </c>
      <c r="M2829" s="736" t="s">
        <v>404</v>
      </c>
      <c r="N2829" s="736" t="s">
        <v>404</v>
      </c>
      <c r="O2829" s="736" t="s">
        <v>404</v>
      </c>
      <c r="P2829" s="736" t="s">
        <v>404</v>
      </c>
      <c r="Q2829" s="736" t="s">
        <v>404</v>
      </c>
    </row>
    <row r="2830" spans="1:17" x14ac:dyDescent="0.35">
      <c r="A2830" s="580">
        <v>13</v>
      </c>
      <c r="B2830" s="627" t="s">
        <v>404</v>
      </c>
      <c r="C2830" s="627" t="s">
        <v>404</v>
      </c>
      <c r="D2830" s="736" t="s">
        <v>404</v>
      </c>
      <c r="E2830" s="581" t="s">
        <v>404</v>
      </c>
      <c r="F2830" s="581" t="s">
        <v>404</v>
      </c>
      <c r="G2830" s="737" t="s">
        <v>404</v>
      </c>
      <c r="H2830" s="738" t="s">
        <v>404</v>
      </c>
      <c r="I2830" s="736" t="s">
        <v>404</v>
      </c>
      <c r="J2830" s="736" t="s">
        <v>404</v>
      </c>
      <c r="K2830" s="707" t="s">
        <v>164</v>
      </c>
      <c r="L2830" s="736" t="s">
        <v>404</v>
      </c>
      <c r="M2830" s="736" t="s">
        <v>404</v>
      </c>
      <c r="N2830" s="736" t="s">
        <v>404</v>
      </c>
      <c r="O2830" s="736" t="s">
        <v>404</v>
      </c>
      <c r="P2830" s="736" t="s">
        <v>404</v>
      </c>
      <c r="Q2830" s="736" t="s">
        <v>404</v>
      </c>
    </row>
    <row r="2831" spans="1:17" x14ac:dyDescent="0.35">
      <c r="A2831" s="580">
        <v>14</v>
      </c>
      <c r="B2831" s="627" t="s">
        <v>404</v>
      </c>
      <c r="C2831" s="627" t="s">
        <v>404</v>
      </c>
      <c r="D2831" s="736" t="s">
        <v>404</v>
      </c>
      <c r="E2831" s="581" t="s">
        <v>404</v>
      </c>
      <c r="F2831" s="581" t="s">
        <v>404</v>
      </c>
      <c r="G2831" s="737" t="s">
        <v>404</v>
      </c>
      <c r="H2831" s="738" t="s">
        <v>404</v>
      </c>
      <c r="I2831" s="736" t="s">
        <v>404</v>
      </c>
      <c r="J2831" s="736" t="s">
        <v>404</v>
      </c>
      <c r="K2831" s="707" t="s">
        <v>164</v>
      </c>
      <c r="L2831" s="736" t="s">
        <v>404</v>
      </c>
      <c r="M2831" s="736" t="s">
        <v>404</v>
      </c>
      <c r="N2831" s="736" t="s">
        <v>404</v>
      </c>
      <c r="O2831" s="736" t="s">
        <v>404</v>
      </c>
      <c r="P2831" s="736" t="s">
        <v>404</v>
      </c>
      <c r="Q2831" s="736" t="s">
        <v>404</v>
      </c>
    </row>
    <row r="2832" spans="1:17" x14ac:dyDescent="0.35">
      <c r="A2832" s="580">
        <v>15</v>
      </c>
      <c r="B2832" s="627" t="s">
        <v>404</v>
      </c>
      <c r="C2832" s="627" t="s">
        <v>404</v>
      </c>
      <c r="D2832" s="736" t="s">
        <v>404</v>
      </c>
      <c r="E2832" s="581" t="s">
        <v>404</v>
      </c>
      <c r="F2832" s="581" t="s">
        <v>404</v>
      </c>
      <c r="G2832" s="737" t="s">
        <v>404</v>
      </c>
      <c r="H2832" s="738" t="s">
        <v>404</v>
      </c>
      <c r="I2832" s="736" t="s">
        <v>404</v>
      </c>
      <c r="J2832" s="736" t="s">
        <v>404</v>
      </c>
      <c r="K2832" s="707" t="s">
        <v>164</v>
      </c>
      <c r="L2832" s="736" t="s">
        <v>404</v>
      </c>
      <c r="M2832" s="736" t="s">
        <v>404</v>
      </c>
      <c r="N2832" s="736" t="s">
        <v>404</v>
      </c>
      <c r="O2832" s="736" t="s">
        <v>404</v>
      </c>
      <c r="P2832" s="736" t="s">
        <v>404</v>
      </c>
      <c r="Q2832" s="736" t="s">
        <v>404</v>
      </c>
    </row>
    <row r="2833" spans="1:17" x14ac:dyDescent="0.35">
      <c r="A2833" s="580">
        <v>16</v>
      </c>
      <c r="B2833" s="627" t="s">
        <v>404</v>
      </c>
      <c r="C2833" s="627" t="s">
        <v>404</v>
      </c>
      <c r="D2833" s="736" t="s">
        <v>404</v>
      </c>
      <c r="E2833" s="581" t="s">
        <v>404</v>
      </c>
      <c r="F2833" s="581" t="s">
        <v>404</v>
      </c>
      <c r="G2833" s="737" t="s">
        <v>404</v>
      </c>
      <c r="H2833" s="738" t="s">
        <v>404</v>
      </c>
      <c r="I2833" s="736" t="s">
        <v>404</v>
      </c>
      <c r="J2833" s="736" t="s">
        <v>404</v>
      </c>
      <c r="K2833" s="707" t="s">
        <v>164</v>
      </c>
      <c r="L2833" s="736" t="s">
        <v>404</v>
      </c>
      <c r="M2833" s="736" t="s">
        <v>404</v>
      </c>
      <c r="N2833" s="736" t="s">
        <v>404</v>
      </c>
      <c r="O2833" s="736" t="s">
        <v>404</v>
      </c>
      <c r="P2833" s="736" t="s">
        <v>404</v>
      </c>
      <c r="Q2833" s="736" t="s">
        <v>404</v>
      </c>
    </row>
    <row r="2834" spans="1:17" x14ac:dyDescent="0.35">
      <c r="A2834" s="580">
        <v>17</v>
      </c>
      <c r="B2834" s="627" t="s">
        <v>404</v>
      </c>
      <c r="C2834" s="627" t="s">
        <v>404</v>
      </c>
      <c r="D2834" s="736" t="s">
        <v>404</v>
      </c>
      <c r="E2834" s="581" t="s">
        <v>404</v>
      </c>
      <c r="F2834" s="581" t="s">
        <v>404</v>
      </c>
      <c r="G2834" s="737" t="s">
        <v>404</v>
      </c>
      <c r="H2834" s="738" t="s">
        <v>404</v>
      </c>
      <c r="I2834" s="736" t="s">
        <v>404</v>
      </c>
      <c r="J2834" s="736" t="s">
        <v>404</v>
      </c>
      <c r="K2834" s="707" t="s">
        <v>164</v>
      </c>
      <c r="L2834" s="736" t="s">
        <v>404</v>
      </c>
      <c r="M2834" s="736" t="s">
        <v>404</v>
      </c>
      <c r="N2834" s="736" t="s">
        <v>404</v>
      </c>
      <c r="O2834" s="736" t="s">
        <v>404</v>
      </c>
      <c r="P2834" s="736" t="s">
        <v>404</v>
      </c>
      <c r="Q2834" s="736" t="s">
        <v>404</v>
      </c>
    </row>
    <row r="2835" spans="1:17" x14ac:dyDescent="0.35">
      <c r="A2835" s="580">
        <v>18</v>
      </c>
      <c r="B2835" s="627" t="s">
        <v>404</v>
      </c>
      <c r="C2835" s="627" t="s">
        <v>404</v>
      </c>
      <c r="D2835" s="736" t="s">
        <v>404</v>
      </c>
      <c r="E2835" s="581" t="s">
        <v>404</v>
      </c>
      <c r="F2835" s="581" t="s">
        <v>404</v>
      </c>
      <c r="G2835" s="737" t="s">
        <v>404</v>
      </c>
      <c r="H2835" s="738" t="s">
        <v>404</v>
      </c>
      <c r="I2835" s="736" t="s">
        <v>404</v>
      </c>
      <c r="J2835" s="736" t="s">
        <v>404</v>
      </c>
      <c r="K2835" s="707" t="s">
        <v>164</v>
      </c>
      <c r="L2835" s="736" t="s">
        <v>404</v>
      </c>
      <c r="M2835" s="736" t="s">
        <v>404</v>
      </c>
      <c r="N2835" s="736" t="s">
        <v>404</v>
      </c>
      <c r="O2835" s="736" t="s">
        <v>404</v>
      </c>
      <c r="P2835" s="736" t="s">
        <v>404</v>
      </c>
      <c r="Q2835" s="736" t="s">
        <v>404</v>
      </c>
    </row>
    <row r="2836" spans="1:17" x14ac:dyDescent="0.35">
      <c r="A2836" s="580">
        <v>19</v>
      </c>
      <c r="B2836" s="627" t="s">
        <v>404</v>
      </c>
      <c r="C2836" s="627" t="s">
        <v>404</v>
      </c>
      <c r="D2836" s="736" t="s">
        <v>404</v>
      </c>
      <c r="E2836" s="581" t="s">
        <v>404</v>
      </c>
      <c r="F2836" s="581" t="s">
        <v>404</v>
      </c>
      <c r="G2836" s="737" t="s">
        <v>404</v>
      </c>
      <c r="H2836" s="738" t="s">
        <v>404</v>
      </c>
      <c r="I2836" s="736" t="s">
        <v>404</v>
      </c>
      <c r="J2836" s="736" t="s">
        <v>404</v>
      </c>
      <c r="K2836" s="707" t="s">
        <v>164</v>
      </c>
      <c r="L2836" s="736" t="s">
        <v>404</v>
      </c>
      <c r="M2836" s="736" t="s">
        <v>404</v>
      </c>
      <c r="N2836" s="736" t="s">
        <v>404</v>
      </c>
      <c r="O2836" s="736" t="s">
        <v>404</v>
      </c>
      <c r="P2836" s="736" t="s">
        <v>404</v>
      </c>
      <c r="Q2836" s="736" t="s">
        <v>404</v>
      </c>
    </row>
    <row r="2837" spans="1:17" x14ac:dyDescent="0.35">
      <c r="A2837" s="580">
        <v>20</v>
      </c>
      <c r="B2837" s="627" t="s">
        <v>404</v>
      </c>
      <c r="C2837" s="627" t="s">
        <v>404</v>
      </c>
      <c r="D2837" s="736" t="s">
        <v>404</v>
      </c>
      <c r="E2837" s="581" t="s">
        <v>404</v>
      </c>
      <c r="F2837" s="581" t="s">
        <v>404</v>
      </c>
      <c r="G2837" s="737" t="s">
        <v>404</v>
      </c>
      <c r="H2837" s="738" t="s">
        <v>404</v>
      </c>
      <c r="I2837" s="736" t="s">
        <v>404</v>
      </c>
      <c r="J2837" s="736" t="s">
        <v>404</v>
      </c>
      <c r="K2837" s="707" t="s">
        <v>164</v>
      </c>
      <c r="L2837" s="736" t="s">
        <v>404</v>
      </c>
      <c r="M2837" s="736" t="s">
        <v>404</v>
      </c>
      <c r="N2837" s="736" t="s">
        <v>404</v>
      </c>
      <c r="O2837" s="736" t="s">
        <v>404</v>
      </c>
      <c r="P2837" s="736" t="s">
        <v>404</v>
      </c>
      <c r="Q2837" s="736" t="s">
        <v>404</v>
      </c>
    </row>
    <row r="2838" spans="1:17" x14ac:dyDescent="0.35">
      <c r="A2838" s="580">
        <v>21</v>
      </c>
      <c r="B2838" s="627">
        <v>0</v>
      </c>
      <c r="C2838" s="627">
        <v>31.28</v>
      </c>
      <c r="D2838" s="736" t="s">
        <v>404</v>
      </c>
      <c r="E2838" s="581" t="s">
        <v>404</v>
      </c>
      <c r="F2838" s="581" t="s">
        <v>404</v>
      </c>
      <c r="G2838" s="737" t="s">
        <v>404</v>
      </c>
      <c r="H2838" s="738" t="s">
        <v>404</v>
      </c>
      <c r="I2838" s="736" t="s">
        <v>404</v>
      </c>
      <c r="J2838" s="736" t="s">
        <v>404</v>
      </c>
      <c r="K2838" s="707" t="s">
        <v>164</v>
      </c>
      <c r="L2838" s="736" t="s">
        <v>404</v>
      </c>
      <c r="M2838" s="736" t="s">
        <v>404</v>
      </c>
      <c r="N2838" s="736" t="s">
        <v>404</v>
      </c>
      <c r="O2838" s="736" t="s">
        <v>404</v>
      </c>
      <c r="P2838" s="736" t="s">
        <v>404</v>
      </c>
      <c r="Q2838" s="736" t="s">
        <v>404</v>
      </c>
    </row>
    <row r="2839" spans="1:17" x14ac:dyDescent="0.35">
      <c r="A2839" s="580">
        <v>22</v>
      </c>
      <c r="B2839" s="627">
        <v>35.56</v>
      </c>
      <c r="C2839" s="627">
        <v>31.68</v>
      </c>
      <c r="D2839" s="736">
        <v>30.48</v>
      </c>
      <c r="E2839" s="581">
        <v>31.4</v>
      </c>
      <c r="F2839" s="581">
        <v>29</v>
      </c>
      <c r="G2839" s="737">
        <v>40.4</v>
      </c>
      <c r="H2839" s="738">
        <v>21.4</v>
      </c>
      <c r="I2839" s="742">
        <v>96</v>
      </c>
      <c r="J2839" s="742">
        <v>22</v>
      </c>
      <c r="K2839" s="707" t="s">
        <v>164</v>
      </c>
      <c r="L2839" s="737">
        <v>8.879999999999999</v>
      </c>
      <c r="M2839" s="743">
        <v>0.68</v>
      </c>
      <c r="N2839" s="743"/>
      <c r="O2839" s="736" t="s">
        <v>404</v>
      </c>
      <c r="P2839" s="736" t="s">
        <v>404</v>
      </c>
      <c r="Q2839" s="736" t="s">
        <v>404</v>
      </c>
    </row>
    <row r="2840" spans="1:17" x14ac:dyDescent="0.35">
      <c r="A2840" s="580">
        <v>23</v>
      </c>
      <c r="B2840" s="627">
        <v>36.519999999999996</v>
      </c>
      <c r="C2840" s="627">
        <v>31.560000000000002</v>
      </c>
      <c r="D2840" s="736">
        <v>30.559999999999995</v>
      </c>
      <c r="E2840" s="581">
        <v>31.6</v>
      </c>
      <c r="F2840" s="581">
        <v>28.96</v>
      </c>
      <c r="G2840" s="737">
        <v>40</v>
      </c>
      <c r="H2840" s="738">
        <v>20.8</v>
      </c>
      <c r="I2840" s="739">
        <v>37</v>
      </c>
      <c r="J2840" s="739">
        <v>22</v>
      </c>
      <c r="K2840" s="707" t="s">
        <v>164</v>
      </c>
      <c r="L2840" s="737">
        <v>8.86</v>
      </c>
      <c r="M2840" s="740">
        <v>0.86</v>
      </c>
      <c r="N2840" s="740"/>
      <c r="O2840" s="736" t="s">
        <v>404</v>
      </c>
      <c r="P2840" s="736" t="s">
        <v>404</v>
      </c>
      <c r="Q2840" s="736" t="s">
        <v>404</v>
      </c>
    </row>
    <row r="2841" spans="1:17" x14ac:dyDescent="0.35">
      <c r="A2841" s="580">
        <v>24</v>
      </c>
      <c r="B2841" s="627">
        <v>36.760000000000005</v>
      </c>
      <c r="C2841" s="627">
        <v>31.24</v>
      </c>
      <c r="D2841" s="736">
        <v>30.76</v>
      </c>
      <c r="E2841" s="581">
        <v>31.639999999999997</v>
      </c>
      <c r="F2841" s="581">
        <v>29</v>
      </c>
      <c r="G2841" s="737">
        <v>39.200000000000003</v>
      </c>
      <c r="H2841" s="738">
        <v>21</v>
      </c>
      <c r="I2841" s="739">
        <v>61</v>
      </c>
      <c r="J2841" s="739">
        <v>23</v>
      </c>
      <c r="K2841" s="707" t="s">
        <v>164</v>
      </c>
      <c r="L2841" s="737">
        <v>12.14</v>
      </c>
      <c r="M2841" s="740">
        <v>0.79</v>
      </c>
      <c r="N2841" s="740"/>
      <c r="O2841" s="736" t="s">
        <v>404</v>
      </c>
      <c r="P2841" s="736" t="s">
        <v>404</v>
      </c>
      <c r="Q2841" s="736" t="s">
        <v>404</v>
      </c>
    </row>
    <row r="2842" spans="1:17" x14ac:dyDescent="0.35">
      <c r="A2842" s="580">
        <v>25</v>
      </c>
      <c r="B2842" s="627">
        <v>36.6</v>
      </c>
      <c r="C2842" s="627">
        <v>32.36</v>
      </c>
      <c r="D2842" s="736">
        <v>30.839999999999996</v>
      </c>
      <c r="E2842" s="581">
        <v>31.880000000000003</v>
      </c>
      <c r="F2842" s="581">
        <v>29.04</v>
      </c>
      <c r="G2842" s="737">
        <v>38</v>
      </c>
      <c r="H2842" s="738">
        <v>21.6</v>
      </c>
      <c r="I2842" s="739">
        <v>61</v>
      </c>
      <c r="J2842" s="739">
        <v>32</v>
      </c>
      <c r="K2842" s="707" t="s">
        <v>164</v>
      </c>
      <c r="L2842" s="737">
        <v>8.66</v>
      </c>
      <c r="M2842" s="740">
        <v>1.1499999999999999</v>
      </c>
      <c r="N2842" s="740"/>
      <c r="O2842" s="736" t="s">
        <v>404</v>
      </c>
      <c r="P2842" s="736" t="s">
        <v>404</v>
      </c>
      <c r="Q2842" s="736" t="s">
        <v>404</v>
      </c>
    </row>
    <row r="2843" spans="1:17" x14ac:dyDescent="0.35">
      <c r="A2843" s="580">
        <v>26</v>
      </c>
      <c r="B2843" s="627">
        <v>35.680000000000007</v>
      </c>
      <c r="C2843" s="627">
        <v>31.28</v>
      </c>
      <c r="D2843" s="736">
        <v>30.640000000000004</v>
      </c>
      <c r="E2843" s="581">
        <v>30.720000000000006</v>
      </c>
      <c r="F2843" s="581">
        <v>29.2</v>
      </c>
      <c r="G2843" s="737">
        <v>36.4</v>
      </c>
      <c r="H2843" s="738">
        <v>20.399999999999999</v>
      </c>
      <c r="I2843" s="739">
        <v>75</v>
      </c>
      <c r="J2843" s="739">
        <v>35</v>
      </c>
      <c r="K2843" s="707" t="s">
        <v>164</v>
      </c>
      <c r="L2843" s="737">
        <v>6</v>
      </c>
      <c r="M2843" s="740">
        <v>0.79</v>
      </c>
      <c r="N2843" s="740"/>
      <c r="O2843" s="736" t="s">
        <v>404</v>
      </c>
      <c r="P2843" s="736" t="s">
        <v>404</v>
      </c>
      <c r="Q2843" s="736" t="s">
        <v>404</v>
      </c>
    </row>
    <row r="2844" spans="1:17" x14ac:dyDescent="0.35">
      <c r="A2844" s="580">
        <v>27</v>
      </c>
      <c r="B2844" s="627">
        <v>38.799999999999997</v>
      </c>
      <c r="C2844" s="627">
        <v>32.200000000000003</v>
      </c>
      <c r="D2844" s="736">
        <v>30.76</v>
      </c>
      <c r="E2844" s="581">
        <v>31.639999999999997</v>
      </c>
      <c r="F2844" s="581">
        <v>29.160000000000004</v>
      </c>
      <c r="G2844" s="737">
        <v>39.6</v>
      </c>
      <c r="H2844" s="738">
        <v>20.399999999999999</v>
      </c>
      <c r="I2844" s="739">
        <v>61</v>
      </c>
      <c r="J2844" s="739">
        <v>29</v>
      </c>
      <c r="K2844" s="707" t="s">
        <v>164</v>
      </c>
      <c r="L2844" s="737">
        <v>7.57</v>
      </c>
      <c r="M2844" s="740">
        <v>0.84</v>
      </c>
      <c r="N2844" s="740"/>
      <c r="O2844" s="736" t="s">
        <v>404</v>
      </c>
      <c r="P2844" s="736" t="s">
        <v>404</v>
      </c>
      <c r="Q2844" s="736" t="s">
        <v>404</v>
      </c>
    </row>
    <row r="2845" spans="1:17" x14ac:dyDescent="0.35">
      <c r="A2845" s="580">
        <v>28</v>
      </c>
      <c r="B2845" s="627">
        <v>36.4</v>
      </c>
      <c r="C2845" s="627">
        <v>32.56</v>
      </c>
      <c r="D2845" s="736">
        <v>30.880000000000003</v>
      </c>
      <c r="E2845" s="581">
        <v>31.4</v>
      </c>
      <c r="F2845" s="581">
        <v>29.119999999999997</v>
      </c>
      <c r="G2845" s="737">
        <v>40.200000000000003</v>
      </c>
      <c r="H2845" s="738">
        <v>21.8</v>
      </c>
      <c r="I2845" s="739">
        <v>61</v>
      </c>
      <c r="J2845" s="739">
        <v>45</v>
      </c>
      <c r="K2845" s="707" t="s">
        <v>164</v>
      </c>
      <c r="L2845" s="737">
        <v>3.22</v>
      </c>
      <c r="M2845" s="740">
        <v>0.7</v>
      </c>
      <c r="N2845" s="740"/>
      <c r="O2845" s="736" t="s">
        <v>404</v>
      </c>
      <c r="P2845" s="736" t="s">
        <v>404</v>
      </c>
      <c r="Q2845" s="736" t="s">
        <v>404</v>
      </c>
    </row>
    <row r="2846" spans="1:17" x14ac:dyDescent="0.35">
      <c r="A2846" s="580">
        <v>29</v>
      </c>
      <c r="B2846" s="627">
        <v>36.92</v>
      </c>
      <c r="C2846" s="627">
        <v>32.64</v>
      </c>
      <c r="D2846" s="736">
        <v>31.28</v>
      </c>
      <c r="E2846" s="581">
        <v>31.2</v>
      </c>
      <c r="F2846" s="581">
        <v>29.119999999999997</v>
      </c>
      <c r="G2846" s="737">
        <v>41.2</v>
      </c>
      <c r="H2846" s="738">
        <v>21.8</v>
      </c>
      <c r="I2846" s="739">
        <v>64</v>
      </c>
      <c r="J2846" s="739">
        <v>28</v>
      </c>
      <c r="K2846" s="707" t="s">
        <v>164</v>
      </c>
      <c r="L2846" s="737">
        <v>10.86</v>
      </c>
      <c r="M2846" s="740">
        <v>0.75</v>
      </c>
      <c r="N2846" s="740"/>
      <c r="O2846" s="736" t="s">
        <v>404</v>
      </c>
      <c r="P2846" s="736" t="s">
        <v>404</v>
      </c>
      <c r="Q2846" s="736" t="s">
        <v>404</v>
      </c>
    </row>
    <row r="2847" spans="1:17" x14ac:dyDescent="0.35">
      <c r="A2847" s="580">
        <v>30</v>
      </c>
      <c r="B2847" s="627">
        <v>40.36</v>
      </c>
      <c r="C2847" s="627">
        <v>33.200000000000003</v>
      </c>
      <c r="D2847" s="736">
        <v>31.96</v>
      </c>
      <c r="E2847" s="581">
        <v>30.959999999999997</v>
      </c>
      <c r="F2847" s="581">
        <v>29.32</v>
      </c>
      <c r="G2847" s="737">
        <v>40</v>
      </c>
      <c r="H2847" s="738">
        <v>20.399999999999999</v>
      </c>
      <c r="I2847" s="739">
        <v>62</v>
      </c>
      <c r="J2847" s="739">
        <v>26</v>
      </c>
      <c r="K2847" s="707" t="s">
        <v>164</v>
      </c>
      <c r="L2847" s="737">
        <v>11.14</v>
      </c>
      <c r="M2847" s="740">
        <v>1.66</v>
      </c>
      <c r="N2847" s="740"/>
      <c r="O2847" s="736" t="s">
        <v>404</v>
      </c>
      <c r="P2847" s="736" t="s">
        <v>404</v>
      </c>
      <c r="Q2847" s="736" t="s">
        <v>404</v>
      </c>
    </row>
    <row r="2848" spans="1:17" ht="15" thickBot="1" x14ac:dyDescent="0.4">
      <c r="A2848" s="580">
        <v>31</v>
      </c>
      <c r="B2848" s="627">
        <v>36</v>
      </c>
      <c r="C2848" s="627">
        <v>33.4</v>
      </c>
      <c r="D2848" s="581">
        <v>32</v>
      </c>
      <c r="E2848" s="581">
        <v>31.879999999999995</v>
      </c>
      <c r="F2848" s="581">
        <v>29.479999999999997</v>
      </c>
      <c r="G2848" s="581">
        <v>39.799999999999997</v>
      </c>
      <c r="H2848" s="581">
        <v>22.6</v>
      </c>
      <c r="I2848" s="581">
        <v>58</v>
      </c>
      <c r="J2848" s="746">
        <v>23</v>
      </c>
      <c r="K2848" s="707" t="s">
        <v>164</v>
      </c>
      <c r="L2848" s="737">
        <v>7.71</v>
      </c>
      <c r="M2848" s="740">
        <v>0.86</v>
      </c>
      <c r="N2848" s="740"/>
      <c r="O2848" s="736" t="s">
        <v>404</v>
      </c>
      <c r="P2848" s="736" t="s">
        <v>404</v>
      </c>
      <c r="Q2848" s="737">
        <v>0</v>
      </c>
    </row>
    <row r="2849" spans="1:17" ht="15" thickBot="1" x14ac:dyDescent="0.4">
      <c r="A2849" s="597" t="s">
        <v>16</v>
      </c>
      <c r="B2849" s="604">
        <f t="shared" ref="B2849:J2849" si="553">SUM(B2818:B2848)</f>
        <v>406.68</v>
      </c>
      <c r="C2849" s="604">
        <f t="shared" si="553"/>
        <v>384.68</v>
      </c>
      <c r="D2849" s="604">
        <f t="shared" si="553"/>
        <v>340.47999999999996</v>
      </c>
      <c r="E2849" s="604">
        <f t="shared" si="553"/>
        <v>345.32</v>
      </c>
      <c r="F2849" s="604">
        <f t="shared" si="553"/>
        <v>322.39999999999998</v>
      </c>
      <c r="G2849" s="604">
        <f t="shared" si="553"/>
        <v>433.2</v>
      </c>
      <c r="H2849" s="604">
        <f t="shared" si="553"/>
        <v>231.20000000000005</v>
      </c>
      <c r="I2849" s="604">
        <f t="shared" si="553"/>
        <v>707</v>
      </c>
      <c r="J2849" s="604">
        <f t="shared" si="553"/>
        <v>310</v>
      </c>
      <c r="K2849" s="707" t="s">
        <v>164</v>
      </c>
      <c r="L2849" s="604">
        <f>SUM(L2818:L2848)</f>
        <v>85.039999999999992</v>
      </c>
      <c r="M2849" s="604">
        <f>SUM(M2818:M2848)</f>
        <v>10.11</v>
      </c>
      <c r="N2849" s="604"/>
      <c r="O2849" s="604"/>
      <c r="P2849" s="604"/>
      <c r="Q2849" s="604"/>
    </row>
    <row r="2850" spans="1:17" ht="15" thickBot="1" x14ac:dyDescent="0.4">
      <c r="A2850" s="597" t="s">
        <v>18</v>
      </c>
      <c r="B2850" s="604">
        <f t="shared" ref="B2850:J2850" si="554">AVERAGE(B2818:B2848)</f>
        <v>33.89</v>
      </c>
      <c r="C2850" s="604">
        <f t="shared" si="554"/>
        <v>32.056666666666665</v>
      </c>
      <c r="D2850" s="604">
        <f t="shared" si="554"/>
        <v>30.95272727272727</v>
      </c>
      <c r="E2850" s="604">
        <f t="shared" si="554"/>
        <v>31.392727272727271</v>
      </c>
      <c r="F2850" s="604">
        <f t="shared" si="554"/>
        <v>29.309090909090909</v>
      </c>
      <c r="G2850" s="604">
        <f t="shared" si="554"/>
        <v>39.381818181818183</v>
      </c>
      <c r="H2850" s="604">
        <f t="shared" si="554"/>
        <v>21.018181818181823</v>
      </c>
      <c r="I2850" s="604">
        <f t="shared" si="554"/>
        <v>64.272727272727266</v>
      </c>
      <c r="J2850" s="604">
        <f t="shared" si="554"/>
        <v>28.181818181818183</v>
      </c>
      <c r="K2850" s="707" t="s">
        <v>164</v>
      </c>
      <c r="L2850" s="604">
        <f>AVERAGE(L2818:L2848)</f>
        <v>7.7309090909090905</v>
      </c>
      <c r="M2850" s="604">
        <f>AVERAGE(M2818:M2848)</f>
        <v>0.91909090909090907</v>
      </c>
      <c r="N2850" s="604"/>
      <c r="O2850" s="604"/>
      <c r="P2850" s="604"/>
      <c r="Q2850" s="604"/>
    </row>
    <row r="2851" spans="1:17" x14ac:dyDescent="0.35">
      <c r="A2851" s="645" t="s">
        <v>49</v>
      </c>
      <c r="B2851" s="604">
        <f t="shared" ref="B2851:J2851" si="555">B2849</f>
        <v>406.68</v>
      </c>
      <c r="C2851" s="604">
        <f t="shared" si="555"/>
        <v>384.68</v>
      </c>
      <c r="D2851" s="604">
        <f t="shared" si="555"/>
        <v>340.47999999999996</v>
      </c>
      <c r="E2851" s="604">
        <f t="shared" si="555"/>
        <v>345.32</v>
      </c>
      <c r="F2851" s="604">
        <f t="shared" si="555"/>
        <v>322.39999999999998</v>
      </c>
      <c r="G2851" s="604">
        <f t="shared" si="555"/>
        <v>433.2</v>
      </c>
      <c r="H2851" s="604">
        <f t="shared" si="555"/>
        <v>231.20000000000005</v>
      </c>
      <c r="I2851" s="604">
        <f t="shared" si="555"/>
        <v>707</v>
      </c>
      <c r="J2851" s="604">
        <f t="shared" si="555"/>
        <v>310</v>
      </c>
      <c r="K2851" s="707" t="s">
        <v>164</v>
      </c>
      <c r="L2851" s="604">
        <f>L2849</f>
        <v>85.039999999999992</v>
      </c>
      <c r="M2851" s="604">
        <f>M2849</f>
        <v>10.11</v>
      </c>
      <c r="N2851" s="604"/>
      <c r="O2851" s="604"/>
      <c r="P2851" s="604"/>
      <c r="Q2851" s="604"/>
    </row>
    <row r="2852" spans="1:17" x14ac:dyDescent="0.35">
      <c r="A2852" s="580" t="s">
        <v>21</v>
      </c>
      <c r="B2852" s="692">
        <f t="shared" ref="B2852:J2852" si="556">B2851/12</f>
        <v>33.89</v>
      </c>
      <c r="C2852" s="692">
        <f t="shared" si="556"/>
        <v>32.056666666666665</v>
      </c>
      <c r="D2852" s="692">
        <f t="shared" si="556"/>
        <v>28.373333333333331</v>
      </c>
      <c r="E2852" s="692">
        <f t="shared" si="556"/>
        <v>28.776666666666667</v>
      </c>
      <c r="F2852" s="692">
        <f t="shared" si="556"/>
        <v>26.866666666666664</v>
      </c>
      <c r="G2852" s="692">
        <f t="shared" si="556"/>
        <v>36.1</v>
      </c>
      <c r="H2852" s="692">
        <f t="shared" si="556"/>
        <v>19.266666666666669</v>
      </c>
      <c r="I2852" s="692">
        <f t="shared" si="556"/>
        <v>58.916666666666664</v>
      </c>
      <c r="J2852" s="692">
        <f t="shared" si="556"/>
        <v>25.833333333333332</v>
      </c>
      <c r="K2852" s="707" t="s">
        <v>164</v>
      </c>
      <c r="L2852" s="692">
        <f>L2851/12</f>
        <v>7.086666666666666</v>
      </c>
      <c r="M2852" s="692">
        <f>M2851/12</f>
        <v>0.84249999999999992</v>
      </c>
      <c r="N2852" s="692"/>
      <c r="O2852" s="692"/>
      <c r="P2852" s="692"/>
      <c r="Q2852" s="692"/>
    </row>
    <row r="2853" spans="1:17" x14ac:dyDescent="0.35">
      <c r="A2853" s="634"/>
      <c r="B2853" s="634"/>
      <c r="C2853" s="634"/>
      <c r="D2853" s="634"/>
      <c r="E2853" s="634"/>
      <c r="F2853" s="634"/>
      <c r="G2853" s="634"/>
      <c r="H2853" s="634"/>
      <c r="I2853" s="634"/>
      <c r="J2853" s="634"/>
      <c r="K2853" s="634"/>
      <c r="L2853" s="634"/>
      <c r="M2853" s="634"/>
      <c r="N2853" s="634"/>
      <c r="O2853" s="634"/>
      <c r="P2853" s="634"/>
      <c r="Q2853" s="634"/>
    </row>
    <row r="2854" spans="1:17" x14ac:dyDescent="0.35">
      <c r="A2854" s="634"/>
      <c r="B2854" s="634"/>
      <c r="C2854" s="634"/>
      <c r="D2854" s="634"/>
      <c r="E2854" s="634"/>
      <c r="F2854" s="634"/>
      <c r="G2854" s="634"/>
      <c r="H2854" s="634"/>
      <c r="I2854" s="634"/>
      <c r="J2854" s="634"/>
      <c r="K2854" s="634"/>
      <c r="L2854" s="634"/>
      <c r="M2854" s="634"/>
      <c r="N2854" s="634"/>
      <c r="O2854" s="634"/>
      <c r="P2854" s="634"/>
      <c r="Q2854" s="634"/>
    </row>
    <row r="2855" spans="1:17" x14ac:dyDescent="0.35">
      <c r="A2855" s="634"/>
      <c r="B2855" s="1595" t="s">
        <v>405</v>
      </c>
      <c r="C2855" s="1595"/>
      <c r="D2855" s="1595"/>
      <c r="E2855" s="1595"/>
      <c r="F2855" s="1595"/>
      <c r="G2855" s="1595"/>
      <c r="H2855" s="1595"/>
      <c r="I2855" s="1595"/>
      <c r="J2855" s="1595"/>
      <c r="K2855" s="1595"/>
      <c r="L2855" s="1595"/>
      <c r="M2855" s="1595"/>
      <c r="N2855" s="658"/>
      <c r="O2855" s="658"/>
      <c r="P2855" s="657"/>
      <c r="Q2855" s="634"/>
    </row>
    <row r="2856" spans="1:17" ht="24" customHeight="1" x14ac:dyDescent="0.35">
      <c r="A2856" s="1602" t="s">
        <v>1</v>
      </c>
      <c r="B2856" s="1598" t="s">
        <v>23</v>
      </c>
      <c r="C2856" s="1599"/>
      <c r="D2856" s="1599"/>
      <c r="E2856" s="1599"/>
      <c r="F2856" s="1600"/>
      <c r="G2856" s="1598" t="s">
        <v>24</v>
      </c>
      <c r="H2856" s="1600"/>
      <c r="I2856" s="1598" t="s">
        <v>4</v>
      </c>
      <c r="J2856" s="1600"/>
      <c r="K2856" s="1590" t="s">
        <v>5</v>
      </c>
      <c r="L2856" s="1592"/>
      <c r="M2856" s="1590" t="s">
        <v>6</v>
      </c>
      <c r="N2856" s="1591"/>
      <c r="O2856" s="1592"/>
      <c r="P2856" s="1593" t="s">
        <v>7</v>
      </c>
      <c r="Q2856" s="1593" t="s">
        <v>8</v>
      </c>
    </row>
    <row r="2857" spans="1:17" ht="26" x14ac:dyDescent="0.35">
      <c r="A2857" s="1603"/>
      <c r="B2857" s="630" t="s">
        <v>396</v>
      </c>
      <c r="C2857" s="630" t="s">
        <v>399</v>
      </c>
      <c r="D2857" s="630" t="s">
        <v>322</v>
      </c>
      <c r="E2857" s="630" t="s">
        <v>228</v>
      </c>
      <c r="F2857" s="630" t="s">
        <v>229</v>
      </c>
      <c r="G2857" s="630" t="s">
        <v>9</v>
      </c>
      <c r="H2857" s="630" t="s">
        <v>10</v>
      </c>
      <c r="I2857" s="630" t="s">
        <v>9</v>
      </c>
      <c r="J2857" s="630" t="s">
        <v>10</v>
      </c>
      <c r="K2857" s="630" t="s">
        <v>11</v>
      </c>
      <c r="L2857" s="630" t="s">
        <v>12</v>
      </c>
      <c r="M2857" s="396" t="s">
        <v>13</v>
      </c>
      <c r="N2857" s="396" t="s">
        <v>14</v>
      </c>
      <c r="O2857" s="396" t="s">
        <v>15</v>
      </c>
      <c r="P2857" s="1579"/>
      <c r="Q2857" s="1579"/>
    </row>
    <row r="2858" spans="1:17" x14ac:dyDescent="0.35">
      <c r="A2858" s="580">
        <v>1</v>
      </c>
      <c r="B2858" s="627">
        <v>37.320000000000007</v>
      </c>
      <c r="C2858" s="627">
        <v>33.119999999999997</v>
      </c>
      <c r="D2858" s="736">
        <v>31.520000000000003</v>
      </c>
      <c r="E2858" s="581">
        <v>31.920000000000005</v>
      </c>
      <c r="F2858" s="581">
        <v>29.560000000000002</v>
      </c>
      <c r="G2858" s="737">
        <v>40</v>
      </c>
      <c r="H2858" s="738">
        <v>20.8</v>
      </c>
      <c r="I2858" s="739">
        <v>58</v>
      </c>
      <c r="J2858" s="739">
        <v>23</v>
      </c>
      <c r="K2858" s="707">
        <v>0</v>
      </c>
      <c r="L2858" s="747">
        <v>10.64</v>
      </c>
      <c r="M2858" s="740">
        <v>1.48</v>
      </c>
      <c r="N2858" s="740">
        <v>0</v>
      </c>
      <c r="O2858" s="740">
        <v>0</v>
      </c>
      <c r="P2858" s="736">
        <v>0</v>
      </c>
      <c r="Q2858" s="736">
        <v>0</v>
      </c>
    </row>
    <row r="2859" spans="1:17" x14ac:dyDescent="0.35">
      <c r="A2859" s="580">
        <v>2</v>
      </c>
      <c r="B2859" s="627">
        <v>37.679999999999993</v>
      </c>
      <c r="C2859" s="627">
        <v>33.36</v>
      </c>
      <c r="D2859" s="736">
        <v>31.839999999999996</v>
      </c>
      <c r="E2859" s="581">
        <v>32.44</v>
      </c>
      <c r="F2859" s="581">
        <v>29.76</v>
      </c>
      <c r="G2859" s="737">
        <v>40</v>
      </c>
      <c r="H2859" s="738">
        <v>20.399999999999999</v>
      </c>
      <c r="I2859" s="736">
        <v>60</v>
      </c>
      <c r="J2859" s="736">
        <v>25</v>
      </c>
      <c r="K2859" s="707">
        <v>0</v>
      </c>
      <c r="L2859" s="736">
        <v>10.54</v>
      </c>
      <c r="M2859" s="736">
        <v>1.05</v>
      </c>
      <c r="N2859" s="736">
        <v>0</v>
      </c>
      <c r="O2859" s="740">
        <v>0</v>
      </c>
      <c r="P2859" s="736">
        <v>0</v>
      </c>
      <c r="Q2859" s="736">
        <v>0</v>
      </c>
    </row>
    <row r="2860" spans="1:17" x14ac:dyDescent="0.35">
      <c r="A2860" s="580">
        <v>3</v>
      </c>
      <c r="B2860" s="627">
        <v>37.72</v>
      </c>
      <c r="C2860" s="627">
        <v>33.799999999999997</v>
      </c>
      <c r="D2860" s="736">
        <v>31.76</v>
      </c>
      <c r="E2860" s="581">
        <v>32.64</v>
      </c>
      <c r="F2860" s="581">
        <v>29.839999999999996</v>
      </c>
      <c r="G2860" s="737">
        <v>40</v>
      </c>
      <c r="H2860" s="738">
        <v>24</v>
      </c>
      <c r="I2860" s="736">
        <v>53</v>
      </c>
      <c r="J2860" s="736">
        <v>26</v>
      </c>
      <c r="K2860" s="707">
        <v>0</v>
      </c>
      <c r="L2860" s="736">
        <v>10.08</v>
      </c>
      <c r="M2860" s="736">
        <v>0.68</v>
      </c>
      <c r="N2860" s="736">
        <v>0</v>
      </c>
      <c r="O2860" s="740">
        <v>0</v>
      </c>
      <c r="P2860" s="736">
        <v>0</v>
      </c>
      <c r="Q2860" s="736">
        <v>0</v>
      </c>
    </row>
    <row r="2861" spans="1:17" x14ac:dyDescent="0.35">
      <c r="A2861" s="580">
        <v>4</v>
      </c>
      <c r="B2861" s="627">
        <v>38.4</v>
      </c>
      <c r="C2861" s="627">
        <v>34.119999999999997</v>
      </c>
      <c r="D2861" s="736">
        <v>32.36</v>
      </c>
      <c r="E2861" s="581">
        <v>32.92</v>
      </c>
      <c r="F2861" s="581">
        <v>30.04</v>
      </c>
      <c r="G2861" s="737">
        <v>38.6</v>
      </c>
      <c r="H2861" s="738">
        <v>25.6</v>
      </c>
      <c r="I2861" s="736">
        <v>64</v>
      </c>
      <c r="J2861" s="736">
        <v>29</v>
      </c>
      <c r="K2861" s="707">
        <v>0</v>
      </c>
      <c r="L2861" s="736">
        <v>11.92</v>
      </c>
      <c r="M2861" s="736">
        <v>1.17</v>
      </c>
      <c r="N2861" s="736"/>
      <c r="O2861" s="740">
        <v>0</v>
      </c>
      <c r="P2861" s="736"/>
      <c r="Q2861" s="736">
        <v>0</v>
      </c>
    </row>
    <row r="2862" spans="1:17" x14ac:dyDescent="0.35">
      <c r="A2862" s="580">
        <v>5</v>
      </c>
      <c r="B2862" s="627">
        <v>38.880000000000003</v>
      </c>
      <c r="C2862" s="627">
        <v>33.279999999999994</v>
      </c>
      <c r="D2862" s="736">
        <v>32.56</v>
      </c>
      <c r="E2862" s="581">
        <v>32</v>
      </c>
      <c r="F2862" s="581">
        <v>30.2</v>
      </c>
      <c r="G2862" s="737">
        <v>40</v>
      </c>
      <c r="H2862" s="738" t="s">
        <v>406</v>
      </c>
      <c r="I2862" s="736">
        <v>58</v>
      </c>
      <c r="J2862" s="736">
        <v>27</v>
      </c>
      <c r="K2862" s="707">
        <v>0</v>
      </c>
      <c r="L2862" s="736">
        <v>7.7799999999999994</v>
      </c>
      <c r="M2862" s="736">
        <v>0.71</v>
      </c>
      <c r="N2862" s="736">
        <v>0</v>
      </c>
      <c r="O2862" s="740">
        <v>0</v>
      </c>
      <c r="P2862" s="736">
        <v>0</v>
      </c>
      <c r="Q2862" s="736">
        <v>0</v>
      </c>
    </row>
    <row r="2863" spans="1:17" x14ac:dyDescent="0.35">
      <c r="A2863" s="580">
        <v>6</v>
      </c>
      <c r="B2863" s="627">
        <v>39.44</v>
      </c>
      <c r="C2863" s="627">
        <v>34.56</v>
      </c>
      <c r="D2863" s="736">
        <v>32.72</v>
      </c>
      <c r="E2863" s="581">
        <v>32.480000000000004</v>
      </c>
      <c r="F2863" s="581">
        <v>30.2</v>
      </c>
      <c r="G2863" s="737">
        <v>41</v>
      </c>
      <c r="H2863" s="738">
        <v>22.2</v>
      </c>
      <c r="I2863" s="736">
        <v>65</v>
      </c>
      <c r="J2863" s="736">
        <v>23</v>
      </c>
      <c r="K2863" s="707">
        <v>0</v>
      </c>
      <c r="L2863" s="736">
        <v>11.2</v>
      </c>
      <c r="M2863" s="736">
        <v>1.5</v>
      </c>
      <c r="N2863" s="736">
        <v>0</v>
      </c>
      <c r="O2863" s="740">
        <v>0</v>
      </c>
      <c r="P2863" s="736">
        <v>0</v>
      </c>
      <c r="Q2863" s="736">
        <v>0</v>
      </c>
    </row>
    <row r="2864" spans="1:17" x14ac:dyDescent="0.35">
      <c r="A2864" s="580">
        <v>7</v>
      </c>
      <c r="B2864" s="627">
        <v>38.239999999999995</v>
      </c>
      <c r="C2864" s="627">
        <v>34.04</v>
      </c>
      <c r="D2864" s="736">
        <v>32.6</v>
      </c>
      <c r="E2864" s="581">
        <v>32.24</v>
      </c>
      <c r="F2864" s="581">
        <v>30.2</v>
      </c>
      <c r="G2864" s="737">
        <v>40</v>
      </c>
      <c r="H2864" s="738">
        <v>21.2</v>
      </c>
      <c r="I2864" s="736">
        <v>40</v>
      </c>
      <c r="J2864" s="736">
        <v>23</v>
      </c>
      <c r="K2864" s="707">
        <v>0</v>
      </c>
      <c r="L2864" s="736">
        <v>0</v>
      </c>
      <c r="M2864" s="736">
        <v>0.5</v>
      </c>
      <c r="N2864" s="736">
        <v>0</v>
      </c>
      <c r="O2864" s="740">
        <v>0</v>
      </c>
      <c r="P2864" s="736">
        <v>0</v>
      </c>
      <c r="Q2864" s="736">
        <v>0</v>
      </c>
    </row>
    <row r="2865" spans="1:17" x14ac:dyDescent="0.35">
      <c r="A2865" s="580">
        <v>8</v>
      </c>
      <c r="B2865" s="627">
        <v>36.959999999999994</v>
      </c>
      <c r="C2865" s="627">
        <v>33.119999999999997</v>
      </c>
      <c r="D2865" s="736">
        <v>32.08</v>
      </c>
      <c r="E2865" s="581">
        <v>32.64</v>
      </c>
      <c r="F2865" s="581">
        <v>30.32</v>
      </c>
      <c r="G2865" s="737">
        <v>39.5</v>
      </c>
      <c r="H2865" s="738">
        <v>19</v>
      </c>
      <c r="I2865" s="736">
        <v>59</v>
      </c>
      <c r="J2865" s="736">
        <v>20</v>
      </c>
      <c r="K2865" s="707">
        <v>0</v>
      </c>
      <c r="L2865" s="736">
        <v>8.92</v>
      </c>
      <c r="M2865" s="736">
        <v>0.75</v>
      </c>
      <c r="N2865" s="736">
        <v>0</v>
      </c>
      <c r="O2865" s="740">
        <v>0</v>
      </c>
      <c r="P2865" s="736">
        <v>0</v>
      </c>
      <c r="Q2865" s="736">
        <v>0</v>
      </c>
    </row>
    <row r="2866" spans="1:17" x14ac:dyDescent="0.35">
      <c r="A2866" s="580">
        <v>9</v>
      </c>
      <c r="B2866" s="627">
        <v>35.880000000000003</v>
      </c>
      <c r="C2866" s="627">
        <v>32.239999999999995</v>
      </c>
      <c r="D2866" s="736">
        <v>32.839999999999996</v>
      </c>
      <c r="E2866" s="581">
        <v>32.279999999999994</v>
      </c>
      <c r="F2866" s="581">
        <v>30.4</v>
      </c>
      <c r="G2866" s="737">
        <v>38.6</v>
      </c>
      <c r="H2866" s="738">
        <v>17.399999999999999</v>
      </c>
      <c r="I2866" s="736">
        <v>47</v>
      </c>
      <c r="J2866" s="736">
        <v>20</v>
      </c>
      <c r="K2866" s="707">
        <v>0</v>
      </c>
      <c r="L2866" s="736">
        <v>9.7799999999999994</v>
      </c>
      <c r="M2866" s="736">
        <v>0.93</v>
      </c>
      <c r="N2866" s="736">
        <v>0</v>
      </c>
      <c r="O2866" s="740">
        <v>0</v>
      </c>
      <c r="P2866" s="736">
        <v>0</v>
      </c>
      <c r="Q2866" s="736">
        <v>0</v>
      </c>
    </row>
    <row r="2867" spans="1:17" ht="15" thickBot="1" x14ac:dyDescent="0.4">
      <c r="A2867" s="580">
        <v>10</v>
      </c>
      <c r="B2867" s="627">
        <v>36.119999999999997</v>
      </c>
      <c r="C2867" s="627">
        <v>32</v>
      </c>
      <c r="D2867" s="736">
        <v>31</v>
      </c>
      <c r="E2867" s="581">
        <v>32.679999999999993</v>
      </c>
      <c r="F2867" s="581">
        <v>30.52</v>
      </c>
      <c r="G2867" s="737">
        <v>40.4</v>
      </c>
      <c r="H2867" s="738">
        <v>16.399999999999999</v>
      </c>
      <c r="I2867" s="736">
        <v>53</v>
      </c>
      <c r="J2867" s="736">
        <v>21</v>
      </c>
      <c r="K2867" s="707">
        <v>0</v>
      </c>
      <c r="L2867" s="736">
        <v>9.92</v>
      </c>
      <c r="M2867" s="736">
        <v>0.56999999999999995</v>
      </c>
      <c r="N2867" s="736">
        <v>0</v>
      </c>
      <c r="O2867" s="740">
        <v>0</v>
      </c>
      <c r="P2867" s="736">
        <v>0</v>
      </c>
      <c r="Q2867" s="736">
        <v>0</v>
      </c>
    </row>
    <row r="2868" spans="1:17" ht="15" thickBot="1" x14ac:dyDescent="0.4">
      <c r="A2868" s="597" t="s">
        <v>16</v>
      </c>
      <c r="B2868" s="604">
        <f t="shared" ref="B2868:J2868" si="557">SUM(B2858:B2867)</f>
        <v>376.64</v>
      </c>
      <c r="C2868" s="604">
        <f t="shared" si="557"/>
        <v>333.64</v>
      </c>
      <c r="D2868" s="604">
        <f t="shared" si="557"/>
        <v>321.27999999999997</v>
      </c>
      <c r="E2868" s="604">
        <f t="shared" si="557"/>
        <v>324.24</v>
      </c>
      <c r="F2868" s="604">
        <f t="shared" si="557"/>
        <v>301.03999999999991</v>
      </c>
      <c r="G2868" s="604">
        <f t="shared" si="557"/>
        <v>398.1</v>
      </c>
      <c r="H2868" s="604">
        <f t="shared" si="557"/>
        <v>187.00000000000003</v>
      </c>
      <c r="I2868" s="604">
        <f t="shared" si="557"/>
        <v>557</v>
      </c>
      <c r="J2868" s="604">
        <f t="shared" si="557"/>
        <v>237</v>
      </c>
      <c r="K2868" s="707">
        <v>0</v>
      </c>
      <c r="L2868" s="604">
        <f>SUM(L2858:L2867)</f>
        <v>90.78</v>
      </c>
      <c r="M2868" s="604">
        <f>SUM(M2858:M2867)</f>
        <v>9.3400000000000016</v>
      </c>
      <c r="N2868" s="604">
        <f>SUM(N2858:N2867)</f>
        <v>0</v>
      </c>
      <c r="O2868" s="740">
        <v>0</v>
      </c>
      <c r="P2868" s="604"/>
      <c r="Q2868" s="736"/>
    </row>
    <row r="2869" spans="1:17" ht="15" thickBot="1" x14ac:dyDescent="0.4">
      <c r="A2869" s="597" t="s">
        <v>18</v>
      </c>
      <c r="B2869" s="604">
        <f t="shared" ref="B2869:J2869" si="558">AVERAGE(B2858:B2867)</f>
        <v>37.664000000000001</v>
      </c>
      <c r="C2869" s="604">
        <f t="shared" si="558"/>
        <v>33.363999999999997</v>
      </c>
      <c r="D2869" s="604">
        <f t="shared" si="558"/>
        <v>32.128</v>
      </c>
      <c r="E2869" s="604">
        <f t="shared" si="558"/>
        <v>32.423999999999999</v>
      </c>
      <c r="F2869" s="604">
        <f t="shared" si="558"/>
        <v>30.103999999999992</v>
      </c>
      <c r="G2869" s="604">
        <f t="shared" si="558"/>
        <v>39.81</v>
      </c>
      <c r="H2869" s="604">
        <f t="shared" si="558"/>
        <v>20.777777777777782</v>
      </c>
      <c r="I2869" s="604">
        <f t="shared" si="558"/>
        <v>55.7</v>
      </c>
      <c r="J2869" s="604">
        <f t="shared" si="558"/>
        <v>23.7</v>
      </c>
      <c r="K2869" s="707">
        <v>0</v>
      </c>
      <c r="L2869" s="604">
        <f>AVERAGE(L2858:L2867)</f>
        <v>9.0779999999999994</v>
      </c>
      <c r="M2869" s="604">
        <f>AVERAGE(M2858:M2867)</f>
        <v>0.93400000000000016</v>
      </c>
      <c r="N2869" s="604">
        <f>AVERAGE(N2858:N2867)</f>
        <v>0</v>
      </c>
      <c r="O2869" s="740">
        <v>0</v>
      </c>
      <c r="P2869" s="604"/>
      <c r="Q2869" s="736"/>
    </row>
    <row r="2870" spans="1:17" x14ac:dyDescent="0.35">
      <c r="A2870" s="580">
        <v>11</v>
      </c>
      <c r="B2870" s="627">
        <v>37.44</v>
      </c>
      <c r="C2870" s="627">
        <v>32.64</v>
      </c>
      <c r="D2870" s="736">
        <v>93.359999999999985</v>
      </c>
      <c r="E2870" s="581">
        <v>32.36</v>
      </c>
      <c r="F2870" s="581">
        <v>30.439999999999998</v>
      </c>
      <c r="G2870" s="737">
        <v>39.6</v>
      </c>
      <c r="H2870" s="738">
        <v>20.6</v>
      </c>
      <c r="I2870" s="736">
        <v>59</v>
      </c>
      <c r="J2870" s="736">
        <v>23</v>
      </c>
      <c r="K2870" s="707">
        <v>0</v>
      </c>
      <c r="L2870" s="736">
        <v>8.66</v>
      </c>
      <c r="M2870" s="736">
        <v>1.04</v>
      </c>
      <c r="N2870" s="736">
        <v>0</v>
      </c>
      <c r="O2870" s="740">
        <v>0</v>
      </c>
      <c r="P2870" s="736">
        <v>0</v>
      </c>
      <c r="Q2870" s="736">
        <v>0</v>
      </c>
    </row>
    <row r="2871" spans="1:17" x14ac:dyDescent="0.35">
      <c r="A2871" s="580">
        <v>12</v>
      </c>
      <c r="B2871" s="627">
        <v>39.200000000000003</v>
      </c>
      <c r="C2871" s="627">
        <v>34</v>
      </c>
      <c r="D2871" s="736">
        <v>31.96</v>
      </c>
      <c r="E2871" s="581">
        <v>32.519999999999996</v>
      </c>
      <c r="F2871" s="581">
        <v>30.52</v>
      </c>
      <c r="G2871" s="737">
        <v>40</v>
      </c>
      <c r="H2871" s="738">
        <v>23.2</v>
      </c>
      <c r="I2871" s="736">
        <v>58</v>
      </c>
      <c r="J2871" s="736">
        <v>24</v>
      </c>
      <c r="K2871" s="707">
        <v>0</v>
      </c>
      <c r="L2871" s="736">
        <v>10.52</v>
      </c>
      <c r="M2871" s="736">
        <v>1.6</v>
      </c>
      <c r="N2871" s="736">
        <v>0</v>
      </c>
      <c r="O2871" s="740">
        <v>0</v>
      </c>
      <c r="P2871" s="736">
        <v>0</v>
      </c>
      <c r="Q2871" s="736">
        <v>0</v>
      </c>
    </row>
    <row r="2872" spans="1:17" x14ac:dyDescent="0.35">
      <c r="A2872" s="580">
        <v>13</v>
      </c>
      <c r="B2872" s="627">
        <v>39.720000000000006</v>
      </c>
      <c r="C2872" s="627">
        <v>34.799999999999997</v>
      </c>
      <c r="D2872" s="736">
        <v>32.519999999999996</v>
      </c>
      <c r="E2872" s="581">
        <v>32.799999999999997</v>
      </c>
      <c r="F2872" s="581">
        <v>30.6</v>
      </c>
      <c r="G2872" s="737">
        <v>41</v>
      </c>
      <c r="H2872" s="738">
        <v>23.2</v>
      </c>
      <c r="I2872" s="736">
        <v>62</v>
      </c>
      <c r="J2872" s="736">
        <v>28</v>
      </c>
      <c r="K2872" s="707">
        <v>0</v>
      </c>
      <c r="L2872" s="736">
        <v>0</v>
      </c>
      <c r="M2872" s="736">
        <v>1.43</v>
      </c>
      <c r="N2872" s="736">
        <v>0</v>
      </c>
      <c r="O2872" s="740">
        <v>0</v>
      </c>
      <c r="P2872" s="736">
        <v>0</v>
      </c>
      <c r="Q2872" s="736">
        <v>0</v>
      </c>
    </row>
    <row r="2873" spans="1:17" x14ac:dyDescent="0.35">
      <c r="A2873" s="580">
        <v>14</v>
      </c>
      <c r="B2873" s="627">
        <v>40</v>
      </c>
      <c r="C2873" s="627">
        <v>35.200000000000003</v>
      </c>
      <c r="D2873" s="736">
        <v>32.799999999999997</v>
      </c>
      <c r="E2873" s="581">
        <v>33.11999999999999</v>
      </c>
      <c r="F2873" s="581">
        <v>30.76</v>
      </c>
      <c r="G2873" s="737">
        <v>41.4</v>
      </c>
      <c r="H2873" s="738">
        <v>23.4</v>
      </c>
      <c r="I2873" s="736">
        <v>70</v>
      </c>
      <c r="J2873" s="736">
        <v>27</v>
      </c>
      <c r="K2873" s="707">
        <v>0</v>
      </c>
      <c r="L2873" s="736">
        <v>0</v>
      </c>
      <c r="M2873" s="736">
        <v>0.73</v>
      </c>
      <c r="N2873" s="736">
        <v>0</v>
      </c>
      <c r="O2873" s="740">
        <v>0</v>
      </c>
      <c r="P2873" s="736">
        <v>0</v>
      </c>
      <c r="Q2873" s="736">
        <v>0</v>
      </c>
    </row>
    <row r="2874" spans="1:17" x14ac:dyDescent="0.35">
      <c r="A2874" s="580">
        <v>15</v>
      </c>
      <c r="B2874" s="627">
        <v>39.64</v>
      </c>
      <c r="C2874" s="627">
        <v>35</v>
      </c>
      <c r="D2874" s="736">
        <v>32.760000000000005</v>
      </c>
      <c r="E2874" s="581">
        <v>33.08</v>
      </c>
      <c r="F2874" s="581">
        <v>30.639999999999997</v>
      </c>
      <c r="G2874" s="737">
        <v>41</v>
      </c>
      <c r="H2874" s="738">
        <v>21</v>
      </c>
      <c r="I2874" s="736">
        <v>69</v>
      </c>
      <c r="J2874" s="736">
        <v>24</v>
      </c>
      <c r="K2874" s="707">
        <v>0</v>
      </c>
      <c r="L2874" s="736">
        <v>0</v>
      </c>
      <c r="M2874" s="736">
        <v>0.7</v>
      </c>
      <c r="N2874" s="736">
        <v>0</v>
      </c>
      <c r="O2874" s="740">
        <v>0</v>
      </c>
      <c r="P2874" s="736">
        <v>0</v>
      </c>
      <c r="Q2874" s="736">
        <v>0</v>
      </c>
    </row>
    <row r="2875" spans="1:17" x14ac:dyDescent="0.35">
      <c r="A2875" s="580">
        <v>16</v>
      </c>
      <c r="B2875" s="627">
        <v>40.6</v>
      </c>
      <c r="C2875" s="627">
        <v>35.480000000000004</v>
      </c>
      <c r="D2875" s="736">
        <v>33.4</v>
      </c>
      <c r="E2875" s="581">
        <v>32.92</v>
      </c>
      <c r="F2875" s="581">
        <v>30.76</v>
      </c>
      <c r="G2875" s="737">
        <v>41.2</v>
      </c>
      <c r="H2875" s="738">
        <v>22.8</v>
      </c>
      <c r="I2875" s="736">
        <v>59</v>
      </c>
      <c r="J2875" s="736">
        <v>24</v>
      </c>
      <c r="K2875" s="707">
        <v>0</v>
      </c>
      <c r="L2875" s="736">
        <v>12.9</v>
      </c>
      <c r="M2875" s="736">
        <v>1.1200000000000001</v>
      </c>
      <c r="N2875" s="736">
        <v>0</v>
      </c>
      <c r="O2875" s="740">
        <v>0</v>
      </c>
      <c r="P2875" s="736">
        <v>0</v>
      </c>
      <c r="Q2875" s="736">
        <v>0</v>
      </c>
    </row>
    <row r="2876" spans="1:17" x14ac:dyDescent="0.35">
      <c r="A2876" s="580">
        <v>17</v>
      </c>
      <c r="B2876" s="627">
        <v>39.679999999999993</v>
      </c>
      <c r="C2876" s="627">
        <v>35.6</v>
      </c>
      <c r="D2876" s="736">
        <v>33.28</v>
      </c>
      <c r="E2876" s="581">
        <v>33</v>
      </c>
      <c r="F2876" s="581">
        <v>30.880000000000003</v>
      </c>
      <c r="G2876" s="737">
        <v>41.2</v>
      </c>
      <c r="H2876" s="738">
        <v>22.6</v>
      </c>
      <c r="I2876" s="736">
        <v>62</v>
      </c>
      <c r="J2876" s="736">
        <v>23</v>
      </c>
      <c r="K2876" s="707">
        <v>0</v>
      </c>
      <c r="L2876" s="736">
        <v>12.02</v>
      </c>
      <c r="M2876" s="736">
        <v>0.54</v>
      </c>
      <c r="N2876" s="736">
        <v>0</v>
      </c>
      <c r="O2876" s="740">
        <v>0</v>
      </c>
      <c r="P2876" s="736">
        <v>0</v>
      </c>
      <c r="Q2876" s="736">
        <v>0</v>
      </c>
    </row>
    <row r="2877" spans="1:17" x14ac:dyDescent="0.35">
      <c r="A2877" s="580">
        <v>18</v>
      </c>
      <c r="B2877" s="627">
        <v>40.64</v>
      </c>
      <c r="C2877" s="627">
        <v>35.4</v>
      </c>
      <c r="D2877" s="736">
        <v>33.440000000000005</v>
      </c>
      <c r="E2877" s="581">
        <v>33.160000000000004</v>
      </c>
      <c r="F2877" s="581">
        <v>30.96</v>
      </c>
      <c r="G2877" s="737">
        <v>40.4</v>
      </c>
      <c r="H2877" s="738">
        <v>22.2</v>
      </c>
      <c r="I2877" s="736">
        <v>62</v>
      </c>
      <c r="J2877" s="736">
        <v>24</v>
      </c>
      <c r="K2877" s="707">
        <v>0</v>
      </c>
      <c r="L2877" s="736">
        <v>11.42</v>
      </c>
      <c r="M2877" s="736">
        <v>1.1599999999999999</v>
      </c>
      <c r="N2877" s="736">
        <v>0</v>
      </c>
      <c r="O2877" s="740">
        <v>0</v>
      </c>
      <c r="P2877" s="736">
        <v>0</v>
      </c>
      <c r="Q2877" s="736">
        <v>0</v>
      </c>
    </row>
    <row r="2878" spans="1:17" x14ac:dyDescent="0.35">
      <c r="A2878" s="580">
        <v>19</v>
      </c>
      <c r="B2878" s="627">
        <v>28.720000000000006</v>
      </c>
      <c r="C2878" s="627">
        <v>25.96</v>
      </c>
      <c r="D2878" s="736">
        <v>32.56</v>
      </c>
      <c r="E2878" s="581">
        <v>32.200000000000003</v>
      </c>
      <c r="F2878" s="581">
        <v>31</v>
      </c>
      <c r="G2878" s="737">
        <v>37.200000000000003</v>
      </c>
      <c r="H2878" s="738">
        <v>20</v>
      </c>
      <c r="I2878" s="736">
        <v>92</v>
      </c>
      <c r="J2878" s="736">
        <v>58</v>
      </c>
      <c r="K2878" s="707">
        <v>0</v>
      </c>
      <c r="L2878" s="736">
        <v>11.719999999999999</v>
      </c>
      <c r="M2878" s="736">
        <v>1.05</v>
      </c>
      <c r="N2878" s="736">
        <v>0</v>
      </c>
      <c r="O2878" s="740">
        <v>0</v>
      </c>
      <c r="P2878" s="736">
        <v>0</v>
      </c>
      <c r="Q2878" s="736">
        <v>26.6</v>
      </c>
    </row>
    <row r="2879" spans="1:17" ht="15" thickBot="1" x14ac:dyDescent="0.4">
      <c r="A2879" s="580">
        <v>20</v>
      </c>
      <c r="B2879" s="627">
        <v>27.720000000000006</v>
      </c>
      <c r="C2879" s="627">
        <v>28.839999999999996</v>
      </c>
      <c r="D2879" s="736">
        <v>30.04</v>
      </c>
      <c r="E2879" s="581">
        <v>30.4</v>
      </c>
      <c r="F2879" s="581">
        <v>31.04</v>
      </c>
      <c r="G2879" s="737">
        <v>37.4</v>
      </c>
      <c r="H2879" s="738">
        <v>21.2</v>
      </c>
      <c r="I2879" s="736">
        <v>73</v>
      </c>
      <c r="J2879" s="736">
        <v>36</v>
      </c>
      <c r="K2879" s="707">
        <v>0</v>
      </c>
      <c r="L2879" s="736">
        <v>6.76</v>
      </c>
      <c r="M2879" s="736">
        <v>1.54</v>
      </c>
      <c r="N2879" s="736">
        <v>0</v>
      </c>
      <c r="O2879" s="740">
        <v>0</v>
      </c>
      <c r="P2879" s="736">
        <v>0</v>
      </c>
      <c r="Q2879" s="736">
        <v>12.9</v>
      </c>
    </row>
    <row r="2880" spans="1:17" ht="15" thickBot="1" x14ac:dyDescent="0.4">
      <c r="A2880" s="597" t="s">
        <v>16</v>
      </c>
      <c r="B2880" s="604">
        <f t="shared" ref="B2880:J2880" si="559">SUM(B2870:B2879)</f>
        <v>373.36</v>
      </c>
      <c r="C2880" s="604">
        <f t="shared" si="559"/>
        <v>332.91999999999996</v>
      </c>
      <c r="D2880" s="604">
        <f t="shared" si="559"/>
        <v>386.11999999999995</v>
      </c>
      <c r="E2880" s="604">
        <f t="shared" si="559"/>
        <v>325.56</v>
      </c>
      <c r="F2880" s="604">
        <f t="shared" si="559"/>
        <v>307.60000000000002</v>
      </c>
      <c r="G2880" s="604">
        <f t="shared" si="559"/>
        <v>400.39999999999992</v>
      </c>
      <c r="H2880" s="604">
        <f t="shared" si="559"/>
        <v>220.2</v>
      </c>
      <c r="I2880" s="604">
        <f t="shared" si="559"/>
        <v>666</v>
      </c>
      <c r="J2880" s="604">
        <f t="shared" si="559"/>
        <v>291</v>
      </c>
      <c r="K2880" s="707">
        <v>0</v>
      </c>
      <c r="L2880" s="604">
        <f>SUM(L2870:L2879)</f>
        <v>74</v>
      </c>
      <c r="M2880" s="604">
        <f>SUM(M2870:M2879)</f>
        <v>10.91</v>
      </c>
      <c r="N2880" s="604">
        <f>SUM(N2870:N2879)</f>
        <v>0</v>
      </c>
      <c r="O2880" s="740">
        <v>0</v>
      </c>
      <c r="P2880" s="604"/>
      <c r="Q2880" s="736"/>
    </row>
    <row r="2881" spans="1:17" ht="15" thickBot="1" x14ac:dyDescent="0.4">
      <c r="A2881" s="597" t="s">
        <v>18</v>
      </c>
      <c r="B2881" s="604">
        <f t="shared" ref="B2881:J2881" si="560">AVERAGE(B2870:B2879)</f>
        <v>37.335999999999999</v>
      </c>
      <c r="C2881" s="604">
        <f t="shared" si="560"/>
        <v>33.291999999999994</v>
      </c>
      <c r="D2881" s="604">
        <f t="shared" si="560"/>
        <v>38.611999999999995</v>
      </c>
      <c r="E2881" s="604">
        <f t="shared" si="560"/>
        <v>32.555999999999997</v>
      </c>
      <c r="F2881" s="604">
        <f t="shared" si="560"/>
        <v>30.76</v>
      </c>
      <c r="G2881" s="604">
        <f t="shared" si="560"/>
        <v>40.039999999999992</v>
      </c>
      <c r="H2881" s="604">
        <f t="shared" si="560"/>
        <v>22.02</v>
      </c>
      <c r="I2881" s="604">
        <f t="shared" si="560"/>
        <v>66.599999999999994</v>
      </c>
      <c r="J2881" s="604">
        <f t="shared" si="560"/>
        <v>29.1</v>
      </c>
      <c r="K2881" s="707">
        <v>0</v>
      </c>
      <c r="L2881" s="604">
        <f>AVERAGE(L2870:L2879)</f>
        <v>7.4</v>
      </c>
      <c r="M2881" s="604">
        <f>AVERAGE(M2870:M2879)</f>
        <v>1.091</v>
      </c>
      <c r="N2881" s="604">
        <f>AVERAGE(N2870:N2879)</f>
        <v>0</v>
      </c>
      <c r="O2881" s="740">
        <v>0</v>
      </c>
      <c r="P2881" s="604"/>
      <c r="Q2881" s="736"/>
    </row>
    <row r="2882" spans="1:17" x14ac:dyDescent="0.35">
      <c r="A2882" s="580">
        <v>21</v>
      </c>
      <c r="B2882" s="627">
        <v>30.52</v>
      </c>
      <c r="C2882" s="627">
        <v>29.720000000000006</v>
      </c>
      <c r="D2882" s="736">
        <v>29.6</v>
      </c>
      <c r="E2882" s="581">
        <v>30.5</v>
      </c>
      <c r="F2882" s="581">
        <v>30.880000000000003</v>
      </c>
      <c r="G2882" s="737">
        <v>37.6</v>
      </c>
      <c r="H2882" s="738">
        <v>25.2</v>
      </c>
      <c r="I2882" s="736">
        <v>70</v>
      </c>
      <c r="J2882" s="736">
        <v>38</v>
      </c>
      <c r="K2882" s="707">
        <v>0</v>
      </c>
      <c r="L2882" s="736">
        <v>7.82</v>
      </c>
      <c r="M2882" s="736">
        <v>0.64</v>
      </c>
      <c r="N2882" s="736">
        <v>0</v>
      </c>
      <c r="O2882" s="740">
        <v>0</v>
      </c>
      <c r="P2882" s="736">
        <v>0</v>
      </c>
      <c r="Q2882" s="736">
        <v>0</v>
      </c>
    </row>
    <row r="2883" spans="1:17" x14ac:dyDescent="0.35">
      <c r="A2883" s="580">
        <v>22</v>
      </c>
      <c r="B2883" s="627">
        <v>31.040000000000003</v>
      </c>
      <c r="C2883" s="627">
        <v>30.72</v>
      </c>
      <c r="D2883" s="736">
        <v>30</v>
      </c>
      <c r="E2883" s="581">
        <v>30.560000000000002</v>
      </c>
      <c r="F2883" s="581">
        <v>31</v>
      </c>
      <c r="G2883" s="737">
        <v>38.200000000000003</v>
      </c>
      <c r="H2883" s="738">
        <v>22.2</v>
      </c>
      <c r="I2883" s="742">
        <v>77</v>
      </c>
      <c r="J2883" s="742">
        <v>35</v>
      </c>
      <c r="K2883" s="707">
        <v>0</v>
      </c>
      <c r="L2883" s="748">
        <v>7</v>
      </c>
      <c r="M2883" s="743">
        <v>1.1100000000000001</v>
      </c>
      <c r="N2883" s="743">
        <v>0</v>
      </c>
      <c r="O2883" s="740">
        <v>0</v>
      </c>
      <c r="P2883" s="736">
        <v>0</v>
      </c>
      <c r="Q2883" s="736">
        <v>0</v>
      </c>
    </row>
    <row r="2884" spans="1:17" x14ac:dyDescent="0.35">
      <c r="A2884" s="580">
        <v>23</v>
      </c>
      <c r="B2884" s="627">
        <v>30.159999999999997</v>
      </c>
      <c r="C2884" s="627">
        <v>30.160000000000004</v>
      </c>
      <c r="D2884" s="736">
        <v>30.24</v>
      </c>
      <c r="E2884" s="581">
        <v>30.440000000000005</v>
      </c>
      <c r="F2884" s="581">
        <v>30.919999999999998</v>
      </c>
      <c r="G2884" s="737">
        <v>39</v>
      </c>
      <c r="H2884" s="738">
        <v>21.4</v>
      </c>
      <c r="I2884" s="739">
        <v>84</v>
      </c>
      <c r="J2884" s="739">
        <v>39</v>
      </c>
      <c r="K2884" s="707">
        <v>0</v>
      </c>
      <c r="L2884" s="748">
        <v>6.98</v>
      </c>
      <c r="M2884" s="740">
        <v>0.78</v>
      </c>
      <c r="N2884" s="740">
        <v>0</v>
      </c>
      <c r="O2884" s="740">
        <v>0</v>
      </c>
      <c r="P2884" s="736">
        <v>0</v>
      </c>
      <c r="Q2884" s="736">
        <v>18.8</v>
      </c>
    </row>
    <row r="2885" spans="1:17" x14ac:dyDescent="0.35">
      <c r="A2885" s="580">
        <v>24</v>
      </c>
      <c r="B2885" s="627">
        <v>32.239999999999995</v>
      </c>
      <c r="C2885" s="627">
        <v>30.8</v>
      </c>
      <c r="D2885" s="736">
        <v>30.4</v>
      </c>
      <c r="E2885" s="581">
        <v>30.76</v>
      </c>
      <c r="F2885" s="581">
        <v>31</v>
      </c>
      <c r="G2885" s="737">
        <v>38.799999999999997</v>
      </c>
      <c r="H2885" s="738">
        <v>24.8</v>
      </c>
      <c r="I2885" s="739">
        <v>84</v>
      </c>
      <c r="J2885" s="739">
        <v>40</v>
      </c>
      <c r="K2885" s="707">
        <v>0</v>
      </c>
      <c r="L2885" s="748">
        <v>9.9600000000000009</v>
      </c>
      <c r="M2885" s="740">
        <v>0.7</v>
      </c>
      <c r="N2885" s="740">
        <v>0</v>
      </c>
      <c r="O2885" s="740">
        <v>0</v>
      </c>
      <c r="P2885" s="736">
        <v>0</v>
      </c>
      <c r="Q2885" s="736">
        <v>0</v>
      </c>
    </row>
    <row r="2886" spans="1:17" x14ac:dyDescent="0.35">
      <c r="A2886" s="580">
        <v>25</v>
      </c>
      <c r="B2886" s="627">
        <v>30.8</v>
      </c>
      <c r="C2886" s="627">
        <v>30.279999999999994</v>
      </c>
      <c r="D2886" s="736">
        <v>30.52</v>
      </c>
      <c r="E2886" s="581">
        <v>31.119999999999997</v>
      </c>
      <c r="F2886" s="581">
        <v>31</v>
      </c>
      <c r="G2886" s="737">
        <v>36.200000000000003</v>
      </c>
      <c r="H2886" s="738">
        <v>23</v>
      </c>
      <c r="I2886" s="739">
        <v>84</v>
      </c>
      <c r="J2886" s="739">
        <v>40</v>
      </c>
      <c r="K2886" s="707">
        <v>0</v>
      </c>
      <c r="L2886" s="748">
        <v>4.28</v>
      </c>
      <c r="M2886" s="740">
        <v>0.97</v>
      </c>
      <c r="N2886" s="740">
        <v>0</v>
      </c>
      <c r="O2886" s="740">
        <v>0</v>
      </c>
      <c r="P2886" s="736">
        <v>0</v>
      </c>
      <c r="Q2886" s="736">
        <v>0</v>
      </c>
    </row>
    <row r="2887" spans="1:17" x14ac:dyDescent="0.35">
      <c r="A2887" s="580">
        <v>26</v>
      </c>
      <c r="B2887" s="627">
        <v>29.8</v>
      </c>
      <c r="C2887" s="627">
        <v>29.640000000000004</v>
      </c>
      <c r="D2887" s="736">
        <v>29.599999999999994</v>
      </c>
      <c r="E2887" s="581">
        <v>30.96</v>
      </c>
      <c r="F2887" s="581">
        <v>30.880000000000003</v>
      </c>
      <c r="G2887" s="737">
        <v>36.6</v>
      </c>
      <c r="H2887" s="738">
        <v>20.8</v>
      </c>
      <c r="I2887" s="739">
        <v>92</v>
      </c>
      <c r="J2887" s="739">
        <v>34</v>
      </c>
      <c r="K2887" s="707">
        <v>0</v>
      </c>
      <c r="L2887" s="748">
        <v>6.04</v>
      </c>
      <c r="M2887" s="740">
        <v>0.9</v>
      </c>
      <c r="N2887" s="740">
        <v>0</v>
      </c>
      <c r="O2887" s="740">
        <v>0</v>
      </c>
      <c r="P2887" s="736">
        <v>0</v>
      </c>
      <c r="Q2887" s="736">
        <v>0</v>
      </c>
    </row>
    <row r="2888" spans="1:17" x14ac:dyDescent="0.35">
      <c r="A2888" s="580">
        <v>27</v>
      </c>
      <c r="B2888" s="627">
        <v>29.6</v>
      </c>
      <c r="C2888" s="627">
        <v>29.72</v>
      </c>
      <c r="D2888" s="736">
        <v>29.759999999999998</v>
      </c>
      <c r="E2888" s="581">
        <v>31.2</v>
      </c>
      <c r="F2888" s="581">
        <v>30.8</v>
      </c>
      <c r="G2888" s="737">
        <v>37.799999999999997</v>
      </c>
      <c r="H2888" s="738">
        <v>21</v>
      </c>
      <c r="I2888" s="739">
        <v>80</v>
      </c>
      <c r="J2888" s="739">
        <v>34</v>
      </c>
      <c r="K2888" s="707">
        <v>0</v>
      </c>
      <c r="L2888" s="748">
        <v>10.78</v>
      </c>
      <c r="M2888" s="740">
        <v>1.43</v>
      </c>
      <c r="N2888" s="740">
        <v>0</v>
      </c>
      <c r="O2888" s="740">
        <v>0</v>
      </c>
      <c r="P2888" s="736">
        <v>0</v>
      </c>
      <c r="Q2888" s="736">
        <v>0</v>
      </c>
    </row>
    <row r="2889" spans="1:17" ht="15" thickBot="1" x14ac:dyDescent="0.4">
      <c r="A2889" s="580">
        <v>28</v>
      </c>
      <c r="B2889" s="627">
        <v>30.639999999999997</v>
      </c>
      <c r="C2889" s="627">
        <v>30.040000000000003</v>
      </c>
      <c r="D2889" s="736">
        <v>29.76</v>
      </c>
      <c r="E2889" s="581">
        <v>31.2</v>
      </c>
      <c r="F2889" s="581">
        <v>30.8</v>
      </c>
      <c r="G2889" s="737">
        <v>37</v>
      </c>
      <c r="H2889" s="738">
        <v>23.6</v>
      </c>
      <c r="I2889" s="739">
        <v>80</v>
      </c>
      <c r="J2889" s="739">
        <v>35</v>
      </c>
      <c r="K2889" s="707">
        <v>0</v>
      </c>
      <c r="L2889" s="748">
        <v>7.44</v>
      </c>
      <c r="M2889" s="740">
        <v>1.64</v>
      </c>
      <c r="N2889" s="740">
        <v>0</v>
      </c>
      <c r="O2889" s="740">
        <v>0</v>
      </c>
      <c r="P2889" s="736">
        <v>0</v>
      </c>
      <c r="Q2889" s="736">
        <v>0</v>
      </c>
    </row>
    <row r="2890" spans="1:17" ht="15" thickBot="1" x14ac:dyDescent="0.4">
      <c r="A2890" s="597" t="s">
        <v>16</v>
      </c>
      <c r="B2890" s="604">
        <f t="shared" ref="B2890:J2890" si="561">SUM(B2882:B2889)</f>
        <v>244.79999999999998</v>
      </c>
      <c r="C2890" s="604">
        <f t="shared" si="561"/>
        <v>241.08</v>
      </c>
      <c r="D2890" s="604">
        <f t="shared" si="561"/>
        <v>239.88</v>
      </c>
      <c r="E2890" s="604">
        <f t="shared" si="561"/>
        <v>246.73999999999998</v>
      </c>
      <c r="F2890" s="604">
        <f t="shared" si="561"/>
        <v>247.28000000000003</v>
      </c>
      <c r="G2890" s="604">
        <f t="shared" si="561"/>
        <v>301.2</v>
      </c>
      <c r="H2890" s="604">
        <f t="shared" si="561"/>
        <v>182</v>
      </c>
      <c r="I2890" s="604">
        <f t="shared" si="561"/>
        <v>651</v>
      </c>
      <c r="J2890" s="604">
        <f t="shared" si="561"/>
        <v>295</v>
      </c>
      <c r="K2890" s="604"/>
      <c r="L2890" s="604">
        <f>SUM(L2882:L2889)</f>
        <v>60.3</v>
      </c>
      <c r="M2890" s="604">
        <f>SUM(M2882:M2889)</f>
        <v>8.17</v>
      </c>
      <c r="N2890" s="604">
        <f>SUM(N2882:N2889)</f>
        <v>0</v>
      </c>
      <c r="O2890" s="604"/>
      <c r="P2890" s="604"/>
      <c r="Q2890" s="604"/>
    </row>
    <row r="2891" spans="1:17" ht="15" thickBot="1" x14ac:dyDescent="0.4">
      <c r="A2891" s="597" t="s">
        <v>18</v>
      </c>
      <c r="B2891" s="604">
        <f t="shared" ref="B2891:J2891" si="562">AVERAGE(B2882:B2889)</f>
        <v>30.599999999999998</v>
      </c>
      <c r="C2891" s="604">
        <f t="shared" si="562"/>
        <v>30.135000000000002</v>
      </c>
      <c r="D2891" s="604">
        <f t="shared" si="562"/>
        <v>29.984999999999999</v>
      </c>
      <c r="E2891" s="604">
        <f t="shared" si="562"/>
        <v>30.842499999999998</v>
      </c>
      <c r="F2891" s="604">
        <f t="shared" si="562"/>
        <v>30.910000000000004</v>
      </c>
      <c r="G2891" s="604">
        <f t="shared" si="562"/>
        <v>37.65</v>
      </c>
      <c r="H2891" s="604">
        <f t="shared" si="562"/>
        <v>22.75</v>
      </c>
      <c r="I2891" s="604">
        <f t="shared" si="562"/>
        <v>81.375</v>
      </c>
      <c r="J2891" s="604">
        <f t="shared" si="562"/>
        <v>36.875</v>
      </c>
      <c r="K2891" s="604"/>
      <c r="L2891" s="604">
        <f>AVERAGE(L2882:L2889)</f>
        <v>7.5374999999999996</v>
      </c>
      <c r="M2891" s="604">
        <f>AVERAGE(M2882:M2889)</f>
        <v>1.02125</v>
      </c>
      <c r="N2891" s="604">
        <f>AVERAGE(N2882:N2889)</f>
        <v>0</v>
      </c>
      <c r="O2891" s="604"/>
      <c r="P2891" s="604"/>
      <c r="Q2891" s="604"/>
    </row>
    <row r="2892" spans="1:17" x14ac:dyDescent="0.35">
      <c r="A2892" s="645" t="s">
        <v>49</v>
      </c>
      <c r="B2892" s="694">
        <f t="shared" ref="B2892:J2892" si="563">B2890+B2880+B2868</f>
        <v>994.8</v>
      </c>
      <c r="C2892" s="694">
        <f t="shared" si="563"/>
        <v>907.64</v>
      </c>
      <c r="D2892" s="694">
        <f t="shared" si="563"/>
        <v>947.28</v>
      </c>
      <c r="E2892" s="694">
        <f t="shared" si="563"/>
        <v>896.54</v>
      </c>
      <c r="F2892" s="694">
        <f t="shared" si="563"/>
        <v>855.92000000000007</v>
      </c>
      <c r="G2892" s="694">
        <f t="shared" si="563"/>
        <v>1099.6999999999998</v>
      </c>
      <c r="H2892" s="694">
        <f t="shared" si="563"/>
        <v>589.20000000000005</v>
      </c>
      <c r="I2892" s="694">
        <f t="shared" si="563"/>
        <v>1874</v>
      </c>
      <c r="J2892" s="694">
        <f t="shared" si="563"/>
        <v>823</v>
      </c>
      <c r="K2892" s="694"/>
      <c r="L2892" s="694">
        <f>L2890+L2880+L2868</f>
        <v>225.08</v>
      </c>
      <c r="M2892" s="694">
        <f>M2890+M2880+M2868</f>
        <v>28.42</v>
      </c>
      <c r="N2892" s="694">
        <f>N2890+N2880+N2868</f>
        <v>0</v>
      </c>
      <c r="O2892" s="694"/>
      <c r="P2892" s="694"/>
      <c r="Q2892" s="694"/>
    </row>
    <row r="2893" spans="1:17" x14ac:dyDescent="0.35">
      <c r="A2893" s="580" t="s">
        <v>21</v>
      </c>
      <c r="B2893" s="692">
        <f t="shared" ref="B2893:J2893" si="564">B2892/28</f>
        <v>35.528571428571425</v>
      </c>
      <c r="C2893" s="692">
        <f t="shared" si="564"/>
        <v>32.415714285714287</v>
      </c>
      <c r="D2893" s="692">
        <f t="shared" si="564"/>
        <v>33.831428571428567</v>
      </c>
      <c r="E2893" s="692">
        <f t="shared" si="564"/>
        <v>32.019285714285715</v>
      </c>
      <c r="F2893" s="692">
        <f t="shared" si="564"/>
        <v>30.568571428571431</v>
      </c>
      <c r="G2893" s="692">
        <f t="shared" si="564"/>
        <v>39.274999999999991</v>
      </c>
      <c r="H2893" s="692">
        <f t="shared" si="564"/>
        <v>21.042857142857144</v>
      </c>
      <c r="I2893" s="692">
        <f t="shared" si="564"/>
        <v>66.928571428571431</v>
      </c>
      <c r="J2893" s="692">
        <f t="shared" si="564"/>
        <v>29.392857142857142</v>
      </c>
      <c r="K2893" s="692"/>
      <c r="L2893" s="692">
        <f>L2892/28</f>
        <v>8.0385714285714283</v>
      </c>
      <c r="M2893" s="692">
        <f>M2892/28</f>
        <v>1.0150000000000001</v>
      </c>
      <c r="N2893" s="692">
        <f>N2892/28</f>
        <v>0</v>
      </c>
      <c r="O2893" s="692"/>
      <c r="P2893" s="692"/>
      <c r="Q2893" s="692"/>
    </row>
    <row r="2894" spans="1:17" x14ac:dyDescent="0.35">
      <c r="A2894" s="634"/>
      <c r="B2894" s="634"/>
      <c r="C2894" s="634"/>
      <c r="D2894" s="634"/>
      <c r="E2894" s="634"/>
      <c r="F2894" s="634"/>
      <c r="G2894" s="634"/>
      <c r="H2894" s="634"/>
      <c r="I2894" s="634"/>
      <c r="J2894" s="634"/>
      <c r="K2894" s="634"/>
      <c r="L2894" s="634"/>
      <c r="M2894" s="634"/>
      <c r="N2894" s="634"/>
      <c r="O2894" s="634"/>
      <c r="P2894" s="634"/>
      <c r="Q2894" s="634"/>
    </row>
    <row r="2895" spans="1:17" ht="15" thickBot="1" x14ac:dyDescent="0.4">
      <c r="A2895" s="634"/>
      <c r="B2895" s="1589" t="s">
        <v>407</v>
      </c>
      <c r="C2895" s="1589"/>
      <c r="D2895" s="1589"/>
      <c r="E2895" s="1589"/>
      <c r="F2895" s="1589"/>
      <c r="G2895" s="1589"/>
      <c r="H2895" s="1589"/>
      <c r="I2895" s="1589"/>
      <c r="J2895" s="1589"/>
      <c r="K2895" s="1589"/>
      <c r="L2895" s="1589"/>
      <c r="M2895" s="1589"/>
      <c r="N2895" s="658"/>
      <c r="O2895" s="658"/>
      <c r="P2895" s="657"/>
      <c r="Q2895" s="634"/>
    </row>
    <row r="2896" spans="1:17" ht="24.75" customHeight="1" x14ac:dyDescent="0.35">
      <c r="A2896" s="1569" t="s">
        <v>1</v>
      </c>
      <c r="B2896" s="1460" t="s">
        <v>23</v>
      </c>
      <c r="C2896" s="1578"/>
      <c r="D2896" s="1578"/>
      <c r="E2896" s="1578"/>
      <c r="F2896" s="1571"/>
      <c r="G2896" s="1460" t="s">
        <v>24</v>
      </c>
      <c r="H2896" s="1571"/>
      <c r="I2896" s="1460" t="s">
        <v>4</v>
      </c>
      <c r="J2896" s="1571"/>
      <c r="K2896" s="1572" t="s">
        <v>5</v>
      </c>
      <c r="L2896" s="1573"/>
      <c r="M2896" s="1590" t="s">
        <v>6</v>
      </c>
      <c r="N2896" s="1591"/>
      <c r="O2896" s="1592"/>
      <c r="P2896" s="1593" t="s">
        <v>7</v>
      </c>
      <c r="Q2896" s="1593" t="s">
        <v>8</v>
      </c>
    </row>
    <row r="2897" spans="1:17" ht="26" x14ac:dyDescent="0.35">
      <c r="A2897" s="1597"/>
      <c r="B2897" s="568" t="s">
        <v>396</v>
      </c>
      <c r="C2897" s="568" t="s">
        <v>399</v>
      </c>
      <c r="D2897" s="709" t="s">
        <v>322</v>
      </c>
      <c r="E2897" s="709" t="s">
        <v>228</v>
      </c>
      <c r="F2897" s="709" t="s">
        <v>229</v>
      </c>
      <c r="G2897" s="568" t="s">
        <v>9</v>
      </c>
      <c r="H2897" s="568" t="s">
        <v>10</v>
      </c>
      <c r="I2897" s="568" t="s">
        <v>9</v>
      </c>
      <c r="J2897" s="568" t="s">
        <v>10</v>
      </c>
      <c r="K2897" s="568" t="s">
        <v>11</v>
      </c>
      <c r="L2897" s="568" t="s">
        <v>12</v>
      </c>
      <c r="M2897" s="606" t="s">
        <v>13</v>
      </c>
      <c r="N2897" s="606" t="s">
        <v>14</v>
      </c>
      <c r="O2897" s="606" t="s">
        <v>15</v>
      </c>
      <c r="P2897" s="1579"/>
      <c r="Q2897" s="1579"/>
    </row>
    <row r="2898" spans="1:17" ht="15" thickBot="1" x14ac:dyDescent="0.4">
      <c r="A2898" s="735">
        <v>1</v>
      </c>
      <c r="B2898" s="736">
        <v>31.360000000000003</v>
      </c>
      <c r="C2898" s="581">
        <v>30.68</v>
      </c>
      <c r="D2898" s="581">
        <v>30.28</v>
      </c>
      <c r="E2898" s="581">
        <v>31.32</v>
      </c>
      <c r="F2898" s="581">
        <v>30.6</v>
      </c>
      <c r="G2898" s="737">
        <v>39</v>
      </c>
      <c r="H2898" s="738">
        <v>22</v>
      </c>
      <c r="I2898" s="739">
        <v>84</v>
      </c>
      <c r="J2898" s="739">
        <v>37</v>
      </c>
      <c r="K2898" s="707" t="s">
        <v>164</v>
      </c>
      <c r="L2898" s="581">
        <v>9.84</v>
      </c>
      <c r="M2898" s="712">
        <v>1.48</v>
      </c>
      <c r="N2898" s="712">
        <v>0.74</v>
      </c>
      <c r="O2898" s="740">
        <f>AVERAGE(M2898:N2898)</f>
        <v>1.1099999999999999</v>
      </c>
      <c r="P2898" s="737">
        <v>0</v>
      </c>
      <c r="Q2898" s="627">
        <v>0</v>
      </c>
    </row>
    <row r="2899" spans="1:17" ht="15" thickBot="1" x14ac:dyDescent="0.4">
      <c r="A2899" s="735">
        <v>2</v>
      </c>
      <c r="B2899" s="736">
        <v>30.360000000000003</v>
      </c>
      <c r="C2899" s="581">
        <v>29.839999999999996</v>
      </c>
      <c r="D2899" s="581">
        <v>30.119999999999997</v>
      </c>
      <c r="E2899" s="581">
        <v>31.4</v>
      </c>
      <c r="F2899" s="581">
        <v>30.76</v>
      </c>
      <c r="G2899" s="737">
        <v>37.200000000000003</v>
      </c>
      <c r="H2899" s="738">
        <v>20.6</v>
      </c>
      <c r="I2899" s="741">
        <v>92</v>
      </c>
      <c r="J2899" s="739">
        <v>39</v>
      </c>
      <c r="K2899" s="707" t="s">
        <v>164</v>
      </c>
      <c r="L2899" s="626">
        <v>7.46</v>
      </c>
      <c r="M2899" s="712">
        <v>1.05</v>
      </c>
      <c r="N2899" s="712">
        <v>0.52500000000000002</v>
      </c>
      <c r="O2899" s="740">
        <f t="shared" ref="O2899:O2936" si="565">AVERAGE(M2899:N2899)</f>
        <v>0.78750000000000009</v>
      </c>
      <c r="P2899" s="737">
        <v>0</v>
      </c>
      <c r="Q2899" s="627">
        <v>5.9</v>
      </c>
    </row>
    <row r="2900" spans="1:17" ht="15" thickBot="1" x14ac:dyDescent="0.4">
      <c r="A2900" s="594">
        <v>3</v>
      </c>
      <c r="B2900" s="736">
        <v>30.880000000000003</v>
      </c>
      <c r="C2900" s="581">
        <v>30</v>
      </c>
      <c r="D2900" s="581">
        <v>29.759999999999998</v>
      </c>
      <c r="E2900" s="581">
        <v>31.32</v>
      </c>
      <c r="F2900" s="581">
        <v>30.766120000000001</v>
      </c>
      <c r="G2900" s="737">
        <v>37.4</v>
      </c>
      <c r="H2900" s="738">
        <v>20.6</v>
      </c>
      <c r="I2900" s="741">
        <v>92</v>
      </c>
      <c r="J2900" s="739">
        <v>33</v>
      </c>
      <c r="K2900" s="707" t="s">
        <v>164</v>
      </c>
      <c r="L2900" s="581">
        <v>6.8599999999999994</v>
      </c>
      <c r="M2900" s="712">
        <v>0.68</v>
      </c>
      <c r="N2900" s="712">
        <v>0.34</v>
      </c>
      <c r="O2900" s="740">
        <f t="shared" si="565"/>
        <v>0.51</v>
      </c>
      <c r="P2900" s="737">
        <v>0</v>
      </c>
      <c r="Q2900" s="627">
        <v>0</v>
      </c>
    </row>
    <row r="2901" spans="1:17" ht="15" thickBot="1" x14ac:dyDescent="0.4">
      <c r="A2901" s="594">
        <v>4</v>
      </c>
      <c r="B2901" s="736">
        <v>30.04</v>
      </c>
      <c r="C2901" s="581">
        <v>30.32</v>
      </c>
      <c r="D2901" s="581">
        <v>30.24</v>
      </c>
      <c r="E2901" s="581">
        <v>31.32</v>
      </c>
      <c r="F2901" s="581">
        <v>30.68</v>
      </c>
      <c r="G2901" s="737">
        <v>37</v>
      </c>
      <c r="H2901" s="738">
        <v>22.6</v>
      </c>
      <c r="I2901" s="741">
        <v>66</v>
      </c>
      <c r="J2901" s="739">
        <v>21</v>
      </c>
      <c r="K2901" s="707" t="s">
        <v>164</v>
      </c>
      <c r="L2901" s="626">
        <v>7.08</v>
      </c>
      <c r="M2901" s="712">
        <v>1.17</v>
      </c>
      <c r="N2901" s="712">
        <v>0.58499999999999996</v>
      </c>
      <c r="O2901" s="740">
        <f t="shared" si="565"/>
        <v>0.87749999999999995</v>
      </c>
      <c r="P2901" s="737"/>
      <c r="Q2901" s="627">
        <v>0</v>
      </c>
    </row>
    <row r="2902" spans="1:17" ht="15" thickBot="1" x14ac:dyDescent="0.4">
      <c r="A2902" s="594">
        <v>5</v>
      </c>
      <c r="B2902" s="736">
        <v>30.04</v>
      </c>
      <c r="C2902" s="581">
        <v>29.440000000000005</v>
      </c>
      <c r="D2902" s="581">
        <v>29.48</v>
      </c>
      <c r="E2902" s="581">
        <v>31.119999999999997</v>
      </c>
      <c r="F2902" s="581">
        <v>30.68</v>
      </c>
      <c r="G2902" s="737">
        <v>35.799999999999997</v>
      </c>
      <c r="H2902" s="738">
        <v>18.8</v>
      </c>
      <c r="I2902" s="739">
        <v>92</v>
      </c>
      <c r="J2902" s="739">
        <v>42</v>
      </c>
      <c r="K2902" s="707" t="s">
        <v>164</v>
      </c>
      <c r="L2902" s="626">
        <v>5.0600000000000005</v>
      </c>
      <c r="M2902" s="712">
        <v>0.71</v>
      </c>
      <c r="N2902" s="712">
        <v>0.35499999999999998</v>
      </c>
      <c r="O2902" s="740">
        <f t="shared" si="565"/>
        <v>0.53249999999999997</v>
      </c>
      <c r="P2902" s="737">
        <v>0</v>
      </c>
      <c r="Q2902" s="627">
        <v>0</v>
      </c>
    </row>
    <row r="2903" spans="1:17" ht="15" thickBot="1" x14ac:dyDescent="0.4">
      <c r="A2903" s="594">
        <v>6</v>
      </c>
      <c r="B2903" s="736">
        <v>32.1</v>
      </c>
      <c r="C2903" s="581">
        <v>30.320000000000004</v>
      </c>
      <c r="D2903" s="581">
        <v>30</v>
      </c>
      <c r="E2903" s="581">
        <v>30.68</v>
      </c>
      <c r="F2903" s="581">
        <v>30.639999999999997</v>
      </c>
      <c r="G2903" s="737">
        <v>38.200000000000003</v>
      </c>
      <c r="H2903" s="738">
        <v>20.8</v>
      </c>
      <c r="I2903" s="739">
        <v>79</v>
      </c>
      <c r="J2903" s="739">
        <v>45</v>
      </c>
      <c r="K2903" s="707" t="s">
        <v>164</v>
      </c>
      <c r="L2903" s="626" t="s">
        <v>408</v>
      </c>
      <c r="M2903" s="712">
        <v>1.5</v>
      </c>
      <c r="N2903" s="712">
        <v>0.75</v>
      </c>
      <c r="O2903" s="740">
        <f t="shared" si="565"/>
        <v>1.125</v>
      </c>
      <c r="P2903" s="737">
        <v>0</v>
      </c>
      <c r="Q2903" s="627">
        <v>0</v>
      </c>
    </row>
    <row r="2904" spans="1:17" ht="15" thickBot="1" x14ac:dyDescent="0.4">
      <c r="A2904" s="594">
        <v>7</v>
      </c>
      <c r="B2904" s="736">
        <v>27.879999999999995</v>
      </c>
      <c r="C2904" s="581">
        <v>28.359999999999996</v>
      </c>
      <c r="D2904" s="581">
        <v>29.52</v>
      </c>
      <c r="E2904" s="581">
        <v>30.8</v>
      </c>
      <c r="F2904" s="581">
        <v>30.440000000000005</v>
      </c>
      <c r="G2904" s="737">
        <v>36.6</v>
      </c>
      <c r="H2904" s="738">
        <v>21.2</v>
      </c>
      <c r="I2904" s="739">
        <v>92</v>
      </c>
      <c r="J2904" s="739">
        <v>67</v>
      </c>
      <c r="K2904" s="707" t="s">
        <v>164</v>
      </c>
      <c r="L2904" s="581">
        <v>4.04</v>
      </c>
      <c r="M2904" s="712">
        <v>0.5</v>
      </c>
      <c r="N2904" s="712">
        <v>0.25</v>
      </c>
      <c r="O2904" s="740">
        <f t="shared" si="565"/>
        <v>0.375</v>
      </c>
      <c r="P2904" s="737">
        <v>0</v>
      </c>
      <c r="Q2904" s="627">
        <v>30.5</v>
      </c>
    </row>
    <row r="2905" spans="1:17" ht="15" thickBot="1" x14ac:dyDescent="0.4">
      <c r="A2905" s="594">
        <v>8</v>
      </c>
      <c r="B2905" s="736">
        <v>29.439999999999998</v>
      </c>
      <c r="C2905" s="581">
        <v>28.639999999999997</v>
      </c>
      <c r="D2905" s="581">
        <v>28.639999999999997</v>
      </c>
      <c r="E2905" s="581">
        <v>30.76</v>
      </c>
      <c r="F2905" s="581">
        <v>30.639999999999997</v>
      </c>
      <c r="G2905" s="737">
        <v>37.200000000000003</v>
      </c>
      <c r="H2905" s="738">
        <v>21.2</v>
      </c>
      <c r="I2905" s="739">
        <v>92</v>
      </c>
      <c r="J2905" s="739">
        <v>39</v>
      </c>
      <c r="K2905" s="707" t="s">
        <v>164</v>
      </c>
      <c r="L2905" s="581">
        <v>6.46</v>
      </c>
      <c r="M2905" s="712">
        <v>0.75</v>
      </c>
      <c r="N2905" s="712">
        <v>0.375</v>
      </c>
      <c r="O2905" s="740">
        <f t="shared" si="565"/>
        <v>0.5625</v>
      </c>
      <c r="P2905" s="737">
        <v>0</v>
      </c>
      <c r="Q2905" s="627">
        <v>0</v>
      </c>
    </row>
    <row r="2906" spans="1:17" ht="15" thickBot="1" x14ac:dyDescent="0.4">
      <c r="A2906" s="594">
        <v>9</v>
      </c>
      <c r="B2906" s="736">
        <v>30.320000000000004</v>
      </c>
      <c r="C2906" s="581">
        <v>29.436</v>
      </c>
      <c r="D2906" s="581">
        <v>29.2</v>
      </c>
      <c r="E2906" s="581">
        <v>30.439999999999998</v>
      </c>
      <c r="F2906" s="581">
        <v>30.48</v>
      </c>
      <c r="G2906" s="737">
        <v>37</v>
      </c>
      <c r="H2906" s="738">
        <v>22.2</v>
      </c>
      <c r="I2906" s="739">
        <v>84</v>
      </c>
      <c r="J2906" s="739">
        <v>45</v>
      </c>
      <c r="K2906" s="707" t="s">
        <v>164</v>
      </c>
      <c r="L2906" s="626">
        <v>4.5599999999999996</v>
      </c>
      <c r="M2906" s="712">
        <v>0.93</v>
      </c>
      <c r="N2906" s="712">
        <v>0.46500000000000002</v>
      </c>
      <c r="O2906" s="740">
        <f t="shared" si="565"/>
        <v>0.69750000000000001</v>
      </c>
      <c r="P2906" s="737">
        <v>0</v>
      </c>
      <c r="Q2906" s="627">
        <v>7.8</v>
      </c>
    </row>
    <row r="2907" spans="1:17" ht="15" thickBot="1" x14ac:dyDescent="0.4">
      <c r="A2907" s="735">
        <v>10</v>
      </c>
      <c r="B2907" s="736">
        <v>28.639999999999997</v>
      </c>
      <c r="C2907" s="581">
        <v>28.759999999999998</v>
      </c>
      <c r="D2907" s="581">
        <v>29.360000000000003</v>
      </c>
      <c r="E2907" s="581">
        <v>30.48</v>
      </c>
      <c r="F2907" s="581">
        <v>30.520000000000003</v>
      </c>
      <c r="G2907" s="737">
        <v>36.4</v>
      </c>
      <c r="H2907" s="738">
        <v>23</v>
      </c>
      <c r="I2907" s="739">
        <v>84</v>
      </c>
      <c r="J2907" s="739">
        <v>50</v>
      </c>
      <c r="K2907" s="707" t="s">
        <v>164</v>
      </c>
      <c r="L2907" s="581">
        <v>4.5600000000000005</v>
      </c>
      <c r="M2907" s="712">
        <v>0.56999999999999995</v>
      </c>
      <c r="N2907" s="712">
        <v>0.28499999999999998</v>
      </c>
      <c r="O2907" s="740">
        <f t="shared" si="565"/>
        <v>0.42749999999999999</v>
      </c>
      <c r="P2907" s="737">
        <v>0</v>
      </c>
      <c r="Q2907" s="627">
        <v>0</v>
      </c>
    </row>
    <row r="2908" spans="1:17" ht="15" thickBot="1" x14ac:dyDescent="0.4">
      <c r="A2908" s="597" t="s">
        <v>16</v>
      </c>
      <c r="B2908" s="604">
        <f t="shared" ref="B2908:J2908" si="566">SUM(B2898:B2907)</f>
        <v>301.06</v>
      </c>
      <c r="C2908" s="604">
        <f t="shared" si="566"/>
        <v>295.79599999999994</v>
      </c>
      <c r="D2908" s="604">
        <f t="shared" si="566"/>
        <v>296.60000000000002</v>
      </c>
      <c r="E2908" s="604">
        <f t="shared" si="566"/>
        <v>309.64</v>
      </c>
      <c r="F2908" s="604">
        <f t="shared" si="566"/>
        <v>306.20611999999994</v>
      </c>
      <c r="G2908" s="604">
        <f t="shared" si="566"/>
        <v>371.79999999999995</v>
      </c>
      <c r="H2908" s="604">
        <f t="shared" si="566"/>
        <v>212.99999999999997</v>
      </c>
      <c r="I2908" s="604">
        <f t="shared" si="566"/>
        <v>857</v>
      </c>
      <c r="J2908" s="604">
        <f t="shared" si="566"/>
        <v>418</v>
      </c>
      <c r="K2908" s="707" t="s">
        <v>164</v>
      </c>
      <c r="L2908" s="604">
        <f>SUM(L2898:L2907)</f>
        <v>55.920000000000009</v>
      </c>
      <c r="M2908" s="604">
        <f t="shared" ref="M2908:N2908" si="567">SUM(M2898:M2907)</f>
        <v>9.3400000000000016</v>
      </c>
      <c r="N2908" s="604">
        <f t="shared" si="567"/>
        <v>4.6700000000000008</v>
      </c>
      <c r="O2908" s="740">
        <f t="shared" si="565"/>
        <v>7.0050000000000008</v>
      </c>
      <c r="P2908" s="604">
        <f>SUM(P2898:P2907)</f>
        <v>0</v>
      </c>
      <c r="Q2908" s="604"/>
    </row>
    <row r="2909" spans="1:17" ht="15" thickBot="1" x14ac:dyDescent="0.4">
      <c r="A2909" s="597" t="s">
        <v>18</v>
      </c>
      <c r="B2909" s="604">
        <f t="shared" ref="B2909:J2909" si="568">AVERAGE(B2898:B2907)</f>
        <v>30.106000000000002</v>
      </c>
      <c r="C2909" s="604">
        <f t="shared" si="568"/>
        <v>29.579599999999992</v>
      </c>
      <c r="D2909" s="604">
        <f t="shared" si="568"/>
        <v>29.660000000000004</v>
      </c>
      <c r="E2909" s="604">
        <f t="shared" si="568"/>
        <v>30.963999999999999</v>
      </c>
      <c r="F2909" s="604">
        <f t="shared" si="568"/>
        <v>30.620611999999994</v>
      </c>
      <c r="G2909" s="604">
        <f t="shared" si="568"/>
        <v>37.179999999999993</v>
      </c>
      <c r="H2909" s="604">
        <f t="shared" si="568"/>
        <v>21.299999999999997</v>
      </c>
      <c r="I2909" s="604">
        <f t="shared" si="568"/>
        <v>85.7</v>
      </c>
      <c r="J2909" s="604">
        <f t="shared" si="568"/>
        <v>41.8</v>
      </c>
      <c r="K2909" s="707" t="s">
        <v>164</v>
      </c>
      <c r="L2909" s="604">
        <f>AVERAGE(L2898:L2907)</f>
        <v>6.2133333333333347</v>
      </c>
      <c r="M2909" s="604">
        <f t="shared" ref="M2909" si="569">AVERAGE(M2898:M2907)</f>
        <v>0.93400000000000016</v>
      </c>
      <c r="N2909" s="604">
        <v>0.47</v>
      </c>
      <c r="O2909" s="740">
        <f t="shared" si="565"/>
        <v>0.70200000000000007</v>
      </c>
      <c r="P2909" s="604">
        <f>AVERAGE(P2898:P2907)</f>
        <v>0</v>
      </c>
      <c r="Q2909" s="604"/>
    </row>
    <row r="2910" spans="1:17" ht="15" thickBot="1" x14ac:dyDescent="0.4">
      <c r="A2910" s="735">
        <v>11</v>
      </c>
      <c r="B2910" s="736">
        <v>30.520000000000003</v>
      </c>
      <c r="C2910" s="581">
        <v>29.32</v>
      </c>
      <c r="D2910" s="581">
        <v>28.919999999999998</v>
      </c>
      <c r="E2910" s="581">
        <v>30.359999999999996</v>
      </c>
      <c r="F2910" s="581">
        <v>30.4</v>
      </c>
      <c r="G2910" s="737">
        <v>38</v>
      </c>
      <c r="H2910" s="738">
        <v>22.8</v>
      </c>
      <c r="I2910" s="739">
        <v>76</v>
      </c>
      <c r="J2910" s="739">
        <v>35</v>
      </c>
      <c r="K2910" s="707" t="s">
        <v>164</v>
      </c>
      <c r="L2910" s="626">
        <v>8.1</v>
      </c>
      <c r="M2910" s="712">
        <v>1.04</v>
      </c>
      <c r="N2910" s="712">
        <v>0.52</v>
      </c>
      <c r="O2910" s="740">
        <f t="shared" si="565"/>
        <v>0.78</v>
      </c>
      <c r="P2910" s="737">
        <v>0</v>
      </c>
      <c r="Q2910" s="627">
        <v>0</v>
      </c>
    </row>
    <row r="2911" spans="1:17" ht="15" thickBot="1" x14ac:dyDescent="0.4">
      <c r="A2911" s="594">
        <v>12</v>
      </c>
      <c r="B2911" s="736">
        <v>29.160000000000004</v>
      </c>
      <c r="C2911" s="581">
        <v>29.24</v>
      </c>
      <c r="D2911" s="581">
        <v>29.4</v>
      </c>
      <c r="E2911" s="581">
        <v>30.4</v>
      </c>
      <c r="F2911" s="580">
        <v>30.4</v>
      </c>
      <c r="G2911" s="737">
        <v>36.6</v>
      </c>
      <c r="H2911" s="738">
        <v>22.8</v>
      </c>
      <c r="I2911" s="739">
        <v>80</v>
      </c>
      <c r="J2911" s="739">
        <v>37</v>
      </c>
      <c r="K2911" s="707" t="s">
        <v>164</v>
      </c>
      <c r="L2911" s="626">
        <v>9.44</v>
      </c>
      <c r="M2911" s="714">
        <v>1.6</v>
      </c>
      <c r="N2911" s="712">
        <v>0.8</v>
      </c>
      <c r="O2911" s="740">
        <f t="shared" si="565"/>
        <v>1.2000000000000002</v>
      </c>
      <c r="P2911" s="737">
        <v>0</v>
      </c>
      <c r="Q2911" s="627">
        <v>0</v>
      </c>
    </row>
    <row r="2912" spans="1:17" ht="15" thickBot="1" x14ac:dyDescent="0.4">
      <c r="A2912" s="594">
        <v>13</v>
      </c>
      <c r="B2912" s="736">
        <v>31.560000000000002</v>
      </c>
      <c r="C2912" s="581">
        <v>30.160000000000004</v>
      </c>
      <c r="D2912" s="581">
        <v>29.4</v>
      </c>
      <c r="E2912" s="581">
        <v>30.4</v>
      </c>
      <c r="F2912" s="581">
        <v>30.48</v>
      </c>
      <c r="G2912" s="737">
        <v>38.799999999999997</v>
      </c>
      <c r="H2912" s="738">
        <v>23</v>
      </c>
      <c r="I2912" s="739">
        <v>84</v>
      </c>
      <c r="J2912" s="739">
        <v>36</v>
      </c>
      <c r="K2912" s="707" t="s">
        <v>164</v>
      </c>
      <c r="L2912" s="626">
        <v>6.46</v>
      </c>
      <c r="M2912" s="712">
        <v>1.43</v>
      </c>
      <c r="N2912" s="712">
        <v>0.71499999999999997</v>
      </c>
      <c r="O2912" s="740">
        <f t="shared" si="565"/>
        <v>1.0725</v>
      </c>
      <c r="P2912" s="737">
        <v>0</v>
      </c>
      <c r="Q2912" s="627">
        <v>0</v>
      </c>
    </row>
    <row r="2913" spans="1:17" ht="15" thickBot="1" x14ac:dyDescent="0.4">
      <c r="A2913" s="594">
        <v>14</v>
      </c>
      <c r="B2913" s="736">
        <v>29.2</v>
      </c>
      <c r="C2913" s="581">
        <v>29.72</v>
      </c>
      <c r="D2913" s="581">
        <v>29.839999999999996</v>
      </c>
      <c r="E2913" s="581">
        <v>30.72</v>
      </c>
      <c r="F2913" s="581">
        <v>30.6</v>
      </c>
      <c r="G2913" s="737">
        <v>36.6</v>
      </c>
      <c r="H2913" s="738">
        <v>22</v>
      </c>
      <c r="I2913" s="739">
        <v>92</v>
      </c>
      <c r="J2913" s="739">
        <v>66</v>
      </c>
      <c r="K2913" s="707" t="s">
        <v>164</v>
      </c>
      <c r="L2913" s="581">
        <v>2.9</v>
      </c>
      <c r="M2913" s="712">
        <v>0.73</v>
      </c>
      <c r="N2913" s="712">
        <v>0.36499999999999999</v>
      </c>
      <c r="O2913" s="740">
        <f t="shared" si="565"/>
        <v>0.54749999999999999</v>
      </c>
      <c r="P2913" s="737">
        <v>0</v>
      </c>
      <c r="Q2913" s="627">
        <v>7.8</v>
      </c>
    </row>
    <row r="2914" spans="1:17" ht="15" thickBot="1" x14ac:dyDescent="0.4">
      <c r="A2914" s="594">
        <v>15</v>
      </c>
      <c r="B2914" s="736">
        <v>28.199999999999996</v>
      </c>
      <c r="C2914" s="581">
        <v>28.159999999999997</v>
      </c>
      <c r="D2914" s="581">
        <v>28.840000000000003</v>
      </c>
      <c r="E2914" s="581">
        <v>30.440000000000005</v>
      </c>
      <c r="F2914" s="581">
        <v>30.4</v>
      </c>
      <c r="G2914" s="737">
        <v>32.799999999999997</v>
      </c>
      <c r="H2914" s="738">
        <v>22.2</v>
      </c>
      <c r="I2914" s="739">
        <v>96</v>
      </c>
      <c r="J2914" s="739">
        <v>55</v>
      </c>
      <c r="K2914" s="707" t="s">
        <v>164</v>
      </c>
      <c r="L2914" s="581">
        <v>4.42</v>
      </c>
      <c r="M2914" s="712">
        <v>0.7</v>
      </c>
      <c r="N2914" s="712">
        <v>0.35</v>
      </c>
      <c r="O2914" s="740">
        <f t="shared" si="565"/>
        <v>0.52499999999999991</v>
      </c>
      <c r="P2914" s="737">
        <v>0</v>
      </c>
      <c r="Q2914" s="627">
        <v>0</v>
      </c>
    </row>
    <row r="2915" spans="1:17" ht="15" thickBot="1" x14ac:dyDescent="0.4">
      <c r="A2915" s="594">
        <v>16</v>
      </c>
      <c r="B2915" s="736">
        <v>28.76</v>
      </c>
      <c r="C2915" s="581">
        <v>28.439999999999998</v>
      </c>
      <c r="D2915" s="581">
        <v>28.48</v>
      </c>
      <c r="E2915" s="581">
        <v>30.28</v>
      </c>
      <c r="F2915" s="581">
        <v>30.4</v>
      </c>
      <c r="G2915" s="737">
        <v>35.200000000000003</v>
      </c>
      <c r="H2915" s="738">
        <v>22.4</v>
      </c>
      <c r="I2915" s="739">
        <v>92</v>
      </c>
      <c r="J2915" s="739">
        <v>58</v>
      </c>
      <c r="K2915" s="707" t="s">
        <v>164</v>
      </c>
      <c r="L2915" s="626">
        <v>5.1199999999999992</v>
      </c>
      <c r="M2915" s="712">
        <v>1.1200000000000001</v>
      </c>
      <c r="N2915" s="712">
        <v>0.56000000000000005</v>
      </c>
      <c r="O2915" s="740">
        <f t="shared" si="565"/>
        <v>0.84000000000000008</v>
      </c>
      <c r="P2915" s="737">
        <v>0</v>
      </c>
      <c r="Q2915" s="627">
        <v>0</v>
      </c>
    </row>
    <row r="2916" spans="1:17" ht="15" thickBot="1" x14ac:dyDescent="0.4">
      <c r="A2916" s="594">
        <v>17</v>
      </c>
      <c r="B2916" s="736">
        <v>29.880000000000003</v>
      </c>
      <c r="C2916" s="581">
        <v>28.959999999999997</v>
      </c>
      <c r="D2916" s="581">
        <v>28.6</v>
      </c>
      <c r="E2916" s="581">
        <v>30.04</v>
      </c>
      <c r="F2916" s="581">
        <v>30.360000000000003</v>
      </c>
      <c r="G2916" s="737">
        <v>36.200000000000003</v>
      </c>
      <c r="H2916" s="738">
        <v>21.4</v>
      </c>
      <c r="I2916" s="739">
        <v>92</v>
      </c>
      <c r="J2916" s="739">
        <v>48</v>
      </c>
      <c r="K2916" s="707" t="s">
        <v>164</v>
      </c>
      <c r="L2916" s="581">
        <v>6.8599999999999994</v>
      </c>
      <c r="M2916" s="712">
        <v>0.54</v>
      </c>
      <c r="N2916" s="712">
        <v>0.27</v>
      </c>
      <c r="O2916" s="740">
        <f t="shared" si="565"/>
        <v>0.40500000000000003</v>
      </c>
      <c r="P2916" s="737">
        <v>0</v>
      </c>
      <c r="Q2916" s="627">
        <v>0</v>
      </c>
    </row>
    <row r="2917" spans="1:17" ht="15" thickBot="1" x14ac:dyDescent="0.4">
      <c r="A2917" s="594">
        <v>18</v>
      </c>
      <c r="B2917" s="736">
        <v>31.48</v>
      </c>
      <c r="C2917" s="581">
        <v>30.28</v>
      </c>
      <c r="D2917" s="581">
        <v>29.439999999999998</v>
      </c>
      <c r="E2917" s="581">
        <v>30.2</v>
      </c>
      <c r="F2917" s="580">
        <v>30.4</v>
      </c>
      <c r="G2917" s="737">
        <v>38.799999999999997</v>
      </c>
      <c r="H2917" s="738">
        <v>22.8</v>
      </c>
      <c r="I2917" s="739">
        <v>96</v>
      </c>
      <c r="J2917" s="739">
        <v>37</v>
      </c>
      <c r="K2917" s="707" t="s">
        <v>164</v>
      </c>
      <c r="L2917" s="581">
        <v>7.94</v>
      </c>
      <c r="M2917" s="712">
        <v>1.1599999999999999</v>
      </c>
      <c r="N2917" s="712">
        <v>0.57999999999999996</v>
      </c>
      <c r="O2917" s="740">
        <f t="shared" si="565"/>
        <v>0.86999999999999988</v>
      </c>
      <c r="P2917" s="737">
        <v>0</v>
      </c>
      <c r="Q2917" s="627">
        <v>0</v>
      </c>
    </row>
    <row r="2918" spans="1:17" ht="15" thickBot="1" x14ac:dyDescent="0.4">
      <c r="A2918" s="594">
        <v>19</v>
      </c>
      <c r="B2918" s="736">
        <v>31.080000000000002</v>
      </c>
      <c r="C2918" s="581">
        <v>30.4</v>
      </c>
      <c r="D2918" s="581">
        <v>29.839999999999996</v>
      </c>
      <c r="E2918" s="581">
        <v>30.4</v>
      </c>
      <c r="F2918" s="581">
        <v>30.4</v>
      </c>
      <c r="G2918" s="737">
        <v>36</v>
      </c>
      <c r="H2918" s="738">
        <v>23</v>
      </c>
      <c r="I2918" s="739">
        <v>92</v>
      </c>
      <c r="J2918" s="739">
        <v>47</v>
      </c>
      <c r="K2918" s="707" t="s">
        <v>164</v>
      </c>
      <c r="L2918" s="626">
        <v>6.85</v>
      </c>
      <c r="M2918" s="712">
        <v>1.05</v>
      </c>
      <c r="N2918" s="712">
        <v>0.52500000000000002</v>
      </c>
      <c r="O2918" s="740">
        <f t="shared" si="565"/>
        <v>0.78750000000000009</v>
      </c>
      <c r="P2918" s="737">
        <v>0</v>
      </c>
      <c r="Q2918" s="627">
        <v>0</v>
      </c>
    </row>
    <row r="2919" spans="1:17" ht="15" thickBot="1" x14ac:dyDescent="0.4">
      <c r="A2919" s="735">
        <v>20</v>
      </c>
      <c r="B2919" s="736">
        <v>32.160000000000004</v>
      </c>
      <c r="C2919" s="581">
        <v>31</v>
      </c>
      <c r="D2919" s="581">
        <v>30</v>
      </c>
      <c r="E2919" s="581">
        <v>30.560000000000002</v>
      </c>
      <c r="F2919" s="581">
        <v>30.32</v>
      </c>
      <c r="G2919" s="737">
        <v>39</v>
      </c>
      <c r="H2919" s="738">
        <v>22</v>
      </c>
      <c r="I2919" s="742">
        <v>92</v>
      </c>
      <c r="J2919" s="742">
        <v>36</v>
      </c>
      <c r="K2919" s="707" t="s">
        <v>164</v>
      </c>
      <c r="L2919" s="581" t="s">
        <v>408</v>
      </c>
      <c r="M2919" s="716">
        <v>1.54</v>
      </c>
      <c r="N2919" s="716">
        <v>0.77</v>
      </c>
      <c r="O2919" s="740">
        <f t="shared" si="565"/>
        <v>1.155</v>
      </c>
      <c r="P2919" s="737">
        <v>0</v>
      </c>
      <c r="Q2919" s="627">
        <v>0</v>
      </c>
    </row>
    <row r="2920" spans="1:17" ht="15" thickBot="1" x14ac:dyDescent="0.4">
      <c r="A2920" s="597" t="s">
        <v>16</v>
      </c>
      <c r="B2920" s="604">
        <f t="shared" ref="B2920:J2920" si="570">SUM(B2910:B2919)</f>
        <v>302</v>
      </c>
      <c r="C2920" s="604">
        <f t="shared" si="570"/>
        <v>295.68</v>
      </c>
      <c r="D2920" s="604">
        <f t="shared" si="570"/>
        <v>292.76</v>
      </c>
      <c r="E2920" s="604">
        <f t="shared" si="570"/>
        <v>303.79999999999995</v>
      </c>
      <c r="F2920" s="604">
        <f t="shared" si="570"/>
        <v>304.16000000000003</v>
      </c>
      <c r="G2920" s="604">
        <f t="shared" si="570"/>
        <v>368</v>
      </c>
      <c r="H2920" s="604">
        <f t="shared" si="570"/>
        <v>224.4</v>
      </c>
      <c r="I2920" s="604">
        <f t="shared" si="570"/>
        <v>892</v>
      </c>
      <c r="J2920" s="604">
        <f t="shared" si="570"/>
        <v>455</v>
      </c>
      <c r="K2920" s="707" t="s">
        <v>164</v>
      </c>
      <c r="L2920" s="604">
        <f>SUM(L2910:L2919)</f>
        <v>58.089999999999996</v>
      </c>
      <c r="M2920" s="604">
        <f>SUM(M2910:M2919)</f>
        <v>10.91</v>
      </c>
      <c r="N2920" s="604">
        <f>SUM(N2910:N2919)</f>
        <v>5.4550000000000001</v>
      </c>
      <c r="O2920" s="740">
        <f t="shared" si="565"/>
        <v>8.182500000000001</v>
      </c>
      <c r="P2920" s="604">
        <f>SUM(P2910:P2919)</f>
        <v>0</v>
      </c>
      <c r="Q2920" s="627">
        <v>26</v>
      </c>
    </row>
    <row r="2921" spans="1:17" ht="15" thickBot="1" x14ac:dyDescent="0.4">
      <c r="A2921" s="597" t="s">
        <v>18</v>
      </c>
      <c r="B2921" s="604">
        <f t="shared" ref="B2921:J2921" si="571">AVERAGE(B2910:B2919)</f>
        <v>30.2</v>
      </c>
      <c r="C2921" s="604">
        <f t="shared" si="571"/>
        <v>29.568000000000001</v>
      </c>
      <c r="D2921" s="604">
        <f t="shared" si="571"/>
        <v>29.276</v>
      </c>
      <c r="E2921" s="604">
        <f t="shared" si="571"/>
        <v>30.379999999999995</v>
      </c>
      <c r="F2921" s="604">
        <f t="shared" si="571"/>
        <v>30.416000000000004</v>
      </c>
      <c r="G2921" s="604">
        <f t="shared" si="571"/>
        <v>36.799999999999997</v>
      </c>
      <c r="H2921" s="604">
        <f t="shared" si="571"/>
        <v>22.44</v>
      </c>
      <c r="I2921" s="604">
        <f t="shared" si="571"/>
        <v>89.2</v>
      </c>
      <c r="J2921" s="604">
        <f t="shared" si="571"/>
        <v>45.5</v>
      </c>
      <c r="K2921" s="707" t="s">
        <v>164</v>
      </c>
      <c r="L2921" s="604">
        <f>AVERAGE(L2910:L2919)</f>
        <v>6.4544444444444444</v>
      </c>
      <c r="M2921" s="604">
        <f>AVERAGE(M2910:M2919)</f>
        <v>1.091</v>
      </c>
      <c r="N2921" s="604">
        <f>AVERAGE(N2910:N2919)</f>
        <v>0.54549999999999998</v>
      </c>
      <c r="O2921" s="740">
        <f t="shared" si="565"/>
        <v>0.81824999999999992</v>
      </c>
      <c r="P2921" s="604">
        <f>AVERAGE(P2910:P2919)</f>
        <v>0</v>
      </c>
      <c r="Q2921" s="604"/>
    </row>
    <row r="2922" spans="1:17" ht="15" thickBot="1" x14ac:dyDescent="0.4">
      <c r="A2922" s="735">
        <v>21</v>
      </c>
      <c r="B2922" s="736">
        <v>28.4</v>
      </c>
      <c r="C2922" s="581">
        <v>29.32</v>
      </c>
      <c r="D2922" s="581">
        <v>29.839999999999996</v>
      </c>
      <c r="E2922" s="581">
        <v>30.640000000000004</v>
      </c>
      <c r="F2922" s="581">
        <v>30.32</v>
      </c>
      <c r="G2922" s="737">
        <v>36.4</v>
      </c>
      <c r="H2922" s="738">
        <v>20</v>
      </c>
      <c r="I2922" s="742">
        <v>96</v>
      </c>
      <c r="J2922" s="742">
        <v>55</v>
      </c>
      <c r="K2922" s="707" t="s">
        <v>164</v>
      </c>
      <c r="L2922" s="626">
        <v>4.9000000000000004</v>
      </c>
      <c r="M2922" s="720">
        <v>0.64</v>
      </c>
      <c r="N2922" s="720">
        <v>0.32</v>
      </c>
      <c r="O2922" s="740">
        <f t="shared" si="565"/>
        <v>0.48</v>
      </c>
      <c r="P2922" s="737">
        <v>0</v>
      </c>
      <c r="Q2922" s="627">
        <v>0</v>
      </c>
    </row>
    <row r="2923" spans="1:17" ht="15" thickBot="1" x14ac:dyDescent="0.4">
      <c r="A2923" s="594">
        <v>22</v>
      </c>
      <c r="B2923" s="736">
        <v>30.32</v>
      </c>
      <c r="C2923" s="581">
        <v>29.68</v>
      </c>
      <c r="D2923" s="581">
        <v>29.4</v>
      </c>
      <c r="E2923" s="581">
        <v>30.48</v>
      </c>
      <c r="F2923" s="581">
        <v>30.24</v>
      </c>
      <c r="G2923" s="737">
        <v>36</v>
      </c>
      <c r="H2923" s="738">
        <v>21</v>
      </c>
      <c r="I2923" s="742">
        <v>84</v>
      </c>
      <c r="J2923" s="742">
        <v>47</v>
      </c>
      <c r="K2923" s="707" t="s">
        <v>164</v>
      </c>
      <c r="L2923" s="626">
        <v>6.18</v>
      </c>
      <c r="M2923" s="720">
        <v>1.1100000000000001</v>
      </c>
      <c r="N2923" s="720">
        <v>0.55500000000000005</v>
      </c>
      <c r="O2923" s="740">
        <f t="shared" si="565"/>
        <v>0.83250000000000002</v>
      </c>
      <c r="P2923" s="737">
        <v>0</v>
      </c>
      <c r="Q2923" s="627">
        <v>0</v>
      </c>
    </row>
    <row r="2924" spans="1:17" ht="15" thickBot="1" x14ac:dyDescent="0.4">
      <c r="A2924" s="594">
        <v>23</v>
      </c>
      <c r="B2924" s="736">
        <v>28.639999999999997</v>
      </c>
      <c r="C2924" s="581">
        <v>28.959999999999997</v>
      </c>
      <c r="D2924" s="581">
        <v>29.4</v>
      </c>
      <c r="E2924" s="581">
        <v>30.4</v>
      </c>
      <c r="F2924" s="581">
        <v>30.32</v>
      </c>
      <c r="G2924" s="737">
        <v>35.4</v>
      </c>
      <c r="H2924" s="738">
        <v>22.6</v>
      </c>
      <c r="I2924" s="739">
        <v>84</v>
      </c>
      <c r="J2924" s="739">
        <v>61</v>
      </c>
      <c r="K2924" s="707" t="s">
        <v>164</v>
      </c>
      <c r="L2924" s="626">
        <v>4.54</v>
      </c>
      <c r="M2924" s="712">
        <v>0.78</v>
      </c>
      <c r="N2924" s="712">
        <v>0.39</v>
      </c>
      <c r="O2924" s="740">
        <f t="shared" si="565"/>
        <v>0.58499999999999996</v>
      </c>
      <c r="P2924" s="737">
        <v>0</v>
      </c>
      <c r="Q2924" s="627">
        <v>0</v>
      </c>
    </row>
    <row r="2925" spans="1:17" ht="15" thickBot="1" x14ac:dyDescent="0.4">
      <c r="A2925" s="594">
        <v>24</v>
      </c>
      <c r="B2925" s="736">
        <v>30.8</v>
      </c>
      <c r="C2925" s="581">
        <v>28.48</v>
      </c>
      <c r="D2925" s="581">
        <v>28.919999999999998</v>
      </c>
      <c r="E2925" s="581">
        <v>30.32</v>
      </c>
      <c r="F2925" s="580">
        <v>30.32</v>
      </c>
      <c r="G2925" s="737">
        <v>36.799999999999997</v>
      </c>
      <c r="H2925" s="738">
        <v>21</v>
      </c>
      <c r="I2925" s="739">
        <v>96</v>
      </c>
      <c r="J2925" s="739">
        <v>42</v>
      </c>
      <c r="K2925" s="707" t="s">
        <v>164</v>
      </c>
      <c r="L2925" s="581">
        <v>8.32</v>
      </c>
      <c r="M2925" s="712">
        <v>0.7</v>
      </c>
      <c r="N2925" s="712">
        <v>0.35</v>
      </c>
      <c r="O2925" s="740">
        <f t="shared" si="565"/>
        <v>0.52499999999999991</v>
      </c>
      <c r="P2925" s="737">
        <v>0</v>
      </c>
      <c r="Q2925" s="627">
        <v>10.6</v>
      </c>
    </row>
    <row r="2926" spans="1:17" ht="15" thickBot="1" x14ac:dyDescent="0.4">
      <c r="A2926" s="594">
        <v>25</v>
      </c>
      <c r="B2926" s="736">
        <v>30.72</v>
      </c>
      <c r="C2926" s="581">
        <v>30.079999999999995</v>
      </c>
      <c r="D2926" s="581">
        <v>29.76</v>
      </c>
      <c r="E2926" s="581">
        <v>30.479999999999997</v>
      </c>
      <c r="F2926" s="581">
        <v>30.4</v>
      </c>
      <c r="G2926" s="737">
        <v>36.200000000000003</v>
      </c>
      <c r="H2926" s="738">
        <v>22.4</v>
      </c>
      <c r="I2926" s="739">
        <v>96</v>
      </c>
      <c r="J2926" s="739">
        <v>54</v>
      </c>
      <c r="K2926" s="707" t="s">
        <v>164</v>
      </c>
      <c r="L2926" s="581" t="s">
        <v>408</v>
      </c>
      <c r="M2926" s="712">
        <v>0.97</v>
      </c>
      <c r="N2926" s="712">
        <v>0.48499999999999999</v>
      </c>
      <c r="O2926" s="740">
        <f t="shared" si="565"/>
        <v>0.72750000000000004</v>
      </c>
      <c r="P2926" s="737">
        <v>0</v>
      </c>
      <c r="Q2926" s="627">
        <v>0</v>
      </c>
    </row>
    <row r="2927" spans="1:17" ht="15" thickBot="1" x14ac:dyDescent="0.4">
      <c r="A2927" s="594">
        <v>26</v>
      </c>
      <c r="B2927" s="736">
        <v>31.2</v>
      </c>
      <c r="C2927" s="581">
        <v>30.2</v>
      </c>
      <c r="D2927" s="581">
        <v>29.8</v>
      </c>
      <c r="E2927" s="581">
        <v>30.8</v>
      </c>
      <c r="F2927" s="581">
        <v>30.4</v>
      </c>
      <c r="G2927" s="737">
        <v>36.4</v>
      </c>
      <c r="H2927" s="738">
        <v>22.6</v>
      </c>
      <c r="I2927" s="739">
        <v>96</v>
      </c>
      <c r="J2927" s="739">
        <v>47</v>
      </c>
      <c r="K2927" s="707" t="s">
        <v>164</v>
      </c>
      <c r="L2927" s="626">
        <v>10</v>
      </c>
      <c r="M2927" s="712">
        <v>0.9</v>
      </c>
      <c r="N2927" s="712">
        <v>0.45</v>
      </c>
      <c r="O2927" s="740">
        <f t="shared" si="565"/>
        <v>0.67500000000000004</v>
      </c>
      <c r="P2927" s="737">
        <v>0</v>
      </c>
      <c r="Q2927" s="627">
        <v>0</v>
      </c>
    </row>
    <row r="2928" spans="1:17" ht="15" thickBot="1" x14ac:dyDescent="0.4">
      <c r="A2928" s="594">
        <v>27</v>
      </c>
      <c r="B2928" s="736">
        <v>32.08</v>
      </c>
      <c r="C2928" s="581">
        <v>30.68</v>
      </c>
      <c r="D2928" s="581">
        <v>30.080000000000002</v>
      </c>
      <c r="E2928" s="581">
        <v>31</v>
      </c>
      <c r="F2928" s="581">
        <v>30.4</v>
      </c>
      <c r="G2928" s="737">
        <v>37.4</v>
      </c>
      <c r="H2928" s="738">
        <v>23.2</v>
      </c>
      <c r="I2928" s="739">
        <v>77</v>
      </c>
      <c r="J2928" s="739">
        <v>41</v>
      </c>
      <c r="K2928" s="707" t="s">
        <v>164</v>
      </c>
      <c r="L2928" s="581">
        <v>9.36</v>
      </c>
      <c r="M2928" s="727">
        <v>1.43</v>
      </c>
      <c r="N2928" s="727">
        <v>0.71499999999999997</v>
      </c>
      <c r="O2928" s="740">
        <f t="shared" si="565"/>
        <v>1.0725</v>
      </c>
      <c r="P2928" s="737">
        <v>0</v>
      </c>
      <c r="Q2928" s="627">
        <v>0</v>
      </c>
    </row>
    <row r="2929" spans="1:17" ht="15" thickBot="1" x14ac:dyDescent="0.4">
      <c r="A2929" s="594">
        <v>28</v>
      </c>
      <c r="B2929" s="736">
        <v>31.640000000000004</v>
      </c>
      <c r="C2929" s="581">
        <v>31.28</v>
      </c>
      <c r="D2929" s="581">
        <v>30.52</v>
      </c>
      <c r="E2929" s="581">
        <v>31.2</v>
      </c>
      <c r="F2929" s="581">
        <v>30.4</v>
      </c>
      <c r="G2929" s="737">
        <v>38.799999999999997</v>
      </c>
      <c r="H2929" s="738">
        <v>22</v>
      </c>
      <c r="I2929" s="739">
        <v>88</v>
      </c>
      <c r="J2929" s="739">
        <v>35</v>
      </c>
      <c r="K2929" s="707" t="s">
        <v>164</v>
      </c>
      <c r="L2929" s="626">
        <v>8.9</v>
      </c>
      <c r="M2929" s="730">
        <v>1.64</v>
      </c>
      <c r="N2929" s="730">
        <v>0.82</v>
      </c>
      <c r="O2929" s="740">
        <f t="shared" si="565"/>
        <v>1.23</v>
      </c>
      <c r="P2929" s="737">
        <v>0</v>
      </c>
      <c r="Q2929" s="627">
        <v>0</v>
      </c>
    </row>
    <row r="2930" spans="1:17" ht="15" thickBot="1" x14ac:dyDescent="0.4">
      <c r="A2930" s="594">
        <v>29</v>
      </c>
      <c r="B2930" s="736">
        <v>31.360000000000003</v>
      </c>
      <c r="C2930" s="581">
        <v>31.160000000000004</v>
      </c>
      <c r="D2930" s="581">
        <v>31</v>
      </c>
      <c r="E2930" s="581">
        <v>25.827999999999996</v>
      </c>
      <c r="F2930" s="581">
        <v>30.440000000000005</v>
      </c>
      <c r="G2930" s="737">
        <v>38.799999999999997</v>
      </c>
      <c r="H2930" s="738">
        <v>20.8</v>
      </c>
      <c r="I2930" s="739">
        <v>77</v>
      </c>
      <c r="J2930" s="739">
        <v>49</v>
      </c>
      <c r="K2930" s="707" t="s">
        <v>164</v>
      </c>
      <c r="L2930" s="626" t="s">
        <v>408</v>
      </c>
      <c r="M2930" s="730">
        <v>1.74</v>
      </c>
      <c r="N2930" s="730">
        <v>0.87</v>
      </c>
      <c r="O2930" s="740">
        <f t="shared" si="565"/>
        <v>1.3049999999999999</v>
      </c>
      <c r="P2930" s="737">
        <v>0</v>
      </c>
      <c r="Q2930" s="627">
        <v>0</v>
      </c>
    </row>
    <row r="2931" spans="1:17" ht="15" thickBot="1" x14ac:dyDescent="0.4">
      <c r="A2931" s="594">
        <v>30</v>
      </c>
      <c r="B2931" s="736">
        <v>29.880000000000003</v>
      </c>
      <c r="C2931" s="581">
        <v>29.880000000000003</v>
      </c>
      <c r="D2931" s="581">
        <v>30.4</v>
      </c>
      <c r="E2931" s="581">
        <v>31.6</v>
      </c>
      <c r="F2931" s="581">
        <v>30.440000000000005</v>
      </c>
      <c r="G2931" s="737">
        <v>34</v>
      </c>
      <c r="H2931" s="738">
        <v>20</v>
      </c>
      <c r="I2931" s="739">
        <v>84</v>
      </c>
      <c r="J2931" s="739">
        <v>55</v>
      </c>
      <c r="K2931" s="707" t="s">
        <v>164</v>
      </c>
      <c r="L2931" s="626">
        <v>1.7</v>
      </c>
      <c r="M2931" s="730">
        <v>0.8</v>
      </c>
      <c r="N2931" s="730">
        <v>0.4</v>
      </c>
      <c r="O2931" s="740">
        <f t="shared" si="565"/>
        <v>0.60000000000000009</v>
      </c>
      <c r="P2931" s="737">
        <v>0</v>
      </c>
      <c r="Q2931" s="627">
        <v>0</v>
      </c>
    </row>
    <row r="2932" spans="1:17" ht="15" thickBot="1" x14ac:dyDescent="0.4">
      <c r="A2932" s="735">
        <v>31</v>
      </c>
      <c r="B2932" s="581">
        <v>31.32</v>
      </c>
      <c r="C2932" s="581">
        <v>30.24</v>
      </c>
      <c r="D2932" s="581">
        <v>30.04</v>
      </c>
      <c r="E2932" s="581">
        <v>31.360000000000003</v>
      </c>
      <c r="F2932" s="581">
        <v>30.559999999999995</v>
      </c>
      <c r="G2932" s="581">
        <v>35.799999999999997</v>
      </c>
      <c r="H2932" s="581">
        <v>21</v>
      </c>
      <c r="I2932" s="581">
        <v>84</v>
      </c>
      <c r="J2932" s="581">
        <v>42</v>
      </c>
      <c r="K2932" s="707" t="s">
        <v>164</v>
      </c>
      <c r="L2932" s="581">
        <v>8</v>
      </c>
      <c r="M2932" s="730"/>
      <c r="N2932" s="730"/>
      <c r="O2932" s="740"/>
      <c r="P2932" s="737">
        <v>0</v>
      </c>
      <c r="Q2932" s="581">
        <v>0</v>
      </c>
    </row>
    <row r="2933" spans="1:17" ht="15" thickBot="1" x14ac:dyDescent="0.4">
      <c r="A2933" s="597" t="s">
        <v>16</v>
      </c>
      <c r="B2933" s="604">
        <f t="shared" ref="B2933:J2933" si="572">SUM(B2922:B2932)</f>
        <v>336.35999999999996</v>
      </c>
      <c r="C2933" s="604">
        <f t="shared" si="572"/>
        <v>329.96</v>
      </c>
      <c r="D2933" s="604">
        <f t="shared" si="572"/>
        <v>329.16</v>
      </c>
      <c r="E2933" s="604">
        <f t="shared" si="572"/>
        <v>334.108</v>
      </c>
      <c r="F2933" s="604">
        <f t="shared" si="572"/>
        <v>334.24</v>
      </c>
      <c r="G2933" s="604">
        <f t="shared" si="572"/>
        <v>402.00000000000006</v>
      </c>
      <c r="H2933" s="604">
        <f t="shared" si="572"/>
        <v>236.6</v>
      </c>
      <c r="I2933" s="604">
        <f t="shared" si="572"/>
        <v>962</v>
      </c>
      <c r="J2933" s="604">
        <f t="shared" si="572"/>
        <v>528</v>
      </c>
      <c r="K2933" s="707" t="s">
        <v>164</v>
      </c>
      <c r="L2933" s="604">
        <f>SUM(L2922:L2932)</f>
        <v>61.9</v>
      </c>
      <c r="M2933" s="604">
        <f>SUM(M2922:M2932)</f>
        <v>10.71</v>
      </c>
      <c r="N2933" s="604">
        <f>SUM(N2922:N2932)</f>
        <v>5.3550000000000004</v>
      </c>
      <c r="O2933" s="740">
        <f t="shared" si="565"/>
        <v>8.0325000000000006</v>
      </c>
      <c r="P2933" s="737">
        <v>0</v>
      </c>
      <c r="Q2933" s="604"/>
    </row>
    <row r="2934" spans="1:17" ht="15" thickBot="1" x14ac:dyDescent="0.4">
      <c r="A2934" s="597" t="s">
        <v>18</v>
      </c>
      <c r="B2934" s="604">
        <f t="shared" ref="B2934:J2934" si="573">AVERAGE(B2922:B2932)</f>
        <v>30.578181818181815</v>
      </c>
      <c r="C2934" s="604">
        <f t="shared" si="573"/>
        <v>29.996363636363636</v>
      </c>
      <c r="D2934" s="604">
        <f t="shared" si="573"/>
        <v>29.923636363636366</v>
      </c>
      <c r="E2934" s="604">
        <f t="shared" si="573"/>
        <v>30.373454545454546</v>
      </c>
      <c r="F2934" s="604">
        <f t="shared" si="573"/>
        <v>30.385454545454547</v>
      </c>
      <c r="G2934" s="604">
        <f t="shared" si="573"/>
        <v>36.545454545454554</v>
      </c>
      <c r="H2934" s="604">
        <f t="shared" si="573"/>
        <v>21.509090909090908</v>
      </c>
      <c r="I2934" s="604">
        <f t="shared" si="573"/>
        <v>87.454545454545453</v>
      </c>
      <c r="J2934" s="604">
        <f t="shared" si="573"/>
        <v>48</v>
      </c>
      <c r="K2934" s="707" t="s">
        <v>164</v>
      </c>
      <c r="L2934" s="604">
        <f>AVERAGE(L2922:L2932)</f>
        <v>6.8777777777777773</v>
      </c>
      <c r="M2934" s="604">
        <f>AVERAGE(M2922:M2932)</f>
        <v>1.0710000000000002</v>
      </c>
      <c r="N2934" s="604">
        <f>AVERAGE(N2922:N2932)</f>
        <v>0.53550000000000009</v>
      </c>
      <c r="O2934" s="740">
        <f t="shared" si="565"/>
        <v>0.80325000000000013</v>
      </c>
      <c r="P2934" s="737">
        <v>0</v>
      </c>
      <c r="Q2934" s="604"/>
    </row>
    <row r="2935" spans="1:17" x14ac:dyDescent="0.35">
      <c r="A2935" s="645" t="s">
        <v>49</v>
      </c>
      <c r="B2935" s="694">
        <f t="shared" ref="B2935:J2935" si="574">B2933+B2920+B2908</f>
        <v>939.41999999999985</v>
      </c>
      <c r="C2935" s="694">
        <f t="shared" si="574"/>
        <v>921.43599999999992</v>
      </c>
      <c r="D2935" s="694">
        <f t="shared" si="574"/>
        <v>918.5200000000001</v>
      </c>
      <c r="E2935" s="694">
        <f t="shared" si="574"/>
        <v>947.54799999999989</v>
      </c>
      <c r="F2935" s="694">
        <f t="shared" si="574"/>
        <v>944.60612000000003</v>
      </c>
      <c r="G2935" s="694">
        <f t="shared" si="574"/>
        <v>1141.8</v>
      </c>
      <c r="H2935" s="694">
        <f t="shared" si="574"/>
        <v>674</v>
      </c>
      <c r="I2935" s="694">
        <f t="shared" si="574"/>
        <v>2711</v>
      </c>
      <c r="J2935" s="694">
        <f t="shared" si="574"/>
        <v>1401</v>
      </c>
      <c r="K2935" s="707" t="s">
        <v>164</v>
      </c>
      <c r="L2935" s="694">
        <f>L2933+L2920+L2908</f>
        <v>175.91</v>
      </c>
      <c r="M2935" s="694">
        <f>M2933+M2920+M2908</f>
        <v>30.96</v>
      </c>
      <c r="N2935" s="694">
        <f>N2933+N2920+N2908</f>
        <v>15.48</v>
      </c>
      <c r="O2935" s="740">
        <f t="shared" si="565"/>
        <v>23.22</v>
      </c>
      <c r="P2935" s="737">
        <v>0</v>
      </c>
      <c r="Q2935" s="604"/>
    </row>
    <row r="2936" spans="1:17" x14ac:dyDescent="0.35">
      <c r="A2936" s="580" t="s">
        <v>21</v>
      </c>
      <c r="B2936" s="692">
        <f t="shared" ref="B2936:J2936" si="575">B2935/31</f>
        <v>30.303870967741929</v>
      </c>
      <c r="C2936" s="692">
        <f t="shared" si="575"/>
        <v>29.723741935483869</v>
      </c>
      <c r="D2936" s="692">
        <f t="shared" si="575"/>
        <v>29.629677419354842</v>
      </c>
      <c r="E2936" s="692">
        <f t="shared" si="575"/>
        <v>30.566064516129028</v>
      </c>
      <c r="F2936" s="692">
        <f t="shared" si="575"/>
        <v>30.471165161290322</v>
      </c>
      <c r="G2936" s="692">
        <f t="shared" si="575"/>
        <v>36.832258064516125</v>
      </c>
      <c r="H2936" s="692">
        <f t="shared" si="575"/>
        <v>21.741935483870968</v>
      </c>
      <c r="I2936" s="692">
        <f t="shared" si="575"/>
        <v>87.451612903225808</v>
      </c>
      <c r="J2936" s="692">
        <f t="shared" si="575"/>
        <v>45.193548387096776</v>
      </c>
      <c r="K2936" s="707" t="s">
        <v>164</v>
      </c>
      <c r="L2936" s="692">
        <f>L2935/31</f>
        <v>5.6745161290322583</v>
      </c>
      <c r="M2936" s="692">
        <f>M2935/31</f>
        <v>0.9987096774193549</v>
      </c>
      <c r="N2936" s="692">
        <f>N2935/31</f>
        <v>0.49935483870967745</v>
      </c>
      <c r="O2936" s="740">
        <f t="shared" si="565"/>
        <v>0.74903225806451612</v>
      </c>
      <c r="P2936" s="737">
        <v>0</v>
      </c>
      <c r="Q2936" s="692"/>
    </row>
    <row r="2937" spans="1:17" x14ac:dyDescent="0.35">
      <c r="A2937" s="634"/>
      <c r="B2937" s="634"/>
      <c r="C2937" s="634"/>
      <c r="D2937" s="634"/>
      <c r="E2937" s="634"/>
      <c r="F2937" s="634"/>
      <c r="G2937" s="634"/>
      <c r="H2937" s="634"/>
      <c r="I2937" s="634"/>
      <c r="J2937" s="634"/>
      <c r="K2937" s="634"/>
      <c r="L2937" s="634"/>
      <c r="M2937" s="634"/>
      <c r="N2937" s="634"/>
      <c r="O2937" s="634"/>
      <c r="P2937" s="634"/>
      <c r="Q2937" s="634"/>
    </row>
    <row r="2938" spans="1:17" x14ac:dyDescent="0.35">
      <c r="A2938" s="634"/>
      <c r="B2938" s="634"/>
      <c r="C2938" s="634"/>
      <c r="D2938" s="634"/>
      <c r="E2938" s="634"/>
      <c r="F2938" s="634"/>
      <c r="G2938" s="634"/>
      <c r="H2938" s="634"/>
      <c r="I2938" s="634"/>
      <c r="J2938" s="634"/>
      <c r="K2938" s="634"/>
      <c r="L2938" s="634"/>
      <c r="M2938" s="634"/>
      <c r="N2938" s="634"/>
      <c r="O2938" s="634"/>
      <c r="P2938" s="634"/>
      <c r="Q2938" s="634"/>
    </row>
    <row r="2939" spans="1:17" ht="15" thickBot="1" x14ac:dyDescent="0.4">
      <c r="A2939" s="634"/>
      <c r="B2939" s="1589" t="s">
        <v>409</v>
      </c>
      <c r="C2939" s="1589"/>
      <c r="D2939" s="1589"/>
      <c r="E2939" s="1589"/>
      <c r="F2939" s="1589"/>
      <c r="G2939" s="1589"/>
      <c r="H2939" s="1589"/>
      <c r="I2939" s="1589"/>
      <c r="J2939" s="1589"/>
      <c r="K2939" s="1589"/>
      <c r="L2939" s="1589"/>
      <c r="M2939" s="1589"/>
      <c r="N2939" s="658"/>
      <c r="O2939" s="658"/>
      <c r="P2939" s="657"/>
      <c r="Q2939" s="634"/>
    </row>
    <row r="2940" spans="1:17" ht="25.5" customHeight="1" x14ac:dyDescent="0.35">
      <c r="A2940" s="1569" t="s">
        <v>1</v>
      </c>
      <c r="B2940" s="1460" t="s">
        <v>23</v>
      </c>
      <c r="C2940" s="1578"/>
      <c r="D2940" s="1578"/>
      <c r="E2940" s="1578"/>
      <c r="F2940" s="1571"/>
      <c r="G2940" s="1460" t="s">
        <v>24</v>
      </c>
      <c r="H2940" s="1571"/>
      <c r="I2940" s="1460" t="s">
        <v>4</v>
      </c>
      <c r="J2940" s="1571"/>
      <c r="K2940" s="1572" t="s">
        <v>5</v>
      </c>
      <c r="L2940" s="1573"/>
      <c r="M2940" s="1590" t="s">
        <v>6</v>
      </c>
      <c r="N2940" s="1591"/>
      <c r="O2940" s="1592"/>
      <c r="P2940" s="1593" t="s">
        <v>7</v>
      </c>
      <c r="Q2940" s="1593" t="s">
        <v>8</v>
      </c>
    </row>
    <row r="2941" spans="1:17" ht="26" x14ac:dyDescent="0.35">
      <c r="A2941" s="1597"/>
      <c r="B2941" s="568" t="s">
        <v>396</v>
      </c>
      <c r="C2941" s="568" t="s">
        <v>399</v>
      </c>
      <c r="D2941" s="709" t="s">
        <v>322</v>
      </c>
      <c r="E2941" s="709" t="s">
        <v>228</v>
      </c>
      <c r="F2941" s="709" t="s">
        <v>229</v>
      </c>
      <c r="G2941" s="568" t="s">
        <v>9</v>
      </c>
      <c r="H2941" s="568" t="s">
        <v>10</v>
      </c>
      <c r="I2941" s="568" t="s">
        <v>9</v>
      </c>
      <c r="J2941" s="568" t="s">
        <v>10</v>
      </c>
      <c r="K2941" s="568" t="s">
        <v>11</v>
      </c>
      <c r="L2941" s="568" t="s">
        <v>12</v>
      </c>
      <c r="M2941" s="606" t="s">
        <v>13</v>
      </c>
      <c r="N2941" s="606" t="s">
        <v>14</v>
      </c>
      <c r="O2941" s="606" t="s">
        <v>15</v>
      </c>
      <c r="P2941" s="1579"/>
      <c r="Q2941" s="1579"/>
    </row>
    <row r="2942" spans="1:17" ht="15" thickBot="1" x14ac:dyDescent="0.4">
      <c r="A2942" s="735">
        <v>1</v>
      </c>
      <c r="B2942" s="736">
        <v>30.48</v>
      </c>
      <c r="C2942" s="581">
        <v>29.84</v>
      </c>
      <c r="D2942" s="581">
        <v>30.12</v>
      </c>
      <c r="E2942" s="581">
        <v>31.4</v>
      </c>
      <c r="F2942" s="581">
        <v>33</v>
      </c>
      <c r="G2942" s="737">
        <v>36.6</v>
      </c>
      <c r="H2942" s="738">
        <v>20.399999999999999</v>
      </c>
      <c r="I2942" s="739">
        <v>96</v>
      </c>
      <c r="J2942" s="739">
        <v>46</v>
      </c>
      <c r="K2942" s="737">
        <v>0</v>
      </c>
      <c r="L2942" s="581">
        <v>5.72</v>
      </c>
      <c r="M2942" s="712">
        <v>1.3</v>
      </c>
      <c r="N2942" s="712">
        <v>0.33</v>
      </c>
      <c r="O2942" s="740">
        <f>AVERAGE(M2942:N2942)</f>
        <v>0.81500000000000006</v>
      </c>
      <c r="P2942" s="737">
        <v>0</v>
      </c>
      <c r="Q2942" s="736">
        <v>0</v>
      </c>
    </row>
    <row r="2943" spans="1:17" ht="15" thickBot="1" x14ac:dyDescent="0.4">
      <c r="A2943" s="735">
        <v>2</v>
      </c>
      <c r="B2943" s="736">
        <v>32.200000000000003</v>
      </c>
      <c r="C2943" s="581">
        <v>30.68</v>
      </c>
      <c r="D2943" s="581">
        <v>30.28</v>
      </c>
      <c r="E2943" s="581">
        <v>31.4</v>
      </c>
      <c r="F2943" s="581">
        <v>33</v>
      </c>
      <c r="G2943" s="737">
        <v>37.4</v>
      </c>
      <c r="H2943" s="738">
        <v>22.4</v>
      </c>
      <c r="I2943" s="741">
        <v>77</v>
      </c>
      <c r="J2943" s="739">
        <v>44</v>
      </c>
      <c r="K2943" s="737">
        <v>0</v>
      </c>
      <c r="L2943" s="626">
        <v>7.4</v>
      </c>
      <c r="M2943" s="712">
        <v>1.1399999999999999</v>
      </c>
      <c r="N2943" s="712">
        <v>0.62</v>
      </c>
      <c r="O2943" s="740">
        <f t="shared" ref="O2943:O2979" si="576">AVERAGE(M2943:N2943)</f>
        <v>0.87999999999999989</v>
      </c>
      <c r="P2943" s="737">
        <v>0</v>
      </c>
      <c r="Q2943" s="627">
        <v>5.8</v>
      </c>
    </row>
    <row r="2944" spans="1:17" ht="15" thickBot="1" x14ac:dyDescent="0.4">
      <c r="A2944" s="594">
        <v>3</v>
      </c>
      <c r="B2944" s="736">
        <v>29.12</v>
      </c>
      <c r="C2944" s="581">
        <v>29.64</v>
      </c>
      <c r="D2944" s="581">
        <v>30.36</v>
      </c>
      <c r="E2944" s="581">
        <v>31.4</v>
      </c>
      <c r="F2944" s="581">
        <v>32.799999999999997</v>
      </c>
      <c r="G2944" s="737">
        <v>36.4</v>
      </c>
      <c r="H2944" s="738">
        <v>21.4</v>
      </c>
      <c r="I2944" s="741">
        <v>96</v>
      </c>
      <c r="J2944" s="739">
        <v>65</v>
      </c>
      <c r="K2944" s="737">
        <v>0</v>
      </c>
      <c r="L2944" s="581">
        <v>3.12</v>
      </c>
      <c r="M2944" s="712">
        <v>2.0299999999999998</v>
      </c>
      <c r="N2944" s="712">
        <v>0.36</v>
      </c>
      <c r="O2944" s="740">
        <f t="shared" si="576"/>
        <v>1.1949999999999998</v>
      </c>
      <c r="P2944" s="737">
        <v>0</v>
      </c>
      <c r="Q2944" s="736">
        <v>0</v>
      </c>
    </row>
    <row r="2945" spans="1:17" ht="15" thickBot="1" x14ac:dyDescent="0.4">
      <c r="A2945" s="594">
        <v>4</v>
      </c>
      <c r="B2945" s="736">
        <v>30.04</v>
      </c>
      <c r="C2945" s="581">
        <v>29.4</v>
      </c>
      <c r="D2945" s="581">
        <v>29.56</v>
      </c>
      <c r="E2945" s="581">
        <v>31.2</v>
      </c>
      <c r="F2945" s="581">
        <v>32.799999999999997</v>
      </c>
      <c r="G2945" s="737">
        <v>35</v>
      </c>
      <c r="H2945" s="738">
        <v>21.6</v>
      </c>
      <c r="I2945" s="741">
        <v>92</v>
      </c>
      <c r="J2945" s="739">
        <v>51</v>
      </c>
      <c r="K2945" s="737">
        <v>0</v>
      </c>
      <c r="L2945" s="626">
        <v>4.93</v>
      </c>
      <c r="M2945" s="712">
        <v>0.83</v>
      </c>
      <c r="N2945" s="712">
        <v>0.97</v>
      </c>
      <c r="O2945" s="740">
        <f t="shared" si="576"/>
        <v>0.89999999999999991</v>
      </c>
      <c r="P2945" s="737">
        <v>0</v>
      </c>
      <c r="Q2945" s="736">
        <v>0</v>
      </c>
    </row>
    <row r="2946" spans="1:17" ht="15" thickBot="1" x14ac:dyDescent="0.4">
      <c r="A2946" s="594">
        <v>5</v>
      </c>
      <c r="B2946" s="736">
        <v>30.12</v>
      </c>
      <c r="C2946" s="581">
        <v>29.24</v>
      </c>
      <c r="D2946" s="581">
        <v>28.4</v>
      </c>
      <c r="E2946" s="581">
        <v>28.32</v>
      </c>
      <c r="F2946" s="581">
        <v>32.799999999999997</v>
      </c>
      <c r="G2946" s="737">
        <v>31</v>
      </c>
      <c r="H2946" s="738">
        <v>20.6</v>
      </c>
      <c r="I2946" s="739">
        <v>96</v>
      </c>
      <c r="J2946" s="739">
        <v>46</v>
      </c>
      <c r="K2946" s="737">
        <v>0</v>
      </c>
      <c r="L2946" s="626">
        <v>5.72</v>
      </c>
      <c r="M2946" s="712">
        <v>1.3</v>
      </c>
      <c r="N2946" s="712">
        <v>0.33</v>
      </c>
      <c r="O2946" s="740">
        <f t="shared" si="576"/>
        <v>0.81500000000000006</v>
      </c>
      <c r="P2946" s="737">
        <v>0</v>
      </c>
      <c r="Q2946" s="736">
        <v>0</v>
      </c>
    </row>
    <row r="2947" spans="1:17" ht="15" thickBot="1" x14ac:dyDescent="0.4">
      <c r="A2947" s="594">
        <v>6</v>
      </c>
      <c r="B2947" s="736">
        <v>30.68</v>
      </c>
      <c r="C2947" s="581">
        <v>30.48</v>
      </c>
      <c r="D2947" s="581">
        <v>30.28</v>
      </c>
      <c r="E2947" s="581">
        <v>31.4</v>
      </c>
      <c r="F2947" s="581">
        <v>32.799999999999997</v>
      </c>
      <c r="G2947" s="737">
        <v>33.200000000000003</v>
      </c>
      <c r="H2947" s="738">
        <v>21.6</v>
      </c>
      <c r="I2947" s="739">
        <v>77</v>
      </c>
      <c r="J2947" s="739">
        <v>44</v>
      </c>
      <c r="K2947" s="737">
        <v>0</v>
      </c>
      <c r="L2947" s="626">
        <v>7.4</v>
      </c>
      <c r="M2947" s="712">
        <v>1.1399999999999999</v>
      </c>
      <c r="N2947" s="712">
        <v>0.62</v>
      </c>
      <c r="O2947" s="740">
        <f t="shared" si="576"/>
        <v>0.87999999999999989</v>
      </c>
      <c r="P2947" s="737">
        <v>0</v>
      </c>
      <c r="Q2947" s="627">
        <v>5.8</v>
      </c>
    </row>
    <row r="2948" spans="1:17" ht="15" thickBot="1" x14ac:dyDescent="0.4">
      <c r="A2948" s="594">
        <v>7</v>
      </c>
      <c r="B2948" s="736">
        <v>29.64</v>
      </c>
      <c r="C2948" s="581">
        <v>32.200000000000003</v>
      </c>
      <c r="D2948" s="581">
        <v>30.36</v>
      </c>
      <c r="E2948" s="581">
        <v>31.4</v>
      </c>
      <c r="F2948" s="581">
        <v>32.840000000000003</v>
      </c>
      <c r="G2948" s="737">
        <v>36.4</v>
      </c>
      <c r="H2948" s="738">
        <v>22</v>
      </c>
      <c r="I2948" s="739">
        <v>96</v>
      </c>
      <c r="J2948" s="739">
        <v>51</v>
      </c>
      <c r="K2948" s="737">
        <v>0</v>
      </c>
      <c r="L2948" s="581">
        <v>3.12</v>
      </c>
      <c r="M2948" s="712">
        <v>2.0299999999999998</v>
      </c>
      <c r="N2948" s="712">
        <v>0.36</v>
      </c>
      <c r="O2948" s="740">
        <f t="shared" si="576"/>
        <v>1.1949999999999998</v>
      </c>
      <c r="P2948" s="737">
        <v>0</v>
      </c>
      <c r="Q2948" s="736">
        <v>0</v>
      </c>
    </row>
    <row r="2949" spans="1:17" ht="15" thickBot="1" x14ac:dyDescent="0.4">
      <c r="A2949" s="594">
        <v>8</v>
      </c>
      <c r="B2949" s="736">
        <v>29.4</v>
      </c>
      <c r="C2949" s="581">
        <v>29.12</v>
      </c>
      <c r="D2949" s="581">
        <v>29.56</v>
      </c>
      <c r="E2949" s="581">
        <v>31.2</v>
      </c>
      <c r="F2949" s="581">
        <v>32.799999999999997</v>
      </c>
      <c r="G2949" s="737">
        <v>31.4</v>
      </c>
      <c r="H2949" s="738">
        <v>22.4</v>
      </c>
      <c r="I2949" s="739">
        <v>92</v>
      </c>
      <c r="J2949" s="739">
        <v>51</v>
      </c>
      <c r="K2949" s="737">
        <v>0</v>
      </c>
      <c r="L2949" s="581">
        <v>4.93</v>
      </c>
      <c r="M2949" s="712">
        <v>0.83</v>
      </c>
      <c r="N2949" s="712">
        <v>0.97</v>
      </c>
      <c r="O2949" s="740">
        <f t="shared" si="576"/>
        <v>0.89999999999999991</v>
      </c>
      <c r="P2949" s="737">
        <v>0</v>
      </c>
      <c r="Q2949" s="736">
        <v>0</v>
      </c>
    </row>
    <row r="2950" spans="1:17" ht="15" thickBot="1" x14ac:dyDescent="0.4">
      <c r="A2950" s="594">
        <v>9</v>
      </c>
      <c r="B2950" s="736">
        <v>28.32</v>
      </c>
      <c r="C2950" s="581">
        <v>30.04</v>
      </c>
      <c r="D2950" s="581">
        <v>29.2</v>
      </c>
      <c r="E2950" s="581">
        <v>31</v>
      </c>
      <c r="F2950" s="581">
        <v>32.799999999999997</v>
      </c>
      <c r="G2950" s="737">
        <v>36.200000000000003</v>
      </c>
      <c r="H2950" s="738">
        <v>22</v>
      </c>
      <c r="I2950" s="739">
        <v>96</v>
      </c>
      <c r="J2950" s="739">
        <v>70</v>
      </c>
      <c r="K2950" s="737">
        <v>0</v>
      </c>
      <c r="L2950" s="626">
        <v>1.1399999999999999</v>
      </c>
      <c r="M2950" s="712">
        <v>0.66</v>
      </c>
      <c r="N2950" s="712">
        <v>0.32</v>
      </c>
      <c r="O2950" s="740">
        <f t="shared" si="576"/>
        <v>0.49</v>
      </c>
      <c r="P2950" s="737">
        <v>0</v>
      </c>
      <c r="Q2950" s="736">
        <v>0</v>
      </c>
    </row>
    <row r="2951" spans="1:17" ht="15" thickBot="1" x14ac:dyDescent="0.4">
      <c r="A2951" s="735">
        <v>10</v>
      </c>
      <c r="B2951" s="736">
        <v>28.32</v>
      </c>
      <c r="C2951" s="581">
        <v>27.92</v>
      </c>
      <c r="D2951" s="581">
        <v>28.76</v>
      </c>
      <c r="E2951" s="581">
        <v>30.68</v>
      </c>
      <c r="F2951" s="581">
        <v>32.56</v>
      </c>
      <c r="G2951" s="737">
        <v>32</v>
      </c>
      <c r="H2951" s="738">
        <v>19.600000000000001</v>
      </c>
      <c r="I2951" s="739">
        <v>96</v>
      </c>
      <c r="J2951" s="739">
        <v>62</v>
      </c>
      <c r="K2951" s="737">
        <v>0</v>
      </c>
      <c r="L2951" s="581">
        <v>4.54</v>
      </c>
      <c r="M2951" s="712">
        <v>0.68</v>
      </c>
      <c r="N2951" s="712">
        <v>0.8</v>
      </c>
      <c r="O2951" s="740">
        <f t="shared" si="576"/>
        <v>0.74</v>
      </c>
      <c r="P2951" s="737">
        <v>0</v>
      </c>
      <c r="Q2951" s="583">
        <v>20.8</v>
      </c>
    </row>
    <row r="2952" spans="1:17" ht="15" thickBot="1" x14ac:dyDescent="0.4">
      <c r="A2952" s="597" t="s">
        <v>16</v>
      </c>
      <c r="B2952" s="604">
        <f t="shared" ref="B2952:J2952" si="577">SUM(B2942:B2951)</f>
        <v>298.32000000000005</v>
      </c>
      <c r="C2952" s="604">
        <f t="shared" si="577"/>
        <v>298.56000000000006</v>
      </c>
      <c r="D2952" s="604">
        <f t="shared" si="577"/>
        <v>296.88</v>
      </c>
      <c r="E2952" s="604">
        <f t="shared" si="577"/>
        <v>309.40000000000003</v>
      </c>
      <c r="F2952" s="604">
        <f t="shared" si="577"/>
        <v>328.2</v>
      </c>
      <c r="G2952" s="604">
        <f t="shared" si="577"/>
        <v>345.6</v>
      </c>
      <c r="H2952" s="604">
        <f t="shared" si="577"/>
        <v>213.99999999999997</v>
      </c>
      <c r="I2952" s="604">
        <f t="shared" si="577"/>
        <v>914</v>
      </c>
      <c r="J2952" s="604">
        <f t="shared" si="577"/>
        <v>530</v>
      </c>
      <c r="K2952" s="737">
        <v>0</v>
      </c>
      <c r="L2952" s="604">
        <f>SUM(L2942:L2951)</f>
        <v>48.019999999999996</v>
      </c>
      <c r="M2952" s="604">
        <f>SUM(M2942:M2951)</f>
        <v>11.94</v>
      </c>
      <c r="N2952" s="604">
        <f>SUM(N2942:N2951)</f>
        <v>5.6800000000000006</v>
      </c>
      <c r="O2952" s="740">
        <f t="shared" si="576"/>
        <v>8.81</v>
      </c>
      <c r="P2952" s="604">
        <f>SUM(P2942:P2951)</f>
        <v>0</v>
      </c>
      <c r="Q2952" s="736">
        <v>0</v>
      </c>
    </row>
    <row r="2953" spans="1:17" ht="15" thickBot="1" x14ac:dyDescent="0.4">
      <c r="A2953" s="597" t="s">
        <v>18</v>
      </c>
      <c r="B2953" s="604">
        <f t="shared" ref="B2953:J2953" si="578">AVERAGE(B2942:B2951)</f>
        <v>29.832000000000004</v>
      </c>
      <c r="C2953" s="604">
        <f t="shared" si="578"/>
        <v>29.856000000000005</v>
      </c>
      <c r="D2953" s="604">
        <f t="shared" si="578"/>
        <v>29.687999999999999</v>
      </c>
      <c r="E2953" s="604">
        <f t="shared" si="578"/>
        <v>30.940000000000005</v>
      </c>
      <c r="F2953" s="604">
        <f t="shared" si="578"/>
        <v>32.82</v>
      </c>
      <c r="G2953" s="604">
        <f t="shared" si="578"/>
        <v>34.56</v>
      </c>
      <c r="H2953" s="604">
        <f t="shared" si="578"/>
        <v>21.4</v>
      </c>
      <c r="I2953" s="604">
        <f t="shared" si="578"/>
        <v>91.4</v>
      </c>
      <c r="J2953" s="604">
        <f t="shared" si="578"/>
        <v>53</v>
      </c>
      <c r="K2953" s="737">
        <v>0</v>
      </c>
      <c r="L2953" s="604">
        <f>AVERAGE(L2942:L2951)</f>
        <v>4.8019999999999996</v>
      </c>
      <c r="M2953" s="604">
        <f>AVERAGE(M2942:M2951)</f>
        <v>1.194</v>
      </c>
      <c r="N2953" s="604">
        <f>AVERAGE(N2942:N2951)</f>
        <v>0.56800000000000006</v>
      </c>
      <c r="O2953" s="740">
        <f t="shared" si="576"/>
        <v>0.88100000000000001</v>
      </c>
      <c r="P2953" s="604">
        <f>AVERAGE(P2942:P2951)</f>
        <v>0</v>
      </c>
      <c r="Q2953" s="736">
        <v>0</v>
      </c>
    </row>
    <row r="2954" spans="1:17" ht="15" thickBot="1" x14ac:dyDescent="0.4">
      <c r="A2954" s="735">
        <v>11</v>
      </c>
      <c r="B2954" s="736">
        <v>29.24</v>
      </c>
      <c r="C2954" s="581">
        <v>28.56</v>
      </c>
      <c r="D2954" s="581">
        <v>29</v>
      </c>
      <c r="E2954" s="581">
        <v>30.44</v>
      </c>
      <c r="F2954" s="581">
        <v>32.799999999999997</v>
      </c>
      <c r="G2954" s="737">
        <v>31.2</v>
      </c>
      <c r="H2954" s="738">
        <v>19.399999999999999</v>
      </c>
      <c r="I2954" s="739">
        <v>92</v>
      </c>
      <c r="J2954" s="739">
        <v>45</v>
      </c>
      <c r="K2954" s="737">
        <v>0</v>
      </c>
      <c r="L2954" s="626">
        <v>4.4400000000000004</v>
      </c>
      <c r="M2954" s="712">
        <v>1.82</v>
      </c>
      <c r="N2954" s="712">
        <v>0.5</v>
      </c>
      <c r="O2954" s="740">
        <f t="shared" si="576"/>
        <v>1.1600000000000001</v>
      </c>
      <c r="P2954" s="737">
        <v>0</v>
      </c>
      <c r="Q2954" s="736">
        <v>0</v>
      </c>
    </row>
    <row r="2955" spans="1:17" ht="15" thickBot="1" x14ac:dyDescent="0.4">
      <c r="A2955" s="594">
        <v>12</v>
      </c>
      <c r="B2955" s="736">
        <v>29</v>
      </c>
      <c r="C2955" s="581">
        <v>30.2</v>
      </c>
      <c r="D2955" s="581">
        <v>29.24</v>
      </c>
      <c r="E2955" s="581">
        <v>30.44</v>
      </c>
      <c r="F2955" s="580">
        <v>32.799999999999997</v>
      </c>
      <c r="G2955" s="737">
        <v>34.6</v>
      </c>
      <c r="H2955" s="738">
        <v>23.2</v>
      </c>
      <c r="I2955" s="739">
        <v>96</v>
      </c>
      <c r="J2955" s="739">
        <v>62</v>
      </c>
      <c r="K2955" s="737">
        <v>0</v>
      </c>
      <c r="L2955" s="626">
        <v>4.32</v>
      </c>
      <c r="M2955" s="714">
        <v>1.62</v>
      </c>
      <c r="N2955" s="712">
        <v>0.99</v>
      </c>
      <c r="O2955" s="740">
        <f t="shared" si="576"/>
        <v>1.3050000000000002</v>
      </c>
      <c r="P2955" s="737">
        <v>0</v>
      </c>
      <c r="Q2955" s="736">
        <v>0</v>
      </c>
    </row>
    <row r="2956" spans="1:17" ht="15" thickBot="1" x14ac:dyDescent="0.4">
      <c r="A2956" s="594">
        <v>13</v>
      </c>
      <c r="B2956" s="736">
        <v>30.24</v>
      </c>
      <c r="C2956" s="581">
        <v>29.56</v>
      </c>
      <c r="D2956" s="581">
        <v>29.56</v>
      </c>
      <c r="E2956" s="581">
        <v>30.52</v>
      </c>
      <c r="F2956" s="581">
        <v>32.799999999999997</v>
      </c>
      <c r="G2956" s="737">
        <v>34.200000000000003</v>
      </c>
      <c r="H2956" s="738">
        <v>23.4</v>
      </c>
      <c r="I2956" s="739">
        <v>84</v>
      </c>
      <c r="J2956" s="739">
        <v>46</v>
      </c>
      <c r="K2956" s="737">
        <v>0</v>
      </c>
      <c r="L2956" s="626">
        <v>8.36</v>
      </c>
      <c r="M2956" s="712">
        <v>1.43</v>
      </c>
      <c r="N2956" s="712">
        <v>0.33</v>
      </c>
      <c r="O2956" s="740">
        <f t="shared" si="576"/>
        <v>0.88</v>
      </c>
      <c r="P2956" s="737">
        <v>0</v>
      </c>
      <c r="Q2956" s="736">
        <v>0</v>
      </c>
    </row>
    <row r="2957" spans="1:17" ht="15" thickBot="1" x14ac:dyDescent="0.4">
      <c r="A2957" s="594">
        <v>14</v>
      </c>
      <c r="B2957" s="736">
        <v>25.6</v>
      </c>
      <c r="C2957" s="581">
        <v>31.56</v>
      </c>
      <c r="D2957" s="581">
        <v>27.2</v>
      </c>
      <c r="E2957" s="581">
        <v>27.88</v>
      </c>
      <c r="F2957" s="581">
        <v>32.479999999999997</v>
      </c>
      <c r="G2957" s="737">
        <v>35</v>
      </c>
      <c r="H2957" s="738">
        <v>21.2</v>
      </c>
      <c r="I2957" s="739">
        <v>96</v>
      </c>
      <c r="J2957" s="739">
        <v>64</v>
      </c>
      <c r="K2957" s="737">
        <v>0</v>
      </c>
      <c r="L2957" s="581">
        <v>4.5199999999999996</v>
      </c>
      <c r="M2957" s="712">
        <v>1.08</v>
      </c>
      <c r="N2957" s="712">
        <v>0.05</v>
      </c>
      <c r="O2957" s="740">
        <f t="shared" si="576"/>
        <v>0.56500000000000006</v>
      </c>
      <c r="P2957" s="737">
        <v>0</v>
      </c>
      <c r="Q2957" s="736">
        <v>0</v>
      </c>
    </row>
    <row r="2958" spans="1:17" ht="15" thickBot="1" x14ac:dyDescent="0.4">
      <c r="A2958" s="594">
        <v>15</v>
      </c>
      <c r="B2958" s="736">
        <v>26.68</v>
      </c>
      <c r="C2958" s="581">
        <v>25.08</v>
      </c>
      <c r="D2958" s="581">
        <v>26.68</v>
      </c>
      <c r="E2958" s="581">
        <v>27.6</v>
      </c>
      <c r="F2958" s="581">
        <v>32.799999999999997</v>
      </c>
      <c r="G2958" s="737">
        <v>34</v>
      </c>
      <c r="H2958" s="738">
        <v>21</v>
      </c>
      <c r="I2958" s="739">
        <v>96</v>
      </c>
      <c r="J2958" s="739">
        <v>63</v>
      </c>
      <c r="K2958" s="737">
        <v>0</v>
      </c>
      <c r="L2958" s="581">
        <v>3.5</v>
      </c>
      <c r="M2958" s="712">
        <v>1.05</v>
      </c>
      <c r="N2958" s="712">
        <v>0.19</v>
      </c>
      <c r="O2958" s="740">
        <f t="shared" si="576"/>
        <v>0.62</v>
      </c>
      <c r="P2958" s="737">
        <v>0</v>
      </c>
      <c r="Q2958" s="583">
        <v>57</v>
      </c>
    </row>
    <row r="2959" spans="1:17" ht="15" thickBot="1" x14ac:dyDescent="0.4">
      <c r="A2959" s="594">
        <v>16</v>
      </c>
      <c r="B2959" s="736">
        <v>28.04</v>
      </c>
      <c r="C2959" s="581">
        <v>27.2</v>
      </c>
      <c r="D2959" s="581">
        <v>27.56</v>
      </c>
      <c r="E2959" s="581">
        <v>28.2</v>
      </c>
      <c r="F2959" s="581">
        <v>32.799999999999997</v>
      </c>
      <c r="G2959" s="737">
        <v>34.4</v>
      </c>
      <c r="H2959" s="738">
        <v>21.4</v>
      </c>
      <c r="I2959" s="739">
        <v>96</v>
      </c>
      <c r="J2959" s="739">
        <v>65</v>
      </c>
      <c r="K2959" s="737">
        <v>0</v>
      </c>
      <c r="L2959" s="626">
        <v>5.46</v>
      </c>
      <c r="M2959" s="712">
        <v>1.19</v>
      </c>
      <c r="N2959" s="712">
        <v>0.2</v>
      </c>
      <c r="O2959" s="740">
        <f t="shared" si="576"/>
        <v>0.69499999999999995</v>
      </c>
      <c r="P2959" s="737">
        <v>0</v>
      </c>
      <c r="Q2959" s="736">
        <v>0</v>
      </c>
    </row>
    <row r="2960" spans="1:17" ht="15" thickBot="1" x14ac:dyDescent="0.4">
      <c r="A2960" s="594">
        <v>17</v>
      </c>
      <c r="B2960" s="736">
        <v>28.84</v>
      </c>
      <c r="C2960" s="581">
        <v>28.96</v>
      </c>
      <c r="D2960" s="581">
        <v>28.16</v>
      </c>
      <c r="E2960" s="581">
        <v>28.6</v>
      </c>
      <c r="F2960" s="581">
        <v>32.4</v>
      </c>
      <c r="G2960" s="737">
        <v>31</v>
      </c>
      <c r="H2960" s="738">
        <v>22</v>
      </c>
      <c r="I2960" s="739">
        <v>96</v>
      </c>
      <c r="J2960" s="739">
        <v>54</v>
      </c>
      <c r="K2960" s="737">
        <v>0</v>
      </c>
      <c r="L2960" s="581">
        <v>6.32</v>
      </c>
      <c r="M2960" s="712">
        <v>1.21</v>
      </c>
      <c r="N2960" s="712">
        <v>0.67</v>
      </c>
      <c r="O2960" s="740">
        <f t="shared" si="576"/>
        <v>0.94</v>
      </c>
      <c r="P2960" s="737">
        <v>0</v>
      </c>
      <c r="Q2960" s="736">
        <v>0</v>
      </c>
    </row>
    <row r="2961" spans="1:17" ht="15" thickBot="1" x14ac:dyDescent="0.4">
      <c r="A2961" s="594">
        <v>18</v>
      </c>
      <c r="B2961" s="736">
        <v>27.16</v>
      </c>
      <c r="C2961" s="581">
        <v>29.84</v>
      </c>
      <c r="D2961" s="581">
        <v>27.92</v>
      </c>
      <c r="E2961" s="581">
        <v>28.52</v>
      </c>
      <c r="F2961" s="580">
        <v>32.6</v>
      </c>
      <c r="G2961" s="737">
        <v>33.6</v>
      </c>
      <c r="H2961" s="738">
        <v>23</v>
      </c>
      <c r="I2961" s="739">
        <v>96</v>
      </c>
      <c r="J2961" s="739">
        <v>77</v>
      </c>
      <c r="K2961" s="737">
        <v>0</v>
      </c>
      <c r="L2961" s="581">
        <v>1</v>
      </c>
      <c r="M2961" s="712">
        <v>1.53</v>
      </c>
      <c r="N2961" s="712">
        <v>0.25</v>
      </c>
      <c r="O2961" s="740">
        <f t="shared" si="576"/>
        <v>0.89</v>
      </c>
      <c r="P2961" s="737">
        <v>0</v>
      </c>
      <c r="Q2961" s="736">
        <v>0</v>
      </c>
    </row>
    <row r="2962" spans="1:17" ht="15" thickBot="1" x14ac:dyDescent="0.4">
      <c r="A2962" s="594">
        <v>19</v>
      </c>
      <c r="B2962" s="736">
        <v>27.4</v>
      </c>
      <c r="C2962" s="581">
        <v>26.68</v>
      </c>
      <c r="D2962" s="581">
        <v>27.4</v>
      </c>
      <c r="E2962" s="581">
        <v>28.12</v>
      </c>
      <c r="F2962" s="581">
        <v>32.4</v>
      </c>
      <c r="G2962" s="737">
        <v>33.6</v>
      </c>
      <c r="H2962" s="738">
        <v>20.6</v>
      </c>
      <c r="I2962" s="739">
        <v>96</v>
      </c>
      <c r="J2962" s="739">
        <v>65</v>
      </c>
      <c r="K2962" s="737">
        <v>0</v>
      </c>
      <c r="L2962" s="626">
        <v>6</v>
      </c>
      <c r="M2962" s="712">
        <v>1.04</v>
      </c>
      <c r="N2962" s="712">
        <v>0.67</v>
      </c>
      <c r="O2962" s="740">
        <f t="shared" si="576"/>
        <v>0.85499999999999998</v>
      </c>
      <c r="P2962" s="737">
        <v>0</v>
      </c>
      <c r="Q2962" s="583">
        <v>29.5</v>
      </c>
    </row>
    <row r="2963" spans="1:17" ht="15" thickBot="1" x14ac:dyDescent="0.4">
      <c r="A2963" s="735">
        <v>20</v>
      </c>
      <c r="B2963" s="736">
        <v>27.12</v>
      </c>
      <c r="C2963" s="581">
        <v>28.4</v>
      </c>
      <c r="D2963" s="581">
        <v>27.8</v>
      </c>
      <c r="E2963" s="581">
        <v>27.92</v>
      </c>
      <c r="F2963" s="581">
        <v>32.479999999999997</v>
      </c>
      <c r="G2963" s="737">
        <v>35</v>
      </c>
      <c r="H2963" s="738">
        <v>22</v>
      </c>
      <c r="I2963" s="742">
        <v>92</v>
      </c>
      <c r="J2963" s="742">
        <v>84</v>
      </c>
      <c r="K2963" s="737">
        <v>0</v>
      </c>
      <c r="L2963" s="581">
        <v>0</v>
      </c>
      <c r="M2963" s="716">
        <v>0.9</v>
      </c>
      <c r="N2963" s="716">
        <v>0.15</v>
      </c>
      <c r="O2963" s="740">
        <f t="shared" si="576"/>
        <v>0.52500000000000002</v>
      </c>
      <c r="P2963" s="737">
        <v>0</v>
      </c>
      <c r="Q2963" s="736">
        <v>0</v>
      </c>
    </row>
    <row r="2964" spans="1:17" ht="15" thickBot="1" x14ac:dyDescent="0.4">
      <c r="A2964" s="597" t="s">
        <v>16</v>
      </c>
      <c r="B2964" s="604">
        <f t="shared" ref="B2964:J2964" si="579">SUM(B2954:B2963)</f>
        <v>279.32</v>
      </c>
      <c r="C2964" s="604">
        <f t="shared" si="579"/>
        <v>286.03999999999996</v>
      </c>
      <c r="D2964" s="604">
        <f t="shared" si="579"/>
        <v>280.52</v>
      </c>
      <c r="E2964" s="604">
        <f t="shared" si="579"/>
        <v>288.24</v>
      </c>
      <c r="F2964" s="604">
        <f t="shared" si="579"/>
        <v>326.36</v>
      </c>
      <c r="G2964" s="604">
        <f t="shared" si="579"/>
        <v>336.6</v>
      </c>
      <c r="H2964" s="604">
        <f t="shared" si="579"/>
        <v>217.2</v>
      </c>
      <c r="I2964" s="604">
        <f t="shared" si="579"/>
        <v>940</v>
      </c>
      <c r="J2964" s="604">
        <f t="shared" si="579"/>
        <v>625</v>
      </c>
      <c r="K2964" s="737">
        <v>0</v>
      </c>
      <c r="L2964" s="604">
        <f>SUM(L2954:L2963)</f>
        <v>43.92</v>
      </c>
      <c r="M2964" s="604">
        <f>SUM(M2954:M2963)</f>
        <v>12.87</v>
      </c>
      <c r="N2964" s="604">
        <f>SUM(N2954:N2963)</f>
        <v>4</v>
      </c>
      <c r="O2964" s="740">
        <f t="shared" si="576"/>
        <v>8.4349999999999987</v>
      </c>
      <c r="P2964" s="604">
        <f>SUM(P2954:P2963)</f>
        <v>0</v>
      </c>
      <c r="Q2964" s="736">
        <v>0</v>
      </c>
    </row>
    <row r="2965" spans="1:17" ht="15" thickBot="1" x14ac:dyDescent="0.4">
      <c r="A2965" s="597" t="s">
        <v>18</v>
      </c>
      <c r="B2965" s="604">
        <f t="shared" ref="B2965:J2965" si="580">AVERAGE(B2954:B2963)</f>
        <v>27.931999999999999</v>
      </c>
      <c r="C2965" s="604">
        <f t="shared" si="580"/>
        <v>28.603999999999996</v>
      </c>
      <c r="D2965" s="604">
        <f t="shared" si="580"/>
        <v>28.052</v>
      </c>
      <c r="E2965" s="604">
        <f t="shared" si="580"/>
        <v>28.824000000000002</v>
      </c>
      <c r="F2965" s="604">
        <f t="shared" si="580"/>
        <v>32.636000000000003</v>
      </c>
      <c r="G2965" s="604">
        <f t="shared" si="580"/>
        <v>33.660000000000004</v>
      </c>
      <c r="H2965" s="604">
        <f t="shared" si="580"/>
        <v>21.72</v>
      </c>
      <c r="I2965" s="604">
        <f t="shared" si="580"/>
        <v>94</v>
      </c>
      <c r="J2965" s="604">
        <f t="shared" si="580"/>
        <v>62.5</v>
      </c>
      <c r="K2965" s="737">
        <v>0</v>
      </c>
      <c r="L2965" s="604">
        <f>AVERAGE(L2954:L2963)</f>
        <v>4.3920000000000003</v>
      </c>
      <c r="M2965" s="604">
        <f>AVERAGE(M2954:M2963)</f>
        <v>1.2869999999999999</v>
      </c>
      <c r="N2965" s="604">
        <f>AVERAGE(N2954:N2963)</f>
        <v>0.4</v>
      </c>
      <c r="O2965" s="740">
        <f t="shared" si="576"/>
        <v>0.84349999999999992</v>
      </c>
      <c r="P2965" s="604">
        <f>AVERAGE(P2954:P2963)</f>
        <v>0</v>
      </c>
      <c r="Q2965" s="736">
        <v>0</v>
      </c>
    </row>
    <row r="2966" spans="1:17" ht="15" thickBot="1" x14ac:dyDescent="0.4">
      <c r="A2966" s="735">
        <v>21</v>
      </c>
      <c r="B2966" s="736">
        <v>27.44</v>
      </c>
      <c r="C2966" s="581">
        <v>26.24</v>
      </c>
      <c r="D2966" s="581">
        <v>27.44</v>
      </c>
      <c r="E2966" s="581">
        <v>27.72</v>
      </c>
      <c r="F2966" s="581">
        <v>32.4</v>
      </c>
      <c r="G2966" s="737">
        <v>34.799999999999997</v>
      </c>
      <c r="H2966" s="738">
        <v>21.2</v>
      </c>
      <c r="I2966" s="742">
        <v>96</v>
      </c>
      <c r="J2966" s="742">
        <v>65</v>
      </c>
      <c r="K2966" s="737">
        <v>0</v>
      </c>
      <c r="L2966" s="626">
        <v>5.74</v>
      </c>
      <c r="M2966" s="720">
        <v>0.97</v>
      </c>
      <c r="N2966" s="720">
        <v>0.18</v>
      </c>
      <c r="O2966" s="740">
        <f t="shared" si="576"/>
        <v>0.57499999999999996</v>
      </c>
      <c r="P2966" s="737">
        <v>0</v>
      </c>
      <c r="Q2966" s="736">
        <v>0</v>
      </c>
    </row>
    <row r="2967" spans="1:17" ht="15" thickBot="1" x14ac:dyDescent="0.4">
      <c r="A2967" s="594">
        <v>22</v>
      </c>
      <c r="B2967" s="736">
        <v>27.88</v>
      </c>
      <c r="C2967" s="581">
        <v>28.18</v>
      </c>
      <c r="D2967" s="581">
        <v>27.72</v>
      </c>
      <c r="E2967" s="581">
        <v>28.2</v>
      </c>
      <c r="F2967" s="581">
        <v>32.44</v>
      </c>
      <c r="G2967" s="737">
        <v>31</v>
      </c>
      <c r="H2967" s="738">
        <v>21.2</v>
      </c>
      <c r="I2967" s="742">
        <v>96</v>
      </c>
      <c r="J2967" s="742">
        <v>66</v>
      </c>
      <c r="K2967" s="737">
        <v>0</v>
      </c>
      <c r="L2967" s="626">
        <v>1.8</v>
      </c>
      <c r="M2967" s="720">
        <v>0.66</v>
      </c>
      <c r="N2967" s="720">
        <v>0.75</v>
      </c>
      <c r="O2967" s="740">
        <f t="shared" si="576"/>
        <v>0.70500000000000007</v>
      </c>
      <c r="P2967" s="737">
        <v>0</v>
      </c>
      <c r="Q2967" s="583">
        <v>2</v>
      </c>
    </row>
    <row r="2968" spans="1:17" ht="15" thickBot="1" x14ac:dyDescent="0.4">
      <c r="A2968" s="594">
        <v>23</v>
      </c>
      <c r="B2968" s="736">
        <v>27.32</v>
      </c>
      <c r="C2968" s="581">
        <v>27.92</v>
      </c>
      <c r="D2968" s="581">
        <v>27.56</v>
      </c>
      <c r="E2968" s="581">
        <v>27.96</v>
      </c>
      <c r="F2968" s="581">
        <v>32.4</v>
      </c>
      <c r="G2968" s="737">
        <v>35</v>
      </c>
      <c r="H2968" s="738">
        <v>20.8</v>
      </c>
      <c r="I2968" s="739">
        <v>96</v>
      </c>
      <c r="J2968" s="739">
        <v>65</v>
      </c>
      <c r="K2968" s="737">
        <v>0</v>
      </c>
      <c r="L2968" s="626">
        <v>0.52</v>
      </c>
      <c r="M2968" s="712">
        <v>0.9</v>
      </c>
      <c r="N2968" s="712">
        <v>0.15</v>
      </c>
      <c r="O2968" s="740">
        <f t="shared" si="576"/>
        <v>0.52500000000000002</v>
      </c>
      <c r="P2968" s="737">
        <v>0</v>
      </c>
      <c r="Q2968" s="736">
        <v>0</v>
      </c>
    </row>
    <row r="2969" spans="1:17" ht="15" thickBot="1" x14ac:dyDescent="0.4">
      <c r="A2969" s="594">
        <v>24</v>
      </c>
      <c r="B2969" s="736">
        <v>28.4</v>
      </c>
      <c r="C2969" s="581">
        <v>27.52</v>
      </c>
      <c r="D2969" s="581">
        <v>27.8</v>
      </c>
      <c r="E2969" s="581">
        <v>27.92</v>
      </c>
      <c r="F2969" s="580">
        <v>32.4</v>
      </c>
      <c r="G2969" s="737">
        <v>36</v>
      </c>
      <c r="H2969" s="738">
        <v>21</v>
      </c>
      <c r="I2969" s="739">
        <v>96</v>
      </c>
      <c r="J2969" s="739">
        <v>63</v>
      </c>
      <c r="K2969" s="737">
        <v>0</v>
      </c>
      <c r="L2969" s="581">
        <v>5.56</v>
      </c>
      <c r="M2969" s="712">
        <v>1.03</v>
      </c>
      <c r="N2969" s="712">
        <v>0.95</v>
      </c>
      <c r="O2969" s="740">
        <f t="shared" si="576"/>
        <v>0.99</v>
      </c>
      <c r="P2969" s="737">
        <v>0</v>
      </c>
      <c r="Q2969" s="583">
        <v>20.399999999999999</v>
      </c>
    </row>
    <row r="2970" spans="1:17" ht="15" thickBot="1" x14ac:dyDescent="0.4">
      <c r="A2970" s="594">
        <v>25</v>
      </c>
      <c r="B2970" s="736">
        <v>27.64</v>
      </c>
      <c r="C2970" s="581">
        <v>29.32</v>
      </c>
      <c r="D2970" s="581">
        <v>28.2</v>
      </c>
      <c r="E2970" s="581">
        <v>27.96</v>
      </c>
      <c r="F2970" s="581">
        <v>32.4</v>
      </c>
      <c r="G2970" s="737">
        <v>36</v>
      </c>
      <c r="H2970" s="738">
        <v>20</v>
      </c>
      <c r="I2970" s="739">
        <v>96</v>
      </c>
      <c r="J2970" s="739">
        <v>77</v>
      </c>
      <c r="K2970" s="737">
        <v>0</v>
      </c>
      <c r="L2970" s="581">
        <v>0</v>
      </c>
      <c r="M2970" s="712">
        <v>0.77</v>
      </c>
      <c r="N2970" s="712">
        <v>1.01</v>
      </c>
      <c r="O2970" s="740">
        <f t="shared" si="576"/>
        <v>0.89</v>
      </c>
      <c r="P2970" s="737">
        <v>0</v>
      </c>
      <c r="Q2970" s="736">
        <v>0</v>
      </c>
    </row>
    <row r="2971" spans="1:17" ht="15" thickBot="1" x14ac:dyDescent="0.4">
      <c r="A2971" s="594">
        <v>26</v>
      </c>
      <c r="B2971" s="736">
        <v>27.36</v>
      </c>
      <c r="C2971" s="581">
        <v>26.72</v>
      </c>
      <c r="D2971" s="581">
        <v>27.6</v>
      </c>
      <c r="E2971" s="581">
        <v>27.52</v>
      </c>
      <c r="F2971" s="581">
        <v>32.4</v>
      </c>
      <c r="G2971" s="737">
        <v>35.4</v>
      </c>
      <c r="H2971" s="738">
        <v>20</v>
      </c>
      <c r="I2971" s="739">
        <v>96</v>
      </c>
      <c r="J2971" s="739">
        <v>92</v>
      </c>
      <c r="K2971" s="737">
        <v>0</v>
      </c>
      <c r="L2971" s="626">
        <v>0</v>
      </c>
      <c r="M2971" s="712">
        <v>0.76</v>
      </c>
      <c r="N2971" s="712">
        <v>0.38</v>
      </c>
      <c r="O2971" s="740">
        <f t="shared" si="576"/>
        <v>0.57000000000000006</v>
      </c>
      <c r="P2971" s="737">
        <v>0</v>
      </c>
      <c r="Q2971" s="583">
        <v>65.2</v>
      </c>
    </row>
    <row r="2972" spans="1:17" ht="15" thickBot="1" x14ac:dyDescent="0.4">
      <c r="A2972" s="594">
        <v>27</v>
      </c>
      <c r="B2972" s="736">
        <v>26.84</v>
      </c>
      <c r="C2972" s="581">
        <v>26.56</v>
      </c>
      <c r="D2972" s="581">
        <v>26.44</v>
      </c>
      <c r="E2972" s="581">
        <v>26.96</v>
      </c>
      <c r="F2972" s="581">
        <v>32.4</v>
      </c>
      <c r="G2972" s="737">
        <v>30.8</v>
      </c>
      <c r="H2972" s="738">
        <v>20.6</v>
      </c>
      <c r="I2972" s="739">
        <v>96</v>
      </c>
      <c r="J2972" s="739">
        <v>63</v>
      </c>
      <c r="K2972" s="737">
        <v>0</v>
      </c>
      <c r="L2972" s="581">
        <v>5</v>
      </c>
      <c r="M2972" s="727">
        <v>0.82</v>
      </c>
      <c r="N2972" s="727">
        <v>0.78</v>
      </c>
      <c r="O2972" s="740">
        <f t="shared" si="576"/>
        <v>0.8</v>
      </c>
      <c r="P2972" s="737">
        <v>0</v>
      </c>
      <c r="Q2972" s="736">
        <v>0</v>
      </c>
    </row>
    <row r="2973" spans="1:17" ht="15" thickBot="1" x14ac:dyDescent="0.4">
      <c r="A2973" s="594">
        <v>28</v>
      </c>
      <c r="B2973" s="736">
        <v>28.44</v>
      </c>
      <c r="C2973" s="581">
        <v>26.64</v>
      </c>
      <c r="D2973" s="581">
        <v>27.68</v>
      </c>
      <c r="E2973" s="581">
        <v>27.6</v>
      </c>
      <c r="F2973" s="581">
        <v>32.200000000000003</v>
      </c>
      <c r="G2973" s="737">
        <v>34</v>
      </c>
      <c r="H2973" s="738">
        <v>21.2</v>
      </c>
      <c r="I2973" s="739">
        <v>96</v>
      </c>
      <c r="J2973" s="739">
        <v>63</v>
      </c>
      <c r="K2973" s="737">
        <v>0</v>
      </c>
      <c r="L2973" s="626">
        <v>7.33</v>
      </c>
      <c r="M2973" s="730">
        <v>0.91</v>
      </c>
      <c r="N2973" s="730">
        <v>0.6</v>
      </c>
      <c r="O2973" s="740">
        <f t="shared" si="576"/>
        <v>0.755</v>
      </c>
      <c r="P2973" s="737">
        <v>0</v>
      </c>
      <c r="Q2973" s="583">
        <v>18.8</v>
      </c>
    </row>
    <row r="2974" spans="1:17" ht="15" thickBot="1" x14ac:dyDescent="0.4">
      <c r="A2974" s="594">
        <v>29</v>
      </c>
      <c r="B2974" s="736">
        <v>29.56</v>
      </c>
      <c r="C2974" s="581">
        <v>29</v>
      </c>
      <c r="D2974" s="581">
        <v>28.68</v>
      </c>
      <c r="E2974" s="581">
        <v>28.16</v>
      </c>
      <c r="F2974" s="581">
        <v>32.200000000000003</v>
      </c>
      <c r="G2974" s="737">
        <v>34.6</v>
      </c>
      <c r="H2974" s="738">
        <v>20.2</v>
      </c>
      <c r="I2974" s="739">
        <v>92</v>
      </c>
      <c r="J2974" s="739">
        <v>56</v>
      </c>
      <c r="K2974" s="737">
        <v>0</v>
      </c>
      <c r="L2974" s="626">
        <v>6.34</v>
      </c>
      <c r="M2974" s="730">
        <v>1.08</v>
      </c>
      <c r="N2974" s="730">
        <v>0.21</v>
      </c>
      <c r="O2974" s="740">
        <f t="shared" si="576"/>
        <v>0.64500000000000002</v>
      </c>
      <c r="P2974" s="737">
        <v>0</v>
      </c>
      <c r="Q2974" s="736">
        <v>0</v>
      </c>
    </row>
    <row r="2975" spans="1:17" ht="15" thickBot="1" x14ac:dyDescent="0.4">
      <c r="A2975" s="594">
        <v>30</v>
      </c>
      <c r="B2975" s="736">
        <v>29.2</v>
      </c>
      <c r="C2975" s="581">
        <v>30.44</v>
      </c>
      <c r="D2975" s="581">
        <v>28.96</v>
      </c>
      <c r="E2975" s="581">
        <v>28.52</v>
      </c>
      <c r="F2975" s="581">
        <v>32.200000000000003</v>
      </c>
      <c r="G2975" s="737">
        <v>35</v>
      </c>
      <c r="H2975" s="738">
        <v>20.399999999999999</v>
      </c>
      <c r="I2975" s="739">
        <v>96</v>
      </c>
      <c r="J2975" s="739">
        <v>66</v>
      </c>
      <c r="K2975" s="737">
        <v>0</v>
      </c>
      <c r="L2975" s="626">
        <v>0</v>
      </c>
      <c r="M2975" s="730">
        <v>1.45</v>
      </c>
      <c r="N2975" s="730">
        <v>0.46</v>
      </c>
      <c r="O2975" s="740">
        <f t="shared" si="576"/>
        <v>0.95499999999999996</v>
      </c>
      <c r="P2975" s="737">
        <v>0</v>
      </c>
      <c r="Q2975" s="736">
        <v>0</v>
      </c>
    </row>
    <row r="2976" spans="1:17" ht="15" thickBot="1" x14ac:dyDescent="0.4">
      <c r="A2976" s="597" t="s">
        <v>16</v>
      </c>
      <c r="B2976" s="604">
        <f t="shared" ref="B2976:J2976" si="581">SUM(B2966:B2975)</f>
        <v>280.08000000000004</v>
      </c>
      <c r="C2976" s="604">
        <f t="shared" si="581"/>
        <v>278.54000000000002</v>
      </c>
      <c r="D2976" s="604">
        <f t="shared" si="581"/>
        <v>278.08</v>
      </c>
      <c r="E2976" s="604">
        <f t="shared" si="581"/>
        <v>278.52</v>
      </c>
      <c r="F2976" s="604">
        <f t="shared" si="581"/>
        <v>323.44</v>
      </c>
      <c r="G2976" s="604">
        <f t="shared" si="581"/>
        <v>342.6</v>
      </c>
      <c r="H2976" s="604">
        <f t="shared" si="581"/>
        <v>206.6</v>
      </c>
      <c r="I2976" s="604">
        <f t="shared" si="581"/>
        <v>956</v>
      </c>
      <c r="J2976" s="604">
        <f t="shared" si="581"/>
        <v>676</v>
      </c>
      <c r="K2976" s="737">
        <v>0</v>
      </c>
      <c r="L2976" s="604">
        <f>SUM(L2966:L2975)</f>
        <v>32.290000000000006</v>
      </c>
      <c r="M2976" s="604">
        <f>SUM(M2966:M2975)</f>
        <v>9.35</v>
      </c>
      <c r="N2976" s="604">
        <f>SUM(N2966:N2975)</f>
        <v>5.47</v>
      </c>
      <c r="O2976" s="740">
        <f t="shared" si="576"/>
        <v>7.41</v>
      </c>
      <c r="P2976" s="604"/>
      <c r="Q2976" s="604"/>
    </row>
    <row r="2977" spans="1:17" ht="15" thickBot="1" x14ac:dyDescent="0.4">
      <c r="A2977" s="597" t="s">
        <v>18</v>
      </c>
      <c r="B2977" s="604">
        <f t="shared" ref="B2977:J2977" si="582">AVERAGE(B2966:B2975)</f>
        <v>28.008000000000003</v>
      </c>
      <c r="C2977" s="604">
        <f t="shared" si="582"/>
        <v>27.854000000000003</v>
      </c>
      <c r="D2977" s="604">
        <f t="shared" si="582"/>
        <v>27.808</v>
      </c>
      <c r="E2977" s="604">
        <f t="shared" si="582"/>
        <v>27.851999999999997</v>
      </c>
      <c r="F2977" s="604">
        <f t="shared" si="582"/>
        <v>32.344000000000001</v>
      </c>
      <c r="G2977" s="604">
        <f t="shared" si="582"/>
        <v>34.260000000000005</v>
      </c>
      <c r="H2977" s="604">
        <f t="shared" si="582"/>
        <v>20.66</v>
      </c>
      <c r="I2977" s="604">
        <f t="shared" si="582"/>
        <v>95.6</v>
      </c>
      <c r="J2977" s="604">
        <f t="shared" si="582"/>
        <v>67.599999999999994</v>
      </c>
      <c r="K2977" s="737">
        <v>0</v>
      </c>
      <c r="L2977" s="604">
        <f>AVERAGE(L2966:L2975)</f>
        <v>3.2290000000000005</v>
      </c>
      <c r="M2977" s="604">
        <f>AVERAGE(M2966:M2975)</f>
        <v>0.93499999999999994</v>
      </c>
      <c r="N2977" s="604">
        <f>AVERAGE(N2966:N2975)</f>
        <v>0.54699999999999993</v>
      </c>
      <c r="O2977" s="740">
        <f t="shared" si="576"/>
        <v>0.74099999999999988</v>
      </c>
      <c r="P2977" s="604"/>
      <c r="Q2977" s="604"/>
    </row>
    <row r="2978" spans="1:17" x14ac:dyDescent="0.35">
      <c r="A2978" s="645" t="s">
        <v>49</v>
      </c>
      <c r="B2978" s="694">
        <f t="shared" ref="B2978:J2978" si="583">B2976+B2964+B2952</f>
        <v>857.72000000000014</v>
      </c>
      <c r="C2978" s="694">
        <f t="shared" si="583"/>
        <v>863.14</v>
      </c>
      <c r="D2978" s="694">
        <f t="shared" si="583"/>
        <v>855.4799999999999</v>
      </c>
      <c r="E2978" s="694">
        <f t="shared" si="583"/>
        <v>876.16000000000008</v>
      </c>
      <c r="F2978" s="694">
        <f t="shared" si="583"/>
        <v>978</v>
      </c>
      <c r="G2978" s="694">
        <f t="shared" si="583"/>
        <v>1024.8000000000002</v>
      </c>
      <c r="H2978" s="694">
        <f t="shared" si="583"/>
        <v>637.79999999999995</v>
      </c>
      <c r="I2978" s="694">
        <f t="shared" si="583"/>
        <v>2810</v>
      </c>
      <c r="J2978" s="694">
        <f t="shared" si="583"/>
        <v>1831</v>
      </c>
      <c r="K2978" s="737">
        <v>0</v>
      </c>
      <c r="L2978" s="694">
        <f>L2976+L2964+L2952</f>
        <v>124.23</v>
      </c>
      <c r="M2978" s="694">
        <f>M2976+M2964+M2952</f>
        <v>34.159999999999997</v>
      </c>
      <c r="N2978" s="694">
        <f>N2976+N2964+N2952</f>
        <v>15.149999999999999</v>
      </c>
      <c r="O2978" s="740">
        <f t="shared" si="576"/>
        <v>24.654999999999998</v>
      </c>
      <c r="P2978" s="694"/>
      <c r="Q2978" s="694"/>
    </row>
    <row r="2979" spans="1:17" x14ac:dyDescent="0.35">
      <c r="A2979" s="580" t="s">
        <v>21</v>
      </c>
      <c r="B2979" s="692">
        <f t="shared" ref="B2979:J2979" si="584">B2978/30</f>
        <v>28.590666666666671</v>
      </c>
      <c r="C2979" s="692">
        <f t="shared" si="584"/>
        <v>28.771333333333335</v>
      </c>
      <c r="D2979" s="692">
        <f t="shared" si="584"/>
        <v>28.515999999999998</v>
      </c>
      <c r="E2979" s="692">
        <f t="shared" si="584"/>
        <v>29.205333333333336</v>
      </c>
      <c r="F2979" s="692">
        <f t="shared" si="584"/>
        <v>32.6</v>
      </c>
      <c r="G2979" s="692">
        <f t="shared" si="584"/>
        <v>34.160000000000004</v>
      </c>
      <c r="H2979" s="692">
        <f t="shared" si="584"/>
        <v>21.259999999999998</v>
      </c>
      <c r="I2979" s="692">
        <f t="shared" si="584"/>
        <v>93.666666666666671</v>
      </c>
      <c r="J2979" s="692">
        <f t="shared" si="584"/>
        <v>61.033333333333331</v>
      </c>
      <c r="K2979" s="737">
        <v>0</v>
      </c>
      <c r="L2979" s="692">
        <f>L2978/30</f>
        <v>4.141</v>
      </c>
      <c r="M2979" s="692">
        <f>M2978/30</f>
        <v>1.1386666666666665</v>
      </c>
      <c r="N2979" s="692">
        <f>N2978/30</f>
        <v>0.505</v>
      </c>
      <c r="O2979" s="740">
        <f t="shared" si="576"/>
        <v>0.82183333333333319</v>
      </c>
      <c r="P2979" s="692"/>
      <c r="Q2979" s="692"/>
    </row>
    <row r="2980" spans="1:17" x14ac:dyDescent="0.35">
      <c r="A2980" s="634"/>
      <c r="B2980" s="634"/>
      <c r="C2980" s="634"/>
      <c r="D2980" s="634"/>
      <c r="E2980" s="634"/>
      <c r="F2980" s="634"/>
      <c r="G2980" s="634"/>
      <c r="H2980" s="634"/>
      <c r="I2980" s="634"/>
      <c r="J2980" s="634"/>
      <c r="K2980" s="634"/>
      <c r="L2980" s="634"/>
      <c r="M2980" s="634"/>
      <c r="N2980" s="634"/>
      <c r="O2980" s="634"/>
      <c r="P2980" s="634"/>
      <c r="Q2980" s="634"/>
    </row>
    <row r="2981" spans="1:17" x14ac:dyDescent="0.35">
      <c r="A2981" s="634"/>
      <c r="B2981" s="634"/>
      <c r="C2981" s="634"/>
      <c r="D2981" s="634"/>
      <c r="E2981" s="634"/>
      <c r="F2981" s="634"/>
      <c r="G2981" s="634"/>
      <c r="H2981" s="634"/>
      <c r="I2981" s="634"/>
      <c r="J2981" s="634"/>
      <c r="K2981" s="634"/>
      <c r="L2981" s="634"/>
      <c r="M2981" s="634"/>
      <c r="N2981" s="634"/>
      <c r="O2981" s="634"/>
      <c r="P2981" s="634"/>
      <c r="Q2981" s="634"/>
    </row>
    <row r="2982" spans="1:17" ht="15" thickBot="1" x14ac:dyDescent="0.4">
      <c r="A2982" s="634"/>
      <c r="B2982" s="1589" t="s">
        <v>410</v>
      </c>
      <c r="C2982" s="1589"/>
      <c r="D2982" s="1589"/>
      <c r="E2982" s="1589"/>
      <c r="F2982" s="1589"/>
      <c r="G2982" s="1589"/>
      <c r="H2982" s="1589"/>
      <c r="I2982" s="1589"/>
      <c r="J2982" s="1589"/>
      <c r="K2982" s="1589"/>
      <c r="L2982" s="1589"/>
      <c r="M2982" s="1589"/>
      <c r="N2982" s="658"/>
      <c r="O2982" s="658"/>
      <c r="P2982" s="657"/>
      <c r="Q2982" s="634"/>
    </row>
    <row r="2983" spans="1:17" ht="21" customHeight="1" x14ac:dyDescent="0.35">
      <c r="A2983" s="1569" t="s">
        <v>1</v>
      </c>
      <c r="B2983" s="1460" t="s">
        <v>23</v>
      </c>
      <c r="C2983" s="1578"/>
      <c r="D2983" s="1578"/>
      <c r="E2983" s="1578"/>
      <c r="F2983" s="1571"/>
      <c r="G2983" s="1460" t="s">
        <v>24</v>
      </c>
      <c r="H2983" s="1571"/>
      <c r="I2983" s="1460" t="s">
        <v>4</v>
      </c>
      <c r="J2983" s="1571"/>
      <c r="K2983" s="1572" t="s">
        <v>5</v>
      </c>
      <c r="L2983" s="1573"/>
      <c r="M2983" s="1590" t="s">
        <v>6</v>
      </c>
      <c r="N2983" s="1591"/>
      <c r="O2983" s="1592"/>
      <c r="P2983" s="1593" t="s">
        <v>7</v>
      </c>
      <c r="Q2983" s="1593" t="s">
        <v>8</v>
      </c>
    </row>
    <row r="2984" spans="1:17" ht="26" x14ac:dyDescent="0.35">
      <c r="A2984" s="1597"/>
      <c r="B2984" s="568" t="s">
        <v>396</v>
      </c>
      <c r="C2984" s="568" t="s">
        <v>399</v>
      </c>
      <c r="D2984" s="709" t="s">
        <v>322</v>
      </c>
      <c r="E2984" s="709" t="s">
        <v>228</v>
      </c>
      <c r="F2984" s="709" t="s">
        <v>229</v>
      </c>
      <c r="G2984" s="568" t="s">
        <v>9</v>
      </c>
      <c r="H2984" s="568" t="s">
        <v>10</v>
      </c>
      <c r="I2984" s="568" t="s">
        <v>9</v>
      </c>
      <c r="J2984" s="568" t="s">
        <v>10</v>
      </c>
      <c r="K2984" s="568" t="s">
        <v>11</v>
      </c>
      <c r="L2984" s="568" t="s">
        <v>12</v>
      </c>
      <c r="M2984" s="606" t="s">
        <v>13</v>
      </c>
      <c r="N2984" s="606" t="s">
        <v>14</v>
      </c>
      <c r="O2984" s="606" t="s">
        <v>15</v>
      </c>
      <c r="P2984" s="1579"/>
      <c r="Q2984" s="1579"/>
    </row>
    <row r="2985" spans="1:17" x14ac:dyDescent="0.35">
      <c r="A2985" s="735">
        <v>1</v>
      </c>
      <c r="B2985" s="580">
        <v>27.24</v>
      </c>
      <c r="C2985" s="580">
        <v>27.439999999999998</v>
      </c>
      <c r="D2985" s="580">
        <v>27.52</v>
      </c>
      <c r="E2985" s="580">
        <v>27.8</v>
      </c>
      <c r="F2985" s="580">
        <v>27.639999999999997</v>
      </c>
      <c r="G2985" s="580">
        <v>35</v>
      </c>
      <c r="H2985" s="580">
        <v>20.399999999999999</v>
      </c>
      <c r="I2985" s="627">
        <v>92</v>
      </c>
      <c r="J2985" s="627">
        <v>42</v>
      </c>
      <c r="K2985" s="707" t="e">
        <f>'[5]Sept 2018'!H47</f>
        <v>#REF!</v>
      </c>
      <c r="L2985" s="749" t="e">
        <f>'[5]Sept 2018'!I47</f>
        <v>#REF!</v>
      </c>
      <c r="M2985" s="627">
        <v>0.97</v>
      </c>
      <c r="N2985" s="627">
        <v>0.18</v>
      </c>
      <c r="O2985" s="740">
        <f>AVERAGE(M2985:N2985)</f>
        <v>0.57499999999999996</v>
      </c>
      <c r="P2985" s="737">
        <v>0</v>
      </c>
      <c r="Q2985" s="627">
        <v>0</v>
      </c>
    </row>
    <row r="2986" spans="1:17" x14ac:dyDescent="0.35">
      <c r="A2986" s="735">
        <v>2</v>
      </c>
      <c r="B2986" s="580">
        <v>28.360000000000003</v>
      </c>
      <c r="C2986" s="580">
        <v>27.639999999999997</v>
      </c>
      <c r="D2986" s="580">
        <v>27.4</v>
      </c>
      <c r="E2986" s="580">
        <v>27.679999999999996</v>
      </c>
      <c r="F2986" s="580">
        <v>27.72</v>
      </c>
      <c r="G2986" s="580">
        <v>33</v>
      </c>
      <c r="H2986" s="580">
        <v>20.2</v>
      </c>
      <c r="I2986" s="750">
        <v>92</v>
      </c>
      <c r="J2986" s="750">
        <v>42</v>
      </c>
      <c r="K2986" s="707" t="e">
        <f>'[5]Sept 2018'!H48</f>
        <v>#REF!</v>
      </c>
      <c r="L2986" s="749" t="e">
        <f>'[5]Sept 2018'!I48</f>
        <v>#REF!</v>
      </c>
      <c r="M2986" s="751">
        <v>0.66</v>
      </c>
      <c r="N2986" s="627">
        <v>0.75</v>
      </c>
      <c r="O2986" s="740">
        <f t="shared" ref="O2986:O3019" si="585">AVERAGE(M2986:N2986)</f>
        <v>0.70500000000000007</v>
      </c>
      <c r="P2986" s="737">
        <v>0</v>
      </c>
      <c r="Q2986" s="627">
        <v>6</v>
      </c>
    </row>
    <row r="2987" spans="1:17" x14ac:dyDescent="0.35">
      <c r="A2987" s="594">
        <v>3</v>
      </c>
      <c r="B2987" s="580">
        <v>29.079999999999995</v>
      </c>
      <c r="C2987" s="580">
        <v>28.8</v>
      </c>
      <c r="D2987" s="580">
        <v>28.2</v>
      </c>
      <c r="E2987" s="580">
        <v>28.24</v>
      </c>
      <c r="F2987" s="580">
        <v>28.24</v>
      </c>
      <c r="G2987" s="580">
        <v>35</v>
      </c>
      <c r="H2987" s="580">
        <v>23</v>
      </c>
      <c r="I2987" s="604">
        <v>92</v>
      </c>
      <c r="J2987" s="604">
        <v>46</v>
      </c>
      <c r="K2987" s="707" t="e">
        <f>'[5]Sept 2018'!H49</f>
        <v>#REF!</v>
      </c>
      <c r="L2987" s="749" t="e">
        <f>'[5]Sept 2018'!I49</f>
        <v>#REF!</v>
      </c>
      <c r="M2987" s="751">
        <v>0.9</v>
      </c>
      <c r="N2987" s="627">
        <v>0.15</v>
      </c>
      <c r="O2987" s="740">
        <f t="shared" si="585"/>
        <v>0.52500000000000002</v>
      </c>
      <c r="P2987" s="737">
        <v>0</v>
      </c>
      <c r="Q2987" s="627">
        <v>0</v>
      </c>
    </row>
    <row r="2988" spans="1:17" x14ac:dyDescent="0.35">
      <c r="A2988" s="594">
        <v>4</v>
      </c>
      <c r="B2988" s="580">
        <v>28.72</v>
      </c>
      <c r="C2988" s="580">
        <v>28.080000000000002</v>
      </c>
      <c r="D2988" s="580">
        <v>27.879999999999995</v>
      </c>
      <c r="E2988" s="580">
        <v>27.839999999999996</v>
      </c>
      <c r="F2988" s="580">
        <v>27.8</v>
      </c>
      <c r="G2988" s="580">
        <v>33.200000000000003</v>
      </c>
      <c r="H2988" s="580">
        <v>20.399999999999999</v>
      </c>
      <c r="I2988" s="694">
        <v>92</v>
      </c>
      <c r="J2988" s="694">
        <v>38</v>
      </c>
      <c r="K2988" s="707" t="e">
        <f>'[5]Sept 2018'!H50</f>
        <v>#REF!</v>
      </c>
      <c r="L2988" s="749" t="e">
        <f>'[5]Sept 2018'!I50</f>
        <v>#REF!</v>
      </c>
      <c r="M2988" s="627">
        <v>1.03</v>
      </c>
      <c r="N2988" s="578">
        <v>0.95</v>
      </c>
      <c r="O2988" s="740">
        <f t="shared" si="585"/>
        <v>0.99</v>
      </c>
      <c r="P2988" s="737">
        <v>0</v>
      </c>
      <c r="Q2988" s="627">
        <v>28.6</v>
      </c>
    </row>
    <row r="2989" spans="1:17" x14ac:dyDescent="0.35">
      <c r="A2989" s="594">
        <v>5</v>
      </c>
      <c r="B2989" s="580">
        <v>30.119999999999997</v>
      </c>
      <c r="C2989" s="580">
        <v>29.240000000000002</v>
      </c>
      <c r="D2989" s="580">
        <v>28.4</v>
      </c>
      <c r="E2989" s="580">
        <v>28.32</v>
      </c>
      <c r="F2989" s="580">
        <v>28.559999999999995</v>
      </c>
      <c r="G2989" s="580">
        <v>35.200000000000003</v>
      </c>
      <c r="H2989" s="580">
        <v>22.4</v>
      </c>
      <c r="I2989" s="604">
        <v>92</v>
      </c>
      <c r="J2989" s="604">
        <v>46</v>
      </c>
      <c r="K2989" s="707" t="e">
        <f>'[5]Sept 2018'!H51</f>
        <v>#REF!</v>
      </c>
      <c r="L2989" s="749" t="e">
        <f>'[5]Sept 2018'!I51</f>
        <v>#REF!</v>
      </c>
      <c r="M2989" s="578">
        <v>0.77</v>
      </c>
      <c r="N2989" s="586">
        <v>1.01</v>
      </c>
      <c r="O2989" s="740">
        <f t="shared" si="585"/>
        <v>0.89</v>
      </c>
      <c r="P2989" s="737">
        <v>0</v>
      </c>
      <c r="Q2989" s="627">
        <v>4.8</v>
      </c>
    </row>
    <row r="2990" spans="1:17" x14ac:dyDescent="0.35">
      <c r="A2990" s="594">
        <v>6</v>
      </c>
      <c r="B2990" s="580">
        <v>28.839999999999996</v>
      </c>
      <c r="C2990" s="580">
        <v>28.68</v>
      </c>
      <c r="D2990" s="580">
        <v>28.520000000000003</v>
      </c>
      <c r="E2990" s="580">
        <v>28.439999999999998</v>
      </c>
      <c r="F2990" s="580">
        <v>28.279999999999994</v>
      </c>
      <c r="G2990" s="580">
        <v>35.4</v>
      </c>
      <c r="H2990" s="580">
        <v>24</v>
      </c>
      <c r="I2990" s="604">
        <v>92</v>
      </c>
      <c r="J2990" s="604">
        <v>53</v>
      </c>
      <c r="K2990" s="707" t="e">
        <f>'[5]Sept 2018'!H52</f>
        <v>#REF!</v>
      </c>
      <c r="L2990" s="749" t="e">
        <f>'[5]Sept 2018'!I52</f>
        <v>#REF!</v>
      </c>
      <c r="M2990" s="581">
        <v>0.76</v>
      </c>
      <c r="N2990" s="580">
        <v>0.38</v>
      </c>
      <c r="O2990" s="740">
        <f t="shared" si="585"/>
        <v>0.57000000000000006</v>
      </c>
      <c r="P2990" s="737">
        <v>0</v>
      </c>
      <c r="Q2990" s="627">
        <v>0</v>
      </c>
    </row>
    <row r="2991" spans="1:17" x14ac:dyDescent="0.35">
      <c r="A2991" s="594">
        <v>7</v>
      </c>
      <c r="B2991" s="580">
        <v>29.24</v>
      </c>
      <c r="C2991" s="580">
        <v>28.52</v>
      </c>
      <c r="D2991" s="580">
        <v>28.160000000000004</v>
      </c>
      <c r="E2991" s="580">
        <v>28.079999999999995</v>
      </c>
      <c r="F2991" s="580">
        <v>27.759999999999998</v>
      </c>
      <c r="G2991" s="580">
        <v>35</v>
      </c>
      <c r="H2991" s="580">
        <v>21</v>
      </c>
      <c r="I2991" s="604">
        <v>92</v>
      </c>
      <c r="J2991" s="604">
        <v>38</v>
      </c>
      <c r="K2991" s="707" t="e">
        <f>'[5]Sept 2018'!H53</f>
        <v>#REF!</v>
      </c>
      <c r="L2991" s="749" t="e">
        <f>'[5]Sept 2018'!I53</f>
        <v>#REF!</v>
      </c>
      <c r="M2991" s="580">
        <v>0.82</v>
      </c>
      <c r="N2991" s="581">
        <v>0.78</v>
      </c>
      <c r="O2991" s="740">
        <f t="shared" si="585"/>
        <v>0.8</v>
      </c>
      <c r="P2991" s="737">
        <v>0</v>
      </c>
      <c r="Q2991" s="627">
        <v>7.8</v>
      </c>
    </row>
    <row r="2992" spans="1:17" x14ac:dyDescent="0.35">
      <c r="A2992" s="594">
        <v>8</v>
      </c>
      <c r="B2992" s="580">
        <v>28.6</v>
      </c>
      <c r="C2992" s="580">
        <v>28.28</v>
      </c>
      <c r="D2992" s="580">
        <v>28.4</v>
      </c>
      <c r="E2992" s="580">
        <v>28.28</v>
      </c>
      <c r="F2992" s="580">
        <v>28.268000000000001</v>
      </c>
      <c r="G2992" s="580">
        <v>35.799999999999997</v>
      </c>
      <c r="H2992" s="580">
        <v>22</v>
      </c>
      <c r="I2992" s="604">
        <v>96</v>
      </c>
      <c r="J2992" s="604">
        <v>38</v>
      </c>
      <c r="K2992" s="707" t="e">
        <f>'[5]Sept 2018'!H54</f>
        <v>#REF!</v>
      </c>
      <c r="L2992" s="749" t="e">
        <f>'[5]Sept 2018'!I54</f>
        <v>#REF!</v>
      </c>
      <c r="M2992" s="581">
        <v>0.91</v>
      </c>
      <c r="N2992" s="634">
        <v>0.6</v>
      </c>
      <c r="O2992" s="740">
        <f t="shared" si="585"/>
        <v>0.755</v>
      </c>
      <c r="P2992" s="737">
        <v>0</v>
      </c>
      <c r="Q2992" s="627">
        <v>0</v>
      </c>
    </row>
    <row r="2993" spans="1:17" x14ac:dyDescent="0.35">
      <c r="A2993" s="594">
        <v>9</v>
      </c>
      <c r="B2993" s="580">
        <v>28.839999999999996</v>
      </c>
      <c r="C2993" s="580">
        <v>28.32</v>
      </c>
      <c r="D2993" s="580">
        <v>28.359999999999996</v>
      </c>
      <c r="E2993" s="580">
        <v>28.32</v>
      </c>
      <c r="F2993" s="580">
        <v>28.6</v>
      </c>
      <c r="G2993" s="580">
        <v>35</v>
      </c>
      <c r="H2993" s="580">
        <v>23.4</v>
      </c>
      <c r="I2993" s="604">
        <v>78</v>
      </c>
      <c r="J2993" s="604">
        <v>38</v>
      </c>
      <c r="K2993" s="707" t="e">
        <f>'[5]Sept 2018'!H55</f>
        <v>#REF!</v>
      </c>
      <c r="L2993" s="749" t="e">
        <f>'[5]Sept 2018'!I55</f>
        <v>#REF!</v>
      </c>
      <c r="M2993" s="581">
        <v>1.08</v>
      </c>
      <c r="N2993" s="581">
        <v>0.21</v>
      </c>
      <c r="O2993" s="740">
        <f t="shared" si="585"/>
        <v>0.64500000000000002</v>
      </c>
      <c r="P2993" s="737">
        <v>0</v>
      </c>
      <c r="Q2993" s="627">
        <v>0</v>
      </c>
    </row>
    <row r="2994" spans="1:17" ht="15" thickBot="1" x14ac:dyDescent="0.4">
      <c r="A2994" s="735">
        <v>10</v>
      </c>
      <c r="B2994" s="580">
        <v>29.6</v>
      </c>
      <c r="C2994" s="580">
        <v>28.919999999999998</v>
      </c>
      <c r="D2994" s="580">
        <v>28.520000000000003</v>
      </c>
      <c r="E2994" s="580">
        <v>28.560000000000002</v>
      </c>
      <c r="F2994" s="580">
        <v>28.8</v>
      </c>
      <c r="G2994" s="580">
        <v>36.200000000000003</v>
      </c>
      <c r="H2994" s="580">
        <v>23.6</v>
      </c>
      <c r="I2994" s="604">
        <v>92</v>
      </c>
      <c r="J2994" s="604">
        <v>35</v>
      </c>
      <c r="K2994" s="707" t="e">
        <f>'[5]Sept 2018'!H55</f>
        <v>#REF!</v>
      </c>
      <c r="L2994" s="749" t="e">
        <f>'[5]Sept 2018'!I55</f>
        <v>#REF!</v>
      </c>
      <c r="M2994" s="581">
        <v>1.45</v>
      </c>
      <c r="N2994" s="580">
        <v>0.46</v>
      </c>
      <c r="O2994" s="740">
        <f>AVERAGE(M2994:N2994)</f>
        <v>0.95499999999999996</v>
      </c>
      <c r="P2994" s="582">
        <v>0.44444444444444442</v>
      </c>
      <c r="Q2994" s="627">
        <v>4</v>
      </c>
    </row>
    <row r="2995" spans="1:17" ht="15" thickBot="1" x14ac:dyDescent="0.4">
      <c r="A2995" s="597" t="s">
        <v>16</v>
      </c>
      <c r="B2995" s="580">
        <f t="shared" ref="B2995:O2995" si="586">SUM(B2985:B2994)</f>
        <v>288.64</v>
      </c>
      <c r="C2995" s="580">
        <f t="shared" si="586"/>
        <v>283.92</v>
      </c>
      <c r="D2995" s="580">
        <f t="shared" si="586"/>
        <v>281.36</v>
      </c>
      <c r="E2995" s="580">
        <f t="shared" si="586"/>
        <v>281.55999999999995</v>
      </c>
      <c r="F2995" s="580">
        <f t="shared" si="586"/>
        <v>281.66799999999995</v>
      </c>
      <c r="G2995" s="580">
        <f t="shared" si="586"/>
        <v>348.79999999999995</v>
      </c>
      <c r="H2995" s="580">
        <f t="shared" si="586"/>
        <v>220.4</v>
      </c>
      <c r="I2995" s="604">
        <f t="shared" si="586"/>
        <v>910</v>
      </c>
      <c r="J2995" s="604">
        <f t="shared" si="586"/>
        <v>416</v>
      </c>
      <c r="K2995" s="707" t="e">
        <f t="shared" si="586"/>
        <v>#REF!</v>
      </c>
      <c r="L2995" s="749" t="e">
        <f t="shared" si="586"/>
        <v>#REF!</v>
      </c>
      <c r="M2995" s="581">
        <f t="shared" si="586"/>
        <v>9.35</v>
      </c>
      <c r="N2995" s="580">
        <f t="shared" si="586"/>
        <v>5.47</v>
      </c>
      <c r="O2995" s="740">
        <f t="shared" si="586"/>
        <v>7.41</v>
      </c>
      <c r="P2995" s="582"/>
      <c r="Q2995" s="627"/>
    </row>
    <row r="2996" spans="1:17" ht="15" thickBot="1" x14ac:dyDescent="0.4">
      <c r="A2996" s="597" t="s">
        <v>18</v>
      </c>
      <c r="B2996" s="580">
        <f t="shared" ref="B2996:O2996" si="587">AVERAGE(B2985:B2994)</f>
        <v>28.863999999999997</v>
      </c>
      <c r="C2996" s="580">
        <f t="shared" si="587"/>
        <v>28.392000000000003</v>
      </c>
      <c r="D2996" s="580">
        <f t="shared" si="587"/>
        <v>28.136000000000003</v>
      </c>
      <c r="E2996" s="580">
        <f t="shared" si="587"/>
        <v>28.155999999999995</v>
      </c>
      <c r="F2996" s="580">
        <f t="shared" si="587"/>
        <v>28.166799999999995</v>
      </c>
      <c r="G2996" s="580">
        <f t="shared" si="587"/>
        <v>34.879999999999995</v>
      </c>
      <c r="H2996" s="580">
        <f t="shared" si="587"/>
        <v>22.04</v>
      </c>
      <c r="I2996" s="694">
        <f t="shared" si="587"/>
        <v>91</v>
      </c>
      <c r="J2996" s="694">
        <f t="shared" si="587"/>
        <v>41.6</v>
      </c>
      <c r="K2996" s="707" t="e">
        <f t="shared" si="587"/>
        <v>#REF!</v>
      </c>
      <c r="L2996" s="749" t="e">
        <f t="shared" si="587"/>
        <v>#REF!</v>
      </c>
      <c r="M2996" s="752">
        <f t="shared" si="587"/>
        <v>0.93499999999999994</v>
      </c>
      <c r="N2996" s="580">
        <f t="shared" si="587"/>
        <v>0.54699999999999993</v>
      </c>
      <c r="O2996" s="740">
        <f t="shared" si="587"/>
        <v>0.74099999999999999</v>
      </c>
      <c r="P2996" s="582"/>
      <c r="Q2996" s="627"/>
    </row>
    <row r="2997" spans="1:17" x14ac:dyDescent="0.35">
      <c r="A2997" s="735">
        <v>11</v>
      </c>
      <c r="B2997" s="580">
        <v>29.32</v>
      </c>
      <c r="C2997" s="580">
        <v>28.96</v>
      </c>
      <c r="D2997" s="580">
        <v>28.6</v>
      </c>
      <c r="E2997" s="580">
        <v>28.840000000000003</v>
      </c>
      <c r="F2997" s="580">
        <v>29</v>
      </c>
      <c r="G2997" s="580">
        <v>35.6</v>
      </c>
      <c r="H2997" s="580">
        <v>23.4</v>
      </c>
      <c r="I2997" s="694">
        <v>84</v>
      </c>
      <c r="J2997" s="694">
        <v>37</v>
      </c>
      <c r="K2997" s="707" t="e">
        <f>'[5]Sept 2018'!H57</f>
        <v>#REF!</v>
      </c>
      <c r="L2997" s="749" t="e">
        <f>'[5]Sept 2018'!I57</f>
        <v>#REF!</v>
      </c>
      <c r="M2997" s="751">
        <v>1.3</v>
      </c>
      <c r="N2997" s="627">
        <v>0.33</v>
      </c>
      <c r="O2997" s="740">
        <f t="shared" si="585"/>
        <v>0.81500000000000006</v>
      </c>
      <c r="P2997" s="753">
        <v>0.29166666666666669</v>
      </c>
      <c r="Q2997" s="627">
        <v>0</v>
      </c>
    </row>
    <row r="2998" spans="1:17" x14ac:dyDescent="0.35">
      <c r="A2998" s="594">
        <v>12</v>
      </c>
      <c r="B2998" s="580">
        <v>30</v>
      </c>
      <c r="C2998" s="580">
        <v>29.360000000000003</v>
      </c>
      <c r="D2998" s="580">
        <v>28.68</v>
      </c>
      <c r="E2998" s="580">
        <v>28.839999999999996</v>
      </c>
      <c r="F2998" s="580">
        <v>29.080000000000002</v>
      </c>
      <c r="G2998" s="580">
        <v>35</v>
      </c>
      <c r="H2998" s="580">
        <v>23.4</v>
      </c>
      <c r="I2998" s="604">
        <v>92</v>
      </c>
      <c r="J2998" s="604">
        <v>39</v>
      </c>
      <c r="K2998" s="707" t="e">
        <f>'[5]Sept 2018'!H58</f>
        <v>#REF!</v>
      </c>
      <c r="L2998" s="749" t="e">
        <f>'[5]Sept 2018'!I58</f>
        <v>#REF!</v>
      </c>
      <c r="M2998" s="581">
        <v>1.1399999999999999</v>
      </c>
      <c r="N2998" s="581">
        <v>0.62</v>
      </c>
      <c r="O2998" s="740">
        <f t="shared" si="585"/>
        <v>0.87999999999999989</v>
      </c>
      <c r="P2998" s="753">
        <v>0.4375</v>
      </c>
      <c r="Q2998" s="627">
        <v>0</v>
      </c>
    </row>
    <row r="2999" spans="1:17" x14ac:dyDescent="0.35">
      <c r="A2999" s="594">
        <v>13</v>
      </c>
      <c r="B2999" s="580">
        <v>30.279999999999994</v>
      </c>
      <c r="C2999" s="580">
        <v>29.52</v>
      </c>
      <c r="D2999" s="580">
        <v>29.04</v>
      </c>
      <c r="E2999" s="580">
        <v>29.080000000000002</v>
      </c>
      <c r="F2999" s="580">
        <v>29</v>
      </c>
      <c r="G2999" s="580">
        <v>34.6</v>
      </c>
      <c r="H2999" s="580">
        <v>23</v>
      </c>
      <c r="I2999" s="604">
        <v>92</v>
      </c>
      <c r="J2999" s="604">
        <v>39</v>
      </c>
      <c r="K2999" s="707" t="e">
        <f>'[5]Sept 2018'!H59</f>
        <v>#REF!</v>
      </c>
      <c r="L2999" s="754" t="e">
        <f>'[5]Sept 2018'!I59</f>
        <v>#REF!</v>
      </c>
      <c r="M2999" s="671">
        <v>2.0299999999999998</v>
      </c>
      <c r="N2999" s="754">
        <v>0.36</v>
      </c>
      <c r="O2999" s="740">
        <f t="shared" si="585"/>
        <v>1.1949999999999998</v>
      </c>
      <c r="P2999" s="753">
        <v>0.4201388888888889</v>
      </c>
      <c r="Q2999" s="675">
        <v>0</v>
      </c>
    </row>
    <row r="3000" spans="1:17" x14ac:dyDescent="0.35">
      <c r="A3000" s="594">
        <v>14</v>
      </c>
      <c r="B3000" s="580">
        <v>30.8</v>
      </c>
      <c r="C3000" s="580">
        <v>30.04</v>
      </c>
      <c r="D3000" s="580">
        <v>29.32</v>
      </c>
      <c r="E3000" s="580">
        <v>29.360000000000003</v>
      </c>
      <c r="F3000" s="580">
        <v>29.2</v>
      </c>
      <c r="G3000" s="580">
        <v>36</v>
      </c>
      <c r="H3000" s="580">
        <v>22.2</v>
      </c>
      <c r="I3000" s="604">
        <v>88</v>
      </c>
      <c r="J3000" s="604">
        <v>47</v>
      </c>
      <c r="K3000" s="707" t="e">
        <f>'[5]Sept 2018'!H60</f>
        <v>#REF!</v>
      </c>
      <c r="L3000" s="755" t="e">
        <f>'[5]Sept 2018'!I60</f>
        <v>#REF!</v>
      </c>
      <c r="M3000" s="630">
        <v>0.83</v>
      </c>
      <c r="N3000" s="671">
        <v>0.97</v>
      </c>
      <c r="O3000" s="740">
        <f t="shared" si="585"/>
        <v>0.89999999999999991</v>
      </c>
      <c r="P3000" s="753">
        <v>0.41666666666666669</v>
      </c>
      <c r="Q3000" s="675">
        <v>0</v>
      </c>
    </row>
    <row r="3001" spans="1:17" x14ac:dyDescent="0.35">
      <c r="A3001" s="594">
        <v>15</v>
      </c>
      <c r="B3001" s="580">
        <v>30.2</v>
      </c>
      <c r="C3001" s="580">
        <v>29.919999999999998</v>
      </c>
      <c r="D3001" s="580">
        <v>29.48</v>
      </c>
      <c r="E3001" s="580">
        <v>29.360000000000003</v>
      </c>
      <c r="F3001" s="580">
        <v>29.2</v>
      </c>
      <c r="G3001" s="580">
        <v>33</v>
      </c>
      <c r="H3001" s="580">
        <v>23.8</v>
      </c>
      <c r="I3001" s="604">
        <v>96</v>
      </c>
      <c r="J3001" s="604">
        <v>47</v>
      </c>
      <c r="K3001" s="707" t="e">
        <f>'[5]Sept 2018'!H61</f>
        <v>#REF!</v>
      </c>
      <c r="L3001" s="639" t="e">
        <f>'[5]Sept 2018'!I61</f>
        <v>#REF!</v>
      </c>
      <c r="M3001" s="671">
        <v>1.3</v>
      </c>
      <c r="N3001" s="626">
        <v>0.33</v>
      </c>
      <c r="O3001" s="740">
        <f t="shared" si="585"/>
        <v>0.81500000000000006</v>
      </c>
      <c r="P3001" s="753">
        <v>0.16666666666666666</v>
      </c>
      <c r="Q3001" s="675">
        <v>4.4000000000000004</v>
      </c>
    </row>
    <row r="3002" spans="1:17" x14ac:dyDescent="0.35">
      <c r="A3002" s="594">
        <v>16</v>
      </c>
      <c r="B3002" s="580">
        <v>28.6</v>
      </c>
      <c r="C3002" s="580">
        <v>28.560000000000002</v>
      </c>
      <c r="D3002" s="580">
        <v>28.840000000000003</v>
      </c>
      <c r="E3002" s="580">
        <v>29.119999999999997</v>
      </c>
      <c r="F3002" s="580">
        <v>28.8</v>
      </c>
      <c r="G3002" s="580">
        <v>31</v>
      </c>
      <c r="H3002" s="580">
        <v>20.399999999999999</v>
      </c>
      <c r="I3002" s="604">
        <v>96</v>
      </c>
      <c r="J3002" s="604">
        <v>48</v>
      </c>
      <c r="K3002" s="707">
        <v>6.2</v>
      </c>
      <c r="L3002" s="756">
        <v>4.91</v>
      </c>
      <c r="M3002" s="671">
        <v>1.1399999999999999</v>
      </c>
      <c r="N3002" s="754">
        <v>0.62</v>
      </c>
      <c r="O3002" s="740">
        <f t="shared" si="585"/>
        <v>0.87999999999999989</v>
      </c>
      <c r="P3002" s="753">
        <v>0.23958333333333334</v>
      </c>
      <c r="Q3002" s="675">
        <v>20</v>
      </c>
    </row>
    <row r="3003" spans="1:17" x14ac:dyDescent="0.35">
      <c r="A3003" s="594">
        <v>17</v>
      </c>
      <c r="B3003" s="580">
        <v>27.240000000000002</v>
      </c>
      <c r="C3003" s="580">
        <v>27.720000000000006</v>
      </c>
      <c r="D3003" s="580">
        <v>28.4</v>
      </c>
      <c r="E3003" s="580">
        <v>28.6</v>
      </c>
      <c r="F3003" s="580">
        <v>29.160000000000004</v>
      </c>
      <c r="G3003" s="580">
        <v>29.8</v>
      </c>
      <c r="H3003" s="580">
        <v>21.2</v>
      </c>
      <c r="I3003" s="604">
        <v>88</v>
      </c>
      <c r="J3003" s="604">
        <v>40</v>
      </c>
      <c r="K3003" s="707">
        <v>2.5</v>
      </c>
      <c r="L3003" s="757">
        <v>4.9000000000000004</v>
      </c>
      <c r="M3003" s="671">
        <v>2.0299999999999998</v>
      </c>
      <c r="N3003" s="754">
        <v>0.36</v>
      </c>
      <c r="O3003" s="740">
        <f t="shared" si="585"/>
        <v>1.1949999999999998</v>
      </c>
      <c r="P3003" s="753">
        <v>0.11805555555555557</v>
      </c>
      <c r="Q3003" s="675">
        <v>0</v>
      </c>
    </row>
    <row r="3004" spans="1:17" x14ac:dyDescent="0.35">
      <c r="A3004" s="594">
        <v>18</v>
      </c>
      <c r="B3004" s="580">
        <v>28.24</v>
      </c>
      <c r="C3004" s="580">
        <v>28.32</v>
      </c>
      <c r="D3004" s="580">
        <v>27.8</v>
      </c>
      <c r="E3004" s="580">
        <v>28.4</v>
      </c>
      <c r="F3004" s="580">
        <v>29.240000000000002</v>
      </c>
      <c r="G3004" s="580">
        <v>33.200000000000003</v>
      </c>
      <c r="H3004" s="580">
        <v>20</v>
      </c>
      <c r="I3004" s="694">
        <v>96</v>
      </c>
      <c r="J3004" s="694">
        <v>48</v>
      </c>
      <c r="K3004" s="707">
        <v>4.5999999999999996</v>
      </c>
      <c r="L3004" s="627">
        <v>4.9000000000000004</v>
      </c>
      <c r="M3004" s="630">
        <v>0.83</v>
      </c>
      <c r="N3004" s="758">
        <v>0.97</v>
      </c>
      <c r="O3004" s="740">
        <f t="shared" si="585"/>
        <v>0.89999999999999991</v>
      </c>
      <c r="P3004" s="753">
        <v>0.3923611111111111</v>
      </c>
      <c r="Q3004" s="675">
        <v>0</v>
      </c>
    </row>
    <row r="3005" spans="1:17" x14ac:dyDescent="0.35">
      <c r="A3005" s="594">
        <v>19</v>
      </c>
      <c r="B3005" s="580">
        <v>26.04</v>
      </c>
      <c r="C3005" s="580">
        <v>27.160000000000004</v>
      </c>
      <c r="D3005" s="580">
        <v>28</v>
      </c>
      <c r="E3005" s="580">
        <v>28.279999999999994</v>
      </c>
      <c r="F3005" s="580">
        <v>29.079999999999995</v>
      </c>
      <c r="G3005" s="580">
        <v>30</v>
      </c>
      <c r="H3005" s="580">
        <v>21</v>
      </c>
      <c r="I3005" s="604">
        <v>77</v>
      </c>
      <c r="J3005" s="604">
        <v>52</v>
      </c>
      <c r="K3005" s="707">
        <v>5.4</v>
      </c>
      <c r="L3005" s="756">
        <v>5.63</v>
      </c>
      <c r="M3005" s="671">
        <v>0.66</v>
      </c>
      <c r="N3005" s="671">
        <v>0.32</v>
      </c>
      <c r="O3005" s="740">
        <f t="shared" si="585"/>
        <v>0.49</v>
      </c>
      <c r="P3005" s="753">
        <v>2.0833333333333332E-2</v>
      </c>
      <c r="Q3005" s="675">
        <v>43.3</v>
      </c>
    </row>
    <row r="3006" spans="1:17" ht="15" thickBot="1" x14ac:dyDescent="0.4">
      <c r="A3006" s="735">
        <v>20</v>
      </c>
      <c r="B3006" s="580">
        <v>27.880000000000003</v>
      </c>
      <c r="C3006" s="580">
        <v>27.32</v>
      </c>
      <c r="D3006" s="580">
        <v>27.28</v>
      </c>
      <c r="E3006" s="580">
        <v>27.72</v>
      </c>
      <c r="F3006" s="580">
        <v>29.279999999999994</v>
      </c>
      <c r="G3006" s="580">
        <v>33.799999999999997</v>
      </c>
      <c r="H3006" s="580">
        <v>20.2</v>
      </c>
      <c r="I3006" s="604">
        <v>96</v>
      </c>
      <c r="J3006" s="604">
        <v>51</v>
      </c>
      <c r="K3006" s="707">
        <v>3</v>
      </c>
      <c r="L3006" s="756">
        <v>3.42</v>
      </c>
      <c r="M3006" s="671">
        <v>0.68</v>
      </c>
      <c r="N3006" s="630">
        <v>0.8</v>
      </c>
      <c r="O3006" s="740">
        <f t="shared" si="585"/>
        <v>0.74</v>
      </c>
      <c r="P3006" s="753">
        <v>0.27083333333333331</v>
      </c>
      <c r="Q3006" s="675">
        <v>4.4000000000000004</v>
      </c>
    </row>
    <row r="3007" spans="1:17" ht="15" thickBot="1" x14ac:dyDescent="0.4">
      <c r="A3007" s="597" t="s">
        <v>16</v>
      </c>
      <c r="B3007" s="580">
        <f t="shared" ref="B3007:O3007" si="588">SUM(B2997:B3006)</f>
        <v>288.60000000000002</v>
      </c>
      <c r="C3007" s="580">
        <f t="shared" si="588"/>
        <v>286.88</v>
      </c>
      <c r="D3007" s="580">
        <f t="shared" si="588"/>
        <v>285.43999999999994</v>
      </c>
      <c r="E3007" s="580">
        <f t="shared" si="588"/>
        <v>287.60000000000002</v>
      </c>
      <c r="F3007" s="580">
        <f t="shared" si="588"/>
        <v>291.03999999999996</v>
      </c>
      <c r="G3007" s="580">
        <f t="shared" si="588"/>
        <v>332</v>
      </c>
      <c r="H3007" s="580">
        <f t="shared" si="588"/>
        <v>218.59999999999997</v>
      </c>
      <c r="I3007" s="604">
        <f t="shared" si="588"/>
        <v>905</v>
      </c>
      <c r="J3007" s="604">
        <f t="shared" si="588"/>
        <v>448</v>
      </c>
      <c r="K3007" s="707" t="e">
        <f t="shared" si="588"/>
        <v>#REF!</v>
      </c>
      <c r="L3007" s="755" t="e">
        <f t="shared" si="588"/>
        <v>#REF!</v>
      </c>
      <c r="M3007" s="671">
        <f t="shared" si="588"/>
        <v>11.94</v>
      </c>
      <c r="N3007" s="630">
        <f t="shared" si="588"/>
        <v>5.6800000000000006</v>
      </c>
      <c r="O3007" s="740">
        <f t="shared" si="588"/>
        <v>8.81</v>
      </c>
      <c r="P3007" s="753"/>
      <c r="Q3007" s="675"/>
    </row>
    <row r="3008" spans="1:17" ht="15" thickBot="1" x14ac:dyDescent="0.4">
      <c r="A3008" s="597" t="s">
        <v>18</v>
      </c>
      <c r="B3008" s="580">
        <f t="shared" ref="B3008:O3008" si="589">AVERAGE(B2997:B3006)</f>
        <v>28.860000000000003</v>
      </c>
      <c r="C3008" s="580">
        <f t="shared" si="589"/>
        <v>28.687999999999999</v>
      </c>
      <c r="D3008" s="580">
        <f t="shared" si="589"/>
        <v>28.543999999999993</v>
      </c>
      <c r="E3008" s="580">
        <f t="shared" si="589"/>
        <v>28.76</v>
      </c>
      <c r="F3008" s="580">
        <f t="shared" si="589"/>
        <v>29.103999999999996</v>
      </c>
      <c r="G3008" s="580">
        <f t="shared" si="589"/>
        <v>33.200000000000003</v>
      </c>
      <c r="H3008" s="580">
        <f t="shared" si="589"/>
        <v>21.859999999999996</v>
      </c>
      <c r="I3008" s="604">
        <f t="shared" si="589"/>
        <v>90.5</v>
      </c>
      <c r="J3008" s="604">
        <f t="shared" si="589"/>
        <v>44.8</v>
      </c>
      <c r="K3008" s="707" t="e">
        <f t="shared" si="589"/>
        <v>#REF!</v>
      </c>
      <c r="L3008" s="755" t="e">
        <f t="shared" si="589"/>
        <v>#REF!</v>
      </c>
      <c r="M3008" s="671">
        <f t="shared" si="589"/>
        <v>1.194</v>
      </c>
      <c r="N3008" s="630">
        <f t="shared" si="589"/>
        <v>0.56800000000000006</v>
      </c>
      <c r="O3008" s="740">
        <f t="shared" si="589"/>
        <v>0.88100000000000001</v>
      </c>
      <c r="P3008" s="753"/>
      <c r="Q3008" s="675"/>
    </row>
    <row r="3009" spans="1:17" x14ac:dyDescent="0.35">
      <c r="A3009" s="735">
        <v>21</v>
      </c>
      <c r="B3009" s="580">
        <v>27.640000000000004</v>
      </c>
      <c r="C3009" s="580">
        <v>27.639999999999997</v>
      </c>
      <c r="D3009" s="580">
        <v>27.72</v>
      </c>
      <c r="E3009" s="580">
        <v>28.28</v>
      </c>
      <c r="F3009" s="580">
        <v>27.919999999999998</v>
      </c>
      <c r="G3009" s="580">
        <v>31</v>
      </c>
      <c r="H3009" s="580">
        <v>22.2</v>
      </c>
      <c r="I3009" s="604">
        <v>84</v>
      </c>
      <c r="J3009" s="604">
        <v>35</v>
      </c>
      <c r="K3009" s="707">
        <v>2</v>
      </c>
      <c r="L3009" s="756">
        <v>1.46</v>
      </c>
      <c r="M3009" s="630">
        <v>1.3</v>
      </c>
      <c r="N3009" s="671">
        <v>0.33</v>
      </c>
      <c r="O3009" s="740">
        <f t="shared" si="585"/>
        <v>0.81500000000000006</v>
      </c>
      <c r="P3009" s="753">
        <v>2.0833333333333332E-2</v>
      </c>
      <c r="Q3009" s="675">
        <v>16.3</v>
      </c>
    </row>
    <row r="3010" spans="1:17" x14ac:dyDescent="0.35">
      <c r="A3010" s="594">
        <v>22</v>
      </c>
      <c r="B3010" s="580">
        <v>27.919999999999998</v>
      </c>
      <c r="C3010" s="580">
        <v>27.6</v>
      </c>
      <c r="D3010" s="580">
        <v>27.6</v>
      </c>
      <c r="E3010" s="580">
        <v>28.119999999999997</v>
      </c>
      <c r="F3010" s="580">
        <v>28.080000000000002</v>
      </c>
      <c r="G3010" s="580">
        <v>31.6</v>
      </c>
      <c r="H3010" s="580">
        <v>22</v>
      </c>
      <c r="I3010" s="604">
        <v>84</v>
      </c>
      <c r="J3010" s="604">
        <v>42</v>
      </c>
      <c r="K3010" s="707">
        <v>4.8</v>
      </c>
      <c r="L3010" s="756">
        <v>1.06</v>
      </c>
      <c r="M3010" s="671">
        <v>1.1399999999999999</v>
      </c>
      <c r="N3010" s="671">
        <v>0.62</v>
      </c>
      <c r="O3010" s="740">
        <f t="shared" si="585"/>
        <v>0.87999999999999989</v>
      </c>
      <c r="P3010" s="753">
        <v>0.125</v>
      </c>
      <c r="Q3010" s="675">
        <v>0</v>
      </c>
    </row>
    <row r="3011" spans="1:17" x14ac:dyDescent="0.35">
      <c r="A3011" s="594">
        <v>23</v>
      </c>
      <c r="B3011" s="580">
        <v>28</v>
      </c>
      <c r="C3011" s="580">
        <v>27.640000000000004</v>
      </c>
      <c r="D3011" s="580">
        <v>27.520000000000003</v>
      </c>
      <c r="E3011" s="580">
        <v>28.160000000000004</v>
      </c>
      <c r="F3011" s="580">
        <v>28.32</v>
      </c>
      <c r="G3011" s="580">
        <v>30.6</v>
      </c>
      <c r="H3011" s="580">
        <v>22.2</v>
      </c>
      <c r="I3011" s="604">
        <v>92</v>
      </c>
      <c r="J3011" s="604">
        <v>48</v>
      </c>
      <c r="K3011" s="707">
        <v>5.8</v>
      </c>
      <c r="L3011" s="756">
        <v>5.26</v>
      </c>
      <c r="M3011" s="671">
        <v>2.0299999999999998</v>
      </c>
      <c r="N3011" s="671">
        <v>0.36</v>
      </c>
      <c r="O3011" s="740">
        <f t="shared" si="585"/>
        <v>1.1949999999999998</v>
      </c>
      <c r="P3011" s="753">
        <v>0.29166666666666669</v>
      </c>
      <c r="Q3011" s="675">
        <v>3.3</v>
      </c>
    </row>
    <row r="3012" spans="1:17" x14ac:dyDescent="0.35">
      <c r="A3012" s="594">
        <v>24</v>
      </c>
      <c r="B3012" s="580">
        <v>28.560000000000002</v>
      </c>
      <c r="C3012" s="580">
        <v>27.919999999999998</v>
      </c>
      <c r="D3012" s="580">
        <v>27.76</v>
      </c>
      <c r="E3012" s="580">
        <v>28.439999999999998</v>
      </c>
      <c r="F3012" s="580">
        <v>28.8</v>
      </c>
      <c r="G3012" s="580">
        <v>34</v>
      </c>
      <c r="H3012" s="580">
        <v>22.6</v>
      </c>
      <c r="I3012" s="604">
        <v>96</v>
      </c>
      <c r="J3012" s="604">
        <v>38</v>
      </c>
      <c r="K3012" s="707">
        <v>4.5</v>
      </c>
      <c r="L3012" s="756">
        <v>1.58</v>
      </c>
      <c r="M3012" s="671">
        <v>0.83</v>
      </c>
      <c r="N3012" s="630">
        <v>0.97</v>
      </c>
      <c r="O3012" s="740">
        <f t="shared" si="585"/>
        <v>0.89999999999999991</v>
      </c>
      <c r="P3012" s="753">
        <v>0.26041666666666669</v>
      </c>
      <c r="Q3012" s="675">
        <v>0</v>
      </c>
    </row>
    <row r="3013" spans="1:17" x14ac:dyDescent="0.35">
      <c r="A3013" s="594">
        <v>25</v>
      </c>
      <c r="B3013" s="580">
        <v>28.559999999999995</v>
      </c>
      <c r="C3013" s="580">
        <v>28</v>
      </c>
      <c r="D3013" s="580">
        <v>28.080000000000002</v>
      </c>
      <c r="E3013" s="580">
        <v>28.4</v>
      </c>
      <c r="F3013" s="580">
        <v>29.04</v>
      </c>
      <c r="G3013" s="580">
        <v>34</v>
      </c>
      <c r="H3013" s="580">
        <v>22.4</v>
      </c>
      <c r="I3013" s="694">
        <v>96</v>
      </c>
      <c r="J3013" s="694">
        <v>42</v>
      </c>
      <c r="K3013" s="707">
        <v>8</v>
      </c>
      <c r="L3013" s="751">
        <v>7.14</v>
      </c>
      <c r="M3013" s="652">
        <v>1.3</v>
      </c>
      <c r="N3013" s="581">
        <v>0.33</v>
      </c>
      <c r="O3013" s="740">
        <f t="shared" si="585"/>
        <v>0.81500000000000006</v>
      </c>
      <c r="P3013" s="753">
        <v>0.20833333333333334</v>
      </c>
      <c r="Q3013" s="627">
        <v>0</v>
      </c>
    </row>
    <row r="3014" spans="1:17" x14ac:dyDescent="0.35">
      <c r="A3014" s="594">
        <v>26</v>
      </c>
      <c r="B3014" s="580">
        <v>27.32</v>
      </c>
      <c r="C3014" s="580">
        <v>27.439999999999998</v>
      </c>
      <c r="D3014" s="580">
        <v>27.76</v>
      </c>
      <c r="E3014" s="580">
        <v>28.28</v>
      </c>
      <c r="F3014" s="580">
        <v>28.96</v>
      </c>
      <c r="G3014" s="580">
        <v>34.4</v>
      </c>
      <c r="H3014" s="580">
        <v>21</v>
      </c>
      <c r="I3014" s="604">
        <v>96</v>
      </c>
      <c r="J3014" s="604">
        <v>37</v>
      </c>
      <c r="K3014" s="707">
        <v>6</v>
      </c>
      <c r="L3014" s="751">
        <v>3.16</v>
      </c>
      <c r="M3014" s="576">
        <v>1.1399999999999999</v>
      </c>
      <c r="N3014" s="576">
        <v>0.62</v>
      </c>
      <c r="O3014" s="740">
        <f t="shared" si="585"/>
        <v>0.87999999999999989</v>
      </c>
      <c r="P3014" s="753">
        <v>0.14583333333333334</v>
      </c>
      <c r="Q3014" s="627">
        <v>21</v>
      </c>
    </row>
    <row r="3015" spans="1:17" x14ac:dyDescent="0.35">
      <c r="A3015" s="594">
        <v>27</v>
      </c>
      <c r="B3015" s="580">
        <v>28.639999999999997</v>
      </c>
      <c r="C3015" s="580">
        <v>28.080000000000002</v>
      </c>
      <c r="D3015" s="580">
        <v>27.880000000000003</v>
      </c>
      <c r="E3015" s="580">
        <v>28.32</v>
      </c>
      <c r="F3015" s="580">
        <v>29.04</v>
      </c>
      <c r="G3015" s="580">
        <v>34.6</v>
      </c>
      <c r="H3015" s="580">
        <v>23</v>
      </c>
      <c r="I3015" s="604">
        <v>92</v>
      </c>
      <c r="J3015" s="604">
        <v>45</v>
      </c>
      <c r="K3015" s="707">
        <v>6.6</v>
      </c>
      <c r="L3015" s="634">
        <v>7.76</v>
      </c>
      <c r="M3015" s="581">
        <v>2.0299999999999998</v>
      </c>
      <c r="N3015" s="580">
        <v>0.36</v>
      </c>
      <c r="O3015" s="740">
        <f t="shared" si="585"/>
        <v>1.1949999999999998</v>
      </c>
      <c r="P3015" s="753">
        <v>0.2673611111111111</v>
      </c>
      <c r="Q3015" s="627">
        <v>0</v>
      </c>
    </row>
    <row r="3016" spans="1:17" x14ac:dyDescent="0.35">
      <c r="A3016" s="594">
        <v>28</v>
      </c>
      <c r="B3016" s="580">
        <v>28.52</v>
      </c>
      <c r="C3016" s="580">
        <v>28.2</v>
      </c>
      <c r="D3016" s="580">
        <v>28.2</v>
      </c>
      <c r="E3016" s="580">
        <v>28.6</v>
      </c>
      <c r="F3016" s="580">
        <v>29.080000000000002</v>
      </c>
      <c r="G3016" s="580">
        <v>34.4</v>
      </c>
      <c r="H3016" s="580">
        <v>23</v>
      </c>
      <c r="I3016" s="604">
        <v>92</v>
      </c>
      <c r="J3016" s="604">
        <v>42</v>
      </c>
      <c r="K3016" s="707">
        <v>3.2</v>
      </c>
      <c r="L3016" s="627">
        <v>6.5659999999999998</v>
      </c>
      <c r="M3016" s="581">
        <v>0.83</v>
      </c>
      <c r="N3016" s="580">
        <v>0.97</v>
      </c>
      <c r="O3016" s="740">
        <f t="shared" si="585"/>
        <v>0.89999999999999991</v>
      </c>
      <c r="P3016" s="683">
        <v>9.7222222222222224E-2</v>
      </c>
      <c r="Q3016" s="627">
        <v>4.8</v>
      </c>
    </row>
    <row r="3017" spans="1:17" x14ac:dyDescent="0.35">
      <c r="A3017" s="594">
        <v>29</v>
      </c>
      <c r="B3017" s="580">
        <v>29.24</v>
      </c>
      <c r="C3017" s="580">
        <v>28.399999999999995</v>
      </c>
      <c r="D3017" s="580">
        <v>28</v>
      </c>
      <c r="E3017" s="580">
        <v>28.52</v>
      </c>
      <c r="F3017" s="580">
        <v>29.080000000000002</v>
      </c>
      <c r="G3017" s="580">
        <v>33.6</v>
      </c>
      <c r="H3017" s="580">
        <v>23</v>
      </c>
      <c r="I3017" s="604">
        <v>96</v>
      </c>
      <c r="J3017" s="604">
        <v>45</v>
      </c>
      <c r="K3017" s="707">
        <v>3.5</v>
      </c>
      <c r="L3017" s="627">
        <v>4.4659999999999993</v>
      </c>
      <c r="M3017" s="581">
        <v>0.66</v>
      </c>
      <c r="N3017" s="580">
        <v>0.32</v>
      </c>
      <c r="O3017" s="740">
        <f t="shared" si="585"/>
        <v>0.49</v>
      </c>
      <c r="P3017" s="582">
        <v>0.22222222222222221</v>
      </c>
      <c r="Q3017" s="627">
        <v>0</v>
      </c>
    </row>
    <row r="3018" spans="1:17" x14ac:dyDescent="0.35">
      <c r="A3018" s="594">
        <v>30</v>
      </c>
      <c r="B3018" s="580">
        <v>29.52</v>
      </c>
      <c r="C3018" s="580">
        <v>28.880000000000003</v>
      </c>
      <c r="D3018" s="580">
        <v>28.439999999999998</v>
      </c>
      <c r="E3018" s="580">
        <v>28.880000000000003</v>
      </c>
      <c r="F3018" s="580">
        <v>29.120000000000005</v>
      </c>
      <c r="G3018" s="580">
        <v>35</v>
      </c>
      <c r="H3018" s="580">
        <v>24</v>
      </c>
      <c r="I3018" s="694">
        <v>79</v>
      </c>
      <c r="J3018" s="694">
        <v>47</v>
      </c>
      <c r="K3018" s="707">
        <v>4</v>
      </c>
      <c r="L3018" s="627">
        <v>4.1859999999999999</v>
      </c>
      <c r="M3018" s="581">
        <v>0.68</v>
      </c>
      <c r="N3018" s="580">
        <v>0.8</v>
      </c>
      <c r="O3018" s="740">
        <f t="shared" si="585"/>
        <v>0.74</v>
      </c>
      <c r="P3018" s="582">
        <v>0.25</v>
      </c>
      <c r="Q3018" s="627">
        <v>0</v>
      </c>
    </row>
    <row r="3019" spans="1:17" ht="15" thickBot="1" x14ac:dyDescent="0.4">
      <c r="A3019" s="735">
        <v>31</v>
      </c>
      <c r="B3019" s="580">
        <v>28.52</v>
      </c>
      <c r="C3019" s="580">
        <v>28.24</v>
      </c>
      <c r="D3019" s="580">
        <v>28.32</v>
      </c>
      <c r="E3019" s="580">
        <v>28.880000000000003</v>
      </c>
      <c r="F3019" s="580">
        <v>29</v>
      </c>
      <c r="G3019" s="580">
        <v>35.200000000000003</v>
      </c>
      <c r="H3019" s="580">
        <v>22.2</v>
      </c>
      <c r="I3019" s="604">
        <v>88</v>
      </c>
      <c r="J3019" s="604">
        <v>54</v>
      </c>
      <c r="K3019" s="707">
        <v>3.8</v>
      </c>
      <c r="L3019" s="627">
        <v>4.8</v>
      </c>
      <c r="M3019" s="581">
        <v>1.06</v>
      </c>
      <c r="N3019" s="580">
        <v>0.45</v>
      </c>
      <c r="O3019" s="740">
        <f t="shared" si="585"/>
        <v>0.755</v>
      </c>
      <c r="P3019" s="582">
        <v>0.20833333333333334</v>
      </c>
      <c r="Q3019" s="627">
        <v>0</v>
      </c>
    </row>
    <row r="3020" spans="1:17" ht="15" thickBot="1" x14ac:dyDescent="0.4">
      <c r="A3020" s="597" t="s">
        <v>16</v>
      </c>
      <c r="B3020" s="604">
        <f t="shared" ref="B3020:O3020" si="590">SUM(B3009:B3019)</f>
        <v>312.44</v>
      </c>
      <c r="C3020" s="604">
        <f t="shared" si="590"/>
        <v>308.04000000000002</v>
      </c>
      <c r="D3020" s="604">
        <f t="shared" si="590"/>
        <v>307.27999999999997</v>
      </c>
      <c r="E3020" s="604">
        <f t="shared" si="590"/>
        <v>312.88</v>
      </c>
      <c r="F3020" s="604">
        <f t="shared" si="590"/>
        <v>316.44</v>
      </c>
      <c r="G3020" s="604">
        <f t="shared" si="590"/>
        <v>368.4</v>
      </c>
      <c r="H3020" s="604">
        <f t="shared" si="590"/>
        <v>247.6</v>
      </c>
      <c r="I3020" s="604">
        <f t="shared" si="590"/>
        <v>995</v>
      </c>
      <c r="J3020" s="604">
        <f t="shared" si="590"/>
        <v>475</v>
      </c>
      <c r="K3020" s="604">
        <f t="shared" si="590"/>
        <v>52.2</v>
      </c>
      <c r="L3020" s="604">
        <f t="shared" si="590"/>
        <v>47.438000000000002</v>
      </c>
      <c r="M3020" s="604">
        <f t="shared" si="590"/>
        <v>13</v>
      </c>
      <c r="N3020" s="604">
        <f t="shared" si="590"/>
        <v>6.1300000000000008</v>
      </c>
      <c r="O3020" s="604">
        <f t="shared" si="590"/>
        <v>9.5650000000000013</v>
      </c>
      <c r="P3020" s="604"/>
      <c r="Q3020" s="604"/>
    </row>
    <row r="3021" spans="1:17" ht="15" thickBot="1" x14ac:dyDescent="0.4">
      <c r="A3021" s="597" t="s">
        <v>18</v>
      </c>
      <c r="B3021" s="604">
        <f t="shared" ref="B3021:O3021" si="591">AVERAGE(B3009:B3019)</f>
        <v>28.403636363636362</v>
      </c>
      <c r="C3021" s="604">
        <f t="shared" si="591"/>
        <v>28.003636363636364</v>
      </c>
      <c r="D3021" s="604">
        <f t="shared" si="591"/>
        <v>27.934545454545454</v>
      </c>
      <c r="E3021" s="604">
        <f t="shared" si="591"/>
        <v>28.443636363636362</v>
      </c>
      <c r="F3021" s="604">
        <f t="shared" si="591"/>
        <v>28.767272727272726</v>
      </c>
      <c r="G3021" s="604">
        <f t="shared" si="591"/>
        <v>33.490909090909092</v>
      </c>
      <c r="H3021" s="604">
        <f t="shared" si="591"/>
        <v>22.509090909090908</v>
      </c>
      <c r="I3021" s="604">
        <f t="shared" si="591"/>
        <v>90.454545454545453</v>
      </c>
      <c r="J3021" s="604">
        <f t="shared" si="591"/>
        <v>43.18181818181818</v>
      </c>
      <c r="K3021" s="604">
        <f t="shared" si="591"/>
        <v>4.745454545454546</v>
      </c>
      <c r="L3021" s="604">
        <f t="shared" si="591"/>
        <v>4.3125454545454547</v>
      </c>
      <c r="M3021" s="604">
        <f t="shared" si="591"/>
        <v>1.1818181818181819</v>
      </c>
      <c r="N3021" s="604">
        <f t="shared" si="591"/>
        <v>0.55727272727272736</v>
      </c>
      <c r="O3021" s="604">
        <f t="shared" si="591"/>
        <v>0.86954545454545462</v>
      </c>
      <c r="P3021" s="604"/>
      <c r="Q3021" s="604">
        <f>AVERAGE(Q3009:Q3019)</f>
        <v>4.127272727272727</v>
      </c>
    </row>
    <row r="3022" spans="1:17" x14ac:dyDescent="0.35">
      <c r="A3022" s="645" t="s">
        <v>49</v>
      </c>
      <c r="B3022" s="586">
        <f t="shared" ref="B3022:O3022" si="592">B3020+B3007+B2995</f>
        <v>889.68</v>
      </c>
      <c r="C3022" s="586">
        <f t="shared" si="592"/>
        <v>878.84000000000015</v>
      </c>
      <c r="D3022" s="586">
        <f t="shared" si="592"/>
        <v>874.07999999999993</v>
      </c>
      <c r="E3022" s="586">
        <f t="shared" si="592"/>
        <v>882.04</v>
      </c>
      <c r="F3022" s="586">
        <f t="shared" si="592"/>
        <v>889.14799999999991</v>
      </c>
      <c r="G3022" s="586">
        <f t="shared" si="592"/>
        <v>1049.1999999999998</v>
      </c>
      <c r="H3022" s="586">
        <f t="shared" si="592"/>
        <v>686.59999999999991</v>
      </c>
      <c r="I3022" s="586">
        <f t="shared" si="592"/>
        <v>2810</v>
      </c>
      <c r="J3022" s="586">
        <f t="shared" si="592"/>
        <v>1339</v>
      </c>
      <c r="K3022" s="586" t="e">
        <f t="shared" si="592"/>
        <v>#REF!</v>
      </c>
      <c r="L3022" s="586" t="e">
        <f t="shared" si="592"/>
        <v>#REF!</v>
      </c>
      <c r="M3022" s="586">
        <f t="shared" si="592"/>
        <v>34.29</v>
      </c>
      <c r="N3022" s="586">
        <f t="shared" si="592"/>
        <v>17.28</v>
      </c>
      <c r="O3022" s="586">
        <f t="shared" si="592"/>
        <v>25.785</v>
      </c>
      <c r="P3022" s="586"/>
      <c r="Q3022" s="586"/>
    </row>
    <row r="3023" spans="1:17" x14ac:dyDescent="0.35">
      <c r="A3023" s="580" t="s">
        <v>21</v>
      </c>
      <c r="B3023" s="692">
        <f t="shared" ref="B3023:O3023" si="593">B3022/31</f>
        <v>28.699354838709677</v>
      </c>
      <c r="C3023" s="692">
        <f t="shared" si="593"/>
        <v>28.349677419354844</v>
      </c>
      <c r="D3023" s="692">
        <f t="shared" si="593"/>
        <v>28.196129032258064</v>
      </c>
      <c r="E3023" s="692">
        <f t="shared" si="593"/>
        <v>28.452903225806452</v>
      </c>
      <c r="F3023" s="692">
        <f t="shared" si="593"/>
        <v>28.682193548387094</v>
      </c>
      <c r="G3023" s="692">
        <f t="shared" si="593"/>
        <v>33.845161290322572</v>
      </c>
      <c r="H3023" s="692">
        <f t="shared" si="593"/>
        <v>22.14838709677419</v>
      </c>
      <c r="I3023" s="692">
        <f t="shared" si="593"/>
        <v>90.645161290322577</v>
      </c>
      <c r="J3023" s="692">
        <f t="shared" si="593"/>
        <v>43.193548387096776</v>
      </c>
      <c r="K3023" s="692" t="e">
        <f t="shared" si="593"/>
        <v>#REF!</v>
      </c>
      <c r="L3023" s="692" t="e">
        <f t="shared" si="593"/>
        <v>#REF!</v>
      </c>
      <c r="M3023" s="692">
        <f t="shared" si="593"/>
        <v>1.1061290322580646</v>
      </c>
      <c r="N3023" s="692">
        <f t="shared" si="593"/>
        <v>0.55741935483870975</v>
      </c>
      <c r="O3023" s="692">
        <f t="shared" si="593"/>
        <v>0.83177419354838711</v>
      </c>
      <c r="P3023" s="692"/>
      <c r="Q3023" s="692">
        <f>Q3022/31</f>
        <v>0</v>
      </c>
    </row>
    <row r="3024" spans="1:17" x14ac:dyDescent="0.35">
      <c r="A3024" s="634"/>
      <c r="B3024" s="634"/>
      <c r="C3024" s="634"/>
      <c r="D3024" s="634"/>
      <c r="E3024" s="634"/>
      <c r="F3024" s="634"/>
      <c r="G3024" s="634"/>
      <c r="H3024" s="634"/>
      <c r="I3024" s="634"/>
      <c r="J3024" s="634"/>
      <c r="K3024" s="634"/>
      <c r="L3024" s="634"/>
      <c r="M3024" s="634"/>
      <c r="N3024" s="634"/>
      <c r="O3024" s="634"/>
      <c r="P3024" s="634"/>
      <c r="Q3024" s="634"/>
    </row>
    <row r="3025" spans="1:17" x14ac:dyDescent="0.35">
      <c r="A3025" s="634"/>
      <c r="B3025" s="634"/>
      <c r="C3025" s="634"/>
      <c r="D3025" s="634"/>
      <c r="E3025" s="634"/>
      <c r="F3025" s="634"/>
      <c r="G3025" s="634"/>
      <c r="H3025" s="634"/>
      <c r="I3025" s="634"/>
      <c r="J3025" s="634"/>
      <c r="K3025" s="634"/>
      <c r="L3025" s="634"/>
      <c r="M3025" s="634"/>
      <c r="N3025" s="634"/>
      <c r="O3025" s="634"/>
      <c r="P3025" s="634"/>
      <c r="Q3025" s="634"/>
    </row>
    <row r="3026" spans="1:17" ht="15" thickBot="1" x14ac:dyDescent="0.4">
      <c r="A3026" s="634"/>
      <c r="B3026" s="1589" t="s">
        <v>411</v>
      </c>
      <c r="C3026" s="1589"/>
      <c r="D3026" s="1589"/>
      <c r="E3026" s="1589"/>
      <c r="F3026" s="1589"/>
      <c r="G3026" s="1589"/>
      <c r="H3026" s="1589"/>
      <c r="I3026" s="1589"/>
      <c r="J3026" s="1589"/>
      <c r="K3026" s="1589"/>
      <c r="L3026" s="1589"/>
      <c r="M3026" s="1589"/>
      <c r="N3026" s="658"/>
      <c r="O3026" s="658"/>
      <c r="P3026" s="657"/>
      <c r="Q3026" s="634"/>
    </row>
    <row r="3027" spans="1:17" ht="27.75" customHeight="1" x14ac:dyDescent="0.35">
      <c r="A3027" s="1569" t="s">
        <v>1</v>
      </c>
      <c r="B3027" s="1460" t="s">
        <v>23</v>
      </c>
      <c r="C3027" s="1578"/>
      <c r="D3027" s="1578"/>
      <c r="E3027" s="1578"/>
      <c r="F3027" s="1571"/>
      <c r="G3027" s="1460" t="s">
        <v>24</v>
      </c>
      <c r="H3027" s="1571"/>
      <c r="I3027" s="1460" t="s">
        <v>4</v>
      </c>
      <c r="J3027" s="1571"/>
      <c r="K3027" s="1572" t="s">
        <v>5</v>
      </c>
      <c r="L3027" s="1573"/>
      <c r="M3027" s="1590" t="s">
        <v>6</v>
      </c>
      <c r="N3027" s="1591"/>
      <c r="O3027" s="1592"/>
      <c r="P3027" s="1593" t="s">
        <v>7</v>
      </c>
      <c r="Q3027" s="1593" t="s">
        <v>8</v>
      </c>
    </row>
    <row r="3028" spans="1:17" ht="26" x14ac:dyDescent="0.35">
      <c r="A3028" s="1597"/>
      <c r="B3028" s="568" t="s">
        <v>396</v>
      </c>
      <c r="C3028" s="568" t="s">
        <v>399</v>
      </c>
      <c r="D3028" s="709" t="s">
        <v>322</v>
      </c>
      <c r="E3028" s="709" t="s">
        <v>228</v>
      </c>
      <c r="F3028" s="709" t="s">
        <v>229</v>
      </c>
      <c r="G3028" s="568" t="s">
        <v>9</v>
      </c>
      <c r="H3028" s="568" t="s">
        <v>10</v>
      </c>
      <c r="I3028" s="568" t="s">
        <v>9</v>
      </c>
      <c r="J3028" s="568" t="s">
        <v>10</v>
      </c>
      <c r="K3028" s="568" t="s">
        <v>412</v>
      </c>
      <c r="L3028" s="568" t="s">
        <v>12</v>
      </c>
      <c r="M3028" s="606" t="s">
        <v>13</v>
      </c>
      <c r="N3028" s="606" t="s">
        <v>14</v>
      </c>
      <c r="O3028" s="606" t="s">
        <v>15</v>
      </c>
      <c r="P3028" s="1579"/>
      <c r="Q3028" s="1579"/>
    </row>
    <row r="3029" spans="1:17" x14ac:dyDescent="0.35">
      <c r="A3029" s="735">
        <v>1</v>
      </c>
      <c r="B3029" s="581">
        <v>28.72</v>
      </c>
      <c r="C3029" s="759">
        <v>28.44</v>
      </c>
      <c r="D3029" s="627">
        <v>28.4</v>
      </c>
      <c r="E3029" s="627">
        <v>29.02</v>
      </c>
      <c r="F3029" s="627">
        <v>29.16</v>
      </c>
      <c r="G3029" s="583">
        <v>35.6</v>
      </c>
      <c r="H3029" s="583">
        <v>22.4</v>
      </c>
      <c r="I3029" s="604">
        <v>92</v>
      </c>
      <c r="J3029" s="604">
        <v>69</v>
      </c>
      <c r="K3029" s="581">
        <v>2.2999999999999998</v>
      </c>
      <c r="L3029" s="581">
        <v>3</v>
      </c>
      <c r="M3029" s="581">
        <v>1.1200000000000001</v>
      </c>
      <c r="N3029" s="581">
        <v>0.18</v>
      </c>
      <c r="O3029" s="740">
        <f>AVERAGE(M3029:N3029)</f>
        <v>0.65</v>
      </c>
      <c r="P3029" s="582">
        <v>0.22916666666666666</v>
      </c>
      <c r="Q3029" s="578">
        <v>4</v>
      </c>
    </row>
    <row r="3030" spans="1:17" x14ac:dyDescent="0.35">
      <c r="A3030" s="735">
        <v>2</v>
      </c>
      <c r="B3030" s="581">
        <v>28.44</v>
      </c>
      <c r="C3030" s="759">
        <v>28.28</v>
      </c>
      <c r="D3030" s="627">
        <v>28.36</v>
      </c>
      <c r="E3030" s="627">
        <v>29</v>
      </c>
      <c r="F3030" s="627">
        <v>29.12</v>
      </c>
      <c r="G3030" s="583">
        <v>34.799999999999997</v>
      </c>
      <c r="H3030" s="583">
        <v>22.6</v>
      </c>
      <c r="I3030" s="604">
        <v>93</v>
      </c>
      <c r="J3030" s="604">
        <v>71</v>
      </c>
      <c r="K3030" s="581">
        <v>1.8</v>
      </c>
      <c r="L3030" s="581">
        <v>3</v>
      </c>
      <c r="M3030" s="581">
        <v>0.95</v>
      </c>
      <c r="N3030" s="580">
        <v>0.2</v>
      </c>
      <c r="O3030" s="740">
        <f t="shared" ref="O3030:O3062" si="594">AVERAGE(M3030:N3030)</f>
        <v>0.57499999999999996</v>
      </c>
      <c r="P3030" s="582">
        <v>6.9444444444444434E-2</v>
      </c>
      <c r="Q3030" s="583">
        <v>3</v>
      </c>
    </row>
    <row r="3031" spans="1:17" x14ac:dyDescent="0.35">
      <c r="A3031" s="594">
        <v>3</v>
      </c>
      <c r="B3031" s="581">
        <v>28.92</v>
      </c>
      <c r="C3031" s="759">
        <v>28.76</v>
      </c>
      <c r="D3031" s="627">
        <v>28.16</v>
      </c>
      <c r="E3031" s="627">
        <v>28.96</v>
      </c>
      <c r="F3031" s="627">
        <v>29.04</v>
      </c>
      <c r="G3031" s="583">
        <v>35</v>
      </c>
      <c r="H3031" s="583">
        <v>22</v>
      </c>
      <c r="I3031" s="604">
        <v>96</v>
      </c>
      <c r="J3031" s="604">
        <v>56</v>
      </c>
      <c r="K3031" s="581">
        <v>2.5</v>
      </c>
      <c r="L3031" s="581">
        <v>5</v>
      </c>
      <c r="M3031" s="580">
        <v>0.71</v>
      </c>
      <c r="N3031" s="581">
        <v>0.19</v>
      </c>
      <c r="O3031" s="740">
        <f t="shared" si="594"/>
        <v>0.44999999999999996</v>
      </c>
      <c r="P3031" s="582">
        <v>0.27083333333333331</v>
      </c>
      <c r="Q3031" s="583">
        <v>0</v>
      </c>
    </row>
    <row r="3032" spans="1:17" x14ac:dyDescent="0.35">
      <c r="A3032" s="594">
        <v>4</v>
      </c>
      <c r="B3032" s="581">
        <v>27</v>
      </c>
      <c r="C3032" s="759">
        <v>27.52</v>
      </c>
      <c r="D3032" s="627">
        <v>28.12</v>
      </c>
      <c r="E3032" s="627">
        <v>28.68</v>
      </c>
      <c r="F3032" s="627">
        <v>28.96</v>
      </c>
      <c r="G3032" s="583">
        <v>30</v>
      </c>
      <c r="H3032" s="583">
        <v>20</v>
      </c>
      <c r="I3032" s="604">
        <v>96</v>
      </c>
      <c r="J3032" s="604">
        <v>84</v>
      </c>
      <c r="K3032" s="581">
        <v>1</v>
      </c>
      <c r="L3032" s="581">
        <v>2</v>
      </c>
      <c r="M3032" s="581">
        <v>0.85</v>
      </c>
      <c r="N3032" s="581">
        <v>0.15</v>
      </c>
      <c r="O3032" s="740">
        <f t="shared" si="594"/>
        <v>0.5</v>
      </c>
      <c r="P3032" s="582">
        <v>4.5138888888888888E-2</v>
      </c>
      <c r="Q3032" s="583">
        <v>0</v>
      </c>
    </row>
    <row r="3033" spans="1:17" x14ac:dyDescent="0.35">
      <c r="A3033" s="594">
        <v>5</v>
      </c>
      <c r="B3033" s="581">
        <v>26.76</v>
      </c>
      <c r="C3033" s="759">
        <v>27.08</v>
      </c>
      <c r="D3033" s="627">
        <v>27.4</v>
      </c>
      <c r="E3033" s="627">
        <v>28.24</v>
      </c>
      <c r="F3033" s="627">
        <v>28.92</v>
      </c>
      <c r="G3033" s="583">
        <v>31</v>
      </c>
      <c r="H3033" s="583">
        <v>22</v>
      </c>
      <c r="I3033" s="604">
        <v>96</v>
      </c>
      <c r="J3033" s="604">
        <v>77</v>
      </c>
      <c r="K3033" s="581">
        <v>0.3</v>
      </c>
      <c r="L3033" s="581">
        <v>1.5</v>
      </c>
      <c r="M3033" s="581">
        <v>1.17</v>
      </c>
      <c r="N3033" s="581">
        <v>0.6</v>
      </c>
      <c r="O3033" s="740">
        <f t="shared" si="594"/>
        <v>0.88500000000000001</v>
      </c>
      <c r="P3033" s="760">
        <v>5.9027777777777783E-2</v>
      </c>
      <c r="Q3033" s="583">
        <v>9</v>
      </c>
    </row>
    <row r="3034" spans="1:17" x14ac:dyDescent="0.35">
      <c r="A3034" s="594">
        <v>6</v>
      </c>
      <c r="B3034" s="581">
        <v>27.24</v>
      </c>
      <c r="C3034" s="759">
        <v>26.96</v>
      </c>
      <c r="D3034" s="627">
        <v>27.2</v>
      </c>
      <c r="E3034" s="627">
        <v>27.72</v>
      </c>
      <c r="F3034" s="627">
        <v>28.32</v>
      </c>
      <c r="G3034" s="583">
        <v>30</v>
      </c>
      <c r="H3034" s="583">
        <v>20.6</v>
      </c>
      <c r="I3034" s="604">
        <v>96</v>
      </c>
      <c r="J3034" s="604">
        <v>71</v>
      </c>
      <c r="K3034" s="581">
        <v>1.3</v>
      </c>
      <c r="L3034" s="581">
        <v>6.46</v>
      </c>
      <c r="M3034" s="581">
        <v>0.15</v>
      </c>
      <c r="N3034" s="580">
        <v>0.14000000000000001</v>
      </c>
      <c r="O3034" s="740">
        <f t="shared" si="594"/>
        <v>0.14500000000000002</v>
      </c>
      <c r="P3034" s="760">
        <v>9.375E-2</v>
      </c>
      <c r="Q3034" s="583">
        <v>6.4</v>
      </c>
    </row>
    <row r="3035" spans="1:17" x14ac:dyDescent="0.35">
      <c r="A3035" s="594">
        <v>7</v>
      </c>
      <c r="B3035" s="586">
        <v>28.8</v>
      </c>
      <c r="C3035" s="761">
        <v>28</v>
      </c>
      <c r="D3035" s="627">
        <v>27.52</v>
      </c>
      <c r="E3035" s="627">
        <v>27.96</v>
      </c>
      <c r="F3035" s="627">
        <v>27.96</v>
      </c>
      <c r="G3035" s="583">
        <v>32.200000000000003</v>
      </c>
      <c r="H3035" s="579">
        <v>22</v>
      </c>
      <c r="I3035" s="694">
        <v>96</v>
      </c>
      <c r="J3035" s="694">
        <v>64</v>
      </c>
      <c r="K3035" s="586">
        <v>2.4</v>
      </c>
      <c r="L3035" s="586">
        <v>10.38</v>
      </c>
      <c r="M3035" s="578">
        <v>0.94</v>
      </c>
      <c r="N3035" s="586">
        <v>0.22</v>
      </c>
      <c r="O3035" s="740">
        <f t="shared" si="594"/>
        <v>0.57999999999999996</v>
      </c>
      <c r="P3035" s="588">
        <v>0.2986111111111111</v>
      </c>
      <c r="Q3035" s="583">
        <v>78.400000000000006</v>
      </c>
    </row>
    <row r="3036" spans="1:17" x14ac:dyDescent="0.35">
      <c r="A3036" s="594">
        <v>8</v>
      </c>
      <c r="B3036" s="581">
        <v>27.48</v>
      </c>
      <c r="C3036" s="759">
        <v>27.36</v>
      </c>
      <c r="D3036" s="627">
        <v>27.76</v>
      </c>
      <c r="E3036" s="627">
        <v>28.24</v>
      </c>
      <c r="F3036" s="627">
        <v>29.21</v>
      </c>
      <c r="G3036" s="583">
        <v>30.8</v>
      </c>
      <c r="H3036" s="583">
        <v>23</v>
      </c>
      <c r="I3036" s="604">
        <v>96</v>
      </c>
      <c r="J3036" s="604">
        <v>66</v>
      </c>
      <c r="K3036" s="581">
        <v>1.9</v>
      </c>
      <c r="L3036" s="581">
        <v>5.8</v>
      </c>
      <c r="M3036" s="581">
        <v>0.88</v>
      </c>
      <c r="N3036" s="581">
        <v>0.19</v>
      </c>
      <c r="O3036" s="740">
        <f t="shared" si="594"/>
        <v>0.53500000000000003</v>
      </c>
      <c r="P3036" s="582">
        <v>4.8611111111111112E-2</v>
      </c>
      <c r="Q3036" s="583">
        <v>0</v>
      </c>
    </row>
    <row r="3037" spans="1:17" x14ac:dyDescent="0.35">
      <c r="A3037" s="594">
        <v>9</v>
      </c>
      <c r="B3037" s="581">
        <v>27.92</v>
      </c>
      <c r="C3037" s="759">
        <v>27.4</v>
      </c>
      <c r="D3037" s="627">
        <v>27.48</v>
      </c>
      <c r="E3037" s="627">
        <v>27.92</v>
      </c>
      <c r="F3037" s="627">
        <v>28.76</v>
      </c>
      <c r="G3037" s="583">
        <v>34.6</v>
      </c>
      <c r="H3037" s="583">
        <v>20.399999999999999</v>
      </c>
      <c r="I3037" s="604">
        <v>96</v>
      </c>
      <c r="J3037" s="604">
        <v>59</v>
      </c>
      <c r="K3037" s="581">
        <v>3.1</v>
      </c>
      <c r="L3037" s="581">
        <v>5.82</v>
      </c>
      <c r="M3037" s="581">
        <v>1.02</v>
      </c>
      <c r="N3037" s="580">
        <v>0.12</v>
      </c>
      <c r="O3037" s="740">
        <f t="shared" si="594"/>
        <v>0.57000000000000006</v>
      </c>
      <c r="P3037" s="582">
        <v>0.41666666666666669</v>
      </c>
      <c r="Q3037" s="583">
        <v>0</v>
      </c>
    </row>
    <row r="3038" spans="1:17" ht="15" thickBot="1" x14ac:dyDescent="0.4">
      <c r="A3038" s="735">
        <v>10</v>
      </c>
      <c r="B3038" s="581">
        <v>27.52</v>
      </c>
      <c r="C3038" s="759">
        <v>27.56</v>
      </c>
      <c r="D3038" s="627">
        <v>27.52</v>
      </c>
      <c r="E3038" s="627">
        <v>28.12</v>
      </c>
      <c r="F3038" s="627">
        <v>28.8</v>
      </c>
      <c r="G3038" s="583">
        <v>30.6</v>
      </c>
      <c r="H3038" s="583">
        <v>22.4</v>
      </c>
      <c r="I3038" s="604">
        <v>96</v>
      </c>
      <c r="J3038" s="604">
        <v>71</v>
      </c>
      <c r="K3038" s="581">
        <v>1.8</v>
      </c>
      <c r="L3038" s="581">
        <v>2.1800000000000002</v>
      </c>
      <c r="M3038" s="580">
        <v>0.72</v>
      </c>
      <c r="N3038" s="581">
        <v>0.35</v>
      </c>
      <c r="O3038" s="740">
        <f t="shared" si="594"/>
        <v>0.53499999999999992</v>
      </c>
      <c r="P3038" s="582">
        <v>6.25E-2</v>
      </c>
      <c r="Q3038" s="583">
        <v>0</v>
      </c>
    </row>
    <row r="3039" spans="1:17" ht="15" thickBot="1" x14ac:dyDescent="0.4">
      <c r="A3039" s="597" t="s">
        <v>16</v>
      </c>
      <c r="B3039" s="581">
        <f t="shared" ref="B3039:N3039" si="595">SUM(B3029:B3038)</f>
        <v>278.8</v>
      </c>
      <c r="C3039" s="759">
        <f t="shared" si="595"/>
        <v>277.35999999999996</v>
      </c>
      <c r="D3039" s="627">
        <f t="shared" si="595"/>
        <v>277.91999999999996</v>
      </c>
      <c r="E3039" s="627">
        <f t="shared" si="595"/>
        <v>283.86</v>
      </c>
      <c r="F3039" s="627">
        <f t="shared" si="595"/>
        <v>288.25</v>
      </c>
      <c r="G3039" s="583">
        <f t="shared" si="595"/>
        <v>324.60000000000008</v>
      </c>
      <c r="H3039" s="583">
        <f t="shared" si="595"/>
        <v>217.4</v>
      </c>
      <c r="I3039" s="604">
        <f t="shared" si="595"/>
        <v>953</v>
      </c>
      <c r="J3039" s="604">
        <f t="shared" si="595"/>
        <v>688</v>
      </c>
      <c r="K3039" s="581">
        <f t="shared" si="595"/>
        <v>18.400000000000002</v>
      </c>
      <c r="L3039" s="581">
        <f t="shared" si="595"/>
        <v>45.14</v>
      </c>
      <c r="M3039" s="581">
        <f t="shared" si="595"/>
        <v>8.5100000000000016</v>
      </c>
      <c r="N3039" s="581">
        <f t="shared" si="595"/>
        <v>2.34</v>
      </c>
      <c r="O3039" s="740">
        <f t="shared" si="594"/>
        <v>5.4250000000000007</v>
      </c>
      <c r="P3039" s="582"/>
      <c r="Q3039" s="583"/>
    </row>
    <row r="3040" spans="1:17" ht="15" thickBot="1" x14ac:dyDescent="0.4">
      <c r="A3040" s="597" t="s">
        <v>18</v>
      </c>
      <c r="B3040" s="581">
        <f t="shared" ref="B3040:N3040" si="596">AVERAGE(B3029:B3038)</f>
        <v>27.880000000000003</v>
      </c>
      <c r="C3040" s="759">
        <f t="shared" si="596"/>
        <v>27.735999999999997</v>
      </c>
      <c r="D3040" s="627">
        <f t="shared" si="596"/>
        <v>27.791999999999994</v>
      </c>
      <c r="E3040" s="627">
        <f t="shared" si="596"/>
        <v>28.386000000000003</v>
      </c>
      <c r="F3040" s="627">
        <f t="shared" si="596"/>
        <v>28.824999999999999</v>
      </c>
      <c r="G3040" s="583">
        <f t="shared" si="596"/>
        <v>32.460000000000008</v>
      </c>
      <c r="H3040" s="583">
        <f t="shared" si="596"/>
        <v>21.740000000000002</v>
      </c>
      <c r="I3040" s="604">
        <f t="shared" si="596"/>
        <v>95.3</v>
      </c>
      <c r="J3040" s="604">
        <f t="shared" si="596"/>
        <v>68.8</v>
      </c>
      <c r="K3040" s="581">
        <f t="shared" si="596"/>
        <v>1.8400000000000003</v>
      </c>
      <c r="L3040" s="581">
        <f t="shared" si="596"/>
        <v>4.5140000000000002</v>
      </c>
      <c r="M3040" s="581">
        <f t="shared" si="596"/>
        <v>0.8510000000000002</v>
      </c>
      <c r="N3040" s="581">
        <f t="shared" si="596"/>
        <v>0.23399999999999999</v>
      </c>
      <c r="O3040" s="740">
        <f t="shared" si="594"/>
        <v>0.54250000000000009</v>
      </c>
      <c r="P3040" s="582"/>
      <c r="Q3040" s="583"/>
    </row>
    <row r="3041" spans="1:17" x14ac:dyDescent="0.35">
      <c r="A3041" s="735">
        <v>11</v>
      </c>
      <c r="B3041" s="581">
        <v>28.16</v>
      </c>
      <c r="C3041" s="759">
        <v>27.52</v>
      </c>
      <c r="D3041" s="627">
        <v>27.36</v>
      </c>
      <c r="E3041" s="627">
        <v>28.12</v>
      </c>
      <c r="F3041" s="627">
        <v>28.56</v>
      </c>
      <c r="G3041" s="583">
        <v>34.200000000000003</v>
      </c>
      <c r="H3041" s="583">
        <v>21.4</v>
      </c>
      <c r="I3041" s="604">
        <v>92</v>
      </c>
      <c r="J3041" s="604">
        <v>58</v>
      </c>
      <c r="K3041" s="581">
        <v>2.4</v>
      </c>
      <c r="L3041" s="581">
        <v>5.52</v>
      </c>
      <c r="M3041" s="581">
        <v>0.8</v>
      </c>
      <c r="N3041" s="581">
        <v>0.12</v>
      </c>
      <c r="O3041" s="740">
        <f t="shared" si="594"/>
        <v>0.46</v>
      </c>
      <c r="P3041" s="582">
        <v>0.2951388888888889</v>
      </c>
      <c r="Q3041" s="583">
        <v>0</v>
      </c>
    </row>
    <row r="3042" spans="1:17" x14ac:dyDescent="0.35">
      <c r="A3042" s="594">
        <v>12</v>
      </c>
      <c r="B3042" s="581">
        <v>28.72</v>
      </c>
      <c r="C3042" s="759">
        <v>28.08</v>
      </c>
      <c r="D3042" s="627">
        <v>27.84</v>
      </c>
      <c r="E3042" s="627">
        <v>28.32</v>
      </c>
      <c r="F3042" s="627">
        <v>28.84</v>
      </c>
      <c r="G3042" s="583">
        <v>35.4</v>
      </c>
      <c r="H3042" s="583">
        <v>21.4</v>
      </c>
      <c r="I3042" s="604">
        <v>96</v>
      </c>
      <c r="J3042" s="604">
        <v>55</v>
      </c>
      <c r="K3042" s="581">
        <v>3.4</v>
      </c>
      <c r="L3042" s="581">
        <v>6.4</v>
      </c>
      <c r="M3042" s="581">
        <v>1.03</v>
      </c>
      <c r="N3042" s="581">
        <v>0.18</v>
      </c>
      <c r="O3042" s="740">
        <f t="shared" si="594"/>
        <v>0.60499999999999998</v>
      </c>
      <c r="P3042" s="760">
        <v>0.41666666666666669</v>
      </c>
      <c r="Q3042" s="583">
        <v>0</v>
      </c>
    </row>
    <row r="3043" spans="1:17" x14ac:dyDescent="0.35">
      <c r="A3043" s="594">
        <v>13</v>
      </c>
      <c r="B3043" s="581">
        <v>28.76</v>
      </c>
      <c r="C3043" s="759">
        <v>28.16</v>
      </c>
      <c r="D3043" s="627">
        <v>27.92</v>
      </c>
      <c r="E3043" s="627">
        <v>28.44</v>
      </c>
      <c r="F3043" s="627">
        <v>29</v>
      </c>
      <c r="G3043" s="583">
        <v>35.6</v>
      </c>
      <c r="H3043" s="583">
        <v>21</v>
      </c>
      <c r="I3043" s="604">
        <v>96</v>
      </c>
      <c r="J3043" s="604">
        <v>55</v>
      </c>
      <c r="K3043" s="581">
        <v>3.1</v>
      </c>
      <c r="L3043" s="581">
        <v>6.02</v>
      </c>
      <c r="M3043" s="581">
        <v>0.92</v>
      </c>
      <c r="N3043" s="580">
        <v>0.16</v>
      </c>
      <c r="O3043" s="740">
        <f t="shared" si="594"/>
        <v>0.54</v>
      </c>
      <c r="P3043" s="760">
        <v>0.33333333333333331</v>
      </c>
      <c r="Q3043" s="583">
        <v>0</v>
      </c>
    </row>
    <row r="3044" spans="1:17" x14ac:dyDescent="0.35">
      <c r="A3044" s="594">
        <v>14</v>
      </c>
      <c r="B3044" s="586">
        <v>28.04</v>
      </c>
      <c r="C3044" s="759">
        <v>28.12</v>
      </c>
      <c r="D3044" s="627">
        <v>28.24</v>
      </c>
      <c r="E3044" s="627">
        <v>28.68</v>
      </c>
      <c r="F3044" s="627">
        <v>28.96</v>
      </c>
      <c r="G3044" s="583">
        <v>30.4</v>
      </c>
      <c r="H3044" s="583">
        <v>22.6</v>
      </c>
      <c r="I3044" s="694">
        <v>92</v>
      </c>
      <c r="J3044" s="694">
        <v>63</v>
      </c>
      <c r="K3044" s="586">
        <v>2</v>
      </c>
      <c r="L3044" s="586">
        <v>3.78</v>
      </c>
      <c r="M3044" s="578">
        <v>0.96</v>
      </c>
      <c r="N3044" s="586">
        <v>0.25</v>
      </c>
      <c r="O3044" s="740">
        <f t="shared" si="594"/>
        <v>0.60499999999999998</v>
      </c>
      <c r="P3044" s="588">
        <v>0</v>
      </c>
      <c r="Q3044" s="583">
        <v>0</v>
      </c>
    </row>
    <row r="3045" spans="1:17" x14ac:dyDescent="0.35">
      <c r="A3045" s="594">
        <v>15</v>
      </c>
      <c r="B3045" s="581">
        <v>27.96</v>
      </c>
      <c r="C3045" s="759">
        <v>27.76</v>
      </c>
      <c r="D3045" s="627">
        <v>27.68</v>
      </c>
      <c r="E3045" s="627">
        <v>28.6</v>
      </c>
      <c r="F3045" s="627">
        <v>28.92</v>
      </c>
      <c r="G3045" s="583">
        <v>33.200000000000003</v>
      </c>
      <c r="H3045" s="583">
        <v>22.2</v>
      </c>
      <c r="I3045" s="604">
        <v>92</v>
      </c>
      <c r="J3045" s="604">
        <v>63</v>
      </c>
      <c r="K3045" s="581">
        <v>2.4</v>
      </c>
      <c r="L3045" s="581">
        <v>3.12</v>
      </c>
      <c r="M3045" s="581">
        <v>0.56000000000000005</v>
      </c>
      <c r="N3045" s="581">
        <v>0.28000000000000003</v>
      </c>
      <c r="O3045" s="740">
        <f t="shared" si="594"/>
        <v>0.42000000000000004</v>
      </c>
      <c r="P3045" s="582">
        <v>8.6805555555555566E-2</v>
      </c>
      <c r="Q3045" s="583">
        <v>0</v>
      </c>
    </row>
    <row r="3046" spans="1:17" x14ac:dyDescent="0.35">
      <c r="A3046" s="594">
        <v>16</v>
      </c>
      <c r="B3046" s="581">
        <v>27.6</v>
      </c>
      <c r="C3046" s="759">
        <v>27.6</v>
      </c>
      <c r="D3046" s="627">
        <v>27.76</v>
      </c>
      <c r="E3046" s="627">
        <v>28.4</v>
      </c>
      <c r="F3046" s="627">
        <v>28.64</v>
      </c>
      <c r="G3046" s="583">
        <v>31</v>
      </c>
      <c r="H3046" s="583">
        <v>20</v>
      </c>
      <c r="I3046" s="604">
        <v>96</v>
      </c>
      <c r="J3046" s="604">
        <v>66</v>
      </c>
      <c r="K3046" s="581">
        <v>1.5</v>
      </c>
      <c r="L3046" s="581">
        <v>2.2000000000000002</v>
      </c>
      <c r="M3046" s="581">
        <v>0.85</v>
      </c>
      <c r="N3046" s="580">
        <v>0.2</v>
      </c>
      <c r="O3046" s="740">
        <f t="shared" si="594"/>
        <v>0.52500000000000002</v>
      </c>
      <c r="P3046" s="582">
        <v>0.14583333333333334</v>
      </c>
      <c r="Q3046" s="583">
        <v>0</v>
      </c>
    </row>
    <row r="3047" spans="1:17" x14ac:dyDescent="0.35">
      <c r="A3047" s="594">
        <v>17</v>
      </c>
      <c r="B3047" s="581">
        <v>29.08</v>
      </c>
      <c r="C3047" s="759">
        <v>28.2</v>
      </c>
      <c r="D3047" s="627">
        <v>27.88</v>
      </c>
      <c r="E3047" s="627">
        <v>28.36</v>
      </c>
      <c r="F3047" s="627">
        <v>29</v>
      </c>
      <c r="G3047" s="583">
        <v>33</v>
      </c>
      <c r="H3047" s="583">
        <v>20</v>
      </c>
      <c r="I3047" s="604">
        <v>96</v>
      </c>
      <c r="J3047" s="604">
        <v>63</v>
      </c>
      <c r="K3047" s="581">
        <v>2.7</v>
      </c>
      <c r="L3047" s="581">
        <v>4.93</v>
      </c>
      <c r="M3047" s="580">
        <v>0.87</v>
      </c>
      <c r="N3047" s="581">
        <v>0.5</v>
      </c>
      <c r="O3047" s="740">
        <f t="shared" si="594"/>
        <v>0.68500000000000005</v>
      </c>
      <c r="P3047" s="582">
        <v>0.35416666666666669</v>
      </c>
      <c r="Q3047" s="583">
        <v>11.2</v>
      </c>
    </row>
    <row r="3048" spans="1:17" x14ac:dyDescent="0.35">
      <c r="A3048" s="594">
        <v>18</v>
      </c>
      <c r="B3048" s="581">
        <v>28.28</v>
      </c>
      <c r="C3048" s="759">
        <v>28.04</v>
      </c>
      <c r="D3048" s="627">
        <v>28.12</v>
      </c>
      <c r="E3048" s="627">
        <v>28.36</v>
      </c>
      <c r="F3048" s="627">
        <v>27.8</v>
      </c>
      <c r="G3048" s="583">
        <v>35.200000000000003</v>
      </c>
      <c r="H3048" s="583">
        <v>20.2</v>
      </c>
      <c r="I3048" s="604">
        <v>96</v>
      </c>
      <c r="J3048" s="604">
        <v>66</v>
      </c>
      <c r="K3048" s="581">
        <v>1.4</v>
      </c>
      <c r="L3048" s="581">
        <v>5.88</v>
      </c>
      <c r="M3048" s="581">
        <v>0.67</v>
      </c>
      <c r="N3048" s="581">
        <v>0.57999999999999996</v>
      </c>
      <c r="O3048" s="740">
        <f t="shared" si="594"/>
        <v>0.625</v>
      </c>
      <c r="P3048" s="582">
        <v>0.21875</v>
      </c>
      <c r="Q3048" s="583">
        <v>0</v>
      </c>
    </row>
    <row r="3049" spans="1:17" x14ac:dyDescent="0.35">
      <c r="A3049" s="594">
        <v>19</v>
      </c>
      <c r="B3049" s="581">
        <v>27.52</v>
      </c>
      <c r="C3049" s="759">
        <v>27.96</v>
      </c>
      <c r="D3049" s="627">
        <v>28.12</v>
      </c>
      <c r="E3049" s="627">
        <v>28.32</v>
      </c>
      <c r="F3049" s="627">
        <v>28.2</v>
      </c>
      <c r="G3049" s="583">
        <v>35</v>
      </c>
      <c r="H3049" s="583">
        <v>22</v>
      </c>
      <c r="I3049" s="604">
        <v>96</v>
      </c>
      <c r="J3049" s="604">
        <v>78</v>
      </c>
      <c r="K3049" s="581">
        <v>1.6</v>
      </c>
      <c r="L3049" s="581">
        <v>1.18</v>
      </c>
      <c r="M3049" s="581">
        <v>0.56000000000000005</v>
      </c>
      <c r="N3049" s="581">
        <v>0.36</v>
      </c>
      <c r="O3049" s="740">
        <f t="shared" si="594"/>
        <v>0.46</v>
      </c>
      <c r="P3049" s="760">
        <v>0</v>
      </c>
      <c r="Q3049" s="583">
        <v>31.2</v>
      </c>
    </row>
    <row r="3050" spans="1:17" ht="15" thickBot="1" x14ac:dyDescent="0.4">
      <c r="A3050" s="735">
        <v>20</v>
      </c>
      <c r="B3050" s="581">
        <v>27.12</v>
      </c>
      <c r="C3050" s="759">
        <v>27.16</v>
      </c>
      <c r="D3050" s="627">
        <v>27.56</v>
      </c>
      <c r="E3050" s="627">
        <v>27.96</v>
      </c>
      <c r="F3050" s="627">
        <v>27.64</v>
      </c>
      <c r="G3050" s="583">
        <v>30.8</v>
      </c>
      <c r="H3050" s="583">
        <v>21</v>
      </c>
      <c r="I3050" s="604">
        <v>96</v>
      </c>
      <c r="J3050" s="604">
        <v>66</v>
      </c>
      <c r="K3050" s="581">
        <v>3.36</v>
      </c>
      <c r="L3050" s="581">
        <v>1</v>
      </c>
      <c r="M3050" s="581">
        <v>0.99</v>
      </c>
      <c r="N3050" s="580">
        <v>0.16</v>
      </c>
      <c r="O3050" s="740">
        <f t="shared" si="594"/>
        <v>0.57499999999999996</v>
      </c>
      <c r="P3050" s="760">
        <v>0.18402777777777779</v>
      </c>
      <c r="Q3050" s="583">
        <v>4</v>
      </c>
    </row>
    <row r="3051" spans="1:17" ht="15" thickBot="1" x14ac:dyDescent="0.4">
      <c r="A3051" s="597" t="s">
        <v>16</v>
      </c>
      <c r="B3051" s="586">
        <f t="shared" ref="B3051:N3051" si="597">SUM(B3041:B3050)</f>
        <v>281.24</v>
      </c>
      <c r="C3051" s="759">
        <f t="shared" si="597"/>
        <v>278.59999999999997</v>
      </c>
      <c r="D3051" s="627">
        <f t="shared" si="597"/>
        <v>278.47999999999996</v>
      </c>
      <c r="E3051" s="627">
        <f t="shared" si="597"/>
        <v>283.56</v>
      </c>
      <c r="F3051" s="627">
        <f t="shared" si="597"/>
        <v>285.56</v>
      </c>
      <c r="G3051" s="583">
        <f t="shared" si="597"/>
        <v>333.8</v>
      </c>
      <c r="H3051" s="583">
        <f t="shared" si="597"/>
        <v>211.8</v>
      </c>
      <c r="I3051" s="694">
        <f t="shared" si="597"/>
        <v>948</v>
      </c>
      <c r="J3051" s="694">
        <f t="shared" si="597"/>
        <v>633</v>
      </c>
      <c r="K3051" s="586">
        <f t="shared" si="597"/>
        <v>23.86</v>
      </c>
      <c r="L3051" s="586">
        <f t="shared" si="597"/>
        <v>40.03</v>
      </c>
      <c r="M3051" s="586">
        <f t="shared" si="597"/>
        <v>8.2099999999999991</v>
      </c>
      <c r="N3051" s="586">
        <f t="shared" si="597"/>
        <v>2.79</v>
      </c>
      <c r="O3051" s="740">
        <f t="shared" si="594"/>
        <v>5.5</v>
      </c>
      <c r="P3051" s="760"/>
      <c r="Q3051" s="583"/>
    </row>
    <row r="3052" spans="1:17" ht="15" thickBot="1" x14ac:dyDescent="0.4">
      <c r="A3052" s="597" t="s">
        <v>18</v>
      </c>
      <c r="B3052" s="586">
        <f t="shared" ref="B3052:N3052" si="598">AVERAGE(B3041:B3050)</f>
        <v>28.124000000000002</v>
      </c>
      <c r="C3052" s="759">
        <f t="shared" si="598"/>
        <v>27.859999999999996</v>
      </c>
      <c r="D3052" s="627">
        <f t="shared" si="598"/>
        <v>27.847999999999995</v>
      </c>
      <c r="E3052" s="627">
        <f t="shared" si="598"/>
        <v>28.356000000000002</v>
      </c>
      <c r="F3052" s="627">
        <f t="shared" si="598"/>
        <v>28.556000000000001</v>
      </c>
      <c r="G3052" s="583">
        <f t="shared" si="598"/>
        <v>33.380000000000003</v>
      </c>
      <c r="H3052" s="583">
        <f t="shared" si="598"/>
        <v>21.18</v>
      </c>
      <c r="I3052" s="694">
        <f t="shared" si="598"/>
        <v>94.8</v>
      </c>
      <c r="J3052" s="694">
        <f t="shared" si="598"/>
        <v>63.3</v>
      </c>
      <c r="K3052" s="586">
        <f t="shared" si="598"/>
        <v>2.3860000000000001</v>
      </c>
      <c r="L3052" s="586">
        <f t="shared" si="598"/>
        <v>4.0030000000000001</v>
      </c>
      <c r="M3052" s="586">
        <f t="shared" si="598"/>
        <v>0.82099999999999995</v>
      </c>
      <c r="N3052" s="586">
        <f t="shared" si="598"/>
        <v>0.27900000000000003</v>
      </c>
      <c r="O3052" s="740">
        <f t="shared" si="594"/>
        <v>0.55000000000000004</v>
      </c>
      <c r="P3052" s="760"/>
      <c r="Q3052" s="583"/>
    </row>
    <row r="3053" spans="1:17" x14ac:dyDescent="0.35">
      <c r="A3053" s="735">
        <v>21</v>
      </c>
      <c r="B3053" s="762">
        <v>28.72</v>
      </c>
      <c r="C3053" s="763">
        <v>28.04</v>
      </c>
      <c r="D3053" s="764">
        <v>27.68</v>
      </c>
      <c r="E3053" s="764">
        <v>27.92</v>
      </c>
      <c r="F3053" s="764">
        <v>27.84</v>
      </c>
      <c r="G3053" s="583">
        <v>33.6</v>
      </c>
      <c r="H3053" s="583">
        <v>21.4</v>
      </c>
      <c r="I3053" s="579">
        <v>96</v>
      </c>
      <c r="J3053" s="579">
        <v>55</v>
      </c>
      <c r="K3053" s="762">
        <v>2.6</v>
      </c>
      <c r="L3053" s="762">
        <v>5.18</v>
      </c>
      <c r="M3053" s="762">
        <v>0.75</v>
      </c>
      <c r="N3053" s="762">
        <v>0.26</v>
      </c>
      <c r="O3053" s="765">
        <f t="shared" si="594"/>
        <v>0.505</v>
      </c>
      <c r="P3053" s="762">
        <v>0.36458333333333331</v>
      </c>
      <c r="Q3053" s="690">
        <v>17.2</v>
      </c>
    </row>
    <row r="3054" spans="1:17" x14ac:dyDescent="0.35">
      <c r="A3054" s="594">
        <v>22</v>
      </c>
      <c r="B3054" s="690">
        <v>28.24</v>
      </c>
      <c r="C3054" s="763">
        <v>27.84</v>
      </c>
      <c r="D3054" s="764">
        <v>27.92</v>
      </c>
      <c r="E3054" s="764">
        <v>28.12</v>
      </c>
      <c r="F3054" s="764">
        <v>28.64</v>
      </c>
      <c r="G3054" s="583">
        <v>35.200000000000003</v>
      </c>
      <c r="H3054" s="583">
        <v>20</v>
      </c>
      <c r="I3054" s="583">
        <v>96</v>
      </c>
      <c r="J3054" s="583">
        <v>58</v>
      </c>
      <c r="K3054" s="690">
        <v>2.9</v>
      </c>
      <c r="L3054" s="690">
        <v>4.9000000000000004</v>
      </c>
      <c r="M3054" s="690">
        <v>0.79</v>
      </c>
      <c r="N3054" s="690">
        <v>0.18</v>
      </c>
      <c r="O3054" s="765">
        <f t="shared" si="594"/>
        <v>0.48499999999999999</v>
      </c>
      <c r="P3054" s="690">
        <v>0.41666666666666669</v>
      </c>
      <c r="Q3054" s="690">
        <v>0</v>
      </c>
    </row>
    <row r="3055" spans="1:17" x14ac:dyDescent="0.35">
      <c r="A3055" s="594">
        <v>23</v>
      </c>
      <c r="B3055" s="690">
        <v>28.52</v>
      </c>
      <c r="C3055" s="763">
        <v>28.04</v>
      </c>
      <c r="D3055" s="764">
        <v>27</v>
      </c>
      <c r="E3055" s="764">
        <v>28.2</v>
      </c>
      <c r="F3055" s="764">
        <v>28.56</v>
      </c>
      <c r="G3055" s="583">
        <v>34.799999999999997</v>
      </c>
      <c r="H3055" s="583">
        <v>20.6</v>
      </c>
      <c r="I3055" s="583">
        <v>96</v>
      </c>
      <c r="J3055" s="583">
        <v>53</v>
      </c>
      <c r="K3055" s="690">
        <v>3.3</v>
      </c>
      <c r="L3055" s="690">
        <v>6.96</v>
      </c>
      <c r="M3055" s="690">
        <v>0.7</v>
      </c>
      <c r="N3055" s="690">
        <v>0.83</v>
      </c>
      <c r="O3055" s="765">
        <f t="shared" si="594"/>
        <v>0.7649999999999999</v>
      </c>
      <c r="P3055" s="690">
        <v>0.25</v>
      </c>
      <c r="Q3055" s="690">
        <v>0</v>
      </c>
    </row>
    <row r="3056" spans="1:17" x14ac:dyDescent="0.35">
      <c r="A3056" s="594">
        <v>24</v>
      </c>
      <c r="B3056" s="690">
        <v>27.92</v>
      </c>
      <c r="C3056" s="763">
        <v>27.64</v>
      </c>
      <c r="D3056" s="764">
        <v>27.8</v>
      </c>
      <c r="E3056" s="764">
        <v>28.28</v>
      </c>
      <c r="F3056" s="764">
        <v>28.72</v>
      </c>
      <c r="G3056" s="583">
        <v>35</v>
      </c>
      <c r="H3056" s="583">
        <v>20.6</v>
      </c>
      <c r="I3056" s="583">
        <v>96</v>
      </c>
      <c r="J3056" s="583">
        <v>62</v>
      </c>
      <c r="K3056" s="690">
        <v>2.6</v>
      </c>
      <c r="L3056" s="690">
        <v>5.14</v>
      </c>
      <c r="M3056" s="690">
        <v>0.83</v>
      </c>
      <c r="N3056" s="690">
        <v>0.34</v>
      </c>
      <c r="O3056" s="765">
        <f t="shared" si="594"/>
        <v>0.58499999999999996</v>
      </c>
      <c r="P3056" s="690">
        <v>0.19791666666666666</v>
      </c>
      <c r="Q3056" s="690">
        <v>0</v>
      </c>
    </row>
    <row r="3057" spans="1:17" x14ac:dyDescent="0.35">
      <c r="A3057" s="594">
        <v>25</v>
      </c>
      <c r="B3057" s="690">
        <v>28.44</v>
      </c>
      <c r="C3057" s="763">
        <v>27.68</v>
      </c>
      <c r="D3057" s="764">
        <v>27.72</v>
      </c>
      <c r="E3057" s="764">
        <v>28.32</v>
      </c>
      <c r="F3057" s="764">
        <v>28.68</v>
      </c>
      <c r="G3057" s="583">
        <v>33.6</v>
      </c>
      <c r="H3057" s="583">
        <v>21</v>
      </c>
      <c r="I3057" s="583">
        <v>96</v>
      </c>
      <c r="J3057" s="583">
        <v>58</v>
      </c>
      <c r="K3057" s="690">
        <v>1.5</v>
      </c>
      <c r="L3057" s="690">
        <v>4.8</v>
      </c>
      <c r="M3057" s="690">
        <v>1</v>
      </c>
      <c r="N3057" s="690">
        <v>0.53</v>
      </c>
      <c r="O3057" s="765">
        <f t="shared" si="594"/>
        <v>0.76500000000000001</v>
      </c>
      <c r="P3057" s="690">
        <v>0.29166666666666669</v>
      </c>
      <c r="Q3057" s="690">
        <v>0</v>
      </c>
    </row>
    <row r="3058" spans="1:17" x14ac:dyDescent="0.35">
      <c r="A3058" s="594">
        <v>26</v>
      </c>
      <c r="B3058" s="690">
        <v>26.88</v>
      </c>
      <c r="C3058" s="763">
        <v>27.2</v>
      </c>
      <c r="D3058" s="764">
        <v>27.68</v>
      </c>
      <c r="E3058" s="764">
        <v>27.93</v>
      </c>
      <c r="F3058" s="764">
        <v>27.34</v>
      </c>
      <c r="G3058" s="583">
        <v>33.200000000000003</v>
      </c>
      <c r="H3058" s="583">
        <v>19.399999999999999</v>
      </c>
      <c r="I3058" s="583">
        <v>96</v>
      </c>
      <c r="J3058" s="583">
        <v>65</v>
      </c>
      <c r="K3058" s="690">
        <v>1.5</v>
      </c>
      <c r="L3058" s="690">
        <v>5.14</v>
      </c>
      <c r="M3058" s="690">
        <v>0.68</v>
      </c>
      <c r="N3058" s="690">
        <v>0.15</v>
      </c>
      <c r="O3058" s="765">
        <f t="shared" si="594"/>
        <v>0.41500000000000004</v>
      </c>
      <c r="P3058" s="766">
        <v>6.25E-2</v>
      </c>
      <c r="Q3058" s="690">
        <v>0</v>
      </c>
    </row>
    <row r="3059" spans="1:17" x14ac:dyDescent="0.35">
      <c r="A3059" s="594">
        <v>27</v>
      </c>
      <c r="B3059" s="690">
        <v>28.08</v>
      </c>
      <c r="C3059" s="763">
        <v>27.64</v>
      </c>
      <c r="D3059" s="764">
        <v>27.48</v>
      </c>
      <c r="E3059" s="764">
        <v>27.92</v>
      </c>
      <c r="F3059" s="764">
        <v>27.76</v>
      </c>
      <c r="G3059" s="583">
        <v>33.200000000000003</v>
      </c>
      <c r="H3059" s="583">
        <v>20.2</v>
      </c>
      <c r="I3059" s="583">
        <v>96</v>
      </c>
      <c r="J3059" s="583">
        <v>58</v>
      </c>
      <c r="K3059" s="690">
        <v>2.5</v>
      </c>
      <c r="L3059" s="690">
        <v>16.760000000000002</v>
      </c>
      <c r="M3059" s="690">
        <v>0.66</v>
      </c>
      <c r="N3059" s="690">
        <v>0.14000000000000001</v>
      </c>
      <c r="O3059" s="765">
        <f t="shared" si="594"/>
        <v>0.4</v>
      </c>
      <c r="P3059" s="766">
        <v>0.18055555555555555</v>
      </c>
      <c r="Q3059" s="690">
        <v>36.200000000000003</v>
      </c>
    </row>
    <row r="3060" spans="1:17" x14ac:dyDescent="0.35">
      <c r="A3060" s="594">
        <v>28</v>
      </c>
      <c r="B3060" s="762">
        <v>26.88</v>
      </c>
      <c r="C3060" s="763">
        <v>27.12</v>
      </c>
      <c r="D3060" s="764">
        <v>27.48</v>
      </c>
      <c r="E3060" s="764">
        <v>27.88</v>
      </c>
      <c r="F3060" s="764">
        <v>27.88</v>
      </c>
      <c r="G3060" s="583">
        <v>34</v>
      </c>
      <c r="H3060" s="583">
        <v>21.2</v>
      </c>
      <c r="I3060" s="579">
        <v>96</v>
      </c>
      <c r="J3060" s="579">
        <v>71</v>
      </c>
      <c r="K3060" s="762">
        <v>2</v>
      </c>
      <c r="L3060" s="762">
        <v>2.92</v>
      </c>
      <c r="M3060" s="762">
        <v>0.73</v>
      </c>
      <c r="N3060" s="762">
        <v>0.45</v>
      </c>
      <c r="O3060" s="765">
        <f t="shared" si="594"/>
        <v>0.59</v>
      </c>
      <c r="P3060" s="762">
        <v>4.1666666666666664E-2</v>
      </c>
      <c r="Q3060" s="690">
        <v>0</v>
      </c>
    </row>
    <row r="3061" spans="1:17" x14ac:dyDescent="0.35">
      <c r="A3061" s="594">
        <v>29</v>
      </c>
      <c r="B3061" s="690">
        <v>26.56</v>
      </c>
      <c r="C3061" s="763">
        <v>26.62</v>
      </c>
      <c r="D3061" s="764">
        <v>27.08</v>
      </c>
      <c r="E3061" s="764">
        <v>27.8</v>
      </c>
      <c r="F3061" s="764">
        <v>28.36</v>
      </c>
      <c r="G3061" s="583">
        <v>31</v>
      </c>
      <c r="H3061" s="583">
        <v>21.8</v>
      </c>
      <c r="I3061" s="583">
        <v>92</v>
      </c>
      <c r="J3061" s="583">
        <v>68</v>
      </c>
      <c r="K3061" s="690">
        <v>1.7</v>
      </c>
      <c r="L3061" s="690">
        <v>4.18</v>
      </c>
      <c r="M3061" s="690">
        <v>0.56000000000000005</v>
      </c>
      <c r="N3061" s="690">
        <v>0.37</v>
      </c>
      <c r="O3061" s="765">
        <f t="shared" si="594"/>
        <v>0.46500000000000002</v>
      </c>
      <c r="P3061" s="690">
        <v>5.5555555555555552E-2</v>
      </c>
      <c r="Q3061" s="690">
        <v>0</v>
      </c>
    </row>
    <row r="3062" spans="1:17" ht="15" thickBot="1" x14ac:dyDescent="0.4">
      <c r="A3062" s="594">
        <v>30</v>
      </c>
      <c r="B3062" s="690">
        <v>26.72</v>
      </c>
      <c r="C3062" s="763">
        <v>26.68</v>
      </c>
      <c r="D3062" s="767">
        <v>26.96</v>
      </c>
      <c r="E3062" s="764">
        <v>27.6</v>
      </c>
      <c r="F3062" s="764">
        <v>28.4</v>
      </c>
      <c r="G3062" s="583">
        <v>31</v>
      </c>
      <c r="H3062" s="583">
        <v>21.8</v>
      </c>
      <c r="I3062" s="583">
        <v>96</v>
      </c>
      <c r="J3062" s="583">
        <v>74</v>
      </c>
      <c r="K3062" s="690">
        <v>1.6</v>
      </c>
      <c r="L3062" s="690">
        <v>2.2999999999999998</v>
      </c>
      <c r="M3062" s="690">
        <v>0.84</v>
      </c>
      <c r="N3062" s="690">
        <v>0.28999999999999998</v>
      </c>
      <c r="O3062" s="765">
        <f t="shared" si="594"/>
        <v>0.56499999999999995</v>
      </c>
      <c r="P3062" s="690">
        <v>6.9444444444444434E-2</v>
      </c>
      <c r="Q3062" s="690">
        <v>0</v>
      </c>
    </row>
    <row r="3063" spans="1:17" ht="15" thickBot="1" x14ac:dyDescent="0.4">
      <c r="A3063" s="597" t="s">
        <v>16</v>
      </c>
      <c r="B3063" s="690">
        <f t="shared" ref="B3063:O3063" si="599">SUM(B3053:B3062)</f>
        <v>276.96000000000004</v>
      </c>
      <c r="C3063" s="690">
        <f t="shared" si="599"/>
        <v>274.5</v>
      </c>
      <c r="D3063" s="690">
        <f t="shared" si="599"/>
        <v>274.79999999999995</v>
      </c>
      <c r="E3063" s="690">
        <f t="shared" si="599"/>
        <v>279.97000000000003</v>
      </c>
      <c r="F3063" s="690">
        <f t="shared" si="599"/>
        <v>282.17999999999995</v>
      </c>
      <c r="G3063" s="583">
        <f t="shared" si="599"/>
        <v>334.6</v>
      </c>
      <c r="H3063" s="583">
        <f t="shared" si="599"/>
        <v>208</v>
      </c>
      <c r="I3063" s="583">
        <f t="shared" si="599"/>
        <v>956</v>
      </c>
      <c r="J3063" s="583">
        <f t="shared" si="599"/>
        <v>622</v>
      </c>
      <c r="K3063" s="690">
        <f t="shared" si="599"/>
        <v>22.2</v>
      </c>
      <c r="L3063" s="690">
        <f t="shared" si="599"/>
        <v>58.279999999999994</v>
      </c>
      <c r="M3063" s="690">
        <f t="shared" si="599"/>
        <v>7.5400000000000009</v>
      </c>
      <c r="N3063" s="690">
        <f t="shared" si="599"/>
        <v>3.5400000000000005</v>
      </c>
      <c r="O3063" s="765">
        <f t="shared" si="599"/>
        <v>5.5399999999999991</v>
      </c>
      <c r="P3063" s="690"/>
      <c r="Q3063" s="690"/>
    </row>
    <row r="3064" spans="1:17" ht="15" thickBot="1" x14ac:dyDescent="0.4">
      <c r="A3064" s="597" t="s">
        <v>18</v>
      </c>
      <c r="B3064" s="604">
        <f t="shared" ref="B3064:O3064" si="600">AVERAGE(B3053:B3062)</f>
        <v>27.696000000000005</v>
      </c>
      <c r="C3064" s="604">
        <f t="shared" si="600"/>
        <v>27.45</v>
      </c>
      <c r="D3064" s="604">
        <f t="shared" si="600"/>
        <v>27.479999999999997</v>
      </c>
      <c r="E3064" s="604">
        <f t="shared" si="600"/>
        <v>27.997000000000003</v>
      </c>
      <c r="F3064" s="604">
        <f t="shared" si="600"/>
        <v>28.217999999999996</v>
      </c>
      <c r="G3064" s="604">
        <f t="shared" si="600"/>
        <v>33.46</v>
      </c>
      <c r="H3064" s="604">
        <f t="shared" si="600"/>
        <v>20.8</v>
      </c>
      <c r="I3064" s="604">
        <f t="shared" si="600"/>
        <v>95.6</v>
      </c>
      <c r="J3064" s="604">
        <f t="shared" si="600"/>
        <v>62.2</v>
      </c>
      <c r="K3064" s="604">
        <f t="shared" si="600"/>
        <v>2.2199999999999998</v>
      </c>
      <c r="L3064" s="604">
        <f t="shared" si="600"/>
        <v>5.8279999999999994</v>
      </c>
      <c r="M3064" s="604">
        <f t="shared" si="600"/>
        <v>0.75400000000000011</v>
      </c>
      <c r="N3064" s="604">
        <f t="shared" si="600"/>
        <v>0.35400000000000004</v>
      </c>
      <c r="O3064" s="740">
        <f t="shared" si="600"/>
        <v>0.55399999999999994</v>
      </c>
      <c r="P3064" s="604"/>
      <c r="Q3064" s="604"/>
    </row>
    <row r="3065" spans="1:17" x14ac:dyDescent="0.35">
      <c r="A3065" s="645" t="s">
        <v>49</v>
      </c>
      <c r="B3065" s="694">
        <f t="shared" ref="B3065:O3065" si="601">B3063+B3051+B3039</f>
        <v>837</v>
      </c>
      <c r="C3065" s="694">
        <f t="shared" si="601"/>
        <v>830.45999999999981</v>
      </c>
      <c r="D3065" s="694">
        <f t="shared" si="601"/>
        <v>831.19999999999993</v>
      </c>
      <c r="E3065" s="694">
        <f t="shared" si="601"/>
        <v>847.39</v>
      </c>
      <c r="F3065" s="694">
        <f t="shared" si="601"/>
        <v>855.99</v>
      </c>
      <c r="G3065" s="694">
        <f t="shared" si="601"/>
        <v>993.00000000000023</v>
      </c>
      <c r="H3065" s="694">
        <f t="shared" si="601"/>
        <v>637.20000000000005</v>
      </c>
      <c r="I3065" s="694">
        <f t="shared" si="601"/>
        <v>2857</v>
      </c>
      <c r="J3065" s="694">
        <f t="shared" si="601"/>
        <v>1943</v>
      </c>
      <c r="K3065" s="694">
        <f t="shared" si="601"/>
        <v>64.460000000000008</v>
      </c>
      <c r="L3065" s="694">
        <f t="shared" si="601"/>
        <v>143.44999999999999</v>
      </c>
      <c r="M3065" s="694">
        <f t="shared" si="601"/>
        <v>24.26</v>
      </c>
      <c r="N3065" s="694">
        <f t="shared" si="601"/>
        <v>8.67</v>
      </c>
      <c r="O3065" s="694">
        <f t="shared" si="601"/>
        <v>16.465</v>
      </c>
      <c r="P3065" s="694"/>
      <c r="Q3065" s="694"/>
    </row>
    <row r="3066" spans="1:17" x14ac:dyDescent="0.35">
      <c r="A3066" s="580" t="s">
        <v>21</v>
      </c>
      <c r="B3066" s="692">
        <f t="shared" ref="B3066:O3066" si="602">B3065/30</f>
        <v>27.9</v>
      </c>
      <c r="C3066" s="692">
        <f t="shared" si="602"/>
        <v>27.681999999999995</v>
      </c>
      <c r="D3066" s="692">
        <f t="shared" si="602"/>
        <v>27.706666666666663</v>
      </c>
      <c r="E3066" s="692">
        <f t="shared" si="602"/>
        <v>28.246333333333332</v>
      </c>
      <c r="F3066" s="692">
        <f t="shared" si="602"/>
        <v>28.533000000000001</v>
      </c>
      <c r="G3066" s="692">
        <f t="shared" si="602"/>
        <v>33.100000000000009</v>
      </c>
      <c r="H3066" s="692">
        <f t="shared" si="602"/>
        <v>21.240000000000002</v>
      </c>
      <c r="I3066" s="692">
        <f t="shared" si="602"/>
        <v>95.233333333333334</v>
      </c>
      <c r="J3066" s="692">
        <f t="shared" si="602"/>
        <v>64.766666666666666</v>
      </c>
      <c r="K3066" s="692">
        <f t="shared" si="602"/>
        <v>2.1486666666666667</v>
      </c>
      <c r="L3066" s="692">
        <f t="shared" si="602"/>
        <v>4.7816666666666663</v>
      </c>
      <c r="M3066" s="692">
        <f t="shared" si="602"/>
        <v>0.80866666666666676</v>
      </c>
      <c r="N3066" s="692">
        <f t="shared" si="602"/>
        <v>0.28899999999999998</v>
      </c>
      <c r="O3066" s="692">
        <f t="shared" si="602"/>
        <v>0.54883333333333328</v>
      </c>
      <c r="P3066" s="692"/>
      <c r="Q3066" s="692"/>
    </row>
    <row r="3067" spans="1:17" ht="15" thickBot="1" x14ac:dyDescent="0.4">
      <c r="A3067" s="634"/>
      <c r="B3067" s="1589" t="s">
        <v>413</v>
      </c>
      <c r="C3067" s="1589"/>
      <c r="D3067" s="1589"/>
      <c r="E3067" s="1589"/>
      <c r="F3067" s="1589"/>
      <c r="G3067" s="1589"/>
      <c r="H3067" s="1589"/>
      <c r="I3067" s="1589"/>
      <c r="J3067" s="1589"/>
      <c r="K3067" s="1589"/>
      <c r="L3067" s="1589"/>
      <c r="M3067" s="1589"/>
      <c r="N3067" s="658"/>
      <c r="O3067" s="658"/>
      <c r="P3067" s="657"/>
      <c r="Q3067" s="634"/>
    </row>
    <row r="3068" spans="1:17" ht="24" customHeight="1" x14ac:dyDescent="0.35">
      <c r="A3068" s="1569" t="s">
        <v>1</v>
      </c>
      <c r="B3068" s="1460" t="s">
        <v>23</v>
      </c>
      <c r="C3068" s="1578"/>
      <c r="D3068" s="1578"/>
      <c r="E3068" s="1578"/>
      <c r="F3068" s="1571"/>
      <c r="G3068" s="1460" t="s">
        <v>24</v>
      </c>
      <c r="H3068" s="1571"/>
      <c r="I3068" s="1460" t="s">
        <v>4</v>
      </c>
      <c r="J3068" s="1571"/>
      <c r="K3068" s="1572" t="s">
        <v>5</v>
      </c>
      <c r="L3068" s="1573"/>
      <c r="M3068" s="1590" t="s">
        <v>6</v>
      </c>
      <c r="N3068" s="1591"/>
      <c r="O3068" s="1592"/>
      <c r="P3068" s="1593" t="s">
        <v>7</v>
      </c>
      <c r="Q3068" s="1593" t="s">
        <v>8</v>
      </c>
    </row>
    <row r="3069" spans="1:17" ht="26" x14ac:dyDescent="0.35">
      <c r="A3069" s="1597"/>
      <c r="B3069" s="568" t="s">
        <v>396</v>
      </c>
      <c r="C3069" s="568" t="s">
        <v>399</v>
      </c>
      <c r="D3069" s="709" t="s">
        <v>322</v>
      </c>
      <c r="E3069" s="709" t="s">
        <v>228</v>
      </c>
      <c r="F3069" s="709" t="s">
        <v>229</v>
      </c>
      <c r="G3069" s="568" t="s">
        <v>9</v>
      </c>
      <c r="H3069" s="568" t="s">
        <v>10</v>
      </c>
      <c r="I3069" s="568" t="s">
        <v>9</v>
      </c>
      <c r="J3069" s="568" t="s">
        <v>10</v>
      </c>
      <c r="K3069" s="568" t="s">
        <v>11</v>
      </c>
      <c r="L3069" s="568" t="s">
        <v>12</v>
      </c>
      <c r="M3069" s="606" t="s">
        <v>13</v>
      </c>
      <c r="N3069" s="606" t="s">
        <v>14</v>
      </c>
      <c r="O3069" s="606" t="s">
        <v>15</v>
      </c>
      <c r="P3069" s="1579"/>
      <c r="Q3069" s="1579"/>
    </row>
    <row r="3070" spans="1:17" x14ac:dyDescent="0.35">
      <c r="A3070" s="735">
        <v>1</v>
      </c>
      <c r="B3070" s="580">
        <v>27.96</v>
      </c>
      <c r="C3070" s="580">
        <v>27.24</v>
      </c>
      <c r="D3070" s="735">
        <v>27.72</v>
      </c>
      <c r="E3070" s="707">
        <v>0</v>
      </c>
      <c r="F3070" s="707">
        <v>0</v>
      </c>
      <c r="G3070" s="768">
        <v>33.4</v>
      </c>
      <c r="H3070" s="627">
        <v>21.6</v>
      </c>
      <c r="I3070" s="580">
        <v>92</v>
      </c>
      <c r="J3070" s="580">
        <v>58</v>
      </c>
      <c r="K3070" s="581">
        <v>3.3</v>
      </c>
      <c r="L3070" s="581">
        <v>7.4</v>
      </c>
      <c r="M3070" s="581">
        <v>0.87</v>
      </c>
      <c r="N3070" s="581">
        <v>0.37</v>
      </c>
      <c r="O3070" s="740">
        <f>AVERAGE(M3070:N3070)</f>
        <v>0.62</v>
      </c>
      <c r="P3070" s="642">
        <v>0.3576388888888889</v>
      </c>
      <c r="Q3070" s="578">
        <v>4</v>
      </c>
    </row>
    <row r="3071" spans="1:17" x14ac:dyDescent="0.35">
      <c r="A3071" s="735">
        <v>2</v>
      </c>
      <c r="B3071" s="580">
        <v>28.4</v>
      </c>
      <c r="C3071" s="580">
        <v>27.8</v>
      </c>
      <c r="D3071" s="735">
        <v>28.04</v>
      </c>
      <c r="E3071" s="707">
        <v>0</v>
      </c>
      <c r="F3071" s="707">
        <v>0</v>
      </c>
      <c r="G3071" s="656">
        <v>34.799999999999997</v>
      </c>
      <c r="H3071" s="583">
        <v>22</v>
      </c>
      <c r="I3071" s="769">
        <v>96</v>
      </c>
      <c r="J3071" s="580">
        <v>67</v>
      </c>
      <c r="K3071" s="581">
        <v>2.5</v>
      </c>
      <c r="L3071" s="581">
        <v>5.16</v>
      </c>
      <c r="M3071" s="581">
        <v>0.85</v>
      </c>
      <c r="N3071" s="580">
        <v>0.3</v>
      </c>
      <c r="O3071" s="740">
        <f t="shared" ref="O3071:O3104" si="603">AVERAGE(M3071:N3071)</f>
        <v>0.57499999999999996</v>
      </c>
      <c r="P3071" s="582">
        <v>0.22916666666666666</v>
      </c>
      <c r="Q3071" s="627">
        <v>0</v>
      </c>
    </row>
    <row r="3072" spans="1:17" x14ac:dyDescent="0.35">
      <c r="A3072" s="594">
        <v>3</v>
      </c>
      <c r="B3072" s="580">
        <v>28.12</v>
      </c>
      <c r="C3072" s="580">
        <v>27.8</v>
      </c>
      <c r="D3072" s="735">
        <v>28.16</v>
      </c>
      <c r="E3072" s="707">
        <v>0</v>
      </c>
      <c r="F3072" s="707">
        <v>0</v>
      </c>
      <c r="G3072" s="770">
        <v>34.4</v>
      </c>
      <c r="H3072" s="583">
        <v>21.8</v>
      </c>
      <c r="I3072" s="771">
        <v>92</v>
      </c>
      <c r="J3072" s="580">
        <v>58</v>
      </c>
      <c r="K3072" s="581">
        <v>3</v>
      </c>
      <c r="L3072" s="581">
        <v>7.08</v>
      </c>
      <c r="M3072" s="580">
        <v>1.1000000000000001</v>
      </c>
      <c r="N3072" s="581">
        <v>0.14000000000000001</v>
      </c>
      <c r="O3072" s="740">
        <f t="shared" si="603"/>
        <v>0.62000000000000011</v>
      </c>
      <c r="P3072" s="582">
        <v>0.375</v>
      </c>
      <c r="Q3072" s="583">
        <v>0</v>
      </c>
    </row>
    <row r="3073" spans="1:17" x14ac:dyDescent="0.35">
      <c r="A3073" s="594">
        <v>4</v>
      </c>
      <c r="B3073" s="581">
        <v>28.48</v>
      </c>
      <c r="C3073" s="759">
        <v>28.04</v>
      </c>
      <c r="D3073" s="772">
        <v>28.4</v>
      </c>
      <c r="E3073" s="707">
        <v>0</v>
      </c>
      <c r="F3073" s="707">
        <v>0</v>
      </c>
      <c r="G3073" s="773">
        <v>33.4</v>
      </c>
      <c r="H3073" s="583">
        <v>20.6</v>
      </c>
      <c r="I3073" s="771">
        <v>96</v>
      </c>
      <c r="J3073" s="580">
        <v>50</v>
      </c>
      <c r="K3073" s="581">
        <v>3.1</v>
      </c>
      <c r="L3073" s="581">
        <v>6.06</v>
      </c>
      <c r="M3073" s="581">
        <v>0.94</v>
      </c>
      <c r="N3073" s="581">
        <v>0.2</v>
      </c>
      <c r="O3073" s="740">
        <f t="shared" si="603"/>
        <v>0.56999999999999995</v>
      </c>
      <c r="P3073" s="582">
        <v>0.33333333333333331</v>
      </c>
      <c r="Q3073" s="583">
        <v>0</v>
      </c>
    </row>
    <row r="3074" spans="1:17" x14ac:dyDescent="0.35">
      <c r="A3074" s="594">
        <v>5</v>
      </c>
      <c r="B3074" s="581">
        <v>28.8</v>
      </c>
      <c r="C3074" s="759">
        <v>28.12</v>
      </c>
      <c r="D3074" s="772">
        <v>28.44</v>
      </c>
      <c r="E3074" s="707">
        <v>0</v>
      </c>
      <c r="F3074" s="707">
        <v>0</v>
      </c>
      <c r="G3074" s="770">
        <v>32</v>
      </c>
      <c r="H3074" s="583">
        <v>20</v>
      </c>
      <c r="I3074" s="771">
        <v>96</v>
      </c>
      <c r="J3074" s="580">
        <v>55</v>
      </c>
      <c r="K3074" s="581">
        <v>3.5</v>
      </c>
      <c r="L3074" s="581">
        <v>7.32</v>
      </c>
      <c r="M3074" s="581">
        <v>0.98</v>
      </c>
      <c r="N3074" s="581">
        <v>0.15</v>
      </c>
      <c r="O3074" s="740">
        <f t="shared" si="603"/>
        <v>0.56499999999999995</v>
      </c>
      <c r="P3074" s="760">
        <v>0.4375</v>
      </c>
      <c r="Q3074" s="583">
        <v>0</v>
      </c>
    </row>
    <row r="3075" spans="1:17" x14ac:dyDescent="0.35">
      <c r="A3075" s="594">
        <v>6</v>
      </c>
      <c r="B3075" s="581">
        <v>29.16</v>
      </c>
      <c r="C3075" s="759">
        <v>28.4</v>
      </c>
      <c r="D3075" s="772">
        <v>28.6</v>
      </c>
      <c r="E3075" s="707">
        <v>0</v>
      </c>
      <c r="F3075" s="707">
        <v>0</v>
      </c>
      <c r="G3075" s="770">
        <v>33.200000000000003</v>
      </c>
      <c r="H3075" s="583">
        <v>20.8</v>
      </c>
      <c r="I3075" s="771">
        <v>96</v>
      </c>
      <c r="J3075" s="580">
        <v>61</v>
      </c>
      <c r="K3075" s="581">
        <v>2.6</v>
      </c>
      <c r="L3075" s="581">
        <v>6.16</v>
      </c>
      <c r="M3075" s="581">
        <v>0.61</v>
      </c>
      <c r="N3075" s="580">
        <v>0.27</v>
      </c>
      <c r="O3075" s="740">
        <f t="shared" si="603"/>
        <v>0.44</v>
      </c>
      <c r="P3075" s="760">
        <v>0.25347222222222221</v>
      </c>
      <c r="Q3075" s="583">
        <v>0</v>
      </c>
    </row>
    <row r="3076" spans="1:17" x14ac:dyDescent="0.35">
      <c r="A3076" s="594">
        <v>7</v>
      </c>
      <c r="B3076" s="586">
        <v>28.8</v>
      </c>
      <c r="C3076" s="761">
        <v>28.6</v>
      </c>
      <c r="D3076" s="772">
        <v>28.8</v>
      </c>
      <c r="E3076" s="707">
        <v>0</v>
      </c>
      <c r="F3076" s="707">
        <v>0</v>
      </c>
      <c r="G3076" s="770">
        <v>33</v>
      </c>
      <c r="H3076" s="583">
        <v>21</v>
      </c>
      <c r="I3076" s="771">
        <v>96</v>
      </c>
      <c r="J3076" s="580">
        <v>55</v>
      </c>
      <c r="K3076" s="586">
        <v>2.2999999999999998</v>
      </c>
      <c r="L3076" s="586">
        <v>3.3</v>
      </c>
      <c r="M3076" s="578">
        <v>0.56999999999999995</v>
      </c>
      <c r="N3076" s="586">
        <v>0.2</v>
      </c>
      <c r="O3076" s="740">
        <f t="shared" si="603"/>
        <v>0.38500000000000001</v>
      </c>
      <c r="P3076" s="588">
        <v>0.1875</v>
      </c>
      <c r="Q3076" s="583">
        <v>0</v>
      </c>
    </row>
    <row r="3077" spans="1:17" x14ac:dyDescent="0.35">
      <c r="A3077" s="594">
        <v>8</v>
      </c>
      <c r="B3077" s="581">
        <v>29.04</v>
      </c>
      <c r="C3077" s="759">
        <v>28.56</v>
      </c>
      <c r="D3077" s="772">
        <v>28.8</v>
      </c>
      <c r="E3077" s="707">
        <v>0</v>
      </c>
      <c r="F3077" s="707">
        <v>0</v>
      </c>
      <c r="G3077" s="770">
        <v>32.6</v>
      </c>
      <c r="H3077" s="583">
        <v>21.4</v>
      </c>
      <c r="I3077" s="769">
        <v>96</v>
      </c>
      <c r="J3077" s="580">
        <v>55</v>
      </c>
      <c r="K3077" s="581">
        <v>2.6</v>
      </c>
      <c r="L3077" s="581">
        <v>5.22</v>
      </c>
      <c r="M3077" s="581">
        <v>0.83</v>
      </c>
      <c r="N3077" s="581">
        <v>0.26</v>
      </c>
      <c r="O3077" s="740">
        <f t="shared" si="603"/>
        <v>0.54499999999999993</v>
      </c>
      <c r="P3077" s="582">
        <v>0.19791666666666666</v>
      </c>
      <c r="Q3077" s="583">
        <v>0</v>
      </c>
    </row>
    <row r="3078" spans="1:17" x14ac:dyDescent="0.35">
      <c r="A3078" s="594">
        <v>9</v>
      </c>
      <c r="B3078" s="581">
        <v>29.52</v>
      </c>
      <c r="C3078" s="759">
        <v>29.28</v>
      </c>
      <c r="D3078" s="772">
        <v>28.92</v>
      </c>
      <c r="E3078" s="707">
        <v>0</v>
      </c>
      <c r="F3078" s="707">
        <v>0</v>
      </c>
      <c r="G3078" s="770">
        <v>33.200000000000003</v>
      </c>
      <c r="H3078" s="583">
        <v>22.4</v>
      </c>
      <c r="I3078" s="769">
        <v>88</v>
      </c>
      <c r="J3078" s="580">
        <v>62</v>
      </c>
      <c r="K3078" s="581">
        <v>2</v>
      </c>
      <c r="L3078" s="581">
        <v>5</v>
      </c>
      <c r="M3078" s="581">
        <v>0.89</v>
      </c>
      <c r="N3078" s="580">
        <v>0.24</v>
      </c>
      <c r="O3078" s="740">
        <f t="shared" si="603"/>
        <v>0.56499999999999995</v>
      </c>
      <c r="P3078" s="582">
        <v>0.10416666666666667</v>
      </c>
      <c r="Q3078" s="583">
        <v>0</v>
      </c>
    </row>
    <row r="3079" spans="1:17" ht="15" thickBot="1" x14ac:dyDescent="0.4">
      <c r="A3079" s="735">
        <v>10</v>
      </c>
      <c r="B3079" s="581">
        <v>27.96</v>
      </c>
      <c r="C3079" s="759">
        <v>28.28</v>
      </c>
      <c r="D3079" s="772">
        <v>29</v>
      </c>
      <c r="E3079" s="707">
        <v>0</v>
      </c>
      <c r="F3079" s="707">
        <v>0</v>
      </c>
      <c r="G3079" s="770">
        <v>30</v>
      </c>
      <c r="H3079" s="583">
        <v>22.2</v>
      </c>
      <c r="I3079" s="769">
        <v>92</v>
      </c>
      <c r="J3079" s="580">
        <v>70</v>
      </c>
      <c r="K3079" s="581">
        <v>1.8</v>
      </c>
      <c r="L3079" s="581">
        <v>1.06</v>
      </c>
      <c r="M3079" s="580">
        <v>0.96</v>
      </c>
      <c r="N3079" s="581">
        <v>0.35</v>
      </c>
      <c r="O3079" s="740">
        <f t="shared" si="603"/>
        <v>0.65500000000000003</v>
      </c>
      <c r="P3079" s="582">
        <v>0</v>
      </c>
      <c r="Q3079" s="583">
        <v>0</v>
      </c>
    </row>
    <row r="3080" spans="1:17" ht="15" thickBot="1" x14ac:dyDescent="0.4">
      <c r="A3080" s="597" t="s">
        <v>16</v>
      </c>
      <c r="B3080" s="604">
        <f>SUM(B3070:B3079)</f>
        <v>286.24</v>
      </c>
      <c r="C3080" s="604">
        <f>SUM(C3070:C3079)</f>
        <v>282.12</v>
      </c>
      <c r="D3080" s="604">
        <f>SUM(D3070:D3079)</f>
        <v>284.88</v>
      </c>
      <c r="E3080" s="707">
        <v>0</v>
      </c>
      <c r="F3080" s="604"/>
      <c r="G3080" s="604">
        <f t="shared" ref="G3080:N3080" si="604">SUM(G3070:G3079)</f>
        <v>330</v>
      </c>
      <c r="H3080" s="604">
        <f t="shared" si="604"/>
        <v>213.8</v>
      </c>
      <c r="I3080" s="604">
        <f t="shared" si="604"/>
        <v>940</v>
      </c>
      <c r="J3080" s="604">
        <f t="shared" si="604"/>
        <v>591</v>
      </c>
      <c r="K3080" s="604">
        <f t="shared" si="604"/>
        <v>26.700000000000003</v>
      </c>
      <c r="L3080" s="604">
        <f t="shared" si="604"/>
        <v>53.759999999999991</v>
      </c>
      <c r="M3080" s="604">
        <f t="shared" si="604"/>
        <v>8.6000000000000014</v>
      </c>
      <c r="N3080" s="604">
        <f t="shared" si="604"/>
        <v>2.48</v>
      </c>
      <c r="O3080" s="740">
        <f t="shared" si="603"/>
        <v>5.5400000000000009</v>
      </c>
      <c r="P3080" s="604"/>
      <c r="Q3080" s="604"/>
    </row>
    <row r="3081" spans="1:17" ht="15" thickBot="1" x14ac:dyDescent="0.4">
      <c r="A3081" s="597" t="s">
        <v>18</v>
      </c>
      <c r="B3081" s="604">
        <f>AVERAGE(B3070:B3079)</f>
        <v>28.624000000000002</v>
      </c>
      <c r="C3081" s="604">
        <f>AVERAGE(C3070:C3079)</f>
        <v>28.212</v>
      </c>
      <c r="D3081" s="604">
        <f>AVERAGE(D3070:D3079)</f>
        <v>28.488</v>
      </c>
      <c r="E3081" s="707">
        <v>0</v>
      </c>
      <c r="F3081" s="604"/>
      <c r="G3081" s="604">
        <f t="shared" ref="G3081:N3081" si="605">AVERAGE(G3070:G3079)</f>
        <v>33</v>
      </c>
      <c r="H3081" s="604">
        <f t="shared" si="605"/>
        <v>21.380000000000003</v>
      </c>
      <c r="I3081" s="604">
        <f t="shared" si="605"/>
        <v>94</v>
      </c>
      <c r="J3081" s="604">
        <f t="shared" si="605"/>
        <v>59.1</v>
      </c>
      <c r="K3081" s="604">
        <f t="shared" si="605"/>
        <v>2.6700000000000004</v>
      </c>
      <c r="L3081" s="604">
        <f t="shared" si="605"/>
        <v>5.3759999999999994</v>
      </c>
      <c r="M3081" s="604">
        <f t="shared" si="605"/>
        <v>0.8600000000000001</v>
      </c>
      <c r="N3081" s="604">
        <f t="shared" si="605"/>
        <v>0.248</v>
      </c>
      <c r="O3081" s="740">
        <f t="shared" si="603"/>
        <v>0.55400000000000005</v>
      </c>
      <c r="P3081" s="604"/>
      <c r="Q3081" s="604"/>
    </row>
    <row r="3082" spans="1:17" x14ac:dyDescent="0.35">
      <c r="A3082" s="735">
        <v>11</v>
      </c>
      <c r="B3082" s="581">
        <v>29.16</v>
      </c>
      <c r="C3082" s="759">
        <v>28.48</v>
      </c>
      <c r="D3082" s="772">
        <v>28.92</v>
      </c>
      <c r="E3082" s="707">
        <v>0</v>
      </c>
      <c r="F3082" s="707">
        <v>0</v>
      </c>
      <c r="G3082" s="773">
        <v>33</v>
      </c>
      <c r="H3082" s="583">
        <v>22</v>
      </c>
      <c r="I3082" s="769">
        <v>96</v>
      </c>
      <c r="J3082" s="580">
        <v>58</v>
      </c>
      <c r="K3082" s="581">
        <v>2.2000000000000002</v>
      </c>
      <c r="L3082" s="581">
        <v>5.94</v>
      </c>
      <c r="M3082" s="581">
        <v>0.88</v>
      </c>
      <c r="N3082" s="581">
        <v>0.15</v>
      </c>
      <c r="O3082" s="740">
        <f t="shared" si="603"/>
        <v>0.51500000000000001</v>
      </c>
      <c r="P3082" s="582">
        <v>9.7222222222222224E-2</v>
      </c>
      <c r="Q3082" s="583">
        <v>0</v>
      </c>
    </row>
    <row r="3083" spans="1:17" x14ac:dyDescent="0.35">
      <c r="A3083" s="594">
        <v>12</v>
      </c>
      <c r="B3083" s="580">
        <v>29.2</v>
      </c>
      <c r="C3083" s="580">
        <v>28.8</v>
      </c>
      <c r="D3083" s="735">
        <v>29</v>
      </c>
      <c r="E3083" s="707">
        <v>0</v>
      </c>
      <c r="F3083" s="707">
        <v>0</v>
      </c>
      <c r="G3083" s="770">
        <v>32</v>
      </c>
      <c r="H3083" s="583">
        <v>22.2</v>
      </c>
      <c r="I3083" s="769">
        <v>96</v>
      </c>
      <c r="J3083" s="580">
        <v>62</v>
      </c>
      <c r="K3083" s="581">
        <v>2.2000000000000002</v>
      </c>
      <c r="L3083" s="581">
        <v>3.96</v>
      </c>
      <c r="M3083" s="581">
        <v>0.92</v>
      </c>
      <c r="N3083" s="581">
        <v>0.12</v>
      </c>
      <c r="O3083" s="740">
        <f t="shared" si="603"/>
        <v>0.52</v>
      </c>
      <c r="P3083" s="760">
        <v>7.2916666666666671E-2</v>
      </c>
      <c r="Q3083" s="583">
        <v>0</v>
      </c>
    </row>
    <row r="3084" spans="1:17" x14ac:dyDescent="0.35">
      <c r="A3084" s="594">
        <v>13</v>
      </c>
      <c r="B3084" s="581">
        <v>30.16</v>
      </c>
      <c r="C3084" s="759">
        <v>29.24</v>
      </c>
      <c r="D3084" s="772">
        <v>29</v>
      </c>
      <c r="E3084" s="707">
        <v>0</v>
      </c>
      <c r="F3084" s="707">
        <v>0</v>
      </c>
      <c r="G3084" s="770">
        <v>33.200000000000003</v>
      </c>
      <c r="H3084" s="583">
        <v>20.399999999999999</v>
      </c>
      <c r="I3084" s="769">
        <v>96</v>
      </c>
      <c r="J3084" s="580">
        <v>62</v>
      </c>
      <c r="K3084" s="581">
        <v>2.8</v>
      </c>
      <c r="L3084" s="581">
        <v>6.04</v>
      </c>
      <c r="M3084" s="581">
        <v>0.92</v>
      </c>
      <c r="N3084" s="580">
        <v>0.82</v>
      </c>
      <c r="O3084" s="740">
        <f t="shared" si="603"/>
        <v>0.87</v>
      </c>
      <c r="P3084" s="760">
        <v>0.17708333333333334</v>
      </c>
      <c r="Q3084" s="583">
        <v>0</v>
      </c>
    </row>
    <row r="3085" spans="1:17" x14ac:dyDescent="0.35">
      <c r="A3085" s="594">
        <v>14</v>
      </c>
      <c r="B3085" s="586">
        <v>31.16</v>
      </c>
      <c r="C3085" s="759">
        <v>29.68</v>
      </c>
      <c r="D3085" s="772">
        <v>29</v>
      </c>
      <c r="E3085" s="707">
        <v>0</v>
      </c>
      <c r="F3085" s="707">
        <v>0</v>
      </c>
      <c r="G3085" s="770">
        <v>34.200000000000003</v>
      </c>
      <c r="H3085" s="583">
        <v>19</v>
      </c>
      <c r="I3085" s="769">
        <v>96</v>
      </c>
      <c r="J3085" s="580">
        <v>48</v>
      </c>
      <c r="K3085" s="586">
        <v>3</v>
      </c>
      <c r="L3085" s="586">
        <v>6.88</v>
      </c>
      <c r="M3085" s="578">
        <v>0.88</v>
      </c>
      <c r="N3085" s="586">
        <v>3.0000000000000001E-3</v>
      </c>
      <c r="O3085" s="740">
        <f t="shared" si="603"/>
        <v>0.4415</v>
      </c>
      <c r="P3085" s="588">
        <v>0.4201388888888889</v>
      </c>
      <c r="Q3085" s="583">
        <v>0</v>
      </c>
    </row>
    <row r="3086" spans="1:17" x14ac:dyDescent="0.35">
      <c r="A3086" s="594">
        <v>15</v>
      </c>
      <c r="B3086" s="581">
        <v>31.72</v>
      </c>
      <c r="C3086" s="759">
        <v>30.48</v>
      </c>
      <c r="D3086" s="772">
        <v>29.16</v>
      </c>
      <c r="E3086" s="707">
        <v>0</v>
      </c>
      <c r="F3086" s="707">
        <v>0</v>
      </c>
      <c r="G3086" s="770">
        <v>34.799999999999997</v>
      </c>
      <c r="H3086" s="583">
        <v>21.4</v>
      </c>
      <c r="I3086" s="769">
        <v>92</v>
      </c>
      <c r="J3086" s="580">
        <v>55</v>
      </c>
      <c r="K3086" s="581">
        <v>5</v>
      </c>
      <c r="L3086" s="581">
        <v>5.12</v>
      </c>
      <c r="M3086" s="581">
        <v>0.88</v>
      </c>
      <c r="N3086" s="581">
        <v>0.2</v>
      </c>
      <c r="O3086" s="740">
        <f t="shared" si="603"/>
        <v>0.54</v>
      </c>
      <c r="P3086" s="582">
        <v>0.27083333333333331</v>
      </c>
      <c r="Q3086" s="583">
        <v>0</v>
      </c>
    </row>
    <row r="3087" spans="1:17" x14ac:dyDescent="0.35">
      <c r="A3087" s="594">
        <v>16</v>
      </c>
      <c r="B3087" s="581">
        <v>31.84</v>
      </c>
      <c r="C3087" s="759">
        <v>30.56</v>
      </c>
      <c r="D3087" s="772">
        <v>29.36</v>
      </c>
      <c r="E3087" s="707">
        <v>0</v>
      </c>
      <c r="F3087" s="707">
        <v>0</v>
      </c>
      <c r="G3087" s="770">
        <v>35</v>
      </c>
      <c r="H3087" s="583">
        <v>20.8</v>
      </c>
      <c r="I3087" s="769">
        <v>92</v>
      </c>
      <c r="J3087" s="580">
        <v>53</v>
      </c>
      <c r="K3087" s="581">
        <v>3.7</v>
      </c>
      <c r="L3087" s="581">
        <v>8</v>
      </c>
      <c r="M3087" s="581">
        <v>0.85</v>
      </c>
      <c r="N3087" s="580">
        <v>0.15</v>
      </c>
      <c r="O3087" s="740">
        <f t="shared" si="603"/>
        <v>0.5</v>
      </c>
      <c r="P3087" s="582">
        <v>0.23958333333333334</v>
      </c>
      <c r="Q3087" s="583">
        <v>0</v>
      </c>
    </row>
    <row r="3088" spans="1:17" x14ac:dyDescent="0.35">
      <c r="A3088" s="594">
        <v>17</v>
      </c>
      <c r="B3088" s="581">
        <v>31.44</v>
      </c>
      <c r="C3088" s="759">
        <v>30.56</v>
      </c>
      <c r="D3088" s="772">
        <v>29.4</v>
      </c>
      <c r="E3088" s="707">
        <v>0</v>
      </c>
      <c r="F3088" s="707">
        <v>0</v>
      </c>
      <c r="G3088" s="770">
        <v>34</v>
      </c>
      <c r="H3088" s="583">
        <v>22.4</v>
      </c>
      <c r="I3088" s="769">
        <v>92</v>
      </c>
      <c r="J3088" s="580">
        <v>52</v>
      </c>
      <c r="K3088" s="581">
        <v>3.6</v>
      </c>
      <c r="L3088" s="581">
        <v>5.94</v>
      </c>
      <c r="M3088" s="580">
        <v>1.03</v>
      </c>
      <c r="N3088" s="581">
        <v>0.56000000000000005</v>
      </c>
      <c r="O3088" s="740">
        <f t="shared" si="603"/>
        <v>0.79500000000000004</v>
      </c>
      <c r="P3088" s="582">
        <v>6.25E-2</v>
      </c>
      <c r="Q3088" s="583">
        <v>0</v>
      </c>
    </row>
    <row r="3089" spans="1:17" x14ac:dyDescent="0.35">
      <c r="A3089" s="594">
        <v>18</v>
      </c>
      <c r="B3089" s="581">
        <v>32.159999999999997</v>
      </c>
      <c r="C3089" s="759">
        <v>30.76</v>
      </c>
      <c r="D3089" s="772">
        <v>29.6</v>
      </c>
      <c r="E3089" s="707">
        <v>0</v>
      </c>
      <c r="F3089" s="707">
        <v>0</v>
      </c>
      <c r="G3089" s="773">
        <v>35.4</v>
      </c>
      <c r="H3089" s="583">
        <v>20.2</v>
      </c>
      <c r="I3089" s="769">
        <v>92</v>
      </c>
      <c r="J3089" s="580">
        <v>51</v>
      </c>
      <c r="K3089" s="581">
        <v>3.4</v>
      </c>
      <c r="L3089" s="581">
        <v>6.06</v>
      </c>
      <c r="M3089" s="581">
        <v>0.83</v>
      </c>
      <c r="N3089" s="581">
        <v>0.17</v>
      </c>
      <c r="O3089" s="740">
        <f t="shared" si="603"/>
        <v>0.5</v>
      </c>
      <c r="P3089" s="582">
        <v>0.33333333333333331</v>
      </c>
      <c r="Q3089" s="583">
        <v>0</v>
      </c>
    </row>
    <row r="3090" spans="1:17" x14ac:dyDescent="0.35">
      <c r="A3090" s="594">
        <v>19</v>
      </c>
      <c r="B3090" s="581">
        <v>33</v>
      </c>
      <c r="C3090" s="759">
        <v>31.52</v>
      </c>
      <c r="D3090" s="772">
        <v>29.68</v>
      </c>
      <c r="E3090" s="707">
        <v>0</v>
      </c>
      <c r="F3090" s="707">
        <v>0</v>
      </c>
      <c r="G3090" s="770">
        <v>35.200000000000003</v>
      </c>
      <c r="H3090" s="583">
        <v>21.4</v>
      </c>
      <c r="I3090" s="769">
        <v>92</v>
      </c>
      <c r="J3090" s="580">
        <v>46</v>
      </c>
      <c r="K3090" s="581">
        <v>4.8</v>
      </c>
      <c r="L3090" s="581">
        <v>7.96</v>
      </c>
      <c r="M3090" s="581">
        <v>1.36</v>
      </c>
      <c r="N3090" s="581">
        <v>0.19</v>
      </c>
      <c r="O3090" s="740">
        <f t="shared" si="603"/>
        <v>0.77500000000000002</v>
      </c>
      <c r="P3090" s="760">
        <v>0.33680555555555558</v>
      </c>
      <c r="Q3090" s="583">
        <v>0</v>
      </c>
    </row>
    <row r="3091" spans="1:17" ht="15" thickBot="1" x14ac:dyDescent="0.4">
      <c r="A3091" s="735">
        <v>20</v>
      </c>
      <c r="B3091" s="581">
        <v>32.6</v>
      </c>
      <c r="C3091" s="759">
        <v>31.36</v>
      </c>
      <c r="D3091" s="772">
        <v>30</v>
      </c>
      <c r="E3091" s="707">
        <v>0</v>
      </c>
      <c r="F3091" s="707">
        <v>0</v>
      </c>
      <c r="G3091" s="770">
        <v>35</v>
      </c>
      <c r="H3091" s="583">
        <v>21</v>
      </c>
      <c r="I3091" s="769">
        <v>88</v>
      </c>
      <c r="J3091" s="580">
        <v>44</v>
      </c>
      <c r="K3091" s="581">
        <v>3.8</v>
      </c>
      <c r="L3091" s="581">
        <v>6.04</v>
      </c>
      <c r="M3091" s="581">
        <v>0.83</v>
      </c>
      <c r="N3091" s="580">
        <v>0.12</v>
      </c>
      <c r="O3091" s="740">
        <f t="shared" si="603"/>
        <v>0.47499999999999998</v>
      </c>
      <c r="P3091" s="760">
        <v>0.25347222222222221</v>
      </c>
      <c r="Q3091" s="583">
        <v>0</v>
      </c>
    </row>
    <row r="3092" spans="1:17" ht="15" thickBot="1" x14ac:dyDescent="0.4">
      <c r="A3092" s="597" t="s">
        <v>16</v>
      </c>
      <c r="B3092" s="604">
        <f>SUM(B3082:B3091)</f>
        <v>312.44</v>
      </c>
      <c r="C3092" s="604">
        <f>SUM(C3082:C3091)</f>
        <v>301.44</v>
      </c>
      <c r="D3092" s="604">
        <f>SUM(D3082:D3091)</f>
        <v>293.12</v>
      </c>
      <c r="E3092" s="707">
        <v>0</v>
      </c>
      <c r="F3092" s="707">
        <v>0</v>
      </c>
      <c r="G3092" s="604">
        <f t="shared" ref="G3092:N3092" si="606">SUM(G3082:G3091)</f>
        <v>341.79999999999995</v>
      </c>
      <c r="H3092" s="604">
        <f t="shared" si="606"/>
        <v>210.79999999999998</v>
      </c>
      <c r="I3092" s="604">
        <f t="shared" si="606"/>
        <v>932</v>
      </c>
      <c r="J3092" s="604">
        <f t="shared" si="606"/>
        <v>531</v>
      </c>
      <c r="K3092" s="604">
        <f t="shared" si="606"/>
        <v>34.5</v>
      </c>
      <c r="L3092" s="604">
        <f t="shared" si="606"/>
        <v>61.94</v>
      </c>
      <c r="M3092" s="604">
        <f t="shared" si="606"/>
        <v>9.3800000000000008</v>
      </c>
      <c r="N3092" s="604">
        <f t="shared" si="606"/>
        <v>2.4829999999999997</v>
      </c>
      <c r="O3092" s="740">
        <f t="shared" si="603"/>
        <v>5.9314999999999998</v>
      </c>
      <c r="P3092" s="604"/>
      <c r="Q3092" s="604"/>
    </row>
    <row r="3093" spans="1:17" ht="15" thickBot="1" x14ac:dyDescent="0.4">
      <c r="A3093" s="597" t="s">
        <v>18</v>
      </c>
      <c r="B3093" s="604">
        <f>AVERAGE(B3082:B3091)</f>
        <v>31.244</v>
      </c>
      <c r="C3093" s="604">
        <f>AVERAGE(C3082:C3091)</f>
        <v>30.143999999999998</v>
      </c>
      <c r="D3093" s="604">
        <f>AVERAGE(D3082:D3091)</f>
        <v>29.312000000000001</v>
      </c>
      <c r="E3093" s="707">
        <v>0</v>
      </c>
      <c r="F3093" s="707">
        <v>0</v>
      </c>
      <c r="G3093" s="604">
        <f t="shared" ref="G3093:M3093" si="607">AVERAGE(G3082:G3091)</f>
        <v>34.179999999999993</v>
      </c>
      <c r="H3093" s="604">
        <f t="shared" si="607"/>
        <v>21.08</v>
      </c>
      <c r="I3093" s="604">
        <f t="shared" si="607"/>
        <v>93.2</v>
      </c>
      <c r="J3093" s="604">
        <f t="shared" si="607"/>
        <v>53.1</v>
      </c>
      <c r="K3093" s="604">
        <f t="shared" si="607"/>
        <v>3.45</v>
      </c>
      <c r="L3093" s="604">
        <f t="shared" si="607"/>
        <v>6.194</v>
      </c>
      <c r="M3093" s="604">
        <f t="shared" si="607"/>
        <v>0.93800000000000006</v>
      </c>
      <c r="N3093" s="581">
        <v>0.35</v>
      </c>
      <c r="O3093" s="740">
        <f t="shared" si="603"/>
        <v>0.64400000000000002</v>
      </c>
      <c r="P3093" s="604"/>
      <c r="Q3093" s="604"/>
    </row>
    <row r="3094" spans="1:17" x14ac:dyDescent="0.35">
      <c r="A3094" s="735">
        <v>21</v>
      </c>
      <c r="B3094" s="586">
        <v>31.96</v>
      </c>
      <c r="C3094" s="759">
        <v>31.12</v>
      </c>
      <c r="D3094" s="772">
        <v>30.24</v>
      </c>
      <c r="E3094" s="707">
        <v>0</v>
      </c>
      <c r="F3094" s="707">
        <v>0</v>
      </c>
      <c r="G3094" s="770">
        <v>33.6</v>
      </c>
      <c r="H3094" s="583">
        <v>20.399999999999999</v>
      </c>
      <c r="I3094" s="769">
        <v>96</v>
      </c>
      <c r="J3094" s="580">
        <v>60</v>
      </c>
      <c r="K3094" s="586">
        <v>3.5</v>
      </c>
      <c r="L3094" s="586">
        <v>5.84</v>
      </c>
      <c r="M3094" s="578">
        <v>0.82</v>
      </c>
      <c r="N3094" s="586">
        <v>0.11</v>
      </c>
      <c r="O3094" s="740">
        <f t="shared" si="603"/>
        <v>0.46499999999999997</v>
      </c>
      <c r="P3094" s="588">
        <v>0.20138888888888887</v>
      </c>
      <c r="Q3094" s="583">
        <v>0</v>
      </c>
    </row>
    <row r="3095" spans="1:17" x14ac:dyDescent="0.35">
      <c r="A3095" s="594">
        <v>22</v>
      </c>
      <c r="B3095" s="581">
        <v>31.48</v>
      </c>
      <c r="C3095" s="759">
        <v>30.68</v>
      </c>
      <c r="D3095" s="772">
        <v>30.24</v>
      </c>
      <c r="E3095" s="707">
        <v>0</v>
      </c>
      <c r="F3095" s="707">
        <v>0</v>
      </c>
      <c r="G3095" s="770">
        <v>33</v>
      </c>
      <c r="H3095" s="583">
        <v>22</v>
      </c>
      <c r="I3095" s="769">
        <v>84</v>
      </c>
      <c r="J3095" s="580">
        <v>49</v>
      </c>
      <c r="K3095" s="581">
        <v>2.7</v>
      </c>
      <c r="L3095" s="581">
        <v>3.72</v>
      </c>
      <c r="M3095" s="581">
        <v>0.7</v>
      </c>
      <c r="N3095" s="581">
        <v>0.32</v>
      </c>
      <c r="O3095" s="740">
        <f t="shared" si="603"/>
        <v>0.51</v>
      </c>
      <c r="P3095" s="582">
        <v>0.1875</v>
      </c>
      <c r="Q3095" s="583">
        <v>0</v>
      </c>
    </row>
    <row r="3096" spans="1:17" x14ac:dyDescent="0.35">
      <c r="A3096" s="594">
        <v>23</v>
      </c>
      <c r="B3096" s="581">
        <v>32.840000000000003</v>
      </c>
      <c r="C3096" s="759">
        <v>31.4</v>
      </c>
      <c r="D3096" s="772">
        <v>30.32</v>
      </c>
      <c r="E3096" s="707">
        <v>0</v>
      </c>
      <c r="F3096" s="707">
        <v>0</v>
      </c>
      <c r="G3096" s="770">
        <v>34</v>
      </c>
      <c r="H3096" s="583">
        <v>21.2</v>
      </c>
      <c r="I3096" s="769">
        <v>92</v>
      </c>
      <c r="J3096" s="580">
        <v>49</v>
      </c>
      <c r="K3096" s="581">
        <v>2.8</v>
      </c>
      <c r="L3096" s="581">
        <v>8.44</v>
      </c>
      <c r="M3096" s="581">
        <v>1.1000000000000001</v>
      </c>
      <c r="N3096" s="580">
        <v>0.18</v>
      </c>
      <c r="O3096" s="740">
        <f t="shared" si="603"/>
        <v>0.64</v>
      </c>
      <c r="P3096" s="582">
        <v>0.3888888888888889</v>
      </c>
      <c r="Q3096" s="583">
        <v>0</v>
      </c>
    </row>
    <row r="3097" spans="1:17" x14ac:dyDescent="0.35">
      <c r="A3097" s="594">
        <v>24</v>
      </c>
      <c r="B3097" s="581">
        <v>31.36</v>
      </c>
      <c r="C3097" s="759">
        <v>30.92</v>
      </c>
      <c r="D3097" s="772">
        <v>30.36</v>
      </c>
      <c r="E3097" s="707">
        <v>0</v>
      </c>
      <c r="F3097" s="707">
        <v>0</v>
      </c>
      <c r="G3097" s="770">
        <v>33.6</v>
      </c>
      <c r="H3097" s="583">
        <v>21.2</v>
      </c>
      <c r="I3097" s="769">
        <v>84</v>
      </c>
      <c r="J3097" s="580">
        <v>49</v>
      </c>
      <c r="K3097" s="581">
        <v>4.2</v>
      </c>
      <c r="L3097" s="581">
        <v>6</v>
      </c>
      <c r="M3097" s="580">
        <v>0.75</v>
      </c>
      <c r="N3097" s="581">
        <v>0.4</v>
      </c>
      <c r="O3097" s="740">
        <f t="shared" si="603"/>
        <v>0.57499999999999996</v>
      </c>
      <c r="P3097" s="582">
        <v>9.7222222222222224E-2</v>
      </c>
      <c r="Q3097" s="583">
        <v>0</v>
      </c>
    </row>
    <row r="3098" spans="1:17" x14ac:dyDescent="0.35">
      <c r="A3098" s="594">
        <v>25</v>
      </c>
      <c r="B3098" s="581">
        <v>31.68</v>
      </c>
      <c r="C3098" s="759">
        <v>30.8</v>
      </c>
      <c r="D3098" s="772">
        <v>30.4</v>
      </c>
      <c r="E3098" s="707">
        <v>0</v>
      </c>
      <c r="F3098" s="707">
        <v>0</v>
      </c>
      <c r="G3098" s="773">
        <v>33.4</v>
      </c>
      <c r="H3098" s="583">
        <v>20.8</v>
      </c>
      <c r="I3098" s="769">
        <v>92</v>
      </c>
      <c r="J3098" s="580">
        <v>49</v>
      </c>
      <c r="K3098" s="581">
        <v>4.4000000000000004</v>
      </c>
      <c r="L3098" s="581">
        <v>6</v>
      </c>
      <c r="M3098" s="581">
        <v>0.97</v>
      </c>
      <c r="N3098" s="581">
        <v>0.32</v>
      </c>
      <c r="O3098" s="740">
        <f t="shared" si="603"/>
        <v>0.64500000000000002</v>
      </c>
      <c r="P3098" s="582">
        <v>0.18055555555555555</v>
      </c>
      <c r="Q3098" s="583">
        <v>0</v>
      </c>
    </row>
    <row r="3099" spans="1:17" x14ac:dyDescent="0.35">
      <c r="A3099" s="594">
        <v>26</v>
      </c>
      <c r="B3099" s="581">
        <v>32.880000000000003</v>
      </c>
      <c r="C3099" s="759">
        <v>31.52</v>
      </c>
      <c r="D3099" s="772">
        <v>30.4</v>
      </c>
      <c r="E3099" s="707">
        <v>0</v>
      </c>
      <c r="F3099" s="707">
        <v>0</v>
      </c>
      <c r="G3099" s="770">
        <v>35.4</v>
      </c>
      <c r="H3099" s="583">
        <v>21.2</v>
      </c>
      <c r="I3099" s="769">
        <v>88</v>
      </c>
      <c r="J3099" s="580">
        <v>45</v>
      </c>
      <c r="K3099" s="581">
        <v>4.5999999999999996</v>
      </c>
      <c r="L3099" s="581">
        <v>8</v>
      </c>
      <c r="M3099" s="581">
        <v>1</v>
      </c>
      <c r="N3099" s="581">
        <v>0.32</v>
      </c>
      <c r="O3099" s="740">
        <f t="shared" si="603"/>
        <v>0.66</v>
      </c>
      <c r="P3099" s="760">
        <v>0.2638888888888889</v>
      </c>
      <c r="Q3099" s="583">
        <v>0</v>
      </c>
    </row>
    <row r="3100" spans="1:17" x14ac:dyDescent="0.35">
      <c r="A3100" s="594">
        <v>27</v>
      </c>
      <c r="B3100" s="581">
        <v>33.36</v>
      </c>
      <c r="C3100" s="759">
        <v>32.04</v>
      </c>
      <c r="D3100" s="772">
        <v>30.4</v>
      </c>
      <c r="E3100" s="707">
        <v>0</v>
      </c>
      <c r="F3100" s="707">
        <v>0</v>
      </c>
      <c r="G3100" s="770">
        <v>35.200000000000003</v>
      </c>
      <c r="H3100" s="583">
        <v>21.6</v>
      </c>
      <c r="I3100" s="769">
        <v>83</v>
      </c>
      <c r="J3100" s="580">
        <v>46</v>
      </c>
      <c r="K3100" s="581">
        <v>4.8</v>
      </c>
      <c r="L3100" s="581">
        <v>5.7</v>
      </c>
      <c r="M3100" s="581">
        <v>1.08</v>
      </c>
      <c r="N3100" s="580">
        <v>0.11</v>
      </c>
      <c r="O3100" s="740">
        <f t="shared" si="603"/>
        <v>0.59500000000000008</v>
      </c>
      <c r="P3100" s="760">
        <v>0.40277777777777773</v>
      </c>
      <c r="Q3100" s="583">
        <v>0</v>
      </c>
    </row>
    <row r="3101" spans="1:17" x14ac:dyDescent="0.35">
      <c r="A3101" s="594">
        <v>28</v>
      </c>
      <c r="B3101" s="586">
        <v>34.08</v>
      </c>
      <c r="C3101" s="759">
        <v>32.56</v>
      </c>
      <c r="D3101" s="772">
        <v>30.56</v>
      </c>
      <c r="E3101" s="707">
        <v>0</v>
      </c>
      <c r="F3101" s="707">
        <v>0</v>
      </c>
      <c r="G3101" s="770">
        <v>36.4</v>
      </c>
      <c r="H3101" s="583">
        <v>20.6</v>
      </c>
      <c r="I3101" s="769">
        <v>92</v>
      </c>
      <c r="J3101" s="580">
        <v>38</v>
      </c>
      <c r="K3101" s="586">
        <v>4.7</v>
      </c>
      <c r="L3101" s="586">
        <v>7.26</v>
      </c>
      <c r="M3101" s="578">
        <v>1.1299999999999999</v>
      </c>
      <c r="N3101" s="586">
        <v>0.32</v>
      </c>
      <c r="O3101" s="740">
        <f t="shared" si="603"/>
        <v>0.72499999999999998</v>
      </c>
      <c r="P3101" s="588">
        <v>0.4375</v>
      </c>
      <c r="Q3101" s="583">
        <v>0</v>
      </c>
    </row>
    <row r="3102" spans="1:17" x14ac:dyDescent="0.35">
      <c r="A3102" s="594">
        <v>29</v>
      </c>
      <c r="B3102" s="581">
        <v>33.92</v>
      </c>
      <c r="C3102" s="759">
        <v>32.479999999999997</v>
      </c>
      <c r="D3102" s="772">
        <v>30.88</v>
      </c>
      <c r="E3102" s="707">
        <v>0</v>
      </c>
      <c r="F3102" s="707">
        <v>0</v>
      </c>
      <c r="G3102" s="770">
        <v>36.200000000000003</v>
      </c>
      <c r="H3102" s="583">
        <v>20.399999999999999</v>
      </c>
      <c r="I3102" s="769">
        <v>87</v>
      </c>
      <c r="J3102" s="580">
        <v>38</v>
      </c>
      <c r="K3102" s="581">
        <v>5.3</v>
      </c>
      <c r="L3102" s="581">
        <v>9.2200000000000006</v>
      </c>
      <c r="M3102" s="581">
        <v>1.22</v>
      </c>
      <c r="N3102" s="581">
        <v>0.48</v>
      </c>
      <c r="O3102" s="740">
        <f t="shared" si="603"/>
        <v>0.85</v>
      </c>
      <c r="P3102" s="582">
        <v>0.42708333333333331</v>
      </c>
      <c r="Q3102" s="583">
        <v>0</v>
      </c>
    </row>
    <row r="3103" spans="1:17" x14ac:dyDescent="0.35">
      <c r="A3103" s="594">
        <v>30</v>
      </c>
      <c r="B3103" s="581">
        <v>33.799999999999997</v>
      </c>
      <c r="C3103" s="759">
        <v>32.6</v>
      </c>
      <c r="D3103" s="772">
        <v>31</v>
      </c>
      <c r="E3103" s="707">
        <v>0</v>
      </c>
      <c r="F3103" s="707">
        <v>0</v>
      </c>
      <c r="G3103" s="773">
        <v>35.4</v>
      </c>
      <c r="H3103" s="583">
        <v>21.8</v>
      </c>
      <c r="I3103" s="769">
        <v>88</v>
      </c>
      <c r="J3103" s="580">
        <v>42</v>
      </c>
      <c r="K3103" s="581">
        <v>6.4</v>
      </c>
      <c r="L3103" s="581">
        <v>9.1999999999999993</v>
      </c>
      <c r="M3103" s="581">
        <v>1.22</v>
      </c>
      <c r="N3103" s="581">
        <v>0.97</v>
      </c>
      <c r="O3103" s="740">
        <f t="shared" si="603"/>
        <v>1.095</v>
      </c>
      <c r="P3103" s="582">
        <v>0.30902777777777779</v>
      </c>
      <c r="Q3103" s="583">
        <v>0</v>
      </c>
    </row>
    <row r="3104" spans="1:17" ht="15" thickBot="1" x14ac:dyDescent="0.4">
      <c r="A3104" s="735">
        <v>31</v>
      </c>
      <c r="B3104" s="581">
        <v>33.64</v>
      </c>
      <c r="C3104" s="759">
        <v>32.479999999999997</v>
      </c>
      <c r="D3104" s="772">
        <v>31</v>
      </c>
      <c r="E3104" s="707">
        <v>0</v>
      </c>
      <c r="F3104" s="707">
        <v>0</v>
      </c>
      <c r="G3104" s="583">
        <v>35.200000000000003</v>
      </c>
      <c r="H3104" s="583">
        <v>21.4</v>
      </c>
      <c r="I3104" s="769">
        <v>84</v>
      </c>
      <c r="J3104" s="580">
        <v>44</v>
      </c>
      <c r="K3104" s="581">
        <v>4.2</v>
      </c>
      <c r="L3104" s="581">
        <v>8.06</v>
      </c>
      <c r="M3104" s="581">
        <v>1.2</v>
      </c>
      <c r="N3104" s="580">
        <v>0.51</v>
      </c>
      <c r="O3104" s="740">
        <f t="shared" si="603"/>
        <v>0.85499999999999998</v>
      </c>
      <c r="P3104" s="582">
        <v>0.29166666666666669</v>
      </c>
      <c r="Q3104" s="583">
        <v>0</v>
      </c>
    </row>
    <row r="3105" spans="1:17" ht="15" thickBot="1" x14ac:dyDescent="0.4">
      <c r="A3105" s="597" t="s">
        <v>16</v>
      </c>
      <c r="B3105" s="583">
        <f>SUM(B3094:B3104)</f>
        <v>361</v>
      </c>
      <c r="C3105" s="583">
        <f>SUM(C3094:C3104)</f>
        <v>348.6</v>
      </c>
      <c r="D3105" s="583">
        <f>SUM(D3094:D3104)</f>
        <v>335.8</v>
      </c>
      <c r="E3105" s="707">
        <v>0</v>
      </c>
      <c r="F3105" s="707">
        <v>0</v>
      </c>
      <c r="G3105" s="583">
        <f t="shared" ref="G3105:O3105" si="608">SUM(G3094:G3104)</f>
        <v>381.39999999999992</v>
      </c>
      <c r="H3105" s="583">
        <f t="shared" si="608"/>
        <v>232.60000000000002</v>
      </c>
      <c r="I3105" s="583">
        <f t="shared" si="608"/>
        <v>970</v>
      </c>
      <c r="J3105" s="583">
        <f t="shared" si="608"/>
        <v>509</v>
      </c>
      <c r="K3105" s="583">
        <f t="shared" si="608"/>
        <v>47.6</v>
      </c>
      <c r="L3105" s="583">
        <f t="shared" si="608"/>
        <v>77.44</v>
      </c>
      <c r="M3105" s="583">
        <f t="shared" si="608"/>
        <v>11.19</v>
      </c>
      <c r="N3105" s="583">
        <f t="shared" si="608"/>
        <v>4.04</v>
      </c>
      <c r="O3105" s="583">
        <f t="shared" si="608"/>
        <v>7.6149999999999984</v>
      </c>
      <c r="P3105" s="583"/>
      <c r="Q3105" s="583"/>
    </row>
    <row r="3106" spans="1:17" ht="15" thickBot="1" x14ac:dyDescent="0.4">
      <c r="A3106" s="597" t="s">
        <v>18</v>
      </c>
      <c r="B3106" s="583">
        <f>AVERAGE(B3094:B3104)</f>
        <v>32.81818181818182</v>
      </c>
      <c r="C3106" s="583">
        <f>AVERAGE(C3094:C3104)</f>
        <v>31.690909090909091</v>
      </c>
      <c r="D3106" s="583">
        <f>AVERAGE(D3094:D3104)</f>
        <v>30.527272727272727</v>
      </c>
      <c r="E3106" s="707">
        <v>0</v>
      </c>
      <c r="F3106" s="707">
        <v>0</v>
      </c>
      <c r="G3106" s="583">
        <f t="shared" ref="G3106:O3106" si="609">AVERAGE(G3094:G3104)</f>
        <v>34.672727272727265</v>
      </c>
      <c r="H3106" s="583">
        <f t="shared" si="609"/>
        <v>21.145454545454548</v>
      </c>
      <c r="I3106" s="583">
        <f t="shared" si="609"/>
        <v>88.181818181818187</v>
      </c>
      <c r="J3106" s="583">
        <f t="shared" si="609"/>
        <v>46.272727272727273</v>
      </c>
      <c r="K3106" s="583">
        <f t="shared" si="609"/>
        <v>4.3272727272727272</v>
      </c>
      <c r="L3106" s="583">
        <f t="shared" si="609"/>
        <v>7.04</v>
      </c>
      <c r="M3106" s="583">
        <f t="shared" si="609"/>
        <v>1.0172727272727273</v>
      </c>
      <c r="N3106" s="583">
        <f t="shared" si="609"/>
        <v>0.36727272727272725</v>
      </c>
      <c r="O3106" s="583">
        <f t="shared" si="609"/>
        <v>0.69227272727272715</v>
      </c>
      <c r="P3106" s="583"/>
      <c r="Q3106" s="583"/>
    </row>
    <row r="3107" spans="1:17" x14ac:dyDescent="0.35">
      <c r="A3107" s="645" t="s">
        <v>49</v>
      </c>
      <c r="B3107" s="579">
        <f>B3105+B3092+B3080</f>
        <v>959.68000000000006</v>
      </c>
      <c r="C3107" s="579">
        <f>C3105+C3092+C3080</f>
        <v>932.16</v>
      </c>
      <c r="D3107" s="579">
        <f>D3105+D3092+D3080</f>
        <v>913.80000000000007</v>
      </c>
      <c r="E3107" s="707">
        <v>0</v>
      </c>
      <c r="F3107" s="707">
        <v>0</v>
      </c>
      <c r="G3107" s="579">
        <f t="shared" ref="G3107:O3107" si="610">G3105+G3092+G3080</f>
        <v>1053.1999999999998</v>
      </c>
      <c r="H3107" s="579">
        <f t="shared" si="610"/>
        <v>657.2</v>
      </c>
      <c r="I3107" s="579">
        <f t="shared" si="610"/>
        <v>2842</v>
      </c>
      <c r="J3107" s="579">
        <f t="shared" si="610"/>
        <v>1631</v>
      </c>
      <c r="K3107" s="579">
        <f t="shared" si="610"/>
        <v>108.8</v>
      </c>
      <c r="L3107" s="579">
        <f t="shared" si="610"/>
        <v>193.14</v>
      </c>
      <c r="M3107" s="579">
        <f t="shared" si="610"/>
        <v>29.17</v>
      </c>
      <c r="N3107" s="579">
        <f t="shared" si="610"/>
        <v>9.0030000000000001</v>
      </c>
      <c r="O3107" s="579">
        <f t="shared" si="610"/>
        <v>19.086500000000001</v>
      </c>
      <c r="P3107" s="579"/>
      <c r="Q3107" s="579"/>
    </row>
    <row r="3108" spans="1:17" x14ac:dyDescent="0.35">
      <c r="A3108" s="580" t="s">
        <v>21</v>
      </c>
      <c r="B3108" s="691">
        <f>B3107/31</f>
        <v>30.957419354838713</v>
      </c>
      <c r="C3108" s="691">
        <f>C3107/31</f>
        <v>30.069677419354839</v>
      </c>
      <c r="D3108" s="691">
        <f>D3107/31</f>
        <v>29.477419354838712</v>
      </c>
      <c r="E3108" s="707">
        <v>0</v>
      </c>
      <c r="F3108" s="707">
        <v>0</v>
      </c>
      <c r="G3108" s="691">
        <f t="shared" ref="G3108:O3108" si="611">G3107/31</f>
        <v>33.974193548387092</v>
      </c>
      <c r="H3108" s="691">
        <f t="shared" si="611"/>
        <v>21.200000000000003</v>
      </c>
      <c r="I3108" s="691">
        <f t="shared" si="611"/>
        <v>91.677419354838705</v>
      </c>
      <c r="J3108" s="691">
        <f t="shared" si="611"/>
        <v>52.612903225806448</v>
      </c>
      <c r="K3108" s="691">
        <f t="shared" si="611"/>
        <v>3.5096774193548388</v>
      </c>
      <c r="L3108" s="691">
        <f t="shared" si="611"/>
        <v>6.2303225806451605</v>
      </c>
      <c r="M3108" s="691">
        <f t="shared" si="611"/>
        <v>0.94096774193548394</v>
      </c>
      <c r="N3108" s="691">
        <f t="shared" si="611"/>
        <v>0.29041935483870968</v>
      </c>
      <c r="O3108" s="691">
        <f t="shared" si="611"/>
        <v>0.61569354838709678</v>
      </c>
      <c r="P3108" s="691"/>
      <c r="Q3108" s="691"/>
    </row>
    <row r="3109" spans="1:17" x14ac:dyDescent="0.35">
      <c r="A3109" s="634"/>
      <c r="B3109" s="634"/>
      <c r="C3109" s="634"/>
      <c r="D3109" s="634"/>
      <c r="E3109" s="634"/>
      <c r="F3109" s="634"/>
      <c r="G3109" s="634"/>
      <c r="H3109" s="634"/>
      <c r="I3109" s="634"/>
      <c r="J3109" s="634"/>
      <c r="K3109" s="634"/>
      <c r="L3109" s="634"/>
      <c r="M3109" s="634"/>
      <c r="N3109" s="634"/>
      <c r="O3109" s="634"/>
      <c r="P3109" s="634"/>
      <c r="Q3109" s="634"/>
    </row>
    <row r="3110" spans="1:17" ht="15" thickBot="1" x14ac:dyDescent="0.4">
      <c r="A3110" s="634"/>
      <c r="B3110" s="1589" t="s">
        <v>414</v>
      </c>
      <c r="C3110" s="1589"/>
      <c r="D3110" s="1589"/>
      <c r="E3110" s="1589"/>
      <c r="F3110" s="1589"/>
      <c r="G3110" s="1589"/>
      <c r="H3110" s="1589"/>
      <c r="I3110" s="1589"/>
      <c r="J3110" s="1589"/>
      <c r="K3110" s="1589"/>
      <c r="L3110" s="1589"/>
      <c r="M3110" s="1589"/>
      <c r="N3110" s="658"/>
      <c r="O3110" s="658"/>
      <c r="P3110" s="657"/>
      <c r="Q3110" s="634"/>
    </row>
    <row r="3111" spans="1:17" ht="29.25" customHeight="1" x14ac:dyDescent="0.35">
      <c r="A3111" s="1569" t="s">
        <v>1</v>
      </c>
      <c r="B3111" s="1460" t="s">
        <v>23</v>
      </c>
      <c r="C3111" s="1578"/>
      <c r="D3111" s="1578"/>
      <c r="E3111" s="1578"/>
      <c r="F3111" s="1571"/>
      <c r="G3111" s="1460" t="s">
        <v>24</v>
      </c>
      <c r="H3111" s="1571"/>
      <c r="I3111" s="1460" t="s">
        <v>4</v>
      </c>
      <c r="J3111" s="1571"/>
      <c r="K3111" s="1572" t="s">
        <v>5</v>
      </c>
      <c r="L3111" s="1573"/>
      <c r="M3111" s="1590" t="s">
        <v>6</v>
      </c>
      <c r="N3111" s="1591"/>
      <c r="O3111" s="1592"/>
      <c r="P3111" s="1593" t="s">
        <v>7</v>
      </c>
      <c r="Q3111" s="1593" t="s">
        <v>8</v>
      </c>
    </row>
    <row r="3112" spans="1:17" ht="26" x14ac:dyDescent="0.35">
      <c r="A3112" s="1597"/>
      <c r="B3112" s="568" t="s">
        <v>396</v>
      </c>
      <c r="C3112" s="568" t="s">
        <v>399</v>
      </c>
      <c r="D3112" s="709" t="s">
        <v>322</v>
      </c>
      <c r="E3112" s="709" t="s">
        <v>228</v>
      </c>
      <c r="F3112" s="709" t="s">
        <v>229</v>
      </c>
      <c r="G3112" s="568" t="s">
        <v>9</v>
      </c>
      <c r="H3112" s="568" t="s">
        <v>10</v>
      </c>
      <c r="I3112" s="568" t="s">
        <v>9</v>
      </c>
      <c r="J3112" s="568" t="s">
        <v>10</v>
      </c>
      <c r="K3112" s="568" t="s">
        <v>11</v>
      </c>
      <c r="L3112" s="568" t="s">
        <v>12</v>
      </c>
      <c r="M3112" s="606" t="s">
        <v>13</v>
      </c>
      <c r="N3112" s="606" t="s">
        <v>14</v>
      </c>
      <c r="O3112" s="606" t="s">
        <v>15</v>
      </c>
      <c r="P3112" s="1579"/>
      <c r="Q3112" s="1579"/>
    </row>
    <row r="3113" spans="1:17" x14ac:dyDescent="0.35">
      <c r="A3113" s="735">
        <v>1</v>
      </c>
      <c r="B3113" s="627">
        <v>33.56</v>
      </c>
      <c r="C3113" s="627">
        <v>32.4</v>
      </c>
      <c r="D3113" s="772">
        <v>32</v>
      </c>
      <c r="E3113" s="707">
        <v>0</v>
      </c>
      <c r="F3113" s="707">
        <v>0</v>
      </c>
      <c r="G3113" s="751">
        <v>36.200000000000003</v>
      </c>
      <c r="H3113" s="627">
        <v>22</v>
      </c>
      <c r="I3113" s="627">
        <v>88</v>
      </c>
      <c r="J3113" s="627">
        <v>42</v>
      </c>
      <c r="K3113" s="627">
        <v>4.5999999999999996</v>
      </c>
      <c r="L3113" s="627">
        <v>5.88</v>
      </c>
      <c r="M3113" s="627">
        <v>1.1200000000000001</v>
      </c>
      <c r="N3113" s="627">
        <v>0.47</v>
      </c>
      <c r="O3113" s="740">
        <f>AVERAGE(M3113:N3113)</f>
        <v>0.79500000000000004</v>
      </c>
      <c r="P3113" s="642">
        <v>0.3611111111111111</v>
      </c>
      <c r="Q3113" s="736">
        <v>0</v>
      </c>
    </row>
    <row r="3114" spans="1:17" x14ac:dyDescent="0.35">
      <c r="A3114" s="735">
        <v>2</v>
      </c>
      <c r="B3114" s="576">
        <v>32.96</v>
      </c>
      <c r="C3114" s="774">
        <v>31.92</v>
      </c>
      <c r="D3114" s="775">
        <v>31.1</v>
      </c>
      <c r="E3114" s="707">
        <v>0</v>
      </c>
      <c r="F3114" s="707">
        <v>0</v>
      </c>
      <c r="G3114" s="776">
        <v>36.200000000000003</v>
      </c>
      <c r="H3114" s="572">
        <v>22.2</v>
      </c>
      <c r="I3114" s="750">
        <v>88</v>
      </c>
      <c r="J3114" s="750">
        <v>45</v>
      </c>
      <c r="K3114" s="576">
        <v>4.3</v>
      </c>
      <c r="L3114" s="576">
        <v>4.38</v>
      </c>
      <c r="M3114" s="576">
        <v>1.57</v>
      </c>
      <c r="N3114" s="576">
        <v>0.71</v>
      </c>
      <c r="O3114" s="740">
        <f t="shared" ref="O3114:O3151" si="612">AVERAGE(M3114:N3114)</f>
        <v>1.1400000000000001</v>
      </c>
      <c r="P3114" s="760">
        <v>0.25347222222222221</v>
      </c>
      <c r="Q3114" s="736">
        <v>0</v>
      </c>
    </row>
    <row r="3115" spans="1:17" x14ac:dyDescent="0.35">
      <c r="A3115" s="594">
        <v>3</v>
      </c>
      <c r="B3115" s="581">
        <v>32.44</v>
      </c>
      <c r="C3115" s="759">
        <v>32.119999999999997</v>
      </c>
      <c r="D3115" s="772">
        <v>31.2</v>
      </c>
      <c r="E3115" s="707">
        <v>0</v>
      </c>
      <c r="F3115" s="707">
        <v>0</v>
      </c>
      <c r="G3115" s="777">
        <v>35.4</v>
      </c>
      <c r="H3115" s="583">
        <v>21.4</v>
      </c>
      <c r="I3115" s="604">
        <v>92</v>
      </c>
      <c r="J3115" s="604">
        <v>55</v>
      </c>
      <c r="K3115" s="581">
        <v>2.7</v>
      </c>
      <c r="L3115" s="581">
        <v>5</v>
      </c>
      <c r="M3115" s="581">
        <v>1.1100000000000001</v>
      </c>
      <c r="N3115" s="580">
        <v>0.28999999999999998</v>
      </c>
      <c r="O3115" s="740">
        <f t="shared" si="612"/>
        <v>0.70000000000000007</v>
      </c>
      <c r="P3115" s="760">
        <v>0.14583333333333334</v>
      </c>
      <c r="Q3115" s="583">
        <v>4</v>
      </c>
    </row>
    <row r="3116" spans="1:17" x14ac:dyDescent="0.35">
      <c r="A3116" s="594">
        <v>4</v>
      </c>
      <c r="B3116" s="586">
        <v>33.159999999999997</v>
      </c>
      <c r="C3116" s="761">
        <v>31.92</v>
      </c>
      <c r="D3116" s="772">
        <v>31.2</v>
      </c>
      <c r="E3116" s="707">
        <v>0</v>
      </c>
      <c r="F3116" s="707">
        <v>0</v>
      </c>
      <c r="G3116" s="778">
        <v>36.4</v>
      </c>
      <c r="H3116" s="579">
        <v>21.2</v>
      </c>
      <c r="I3116" s="694">
        <v>96</v>
      </c>
      <c r="J3116" s="694">
        <v>42</v>
      </c>
      <c r="K3116" s="586">
        <v>5</v>
      </c>
      <c r="L3116" s="586">
        <v>7.34</v>
      </c>
      <c r="M3116" s="578">
        <v>1.49</v>
      </c>
      <c r="N3116" s="586">
        <v>0.85</v>
      </c>
      <c r="O3116" s="740">
        <f t="shared" si="612"/>
        <v>1.17</v>
      </c>
      <c r="P3116" s="588">
        <v>0.33333333333333331</v>
      </c>
      <c r="Q3116" s="736">
        <v>0</v>
      </c>
    </row>
    <row r="3117" spans="1:17" x14ac:dyDescent="0.35">
      <c r="A3117" s="594">
        <v>5</v>
      </c>
      <c r="B3117" s="581">
        <v>31.36</v>
      </c>
      <c r="C3117" s="759">
        <v>31.16</v>
      </c>
      <c r="D3117" s="772">
        <v>31.2</v>
      </c>
      <c r="E3117" s="707">
        <v>0</v>
      </c>
      <c r="F3117" s="707">
        <v>0</v>
      </c>
      <c r="G3117" s="777">
        <v>34</v>
      </c>
      <c r="H3117" s="583">
        <v>20.2</v>
      </c>
      <c r="I3117" s="604">
        <v>96</v>
      </c>
      <c r="J3117" s="604">
        <v>47</v>
      </c>
      <c r="K3117" s="581">
        <v>3.8</v>
      </c>
      <c r="L3117" s="581">
        <v>9.58</v>
      </c>
      <c r="M3117" s="581">
        <v>0.9</v>
      </c>
      <c r="N3117" s="581">
        <v>0.59</v>
      </c>
      <c r="O3117" s="740">
        <f t="shared" si="612"/>
        <v>0.745</v>
      </c>
      <c r="P3117" s="582">
        <v>4.5138888888888888E-2</v>
      </c>
      <c r="Q3117" s="736">
        <v>0</v>
      </c>
    </row>
    <row r="3118" spans="1:17" x14ac:dyDescent="0.35">
      <c r="A3118" s="594">
        <v>6</v>
      </c>
      <c r="B3118" s="581">
        <v>32.799999999999997</v>
      </c>
      <c r="C3118" s="759">
        <v>30.96</v>
      </c>
      <c r="D3118" s="772">
        <v>31</v>
      </c>
      <c r="E3118" s="707">
        <v>0</v>
      </c>
      <c r="F3118" s="707">
        <v>0</v>
      </c>
      <c r="G3118" s="777">
        <v>35.6</v>
      </c>
      <c r="H3118" s="583">
        <v>22.4</v>
      </c>
      <c r="I3118" s="604">
        <v>84</v>
      </c>
      <c r="J3118" s="604">
        <v>43</v>
      </c>
      <c r="K3118" s="581">
        <v>4.7</v>
      </c>
      <c r="L3118" s="581">
        <v>6.72</v>
      </c>
      <c r="M3118" s="581">
        <v>1.29</v>
      </c>
      <c r="N3118" s="580">
        <v>0.21</v>
      </c>
      <c r="O3118" s="740">
        <f t="shared" si="612"/>
        <v>0.75</v>
      </c>
      <c r="P3118" s="582">
        <v>0.25</v>
      </c>
      <c r="Q3118" s="736">
        <v>0</v>
      </c>
    </row>
    <row r="3119" spans="1:17" x14ac:dyDescent="0.35">
      <c r="A3119" s="594">
        <v>7</v>
      </c>
      <c r="B3119" s="581">
        <v>33.68</v>
      </c>
      <c r="C3119" s="759">
        <v>32.24</v>
      </c>
      <c r="D3119" s="772">
        <v>30.96</v>
      </c>
      <c r="E3119" s="707">
        <v>0</v>
      </c>
      <c r="F3119" s="707">
        <v>0</v>
      </c>
      <c r="G3119" s="777">
        <v>36</v>
      </c>
      <c r="H3119" s="583">
        <v>20</v>
      </c>
      <c r="I3119" s="604">
        <v>92</v>
      </c>
      <c r="J3119" s="604">
        <v>36</v>
      </c>
      <c r="K3119" s="581">
        <v>5</v>
      </c>
      <c r="L3119" s="581">
        <v>6.92</v>
      </c>
      <c r="M3119" s="580">
        <v>1.07</v>
      </c>
      <c r="N3119" s="581">
        <v>0.27700000000000002</v>
      </c>
      <c r="O3119" s="740">
        <f t="shared" si="612"/>
        <v>0.67349999999999999</v>
      </c>
      <c r="P3119" s="582">
        <v>0.4513888888888889</v>
      </c>
      <c r="Q3119" s="736">
        <v>0</v>
      </c>
    </row>
    <row r="3120" spans="1:17" x14ac:dyDescent="0.35">
      <c r="A3120" s="594">
        <v>8</v>
      </c>
      <c r="B3120" s="581">
        <v>33.24</v>
      </c>
      <c r="C3120" s="759">
        <v>31.96</v>
      </c>
      <c r="D3120" s="772">
        <v>31.2</v>
      </c>
      <c r="E3120" s="707">
        <v>0</v>
      </c>
      <c r="F3120" s="707">
        <v>0</v>
      </c>
      <c r="G3120" s="777">
        <v>37</v>
      </c>
      <c r="H3120" s="583">
        <v>18</v>
      </c>
      <c r="I3120" s="604">
        <v>96</v>
      </c>
      <c r="J3120" s="604">
        <v>35</v>
      </c>
      <c r="K3120" s="581">
        <v>5.4</v>
      </c>
      <c r="L3120" s="581">
        <v>8.6</v>
      </c>
      <c r="M3120" s="581">
        <v>1.1000000000000001</v>
      </c>
      <c r="N3120" s="581">
        <v>0.31</v>
      </c>
      <c r="O3120" s="740">
        <f t="shared" si="612"/>
        <v>0.70500000000000007</v>
      </c>
      <c r="P3120" s="582">
        <v>0.44097222222222227</v>
      </c>
      <c r="Q3120" s="736">
        <v>0</v>
      </c>
    </row>
    <row r="3121" spans="1:17" x14ac:dyDescent="0.35">
      <c r="A3121" s="594">
        <v>9</v>
      </c>
      <c r="B3121" s="581">
        <v>33.479999999999997</v>
      </c>
      <c r="C3121" s="759">
        <v>32.28</v>
      </c>
      <c r="D3121" s="772">
        <v>31.2</v>
      </c>
      <c r="E3121" s="707">
        <v>0</v>
      </c>
      <c r="F3121" s="707">
        <v>0</v>
      </c>
      <c r="G3121" s="777">
        <v>37</v>
      </c>
      <c r="H3121" s="583">
        <v>18.399999999999999</v>
      </c>
      <c r="I3121" s="604">
        <v>92</v>
      </c>
      <c r="J3121" s="604">
        <v>39</v>
      </c>
      <c r="K3121" s="581">
        <v>6.1</v>
      </c>
      <c r="L3121" s="581">
        <v>9.68</v>
      </c>
      <c r="M3121" s="581">
        <v>0.97</v>
      </c>
      <c r="N3121" s="581">
        <v>1.1100000000000001</v>
      </c>
      <c r="O3121" s="740">
        <f t="shared" si="612"/>
        <v>1.04</v>
      </c>
      <c r="P3121" s="760">
        <v>0.41666666666666669</v>
      </c>
      <c r="Q3121" s="736">
        <v>0</v>
      </c>
    </row>
    <row r="3122" spans="1:17" ht="15" thickBot="1" x14ac:dyDescent="0.4">
      <c r="A3122" s="735">
        <v>10</v>
      </c>
      <c r="B3122" s="581">
        <v>33.68</v>
      </c>
      <c r="C3122" s="759">
        <v>32.6</v>
      </c>
      <c r="D3122" s="772">
        <v>31.32</v>
      </c>
      <c r="E3122" s="707">
        <v>0</v>
      </c>
      <c r="F3122" s="707">
        <v>0</v>
      </c>
      <c r="G3122" s="777">
        <v>37.4</v>
      </c>
      <c r="H3122" s="583">
        <v>21.8</v>
      </c>
      <c r="I3122" s="604">
        <v>79</v>
      </c>
      <c r="J3122" s="604">
        <v>41</v>
      </c>
      <c r="K3122" s="581">
        <v>3.3</v>
      </c>
      <c r="L3122" s="581">
        <v>9.06</v>
      </c>
      <c r="M3122" s="581">
        <v>1.1200000000000001</v>
      </c>
      <c r="N3122" s="580">
        <v>0.27</v>
      </c>
      <c r="O3122" s="740">
        <f t="shared" si="612"/>
        <v>0.69500000000000006</v>
      </c>
      <c r="P3122" s="760">
        <v>0.375</v>
      </c>
      <c r="Q3122" s="736">
        <v>0</v>
      </c>
    </row>
    <row r="3123" spans="1:17" ht="15" thickBot="1" x14ac:dyDescent="0.4">
      <c r="A3123" s="597" t="s">
        <v>16</v>
      </c>
      <c r="B3123" s="604">
        <f>SUM(B3113:B3122)</f>
        <v>330.36000000000007</v>
      </c>
      <c r="C3123" s="604">
        <f>SUM(C3113:C3122)</f>
        <v>319.56000000000006</v>
      </c>
      <c r="D3123" s="604">
        <f>SUM(D3113:D3122)</f>
        <v>312.38</v>
      </c>
      <c r="E3123" s="707">
        <v>0</v>
      </c>
      <c r="F3123" s="707">
        <v>0</v>
      </c>
      <c r="G3123" s="604">
        <f t="shared" ref="G3123:N3123" si="613">SUM(G3113:G3122)</f>
        <v>361.2</v>
      </c>
      <c r="H3123" s="604">
        <f t="shared" si="613"/>
        <v>207.60000000000002</v>
      </c>
      <c r="I3123" s="604">
        <f t="shared" si="613"/>
        <v>903</v>
      </c>
      <c r="J3123" s="604">
        <f t="shared" si="613"/>
        <v>425</v>
      </c>
      <c r="K3123" s="604">
        <f t="shared" si="613"/>
        <v>44.9</v>
      </c>
      <c r="L3123" s="604">
        <f t="shared" si="613"/>
        <v>73.16</v>
      </c>
      <c r="M3123" s="604">
        <f t="shared" si="613"/>
        <v>11.740000000000002</v>
      </c>
      <c r="N3123" s="604">
        <f t="shared" si="613"/>
        <v>5.0869999999999997</v>
      </c>
      <c r="O3123" s="740">
        <f t="shared" si="612"/>
        <v>8.4135000000000009</v>
      </c>
      <c r="P3123" s="604"/>
      <c r="Q3123" s="736">
        <v>0</v>
      </c>
    </row>
    <row r="3124" spans="1:17" ht="15" thickBot="1" x14ac:dyDescent="0.4">
      <c r="A3124" s="597" t="s">
        <v>18</v>
      </c>
      <c r="B3124" s="604">
        <f>AVERAGE(B3113:B3122)</f>
        <v>33.036000000000008</v>
      </c>
      <c r="C3124" s="604">
        <f>AVERAGE(C3113:C3122)</f>
        <v>31.956000000000007</v>
      </c>
      <c r="D3124" s="604">
        <f>AVERAGE(D3113:D3122)</f>
        <v>31.238</v>
      </c>
      <c r="E3124" s="707">
        <v>0</v>
      </c>
      <c r="F3124" s="707">
        <v>0</v>
      </c>
      <c r="G3124" s="604">
        <f t="shared" ref="G3124:N3124" si="614">AVERAGE(G3113:G3122)</f>
        <v>36.119999999999997</v>
      </c>
      <c r="H3124" s="604">
        <f t="shared" si="614"/>
        <v>20.76</v>
      </c>
      <c r="I3124" s="604">
        <f t="shared" si="614"/>
        <v>90.3</v>
      </c>
      <c r="J3124" s="604">
        <f t="shared" si="614"/>
        <v>42.5</v>
      </c>
      <c r="K3124" s="604">
        <f t="shared" si="614"/>
        <v>4.49</v>
      </c>
      <c r="L3124" s="604">
        <f t="shared" si="614"/>
        <v>7.3159999999999998</v>
      </c>
      <c r="M3124" s="604">
        <f t="shared" si="614"/>
        <v>1.1740000000000002</v>
      </c>
      <c r="N3124" s="604">
        <f t="shared" si="614"/>
        <v>0.50869999999999993</v>
      </c>
      <c r="O3124" s="740">
        <f t="shared" si="612"/>
        <v>0.84135000000000004</v>
      </c>
      <c r="P3124" s="604"/>
      <c r="Q3124" s="736">
        <v>0</v>
      </c>
    </row>
    <row r="3125" spans="1:17" x14ac:dyDescent="0.35">
      <c r="A3125" s="735">
        <v>11</v>
      </c>
      <c r="B3125" s="586">
        <v>32.880000000000003</v>
      </c>
      <c r="C3125" s="759">
        <v>32.119999999999997</v>
      </c>
      <c r="D3125" s="772">
        <v>31.7</v>
      </c>
      <c r="E3125" s="707">
        <v>0</v>
      </c>
      <c r="F3125" s="707">
        <v>0</v>
      </c>
      <c r="G3125" s="778">
        <v>36.4</v>
      </c>
      <c r="H3125" s="583">
        <v>23</v>
      </c>
      <c r="I3125" s="694">
        <v>70</v>
      </c>
      <c r="J3125" s="694">
        <v>42</v>
      </c>
      <c r="K3125" s="586">
        <v>8.6999999999999993</v>
      </c>
      <c r="L3125" s="586">
        <v>8.94</v>
      </c>
      <c r="M3125" s="578">
        <v>1.88</v>
      </c>
      <c r="N3125" s="586">
        <v>0.96</v>
      </c>
      <c r="O3125" s="740">
        <f t="shared" si="612"/>
        <v>1.42</v>
      </c>
      <c r="P3125" s="588">
        <v>0.21527777777777779</v>
      </c>
      <c r="Q3125" s="736">
        <v>0</v>
      </c>
    </row>
    <row r="3126" spans="1:17" x14ac:dyDescent="0.35">
      <c r="A3126" s="594">
        <v>12</v>
      </c>
      <c r="B3126" s="581">
        <v>33.44</v>
      </c>
      <c r="C3126" s="759">
        <v>32.08</v>
      </c>
      <c r="D3126" s="772">
        <v>31.2</v>
      </c>
      <c r="E3126" s="707">
        <v>0</v>
      </c>
      <c r="F3126" s="707">
        <v>0</v>
      </c>
      <c r="G3126" s="777">
        <v>36.4</v>
      </c>
      <c r="H3126" s="583">
        <v>22.2</v>
      </c>
      <c r="I3126" s="604">
        <v>72</v>
      </c>
      <c r="J3126" s="604">
        <v>38</v>
      </c>
      <c r="K3126" s="581">
        <v>7</v>
      </c>
      <c r="L3126" s="581">
        <v>7.84</v>
      </c>
      <c r="M3126" s="581">
        <v>1.23</v>
      </c>
      <c r="N3126" s="581">
        <v>0.47</v>
      </c>
      <c r="O3126" s="740">
        <f t="shared" si="612"/>
        <v>0.85</v>
      </c>
      <c r="P3126" s="582">
        <v>0.41666666666666669</v>
      </c>
      <c r="Q3126" s="736">
        <v>0</v>
      </c>
    </row>
    <row r="3127" spans="1:17" x14ac:dyDescent="0.35">
      <c r="A3127" s="594">
        <v>13</v>
      </c>
      <c r="B3127" s="581">
        <v>33.64</v>
      </c>
      <c r="C3127" s="759">
        <v>32.44</v>
      </c>
      <c r="D3127" s="772">
        <v>31.44</v>
      </c>
      <c r="E3127" s="707">
        <v>0</v>
      </c>
      <c r="F3127" s="707">
        <v>0</v>
      </c>
      <c r="G3127" s="777">
        <v>36</v>
      </c>
      <c r="H3127" s="583">
        <v>20.8</v>
      </c>
      <c r="I3127" s="604">
        <v>72</v>
      </c>
      <c r="J3127" s="604">
        <v>35</v>
      </c>
      <c r="K3127" s="581">
        <v>6.8</v>
      </c>
      <c r="L3127" s="581">
        <v>10.1</v>
      </c>
      <c r="M3127" s="581">
        <v>1.43</v>
      </c>
      <c r="N3127" s="580">
        <v>0.24</v>
      </c>
      <c r="O3127" s="740">
        <f t="shared" si="612"/>
        <v>0.83499999999999996</v>
      </c>
      <c r="P3127" s="582">
        <v>0.38194444444444442</v>
      </c>
      <c r="Q3127" s="736">
        <v>0</v>
      </c>
    </row>
    <row r="3128" spans="1:17" x14ac:dyDescent="0.35">
      <c r="A3128" s="594">
        <v>14</v>
      </c>
      <c r="B3128" s="581">
        <v>34.24</v>
      </c>
      <c r="C3128" s="759">
        <v>32.880000000000003</v>
      </c>
      <c r="D3128" s="772">
        <v>31.7</v>
      </c>
      <c r="E3128" s="707">
        <v>0</v>
      </c>
      <c r="F3128" s="707">
        <v>0</v>
      </c>
      <c r="G3128" s="777">
        <v>36.4</v>
      </c>
      <c r="H3128" s="583">
        <v>20.8</v>
      </c>
      <c r="I3128" s="604">
        <v>72</v>
      </c>
      <c r="J3128" s="604">
        <v>34</v>
      </c>
      <c r="K3128" s="581">
        <v>5.8</v>
      </c>
      <c r="L3128" s="581">
        <v>9.2799999999999994</v>
      </c>
      <c r="M3128" s="580">
        <v>1.3</v>
      </c>
      <c r="N3128" s="581">
        <v>0.65</v>
      </c>
      <c r="O3128" s="740">
        <f t="shared" si="612"/>
        <v>0.97500000000000009</v>
      </c>
      <c r="P3128" s="582">
        <v>0.44444444444444442</v>
      </c>
      <c r="Q3128" s="736">
        <v>0</v>
      </c>
    </row>
    <row r="3129" spans="1:17" x14ac:dyDescent="0.35">
      <c r="A3129" s="594">
        <v>15</v>
      </c>
      <c r="B3129" s="581">
        <v>34.08</v>
      </c>
      <c r="C3129" s="759">
        <v>32.880000000000003</v>
      </c>
      <c r="D3129" s="772">
        <v>31.92</v>
      </c>
      <c r="E3129" s="707">
        <v>0</v>
      </c>
      <c r="F3129" s="707">
        <v>0</v>
      </c>
      <c r="G3129" s="777">
        <v>36.799999999999997</v>
      </c>
      <c r="H3129" s="583">
        <v>21</v>
      </c>
      <c r="I3129" s="604">
        <v>76</v>
      </c>
      <c r="J3129" s="604">
        <v>36</v>
      </c>
      <c r="K3129" s="581">
        <v>9.3000000000000007</v>
      </c>
      <c r="L3129" s="581">
        <v>10.88</v>
      </c>
      <c r="M3129" s="581">
        <v>1.3</v>
      </c>
      <c r="N3129" s="581">
        <v>1.36</v>
      </c>
      <c r="O3129" s="740">
        <f t="shared" si="612"/>
        <v>1.33</v>
      </c>
      <c r="P3129" s="582">
        <v>0.38194444444444442</v>
      </c>
      <c r="Q3129" s="736">
        <v>0</v>
      </c>
    </row>
    <row r="3130" spans="1:17" x14ac:dyDescent="0.35">
      <c r="A3130" s="594">
        <v>16</v>
      </c>
      <c r="B3130" s="581">
        <v>33.119999999999997</v>
      </c>
      <c r="C3130" s="759">
        <v>32.4</v>
      </c>
      <c r="D3130" s="772">
        <v>32</v>
      </c>
      <c r="E3130" s="707">
        <v>0</v>
      </c>
      <c r="F3130" s="707">
        <v>0</v>
      </c>
      <c r="G3130" s="777">
        <v>36.799999999999997</v>
      </c>
      <c r="H3130" s="583">
        <v>21</v>
      </c>
      <c r="I3130" s="604">
        <v>76</v>
      </c>
      <c r="J3130" s="604">
        <v>40</v>
      </c>
      <c r="K3130" s="581">
        <v>7.7</v>
      </c>
      <c r="L3130" s="581">
        <v>9.84</v>
      </c>
      <c r="M3130" s="581">
        <v>1.62</v>
      </c>
      <c r="N3130" s="581">
        <v>0.52</v>
      </c>
      <c r="O3130" s="740">
        <f t="shared" si="612"/>
        <v>1.07</v>
      </c>
      <c r="P3130" s="760">
        <v>0.3298611111111111</v>
      </c>
      <c r="Q3130" s="736">
        <v>0</v>
      </c>
    </row>
    <row r="3131" spans="1:17" x14ac:dyDescent="0.35">
      <c r="A3131" s="594">
        <v>17</v>
      </c>
      <c r="B3131" s="581">
        <v>32.6</v>
      </c>
      <c r="C3131" s="759">
        <v>32.119999999999997</v>
      </c>
      <c r="D3131" s="772">
        <v>32.119999999999997</v>
      </c>
      <c r="E3131" s="707">
        <v>0</v>
      </c>
      <c r="F3131" s="707">
        <v>0</v>
      </c>
      <c r="G3131" s="777">
        <v>35.799999999999997</v>
      </c>
      <c r="H3131" s="583">
        <v>22.2</v>
      </c>
      <c r="I3131" s="604">
        <v>79</v>
      </c>
      <c r="J3131" s="604">
        <v>40</v>
      </c>
      <c r="K3131" s="581">
        <v>5.7</v>
      </c>
      <c r="L3131" s="581">
        <v>7.7</v>
      </c>
      <c r="M3131" s="581">
        <v>1.28</v>
      </c>
      <c r="N3131" s="580">
        <v>0.71</v>
      </c>
      <c r="O3131" s="740">
        <f t="shared" si="612"/>
        <v>0.995</v>
      </c>
      <c r="P3131" s="760">
        <v>4.1666666666666664E-2</v>
      </c>
      <c r="Q3131" s="736">
        <v>0</v>
      </c>
    </row>
    <row r="3132" spans="1:17" x14ac:dyDescent="0.35">
      <c r="A3132" s="594">
        <v>18</v>
      </c>
      <c r="B3132" s="586">
        <v>32.36</v>
      </c>
      <c r="C3132" s="759">
        <v>31.84</v>
      </c>
      <c r="D3132" s="772">
        <v>32.200000000000003</v>
      </c>
      <c r="E3132" s="707">
        <v>0</v>
      </c>
      <c r="F3132" s="707">
        <v>0</v>
      </c>
      <c r="G3132" s="778">
        <v>34.799999999999997</v>
      </c>
      <c r="H3132" s="583">
        <v>22</v>
      </c>
      <c r="I3132" s="694">
        <v>92</v>
      </c>
      <c r="J3132" s="694">
        <v>47</v>
      </c>
      <c r="K3132" s="586">
        <v>5.3</v>
      </c>
      <c r="L3132" s="586">
        <v>5.54</v>
      </c>
      <c r="M3132" s="578">
        <v>1.24</v>
      </c>
      <c r="N3132" s="586">
        <v>0.16</v>
      </c>
      <c r="O3132" s="740">
        <f t="shared" si="612"/>
        <v>0.7</v>
      </c>
      <c r="P3132" s="588">
        <v>0.16666666666666666</v>
      </c>
      <c r="Q3132" s="736">
        <v>0</v>
      </c>
    </row>
    <row r="3133" spans="1:17" x14ac:dyDescent="0.35">
      <c r="A3133" s="594">
        <v>19</v>
      </c>
      <c r="B3133" s="581">
        <v>33.520000000000003</v>
      </c>
      <c r="C3133" s="759">
        <v>32.28</v>
      </c>
      <c r="D3133" s="772">
        <v>32.200000000000003</v>
      </c>
      <c r="E3133" s="707">
        <v>0</v>
      </c>
      <c r="F3133" s="707">
        <v>0</v>
      </c>
      <c r="G3133" s="777">
        <v>37</v>
      </c>
      <c r="H3133" s="583">
        <v>22.8</v>
      </c>
      <c r="I3133" s="604">
        <v>88</v>
      </c>
      <c r="J3133" s="604">
        <v>42</v>
      </c>
      <c r="K3133" s="581">
        <v>6.7</v>
      </c>
      <c r="L3133" s="581">
        <v>9.76</v>
      </c>
      <c r="M3133" s="581">
        <v>1.22</v>
      </c>
      <c r="N3133" s="581">
        <v>0.69</v>
      </c>
      <c r="O3133" s="740">
        <f t="shared" si="612"/>
        <v>0.95499999999999996</v>
      </c>
      <c r="P3133" s="582">
        <v>0.3125</v>
      </c>
      <c r="Q3133" s="736">
        <v>0</v>
      </c>
    </row>
    <row r="3134" spans="1:17" ht="15" thickBot="1" x14ac:dyDescent="0.4">
      <c r="A3134" s="735">
        <v>20</v>
      </c>
      <c r="B3134" s="581">
        <v>33.200000000000003</v>
      </c>
      <c r="C3134" s="759">
        <v>32.56</v>
      </c>
      <c r="D3134" s="772">
        <v>32.200000000000003</v>
      </c>
      <c r="E3134" s="707">
        <v>0</v>
      </c>
      <c r="F3134" s="707">
        <v>0</v>
      </c>
      <c r="G3134" s="777">
        <v>36</v>
      </c>
      <c r="H3134" s="583">
        <v>23.2</v>
      </c>
      <c r="I3134" s="604">
        <v>84</v>
      </c>
      <c r="J3134" s="604">
        <v>45</v>
      </c>
      <c r="K3134" s="581">
        <v>5.8</v>
      </c>
      <c r="L3134" s="581">
        <v>6.32</v>
      </c>
      <c r="M3134" s="581">
        <v>1.4</v>
      </c>
      <c r="N3134" s="580">
        <v>0.44</v>
      </c>
      <c r="O3134" s="740">
        <f t="shared" si="612"/>
        <v>0.91999999999999993</v>
      </c>
      <c r="P3134" s="582">
        <v>0.24305555555555555</v>
      </c>
      <c r="Q3134" s="736">
        <v>0</v>
      </c>
    </row>
    <row r="3135" spans="1:17" ht="15" thickBot="1" x14ac:dyDescent="0.4">
      <c r="A3135" s="597" t="s">
        <v>16</v>
      </c>
      <c r="B3135" s="604">
        <f>SUM(B3125:B3134)</f>
        <v>333.07999999999993</v>
      </c>
      <c r="C3135" s="604">
        <f>SUM(C3125:C3134)</f>
        <v>323.59999999999997</v>
      </c>
      <c r="D3135" s="604">
        <f>SUM(D3125:D3134)</f>
        <v>318.68</v>
      </c>
      <c r="E3135" s="707">
        <v>0</v>
      </c>
      <c r="F3135" s="707">
        <v>0</v>
      </c>
      <c r="G3135" s="604">
        <f t="shared" ref="G3135:N3135" si="615">SUM(G3125:G3134)</f>
        <v>362.40000000000003</v>
      </c>
      <c r="H3135" s="604">
        <f t="shared" si="615"/>
        <v>219</v>
      </c>
      <c r="I3135" s="604">
        <f t="shared" si="615"/>
        <v>781</v>
      </c>
      <c r="J3135" s="604">
        <f t="shared" si="615"/>
        <v>399</v>
      </c>
      <c r="K3135" s="604">
        <f t="shared" si="615"/>
        <v>68.800000000000011</v>
      </c>
      <c r="L3135" s="604">
        <f t="shared" si="615"/>
        <v>86.200000000000017</v>
      </c>
      <c r="M3135" s="604">
        <f t="shared" si="615"/>
        <v>13.9</v>
      </c>
      <c r="N3135" s="604">
        <f t="shared" si="615"/>
        <v>6.2</v>
      </c>
      <c r="O3135" s="740">
        <f t="shared" si="612"/>
        <v>10.050000000000001</v>
      </c>
      <c r="P3135" s="604"/>
      <c r="Q3135" s="736">
        <v>0</v>
      </c>
    </row>
    <row r="3136" spans="1:17" ht="15" thickBot="1" x14ac:dyDescent="0.4">
      <c r="A3136" s="597" t="s">
        <v>18</v>
      </c>
      <c r="B3136" s="604">
        <f>AVERAGE(B3125:B3134)</f>
        <v>33.307999999999993</v>
      </c>
      <c r="C3136" s="604">
        <f>AVERAGE(C3125:C3134)</f>
        <v>32.36</v>
      </c>
      <c r="D3136" s="604">
        <f>AVERAGE(D3125:D3134)</f>
        <v>31.868000000000002</v>
      </c>
      <c r="E3136" s="707">
        <v>0</v>
      </c>
      <c r="F3136" s="707">
        <v>0</v>
      </c>
      <c r="G3136" s="604">
        <f t="shared" ref="G3136:N3136" si="616">AVERAGE(G3125:G3134)</f>
        <v>36.24</v>
      </c>
      <c r="H3136" s="604">
        <f t="shared" si="616"/>
        <v>21.9</v>
      </c>
      <c r="I3136" s="604">
        <f t="shared" si="616"/>
        <v>78.099999999999994</v>
      </c>
      <c r="J3136" s="604">
        <f t="shared" si="616"/>
        <v>39.9</v>
      </c>
      <c r="K3136" s="604">
        <f t="shared" si="616"/>
        <v>6.8800000000000008</v>
      </c>
      <c r="L3136" s="604">
        <f t="shared" si="616"/>
        <v>8.620000000000001</v>
      </c>
      <c r="M3136" s="604">
        <f t="shared" si="616"/>
        <v>1.3900000000000001</v>
      </c>
      <c r="N3136" s="604">
        <f t="shared" si="616"/>
        <v>0.62</v>
      </c>
      <c r="O3136" s="740">
        <f t="shared" si="612"/>
        <v>1.0050000000000001</v>
      </c>
      <c r="P3136" s="604"/>
      <c r="Q3136" s="736">
        <v>0</v>
      </c>
    </row>
    <row r="3137" spans="1:17" x14ac:dyDescent="0.35">
      <c r="A3137" s="735">
        <v>21</v>
      </c>
      <c r="B3137" s="581">
        <v>31.68</v>
      </c>
      <c r="C3137" s="759">
        <v>31.84</v>
      </c>
      <c r="D3137" s="772">
        <v>32.32</v>
      </c>
      <c r="E3137" s="707">
        <v>0</v>
      </c>
      <c r="F3137" s="707">
        <v>0</v>
      </c>
      <c r="G3137" s="777">
        <v>36.4</v>
      </c>
      <c r="H3137" s="583">
        <v>23</v>
      </c>
      <c r="I3137" s="604">
        <v>80</v>
      </c>
      <c r="J3137" s="604">
        <v>53</v>
      </c>
      <c r="K3137" s="581">
        <v>3.5</v>
      </c>
      <c r="L3137" s="581">
        <v>8.6</v>
      </c>
      <c r="M3137" s="580">
        <v>0.92</v>
      </c>
      <c r="N3137" s="581">
        <v>0.18</v>
      </c>
      <c r="O3137" s="740">
        <f t="shared" si="612"/>
        <v>0.55000000000000004</v>
      </c>
      <c r="P3137" s="582">
        <v>8.3333333333333329E-2</v>
      </c>
      <c r="Q3137" s="736">
        <v>0</v>
      </c>
    </row>
    <row r="3138" spans="1:17" x14ac:dyDescent="0.35">
      <c r="A3138" s="594">
        <v>22</v>
      </c>
      <c r="B3138" s="581">
        <v>30.76</v>
      </c>
      <c r="C3138" s="759">
        <v>30.64</v>
      </c>
      <c r="D3138" s="772">
        <v>32.08</v>
      </c>
      <c r="E3138" s="707">
        <v>0</v>
      </c>
      <c r="F3138" s="707">
        <v>0</v>
      </c>
      <c r="G3138" s="777">
        <v>35</v>
      </c>
      <c r="H3138" s="583">
        <v>20.6</v>
      </c>
      <c r="I3138" s="604">
        <v>88</v>
      </c>
      <c r="J3138" s="604">
        <v>50</v>
      </c>
      <c r="K3138" s="581">
        <v>4.13</v>
      </c>
      <c r="L3138" s="581">
        <v>5.9</v>
      </c>
      <c r="M3138" s="581">
        <v>2.1800000000000002</v>
      </c>
      <c r="N3138" s="581">
        <v>0.39</v>
      </c>
      <c r="O3138" s="740">
        <f t="shared" si="612"/>
        <v>1.2850000000000001</v>
      </c>
      <c r="P3138" s="582">
        <v>5.9</v>
      </c>
      <c r="Q3138" s="736">
        <v>0</v>
      </c>
    </row>
    <row r="3139" spans="1:17" x14ac:dyDescent="0.35">
      <c r="A3139" s="594">
        <v>23</v>
      </c>
      <c r="B3139" s="581">
        <v>30.84</v>
      </c>
      <c r="C3139" s="759">
        <v>30.64</v>
      </c>
      <c r="D3139" s="772">
        <v>31.88</v>
      </c>
      <c r="E3139" s="707">
        <v>0</v>
      </c>
      <c r="F3139" s="707">
        <v>0</v>
      </c>
      <c r="G3139" s="777">
        <v>36</v>
      </c>
      <c r="H3139" s="583">
        <v>21.2</v>
      </c>
      <c r="I3139" s="604">
        <v>96</v>
      </c>
      <c r="J3139" s="604">
        <v>50</v>
      </c>
      <c r="K3139" s="581">
        <v>3.1</v>
      </c>
      <c r="L3139" s="581">
        <v>1.1000000000000001</v>
      </c>
      <c r="M3139" s="581">
        <v>1.19</v>
      </c>
      <c r="N3139" s="581">
        <v>0.83</v>
      </c>
      <c r="O3139" s="740">
        <f t="shared" si="612"/>
        <v>1.01</v>
      </c>
      <c r="P3139" s="760">
        <v>7.2916666666666671E-2</v>
      </c>
      <c r="Q3139" s="736">
        <v>0</v>
      </c>
    </row>
    <row r="3140" spans="1:17" x14ac:dyDescent="0.35">
      <c r="A3140" s="594">
        <v>24</v>
      </c>
      <c r="B3140" s="581">
        <v>31.12</v>
      </c>
      <c r="C3140" s="759">
        <v>30.72</v>
      </c>
      <c r="D3140" s="772">
        <v>31.76</v>
      </c>
      <c r="E3140" s="707">
        <v>0</v>
      </c>
      <c r="F3140" s="707">
        <v>0</v>
      </c>
      <c r="G3140" s="777">
        <v>34.799999999999997</v>
      </c>
      <c r="H3140" s="583">
        <v>21.4</v>
      </c>
      <c r="I3140" s="604">
        <v>96</v>
      </c>
      <c r="J3140" s="604">
        <v>49</v>
      </c>
      <c r="K3140" s="581">
        <v>4</v>
      </c>
      <c r="L3140" s="581">
        <v>6.72</v>
      </c>
      <c r="M3140" s="581">
        <v>1.0900000000000001</v>
      </c>
      <c r="N3140" s="580">
        <v>0.69</v>
      </c>
      <c r="O3140" s="740">
        <f t="shared" si="612"/>
        <v>0.89</v>
      </c>
      <c r="P3140" s="760">
        <v>0.14583333333333334</v>
      </c>
      <c r="Q3140" s="583">
        <v>3</v>
      </c>
    </row>
    <row r="3141" spans="1:17" x14ac:dyDescent="0.35">
      <c r="A3141" s="594">
        <v>25</v>
      </c>
      <c r="B3141" s="586">
        <v>29.2</v>
      </c>
      <c r="C3141" s="759">
        <v>30.04</v>
      </c>
      <c r="D3141" s="772">
        <v>31.72</v>
      </c>
      <c r="E3141" s="707">
        <v>0</v>
      </c>
      <c r="F3141" s="707">
        <v>0</v>
      </c>
      <c r="G3141" s="778">
        <v>34.799999999999997</v>
      </c>
      <c r="H3141" s="583">
        <v>22</v>
      </c>
      <c r="I3141" s="694">
        <v>96</v>
      </c>
      <c r="J3141" s="694">
        <v>61</v>
      </c>
      <c r="K3141" s="586">
        <v>1.7</v>
      </c>
      <c r="L3141" s="586">
        <v>2.72</v>
      </c>
      <c r="M3141" s="578">
        <v>1.1100000000000001</v>
      </c>
      <c r="N3141" s="586">
        <v>0.32</v>
      </c>
      <c r="O3141" s="740">
        <f t="shared" si="612"/>
        <v>0.71500000000000008</v>
      </c>
      <c r="P3141" s="588">
        <v>6.25E-2</v>
      </c>
      <c r="Q3141" s="579">
        <v>3.2</v>
      </c>
    </row>
    <row r="3142" spans="1:17" x14ac:dyDescent="0.35">
      <c r="A3142" s="594">
        <v>26</v>
      </c>
      <c r="B3142" s="581">
        <v>31.04</v>
      </c>
      <c r="C3142" s="759">
        <v>30.08</v>
      </c>
      <c r="D3142" s="772">
        <v>31.32</v>
      </c>
      <c r="E3142" s="707">
        <v>0</v>
      </c>
      <c r="F3142" s="707">
        <v>0</v>
      </c>
      <c r="G3142" s="777">
        <v>35</v>
      </c>
      <c r="H3142" s="583">
        <v>21</v>
      </c>
      <c r="I3142" s="604">
        <v>96</v>
      </c>
      <c r="J3142" s="604">
        <v>50</v>
      </c>
      <c r="K3142" s="581">
        <v>5.3</v>
      </c>
      <c r="L3142" s="581">
        <v>5.38</v>
      </c>
      <c r="M3142" s="581">
        <v>1.06</v>
      </c>
      <c r="N3142" s="581">
        <v>0.54</v>
      </c>
      <c r="O3142" s="740">
        <f t="shared" si="612"/>
        <v>0.8</v>
      </c>
      <c r="P3142" s="582">
        <v>0.20138888888888887</v>
      </c>
      <c r="Q3142" s="583">
        <v>4.2</v>
      </c>
    </row>
    <row r="3143" spans="1:17" x14ac:dyDescent="0.35">
      <c r="A3143" s="594">
        <v>27</v>
      </c>
      <c r="B3143" s="581">
        <v>30.8</v>
      </c>
      <c r="C3143" s="759">
        <v>30.28</v>
      </c>
      <c r="D3143" s="772">
        <v>31.2</v>
      </c>
      <c r="E3143" s="707">
        <v>0</v>
      </c>
      <c r="F3143" s="707">
        <v>0</v>
      </c>
      <c r="G3143" s="777">
        <v>34</v>
      </c>
      <c r="H3143" s="583">
        <v>22</v>
      </c>
      <c r="I3143" s="604">
        <v>92</v>
      </c>
      <c r="J3143" s="604">
        <v>53</v>
      </c>
      <c r="K3143" s="581">
        <v>1.7</v>
      </c>
      <c r="L3143" s="581">
        <v>4.8600000000000003</v>
      </c>
      <c r="M3143" s="581">
        <v>1.1200000000000001</v>
      </c>
      <c r="N3143" s="580">
        <v>0.39</v>
      </c>
      <c r="O3143" s="740">
        <f t="shared" si="612"/>
        <v>0.75500000000000012</v>
      </c>
      <c r="P3143" s="582">
        <v>0.20833333333333334</v>
      </c>
      <c r="Q3143" s="736">
        <v>0</v>
      </c>
    </row>
    <row r="3144" spans="1:17" x14ac:dyDescent="0.35">
      <c r="A3144" s="594">
        <v>28</v>
      </c>
      <c r="B3144" s="581">
        <v>27.68</v>
      </c>
      <c r="C3144" s="759">
        <v>28.4</v>
      </c>
      <c r="D3144" s="772">
        <v>30.88</v>
      </c>
      <c r="E3144" s="707">
        <v>0</v>
      </c>
      <c r="F3144" s="707">
        <v>0</v>
      </c>
      <c r="G3144" s="777">
        <v>34.799999999999997</v>
      </c>
      <c r="H3144" s="583">
        <v>21.6</v>
      </c>
      <c r="I3144" s="604">
        <v>92</v>
      </c>
      <c r="J3144" s="604">
        <v>73</v>
      </c>
      <c r="K3144" s="581">
        <v>2.2999999999999998</v>
      </c>
      <c r="L3144" s="581">
        <v>4.4000000000000004</v>
      </c>
      <c r="M3144" s="580">
        <v>0.74</v>
      </c>
      <c r="N3144" s="581">
        <v>0.28000000000000003</v>
      </c>
      <c r="O3144" s="740">
        <f t="shared" si="612"/>
        <v>0.51</v>
      </c>
      <c r="P3144" s="582">
        <v>3.8194444444444441E-2</v>
      </c>
      <c r="Q3144" s="583">
        <v>24</v>
      </c>
    </row>
    <row r="3145" spans="1:17" x14ac:dyDescent="0.35">
      <c r="A3145" s="594">
        <v>29</v>
      </c>
      <c r="B3145" s="581">
        <v>27.2</v>
      </c>
      <c r="C3145" s="759">
        <v>27.76</v>
      </c>
      <c r="D3145" s="772">
        <v>30.28</v>
      </c>
      <c r="E3145" s="707">
        <v>0</v>
      </c>
      <c r="F3145" s="707">
        <v>0</v>
      </c>
      <c r="G3145" s="777">
        <v>30.8</v>
      </c>
      <c r="H3145" s="583">
        <v>20.399999999999999</v>
      </c>
      <c r="I3145" s="604">
        <v>96</v>
      </c>
      <c r="J3145" s="604">
        <v>66</v>
      </c>
      <c r="K3145" s="581">
        <v>2.1</v>
      </c>
      <c r="L3145" s="581">
        <v>3.06</v>
      </c>
      <c r="M3145" s="581">
        <v>1.1599999999999999</v>
      </c>
      <c r="N3145" s="581">
        <v>0.26</v>
      </c>
      <c r="O3145" s="740">
        <f t="shared" si="612"/>
        <v>0.71</v>
      </c>
      <c r="P3145" s="582">
        <v>2.4305555555555556E-2</v>
      </c>
      <c r="Q3145" s="583">
        <v>6.2</v>
      </c>
    </row>
    <row r="3146" spans="1:17" x14ac:dyDescent="0.35">
      <c r="A3146" s="594">
        <v>30</v>
      </c>
      <c r="B3146" s="581">
        <v>30.8</v>
      </c>
      <c r="C3146" s="759">
        <v>29.64</v>
      </c>
      <c r="D3146" s="772">
        <v>29.84</v>
      </c>
      <c r="E3146" s="707">
        <v>0</v>
      </c>
      <c r="F3146" s="707">
        <v>0</v>
      </c>
      <c r="G3146" s="777">
        <v>36</v>
      </c>
      <c r="H3146" s="583">
        <v>21.6</v>
      </c>
      <c r="I3146" s="604">
        <v>96</v>
      </c>
      <c r="J3146" s="604">
        <v>45</v>
      </c>
      <c r="K3146" s="581">
        <v>5.2</v>
      </c>
      <c r="L3146" s="581">
        <v>8.16</v>
      </c>
      <c r="M3146" s="581">
        <v>1.18</v>
      </c>
      <c r="N3146" s="580">
        <v>0.37</v>
      </c>
      <c r="O3146" s="740">
        <f t="shared" si="612"/>
        <v>0.77499999999999991</v>
      </c>
      <c r="P3146" s="760">
        <v>0.29166666666666669</v>
      </c>
      <c r="Q3146" s="736">
        <v>0</v>
      </c>
    </row>
    <row r="3147" spans="1:17" ht="15" thickBot="1" x14ac:dyDescent="0.4">
      <c r="A3147" s="735">
        <v>31</v>
      </c>
      <c r="B3147" s="581">
        <v>28.6</v>
      </c>
      <c r="C3147" s="759">
        <v>28.04</v>
      </c>
      <c r="D3147" s="772">
        <v>29.88</v>
      </c>
      <c r="E3147" s="707">
        <v>0</v>
      </c>
      <c r="F3147" s="707">
        <v>0</v>
      </c>
      <c r="G3147" s="777">
        <v>35.4</v>
      </c>
      <c r="H3147" s="583">
        <v>20.8</v>
      </c>
      <c r="I3147" s="604">
        <v>96</v>
      </c>
      <c r="J3147" s="604">
        <v>50</v>
      </c>
      <c r="K3147" s="581">
        <v>3.6</v>
      </c>
      <c r="L3147" s="581">
        <v>4.2</v>
      </c>
      <c r="M3147" s="581">
        <v>1.04</v>
      </c>
      <c r="N3147" s="581">
        <v>0.23</v>
      </c>
      <c r="O3147" s="740">
        <f t="shared" si="612"/>
        <v>0.63500000000000001</v>
      </c>
      <c r="P3147" s="760">
        <v>0.17708333333333334</v>
      </c>
      <c r="Q3147" s="736">
        <v>0</v>
      </c>
    </row>
    <row r="3148" spans="1:17" ht="15" thickBot="1" x14ac:dyDescent="0.4">
      <c r="A3148" s="597" t="s">
        <v>16</v>
      </c>
      <c r="B3148" s="604">
        <f>SUM(B3137:B3147)</f>
        <v>329.72</v>
      </c>
      <c r="C3148" s="604">
        <f>SUM(C3137:C3147)</f>
        <v>328.08</v>
      </c>
      <c r="D3148" s="604">
        <f>SUM(D3137:D3147)</f>
        <v>343.15999999999991</v>
      </c>
      <c r="E3148" s="707">
        <v>0</v>
      </c>
      <c r="F3148" s="707">
        <v>0</v>
      </c>
      <c r="G3148" s="604">
        <f t="shared" ref="G3148:N3148" si="617">SUM(G3137:G3147)</f>
        <v>383</v>
      </c>
      <c r="H3148" s="604">
        <f t="shared" si="617"/>
        <v>235.6</v>
      </c>
      <c r="I3148" s="604">
        <f t="shared" si="617"/>
        <v>1024</v>
      </c>
      <c r="J3148" s="604">
        <f t="shared" si="617"/>
        <v>600</v>
      </c>
      <c r="K3148" s="604">
        <f t="shared" si="617"/>
        <v>36.630000000000003</v>
      </c>
      <c r="L3148" s="604">
        <f t="shared" si="617"/>
        <v>55.100000000000009</v>
      </c>
      <c r="M3148" s="604">
        <f t="shared" si="617"/>
        <v>12.790000000000003</v>
      </c>
      <c r="N3148" s="604">
        <f t="shared" si="617"/>
        <v>4.4800000000000004</v>
      </c>
      <c r="O3148" s="740">
        <f t="shared" si="612"/>
        <v>8.6350000000000016</v>
      </c>
      <c r="P3148" s="604"/>
      <c r="Q3148" s="604"/>
    </row>
    <row r="3149" spans="1:17" ht="15" thickBot="1" x14ac:dyDescent="0.4">
      <c r="A3149" s="597" t="s">
        <v>18</v>
      </c>
      <c r="B3149" s="604">
        <f>AVERAGE(B3137:B3147)</f>
        <v>29.974545454545456</v>
      </c>
      <c r="C3149" s="604">
        <f>AVERAGE(C3137:C3147)</f>
        <v>29.825454545454544</v>
      </c>
      <c r="D3149" s="604">
        <f>AVERAGE(D3137:D3147)</f>
        <v>31.196363636363628</v>
      </c>
      <c r="E3149" s="707">
        <v>0</v>
      </c>
      <c r="F3149" s="707">
        <v>0</v>
      </c>
      <c r="G3149" s="604">
        <f t="shared" ref="G3149:N3149" si="618">AVERAGE(G3137:G3147)</f>
        <v>34.81818181818182</v>
      </c>
      <c r="H3149" s="604">
        <f t="shared" si="618"/>
        <v>21.418181818181818</v>
      </c>
      <c r="I3149" s="604">
        <f t="shared" si="618"/>
        <v>93.090909090909093</v>
      </c>
      <c r="J3149" s="604">
        <f t="shared" si="618"/>
        <v>54.545454545454547</v>
      </c>
      <c r="K3149" s="604">
        <f t="shared" si="618"/>
        <v>3.33</v>
      </c>
      <c r="L3149" s="604">
        <f t="shared" si="618"/>
        <v>5.0090909090909097</v>
      </c>
      <c r="M3149" s="604">
        <f t="shared" si="618"/>
        <v>1.1627272727272731</v>
      </c>
      <c r="N3149" s="604">
        <f t="shared" si="618"/>
        <v>0.40727272727272729</v>
      </c>
      <c r="O3149" s="740">
        <f t="shared" si="612"/>
        <v>0.78500000000000014</v>
      </c>
      <c r="P3149" s="604"/>
      <c r="Q3149" s="604"/>
    </row>
    <row r="3150" spans="1:17" x14ac:dyDescent="0.35">
      <c r="A3150" s="645" t="s">
        <v>49</v>
      </c>
      <c r="B3150" s="694">
        <f>B3148+B3135+B3123</f>
        <v>993.16000000000008</v>
      </c>
      <c r="C3150" s="694">
        <f>C3148+C3135+C3123</f>
        <v>971.24</v>
      </c>
      <c r="D3150" s="694">
        <f>D3148+D3135+D3123</f>
        <v>974.21999999999991</v>
      </c>
      <c r="E3150" s="707">
        <v>0</v>
      </c>
      <c r="F3150" s="707">
        <v>0</v>
      </c>
      <c r="G3150" s="694">
        <f t="shared" ref="G3150:N3150" si="619">G3148+G3135+G3123</f>
        <v>1106.6000000000001</v>
      </c>
      <c r="H3150" s="694">
        <f t="shared" si="619"/>
        <v>662.2</v>
      </c>
      <c r="I3150" s="694">
        <f t="shared" si="619"/>
        <v>2708</v>
      </c>
      <c r="J3150" s="694">
        <f t="shared" si="619"/>
        <v>1424</v>
      </c>
      <c r="K3150" s="694">
        <f t="shared" si="619"/>
        <v>150.33000000000001</v>
      </c>
      <c r="L3150" s="694">
        <f t="shared" si="619"/>
        <v>214.46</v>
      </c>
      <c r="M3150" s="694">
        <f t="shared" si="619"/>
        <v>38.430000000000007</v>
      </c>
      <c r="N3150" s="694">
        <f t="shared" si="619"/>
        <v>15.766999999999999</v>
      </c>
      <c r="O3150" s="740">
        <f t="shared" si="612"/>
        <v>27.098500000000001</v>
      </c>
      <c r="P3150" s="694"/>
      <c r="Q3150" s="694"/>
    </row>
    <row r="3151" spans="1:17" x14ac:dyDescent="0.35">
      <c r="A3151" s="580" t="s">
        <v>21</v>
      </c>
      <c r="B3151" s="692">
        <f>B3150/31</f>
        <v>32.037419354838711</v>
      </c>
      <c r="C3151" s="692">
        <f>C3150/31</f>
        <v>31.330322580645163</v>
      </c>
      <c r="D3151" s="692">
        <f>D3150/31</f>
        <v>31.426451612903222</v>
      </c>
      <c r="E3151" s="707">
        <v>0</v>
      </c>
      <c r="F3151" s="707">
        <v>0</v>
      </c>
      <c r="G3151" s="692">
        <f t="shared" ref="G3151:N3151" si="620">G3150/31</f>
        <v>35.696774193548393</v>
      </c>
      <c r="H3151" s="692">
        <f t="shared" si="620"/>
        <v>21.361290322580647</v>
      </c>
      <c r="I3151" s="692">
        <f t="shared" si="620"/>
        <v>87.354838709677423</v>
      </c>
      <c r="J3151" s="692">
        <f t="shared" si="620"/>
        <v>45.935483870967744</v>
      </c>
      <c r="K3151" s="692">
        <f t="shared" si="620"/>
        <v>4.8493548387096777</v>
      </c>
      <c r="L3151" s="692">
        <f t="shared" si="620"/>
        <v>6.9180645161290322</v>
      </c>
      <c r="M3151" s="692">
        <f t="shared" si="620"/>
        <v>1.239677419354839</v>
      </c>
      <c r="N3151" s="692">
        <f t="shared" si="620"/>
        <v>0.50861290322580643</v>
      </c>
      <c r="O3151" s="740">
        <f t="shared" si="612"/>
        <v>0.87414516129032271</v>
      </c>
      <c r="P3151" s="692"/>
      <c r="Q3151" s="692"/>
    </row>
    <row r="3152" spans="1:17" ht="15" thickBot="1" x14ac:dyDescent="0.4">
      <c r="A3152" s="634"/>
      <c r="B3152" s="1589" t="s">
        <v>415</v>
      </c>
      <c r="C3152" s="1589"/>
      <c r="D3152" s="1589"/>
      <c r="E3152" s="1589"/>
      <c r="F3152" s="1589"/>
      <c r="G3152" s="1589"/>
      <c r="H3152" s="1589"/>
      <c r="I3152" s="1589"/>
      <c r="J3152" s="1589"/>
      <c r="K3152" s="1589"/>
      <c r="L3152" s="1589"/>
      <c r="M3152" s="1589"/>
      <c r="N3152" s="658"/>
      <c r="O3152" s="658"/>
      <c r="P3152" s="657"/>
      <c r="Q3152" s="634"/>
    </row>
    <row r="3153" spans="1:17" ht="29.25" customHeight="1" x14ac:dyDescent="0.35">
      <c r="A3153" s="1569" t="s">
        <v>1</v>
      </c>
      <c r="B3153" s="1460" t="s">
        <v>23</v>
      </c>
      <c r="C3153" s="1578"/>
      <c r="D3153" s="1578"/>
      <c r="E3153" s="1578"/>
      <c r="F3153" s="1571"/>
      <c r="G3153" s="1460" t="s">
        <v>24</v>
      </c>
      <c r="H3153" s="1571"/>
      <c r="I3153" s="1460" t="s">
        <v>4</v>
      </c>
      <c r="J3153" s="1571"/>
      <c r="K3153" s="1572" t="s">
        <v>5</v>
      </c>
      <c r="L3153" s="1573"/>
      <c r="M3153" s="1590" t="s">
        <v>6</v>
      </c>
      <c r="N3153" s="1591"/>
      <c r="O3153" s="1592"/>
      <c r="P3153" s="1593" t="s">
        <v>7</v>
      </c>
      <c r="Q3153" s="1593" t="s">
        <v>8</v>
      </c>
    </row>
    <row r="3154" spans="1:17" ht="26" x14ac:dyDescent="0.35">
      <c r="A3154" s="1597"/>
      <c r="B3154" s="568" t="s">
        <v>396</v>
      </c>
      <c r="C3154" s="568" t="s">
        <v>399</v>
      </c>
      <c r="D3154" s="709" t="s">
        <v>322</v>
      </c>
      <c r="E3154" s="709" t="s">
        <v>228</v>
      </c>
      <c r="F3154" s="709" t="s">
        <v>229</v>
      </c>
      <c r="G3154" s="568" t="s">
        <v>9</v>
      </c>
      <c r="H3154" s="568" t="s">
        <v>10</v>
      </c>
      <c r="I3154" s="568" t="s">
        <v>9</v>
      </c>
      <c r="J3154" s="568" t="s">
        <v>10</v>
      </c>
      <c r="K3154" s="568" t="s">
        <v>11</v>
      </c>
      <c r="L3154" s="568" t="s">
        <v>12</v>
      </c>
      <c r="M3154" s="606" t="s">
        <v>13</v>
      </c>
      <c r="N3154" s="606" t="s">
        <v>14</v>
      </c>
      <c r="O3154" s="606" t="s">
        <v>15</v>
      </c>
      <c r="P3154" s="1579"/>
      <c r="Q3154" s="1579"/>
    </row>
    <row r="3155" spans="1:17" x14ac:dyDescent="0.35">
      <c r="A3155" s="735">
        <v>1</v>
      </c>
      <c r="B3155" s="627">
        <v>32</v>
      </c>
      <c r="C3155" s="627">
        <v>30.68</v>
      </c>
      <c r="D3155" s="772">
        <v>30.2</v>
      </c>
      <c r="E3155" s="707">
        <v>0</v>
      </c>
      <c r="F3155" s="707">
        <v>0</v>
      </c>
      <c r="G3155" s="751">
        <v>36.6</v>
      </c>
      <c r="H3155" s="627">
        <v>21.4</v>
      </c>
      <c r="I3155" s="627">
        <v>92</v>
      </c>
      <c r="J3155" s="627">
        <v>42</v>
      </c>
      <c r="K3155" s="627">
        <v>6.2</v>
      </c>
      <c r="L3155" s="627">
        <v>7.02</v>
      </c>
      <c r="M3155" s="627">
        <v>1.17</v>
      </c>
      <c r="N3155" s="627">
        <v>0.35</v>
      </c>
      <c r="O3155" s="740">
        <f>AVERAGE(M3155:N3155)</f>
        <v>0.76</v>
      </c>
      <c r="P3155" s="642">
        <v>0</v>
      </c>
      <c r="Q3155" s="736">
        <v>0</v>
      </c>
    </row>
    <row r="3156" spans="1:17" x14ac:dyDescent="0.35">
      <c r="A3156" s="735">
        <v>2</v>
      </c>
      <c r="B3156" s="576">
        <v>32.840000000000003</v>
      </c>
      <c r="C3156" s="774">
        <v>31.56</v>
      </c>
      <c r="D3156" s="775">
        <v>30.36</v>
      </c>
      <c r="E3156" s="707">
        <v>0</v>
      </c>
      <c r="F3156" s="707">
        <v>0</v>
      </c>
      <c r="G3156" s="776">
        <v>36.6</v>
      </c>
      <c r="H3156" s="572">
        <v>22.2</v>
      </c>
      <c r="I3156" s="750">
        <v>92</v>
      </c>
      <c r="J3156" s="750">
        <v>42</v>
      </c>
      <c r="K3156" s="576">
        <v>2.5</v>
      </c>
      <c r="L3156" s="576">
        <v>7</v>
      </c>
      <c r="M3156" s="576">
        <v>1.36</v>
      </c>
      <c r="N3156" s="576">
        <v>0.5</v>
      </c>
      <c r="O3156" s="740">
        <f t="shared" ref="O3156:O3186" si="621">AVERAGE(M3156:N3156)</f>
        <v>0.93</v>
      </c>
      <c r="P3156" s="760">
        <v>0.375</v>
      </c>
      <c r="Q3156" s="736">
        <v>0</v>
      </c>
    </row>
    <row r="3157" spans="1:17" x14ac:dyDescent="0.35">
      <c r="A3157" s="594">
        <v>3</v>
      </c>
      <c r="B3157" s="581">
        <v>32.28</v>
      </c>
      <c r="C3157" s="759">
        <v>31.4</v>
      </c>
      <c r="D3157" s="772">
        <v>30.56</v>
      </c>
      <c r="E3157" s="707">
        <v>0</v>
      </c>
      <c r="F3157" s="707">
        <v>0</v>
      </c>
      <c r="G3157" s="777">
        <v>37</v>
      </c>
      <c r="H3157" s="583">
        <v>20</v>
      </c>
      <c r="I3157" s="604">
        <v>92</v>
      </c>
      <c r="J3157" s="604">
        <v>46</v>
      </c>
      <c r="K3157" s="581">
        <v>4.5999999999999996</v>
      </c>
      <c r="L3157" s="581">
        <v>7</v>
      </c>
      <c r="M3157" s="581">
        <v>1.37</v>
      </c>
      <c r="N3157" s="580">
        <v>0.51</v>
      </c>
      <c r="O3157" s="740">
        <f t="shared" si="621"/>
        <v>0.94000000000000006</v>
      </c>
      <c r="P3157" s="760">
        <v>0.3125</v>
      </c>
      <c r="Q3157" s="736">
        <v>0</v>
      </c>
    </row>
    <row r="3158" spans="1:17" x14ac:dyDescent="0.35">
      <c r="A3158" s="594">
        <v>4</v>
      </c>
      <c r="B3158" s="586">
        <v>32.6</v>
      </c>
      <c r="C3158" s="761">
        <v>31.8</v>
      </c>
      <c r="D3158" s="772">
        <v>30.72</v>
      </c>
      <c r="E3158" s="707">
        <v>0</v>
      </c>
      <c r="F3158" s="707">
        <v>0</v>
      </c>
      <c r="G3158" s="778">
        <v>37</v>
      </c>
      <c r="H3158" s="579">
        <v>21</v>
      </c>
      <c r="I3158" s="694">
        <v>92</v>
      </c>
      <c r="J3158" s="694">
        <v>38</v>
      </c>
      <c r="K3158" s="586">
        <v>5.4</v>
      </c>
      <c r="L3158" s="586">
        <v>8.0399999999999991</v>
      </c>
      <c r="M3158" s="578">
        <v>1.35</v>
      </c>
      <c r="N3158" s="586">
        <v>0.34</v>
      </c>
      <c r="O3158" s="740">
        <f t="shared" si="621"/>
        <v>0.84500000000000008</v>
      </c>
      <c r="P3158" s="588">
        <v>0.23958333333333334</v>
      </c>
      <c r="Q3158" s="736">
        <v>0</v>
      </c>
    </row>
    <row r="3159" spans="1:17" x14ac:dyDescent="0.35">
      <c r="A3159" s="594">
        <v>5</v>
      </c>
      <c r="B3159" s="581">
        <v>30.32</v>
      </c>
      <c r="C3159" s="759">
        <v>30.56</v>
      </c>
      <c r="D3159" s="772">
        <v>30.88</v>
      </c>
      <c r="E3159" s="707">
        <v>0</v>
      </c>
      <c r="F3159" s="707">
        <v>0</v>
      </c>
      <c r="G3159" s="777">
        <v>36.4</v>
      </c>
      <c r="H3159" s="583">
        <v>21.8</v>
      </c>
      <c r="I3159" s="604">
        <v>92</v>
      </c>
      <c r="J3159" s="604">
        <v>46</v>
      </c>
      <c r="K3159" s="581">
        <v>3</v>
      </c>
      <c r="L3159" s="581">
        <v>4.88</v>
      </c>
      <c r="M3159" s="581">
        <v>1.46</v>
      </c>
      <c r="N3159" s="581">
        <v>0.26</v>
      </c>
      <c r="O3159" s="740">
        <f t="shared" si="621"/>
        <v>0.86</v>
      </c>
      <c r="P3159" s="582">
        <v>7.6388888888888895E-2</v>
      </c>
      <c r="Q3159" s="736">
        <v>0</v>
      </c>
    </row>
    <row r="3160" spans="1:17" x14ac:dyDescent="0.35">
      <c r="A3160" s="594">
        <v>6</v>
      </c>
      <c r="B3160" s="581">
        <v>29.48</v>
      </c>
      <c r="C3160" s="759">
        <v>29.68</v>
      </c>
      <c r="D3160" s="772">
        <v>31</v>
      </c>
      <c r="E3160" s="707">
        <v>0</v>
      </c>
      <c r="F3160" s="707">
        <v>0</v>
      </c>
      <c r="G3160" s="777">
        <v>36.4</v>
      </c>
      <c r="H3160" s="583">
        <v>31.2</v>
      </c>
      <c r="I3160" s="604">
        <v>92</v>
      </c>
      <c r="J3160" s="604">
        <v>53</v>
      </c>
      <c r="K3160" s="581">
        <v>2</v>
      </c>
      <c r="L3160" s="581">
        <v>2.08</v>
      </c>
      <c r="M3160" s="581">
        <v>0.89</v>
      </c>
      <c r="N3160" s="580">
        <v>0.35</v>
      </c>
      <c r="O3160" s="740">
        <f t="shared" si="621"/>
        <v>0.62</v>
      </c>
      <c r="P3160" s="582">
        <v>0.10416666666666667</v>
      </c>
      <c r="Q3160" s="583">
        <v>3.7</v>
      </c>
    </row>
    <row r="3161" spans="1:17" x14ac:dyDescent="0.35">
      <c r="A3161" s="594">
        <v>7</v>
      </c>
      <c r="B3161" s="581">
        <v>29.88</v>
      </c>
      <c r="C3161" s="759">
        <v>29.64</v>
      </c>
      <c r="D3161" s="772">
        <v>30.64</v>
      </c>
      <c r="E3161" s="707">
        <v>0</v>
      </c>
      <c r="F3161" s="707">
        <v>0</v>
      </c>
      <c r="G3161" s="777">
        <v>36</v>
      </c>
      <c r="H3161" s="583">
        <v>21.4</v>
      </c>
      <c r="I3161" s="604">
        <v>92</v>
      </c>
      <c r="J3161" s="604">
        <v>38</v>
      </c>
      <c r="K3161" s="581">
        <v>4.8</v>
      </c>
      <c r="L3161" s="581">
        <v>1.52</v>
      </c>
      <c r="M3161" s="580">
        <v>1.17</v>
      </c>
      <c r="N3161" s="581">
        <v>0.41</v>
      </c>
      <c r="O3161" s="740">
        <f t="shared" si="621"/>
        <v>0.78999999999999992</v>
      </c>
      <c r="P3161" s="582">
        <v>0.13194444444444445</v>
      </c>
      <c r="Q3161" s="736">
        <v>0</v>
      </c>
    </row>
    <row r="3162" spans="1:17" x14ac:dyDescent="0.35">
      <c r="A3162" s="594">
        <v>8</v>
      </c>
      <c r="B3162" s="581">
        <v>30.84</v>
      </c>
      <c r="C3162" s="759">
        <v>29.88</v>
      </c>
      <c r="D3162" s="772">
        <v>30.6</v>
      </c>
      <c r="E3162" s="707">
        <v>0</v>
      </c>
      <c r="F3162" s="707">
        <v>0</v>
      </c>
      <c r="G3162" s="777">
        <v>36.200000000000003</v>
      </c>
      <c r="H3162" s="583">
        <v>20</v>
      </c>
      <c r="I3162" s="604">
        <v>96</v>
      </c>
      <c r="J3162" s="604">
        <v>38</v>
      </c>
      <c r="K3162" s="581">
        <v>5.8</v>
      </c>
      <c r="L3162" s="581">
        <v>7.52</v>
      </c>
      <c r="M3162" s="581">
        <v>1.04</v>
      </c>
      <c r="N3162" s="581">
        <v>0.4</v>
      </c>
      <c r="O3162" s="740">
        <f t="shared" si="621"/>
        <v>0.72</v>
      </c>
      <c r="P3162" s="582">
        <v>0.16666666666666666</v>
      </c>
      <c r="Q3162" s="583">
        <v>3.8</v>
      </c>
    </row>
    <row r="3163" spans="1:17" x14ac:dyDescent="0.35">
      <c r="A3163" s="594">
        <v>9</v>
      </c>
      <c r="B3163" s="581">
        <v>31.76</v>
      </c>
      <c r="C3163" s="759">
        <v>30.76</v>
      </c>
      <c r="D3163" s="772">
        <v>30.6</v>
      </c>
      <c r="E3163" s="707">
        <v>0</v>
      </c>
      <c r="F3163" s="707">
        <v>0</v>
      </c>
      <c r="G3163" s="777">
        <v>36.799999999999997</v>
      </c>
      <c r="H3163" s="583">
        <v>21.4</v>
      </c>
      <c r="I3163" s="604">
        <v>78</v>
      </c>
      <c r="J3163" s="604">
        <v>38</v>
      </c>
      <c r="K3163" s="581">
        <v>4.5</v>
      </c>
      <c r="L3163" s="581">
        <v>2.2599999999999998</v>
      </c>
      <c r="M3163" s="581">
        <v>1.04</v>
      </c>
      <c r="N3163" s="581">
        <v>0.38</v>
      </c>
      <c r="O3163" s="740">
        <f t="shared" si="621"/>
        <v>0.71</v>
      </c>
      <c r="P3163" s="760">
        <v>0.17708333333333334</v>
      </c>
      <c r="Q3163" s="736">
        <v>0</v>
      </c>
    </row>
    <row r="3164" spans="1:17" ht="15" thickBot="1" x14ac:dyDescent="0.4">
      <c r="A3164" s="735">
        <v>10</v>
      </c>
      <c r="B3164" s="581">
        <v>32.96</v>
      </c>
      <c r="C3164" s="759">
        <v>31.48</v>
      </c>
      <c r="D3164" s="772">
        <v>30.8</v>
      </c>
      <c r="E3164" s="707">
        <v>0</v>
      </c>
      <c r="F3164" s="707">
        <v>0</v>
      </c>
      <c r="G3164" s="777">
        <v>37.4</v>
      </c>
      <c r="H3164" s="583">
        <v>20.399999999999999</v>
      </c>
      <c r="I3164" s="604">
        <v>92</v>
      </c>
      <c r="J3164" s="604">
        <v>35</v>
      </c>
      <c r="K3164" s="581">
        <v>8</v>
      </c>
      <c r="L3164" s="581">
        <v>10.199999999999999</v>
      </c>
      <c r="M3164" s="581">
        <v>1.1499999999999999</v>
      </c>
      <c r="N3164" s="580">
        <v>0.96</v>
      </c>
      <c r="O3164" s="740">
        <f t="shared" si="621"/>
        <v>1.0549999999999999</v>
      </c>
      <c r="P3164" s="760">
        <v>0.125</v>
      </c>
      <c r="Q3164" s="736">
        <v>0</v>
      </c>
    </row>
    <row r="3165" spans="1:17" ht="15" thickBot="1" x14ac:dyDescent="0.4">
      <c r="A3165" s="597" t="s">
        <v>16</v>
      </c>
      <c r="B3165" s="604">
        <f>SUM(B3155:B3164)</f>
        <v>314.95999999999998</v>
      </c>
      <c r="C3165" s="604">
        <f>SUM(C3155:C3164)</f>
        <v>307.44</v>
      </c>
      <c r="D3165" s="604">
        <f>SUM(D3155:D3164)</f>
        <v>306.36</v>
      </c>
      <c r="E3165" s="707">
        <v>0</v>
      </c>
      <c r="F3165" s="707">
        <v>0</v>
      </c>
      <c r="G3165" s="604">
        <f t="shared" ref="G3165:N3165" si="622">SUM(G3155:G3164)</f>
        <v>366.4</v>
      </c>
      <c r="H3165" s="604">
        <f t="shared" si="622"/>
        <v>220.8</v>
      </c>
      <c r="I3165" s="604">
        <f t="shared" si="622"/>
        <v>910</v>
      </c>
      <c r="J3165" s="604">
        <f t="shared" si="622"/>
        <v>416</v>
      </c>
      <c r="K3165" s="604">
        <f t="shared" si="622"/>
        <v>46.8</v>
      </c>
      <c r="L3165" s="604">
        <f t="shared" si="622"/>
        <v>57.519999999999996</v>
      </c>
      <c r="M3165" s="604">
        <f t="shared" si="622"/>
        <v>11.999999999999998</v>
      </c>
      <c r="N3165" s="604">
        <f t="shared" si="622"/>
        <v>4.46</v>
      </c>
      <c r="O3165" s="740">
        <f t="shared" si="621"/>
        <v>8.2299999999999986</v>
      </c>
      <c r="P3165" s="604">
        <v>0</v>
      </c>
      <c r="Q3165" s="736">
        <v>0</v>
      </c>
    </row>
    <row r="3166" spans="1:17" ht="15" thickBot="1" x14ac:dyDescent="0.4">
      <c r="A3166" s="597" t="s">
        <v>18</v>
      </c>
      <c r="B3166" s="604">
        <f>AVERAGE(B3155:B3164)</f>
        <v>31.495999999999999</v>
      </c>
      <c r="C3166" s="604">
        <f>AVERAGE(C3155:C3164)</f>
        <v>30.744</v>
      </c>
      <c r="D3166" s="604">
        <f>AVERAGE(D3155:D3164)</f>
        <v>30.636000000000003</v>
      </c>
      <c r="E3166" s="707">
        <v>0</v>
      </c>
      <c r="F3166" s="707">
        <v>0</v>
      </c>
      <c r="G3166" s="604">
        <f t="shared" ref="G3166:N3166" si="623">AVERAGE(G3155:G3164)</f>
        <v>36.64</v>
      </c>
      <c r="H3166" s="604">
        <f t="shared" si="623"/>
        <v>22.080000000000002</v>
      </c>
      <c r="I3166" s="604">
        <f t="shared" si="623"/>
        <v>91</v>
      </c>
      <c r="J3166" s="604">
        <f t="shared" si="623"/>
        <v>41.6</v>
      </c>
      <c r="K3166" s="604">
        <f t="shared" si="623"/>
        <v>4.68</v>
      </c>
      <c r="L3166" s="604">
        <f t="shared" si="623"/>
        <v>5.7519999999999998</v>
      </c>
      <c r="M3166" s="604">
        <f t="shared" si="623"/>
        <v>1.1999999999999997</v>
      </c>
      <c r="N3166" s="604">
        <f t="shared" si="623"/>
        <v>0.44600000000000001</v>
      </c>
      <c r="O3166" s="740">
        <f t="shared" si="621"/>
        <v>0.82299999999999984</v>
      </c>
      <c r="P3166" s="604">
        <v>0</v>
      </c>
      <c r="Q3166" s="736">
        <v>0</v>
      </c>
    </row>
    <row r="3167" spans="1:17" x14ac:dyDescent="0.35">
      <c r="A3167" s="594">
        <v>12</v>
      </c>
      <c r="B3167" s="581">
        <v>32.64</v>
      </c>
      <c r="C3167" s="759">
        <v>31.36</v>
      </c>
      <c r="D3167" s="772">
        <v>31.12</v>
      </c>
      <c r="E3167" s="707">
        <v>0</v>
      </c>
      <c r="F3167" s="707">
        <v>0</v>
      </c>
      <c r="G3167" s="777">
        <v>36.799999999999997</v>
      </c>
      <c r="H3167" s="583">
        <v>20</v>
      </c>
      <c r="I3167" s="604">
        <v>92</v>
      </c>
      <c r="J3167" s="604">
        <v>39</v>
      </c>
      <c r="K3167" s="581">
        <v>6.6</v>
      </c>
      <c r="L3167" s="581">
        <v>7.06</v>
      </c>
      <c r="M3167" s="581">
        <v>1.23</v>
      </c>
      <c r="N3167" s="581">
        <v>0.38</v>
      </c>
      <c r="O3167" s="740">
        <f t="shared" si="621"/>
        <v>0.80499999999999994</v>
      </c>
      <c r="P3167" s="582">
        <v>0</v>
      </c>
      <c r="Q3167" s="583">
        <v>6</v>
      </c>
    </row>
    <row r="3168" spans="1:17" x14ac:dyDescent="0.35">
      <c r="A3168" s="594">
        <v>13</v>
      </c>
      <c r="B3168" s="581">
        <v>33.119999999999997</v>
      </c>
      <c r="C3168" s="759">
        <v>32.08</v>
      </c>
      <c r="D3168" s="772">
        <v>31.2</v>
      </c>
      <c r="E3168" s="707">
        <v>0</v>
      </c>
      <c r="F3168" s="707">
        <v>0</v>
      </c>
      <c r="G3168" s="777">
        <v>37.6</v>
      </c>
      <c r="H3168" s="583">
        <v>21.2</v>
      </c>
      <c r="I3168" s="604">
        <v>92</v>
      </c>
      <c r="J3168" s="604">
        <v>39</v>
      </c>
      <c r="K3168" s="581">
        <v>3.2</v>
      </c>
      <c r="L3168" s="581">
        <v>9.3800000000000008</v>
      </c>
      <c r="M3168" s="581">
        <v>1.21</v>
      </c>
      <c r="N3168" s="580">
        <v>1.52</v>
      </c>
      <c r="O3168" s="740">
        <f t="shared" si="621"/>
        <v>1.365</v>
      </c>
      <c r="P3168" s="582">
        <v>6.25E-2</v>
      </c>
      <c r="Q3168" s="736">
        <v>0</v>
      </c>
    </row>
    <row r="3169" spans="1:17" x14ac:dyDescent="0.35">
      <c r="A3169" s="594">
        <v>14</v>
      </c>
      <c r="B3169" s="581">
        <v>31.68</v>
      </c>
      <c r="C3169" s="759">
        <v>31.52</v>
      </c>
      <c r="D3169" s="772">
        <v>31.4</v>
      </c>
      <c r="E3169" s="707">
        <v>0</v>
      </c>
      <c r="F3169" s="707">
        <v>0</v>
      </c>
      <c r="G3169" s="777">
        <v>36.6</v>
      </c>
      <c r="H3169" s="583">
        <v>21.4</v>
      </c>
      <c r="I3169" s="604">
        <v>88</v>
      </c>
      <c r="J3169" s="604">
        <v>47</v>
      </c>
      <c r="K3169" s="581">
        <v>3.5</v>
      </c>
      <c r="L3169" s="581">
        <v>6.38</v>
      </c>
      <c r="M3169" s="580">
        <v>1.0900000000000001</v>
      </c>
      <c r="N3169" s="581">
        <v>0.71</v>
      </c>
      <c r="O3169" s="740">
        <f t="shared" si="621"/>
        <v>0.9</v>
      </c>
      <c r="P3169" s="582">
        <v>8.3333333333333329E-2</v>
      </c>
      <c r="Q3169" s="736">
        <v>0</v>
      </c>
    </row>
    <row r="3170" spans="1:17" x14ac:dyDescent="0.35">
      <c r="A3170" s="594">
        <v>15</v>
      </c>
      <c r="B3170" s="581">
        <v>31.2</v>
      </c>
      <c r="C3170" s="759">
        <v>31.24</v>
      </c>
      <c r="D3170" s="772">
        <v>31.68</v>
      </c>
      <c r="E3170" s="707">
        <v>0</v>
      </c>
      <c r="F3170" s="707">
        <v>0</v>
      </c>
      <c r="G3170" s="777">
        <v>36.6</v>
      </c>
      <c r="H3170" s="583">
        <v>21.6</v>
      </c>
      <c r="I3170" s="604">
        <v>96</v>
      </c>
      <c r="J3170" s="604">
        <v>47</v>
      </c>
      <c r="K3170" s="581">
        <v>4</v>
      </c>
      <c r="L3170" s="581">
        <v>5.98</v>
      </c>
      <c r="M3170" s="581">
        <v>1.1499999999999999</v>
      </c>
      <c r="N3170" s="581">
        <v>0.34</v>
      </c>
      <c r="O3170" s="740">
        <f t="shared" si="621"/>
        <v>0.745</v>
      </c>
      <c r="P3170" s="582" t="s">
        <v>164</v>
      </c>
      <c r="Q3170" s="583">
        <v>16.5</v>
      </c>
    </row>
    <row r="3171" spans="1:17" x14ac:dyDescent="0.35">
      <c r="A3171" s="594">
        <v>16</v>
      </c>
      <c r="B3171" s="581">
        <v>32.4</v>
      </c>
      <c r="C3171" s="759">
        <v>31.36</v>
      </c>
      <c r="D3171" s="772">
        <v>31.44</v>
      </c>
      <c r="E3171" s="707">
        <v>0</v>
      </c>
      <c r="F3171" s="707">
        <v>0</v>
      </c>
      <c r="G3171" s="777">
        <v>37</v>
      </c>
      <c r="H3171" s="583">
        <v>20.6</v>
      </c>
      <c r="I3171" s="604">
        <v>96</v>
      </c>
      <c r="J3171" s="604">
        <v>48</v>
      </c>
      <c r="K3171" s="581">
        <v>5.8</v>
      </c>
      <c r="L3171" s="581">
        <v>8.08</v>
      </c>
      <c r="M3171" s="581">
        <v>1.17</v>
      </c>
      <c r="N3171" s="581">
        <v>0.9</v>
      </c>
      <c r="O3171" s="740">
        <f t="shared" si="621"/>
        <v>1.0349999999999999</v>
      </c>
      <c r="P3171" s="582" t="s">
        <v>164</v>
      </c>
      <c r="Q3171" s="736">
        <v>0</v>
      </c>
    </row>
    <row r="3172" spans="1:17" x14ac:dyDescent="0.35">
      <c r="A3172" s="594">
        <v>17</v>
      </c>
      <c r="B3172" s="581">
        <v>33.200000000000003</v>
      </c>
      <c r="C3172" s="759">
        <v>32.380000000000003</v>
      </c>
      <c r="D3172" s="772">
        <v>31.4</v>
      </c>
      <c r="E3172" s="707">
        <v>0</v>
      </c>
      <c r="F3172" s="707">
        <v>0</v>
      </c>
      <c r="G3172" s="777">
        <v>38.6</v>
      </c>
      <c r="H3172" s="583">
        <v>22</v>
      </c>
      <c r="I3172" s="604">
        <v>88</v>
      </c>
      <c r="J3172" s="604">
        <v>40</v>
      </c>
      <c r="K3172" s="581">
        <v>5.6</v>
      </c>
      <c r="L3172" s="581">
        <v>8.9</v>
      </c>
      <c r="M3172" s="581">
        <v>1.1299999999999999</v>
      </c>
      <c r="N3172" s="580">
        <v>0.44</v>
      </c>
      <c r="O3172" s="740">
        <f t="shared" si="621"/>
        <v>0.78499999999999992</v>
      </c>
      <c r="P3172" s="582" t="s">
        <v>164</v>
      </c>
      <c r="Q3172" s="736">
        <v>0</v>
      </c>
    </row>
    <row r="3173" spans="1:17" x14ac:dyDescent="0.35">
      <c r="A3173" s="594">
        <v>18</v>
      </c>
      <c r="B3173" s="586">
        <v>32.840000000000003</v>
      </c>
      <c r="C3173" s="759">
        <v>31.88</v>
      </c>
      <c r="D3173" s="772">
        <v>31.4</v>
      </c>
      <c r="E3173" s="707">
        <v>0</v>
      </c>
      <c r="F3173" s="707">
        <v>0</v>
      </c>
      <c r="G3173" s="778">
        <v>38</v>
      </c>
      <c r="H3173" s="583">
        <v>19.8</v>
      </c>
      <c r="I3173" s="694">
        <v>96</v>
      </c>
      <c r="J3173" s="694">
        <v>48</v>
      </c>
      <c r="K3173" s="586">
        <v>5.72</v>
      </c>
      <c r="L3173" s="586">
        <v>9.8800000000000008</v>
      </c>
      <c r="M3173" s="578">
        <v>1.1299999999999999</v>
      </c>
      <c r="N3173" s="586">
        <v>0.75</v>
      </c>
      <c r="O3173" s="740">
        <f t="shared" si="621"/>
        <v>0.94</v>
      </c>
      <c r="P3173" s="582" t="s">
        <v>164</v>
      </c>
      <c r="Q3173" s="736">
        <v>0</v>
      </c>
    </row>
    <row r="3174" spans="1:17" x14ac:dyDescent="0.35">
      <c r="A3174" s="594">
        <v>19</v>
      </c>
      <c r="B3174" s="581">
        <v>32.200000000000003</v>
      </c>
      <c r="C3174" s="759">
        <v>31.8</v>
      </c>
      <c r="D3174" s="772">
        <v>31.48</v>
      </c>
      <c r="E3174" s="707">
        <v>0</v>
      </c>
      <c r="F3174" s="707">
        <v>0</v>
      </c>
      <c r="G3174" s="777">
        <v>36.799999999999997</v>
      </c>
      <c r="H3174" s="583">
        <v>23.8</v>
      </c>
      <c r="I3174" s="604">
        <v>77</v>
      </c>
      <c r="J3174" s="604">
        <v>52</v>
      </c>
      <c r="K3174" s="581">
        <v>3.3</v>
      </c>
      <c r="L3174" s="581">
        <v>0.12</v>
      </c>
      <c r="M3174" s="581">
        <v>1.06</v>
      </c>
      <c r="N3174" s="581">
        <v>13.23</v>
      </c>
      <c r="O3174" s="740">
        <f t="shared" si="621"/>
        <v>7.1450000000000005</v>
      </c>
      <c r="P3174" s="582" t="s">
        <v>164</v>
      </c>
      <c r="Q3174" s="736">
        <v>0</v>
      </c>
    </row>
    <row r="3175" spans="1:17" ht="15" thickBot="1" x14ac:dyDescent="0.4">
      <c r="A3175" s="735">
        <v>20</v>
      </c>
      <c r="B3175" s="581">
        <v>32.08</v>
      </c>
      <c r="C3175" s="759">
        <v>31.36</v>
      </c>
      <c r="D3175" s="772">
        <v>31.52</v>
      </c>
      <c r="E3175" s="707">
        <v>0</v>
      </c>
      <c r="F3175" s="707">
        <v>0</v>
      </c>
      <c r="G3175" s="777">
        <v>36.799999999999997</v>
      </c>
      <c r="H3175" s="583">
        <v>21.8</v>
      </c>
      <c r="I3175" s="604">
        <v>96</v>
      </c>
      <c r="J3175" s="604">
        <v>51</v>
      </c>
      <c r="K3175" s="581">
        <v>4.5</v>
      </c>
      <c r="L3175" s="581">
        <v>7.92</v>
      </c>
      <c r="M3175" s="581">
        <v>1.39</v>
      </c>
      <c r="N3175" s="580">
        <v>0.35</v>
      </c>
      <c r="O3175" s="740">
        <f t="shared" si="621"/>
        <v>0.86999999999999988</v>
      </c>
      <c r="P3175" s="582" t="s">
        <v>164</v>
      </c>
      <c r="Q3175" s="583">
        <v>5</v>
      </c>
    </row>
    <row r="3176" spans="1:17" ht="15" thickBot="1" x14ac:dyDescent="0.4">
      <c r="A3176" s="597" t="s">
        <v>16</v>
      </c>
      <c r="B3176" s="581">
        <f>SUM(B3167:B3175)</f>
        <v>291.36</v>
      </c>
      <c r="C3176" s="581">
        <f>SUM(C3167:C3175)</f>
        <v>284.98</v>
      </c>
      <c r="D3176" s="581">
        <f>SUM(D3167:D3175)</f>
        <v>282.64</v>
      </c>
      <c r="E3176" s="707">
        <v>0</v>
      </c>
      <c r="F3176" s="707">
        <v>0</v>
      </c>
      <c r="G3176" s="581">
        <f t="shared" ref="G3176:N3176" si="624">SUM(G3167:G3175)</f>
        <v>334.8</v>
      </c>
      <c r="H3176" s="581">
        <f t="shared" si="624"/>
        <v>192.20000000000005</v>
      </c>
      <c r="I3176" s="581">
        <f t="shared" si="624"/>
        <v>821</v>
      </c>
      <c r="J3176" s="581">
        <f t="shared" si="624"/>
        <v>411</v>
      </c>
      <c r="K3176" s="581">
        <f t="shared" si="624"/>
        <v>42.22</v>
      </c>
      <c r="L3176" s="581">
        <f t="shared" si="624"/>
        <v>63.7</v>
      </c>
      <c r="M3176" s="581">
        <f t="shared" si="624"/>
        <v>10.56</v>
      </c>
      <c r="N3176" s="581">
        <f t="shared" si="624"/>
        <v>18.62</v>
      </c>
      <c r="O3176" s="740">
        <f t="shared" si="621"/>
        <v>14.59</v>
      </c>
      <c r="P3176" s="582" t="s">
        <v>164</v>
      </c>
      <c r="Q3176" s="736">
        <v>0</v>
      </c>
    </row>
    <row r="3177" spans="1:17" ht="15" thickBot="1" x14ac:dyDescent="0.4">
      <c r="A3177" s="597" t="s">
        <v>18</v>
      </c>
      <c r="B3177" s="604">
        <f>AVERAGE(B3168:B3175)</f>
        <v>32.340000000000003</v>
      </c>
      <c r="C3177" s="604">
        <f>AVERAGE(C3168:C3175)</f>
        <v>31.702500000000001</v>
      </c>
      <c r="D3177" s="604">
        <f>AVERAGE(D3168:D3175)</f>
        <v>31.44</v>
      </c>
      <c r="E3177" s="707">
        <v>0</v>
      </c>
      <c r="F3177" s="707">
        <v>0</v>
      </c>
      <c r="G3177" s="604">
        <f t="shared" ref="G3177:N3177" si="625">AVERAGE(G3168:G3175)</f>
        <v>37.25</v>
      </c>
      <c r="H3177" s="604">
        <f t="shared" si="625"/>
        <v>21.524999999999999</v>
      </c>
      <c r="I3177" s="604">
        <f t="shared" si="625"/>
        <v>91.125</v>
      </c>
      <c r="J3177" s="604">
        <f t="shared" si="625"/>
        <v>46.5</v>
      </c>
      <c r="K3177" s="604">
        <f t="shared" si="625"/>
        <v>4.4525000000000006</v>
      </c>
      <c r="L3177" s="604">
        <f t="shared" si="625"/>
        <v>7.08</v>
      </c>
      <c r="M3177" s="604">
        <f t="shared" si="625"/>
        <v>1.16625</v>
      </c>
      <c r="N3177" s="604">
        <f t="shared" si="625"/>
        <v>2.2800000000000002</v>
      </c>
      <c r="O3177" s="740">
        <f t="shared" si="621"/>
        <v>1.723125</v>
      </c>
      <c r="P3177" s="582" t="s">
        <v>164</v>
      </c>
      <c r="Q3177" s="736">
        <v>0</v>
      </c>
    </row>
    <row r="3178" spans="1:17" x14ac:dyDescent="0.35">
      <c r="A3178" s="594">
        <v>22</v>
      </c>
      <c r="B3178" s="581">
        <v>33.159999999999997</v>
      </c>
      <c r="C3178" s="759">
        <v>32.200000000000003</v>
      </c>
      <c r="D3178" s="772">
        <v>31.52</v>
      </c>
      <c r="E3178" s="707">
        <v>0</v>
      </c>
      <c r="F3178" s="707">
        <v>0</v>
      </c>
      <c r="G3178" s="777">
        <v>37.4</v>
      </c>
      <c r="H3178" s="583">
        <v>23</v>
      </c>
      <c r="I3178" s="604">
        <v>84</v>
      </c>
      <c r="J3178" s="604">
        <v>42</v>
      </c>
      <c r="K3178" s="581">
        <v>6.2</v>
      </c>
      <c r="L3178" s="581">
        <v>9.02</v>
      </c>
      <c r="M3178" s="581">
        <v>1.24</v>
      </c>
      <c r="N3178" s="581">
        <v>0.52</v>
      </c>
      <c r="O3178" s="740">
        <f t="shared" si="621"/>
        <v>0.88</v>
      </c>
      <c r="P3178" s="582" t="s">
        <v>164</v>
      </c>
      <c r="Q3178" s="736">
        <v>0</v>
      </c>
    </row>
    <row r="3179" spans="1:17" x14ac:dyDescent="0.35">
      <c r="A3179" s="594">
        <v>23</v>
      </c>
      <c r="B3179" s="581">
        <v>33.24</v>
      </c>
      <c r="C3179" s="759">
        <v>32.24</v>
      </c>
      <c r="D3179" s="772">
        <v>31.76</v>
      </c>
      <c r="E3179" s="707">
        <v>0</v>
      </c>
      <c r="F3179" s="707">
        <v>0</v>
      </c>
      <c r="G3179" s="777">
        <v>37</v>
      </c>
      <c r="H3179" s="583">
        <v>22</v>
      </c>
      <c r="I3179" s="604">
        <v>92</v>
      </c>
      <c r="J3179" s="604">
        <v>48</v>
      </c>
      <c r="K3179" s="581">
        <v>5.8</v>
      </c>
      <c r="L3179" s="581">
        <v>6.26</v>
      </c>
      <c r="M3179" s="581">
        <v>1.21</v>
      </c>
      <c r="N3179" s="581">
        <v>0.48</v>
      </c>
      <c r="O3179" s="740">
        <f t="shared" si="621"/>
        <v>0.84499999999999997</v>
      </c>
      <c r="P3179" s="582" t="s">
        <v>164</v>
      </c>
      <c r="Q3179" s="736">
        <v>0</v>
      </c>
    </row>
    <row r="3180" spans="1:17" x14ac:dyDescent="0.35">
      <c r="A3180" s="594">
        <v>24</v>
      </c>
      <c r="B3180" s="581">
        <v>34</v>
      </c>
      <c r="C3180" s="759">
        <v>32.840000000000003</v>
      </c>
      <c r="D3180" s="772">
        <v>31.96</v>
      </c>
      <c r="E3180" s="707">
        <v>0</v>
      </c>
      <c r="F3180" s="707">
        <v>0</v>
      </c>
      <c r="G3180" s="777">
        <v>39</v>
      </c>
      <c r="H3180" s="583">
        <v>20.399999999999999</v>
      </c>
      <c r="I3180" s="604">
        <v>96</v>
      </c>
      <c r="J3180" s="604">
        <v>38</v>
      </c>
      <c r="K3180" s="581">
        <v>4.4000000000000004</v>
      </c>
      <c r="L3180" s="581">
        <v>5.5</v>
      </c>
      <c r="M3180" s="581">
        <v>1.19</v>
      </c>
      <c r="N3180" s="580">
        <v>0.53</v>
      </c>
      <c r="O3180" s="740">
        <f t="shared" si="621"/>
        <v>0.86</v>
      </c>
      <c r="P3180" s="582" t="s">
        <v>164</v>
      </c>
      <c r="Q3180" s="736">
        <v>0</v>
      </c>
    </row>
    <row r="3181" spans="1:17" x14ac:dyDescent="0.35">
      <c r="A3181" s="594">
        <v>25</v>
      </c>
      <c r="B3181" s="586">
        <v>32.68</v>
      </c>
      <c r="C3181" s="759">
        <v>32.4</v>
      </c>
      <c r="D3181" s="772">
        <v>32.119999999999997</v>
      </c>
      <c r="E3181" s="707">
        <v>0</v>
      </c>
      <c r="F3181" s="707">
        <v>0</v>
      </c>
      <c r="G3181" s="778">
        <v>37.4</v>
      </c>
      <c r="H3181" s="583">
        <v>21.4</v>
      </c>
      <c r="I3181" s="694">
        <v>96</v>
      </c>
      <c r="J3181" s="694">
        <v>42</v>
      </c>
      <c r="K3181" s="586">
        <v>3.3</v>
      </c>
      <c r="L3181" s="586">
        <v>0.44</v>
      </c>
      <c r="M3181" s="578">
        <v>1.46</v>
      </c>
      <c r="N3181" s="586">
        <v>0.41</v>
      </c>
      <c r="O3181" s="740">
        <f t="shared" si="621"/>
        <v>0.93499999999999994</v>
      </c>
      <c r="P3181" s="582" t="s">
        <v>164</v>
      </c>
      <c r="Q3181" s="736">
        <v>0</v>
      </c>
    </row>
    <row r="3182" spans="1:17" x14ac:dyDescent="0.35">
      <c r="A3182" s="594">
        <v>26</v>
      </c>
      <c r="B3182" s="581">
        <v>33.159999999999997</v>
      </c>
      <c r="C3182" s="759">
        <v>31.84</v>
      </c>
      <c r="D3182" s="772">
        <v>32</v>
      </c>
      <c r="E3182" s="707">
        <v>0</v>
      </c>
      <c r="F3182" s="707">
        <v>0</v>
      </c>
      <c r="G3182" s="777">
        <v>38.200000000000003</v>
      </c>
      <c r="H3182" s="583">
        <v>20.6</v>
      </c>
      <c r="I3182" s="604">
        <v>96</v>
      </c>
      <c r="J3182" s="604">
        <v>37</v>
      </c>
      <c r="K3182" s="581">
        <v>6</v>
      </c>
      <c r="L3182" s="581">
        <v>9.02</v>
      </c>
      <c r="M3182" s="581">
        <v>0.96</v>
      </c>
      <c r="N3182" s="581">
        <v>0.38</v>
      </c>
      <c r="O3182" s="740">
        <f t="shared" si="621"/>
        <v>0.66999999999999993</v>
      </c>
      <c r="P3182" s="582" t="s">
        <v>164</v>
      </c>
      <c r="Q3182" s="583">
        <v>8.4</v>
      </c>
    </row>
    <row r="3183" spans="1:17" x14ac:dyDescent="0.35">
      <c r="A3183" s="594">
        <v>27</v>
      </c>
      <c r="B3183" s="581">
        <v>34</v>
      </c>
      <c r="C3183" s="759">
        <v>32.72</v>
      </c>
      <c r="D3183" s="772">
        <v>32.08</v>
      </c>
      <c r="E3183" s="707">
        <v>0</v>
      </c>
      <c r="F3183" s="707">
        <v>0</v>
      </c>
      <c r="G3183" s="777">
        <v>39</v>
      </c>
      <c r="H3183" s="583">
        <v>20.6</v>
      </c>
      <c r="I3183" s="604">
        <v>92</v>
      </c>
      <c r="J3183" s="604">
        <v>45</v>
      </c>
      <c r="K3183" s="581">
        <v>5.4</v>
      </c>
      <c r="L3183" s="581">
        <v>4.04</v>
      </c>
      <c r="M3183" s="581">
        <v>1.33</v>
      </c>
      <c r="N3183" s="580">
        <v>0.65</v>
      </c>
      <c r="O3183" s="740">
        <f t="shared" si="621"/>
        <v>0.99</v>
      </c>
      <c r="P3183" s="582" t="s">
        <v>164</v>
      </c>
      <c r="Q3183" s="583">
        <v>4</v>
      </c>
    </row>
    <row r="3184" spans="1:17" x14ac:dyDescent="0.35">
      <c r="A3184" s="594">
        <v>28</v>
      </c>
      <c r="B3184" s="581">
        <v>33.799999999999997</v>
      </c>
      <c r="C3184" s="759">
        <v>32.68</v>
      </c>
      <c r="D3184" s="772">
        <v>32</v>
      </c>
      <c r="E3184" s="707">
        <v>0</v>
      </c>
      <c r="F3184" s="707">
        <v>0</v>
      </c>
      <c r="G3184" s="777">
        <v>38.799999999999997</v>
      </c>
      <c r="H3184" s="583">
        <v>21.6</v>
      </c>
      <c r="I3184" s="604">
        <v>92</v>
      </c>
      <c r="J3184" s="604">
        <v>42</v>
      </c>
      <c r="K3184" s="581">
        <v>5.8</v>
      </c>
      <c r="L3184" s="581">
        <v>3.4</v>
      </c>
      <c r="M3184" s="580">
        <v>1.31</v>
      </c>
      <c r="N3184" s="581">
        <v>0.77</v>
      </c>
      <c r="O3184" s="740">
        <f t="shared" si="621"/>
        <v>1.04</v>
      </c>
      <c r="P3184" s="582" t="s">
        <v>164</v>
      </c>
      <c r="Q3184" s="583">
        <v>4</v>
      </c>
    </row>
    <row r="3185" spans="1:17" x14ac:dyDescent="0.35">
      <c r="A3185" s="594">
        <v>29</v>
      </c>
      <c r="B3185" s="581">
        <v>27</v>
      </c>
      <c r="C3185" s="639">
        <f>AVERAGE(C3152:C3182)</f>
        <v>50.31451785714286</v>
      </c>
      <c r="D3185" s="772">
        <v>32.119999999999997</v>
      </c>
      <c r="E3185" s="707">
        <v>0</v>
      </c>
      <c r="F3185" s="707">
        <v>0</v>
      </c>
      <c r="G3185" s="777">
        <v>36.799999999999997</v>
      </c>
      <c r="H3185" s="583">
        <v>21.6</v>
      </c>
      <c r="I3185" s="604">
        <v>96</v>
      </c>
      <c r="J3185" s="604">
        <v>45</v>
      </c>
      <c r="K3185" s="581">
        <v>5.5</v>
      </c>
      <c r="L3185" s="581">
        <v>0</v>
      </c>
      <c r="M3185" s="581">
        <v>1.49</v>
      </c>
      <c r="N3185" s="581">
        <v>1.52</v>
      </c>
      <c r="O3185" s="740">
        <f t="shared" si="621"/>
        <v>1.5049999999999999</v>
      </c>
      <c r="P3185" s="582" t="s">
        <v>164</v>
      </c>
      <c r="Q3185" s="736">
        <v>0</v>
      </c>
    </row>
    <row r="3186" spans="1:17" ht="15" thickBot="1" x14ac:dyDescent="0.4">
      <c r="A3186" s="594">
        <v>30</v>
      </c>
      <c r="B3186" s="586">
        <v>32.92</v>
      </c>
      <c r="C3186" s="761">
        <v>32.4</v>
      </c>
      <c r="D3186" s="779">
        <v>32.119999999999997</v>
      </c>
      <c r="E3186" s="707">
        <v>0</v>
      </c>
      <c r="F3186" s="707">
        <v>0</v>
      </c>
      <c r="G3186" s="778">
        <v>36</v>
      </c>
      <c r="H3186" s="579">
        <v>20.399999999999999</v>
      </c>
      <c r="I3186" s="694">
        <v>79</v>
      </c>
      <c r="J3186" s="694">
        <v>47</v>
      </c>
      <c r="K3186" s="586">
        <v>2.5</v>
      </c>
      <c r="L3186" s="586">
        <v>0</v>
      </c>
      <c r="M3186" s="586">
        <v>1.52</v>
      </c>
      <c r="N3186" s="586">
        <v>0.46</v>
      </c>
      <c r="O3186" s="740">
        <f t="shared" si="621"/>
        <v>0.99</v>
      </c>
      <c r="P3186" s="582" t="s">
        <v>164</v>
      </c>
      <c r="Q3186" s="579">
        <v>3</v>
      </c>
    </row>
    <row r="3187" spans="1:17" ht="15" thickBot="1" x14ac:dyDescent="0.4">
      <c r="A3187" s="597" t="s">
        <v>16</v>
      </c>
      <c r="B3187" s="604">
        <f>SUM(B3178:B3186)</f>
        <v>293.96000000000004</v>
      </c>
      <c r="C3187" s="604">
        <f>SUM(C3178:C3186)</f>
        <v>309.63451785714284</v>
      </c>
      <c r="D3187" s="604">
        <f>SUM(D3178:D3186)</f>
        <v>287.68</v>
      </c>
      <c r="E3187" s="707">
        <v>0</v>
      </c>
      <c r="F3187" s="707">
        <v>0</v>
      </c>
      <c r="G3187" s="604">
        <f t="shared" ref="G3187:O3187" si="626">SUM(G3178:G3186)</f>
        <v>339.6</v>
      </c>
      <c r="H3187" s="604">
        <f t="shared" si="626"/>
        <v>191.6</v>
      </c>
      <c r="I3187" s="604">
        <f t="shared" si="626"/>
        <v>823</v>
      </c>
      <c r="J3187" s="604">
        <f t="shared" si="626"/>
        <v>386</v>
      </c>
      <c r="K3187" s="604">
        <f t="shared" si="626"/>
        <v>44.9</v>
      </c>
      <c r="L3187" s="604">
        <f t="shared" si="626"/>
        <v>37.68</v>
      </c>
      <c r="M3187" s="604">
        <f t="shared" si="626"/>
        <v>11.709999999999999</v>
      </c>
      <c r="N3187" s="604">
        <f t="shared" si="626"/>
        <v>5.72</v>
      </c>
      <c r="O3187" s="604">
        <f t="shared" si="626"/>
        <v>8.7149999999999999</v>
      </c>
      <c r="P3187" s="604"/>
      <c r="Q3187" s="604"/>
    </row>
    <row r="3188" spans="1:17" ht="15" thickBot="1" x14ac:dyDescent="0.4">
      <c r="A3188" s="597" t="s">
        <v>18</v>
      </c>
      <c r="B3188" s="604">
        <f>AVERAGE(B3178:B3186)</f>
        <v>32.662222222222226</v>
      </c>
      <c r="C3188" s="604">
        <f>AVERAGE(C3178:C3186)</f>
        <v>34.403835317460313</v>
      </c>
      <c r="D3188" s="604">
        <f>AVERAGE(D3178:D3186)</f>
        <v>31.964444444444446</v>
      </c>
      <c r="E3188" s="707">
        <v>0</v>
      </c>
      <c r="F3188" s="707">
        <v>0</v>
      </c>
      <c r="G3188" s="604">
        <f t="shared" ref="G3188:O3188" si="627">AVERAGE(G3178:G3186)</f>
        <v>37.733333333333334</v>
      </c>
      <c r="H3188" s="604">
        <f t="shared" si="627"/>
        <v>21.288888888888888</v>
      </c>
      <c r="I3188" s="604">
        <f t="shared" si="627"/>
        <v>91.444444444444443</v>
      </c>
      <c r="J3188" s="604">
        <f t="shared" si="627"/>
        <v>42.888888888888886</v>
      </c>
      <c r="K3188" s="604">
        <f t="shared" si="627"/>
        <v>4.9888888888888889</v>
      </c>
      <c r="L3188" s="604">
        <f t="shared" si="627"/>
        <v>4.1866666666666665</v>
      </c>
      <c r="M3188" s="604">
        <f t="shared" si="627"/>
        <v>1.3011111111111111</v>
      </c>
      <c r="N3188" s="604">
        <f t="shared" si="627"/>
        <v>0.63555555555555554</v>
      </c>
      <c r="O3188" s="604">
        <f t="shared" si="627"/>
        <v>0.96833333333333327</v>
      </c>
      <c r="P3188" s="604"/>
      <c r="Q3188" s="604"/>
    </row>
    <row r="3189" spans="1:17" x14ac:dyDescent="0.35">
      <c r="A3189" s="645" t="s">
        <v>49</v>
      </c>
      <c r="B3189" s="694">
        <f>B3187+B3176+B3165</f>
        <v>900.28</v>
      </c>
      <c r="C3189" s="694">
        <f>C3187+C3176+C3165</f>
        <v>902.05451785714286</v>
      </c>
      <c r="D3189" s="694">
        <f>D3187+D3176+D3165</f>
        <v>876.68</v>
      </c>
      <c r="E3189" s="707">
        <v>0</v>
      </c>
      <c r="F3189" s="707">
        <v>0</v>
      </c>
      <c r="G3189" s="694">
        <f t="shared" ref="G3189:O3189" si="628">G3187+G3176+G3165</f>
        <v>1040.8000000000002</v>
      </c>
      <c r="H3189" s="694">
        <f t="shared" si="628"/>
        <v>604.60000000000014</v>
      </c>
      <c r="I3189" s="694">
        <f t="shared" si="628"/>
        <v>2554</v>
      </c>
      <c r="J3189" s="694">
        <f t="shared" si="628"/>
        <v>1213</v>
      </c>
      <c r="K3189" s="694">
        <f t="shared" si="628"/>
        <v>133.92000000000002</v>
      </c>
      <c r="L3189" s="694">
        <f t="shared" si="628"/>
        <v>158.89999999999998</v>
      </c>
      <c r="M3189" s="694">
        <f t="shared" si="628"/>
        <v>34.269999999999996</v>
      </c>
      <c r="N3189" s="694">
        <f t="shared" si="628"/>
        <v>28.8</v>
      </c>
      <c r="O3189" s="694">
        <f t="shared" si="628"/>
        <v>31.534999999999997</v>
      </c>
      <c r="P3189" s="694"/>
      <c r="Q3189" s="694"/>
    </row>
    <row r="3190" spans="1:17" x14ac:dyDescent="0.35">
      <c r="A3190" s="580" t="s">
        <v>21</v>
      </c>
      <c r="B3190" s="692">
        <f>B3189/30</f>
        <v>30.009333333333334</v>
      </c>
      <c r="C3190" s="692">
        <f>C3189/30</f>
        <v>30.068483928571428</v>
      </c>
      <c r="D3190" s="692">
        <f>D3189/30</f>
        <v>29.222666666666665</v>
      </c>
      <c r="E3190" s="707">
        <v>0</v>
      </c>
      <c r="F3190" s="707">
        <v>0</v>
      </c>
      <c r="G3190" s="692">
        <f t="shared" ref="G3190:O3190" si="629">G3189/30</f>
        <v>34.693333333333342</v>
      </c>
      <c r="H3190" s="692">
        <f t="shared" si="629"/>
        <v>20.15333333333334</v>
      </c>
      <c r="I3190" s="692">
        <f t="shared" si="629"/>
        <v>85.13333333333334</v>
      </c>
      <c r="J3190" s="692">
        <f t="shared" si="629"/>
        <v>40.43333333333333</v>
      </c>
      <c r="K3190" s="692">
        <f t="shared" si="629"/>
        <v>4.4640000000000004</v>
      </c>
      <c r="L3190" s="692">
        <f t="shared" si="629"/>
        <v>5.296666666666666</v>
      </c>
      <c r="M3190" s="692">
        <f t="shared" si="629"/>
        <v>1.1423333333333332</v>
      </c>
      <c r="N3190" s="692">
        <f t="shared" si="629"/>
        <v>0.96000000000000008</v>
      </c>
      <c r="O3190" s="692">
        <f t="shared" si="629"/>
        <v>1.0511666666666666</v>
      </c>
      <c r="P3190" s="692"/>
      <c r="Q3190" s="692"/>
    </row>
    <row r="3191" spans="1:17" ht="15" thickBot="1" x14ac:dyDescent="0.4">
      <c r="A3191" s="634"/>
      <c r="B3191" s="1589" t="s">
        <v>416</v>
      </c>
      <c r="C3191" s="1589"/>
      <c r="D3191" s="1589"/>
      <c r="E3191" s="1589"/>
      <c r="F3191" s="1589"/>
      <c r="G3191" s="1589"/>
      <c r="H3191" s="1589"/>
      <c r="I3191" s="1589"/>
      <c r="J3191" s="1589"/>
      <c r="K3191" s="1589"/>
      <c r="L3191" s="1589"/>
      <c r="M3191" s="1589"/>
      <c r="N3191" s="658"/>
      <c r="O3191" s="658"/>
      <c r="P3191" s="657"/>
      <c r="Q3191" s="634"/>
    </row>
    <row r="3192" spans="1:17" ht="26.25" customHeight="1" x14ac:dyDescent="0.35">
      <c r="A3192" s="1569" t="s">
        <v>1</v>
      </c>
      <c r="B3192" s="1460" t="s">
        <v>23</v>
      </c>
      <c r="C3192" s="1578"/>
      <c r="D3192" s="1578"/>
      <c r="E3192" s="1578"/>
      <c r="F3192" s="1571"/>
      <c r="G3192" s="1460" t="s">
        <v>24</v>
      </c>
      <c r="H3192" s="1571"/>
      <c r="I3192" s="1460" t="s">
        <v>4</v>
      </c>
      <c r="J3192" s="1571"/>
      <c r="K3192" s="1572" t="s">
        <v>5</v>
      </c>
      <c r="L3192" s="1573"/>
      <c r="M3192" s="1590" t="s">
        <v>6</v>
      </c>
      <c r="N3192" s="1591"/>
      <c r="O3192" s="1592"/>
      <c r="P3192" s="1593" t="s">
        <v>7</v>
      </c>
      <c r="Q3192" s="1593" t="s">
        <v>8</v>
      </c>
    </row>
    <row r="3193" spans="1:17" ht="26" x14ac:dyDescent="0.35">
      <c r="A3193" s="1597"/>
      <c r="B3193" s="568" t="s">
        <v>396</v>
      </c>
      <c r="C3193" s="568" t="s">
        <v>399</v>
      </c>
      <c r="D3193" s="709" t="s">
        <v>322</v>
      </c>
      <c r="E3193" s="709" t="s">
        <v>228</v>
      </c>
      <c r="F3193" s="709" t="s">
        <v>229</v>
      </c>
      <c r="G3193" s="568" t="s">
        <v>9</v>
      </c>
      <c r="H3193" s="568" t="s">
        <v>10</v>
      </c>
      <c r="I3193" s="568" t="s">
        <v>9</v>
      </c>
      <c r="J3193" s="568" t="s">
        <v>10</v>
      </c>
      <c r="K3193" s="568" t="s">
        <v>11</v>
      </c>
      <c r="L3193" s="568" t="s">
        <v>12</v>
      </c>
      <c r="M3193" s="606" t="s">
        <v>13</v>
      </c>
      <c r="N3193" s="606" t="s">
        <v>14</v>
      </c>
      <c r="O3193" s="606" t="s">
        <v>15</v>
      </c>
      <c r="P3193" s="1579"/>
      <c r="Q3193" s="1579"/>
    </row>
    <row r="3194" spans="1:17" x14ac:dyDescent="0.35">
      <c r="A3194" s="735">
        <v>1</v>
      </c>
      <c r="B3194" s="627">
        <v>34</v>
      </c>
      <c r="C3194" s="627">
        <v>32.96</v>
      </c>
      <c r="D3194" s="772">
        <v>32.32</v>
      </c>
      <c r="E3194" s="707">
        <v>0</v>
      </c>
      <c r="F3194" s="707">
        <v>0</v>
      </c>
      <c r="G3194" s="751">
        <v>38.200000000000003</v>
      </c>
      <c r="H3194" s="627">
        <v>23</v>
      </c>
      <c r="I3194" s="627">
        <v>84</v>
      </c>
      <c r="J3194" s="627">
        <v>45</v>
      </c>
      <c r="K3194" s="627">
        <v>5.3</v>
      </c>
      <c r="L3194" s="751"/>
      <c r="M3194" s="627">
        <v>1.2</v>
      </c>
      <c r="N3194" s="627">
        <v>0.2</v>
      </c>
      <c r="O3194" s="740">
        <f>AVERAGE(M3194:N3194)</f>
        <v>0.7</v>
      </c>
      <c r="P3194" s="582" t="s">
        <v>164</v>
      </c>
      <c r="Q3194" s="736">
        <v>0</v>
      </c>
    </row>
    <row r="3195" spans="1:17" x14ac:dyDescent="0.35">
      <c r="A3195" s="735">
        <v>2</v>
      </c>
      <c r="B3195" s="576">
        <v>33.6</v>
      </c>
      <c r="C3195" s="774">
        <v>33.119999999999997</v>
      </c>
      <c r="D3195" s="775">
        <v>32.200000000000003</v>
      </c>
      <c r="E3195" s="707">
        <v>0</v>
      </c>
      <c r="F3195" s="707">
        <v>0</v>
      </c>
      <c r="G3195" s="776">
        <v>38.200000000000003</v>
      </c>
      <c r="H3195" s="572">
        <v>23</v>
      </c>
      <c r="I3195" s="750">
        <v>96</v>
      </c>
      <c r="J3195" s="750">
        <v>40</v>
      </c>
      <c r="K3195" s="627">
        <v>8.1999999999999993</v>
      </c>
      <c r="L3195" s="751"/>
      <c r="M3195" s="576">
        <v>1.3</v>
      </c>
      <c r="N3195" s="576">
        <v>0.9</v>
      </c>
      <c r="O3195" s="740">
        <f t="shared" ref="O3195:O3217" si="630">AVERAGE(M3195:N3195)</f>
        <v>1.1000000000000001</v>
      </c>
      <c r="P3195" s="582" t="s">
        <v>164</v>
      </c>
      <c r="Q3195" s="736">
        <v>0</v>
      </c>
    </row>
    <row r="3196" spans="1:17" x14ac:dyDescent="0.35">
      <c r="A3196" s="594">
        <v>3</v>
      </c>
      <c r="B3196" s="581">
        <v>33.799999999999997</v>
      </c>
      <c r="C3196" s="759">
        <v>32.96</v>
      </c>
      <c r="D3196" s="772">
        <v>32.4</v>
      </c>
      <c r="E3196" s="707">
        <v>0</v>
      </c>
      <c r="F3196" s="707">
        <v>0</v>
      </c>
      <c r="G3196" s="777">
        <v>38.6</v>
      </c>
      <c r="H3196" s="583">
        <v>19.8</v>
      </c>
      <c r="I3196" s="604">
        <v>83</v>
      </c>
      <c r="J3196" s="604">
        <v>39</v>
      </c>
      <c r="K3196" s="627">
        <v>5.8</v>
      </c>
      <c r="L3196" s="751">
        <v>6.94</v>
      </c>
      <c r="M3196" s="581">
        <v>0.96</v>
      </c>
      <c r="N3196" s="580">
        <v>0.27</v>
      </c>
      <c r="O3196" s="740">
        <f t="shared" si="630"/>
        <v>0.61499999999999999</v>
      </c>
      <c r="P3196" s="582" t="s">
        <v>164</v>
      </c>
      <c r="Q3196" s="736">
        <v>0</v>
      </c>
    </row>
    <row r="3197" spans="1:17" x14ac:dyDescent="0.35">
      <c r="A3197" s="594">
        <v>4</v>
      </c>
      <c r="B3197" s="586">
        <v>34.119999999999997</v>
      </c>
      <c r="C3197" s="761">
        <v>33.28</v>
      </c>
      <c r="D3197" s="772">
        <v>32.56</v>
      </c>
      <c r="E3197" s="707">
        <v>0</v>
      </c>
      <c r="F3197" s="707">
        <v>0</v>
      </c>
      <c r="G3197" s="778">
        <v>39.4</v>
      </c>
      <c r="H3197" s="579">
        <v>20</v>
      </c>
      <c r="I3197" s="694">
        <v>96</v>
      </c>
      <c r="J3197" s="694">
        <v>40</v>
      </c>
      <c r="K3197" s="627">
        <v>8</v>
      </c>
      <c r="L3197" s="751">
        <v>9.9600000000000009</v>
      </c>
      <c r="M3197" s="578">
        <v>1.26</v>
      </c>
      <c r="N3197" s="586">
        <v>0.61</v>
      </c>
      <c r="O3197" s="740">
        <f t="shared" si="630"/>
        <v>0.93500000000000005</v>
      </c>
      <c r="P3197" s="582" t="s">
        <v>164</v>
      </c>
      <c r="Q3197" s="736">
        <v>0</v>
      </c>
    </row>
    <row r="3198" spans="1:17" x14ac:dyDescent="0.35">
      <c r="A3198" s="594">
        <v>5</v>
      </c>
      <c r="B3198" s="581">
        <v>34.92</v>
      </c>
      <c r="C3198" s="759">
        <v>34.08</v>
      </c>
      <c r="D3198" s="772">
        <v>32.56</v>
      </c>
      <c r="E3198" s="707">
        <v>0</v>
      </c>
      <c r="F3198" s="707">
        <v>0</v>
      </c>
      <c r="G3198" s="777">
        <v>40</v>
      </c>
      <c r="H3198" s="583">
        <v>23.4</v>
      </c>
      <c r="I3198" s="604">
        <v>77</v>
      </c>
      <c r="J3198" s="604">
        <v>38</v>
      </c>
      <c r="K3198" s="627">
        <v>7</v>
      </c>
      <c r="L3198" s="751">
        <v>9</v>
      </c>
      <c r="M3198" s="581">
        <v>1.1200000000000001</v>
      </c>
      <c r="N3198" s="581">
        <v>0.2</v>
      </c>
      <c r="O3198" s="740">
        <f t="shared" si="630"/>
        <v>0.66</v>
      </c>
      <c r="P3198" s="582" t="s">
        <v>164</v>
      </c>
      <c r="Q3198" s="736">
        <v>0</v>
      </c>
    </row>
    <row r="3199" spans="1:17" x14ac:dyDescent="0.35">
      <c r="A3199" s="594">
        <v>6</v>
      </c>
      <c r="B3199" s="581">
        <v>34.68</v>
      </c>
      <c r="C3199" s="759">
        <v>34</v>
      </c>
      <c r="D3199" s="772">
        <v>32.799999999999997</v>
      </c>
      <c r="E3199" s="707">
        <v>0</v>
      </c>
      <c r="F3199" s="707">
        <v>0</v>
      </c>
      <c r="G3199" s="777">
        <v>38.799999999999997</v>
      </c>
      <c r="H3199" s="583">
        <v>21</v>
      </c>
      <c r="I3199" s="604">
        <v>87</v>
      </c>
      <c r="J3199" s="604">
        <v>45</v>
      </c>
      <c r="K3199" s="627">
        <v>7.7</v>
      </c>
      <c r="L3199" s="751">
        <v>11.06</v>
      </c>
      <c r="M3199" s="581">
        <v>1.55</v>
      </c>
      <c r="N3199" s="580">
        <v>0.37</v>
      </c>
      <c r="O3199" s="740">
        <f t="shared" si="630"/>
        <v>0.96</v>
      </c>
      <c r="P3199" s="582" t="s">
        <v>164</v>
      </c>
      <c r="Q3199" s="736">
        <v>0</v>
      </c>
    </row>
    <row r="3200" spans="1:17" x14ac:dyDescent="0.35">
      <c r="A3200" s="594">
        <v>7</v>
      </c>
      <c r="B3200" s="581">
        <v>32.9</v>
      </c>
      <c r="C3200" s="759">
        <v>32.799999999999997</v>
      </c>
      <c r="D3200" s="772">
        <v>32.96</v>
      </c>
      <c r="E3200" s="707">
        <v>0</v>
      </c>
      <c r="F3200" s="707">
        <v>0</v>
      </c>
      <c r="G3200" s="777">
        <v>37</v>
      </c>
      <c r="H3200" s="583">
        <v>21.6</v>
      </c>
      <c r="I3200" s="604">
        <v>88</v>
      </c>
      <c r="J3200" s="604">
        <v>42</v>
      </c>
      <c r="K3200" s="627">
        <v>6.8</v>
      </c>
      <c r="L3200" s="751">
        <v>6.9</v>
      </c>
      <c r="M3200" s="580">
        <v>1.62</v>
      </c>
      <c r="N3200" s="581">
        <v>0.85</v>
      </c>
      <c r="O3200" s="740">
        <f t="shared" si="630"/>
        <v>1.2350000000000001</v>
      </c>
      <c r="P3200" s="582" t="s">
        <v>164</v>
      </c>
      <c r="Q3200" s="736">
        <v>0</v>
      </c>
    </row>
    <row r="3201" spans="1:17" x14ac:dyDescent="0.35">
      <c r="A3201" s="594">
        <v>8</v>
      </c>
      <c r="B3201" s="581">
        <v>31.52</v>
      </c>
      <c r="C3201" s="759">
        <v>31.72</v>
      </c>
      <c r="D3201" s="772">
        <v>33</v>
      </c>
      <c r="E3201" s="707">
        <v>0</v>
      </c>
      <c r="F3201" s="707">
        <v>0</v>
      </c>
      <c r="G3201" s="777">
        <v>36</v>
      </c>
      <c r="H3201" s="583">
        <v>21</v>
      </c>
      <c r="I3201" s="604">
        <v>96</v>
      </c>
      <c r="J3201" s="604">
        <v>50</v>
      </c>
      <c r="K3201" s="627">
        <v>3.4</v>
      </c>
      <c r="L3201" s="751">
        <v>2.1800000000000002</v>
      </c>
      <c r="M3201" s="581">
        <v>1.75</v>
      </c>
      <c r="N3201" s="581">
        <v>0.24</v>
      </c>
      <c r="O3201" s="740">
        <f t="shared" si="630"/>
        <v>0.995</v>
      </c>
      <c r="P3201" s="582" t="s">
        <v>164</v>
      </c>
      <c r="Q3201" s="627">
        <v>3</v>
      </c>
    </row>
    <row r="3202" spans="1:17" x14ac:dyDescent="0.35">
      <c r="A3202" s="594">
        <v>9</v>
      </c>
      <c r="B3202" s="581">
        <v>32.08</v>
      </c>
      <c r="C3202" s="759">
        <v>31.68</v>
      </c>
      <c r="D3202" s="772">
        <v>32.56</v>
      </c>
      <c r="E3202" s="707">
        <v>0</v>
      </c>
      <c r="F3202" s="707">
        <v>0</v>
      </c>
      <c r="G3202" s="777">
        <v>37.200000000000003</v>
      </c>
      <c r="H3202" s="583">
        <v>20.399999999999999</v>
      </c>
      <c r="I3202" s="604">
        <v>92</v>
      </c>
      <c r="J3202" s="604">
        <v>46</v>
      </c>
      <c r="K3202" s="627">
        <v>3.4</v>
      </c>
      <c r="L3202" s="751">
        <v>6.5</v>
      </c>
      <c r="M3202" s="581">
        <v>1.1599999999999999</v>
      </c>
      <c r="N3202" s="581">
        <v>0.71</v>
      </c>
      <c r="O3202" s="740">
        <f t="shared" si="630"/>
        <v>0.93499999999999994</v>
      </c>
      <c r="P3202" s="582" t="s">
        <v>164</v>
      </c>
      <c r="Q3202" s="627"/>
    </row>
    <row r="3203" spans="1:17" ht="15" thickBot="1" x14ac:dyDescent="0.4">
      <c r="A3203" s="735">
        <v>10</v>
      </c>
      <c r="B3203" s="581">
        <v>30.16</v>
      </c>
      <c r="C3203" s="759">
        <v>30.68</v>
      </c>
      <c r="D3203" s="772">
        <v>32.4</v>
      </c>
      <c r="E3203" s="707">
        <v>0</v>
      </c>
      <c r="F3203" s="707">
        <v>0</v>
      </c>
      <c r="G3203" s="777">
        <v>36.799999999999997</v>
      </c>
      <c r="H3203" s="583">
        <v>22.4</v>
      </c>
      <c r="I3203" s="604">
        <v>88</v>
      </c>
      <c r="J3203" s="604">
        <v>62</v>
      </c>
      <c r="K3203" s="627">
        <v>2.5</v>
      </c>
      <c r="L3203" s="751">
        <v>3.44</v>
      </c>
      <c r="M3203" s="581">
        <v>1.25</v>
      </c>
      <c r="N3203" s="580">
        <v>0.31</v>
      </c>
      <c r="O3203" s="740">
        <f t="shared" si="630"/>
        <v>0.78</v>
      </c>
      <c r="P3203" s="582" t="s">
        <v>164</v>
      </c>
      <c r="Q3203" s="736">
        <v>0</v>
      </c>
    </row>
    <row r="3204" spans="1:17" ht="15" thickBot="1" x14ac:dyDescent="0.4">
      <c r="A3204" s="597" t="s">
        <v>16</v>
      </c>
      <c r="B3204" s="586">
        <f>SUM(B3194:B3203)</f>
        <v>331.78000000000003</v>
      </c>
      <c r="C3204" s="586">
        <f>SUM(C3194:C3203)</f>
        <v>327.27999999999997</v>
      </c>
      <c r="D3204" s="586">
        <f>SUM(D3194:D3203)</f>
        <v>325.76000000000005</v>
      </c>
      <c r="E3204" s="707">
        <v>0</v>
      </c>
      <c r="F3204" s="707">
        <v>0</v>
      </c>
      <c r="G3204" s="586">
        <f t="shared" ref="G3204:N3204" si="631">SUM(G3194:G3203)</f>
        <v>380.2</v>
      </c>
      <c r="H3204" s="586">
        <f t="shared" si="631"/>
        <v>215.6</v>
      </c>
      <c r="I3204" s="586">
        <f t="shared" si="631"/>
        <v>887</v>
      </c>
      <c r="J3204" s="586">
        <f t="shared" si="631"/>
        <v>447</v>
      </c>
      <c r="K3204" s="586">
        <f t="shared" si="631"/>
        <v>58.099999999999994</v>
      </c>
      <c r="L3204" s="586">
        <f t="shared" si="631"/>
        <v>55.98</v>
      </c>
      <c r="M3204" s="586">
        <f t="shared" si="631"/>
        <v>13.17</v>
      </c>
      <c r="N3204" s="586">
        <f t="shared" si="631"/>
        <v>4.66</v>
      </c>
      <c r="O3204" s="740">
        <f t="shared" si="630"/>
        <v>8.9149999999999991</v>
      </c>
      <c r="P3204" s="582" t="s">
        <v>164</v>
      </c>
      <c r="Q3204" s="736">
        <v>0</v>
      </c>
    </row>
    <row r="3205" spans="1:17" ht="15" thickBot="1" x14ac:dyDescent="0.4">
      <c r="A3205" s="597" t="s">
        <v>18</v>
      </c>
      <c r="B3205" s="586">
        <f>AVERAGE(B3194:B3203)</f>
        <v>33.178000000000004</v>
      </c>
      <c r="C3205" s="586">
        <f>AVERAGE(C3194:C3203)</f>
        <v>32.727999999999994</v>
      </c>
      <c r="D3205" s="586">
        <f>AVERAGE(D3194:D3203)</f>
        <v>32.576000000000008</v>
      </c>
      <c r="E3205" s="707">
        <v>0</v>
      </c>
      <c r="F3205" s="707">
        <v>0</v>
      </c>
      <c r="G3205" s="586">
        <f t="shared" ref="G3205:N3205" si="632">AVERAGE(G3194:G3203)</f>
        <v>38.019999999999996</v>
      </c>
      <c r="H3205" s="586">
        <f t="shared" si="632"/>
        <v>21.56</v>
      </c>
      <c r="I3205" s="586">
        <f t="shared" si="632"/>
        <v>88.7</v>
      </c>
      <c r="J3205" s="586">
        <f t="shared" si="632"/>
        <v>44.7</v>
      </c>
      <c r="K3205" s="586">
        <f t="shared" si="632"/>
        <v>5.81</v>
      </c>
      <c r="L3205" s="586">
        <f t="shared" si="632"/>
        <v>6.9974999999999996</v>
      </c>
      <c r="M3205" s="586">
        <f t="shared" si="632"/>
        <v>1.3169999999999999</v>
      </c>
      <c r="N3205" s="586">
        <f t="shared" si="632"/>
        <v>0.46600000000000003</v>
      </c>
      <c r="O3205" s="740">
        <f t="shared" si="630"/>
        <v>0.89149999999999996</v>
      </c>
      <c r="P3205" s="582" t="s">
        <v>164</v>
      </c>
      <c r="Q3205" s="736">
        <v>0</v>
      </c>
    </row>
    <row r="3206" spans="1:17" x14ac:dyDescent="0.35">
      <c r="A3206" s="735">
        <v>11</v>
      </c>
      <c r="B3206" s="586">
        <v>32.200000000000003</v>
      </c>
      <c r="C3206" s="759">
        <v>31.08</v>
      </c>
      <c r="D3206" s="772">
        <v>32.119999999999997</v>
      </c>
      <c r="E3206" s="707">
        <v>0</v>
      </c>
      <c r="F3206" s="707">
        <v>0</v>
      </c>
      <c r="G3206" s="778">
        <v>38</v>
      </c>
      <c r="H3206" s="583">
        <v>20</v>
      </c>
      <c r="I3206" s="694">
        <v>92</v>
      </c>
      <c r="J3206" s="694">
        <v>40</v>
      </c>
      <c r="K3206" s="627">
        <v>5.5</v>
      </c>
      <c r="L3206" s="751">
        <v>6.76</v>
      </c>
      <c r="M3206" s="580">
        <v>0.93</v>
      </c>
      <c r="N3206" s="586">
        <v>0.48</v>
      </c>
      <c r="O3206" s="740">
        <f t="shared" si="630"/>
        <v>0.70500000000000007</v>
      </c>
      <c r="P3206" s="582" t="s">
        <v>164</v>
      </c>
      <c r="Q3206" s="627">
        <v>5.3</v>
      </c>
    </row>
    <row r="3207" spans="1:17" x14ac:dyDescent="0.35">
      <c r="A3207" s="594">
        <v>12</v>
      </c>
      <c r="B3207" s="581">
        <v>32.6</v>
      </c>
      <c r="C3207" s="759">
        <v>31.92</v>
      </c>
      <c r="D3207" s="772">
        <v>32.08</v>
      </c>
      <c r="E3207" s="707">
        <v>0</v>
      </c>
      <c r="F3207" s="707">
        <v>0</v>
      </c>
      <c r="G3207" s="777">
        <v>38.6</v>
      </c>
      <c r="H3207" s="583">
        <v>20.8</v>
      </c>
      <c r="I3207" s="604">
        <v>86</v>
      </c>
      <c r="J3207" s="604">
        <v>45</v>
      </c>
      <c r="K3207" s="627">
        <v>6.5</v>
      </c>
      <c r="L3207" s="751">
        <v>8.5</v>
      </c>
      <c r="M3207" s="581">
        <v>1.41</v>
      </c>
      <c r="N3207" s="581">
        <v>0.6</v>
      </c>
      <c r="O3207" s="740">
        <f t="shared" si="630"/>
        <v>1.0049999999999999</v>
      </c>
      <c r="P3207" s="582" t="s">
        <v>164</v>
      </c>
      <c r="Q3207" s="736">
        <v>0</v>
      </c>
    </row>
    <row r="3208" spans="1:17" x14ac:dyDescent="0.35">
      <c r="A3208" s="594">
        <v>13</v>
      </c>
      <c r="B3208" s="671">
        <v>33</v>
      </c>
      <c r="C3208" s="780">
        <v>32.24</v>
      </c>
      <c r="D3208" s="781">
        <v>32.08</v>
      </c>
      <c r="E3208" s="707">
        <v>0</v>
      </c>
      <c r="F3208" s="707">
        <v>0</v>
      </c>
      <c r="G3208" s="782">
        <v>36.6</v>
      </c>
      <c r="H3208" s="670">
        <v>22</v>
      </c>
      <c r="I3208" s="783">
        <v>92</v>
      </c>
      <c r="J3208" s="783">
        <v>40</v>
      </c>
      <c r="K3208" s="675">
        <v>5.5</v>
      </c>
      <c r="L3208" s="757">
        <v>9.9499999999999993</v>
      </c>
      <c r="M3208" s="671">
        <v>1.22</v>
      </c>
      <c r="N3208" s="754">
        <v>0.31</v>
      </c>
      <c r="O3208" s="740">
        <f t="shared" si="630"/>
        <v>0.76500000000000001</v>
      </c>
      <c r="P3208" s="582" t="s">
        <v>164</v>
      </c>
      <c r="Q3208" s="736">
        <v>0</v>
      </c>
    </row>
    <row r="3209" spans="1:17" x14ac:dyDescent="0.35">
      <c r="A3209" s="594">
        <v>14</v>
      </c>
      <c r="B3209" s="671">
        <v>32.24</v>
      </c>
      <c r="C3209" s="780">
        <v>31.6</v>
      </c>
      <c r="D3209" s="781">
        <v>32.36</v>
      </c>
      <c r="E3209" s="707">
        <v>0</v>
      </c>
      <c r="F3209" s="707">
        <v>0</v>
      </c>
      <c r="G3209" s="782">
        <v>36.4</v>
      </c>
      <c r="H3209" s="670">
        <v>21.4</v>
      </c>
      <c r="I3209" s="783">
        <v>92</v>
      </c>
      <c r="J3209" s="783">
        <v>55</v>
      </c>
      <c r="K3209" s="675">
        <v>6.5</v>
      </c>
      <c r="L3209" s="756">
        <v>8.83</v>
      </c>
      <c r="M3209" s="630">
        <v>1.73</v>
      </c>
      <c r="N3209" s="671">
        <v>1.42</v>
      </c>
      <c r="O3209" s="740">
        <f t="shared" si="630"/>
        <v>1.575</v>
      </c>
      <c r="P3209" s="582" t="s">
        <v>164</v>
      </c>
      <c r="Q3209" s="736">
        <v>0</v>
      </c>
    </row>
    <row r="3210" spans="1:17" x14ac:dyDescent="0.35">
      <c r="A3210" s="594">
        <v>15</v>
      </c>
      <c r="B3210" s="671">
        <v>32.840000000000003</v>
      </c>
      <c r="C3210" s="780">
        <v>32.200000000000003</v>
      </c>
      <c r="D3210" s="781">
        <v>32.4</v>
      </c>
      <c r="E3210" s="707">
        <v>0</v>
      </c>
      <c r="F3210" s="707">
        <v>0</v>
      </c>
      <c r="G3210" s="782">
        <v>36.4</v>
      </c>
      <c r="H3210" s="670">
        <v>23</v>
      </c>
      <c r="I3210" s="783">
        <v>84</v>
      </c>
      <c r="J3210" s="783">
        <v>39</v>
      </c>
      <c r="K3210" s="675">
        <v>5.76</v>
      </c>
      <c r="L3210" s="756">
        <v>8.23</v>
      </c>
      <c r="M3210" s="671">
        <v>1.27</v>
      </c>
      <c r="N3210" s="671">
        <v>0.51</v>
      </c>
      <c r="O3210" s="740">
        <f t="shared" si="630"/>
        <v>0.89</v>
      </c>
      <c r="P3210" s="675">
        <v>4.55</v>
      </c>
      <c r="Q3210" s="736">
        <v>0</v>
      </c>
    </row>
    <row r="3211" spans="1:17" x14ac:dyDescent="0.35">
      <c r="A3211" s="594">
        <v>16</v>
      </c>
      <c r="B3211" s="671">
        <v>29.68</v>
      </c>
      <c r="C3211" s="780">
        <v>30.6</v>
      </c>
      <c r="D3211" s="781">
        <v>32.4</v>
      </c>
      <c r="E3211" s="707">
        <v>0</v>
      </c>
      <c r="F3211" s="707">
        <v>0</v>
      </c>
      <c r="G3211" s="782">
        <v>33</v>
      </c>
      <c r="H3211" s="670">
        <v>21.8</v>
      </c>
      <c r="I3211" s="783">
        <v>92</v>
      </c>
      <c r="J3211" s="783">
        <v>74</v>
      </c>
      <c r="K3211" s="675">
        <v>2.2000000000000002</v>
      </c>
      <c r="L3211" s="756">
        <v>3</v>
      </c>
      <c r="M3211" s="671">
        <v>1.39</v>
      </c>
      <c r="N3211" s="754">
        <v>0.44</v>
      </c>
      <c r="O3211" s="740">
        <f t="shared" si="630"/>
        <v>0.91499999999999992</v>
      </c>
      <c r="P3211" s="675">
        <v>0.25</v>
      </c>
      <c r="Q3211" s="736">
        <v>0</v>
      </c>
    </row>
    <row r="3212" spans="1:17" x14ac:dyDescent="0.35">
      <c r="A3212" s="594">
        <v>17</v>
      </c>
      <c r="B3212" s="671">
        <v>32.08</v>
      </c>
      <c r="C3212" s="780">
        <v>30.84</v>
      </c>
      <c r="D3212" s="781">
        <v>32.119999999999997</v>
      </c>
      <c r="E3212" s="707">
        <v>0</v>
      </c>
      <c r="F3212" s="707">
        <v>0</v>
      </c>
      <c r="G3212" s="782">
        <v>38.799999999999997</v>
      </c>
      <c r="H3212" s="670">
        <v>20</v>
      </c>
      <c r="I3212" s="783">
        <v>92</v>
      </c>
      <c r="J3212" s="783">
        <v>40</v>
      </c>
      <c r="K3212" s="675">
        <v>5.8</v>
      </c>
      <c r="L3212" s="757">
        <v>8</v>
      </c>
      <c r="M3212" s="671">
        <v>1.0900000000000001</v>
      </c>
      <c r="N3212" s="754">
        <v>1.53</v>
      </c>
      <c r="O3212" s="740">
        <f t="shared" si="630"/>
        <v>1.31</v>
      </c>
      <c r="P3212" s="675">
        <v>8.1999999999999993</v>
      </c>
      <c r="Q3212" s="736">
        <v>0</v>
      </c>
    </row>
    <row r="3213" spans="1:17" x14ac:dyDescent="0.35">
      <c r="A3213" s="594">
        <v>18</v>
      </c>
      <c r="B3213" s="758">
        <v>32.6</v>
      </c>
      <c r="C3213" s="780">
        <v>31.72</v>
      </c>
      <c r="D3213" s="781">
        <v>32.119999999999997</v>
      </c>
      <c r="E3213" s="707">
        <v>0</v>
      </c>
      <c r="F3213" s="707">
        <v>0</v>
      </c>
      <c r="G3213" s="784">
        <v>38</v>
      </c>
      <c r="H3213" s="670">
        <v>22</v>
      </c>
      <c r="I3213" s="785">
        <v>96</v>
      </c>
      <c r="J3213" s="785">
        <v>40</v>
      </c>
      <c r="K3213" s="675">
        <v>5.6</v>
      </c>
      <c r="L3213" s="756">
        <v>8.84</v>
      </c>
      <c r="M3213" s="630">
        <v>2.12</v>
      </c>
      <c r="N3213" s="758">
        <v>1.39</v>
      </c>
      <c r="O3213" s="740">
        <f t="shared" si="630"/>
        <v>1.7549999999999999</v>
      </c>
      <c r="P3213" s="675">
        <v>5.2</v>
      </c>
      <c r="Q3213" s="736">
        <v>0</v>
      </c>
    </row>
    <row r="3214" spans="1:17" x14ac:dyDescent="0.35">
      <c r="A3214" s="594">
        <v>19</v>
      </c>
      <c r="B3214" s="671">
        <v>33.18</v>
      </c>
      <c r="C3214" s="780">
        <v>31.6</v>
      </c>
      <c r="D3214" s="781">
        <v>32</v>
      </c>
      <c r="E3214" s="707">
        <v>0</v>
      </c>
      <c r="F3214" s="707">
        <v>0</v>
      </c>
      <c r="G3214" s="782">
        <v>36.4</v>
      </c>
      <c r="H3214" s="670">
        <v>22.6</v>
      </c>
      <c r="I3214" s="783">
        <v>96</v>
      </c>
      <c r="J3214" s="783">
        <v>47</v>
      </c>
      <c r="K3214" s="675">
        <v>3.64</v>
      </c>
      <c r="L3214" s="756">
        <v>5.16</v>
      </c>
      <c r="M3214" s="671">
        <v>1.83</v>
      </c>
      <c r="N3214" s="671">
        <v>0.61</v>
      </c>
      <c r="O3214" s="740">
        <f t="shared" si="630"/>
        <v>1.22</v>
      </c>
      <c r="P3214" s="675">
        <v>4</v>
      </c>
      <c r="Q3214" s="736">
        <v>0</v>
      </c>
    </row>
    <row r="3215" spans="1:17" ht="15" thickBot="1" x14ac:dyDescent="0.4">
      <c r="A3215" s="735">
        <v>20</v>
      </c>
      <c r="B3215" s="671">
        <v>32.28</v>
      </c>
      <c r="C3215" s="780">
        <v>31.28</v>
      </c>
      <c r="D3215" s="781">
        <v>32.159999999999997</v>
      </c>
      <c r="E3215" s="707">
        <v>0</v>
      </c>
      <c r="F3215" s="707">
        <v>0</v>
      </c>
      <c r="G3215" s="782">
        <v>38.6</v>
      </c>
      <c r="H3215" s="670">
        <v>19</v>
      </c>
      <c r="I3215" s="783">
        <v>96</v>
      </c>
      <c r="J3215" s="783">
        <v>44</v>
      </c>
      <c r="K3215" s="675">
        <v>4.4000000000000004</v>
      </c>
      <c r="L3215" s="756">
        <v>6.6</v>
      </c>
      <c r="M3215" s="671">
        <v>1.22</v>
      </c>
      <c r="N3215" s="630">
        <v>0.28999999999999998</v>
      </c>
      <c r="O3215" s="740">
        <f t="shared" si="630"/>
        <v>0.755</v>
      </c>
      <c r="P3215" s="675">
        <v>10.1</v>
      </c>
      <c r="Q3215" s="675">
        <v>2.5</v>
      </c>
    </row>
    <row r="3216" spans="1:17" ht="15" thickBot="1" x14ac:dyDescent="0.4">
      <c r="A3216" s="597" t="s">
        <v>16</v>
      </c>
      <c r="B3216" s="671">
        <f>SUM(B3206:B3214)</f>
        <v>290.42000000000007</v>
      </c>
      <c r="C3216" s="671">
        <f>SUM(C3206:C3214)</f>
        <v>283.8</v>
      </c>
      <c r="D3216" s="671">
        <f>SUM(D3206:D3214)</f>
        <v>289.68</v>
      </c>
      <c r="E3216" s="707">
        <v>0</v>
      </c>
      <c r="F3216" s="707">
        <v>0</v>
      </c>
      <c r="G3216" s="671">
        <f t="shared" ref="G3216:N3216" si="633">SUM(G3206:G3214)</f>
        <v>332.2</v>
      </c>
      <c r="H3216" s="671">
        <f t="shared" si="633"/>
        <v>193.6</v>
      </c>
      <c r="I3216" s="671">
        <f t="shared" si="633"/>
        <v>822</v>
      </c>
      <c r="J3216" s="671">
        <f t="shared" si="633"/>
        <v>420</v>
      </c>
      <c r="K3216" s="671">
        <f t="shared" si="633"/>
        <v>47</v>
      </c>
      <c r="L3216" s="671">
        <f t="shared" si="633"/>
        <v>67.27</v>
      </c>
      <c r="M3216" s="671">
        <f t="shared" si="633"/>
        <v>12.99</v>
      </c>
      <c r="N3216" s="671">
        <f t="shared" si="633"/>
        <v>7.29</v>
      </c>
      <c r="O3216" s="740">
        <f t="shared" si="630"/>
        <v>10.14</v>
      </c>
      <c r="P3216" s="671"/>
      <c r="Q3216" s="736">
        <v>0</v>
      </c>
    </row>
    <row r="3217" spans="1:17" ht="15" thickBot="1" x14ac:dyDescent="0.4">
      <c r="A3217" s="597" t="s">
        <v>18</v>
      </c>
      <c r="B3217" s="671">
        <f>AVERAGE(B3206:B3215)</f>
        <v>32.270000000000003</v>
      </c>
      <c r="C3217" s="671">
        <f>AVERAGE(C3206:C3215)</f>
        <v>31.508000000000003</v>
      </c>
      <c r="D3217" s="671">
        <f>AVERAGE(D3206:D3215)</f>
        <v>32.184000000000005</v>
      </c>
      <c r="E3217" s="707">
        <v>0</v>
      </c>
      <c r="F3217" s="707">
        <v>0</v>
      </c>
      <c r="G3217" s="671">
        <f t="shared" ref="G3217:N3217" si="634">AVERAGE(G3206:G3215)</f>
        <v>37.08</v>
      </c>
      <c r="H3217" s="671">
        <f t="shared" si="634"/>
        <v>21.259999999999998</v>
      </c>
      <c r="I3217" s="671">
        <f t="shared" si="634"/>
        <v>91.8</v>
      </c>
      <c r="J3217" s="671">
        <f t="shared" si="634"/>
        <v>46.4</v>
      </c>
      <c r="K3217" s="671">
        <f t="shared" si="634"/>
        <v>5.14</v>
      </c>
      <c r="L3217" s="671">
        <f t="shared" si="634"/>
        <v>7.3869999999999987</v>
      </c>
      <c r="M3217" s="671">
        <f t="shared" si="634"/>
        <v>1.421</v>
      </c>
      <c r="N3217" s="671">
        <f t="shared" si="634"/>
        <v>0.75800000000000001</v>
      </c>
      <c r="O3217" s="740">
        <f t="shared" si="630"/>
        <v>1.0895000000000001</v>
      </c>
      <c r="P3217" s="671"/>
      <c r="Q3217" s="736">
        <v>0</v>
      </c>
    </row>
    <row r="3218" spans="1:17" x14ac:dyDescent="0.35">
      <c r="A3218" s="735">
        <v>21</v>
      </c>
      <c r="B3218" s="671">
        <v>33.28</v>
      </c>
      <c r="C3218" s="780">
        <v>32.32</v>
      </c>
      <c r="D3218" s="781">
        <v>32.119999999999997</v>
      </c>
      <c r="E3218" s="707">
        <v>0</v>
      </c>
      <c r="F3218" s="707">
        <v>0</v>
      </c>
      <c r="G3218" s="782">
        <v>40</v>
      </c>
      <c r="H3218" s="670">
        <v>21</v>
      </c>
      <c r="I3218" s="783">
        <v>79</v>
      </c>
      <c r="J3218" s="783">
        <v>37</v>
      </c>
      <c r="K3218" s="675">
        <v>7.4</v>
      </c>
      <c r="L3218" s="756">
        <v>10.4</v>
      </c>
      <c r="M3218" s="630">
        <v>1.34</v>
      </c>
      <c r="N3218" s="671">
        <v>0.28999999999999998</v>
      </c>
      <c r="O3218" s="743">
        <f>AVERAGE(M3218:N3218)</f>
        <v>0.81500000000000006</v>
      </c>
      <c r="P3218" s="675">
        <v>11</v>
      </c>
      <c r="Q3218" s="736">
        <v>0</v>
      </c>
    </row>
    <row r="3219" spans="1:17" x14ac:dyDescent="0.35">
      <c r="A3219" s="594">
        <v>22</v>
      </c>
      <c r="B3219" s="671">
        <v>33.840000000000003</v>
      </c>
      <c r="C3219" s="780">
        <v>32.880000000000003</v>
      </c>
      <c r="D3219" s="781">
        <v>32.24</v>
      </c>
      <c r="E3219" s="707">
        <v>0</v>
      </c>
      <c r="F3219" s="707">
        <v>0</v>
      </c>
      <c r="G3219" s="782">
        <v>38.6</v>
      </c>
      <c r="H3219" s="670">
        <v>20.399999999999999</v>
      </c>
      <c r="I3219" s="783">
        <v>80</v>
      </c>
      <c r="J3219" s="783">
        <v>33</v>
      </c>
      <c r="K3219" s="675">
        <v>6</v>
      </c>
      <c r="L3219" s="756">
        <v>8.34</v>
      </c>
      <c r="M3219" s="671">
        <v>1.36</v>
      </c>
      <c r="N3219" s="671">
        <v>1.03</v>
      </c>
      <c r="O3219" s="743">
        <f t="shared" ref="O3219:O3228" si="635">AVERAGE(M3219:N3219)</f>
        <v>1.1950000000000001</v>
      </c>
      <c r="P3219" s="675">
        <v>10.3</v>
      </c>
      <c r="Q3219" s="736">
        <v>0</v>
      </c>
    </row>
    <row r="3220" spans="1:17" x14ac:dyDescent="0.35">
      <c r="A3220" s="594">
        <v>23</v>
      </c>
      <c r="B3220" s="671">
        <v>33.119999999999997</v>
      </c>
      <c r="C3220" s="780">
        <v>32.64</v>
      </c>
      <c r="D3220" s="781">
        <v>32.4</v>
      </c>
      <c r="E3220" s="707">
        <v>0</v>
      </c>
      <c r="F3220" s="707">
        <v>0</v>
      </c>
      <c r="G3220" s="782">
        <v>36.4</v>
      </c>
      <c r="H3220" s="670">
        <v>22.4</v>
      </c>
      <c r="I3220" s="783">
        <v>96</v>
      </c>
      <c r="J3220" s="783">
        <v>42</v>
      </c>
      <c r="K3220" s="675">
        <v>5.7</v>
      </c>
      <c r="L3220" s="756">
        <v>9.4600000000000009</v>
      </c>
      <c r="M3220" s="671">
        <v>1.38</v>
      </c>
      <c r="N3220" s="671">
        <v>0.81</v>
      </c>
      <c r="O3220" s="743">
        <f t="shared" si="635"/>
        <v>1.095</v>
      </c>
      <c r="P3220" s="675">
        <v>8.0500000000000007</v>
      </c>
      <c r="Q3220" s="736">
        <v>0</v>
      </c>
    </row>
    <row r="3221" spans="1:17" x14ac:dyDescent="0.35">
      <c r="A3221" s="594">
        <v>24</v>
      </c>
      <c r="B3221" s="671">
        <v>34.08</v>
      </c>
      <c r="C3221" s="780">
        <v>33.08</v>
      </c>
      <c r="D3221" s="781">
        <v>32.479999999999997</v>
      </c>
      <c r="E3221" s="707">
        <v>0</v>
      </c>
      <c r="F3221" s="707">
        <v>0</v>
      </c>
      <c r="G3221" s="782">
        <v>37.799999999999997</v>
      </c>
      <c r="H3221" s="670">
        <v>22.4</v>
      </c>
      <c r="I3221" s="783">
        <v>76</v>
      </c>
      <c r="J3221" s="783">
        <v>40</v>
      </c>
      <c r="K3221" s="675">
        <v>5.4</v>
      </c>
      <c r="L3221" s="756">
        <v>8.6199999999999992</v>
      </c>
      <c r="M3221" s="671">
        <v>1.43</v>
      </c>
      <c r="N3221" s="630">
        <v>0.68</v>
      </c>
      <c r="O3221" s="743">
        <f t="shared" si="635"/>
        <v>1.0549999999999999</v>
      </c>
      <c r="P3221" s="675">
        <v>10.4</v>
      </c>
      <c r="Q3221" s="736">
        <v>0</v>
      </c>
    </row>
    <row r="3222" spans="1:17" x14ac:dyDescent="0.35">
      <c r="A3222" s="594">
        <v>25</v>
      </c>
      <c r="B3222" s="586">
        <v>34.4</v>
      </c>
      <c r="C3222" s="759">
        <v>33.56</v>
      </c>
      <c r="D3222" s="772">
        <v>32.68</v>
      </c>
      <c r="E3222" s="707">
        <v>0</v>
      </c>
      <c r="F3222" s="707">
        <v>0</v>
      </c>
      <c r="G3222" s="778">
        <v>39.4</v>
      </c>
      <c r="H3222" s="583">
        <v>22.2</v>
      </c>
      <c r="I3222" s="694">
        <v>84</v>
      </c>
      <c r="J3222" s="694">
        <v>37</v>
      </c>
      <c r="K3222" s="627">
        <v>5.4</v>
      </c>
      <c r="L3222" s="751">
        <v>10.48</v>
      </c>
      <c r="M3222" s="652">
        <v>1.33</v>
      </c>
      <c r="N3222" s="581">
        <v>1.24</v>
      </c>
      <c r="O3222" s="743">
        <f t="shared" si="635"/>
        <v>1.2850000000000001</v>
      </c>
      <c r="P3222" s="627">
        <v>11</v>
      </c>
      <c r="Q3222" s="736">
        <v>0</v>
      </c>
    </row>
    <row r="3223" spans="1:17" x14ac:dyDescent="0.35">
      <c r="A3223" s="594">
        <v>26</v>
      </c>
      <c r="B3223" s="581">
        <v>32.200000000000003</v>
      </c>
      <c r="C3223" s="759">
        <v>32.24</v>
      </c>
      <c r="D3223" s="772">
        <v>32.799999999999997</v>
      </c>
      <c r="E3223" s="707">
        <v>0</v>
      </c>
      <c r="F3223" s="707">
        <v>0</v>
      </c>
      <c r="G3223" s="777">
        <v>37.200000000000003</v>
      </c>
      <c r="H3223" s="583">
        <v>21</v>
      </c>
      <c r="I3223" s="604">
        <v>92</v>
      </c>
      <c r="J3223" s="604">
        <v>48</v>
      </c>
      <c r="K3223" s="786">
        <v>3.2</v>
      </c>
      <c r="L3223" s="751">
        <v>6.38</v>
      </c>
      <c r="M3223" s="576">
        <v>1.22</v>
      </c>
      <c r="N3223" s="576">
        <v>0.23</v>
      </c>
      <c r="O3223" s="743">
        <f t="shared" si="635"/>
        <v>0.72499999999999998</v>
      </c>
      <c r="P3223" s="627">
        <v>6.45</v>
      </c>
      <c r="Q3223" s="627">
        <v>16.5</v>
      </c>
    </row>
    <row r="3224" spans="1:17" x14ac:dyDescent="0.35">
      <c r="A3224" s="594">
        <v>27</v>
      </c>
      <c r="B3224" s="581">
        <v>31.8</v>
      </c>
      <c r="C3224" s="759">
        <v>31.8</v>
      </c>
      <c r="D3224" s="772">
        <v>32.68</v>
      </c>
      <c r="E3224" s="707">
        <v>0</v>
      </c>
      <c r="F3224" s="707">
        <v>0</v>
      </c>
      <c r="G3224" s="777">
        <v>35.4</v>
      </c>
      <c r="H3224" s="583">
        <v>21.6</v>
      </c>
      <c r="I3224" s="604">
        <v>96</v>
      </c>
      <c r="J3224" s="604">
        <v>54</v>
      </c>
      <c r="K3224" s="627">
        <v>2.9</v>
      </c>
      <c r="L3224" s="634">
        <v>5.84</v>
      </c>
      <c r="M3224" s="581">
        <v>1.3</v>
      </c>
      <c r="N3224" s="580">
        <v>0.28000000000000003</v>
      </c>
      <c r="O3224" s="743">
        <f t="shared" si="635"/>
        <v>0.79</v>
      </c>
      <c r="P3224" s="627">
        <v>5</v>
      </c>
      <c r="Q3224" s="736">
        <v>0</v>
      </c>
    </row>
    <row r="3225" spans="1:17" x14ac:dyDescent="0.35">
      <c r="A3225" s="594">
        <v>28</v>
      </c>
      <c r="B3225" s="581">
        <v>32.4</v>
      </c>
      <c r="C3225" s="759">
        <v>31.76</v>
      </c>
      <c r="D3225" s="772">
        <v>32.4</v>
      </c>
      <c r="E3225" s="707">
        <v>0</v>
      </c>
      <c r="F3225" s="707">
        <v>0</v>
      </c>
      <c r="G3225" s="777">
        <v>36.4</v>
      </c>
      <c r="H3225" s="583">
        <v>21.2</v>
      </c>
      <c r="I3225" s="604">
        <v>84</v>
      </c>
      <c r="J3225" s="604">
        <v>55</v>
      </c>
      <c r="K3225" s="627">
        <v>5</v>
      </c>
      <c r="L3225" s="751">
        <v>7.2</v>
      </c>
      <c r="M3225" s="580">
        <v>1.62</v>
      </c>
      <c r="N3225" s="581">
        <v>0.27</v>
      </c>
      <c r="O3225" s="743">
        <f t="shared" si="635"/>
        <v>0.94500000000000006</v>
      </c>
      <c r="P3225" s="627">
        <v>9</v>
      </c>
      <c r="Q3225" s="736">
        <v>0</v>
      </c>
    </row>
    <row r="3226" spans="1:17" x14ac:dyDescent="0.35">
      <c r="A3226" s="594">
        <v>29</v>
      </c>
      <c r="B3226" s="581">
        <v>32.96</v>
      </c>
      <c r="C3226" s="627">
        <v>32.159999999999997</v>
      </c>
      <c r="D3226" s="772">
        <v>32.4</v>
      </c>
      <c r="E3226" s="707">
        <v>0</v>
      </c>
      <c r="F3226" s="707">
        <v>0</v>
      </c>
      <c r="G3226" s="777">
        <v>38.200000000000003</v>
      </c>
      <c r="H3226" s="583">
        <v>20.8</v>
      </c>
      <c r="I3226" s="604">
        <v>92</v>
      </c>
      <c r="J3226" s="604">
        <v>44</v>
      </c>
      <c r="K3226" s="627">
        <v>6.3</v>
      </c>
      <c r="L3226" s="751">
        <v>9.58</v>
      </c>
      <c r="M3226" s="581">
        <v>1.02</v>
      </c>
      <c r="N3226" s="581">
        <v>0.76</v>
      </c>
      <c r="O3226" s="743">
        <f t="shared" si="635"/>
        <v>0.89</v>
      </c>
      <c r="P3226" s="627">
        <v>10.5</v>
      </c>
      <c r="Q3226" s="736">
        <v>0</v>
      </c>
    </row>
    <row r="3227" spans="1:17" x14ac:dyDescent="0.35">
      <c r="A3227" s="594">
        <v>30</v>
      </c>
      <c r="B3227" s="586">
        <v>33.200000000000003</v>
      </c>
      <c r="C3227" s="627">
        <v>32.44</v>
      </c>
      <c r="D3227" s="779">
        <v>32.4</v>
      </c>
      <c r="E3227" s="707">
        <v>0</v>
      </c>
      <c r="F3227" s="707">
        <v>0</v>
      </c>
      <c r="G3227" s="778">
        <v>38.4</v>
      </c>
      <c r="H3227" s="579">
        <v>22</v>
      </c>
      <c r="I3227" s="694">
        <v>96</v>
      </c>
      <c r="J3227" s="694">
        <v>34</v>
      </c>
      <c r="K3227" s="627">
        <v>5.5</v>
      </c>
      <c r="L3227" s="751">
        <v>8.4</v>
      </c>
      <c r="M3227" s="581">
        <v>1.27</v>
      </c>
      <c r="N3227" s="586">
        <v>0.28999999999999998</v>
      </c>
      <c r="O3227" s="743">
        <f t="shared" si="635"/>
        <v>0.78</v>
      </c>
      <c r="P3227" s="627">
        <v>8.4</v>
      </c>
      <c r="Q3227" s="736">
        <v>0</v>
      </c>
    </row>
    <row r="3228" spans="1:17" ht="15" thickBot="1" x14ac:dyDescent="0.4">
      <c r="A3228" s="627">
        <v>31</v>
      </c>
      <c r="B3228" s="586">
        <v>33.24</v>
      </c>
      <c r="C3228" s="627">
        <v>32.479999999999997</v>
      </c>
      <c r="D3228" s="779">
        <v>32.479999999999997</v>
      </c>
      <c r="E3228" s="707">
        <v>0</v>
      </c>
      <c r="F3228" s="707">
        <v>0</v>
      </c>
      <c r="G3228" s="778">
        <v>39</v>
      </c>
      <c r="H3228" s="579">
        <v>21</v>
      </c>
      <c r="I3228" s="694">
        <v>84</v>
      </c>
      <c r="J3228" s="694">
        <v>38</v>
      </c>
      <c r="K3228" s="787">
        <v>6.8</v>
      </c>
      <c r="L3228" s="788">
        <v>9.6</v>
      </c>
      <c r="M3228" s="586">
        <v>1.23</v>
      </c>
      <c r="N3228" s="586">
        <v>0.66</v>
      </c>
      <c r="O3228" s="743">
        <f t="shared" si="635"/>
        <v>0.94500000000000006</v>
      </c>
      <c r="P3228" s="627">
        <v>10.050000000000001</v>
      </c>
      <c r="Q3228" s="736">
        <v>0</v>
      </c>
    </row>
    <row r="3229" spans="1:17" ht="15" thickBot="1" x14ac:dyDescent="0.4">
      <c r="A3229" s="597" t="s">
        <v>16</v>
      </c>
      <c r="B3229" s="604">
        <f>SUM(B3218:B3228)</f>
        <v>364.52</v>
      </c>
      <c r="C3229" s="604">
        <f>SUM(C3218:C3228)</f>
        <v>357.36000000000007</v>
      </c>
      <c r="D3229" s="604">
        <f>SUM(D3218:D3228)</f>
        <v>357.07999999999993</v>
      </c>
      <c r="E3229" s="707">
        <v>0</v>
      </c>
      <c r="F3229" s="707">
        <v>0</v>
      </c>
      <c r="G3229" s="604">
        <f t="shared" ref="G3229:O3229" si="636">SUM(G3218:G3228)</f>
        <v>416.79999999999995</v>
      </c>
      <c r="H3229" s="604">
        <f t="shared" si="636"/>
        <v>235.99999999999997</v>
      </c>
      <c r="I3229" s="604">
        <f t="shared" si="636"/>
        <v>959</v>
      </c>
      <c r="J3229" s="604">
        <f t="shared" si="636"/>
        <v>462</v>
      </c>
      <c r="K3229" s="604">
        <f t="shared" si="636"/>
        <v>59.599999999999994</v>
      </c>
      <c r="L3229" s="604">
        <f t="shared" si="636"/>
        <v>94.3</v>
      </c>
      <c r="M3229" s="604">
        <f t="shared" si="636"/>
        <v>14.5</v>
      </c>
      <c r="N3229" s="604">
        <f t="shared" si="636"/>
        <v>6.54</v>
      </c>
      <c r="O3229" s="604">
        <f t="shared" si="636"/>
        <v>10.52</v>
      </c>
      <c r="P3229" s="604"/>
      <c r="Q3229" s="604"/>
    </row>
    <row r="3230" spans="1:17" ht="15" thickBot="1" x14ac:dyDescent="0.4">
      <c r="A3230" s="597" t="s">
        <v>18</v>
      </c>
      <c r="B3230" s="604">
        <f>AVERAGE(B3218:B3228)</f>
        <v>33.138181818181813</v>
      </c>
      <c r="C3230" s="604">
        <f>AVERAGE(C3218:C3228)</f>
        <v>32.487272727272732</v>
      </c>
      <c r="D3230" s="604">
        <f>AVERAGE(D3218:D3228)</f>
        <v>32.461818181818174</v>
      </c>
      <c r="E3230" s="707">
        <v>0</v>
      </c>
      <c r="F3230" s="707">
        <v>0</v>
      </c>
      <c r="G3230" s="604">
        <f t="shared" ref="G3230:O3230" si="637">AVERAGE(G3218:G3228)</f>
        <v>37.890909090909084</v>
      </c>
      <c r="H3230" s="604">
        <f t="shared" si="637"/>
        <v>21.454545454545453</v>
      </c>
      <c r="I3230" s="604">
        <f t="shared" si="637"/>
        <v>87.181818181818187</v>
      </c>
      <c r="J3230" s="604">
        <f t="shared" si="637"/>
        <v>42</v>
      </c>
      <c r="K3230" s="604">
        <f t="shared" si="637"/>
        <v>5.418181818181818</v>
      </c>
      <c r="L3230" s="604">
        <f t="shared" si="637"/>
        <v>8.5727272727272723</v>
      </c>
      <c r="M3230" s="604">
        <f t="shared" si="637"/>
        <v>1.3181818181818181</v>
      </c>
      <c r="N3230" s="604">
        <f t="shared" si="637"/>
        <v>0.5945454545454546</v>
      </c>
      <c r="O3230" s="604">
        <f t="shared" si="637"/>
        <v>0.9563636363636363</v>
      </c>
      <c r="P3230" s="604"/>
      <c r="Q3230" s="604"/>
    </row>
    <row r="3231" spans="1:17" x14ac:dyDescent="0.35">
      <c r="A3231" s="645" t="s">
        <v>417</v>
      </c>
      <c r="B3231" s="694">
        <f>B3229+B3216+B3204</f>
        <v>986.72</v>
      </c>
      <c r="C3231" s="694">
        <f>C3229+C3216+C3204</f>
        <v>968.44</v>
      </c>
      <c r="D3231" s="694">
        <f>D3229+D3216+D3204</f>
        <v>972.52</v>
      </c>
      <c r="E3231" s="707">
        <v>0</v>
      </c>
      <c r="F3231" s="707">
        <v>0</v>
      </c>
      <c r="G3231" s="694">
        <f t="shared" ref="G3231:O3231" si="638">G3229+G3216+G3204</f>
        <v>1129.2</v>
      </c>
      <c r="H3231" s="694">
        <f t="shared" si="638"/>
        <v>645.19999999999993</v>
      </c>
      <c r="I3231" s="694">
        <f t="shared" si="638"/>
        <v>2668</v>
      </c>
      <c r="J3231" s="694">
        <f t="shared" si="638"/>
        <v>1329</v>
      </c>
      <c r="K3231" s="694">
        <f t="shared" si="638"/>
        <v>164.7</v>
      </c>
      <c r="L3231" s="694">
        <f t="shared" si="638"/>
        <v>217.54999999999998</v>
      </c>
      <c r="M3231" s="694">
        <f t="shared" si="638"/>
        <v>40.660000000000004</v>
      </c>
      <c r="N3231" s="694">
        <f t="shared" si="638"/>
        <v>18.490000000000002</v>
      </c>
      <c r="O3231" s="694">
        <f t="shared" si="638"/>
        <v>29.574999999999999</v>
      </c>
      <c r="P3231" s="694"/>
      <c r="Q3231" s="694"/>
    </row>
    <row r="3232" spans="1:17" x14ac:dyDescent="0.35">
      <c r="A3232" s="580" t="s">
        <v>21</v>
      </c>
      <c r="B3232" s="692">
        <f>B3231/31</f>
        <v>31.829677419354841</v>
      </c>
      <c r="C3232" s="692">
        <f>C3231/31</f>
        <v>31.240000000000002</v>
      </c>
      <c r="D3232" s="692">
        <f>D3231/31</f>
        <v>31.371612903225806</v>
      </c>
      <c r="E3232" s="707">
        <v>0</v>
      </c>
      <c r="F3232" s="707">
        <v>0</v>
      </c>
      <c r="G3232" s="692">
        <f t="shared" ref="G3232:O3232" si="639">G3231/31</f>
        <v>36.425806451612907</v>
      </c>
      <c r="H3232" s="692">
        <f t="shared" si="639"/>
        <v>20.812903225806448</v>
      </c>
      <c r="I3232" s="692">
        <f t="shared" si="639"/>
        <v>86.064516129032256</v>
      </c>
      <c r="J3232" s="692">
        <f t="shared" si="639"/>
        <v>42.87096774193548</v>
      </c>
      <c r="K3232" s="692">
        <f t="shared" si="639"/>
        <v>5.3129032258064512</v>
      </c>
      <c r="L3232" s="692">
        <f t="shared" si="639"/>
        <v>7.0177419354838708</v>
      </c>
      <c r="M3232" s="692">
        <f t="shared" si="639"/>
        <v>1.3116129032258066</v>
      </c>
      <c r="N3232" s="692">
        <f t="shared" si="639"/>
        <v>0.5964516129032259</v>
      </c>
      <c r="O3232" s="692">
        <f t="shared" si="639"/>
        <v>0.95403225806451608</v>
      </c>
      <c r="P3232" s="692"/>
      <c r="Q3232" s="692"/>
    </row>
    <row r="3233" spans="1:17" x14ac:dyDescent="0.35">
      <c r="A3233" s="634"/>
      <c r="B3233" s="634"/>
      <c r="C3233" s="634"/>
      <c r="D3233" s="634"/>
      <c r="E3233" s="634"/>
      <c r="F3233" s="634"/>
      <c r="G3233" s="634"/>
      <c r="H3233" s="634"/>
      <c r="I3233" s="634"/>
      <c r="J3233" s="634"/>
      <c r="K3233" s="634"/>
      <c r="L3233" s="634"/>
      <c r="M3233" s="634"/>
      <c r="N3233" s="634"/>
      <c r="O3233" s="634"/>
      <c r="P3233" s="634"/>
      <c r="Q3233" s="634"/>
    </row>
    <row r="3234" spans="1:17" ht="15" thickBot="1" x14ac:dyDescent="0.4">
      <c r="A3234" s="634"/>
      <c r="B3234" s="1589" t="s">
        <v>418</v>
      </c>
      <c r="C3234" s="1589"/>
      <c r="D3234" s="1589"/>
      <c r="E3234" s="1589"/>
      <c r="F3234" s="1589"/>
      <c r="G3234" s="1589"/>
      <c r="H3234" s="1589"/>
      <c r="I3234" s="1589"/>
      <c r="J3234" s="1589"/>
      <c r="K3234" s="1589"/>
      <c r="L3234" s="1589"/>
      <c r="M3234" s="1589"/>
      <c r="N3234" s="658"/>
      <c r="O3234" s="658"/>
      <c r="P3234" s="657"/>
      <c r="Q3234" s="634"/>
    </row>
    <row r="3235" spans="1:17" ht="35.25" customHeight="1" x14ac:dyDescent="0.35">
      <c r="A3235" s="1569" t="s">
        <v>1</v>
      </c>
      <c r="B3235" s="1460" t="s">
        <v>23</v>
      </c>
      <c r="C3235" s="1578"/>
      <c r="D3235" s="1578"/>
      <c r="E3235" s="1578"/>
      <c r="F3235" s="1571"/>
      <c r="G3235" s="1460" t="s">
        <v>24</v>
      </c>
      <c r="H3235" s="1571"/>
      <c r="I3235" s="1460" t="s">
        <v>4</v>
      </c>
      <c r="J3235" s="1571"/>
      <c r="K3235" s="1572" t="s">
        <v>5</v>
      </c>
      <c r="L3235" s="1573"/>
      <c r="M3235" s="1590" t="s">
        <v>6</v>
      </c>
      <c r="N3235" s="1591"/>
      <c r="O3235" s="1592"/>
      <c r="P3235" s="1593" t="s">
        <v>7</v>
      </c>
      <c r="Q3235" s="1593" t="s">
        <v>8</v>
      </c>
    </row>
    <row r="3236" spans="1:17" ht="26" x14ac:dyDescent="0.35">
      <c r="A3236" s="1597"/>
      <c r="B3236" s="568" t="s">
        <v>396</v>
      </c>
      <c r="C3236" s="568" t="s">
        <v>399</v>
      </c>
      <c r="D3236" s="709" t="s">
        <v>322</v>
      </c>
      <c r="E3236" s="709" t="s">
        <v>228</v>
      </c>
      <c r="F3236" s="709" t="s">
        <v>229</v>
      </c>
      <c r="G3236" s="568" t="s">
        <v>9</v>
      </c>
      <c r="H3236" s="568" t="s">
        <v>10</v>
      </c>
      <c r="I3236" s="568" t="s">
        <v>9</v>
      </c>
      <c r="J3236" s="568" t="s">
        <v>10</v>
      </c>
      <c r="K3236" s="568" t="s">
        <v>11</v>
      </c>
      <c r="L3236" s="568" t="s">
        <v>12</v>
      </c>
      <c r="M3236" s="606" t="s">
        <v>13</v>
      </c>
      <c r="N3236" s="606" t="s">
        <v>14</v>
      </c>
      <c r="O3236" s="606" t="s">
        <v>15</v>
      </c>
      <c r="P3236" s="1579"/>
      <c r="Q3236" s="1579"/>
    </row>
    <row r="3237" spans="1:17" x14ac:dyDescent="0.35">
      <c r="A3237" s="735">
        <v>1</v>
      </c>
      <c r="B3237" s="627">
        <v>33.96</v>
      </c>
      <c r="C3237" s="627">
        <v>33.08</v>
      </c>
      <c r="D3237" s="772">
        <v>32.520000000000003</v>
      </c>
      <c r="E3237" s="707">
        <v>0</v>
      </c>
      <c r="F3237" s="707">
        <v>0</v>
      </c>
      <c r="G3237" s="751">
        <v>38.799999999999997</v>
      </c>
      <c r="H3237" s="627">
        <v>23.4</v>
      </c>
      <c r="I3237" s="627">
        <v>77</v>
      </c>
      <c r="J3237" s="627">
        <v>38</v>
      </c>
      <c r="K3237" s="627">
        <v>6</v>
      </c>
      <c r="L3237" s="756" t="s">
        <v>419</v>
      </c>
      <c r="M3237" s="627">
        <v>1.24</v>
      </c>
      <c r="N3237" s="627">
        <v>0.38</v>
      </c>
      <c r="O3237" s="740">
        <f>AVERAGE(M3237:N3237)</f>
        <v>0.81</v>
      </c>
      <c r="P3237" s="642">
        <v>0.43055555555555558</v>
      </c>
      <c r="Q3237" s="627">
        <v>0</v>
      </c>
    </row>
    <row r="3238" spans="1:17" x14ac:dyDescent="0.35">
      <c r="A3238" s="735">
        <v>2</v>
      </c>
      <c r="B3238" s="576">
        <v>33.479999999999997</v>
      </c>
      <c r="C3238" s="774">
        <v>32.96</v>
      </c>
      <c r="D3238" s="775">
        <v>32.68</v>
      </c>
      <c r="E3238" s="707">
        <v>0</v>
      </c>
      <c r="F3238" s="707">
        <v>0</v>
      </c>
      <c r="G3238" s="776">
        <v>39.4</v>
      </c>
      <c r="H3238" s="572">
        <v>20</v>
      </c>
      <c r="I3238" s="750">
        <v>92</v>
      </c>
      <c r="J3238" s="750">
        <v>37</v>
      </c>
      <c r="K3238" s="627">
        <v>6</v>
      </c>
      <c r="L3238" s="751">
        <v>8.2200000000000006</v>
      </c>
      <c r="M3238" s="576">
        <v>1.05</v>
      </c>
      <c r="N3238" s="576">
        <v>0.45</v>
      </c>
      <c r="O3238" s="740">
        <f t="shared" ref="O3238:O3270" si="640">AVERAGE(M3238:N3238)</f>
        <v>0.75</v>
      </c>
      <c r="P3238" s="642">
        <v>0.45833333333333331</v>
      </c>
      <c r="Q3238" s="627">
        <v>0</v>
      </c>
    </row>
    <row r="3239" spans="1:17" x14ac:dyDescent="0.35">
      <c r="A3239" s="594">
        <v>3</v>
      </c>
      <c r="B3239" s="581">
        <v>33.32</v>
      </c>
      <c r="C3239" s="759">
        <v>32.96</v>
      </c>
      <c r="D3239" s="772">
        <v>32.92</v>
      </c>
      <c r="E3239" s="707">
        <v>0</v>
      </c>
      <c r="F3239" s="707">
        <v>0</v>
      </c>
      <c r="G3239" s="777">
        <v>38.799999999999997</v>
      </c>
      <c r="H3239" s="583">
        <v>22.4</v>
      </c>
      <c r="I3239" s="604">
        <v>80</v>
      </c>
      <c r="J3239" s="604">
        <v>41</v>
      </c>
      <c r="K3239" s="627">
        <v>6.7</v>
      </c>
      <c r="L3239" s="751">
        <v>9.24</v>
      </c>
      <c r="M3239" s="581">
        <v>1.38</v>
      </c>
      <c r="N3239" s="580">
        <v>0.7</v>
      </c>
      <c r="O3239" s="740">
        <f t="shared" si="640"/>
        <v>1.04</v>
      </c>
      <c r="P3239" s="642">
        <v>0.3298611111111111</v>
      </c>
      <c r="Q3239" s="627">
        <v>0</v>
      </c>
    </row>
    <row r="3240" spans="1:17" x14ac:dyDescent="0.35">
      <c r="A3240" s="594">
        <v>4</v>
      </c>
      <c r="B3240" s="586">
        <v>33.28</v>
      </c>
      <c r="C3240" s="761">
        <v>32.92</v>
      </c>
      <c r="D3240" s="772">
        <v>33</v>
      </c>
      <c r="E3240" s="707">
        <v>0</v>
      </c>
      <c r="F3240" s="707">
        <v>0</v>
      </c>
      <c r="G3240" s="778">
        <v>39.4</v>
      </c>
      <c r="H3240" s="579">
        <v>21.6</v>
      </c>
      <c r="I3240" s="694">
        <v>88</v>
      </c>
      <c r="J3240" s="694">
        <v>38</v>
      </c>
      <c r="K3240" s="627">
        <v>6.3</v>
      </c>
      <c r="L3240" s="751">
        <v>9.06</v>
      </c>
      <c r="M3240" s="578">
        <v>1.64</v>
      </c>
      <c r="N3240" s="586">
        <v>0.89</v>
      </c>
      <c r="O3240" s="740">
        <f t="shared" si="640"/>
        <v>1.2649999999999999</v>
      </c>
      <c r="P3240" s="642">
        <v>0.33333333333333331</v>
      </c>
      <c r="Q3240" s="627">
        <v>0</v>
      </c>
    </row>
    <row r="3241" spans="1:17" x14ac:dyDescent="0.35">
      <c r="A3241" s="594">
        <v>5</v>
      </c>
      <c r="B3241" s="581">
        <v>31.8</v>
      </c>
      <c r="C3241" s="759">
        <v>31.92</v>
      </c>
      <c r="D3241" s="772">
        <v>33</v>
      </c>
      <c r="E3241" s="707">
        <v>0</v>
      </c>
      <c r="F3241" s="707">
        <v>0</v>
      </c>
      <c r="G3241" s="777">
        <v>36</v>
      </c>
      <c r="H3241" s="583">
        <v>23</v>
      </c>
      <c r="I3241" s="604">
        <v>73</v>
      </c>
      <c r="J3241" s="604">
        <v>48</v>
      </c>
      <c r="K3241" s="627">
        <v>5.24</v>
      </c>
      <c r="L3241" s="751">
        <v>8.1199999999999992</v>
      </c>
      <c r="M3241" s="581">
        <v>2.2999999999999998</v>
      </c>
      <c r="N3241" s="581">
        <v>0.46</v>
      </c>
      <c r="O3241" s="740">
        <f t="shared" si="640"/>
        <v>1.38</v>
      </c>
      <c r="P3241" s="642">
        <v>0.15277777777777776</v>
      </c>
      <c r="Q3241" s="627">
        <v>0</v>
      </c>
    </row>
    <row r="3242" spans="1:17" x14ac:dyDescent="0.35">
      <c r="A3242" s="594">
        <v>6</v>
      </c>
      <c r="B3242" s="581">
        <v>31.88</v>
      </c>
      <c r="C3242" s="759">
        <v>31.68</v>
      </c>
      <c r="D3242" s="772">
        <v>32.92</v>
      </c>
      <c r="E3242" s="707">
        <v>0</v>
      </c>
      <c r="F3242" s="707">
        <v>0</v>
      </c>
      <c r="G3242" s="777">
        <v>35.799999999999997</v>
      </c>
      <c r="H3242" s="583">
        <v>23</v>
      </c>
      <c r="I3242" s="604">
        <v>84</v>
      </c>
      <c r="J3242" s="604">
        <v>53</v>
      </c>
      <c r="K3242" s="627">
        <v>4.8</v>
      </c>
      <c r="L3242" s="751">
        <v>6.34</v>
      </c>
      <c r="M3242" s="581">
        <v>1.17</v>
      </c>
      <c r="N3242" s="580">
        <v>0.34</v>
      </c>
      <c r="O3242" s="740">
        <f t="shared" si="640"/>
        <v>0.755</v>
      </c>
      <c r="P3242" s="642">
        <v>8.3333333333333329E-2</v>
      </c>
      <c r="Q3242" s="627">
        <v>0</v>
      </c>
    </row>
    <row r="3243" spans="1:17" x14ac:dyDescent="0.35">
      <c r="A3243" s="594">
        <v>7</v>
      </c>
      <c r="B3243" s="581">
        <v>31.28</v>
      </c>
      <c r="C3243" s="759">
        <v>31.48</v>
      </c>
      <c r="D3243" s="772">
        <v>32.520000000000003</v>
      </c>
      <c r="E3243" s="707">
        <v>0</v>
      </c>
      <c r="F3243" s="707">
        <v>0</v>
      </c>
      <c r="G3243" s="777">
        <v>36.200000000000003</v>
      </c>
      <c r="H3243" s="583">
        <v>21.4</v>
      </c>
      <c r="I3243" s="604">
        <v>84</v>
      </c>
      <c r="J3243" s="604">
        <v>51</v>
      </c>
      <c r="K3243" s="627">
        <v>5.7</v>
      </c>
      <c r="L3243" s="751">
        <v>5.82</v>
      </c>
      <c r="M3243" s="580">
        <v>1.88</v>
      </c>
      <c r="N3243" s="581">
        <v>1.21</v>
      </c>
      <c r="O3243" s="740">
        <f t="shared" si="640"/>
        <v>1.5449999999999999</v>
      </c>
      <c r="P3243" s="642">
        <v>5.2083333333333336E-2</v>
      </c>
      <c r="Q3243" s="627">
        <v>0</v>
      </c>
    </row>
    <row r="3244" spans="1:17" x14ac:dyDescent="0.35">
      <c r="A3244" s="594">
        <v>8</v>
      </c>
      <c r="B3244" s="581">
        <v>28.56</v>
      </c>
      <c r="C3244" s="759">
        <v>29.76</v>
      </c>
      <c r="D3244" s="772">
        <v>32.56</v>
      </c>
      <c r="E3244" s="707">
        <v>0</v>
      </c>
      <c r="F3244" s="707">
        <v>0</v>
      </c>
      <c r="G3244" s="777">
        <v>31.4</v>
      </c>
      <c r="H3244" s="583">
        <v>21.2</v>
      </c>
      <c r="I3244" s="604">
        <v>92</v>
      </c>
      <c r="J3244" s="604">
        <v>74</v>
      </c>
      <c r="K3244" s="627">
        <v>2</v>
      </c>
      <c r="L3244" s="751">
        <v>2.62</v>
      </c>
      <c r="M3244" s="581">
        <v>1.24</v>
      </c>
      <c r="N3244" s="634">
        <v>0.75</v>
      </c>
      <c r="O3244" s="740">
        <f t="shared" si="640"/>
        <v>0.995</v>
      </c>
      <c r="P3244" s="642">
        <v>0</v>
      </c>
      <c r="Q3244" s="627">
        <v>15</v>
      </c>
    </row>
    <row r="3245" spans="1:17" x14ac:dyDescent="0.35">
      <c r="A3245" s="594">
        <v>9</v>
      </c>
      <c r="B3245" s="581">
        <v>27.96</v>
      </c>
      <c r="C3245" s="759">
        <v>28.6</v>
      </c>
      <c r="D3245" s="772">
        <v>32.159999999999997</v>
      </c>
      <c r="E3245" s="707">
        <v>0</v>
      </c>
      <c r="F3245" s="707">
        <v>0</v>
      </c>
      <c r="G3245" s="777">
        <v>33.799999999999997</v>
      </c>
      <c r="H3245" s="583">
        <v>21.4</v>
      </c>
      <c r="I3245" s="604">
        <v>96</v>
      </c>
      <c r="J3245" s="604">
        <v>55</v>
      </c>
      <c r="K3245" s="627">
        <v>2.5</v>
      </c>
      <c r="L3245" s="751">
        <v>3.56</v>
      </c>
      <c r="M3245" s="581">
        <v>0.81</v>
      </c>
      <c r="N3245" s="581">
        <v>0.28999999999999998</v>
      </c>
      <c r="O3245" s="740">
        <f t="shared" si="640"/>
        <v>0.55000000000000004</v>
      </c>
      <c r="P3245" s="642">
        <v>0.10416666666666667</v>
      </c>
      <c r="Q3245" s="627">
        <v>0</v>
      </c>
    </row>
    <row r="3246" spans="1:17" x14ac:dyDescent="0.35">
      <c r="A3246" s="735">
        <v>10</v>
      </c>
      <c r="B3246" s="581">
        <v>28.28</v>
      </c>
      <c r="C3246" s="759">
        <v>28.68</v>
      </c>
      <c r="D3246" s="772">
        <v>31.6</v>
      </c>
      <c r="E3246" s="707">
        <v>0</v>
      </c>
      <c r="F3246" s="707">
        <v>0</v>
      </c>
      <c r="G3246" s="777">
        <v>34.200000000000003</v>
      </c>
      <c r="H3246" s="583">
        <v>20.399999999999999</v>
      </c>
      <c r="I3246" s="604">
        <v>96</v>
      </c>
      <c r="J3246" s="604">
        <v>53</v>
      </c>
      <c r="K3246" s="627">
        <v>4.5</v>
      </c>
      <c r="L3246" s="751">
        <v>4.38</v>
      </c>
      <c r="M3246" s="581">
        <v>2.34</v>
      </c>
      <c r="N3246" s="580">
        <v>0.56000000000000005</v>
      </c>
      <c r="O3246" s="740">
        <f t="shared" si="640"/>
        <v>1.45</v>
      </c>
      <c r="P3246" s="642">
        <v>6.25E-2</v>
      </c>
      <c r="Q3246" s="627">
        <v>2.5</v>
      </c>
    </row>
    <row r="3247" spans="1:17" x14ac:dyDescent="0.35">
      <c r="A3247" s="580" t="s">
        <v>16</v>
      </c>
      <c r="B3247" s="586">
        <f>SUM(B3237:B3246)</f>
        <v>313.79999999999995</v>
      </c>
      <c r="C3247" s="586">
        <f>SUM(C3237:C3246)</f>
        <v>314.04000000000008</v>
      </c>
      <c r="D3247" s="586">
        <f>SUM(D3237:D3246)</f>
        <v>325.88</v>
      </c>
      <c r="E3247" s="707">
        <v>0</v>
      </c>
      <c r="F3247" s="707">
        <v>0</v>
      </c>
      <c r="G3247" s="586">
        <f t="shared" ref="G3247:N3247" si="641">SUM(G3237:G3246)</f>
        <v>363.79999999999995</v>
      </c>
      <c r="H3247" s="586">
        <f t="shared" si="641"/>
        <v>217.8</v>
      </c>
      <c r="I3247" s="586">
        <f t="shared" si="641"/>
        <v>862</v>
      </c>
      <c r="J3247" s="586">
        <f t="shared" si="641"/>
        <v>488</v>
      </c>
      <c r="K3247" s="586">
        <f t="shared" si="641"/>
        <v>49.74</v>
      </c>
      <c r="L3247" s="586">
        <f t="shared" si="641"/>
        <v>57.360000000000007</v>
      </c>
      <c r="M3247" s="586">
        <f t="shared" si="641"/>
        <v>15.05</v>
      </c>
      <c r="N3247" s="586">
        <f t="shared" si="641"/>
        <v>6.0299999999999994</v>
      </c>
      <c r="O3247" s="740">
        <f t="shared" si="640"/>
        <v>10.54</v>
      </c>
      <c r="P3247" s="586">
        <v>0</v>
      </c>
      <c r="Q3247" s="586">
        <v>0</v>
      </c>
    </row>
    <row r="3248" spans="1:17" x14ac:dyDescent="0.35">
      <c r="A3248" s="580" t="s">
        <v>18</v>
      </c>
      <c r="B3248" s="586">
        <f>AVERAGE(B3237:B3245)</f>
        <v>31.724444444444444</v>
      </c>
      <c r="C3248" s="586">
        <f>AVERAGE(C3237:C3245)</f>
        <v>31.706666666666674</v>
      </c>
      <c r="D3248" s="586">
        <f>AVERAGE(D3237:D3245)</f>
        <v>32.697777777777773</v>
      </c>
      <c r="E3248" s="707">
        <v>0</v>
      </c>
      <c r="F3248" s="707">
        <v>0</v>
      </c>
      <c r="G3248" s="586">
        <f t="shared" ref="G3248:N3248" si="642">AVERAGE(G3237:G3245)</f>
        <v>36.62222222222222</v>
      </c>
      <c r="H3248" s="586">
        <f t="shared" si="642"/>
        <v>21.933333333333334</v>
      </c>
      <c r="I3248" s="586">
        <f t="shared" si="642"/>
        <v>85.111111111111114</v>
      </c>
      <c r="J3248" s="586">
        <f t="shared" si="642"/>
        <v>48.333333333333336</v>
      </c>
      <c r="K3248" s="586">
        <f t="shared" si="642"/>
        <v>5.0266666666666673</v>
      </c>
      <c r="L3248" s="586">
        <f t="shared" si="642"/>
        <v>6.6225000000000005</v>
      </c>
      <c r="M3248" s="586">
        <f t="shared" si="642"/>
        <v>1.4122222222222223</v>
      </c>
      <c r="N3248" s="586">
        <f t="shared" si="642"/>
        <v>0.60777777777777775</v>
      </c>
      <c r="O3248" s="740">
        <f t="shared" si="640"/>
        <v>1.01</v>
      </c>
      <c r="P3248" s="586">
        <v>0</v>
      </c>
      <c r="Q3248" s="586">
        <v>0</v>
      </c>
    </row>
    <row r="3249" spans="1:17" x14ac:dyDescent="0.35">
      <c r="A3249" s="735">
        <v>11</v>
      </c>
      <c r="B3249" s="586">
        <v>31.24</v>
      </c>
      <c r="C3249" s="759">
        <v>30.24</v>
      </c>
      <c r="D3249" s="772">
        <v>31.4</v>
      </c>
      <c r="E3249" s="707">
        <v>0</v>
      </c>
      <c r="F3249" s="707">
        <v>0</v>
      </c>
      <c r="G3249" s="778">
        <v>37</v>
      </c>
      <c r="H3249" s="583">
        <v>22.4</v>
      </c>
      <c r="I3249" s="694">
        <v>84</v>
      </c>
      <c r="J3249" s="694">
        <v>41</v>
      </c>
      <c r="K3249" s="627">
        <v>6.2</v>
      </c>
      <c r="L3249" s="751">
        <v>9.02</v>
      </c>
      <c r="M3249" s="580">
        <v>1.28</v>
      </c>
      <c r="N3249" s="586">
        <v>0.99</v>
      </c>
      <c r="O3249" s="740">
        <f t="shared" si="640"/>
        <v>1.135</v>
      </c>
      <c r="P3249" s="642">
        <v>0.38541666666666669</v>
      </c>
      <c r="Q3249" s="586">
        <v>0</v>
      </c>
    </row>
    <row r="3250" spans="1:17" x14ac:dyDescent="0.35">
      <c r="A3250" s="594">
        <v>12</v>
      </c>
      <c r="B3250" s="581">
        <v>32.28</v>
      </c>
      <c r="C3250" s="759">
        <v>31.13</v>
      </c>
      <c r="D3250" s="772">
        <v>31</v>
      </c>
      <c r="E3250" s="707">
        <v>0</v>
      </c>
      <c r="F3250" s="707">
        <v>0</v>
      </c>
      <c r="G3250" s="777">
        <v>38.799999999999997</v>
      </c>
      <c r="H3250" s="583">
        <v>21.8</v>
      </c>
      <c r="I3250" s="604">
        <v>88</v>
      </c>
      <c r="J3250" s="604">
        <v>41</v>
      </c>
      <c r="K3250" s="627">
        <v>5.5</v>
      </c>
      <c r="L3250" s="751">
        <v>7.16</v>
      </c>
      <c r="M3250" s="581">
        <v>1.19</v>
      </c>
      <c r="N3250" s="581">
        <v>0.68</v>
      </c>
      <c r="O3250" s="740">
        <f t="shared" si="640"/>
        <v>0.93500000000000005</v>
      </c>
      <c r="P3250" s="642">
        <v>0.37847222222222227</v>
      </c>
      <c r="Q3250" s="586">
        <v>0</v>
      </c>
    </row>
    <row r="3251" spans="1:17" x14ac:dyDescent="0.35">
      <c r="A3251" s="594">
        <v>13</v>
      </c>
      <c r="B3251" s="671">
        <v>32.28</v>
      </c>
      <c r="C3251" s="780">
        <v>31.64</v>
      </c>
      <c r="D3251" s="781">
        <v>31.4</v>
      </c>
      <c r="E3251" s="707">
        <v>0</v>
      </c>
      <c r="F3251" s="707">
        <v>0</v>
      </c>
      <c r="G3251" s="782">
        <v>38</v>
      </c>
      <c r="H3251" s="670">
        <v>20.399999999999999</v>
      </c>
      <c r="I3251" s="783">
        <v>92</v>
      </c>
      <c r="J3251" s="783">
        <v>39</v>
      </c>
      <c r="K3251" s="675">
        <v>4</v>
      </c>
      <c r="L3251" s="757">
        <v>9.6</v>
      </c>
      <c r="M3251" s="671">
        <v>1.1399999999999999</v>
      </c>
      <c r="N3251" s="754">
        <v>0.55000000000000004</v>
      </c>
      <c r="O3251" s="740">
        <f t="shared" si="640"/>
        <v>0.84499999999999997</v>
      </c>
      <c r="P3251" s="676">
        <v>0.3125</v>
      </c>
      <c r="Q3251" s="586">
        <v>0</v>
      </c>
    </row>
    <row r="3252" spans="1:17" x14ac:dyDescent="0.35">
      <c r="A3252" s="594">
        <v>14</v>
      </c>
      <c r="B3252" s="671">
        <v>32.520000000000003</v>
      </c>
      <c r="C3252" s="780">
        <v>31.8</v>
      </c>
      <c r="D3252" s="781">
        <v>31.76</v>
      </c>
      <c r="E3252" s="707">
        <v>0</v>
      </c>
      <c r="F3252" s="707">
        <v>0</v>
      </c>
      <c r="G3252" s="782">
        <v>38.6</v>
      </c>
      <c r="H3252" s="670">
        <v>22.6</v>
      </c>
      <c r="I3252" s="783">
        <v>84</v>
      </c>
      <c r="J3252" s="783">
        <v>40</v>
      </c>
      <c r="K3252" s="675">
        <v>4</v>
      </c>
      <c r="L3252" s="756" t="s">
        <v>419</v>
      </c>
      <c r="M3252" s="630">
        <v>2.14</v>
      </c>
      <c r="N3252" s="671">
        <v>0.34</v>
      </c>
      <c r="O3252" s="740">
        <f t="shared" si="640"/>
        <v>1.24</v>
      </c>
      <c r="P3252" s="676">
        <v>0.41666666666666669</v>
      </c>
      <c r="Q3252" s="586">
        <v>0</v>
      </c>
    </row>
    <row r="3253" spans="1:17" x14ac:dyDescent="0.35">
      <c r="A3253" s="594">
        <v>15</v>
      </c>
      <c r="B3253" s="671">
        <v>32.04</v>
      </c>
      <c r="C3253" s="780">
        <v>31.76</v>
      </c>
      <c r="D3253" s="781">
        <v>31.92</v>
      </c>
      <c r="E3253" s="707">
        <v>0</v>
      </c>
      <c r="F3253" s="707">
        <v>0</v>
      </c>
      <c r="G3253" s="782">
        <v>37.200000000000003</v>
      </c>
      <c r="H3253" s="670">
        <v>21.2</v>
      </c>
      <c r="I3253" s="783">
        <v>92</v>
      </c>
      <c r="J3253" s="783">
        <v>48</v>
      </c>
      <c r="K3253" s="634">
        <v>2.8</v>
      </c>
      <c r="L3253" s="634">
        <v>8</v>
      </c>
      <c r="M3253" s="671">
        <v>1.92</v>
      </c>
      <c r="N3253" s="626">
        <v>0.90300000000000002</v>
      </c>
      <c r="O3253" s="740">
        <f t="shared" si="640"/>
        <v>1.4115</v>
      </c>
      <c r="P3253" s="676">
        <v>0.12847222222222224</v>
      </c>
      <c r="Q3253" s="586">
        <v>0</v>
      </c>
    </row>
    <row r="3254" spans="1:17" x14ac:dyDescent="0.35">
      <c r="A3254" s="594">
        <v>16</v>
      </c>
      <c r="B3254" s="671">
        <v>31.72</v>
      </c>
      <c r="C3254" s="780">
        <v>31.32</v>
      </c>
      <c r="D3254" s="781">
        <v>32.04</v>
      </c>
      <c r="E3254" s="707">
        <v>0</v>
      </c>
      <c r="F3254" s="707">
        <v>0</v>
      </c>
      <c r="G3254" s="782">
        <v>36.200000000000003</v>
      </c>
      <c r="H3254" s="670">
        <v>23</v>
      </c>
      <c r="I3254" s="783">
        <v>88</v>
      </c>
      <c r="J3254" s="783">
        <v>54</v>
      </c>
      <c r="K3254" s="675">
        <v>3.2</v>
      </c>
      <c r="L3254" s="756">
        <v>5.72</v>
      </c>
      <c r="M3254" s="671">
        <v>1.64</v>
      </c>
      <c r="N3254" s="754">
        <v>1.49</v>
      </c>
      <c r="O3254" s="740">
        <f t="shared" si="640"/>
        <v>1.5649999999999999</v>
      </c>
      <c r="P3254" s="676">
        <v>0.27083333333333331</v>
      </c>
      <c r="Q3254" s="586">
        <v>0</v>
      </c>
    </row>
    <row r="3255" spans="1:17" x14ac:dyDescent="0.35">
      <c r="A3255" s="594">
        <v>17</v>
      </c>
      <c r="B3255" s="671">
        <v>27.76</v>
      </c>
      <c r="C3255" s="780">
        <v>29.26</v>
      </c>
      <c r="D3255" s="781">
        <v>31.96</v>
      </c>
      <c r="E3255" s="707">
        <v>0</v>
      </c>
      <c r="F3255" s="707">
        <v>0</v>
      </c>
      <c r="G3255" s="782">
        <v>36.4</v>
      </c>
      <c r="H3255" s="670">
        <v>21.4</v>
      </c>
      <c r="I3255" s="783">
        <v>96</v>
      </c>
      <c r="J3255" s="783">
        <v>67</v>
      </c>
      <c r="K3255" s="675">
        <v>1.2</v>
      </c>
      <c r="L3255" s="757">
        <v>3.32</v>
      </c>
      <c r="M3255" s="671">
        <v>2.59</v>
      </c>
      <c r="N3255" s="754">
        <v>0.83</v>
      </c>
      <c r="O3255" s="740">
        <f t="shared" si="640"/>
        <v>1.71</v>
      </c>
      <c r="P3255" s="676">
        <v>0</v>
      </c>
      <c r="Q3255" s="675">
        <v>10.4</v>
      </c>
    </row>
    <row r="3256" spans="1:17" x14ac:dyDescent="0.35">
      <c r="A3256" s="594">
        <v>18</v>
      </c>
      <c r="B3256" s="758">
        <v>29.8</v>
      </c>
      <c r="C3256" s="780">
        <v>29.24</v>
      </c>
      <c r="D3256" s="781">
        <v>31.4</v>
      </c>
      <c r="E3256" s="707">
        <v>0</v>
      </c>
      <c r="F3256" s="707">
        <v>0</v>
      </c>
      <c r="G3256" s="784">
        <v>37</v>
      </c>
      <c r="H3256" s="670">
        <v>20</v>
      </c>
      <c r="I3256" s="785">
        <v>88</v>
      </c>
      <c r="J3256" s="785">
        <v>41</v>
      </c>
      <c r="K3256" s="757">
        <v>1.8</v>
      </c>
      <c r="L3256" s="627">
        <v>5.6</v>
      </c>
      <c r="M3256" s="630">
        <v>0.75</v>
      </c>
      <c r="N3256" s="758">
        <v>0.54</v>
      </c>
      <c r="O3256" s="740">
        <f t="shared" si="640"/>
        <v>0.64500000000000002</v>
      </c>
      <c r="P3256" s="676">
        <v>0.3125</v>
      </c>
      <c r="Q3256" s="675">
        <v>11.5</v>
      </c>
    </row>
    <row r="3257" spans="1:17" x14ac:dyDescent="0.35">
      <c r="A3257" s="594">
        <v>19</v>
      </c>
      <c r="B3257" s="671">
        <v>29.68</v>
      </c>
      <c r="C3257" s="780">
        <v>29.72</v>
      </c>
      <c r="D3257" s="781">
        <v>31.36</v>
      </c>
      <c r="E3257" s="707">
        <v>0</v>
      </c>
      <c r="F3257" s="707">
        <v>0</v>
      </c>
      <c r="G3257" s="782">
        <v>36.4</v>
      </c>
      <c r="H3257" s="670">
        <v>21.2</v>
      </c>
      <c r="I3257" s="783">
        <v>92</v>
      </c>
      <c r="J3257" s="783">
        <v>47</v>
      </c>
      <c r="K3257" s="675">
        <v>1.5</v>
      </c>
      <c r="L3257" s="756">
        <v>6.66</v>
      </c>
      <c r="M3257" s="671">
        <v>0.89</v>
      </c>
      <c r="N3257" s="671">
        <v>0.38</v>
      </c>
      <c r="O3257" s="740">
        <f t="shared" si="640"/>
        <v>0.63500000000000001</v>
      </c>
      <c r="P3257" s="676">
        <v>0.22916666666666666</v>
      </c>
      <c r="Q3257" s="675">
        <v>5.2</v>
      </c>
    </row>
    <row r="3258" spans="1:17" x14ac:dyDescent="0.35">
      <c r="A3258" s="735">
        <v>20</v>
      </c>
      <c r="B3258" s="671">
        <v>31.28</v>
      </c>
      <c r="C3258" s="780">
        <v>30.68</v>
      </c>
      <c r="D3258" s="781">
        <v>31.2</v>
      </c>
      <c r="E3258" s="707">
        <v>0</v>
      </c>
      <c r="F3258" s="707">
        <v>0</v>
      </c>
      <c r="G3258" s="782">
        <v>36.799999999999997</v>
      </c>
      <c r="H3258" s="670">
        <v>21.2</v>
      </c>
      <c r="I3258" s="783">
        <v>92</v>
      </c>
      <c r="J3258" s="783">
        <v>46</v>
      </c>
      <c r="K3258" s="675">
        <v>1.5</v>
      </c>
      <c r="L3258" s="756">
        <v>6.54</v>
      </c>
      <c r="M3258" s="671">
        <v>0.95</v>
      </c>
      <c r="N3258" s="630">
        <v>0.64</v>
      </c>
      <c r="O3258" s="740">
        <f t="shared" si="640"/>
        <v>0.79499999999999993</v>
      </c>
      <c r="P3258" s="676">
        <v>0.39583333333333331</v>
      </c>
      <c r="Q3258" s="675">
        <v>0</v>
      </c>
    </row>
    <row r="3259" spans="1:17" x14ac:dyDescent="0.35">
      <c r="A3259" s="580" t="s">
        <v>16</v>
      </c>
      <c r="B3259" s="671">
        <f>SUM(B3249:B3258)</f>
        <v>310.60000000000002</v>
      </c>
      <c r="C3259" s="671">
        <f>SUM(C3249:C3258)</f>
        <v>306.79000000000002</v>
      </c>
      <c r="D3259" s="671">
        <f>SUM(D3249:D3258)</f>
        <v>315.44</v>
      </c>
      <c r="E3259" s="707">
        <v>0</v>
      </c>
      <c r="F3259" s="707">
        <v>0</v>
      </c>
      <c r="G3259" s="671">
        <f t="shared" ref="G3259:N3259" si="643">SUM(G3249:G3258)</f>
        <v>372.4</v>
      </c>
      <c r="H3259" s="671">
        <f t="shared" si="643"/>
        <v>215.19999999999996</v>
      </c>
      <c r="I3259" s="671">
        <f t="shared" si="643"/>
        <v>896</v>
      </c>
      <c r="J3259" s="671">
        <f t="shared" si="643"/>
        <v>464</v>
      </c>
      <c r="K3259" s="671">
        <f t="shared" si="643"/>
        <v>31.7</v>
      </c>
      <c r="L3259" s="671">
        <f t="shared" si="643"/>
        <v>61.62</v>
      </c>
      <c r="M3259" s="671">
        <f t="shared" si="643"/>
        <v>14.49</v>
      </c>
      <c r="N3259" s="671">
        <f t="shared" si="643"/>
        <v>7.3429999999999991</v>
      </c>
      <c r="O3259" s="740">
        <f t="shared" si="640"/>
        <v>10.916499999999999</v>
      </c>
      <c r="P3259" s="671">
        <v>0</v>
      </c>
      <c r="Q3259" s="675">
        <v>0</v>
      </c>
    </row>
    <row r="3260" spans="1:17" x14ac:dyDescent="0.35">
      <c r="A3260" s="580" t="s">
        <v>18</v>
      </c>
      <c r="B3260" s="671">
        <f>AVERAGE(B3249:B3257)</f>
        <v>31.035555555555554</v>
      </c>
      <c r="C3260" s="671">
        <f>AVERAGE(C3249:C3257)</f>
        <v>30.678888888888892</v>
      </c>
      <c r="D3260" s="671">
        <f>AVERAGE(D3249:D3257)</f>
        <v>31.582222222222224</v>
      </c>
      <c r="E3260" s="707">
        <v>0</v>
      </c>
      <c r="F3260" s="707">
        <v>0</v>
      </c>
      <c r="G3260" s="671">
        <f t="shared" ref="G3260:N3260" si="644">AVERAGE(G3249:G3257)</f>
        <v>37.288888888888884</v>
      </c>
      <c r="H3260" s="671">
        <f t="shared" si="644"/>
        <v>21.555555555555554</v>
      </c>
      <c r="I3260" s="671">
        <f t="shared" si="644"/>
        <v>89.333333333333329</v>
      </c>
      <c r="J3260" s="671">
        <f t="shared" si="644"/>
        <v>46.444444444444443</v>
      </c>
      <c r="K3260" s="671">
        <f t="shared" si="644"/>
        <v>3.3555555555555556</v>
      </c>
      <c r="L3260" s="671">
        <f t="shared" si="644"/>
        <v>6.8849999999999998</v>
      </c>
      <c r="M3260" s="671">
        <f t="shared" si="644"/>
        <v>1.5044444444444445</v>
      </c>
      <c r="N3260" s="671">
        <f t="shared" si="644"/>
        <v>0.74477777777777776</v>
      </c>
      <c r="O3260" s="740">
        <f t="shared" si="640"/>
        <v>1.1246111111111112</v>
      </c>
      <c r="P3260" s="671">
        <v>0</v>
      </c>
      <c r="Q3260" s="675">
        <v>0</v>
      </c>
    </row>
    <row r="3261" spans="1:17" x14ac:dyDescent="0.35">
      <c r="A3261" s="735">
        <v>21</v>
      </c>
      <c r="B3261" s="671">
        <v>31.56</v>
      </c>
      <c r="C3261" s="780">
        <v>30.84</v>
      </c>
      <c r="D3261" s="781">
        <v>31.2</v>
      </c>
      <c r="E3261" s="707">
        <v>0</v>
      </c>
      <c r="F3261" s="707">
        <v>0</v>
      </c>
      <c r="G3261" s="782">
        <v>39</v>
      </c>
      <c r="H3261" s="670">
        <v>19.2</v>
      </c>
      <c r="I3261" s="783">
        <v>96</v>
      </c>
      <c r="J3261" s="783">
        <v>32</v>
      </c>
      <c r="K3261" s="675">
        <v>3</v>
      </c>
      <c r="L3261" s="756">
        <v>9.8000000000000007</v>
      </c>
      <c r="M3261" s="630">
        <v>1.05</v>
      </c>
      <c r="N3261" s="671">
        <v>0.52</v>
      </c>
      <c r="O3261" s="740">
        <f t="shared" si="640"/>
        <v>0.78500000000000003</v>
      </c>
      <c r="P3261" s="676">
        <v>0.44444444444444442</v>
      </c>
      <c r="Q3261" s="675">
        <v>0</v>
      </c>
    </row>
    <row r="3262" spans="1:17" x14ac:dyDescent="0.35">
      <c r="A3262" s="594">
        <v>22</v>
      </c>
      <c r="B3262" s="671">
        <v>30.96</v>
      </c>
      <c r="C3262" s="780">
        <v>30.48</v>
      </c>
      <c r="D3262" s="781">
        <v>31.2</v>
      </c>
      <c r="E3262" s="707">
        <v>0</v>
      </c>
      <c r="F3262" s="707">
        <v>0</v>
      </c>
      <c r="G3262" s="782">
        <v>39.200000000000003</v>
      </c>
      <c r="H3262" s="670">
        <v>17</v>
      </c>
      <c r="I3262" s="783">
        <v>92</v>
      </c>
      <c r="J3262" s="783">
        <v>33</v>
      </c>
      <c r="K3262" s="675">
        <v>6.9</v>
      </c>
      <c r="L3262" s="756">
        <v>7.4</v>
      </c>
      <c r="M3262" s="671">
        <v>0.96</v>
      </c>
      <c r="N3262" s="671">
        <v>0.36</v>
      </c>
      <c r="O3262" s="740">
        <f t="shared" si="640"/>
        <v>0.65999999999999992</v>
      </c>
      <c r="P3262" s="676">
        <v>0.4375</v>
      </c>
      <c r="Q3262" s="675">
        <v>0</v>
      </c>
    </row>
    <row r="3263" spans="1:17" x14ac:dyDescent="0.35">
      <c r="A3263" s="594">
        <v>23</v>
      </c>
      <c r="B3263" s="671">
        <v>30.76</v>
      </c>
      <c r="C3263" s="780">
        <v>30.32</v>
      </c>
      <c r="D3263" s="781">
        <v>31.28</v>
      </c>
      <c r="E3263" s="707">
        <v>0</v>
      </c>
      <c r="F3263" s="707">
        <v>0</v>
      </c>
      <c r="G3263" s="782">
        <v>39.200000000000003</v>
      </c>
      <c r="H3263" s="670">
        <v>17</v>
      </c>
      <c r="I3263" s="783">
        <v>86</v>
      </c>
      <c r="J3263" s="783">
        <v>31</v>
      </c>
      <c r="K3263" s="675">
        <v>7.4</v>
      </c>
      <c r="L3263" s="756">
        <v>6.98</v>
      </c>
      <c r="M3263" s="671">
        <v>1.04</v>
      </c>
      <c r="N3263" s="671">
        <v>0.49</v>
      </c>
      <c r="O3263" s="740">
        <f t="shared" si="640"/>
        <v>0.76500000000000001</v>
      </c>
      <c r="P3263" s="676">
        <v>0.4375</v>
      </c>
      <c r="Q3263" s="675">
        <v>0</v>
      </c>
    </row>
    <row r="3264" spans="1:17" x14ac:dyDescent="0.35">
      <c r="A3264" s="594">
        <v>24</v>
      </c>
      <c r="B3264" s="671">
        <v>31</v>
      </c>
      <c r="C3264" s="780">
        <v>36.32</v>
      </c>
      <c r="D3264" s="781">
        <v>31.36</v>
      </c>
      <c r="E3264" s="707">
        <v>0</v>
      </c>
      <c r="F3264" s="707">
        <v>0</v>
      </c>
      <c r="G3264" s="782">
        <v>39.200000000000003</v>
      </c>
      <c r="H3264" s="670">
        <v>17.399999999999999</v>
      </c>
      <c r="I3264" s="783">
        <v>78</v>
      </c>
      <c r="J3264" s="783">
        <v>34</v>
      </c>
      <c r="K3264" s="675">
        <v>6.7</v>
      </c>
      <c r="L3264" s="756">
        <v>9.5399999999999991</v>
      </c>
      <c r="M3264" s="671">
        <v>0.96</v>
      </c>
      <c r="N3264" s="630">
        <v>0.59</v>
      </c>
      <c r="O3264" s="740">
        <f t="shared" si="640"/>
        <v>0.77499999999999991</v>
      </c>
      <c r="P3264" s="676">
        <v>0.4375</v>
      </c>
      <c r="Q3264" s="675">
        <v>0</v>
      </c>
    </row>
    <row r="3265" spans="1:17" x14ac:dyDescent="0.35">
      <c r="A3265" s="594">
        <v>25</v>
      </c>
      <c r="B3265" s="671">
        <v>31.72</v>
      </c>
      <c r="C3265" s="780">
        <v>31.12</v>
      </c>
      <c r="D3265" s="781">
        <v>31.32</v>
      </c>
      <c r="E3265" s="707">
        <v>0</v>
      </c>
      <c r="F3265" s="707">
        <v>0</v>
      </c>
      <c r="G3265" s="778">
        <v>39</v>
      </c>
      <c r="H3265" s="583">
        <v>21.4</v>
      </c>
      <c r="I3265" s="783">
        <v>77</v>
      </c>
      <c r="J3265" s="783">
        <v>40</v>
      </c>
      <c r="K3265" s="627">
        <v>6</v>
      </c>
      <c r="L3265" s="751">
        <v>8.08</v>
      </c>
      <c r="M3265" s="652">
        <v>1.1000000000000001</v>
      </c>
      <c r="N3265" s="581">
        <v>0.39</v>
      </c>
      <c r="O3265" s="740">
        <f t="shared" si="640"/>
        <v>0.74500000000000011</v>
      </c>
      <c r="P3265" s="642">
        <v>0.42708333333333331</v>
      </c>
      <c r="Q3265" s="675">
        <v>0</v>
      </c>
    </row>
    <row r="3266" spans="1:17" x14ac:dyDescent="0.35">
      <c r="A3266" s="594">
        <v>26</v>
      </c>
      <c r="B3266" s="581">
        <v>32.36</v>
      </c>
      <c r="C3266" s="759">
        <v>31.64</v>
      </c>
      <c r="D3266" s="772">
        <v>31.48</v>
      </c>
      <c r="E3266" s="707">
        <v>0</v>
      </c>
      <c r="F3266" s="707">
        <v>0</v>
      </c>
      <c r="G3266" s="777">
        <v>38.799999999999997</v>
      </c>
      <c r="H3266" s="583">
        <v>21.4</v>
      </c>
      <c r="I3266" s="604">
        <v>82</v>
      </c>
      <c r="J3266" s="604">
        <v>40</v>
      </c>
      <c r="K3266" s="786">
        <v>5.9</v>
      </c>
      <c r="L3266" s="751">
        <v>7.2</v>
      </c>
      <c r="M3266" s="576">
        <v>1.25</v>
      </c>
      <c r="N3266" s="576">
        <v>0.44</v>
      </c>
      <c r="O3266" s="740">
        <f t="shared" si="640"/>
        <v>0.84499999999999997</v>
      </c>
      <c r="P3266" s="642">
        <v>0.35416666666666669</v>
      </c>
      <c r="Q3266" s="675">
        <v>0</v>
      </c>
    </row>
    <row r="3267" spans="1:17" x14ac:dyDescent="0.35">
      <c r="A3267" s="594">
        <v>27</v>
      </c>
      <c r="B3267" s="581">
        <v>32.68</v>
      </c>
      <c r="C3267" s="759">
        <v>31.96</v>
      </c>
      <c r="D3267" s="772">
        <v>31.6</v>
      </c>
      <c r="E3267" s="707">
        <v>0</v>
      </c>
      <c r="F3267" s="707">
        <v>0</v>
      </c>
      <c r="G3267" s="777">
        <v>38.6</v>
      </c>
      <c r="H3267" s="583">
        <v>22.4</v>
      </c>
      <c r="I3267" s="604">
        <v>84</v>
      </c>
      <c r="J3267" s="604">
        <v>40</v>
      </c>
      <c r="K3267" s="627">
        <v>7.1</v>
      </c>
      <c r="L3267" s="634">
        <v>0</v>
      </c>
      <c r="M3267" s="581">
        <v>1.0900000000000001</v>
      </c>
      <c r="N3267" s="580">
        <v>1.24</v>
      </c>
      <c r="O3267" s="740">
        <f t="shared" si="640"/>
        <v>1.165</v>
      </c>
      <c r="P3267" s="642">
        <v>0.4375</v>
      </c>
      <c r="Q3267" s="675">
        <v>0</v>
      </c>
    </row>
    <row r="3268" spans="1:17" x14ac:dyDescent="0.35">
      <c r="A3268" s="594">
        <v>28</v>
      </c>
      <c r="B3268" s="581">
        <v>32.159999999999997</v>
      </c>
      <c r="C3268" s="759">
        <v>31.48</v>
      </c>
      <c r="D3268" s="772">
        <v>31.8</v>
      </c>
      <c r="E3268" s="707">
        <v>0</v>
      </c>
      <c r="F3268" s="707">
        <v>0</v>
      </c>
      <c r="G3268" s="777">
        <v>38.799999999999997</v>
      </c>
      <c r="H3268" s="583">
        <v>19.8</v>
      </c>
      <c r="I3268" s="604">
        <v>92</v>
      </c>
      <c r="J3268" s="604">
        <v>36</v>
      </c>
      <c r="K3268" s="627">
        <v>6.3</v>
      </c>
      <c r="L3268" s="751">
        <v>8.66</v>
      </c>
      <c r="M3268" s="580">
        <v>1.03</v>
      </c>
      <c r="N3268" s="581">
        <v>0.48</v>
      </c>
      <c r="O3268" s="740">
        <f t="shared" si="640"/>
        <v>0.755</v>
      </c>
      <c r="P3268" s="642">
        <v>0.44097222222222227</v>
      </c>
      <c r="Q3268" s="627">
        <v>3.5</v>
      </c>
    </row>
    <row r="3269" spans="1:17" x14ac:dyDescent="0.35">
      <c r="A3269" s="594">
        <v>29</v>
      </c>
      <c r="B3269" s="789">
        <v>32.28</v>
      </c>
      <c r="C3269" s="790">
        <v>31.8</v>
      </c>
      <c r="D3269" s="791">
        <v>31.8</v>
      </c>
      <c r="E3269" s="707">
        <v>0</v>
      </c>
      <c r="F3269" s="707">
        <v>0</v>
      </c>
      <c r="G3269" s="792">
        <v>39</v>
      </c>
      <c r="H3269" s="793">
        <v>20</v>
      </c>
      <c r="I3269" s="794">
        <v>96</v>
      </c>
      <c r="J3269" s="794">
        <v>40</v>
      </c>
      <c r="K3269" s="795">
        <v>7.7</v>
      </c>
      <c r="L3269" s="796">
        <v>8.48</v>
      </c>
      <c r="M3269" s="789">
        <v>1.0900000000000001</v>
      </c>
      <c r="N3269" s="789">
        <v>0.84</v>
      </c>
      <c r="O3269" s="740">
        <f t="shared" si="640"/>
        <v>0.96500000000000008</v>
      </c>
      <c r="P3269" s="797">
        <v>0.4375</v>
      </c>
      <c r="Q3269" s="790">
        <v>0</v>
      </c>
    </row>
    <row r="3270" spans="1:17" x14ac:dyDescent="0.35">
      <c r="A3270" s="596">
        <v>30</v>
      </c>
      <c r="B3270" s="798">
        <v>32.799999999999997</v>
      </c>
      <c r="C3270" s="799">
        <v>32.159999999999997</v>
      </c>
      <c r="D3270" s="800">
        <v>31.96</v>
      </c>
      <c r="E3270" s="707">
        <v>0</v>
      </c>
      <c r="F3270" s="707">
        <v>0</v>
      </c>
      <c r="G3270" s="801">
        <v>39</v>
      </c>
      <c r="H3270" s="802">
        <v>21</v>
      </c>
      <c r="I3270" s="803">
        <v>88</v>
      </c>
      <c r="J3270" s="803">
        <v>38</v>
      </c>
      <c r="K3270" s="799">
        <v>6</v>
      </c>
      <c r="L3270" s="804">
        <v>8.56</v>
      </c>
      <c r="M3270" s="798">
        <v>1.05</v>
      </c>
      <c r="N3270" s="798">
        <v>0.33</v>
      </c>
      <c r="O3270" s="740">
        <f t="shared" si="640"/>
        <v>0.69000000000000006</v>
      </c>
      <c r="P3270" s="805">
        <v>0.41666666666666669</v>
      </c>
      <c r="Q3270" s="790">
        <v>0</v>
      </c>
    </row>
    <row r="3271" spans="1:17" x14ac:dyDescent="0.35">
      <c r="A3271" s="580" t="s">
        <v>16</v>
      </c>
      <c r="B3271" s="583">
        <f>SUM(B3261:B3270)</f>
        <v>318.28000000000003</v>
      </c>
      <c r="C3271" s="583">
        <f>SUM(C3261:C3270)</f>
        <v>318.12</v>
      </c>
      <c r="D3271" s="583">
        <f>SUM(D3261:D3270)</f>
        <v>315</v>
      </c>
      <c r="E3271" s="707">
        <v>0</v>
      </c>
      <c r="F3271" s="707">
        <v>0</v>
      </c>
      <c r="G3271" s="583">
        <f t="shared" ref="G3271:O3271" si="645">SUM(G3261:G3270)</f>
        <v>389.80000000000007</v>
      </c>
      <c r="H3271" s="583">
        <f t="shared" si="645"/>
        <v>196.60000000000002</v>
      </c>
      <c r="I3271" s="583">
        <f t="shared" si="645"/>
        <v>871</v>
      </c>
      <c r="J3271" s="583">
        <f t="shared" si="645"/>
        <v>364</v>
      </c>
      <c r="K3271" s="583">
        <f t="shared" si="645"/>
        <v>63</v>
      </c>
      <c r="L3271" s="583">
        <f t="shared" si="645"/>
        <v>74.7</v>
      </c>
      <c r="M3271" s="583">
        <f t="shared" si="645"/>
        <v>10.62</v>
      </c>
      <c r="N3271" s="583">
        <f t="shared" si="645"/>
        <v>5.68</v>
      </c>
      <c r="O3271" s="583">
        <f t="shared" si="645"/>
        <v>8.15</v>
      </c>
      <c r="P3271" s="583"/>
      <c r="Q3271" s="583"/>
    </row>
    <row r="3272" spans="1:17" x14ac:dyDescent="0.35">
      <c r="A3272" s="580" t="s">
        <v>18</v>
      </c>
      <c r="B3272" s="583">
        <f>AVERAGE(B3261:B3269)</f>
        <v>31.720000000000002</v>
      </c>
      <c r="C3272" s="583">
        <f>AVERAGE(C3261:C3269)</f>
        <v>31.773333333333337</v>
      </c>
      <c r="D3272" s="583">
        <f>AVERAGE(D3261:D3269)</f>
        <v>31.448888888888892</v>
      </c>
      <c r="E3272" s="707">
        <v>0</v>
      </c>
      <c r="F3272" s="707">
        <v>0</v>
      </c>
      <c r="G3272" s="583">
        <f t="shared" ref="G3272:O3272" si="646">AVERAGE(G3261:G3269)</f>
        <v>38.977777777777789</v>
      </c>
      <c r="H3272" s="583">
        <f t="shared" si="646"/>
        <v>19.511111111111113</v>
      </c>
      <c r="I3272" s="583">
        <f t="shared" si="646"/>
        <v>87</v>
      </c>
      <c r="J3272" s="583">
        <f t="shared" si="646"/>
        <v>36.222222222222221</v>
      </c>
      <c r="K3272" s="583">
        <f t="shared" si="646"/>
        <v>6.333333333333333</v>
      </c>
      <c r="L3272" s="583">
        <f t="shared" si="646"/>
        <v>7.3488888888888892</v>
      </c>
      <c r="M3272" s="583">
        <f t="shared" si="646"/>
        <v>1.0633333333333332</v>
      </c>
      <c r="N3272" s="583">
        <f t="shared" si="646"/>
        <v>0.59444444444444444</v>
      </c>
      <c r="O3272" s="583">
        <f t="shared" si="646"/>
        <v>0.8288888888888889</v>
      </c>
      <c r="P3272" s="583"/>
      <c r="Q3272" s="583"/>
    </row>
    <row r="3273" spans="1:17" x14ac:dyDescent="0.35">
      <c r="A3273" s="580" t="s">
        <v>49</v>
      </c>
      <c r="B3273" s="691">
        <f>B3271+B3259+B3247</f>
        <v>942.68000000000006</v>
      </c>
      <c r="C3273" s="691">
        <f>C3271+C3259+C3247</f>
        <v>938.95000000000016</v>
      </c>
      <c r="D3273" s="691">
        <f>D3271+D3259+D3247</f>
        <v>956.32</v>
      </c>
      <c r="E3273" s="707">
        <v>0</v>
      </c>
      <c r="F3273" s="707">
        <v>0</v>
      </c>
      <c r="G3273" s="691">
        <f t="shared" ref="G3273:O3273" si="647">G3271+G3259+G3247</f>
        <v>1126</v>
      </c>
      <c r="H3273" s="691">
        <f t="shared" si="647"/>
        <v>629.59999999999991</v>
      </c>
      <c r="I3273" s="691">
        <f t="shared" si="647"/>
        <v>2629</v>
      </c>
      <c r="J3273" s="691">
        <f t="shared" si="647"/>
        <v>1316</v>
      </c>
      <c r="K3273" s="691">
        <f t="shared" si="647"/>
        <v>144.44</v>
      </c>
      <c r="L3273" s="691">
        <f t="shared" si="647"/>
        <v>193.68</v>
      </c>
      <c r="M3273" s="691">
        <f t="shared" si="647"/>
        <v>40.159999999999997</v>
      </c>
      <c r="N3273" s="691">
        <f t="shared" si="647"/>
        <v>19.052999999999997</v>
      </c>
      <c r="O3273" s="691">
        <f t="shared" si="647"/>
        <v>29.606499999999997</v>
      </c>
      <c r="P3273" s="691"/>
      <c r="Q3273" s="691"/>
    </row>
    <row r="3274" spans="1:17" x14ac:dyDescent="0.35">
      <c r="A3274" s="580" t="s">
        <v>21</v>
      </c>
      <c r="B3274" s="626">
        <f>B3273/30</f>
        <v>31.422666666666668</v>
      </c>
      <c r="C3274" s="626">
        <f>C3273/30</f>
        <v>31.298333333333339</v>
      </c>
      <c r="D3274" s="626">
        <f>D3273/30</f>
        <v>31.877333333333336</v>
      </c>
      <c r="E3274" s="707">
        <v>0</v>
      </c>
      <c r="F3274" s="707">
        <v>0</v>
      </c>
      <c r="G3274" s="626">
        <f t="shared" ref="G3274:O3274" si="648">G3273/30</f>
        <v>37.533333333333331</v>
      </c>
      <c r="H3274" s="626">
        <f t="shared" si="648"/>
        <v>20.986666666666665</v>
      </c>
      <c r="I3274" s="626">
        <f t="shared" si="648"/>
        <v>87.63333333333334</v>
      </c>
      <c r="J3274" s="626">
        <f t="shared" si="648"/>
        <v>43.866666666666667</v>
      </c>
      <c r="K3274" s="626">
        <f t="shared" si="648"/>
        <v>4.8146666666666667</v>
      </c>
      <c r="L3274" s="626">
        <f t="shared" si="648"/>
        <v>6.4560000000000004</v>
      </c>
      <c r="M3274" s="626">
        <f t="shared" si="648"/>
        <v>1.3386666666666664</v>
      </c>
      <c r="N3274" s="626">
        <f t="shared" si="648"/>
        <v>0.63509999999999989</v>
      </c>
      <c r="O3274" s="626">
        <f t="shared" si="648"/>
        <v>0.98688333333333322</v>
      </c>
      <c r="P3274" s="626"/>
      <c r="Q3274" s="626"/>
    </row>
    <row r="3275" spans="1:17" x14ac:dyDescent="0.35">
      <c r="A3275" s="634"/>
      <c r="B3275" s="634"/>
      <c r="C3275" s="634"/>
      <c r="D3275" s="634"/>
      <c r="E3275" s="634"/>
      <c r="F3275" s="634"/>
      <c r="G3275" s="634"/>
      <c r="H3275" s="634"/>
      <c r="I3275" s="634"/>
      <c r="J3275" s="634"/>
      <c r="K3275" s="634"/>
      <c r="L3275" s="634"/>
      <c r="M3275" s="634"/>
      <c r="N3275" s="634"/>
      <c r="O3275" s="634"/>
      <c r="P3275" s="634"/>
      <c r="Q3275" s="634"/>
    </row>
    <row r="3276" spans="1:17" ht="15" thickBot="1" x14ac:dyDescent="0.4">
      <c r="A3276" s="634"/>
      <c r="B3276" s="1589" t="s">
        <v>420</v>
      </c>
      <c r="C3276" s="1589"/>
      <c r="D3276" s="1589"/>
      <c r="E3276" s="1589"/>
      <c r="F3276" s="1589"/>
      <c r="G3276" s="1589"/>
      <c r="H3276" s="1589"/>
      <c r="I3276" s="1589"/>
      <c r="J3276" s="1589"/>
      <c r="K3276" s="1589"/>
      <c r="L3276" s="1589"/>
      <c r="M3276" s="1589"/>
      <c r="N3276" s="658"/>
      <c r="O3276" s="658"/>
      <c r="P3276" s="657"/>
      <c r="Q3276" s="634"/>
    </row>
    <row r="3277" spans="1:17" ht="27.75" customHeight="1" x14ac:dyDescent="0.35">
      <c r="A3277" s="1569" t="s">
        <v>1</v>
      </c>
      <c r="B3277" s="1460" t="s">
        <v>23</v>
      </c>
      <c r="C3277" s="1578"/>
      <c r="D3277" s="1578"/>
      <c r="E3277" s="1578"/>
      <c r="F3277" s="1571"/>
      <c r="G3277" s="1460" t="s">
        <v>24</v>
      </c>
      <c r="H3277" s="1571"/>
      <c r="I3277" s="1460" t="s">
        <v>4</v>
      </c>
      <c r="J3277" s="1571"/>
      <c r="K3277" s="1572" t="s">
        <v>5</v>
      </c>
      <c r="L3277" s="1573"/>
      <c r="M3277" s="1590" t="s">
        <v>6</v>
      </c>
      <c r="N3277" s="1591"/>
      <c r="O3277" s="1592"/>
      <c r="P3277" s="1593" t="s">
        <v>7</v>
      </c>
      <c r="Q3277" s="1593" t="s">
        <v>8</v>
      </c>
    </row>
    <row r="3278" spans="1:17" ht="26" x14ac:dyDescent="0.35">
      <c r="A3278" s="1597"/>
      <c r="B3278" s="568" t="s">
        <v>396</v>
      </c>
      <c r="C3278" s="568" t="s">
        <v>399</v>
      </c>
      <c r="D3278" s="709" t="s">
        <v>322</v>
      </c>
      <c r="E3278" s="709" t="s">
        <v>228</v>
      </c>
      <c r="F3278" s="709" t="s">
        <v>229</v>
      </c>
      <c r="G3278" s="568" t="s">
        <v>9</v>
      </c>
      <c r="H3278" s="568" t="s">
        <v>10</v>
      </c>
      <c r="I3278" s="568" t="s">
        <v>9</v>
      </c>
      <c r="J3278" s="568" t="s">
        <v>10</v>
      </c>
      <c r="K3278" s="568" t="s">
        <v>11</v>
      </c>
      <c r="L3278" s="568" t="s">
        <v>12</v>
      </c>
      <c r="M3278" s="606" t="s">
        <v>13</v>
      </c>
      <c r="N3278" s="606" t="s">
        <v>14</v>
      </c>
      <c r="O3278" s="606" t="s">
        <v>15</v>
      </c>
      <c r="P3278" s="1579"/>
      <c r="Q3278" s="1579"/>
    </row>
    <row r="3279" spans="1:17" x14ac:dyDescent="0.35">
      <c r="A3279" s="735">
        <v>1</v>
      </c>
      <c r="B3279" s="627">
        <v>32.840000000000003</v>
      </c>
      <c r="C3279" s="627">
        <v>32.24</v>
      </c>
      <c r="D3279" s="772">
        <v>32</v>
      </c>
      <c r="E3279" s="707">
        <v>0</v>
      </c>
      <c r="F3279" s="707">
        <v>0</v>
      </c>
      <c r="G3279" s="751">
        <v>39.6</v>
      </c>
      <c r="H3279" s="627">
        <v>20</v>
      </c>
      <c r="I3279" s="627">
        <v>88</v>
      </c>
      <c r="J3279" s="627">
        <v>37</v>
      </c>
      <c r="K3279" s="627">
        <v>7.5</v>
      </c>
      <c r="L3279" s="751">
        <v>9</v>
      </c>
      <c r="M3279" s="627">
        <v>0.99</v>
      </c>
      <c r="N3279" s="627">
        <v>0.79</v>
      </c>
      <c r="O3279" s="740">
        <f>AVERAGE(M3279:N3279)</f>
        <v>0.89</v>
      </c>
      <c r="P3279" s="642">
        <v>0.43402777777777773</v>
      </c>
      <c r="Q3279" s="675">
        <v>0</v>
      </c>
    </row>
    <row r="3280" spans="1:17" x14ac:dyDescent="0.35">
      <c r="A3280" s="735">
        <v>2</v>
      </c>
      <c r="B3280" s="576">
        <v>33.04</v>
      </c>
      <c r="C3280" s="774">
        <v>32.44</v>
      </c>
      <c r="D3280" s="775">
        <v>32.159999999999997</v>
      </c>
      <c r="E3280" s="707">
        <v>0</v>
      </c>
      <c r="F3280" s="707">
        <v>0</v>
      </c>
      <c r="G3280" s="776">
        <v>38.6</v>
      </c>
      <c r="H3280" s="572">
        <v>21</v>
      </c>
      <c r="I3280" s="750">
        <v>88</v>
      </c>
      <c r="J3280" s="750">
        <v>40</v>
      </c>
      <c r="K3280" s="627">
        <v>7</v>
      </c>
      <c r="L3280" s="751">
        <v>8.56</v>
      </c>
      <c r="M3280" s="576">
        <v>1.34</v>
      </c>
      <c r="N3280" s="576">
        <v>1.51</v>
      </c>
      <c r="O3280" s="740">
        <f t="shared" ref="O3280:O3313" si="649">AVERAGE(M3280:N3280)</f>
        <v>1.425</v>
      </c>
      <c r="P3280" s="642">
        <v>0.41319444444444442</v>
      </c>
      <c r="Q3280" s="675">
        <v>0</v>
      </c>
    </row>
    <row r="3281" spans="1:17" x14ac:dyDescent="0.35">
      <c r="A3281" s="594">
        <v>3</v>
      </c>
      <c r="B3281" s="581">
        <v>31.68</v>
      </c>
      <c r="C3281" s="759">
        <v>31.68</v>
      </c>
      <c r="D3281" s="772">
        <v>31.96</v>
      </c>
      <c r="E3281" s="707">
        <v>0</v>
      </c>
      <c r="F3281" s="707">
        <v>0</v>
      </c>
      <c r="G3281" s="777">
        <v>36.6</v>
      </c>
      <c r="H3281" s="583">
        <v>22</v>
      </c>
      <c r="I3281" s="604">
        <v>96</v>
      </c>
      <c r="J3281" s="604">
        <v>47</v>
      </c>
      <c r="K3281" s="627">
        <v>3</v>
      </c>
      <c r="L3281" s="751">
        <v>6.04</v>
      </c>
      <c r="M3281" s="581">
        <v>1.03</v>
      </c>
      <c r="N3281" s="580">
        <v>0.67</v>
      </c>
      <c r="O3281" s="740">
        <f t="shared" si="649"/>
        <v>0.85000000000000009</v>
      </c>
      <c r="P3281" s="642">
        <v>0.22222222222222221</v>
      </c>
      <c r="Q3281" s="627">
        <v>11.5</v>
      </c>
    </row>
    <row r="3282" spans="1:17" x14ac:dyDescent="0.35">
      <c r="A3282" s="594">
        <v>4</v>
      </c>
      <c r="B3282" s="586">
        <v>30.56</v>
      </c>
      <c r="C3282" s="761">
        <v>30.72</v>
      </c>
      <c r="D3282" s="772">
        <v>31.44</v>
      </c>
      <c r="E3282" s="707">
        <v>0</v>
      </c>
      <c r="F3282" s="707">
        <v>0</v>
      </c>
      <c r="G3282" s="778">
        <v>36.200000000000003</v>
      </c>
      <c r="H3282" s="579">
        <v>20.6</v>
      </c>
      <c r="I3282" s="694">
        <v>96</v>
      </c>
      <c r="J3282" s="694">
        <v>40</v>
      </c>
      <c r="K3282" s="627">
        <v>3.5</v>
      </c>
      <c r="L3282" s="751">
        <v>5.04</v>
      </c>
      <c r="M3282" s="578">
        <v>1.27</v>
      </c>
      <c r="N3282" s="586">
        <v>0.25</v>
      </c>
      <c r="O3282" s="740">
        <f t="shared" si="649"/>
        <v>0.76</v>
      </c>
      <c r="P3282" s="642">
        <v>0.20833333333333334</v>
      </c>
      <c r="Q3282" s="627">
        <v>5.4</v>
      </c>
    </row>
    <row r="3283" spans="1:17" x14ac:dyDescent="0.35">
      <c r="A3283" s="594">
        <v>5</v>
      </c>
      <c r="B3283" s="581">
        <v>32.119999999999997</v>
      </c>
      <c r="C3283" s="759">
        <v>31.36</v>
      </c>
      <c r="D3283" s="772">
        <v>31.4</v>
      </c>
      <c r="E3283" s="707">
        <v>0</v>
      </c>
      <c r="F3283" s="707">
        <v>0</v>
      </c>
      <c r="G3283" s="777">
        <v>37</v>
      </c>
      <c r="H3283" s="583">
        <v>21.8</v>
      </c>
      <c r="I3283" s="604">
        <v>96</v>
      </c>
      <c r="J3283" s="604">
        <v>46</v>
      </c>
      <c r="K3283" s="627">
        <v>4.3</v>
      </c>
      <c r="L3283" s="751">
        <v>7</v>
      </c>
      <c r="M3283" s="581">
        <v>0.86</v>
      </c>
      <c r="N3283" s="581">
        <v>0.36</v>
      </c>
      <c r="O3283" s="740">
        <f t="shared" si="649"/>
        <v>0.61</v>
      </c>
      <c r="P3283" s="642">
        <v>0.41666666666666669</v>
      </c>
      <c r="Q3283" s="675">
        <v>0</v>
      </c>
    </row>
    <row r="3284" spans="1:17" x14ac:dyDescent="0.35">
      <c r="A3284" s="594">
        <v>6</v>
      </c>
      <c r="B3284" s="581">
        <v>32.520000000000003</v>
      </c>
      <c r="C3284" s="759">
        <v>31.84</v>
      </c>
      <c r="D3284" s="772">
        <v>31.76</v>
      </c>
      <c r="E3284" s="707">
        <v>0</v>
      </c>
      <c r="F3284" s="707">
        <v>0</v>
      </c>
      <c r="G3284" s="777">
        <v>38.6</v>
      </c>
      <c r="H3284" s="583">
        <v>22.2</v>
      </c>
      <c r="I3284" s="604">
        <v>84</v>
      </c>
      <c r="J3284" s="604">
        <v>36</v>
      </c>
      <c r="K3284" s="627">
        <v>5.7</v>
      </c>
      <c r="L3284" s="751">
        <v>7.18</v>
      </c>
      <c r="M3284" s="581">
        <v>1.24</v>
      </c>
      <c r="N3284" s="580">
        <v>0.36</v>
      </c>
      <c r="O3284" s="740">
        <f t="shared" si="649"/>
        <v>0.8</v>
      </c>
      <c r="P3284" s="642">
        <v>0.33333333333333331</v>
      </c>
      <c r="Q3284" s="675">
        <v>0</v>
      </c>
    </row>
    <row r="3285" spans="1:17" x14ac:dyDescent="0.35">
      <c r="A3285" s="594">
        <v>7</v>
      </c>
      <c r="B3285" s="581">
        <v>32.36</v>
      </c>
      <c r="C3285" s="759">
        <v>31.92</v>
      </c>
      <c r="D3285" s="772">
        <v>31.76</v>
      </c>
      <c r="E3285" s="707">
        <v>0</v>
      </c>
      <c r="F3285" s="707">
        <v>0</v>
      </c>
      <c r="G3285" s="777">
        <v>38.799999999999997</v>
      </c>
      <c r="H3285" s="583">
        <v>20</v>
      </c>
      <c r="I3285" s="604">
        <v>92</v>
      </c>
      <c r="J3285" s="604">
        <v>40</v>
      </c>
      <c r="K3285" s="627">
        <v>5.7</v>
      </c>
      <c r="L3285" s="751">
        <v>6.82</v>
      </c>
      <c r="M3285" s="580">
        <v>1.02</v>
      </c>
      <c r="N3285" s="581">
        <v>0.93</v>
      </c>
      <c r="O3285" s="740">
        <f t="shared" si="649"/>
        <v>0.97500000000000009</v>
      </c>
      <c r="P3285" s="642">
        <v>0.41666666666666669</v>
      </c>
      <c r="Q3285" s="675">
        <v>0</v>
      </c>
    </row>
    <row r="3286" spans="1:17" x14ac:dyDescent="0.35">
      <c r="A3286" s="594">
        <v>8</v>
      </c>
      <c r="B3286" s="581">
        <v>32.520000000000003</v>
      </c>
      <c r="C3286" s="759">
        <v>32.08</v>
      </c>
      <c r="D3286" s="772">
        <v>31.92</v>
      </c>
      <c r="E3286" s="707">
        <v>0</v>
      </c>
      <c r="F3286" s="707">
        <v>0</v>
      </c>
      <c r="G3286" s="777">
        <v>37.200000000000003</v>
      </c>
      <c r="H3286" s="583">
        <v>22.2</v>
      </c>
      <c r="I3286" s="604">
        <v>92</v>
      </c>
      <c r="J3286" s="604">
        <v>47</v>
      </c>
      <c r="K3286" s="627">
        <v>4.3</v>
      </c>
      <c r="L3286" s="751">
        <v>5.6</v>
      </c>
      <c r="M3286" s="581">
        <v>1.19</v>
      </c>
      <c r="N3286" s="634">
        <v>1.48</v>
      </c>
      <c r="O3286" s="740">
        <f t="shared" si="649"/>
        <v>1.335</v>
      </c>
      <c r="P3286" s="642">
        <v>0.29166666666666669</v>
      </c>
      <c r="Q3286" s="675">
        <v>0</v>
      </c>
    </row>
    <row r="3287" spans="1:17" x14ac:dyDescent="0.35">
      <c r="A3287" s="594">
        <v>9</v>
      </c>
      <c r="B3287" s="581">
        <v>28.68</v>
      </c>
      <c r="C3287" s="759">
        <v>30.08</v>
      </c>
      <c r="D3287" s="772">
        <v>31.08</v>
      </c>
      <c r="E3287" s="707">
        <v>0</v>
      </c>
      <c r="F3287" s="707">
        <v>0</v>
      </c>
      <c r="G3287" s="777">
        <v>36.6</v>
      </c>
      <c r="H3287" s="583">
        <v>20.8</v>
      </c>
      <c r="I3287" s="604">
        <v>96</v>
      </c>
      <c r="J3287" s="604">
        <v>64</v>
      </c>
      <c r="K3287" s="627">
        <v>2</v>
      </c>
      <c r="L3287" s="751">
        <v>6</v>
      </c>
      <c r="M3287" s="581">
        <v>0.86</v>
      </c>
      <c r="N3287" s="581">
        <v>0.62</v>
      </c>
      <c r="O3287" s="740">
        <f t="shared" si="649"/>
        <v>0.74</v>
      </c>
      <c r="P3287" s="642">
        <v>0.20833333333333334</v>
      </c>
      <c r="Q3287" s="627">
        <v>35</v>
      </c>
    </row>
    <row r="3288" spans="1:17" x14ac:dyDescent="0.35">
      <c r="A3288" s="735">
        <v>10</v>
      </c>
      <c r="B3288" s="581">
        <v>28.2</v>
      </c>
      <c r="C3288" s="759">
        <v>28.84</v>
      </c>
      <c r="D3288" s="772">
        <v>30.38</v>
      </c>
      <c r="E3288" s="707">
        <v>0</v>
      </c>
      <c r="F3288" s="707">
        <v>0</v>
      </c>
      <c r="G3288" s="777">
        <v>35</v>
      </c>
      <c r="H3288" s="583">
        <v>21.6</v>
      </c>
      <c r="I3288" s="604">
        <v>88</v>
      </c>
      <c r="J3288" s="604">
        <v>50</v>
      </c>
      <c r="K3288" s="627">
        <v>2.2999999999999998</v>
      </c>
      <c r="L3288" s="751">
        <v>2.88</v>
      </c>
      <c r="M3288" s="581">
        <v>1.02</v>
      </c>
      <c r="N3288" s="580">
        <v>0.52</v>
      </c>
      <c r="O3288" s="740">
        <f t="shared" si="649"/>
        <v>0.77</v>
      </c>
      <c r="P3288" s="642">
        <v>0.10416666666666667</v>
      </c>
      <c r="Q3288" s="675">
        <v>0</v>
      </c>
    </row>
    <row r="3289" spans="1:17" x14ac:dyDescent="0.35">
      <c r="A3289" s="580" t="s">
        <v>16</v>
      </c>
      <c r="B3289" s="586">
        <f>SUM(B3279:B3288)</f>
        <v>314.52</v>
      </c>
      <c r="C3289" s="586">
        <f>SUM(C3279:C3288)</f>
        <v>313.19999999999993</v>
      </c>
      <c r="D3289" s="586">
        <f>SUM(D3279:D3288)</f>
        <v>315.85999999999996</v>
      </c>
      <c r="E3289" s="586"/>
      <c r="F3289" s="586"/>
      <c r="G3289" s="586">
        <f t="shared" ref="G3289:N3289" si="650">SUM(G3279:G3288)</f>
        <v>374.2</v>
      </c>
      <c r="H3289" s="586">
        <f t="shared" si="650"/>
        <v>212.2</v>
      </c>
      <c r="I3289" s="586">
        <f t="shared" si="650"/>
        <v>916</v>
      </c>
      <c r="J3289" s="586">
        <f t="shared" si="650"/>
        <v>447</v>
      </c>
      <c r="K3289" s="586">
        <f t="shared" si="650"/>
        <v>45.3</v>
      </c>
      <c r="L3289" s="586">
        <f t="shared" si="650"/>
        <v>64.12</v>
      </c>
      <c r="M3289" s="586">
        <f t="shared" si="650"/>
        <v>10.82</v>
      </c>
      <c r="N3289" s="586">
        <f t="shared" si="650"/>
        <v>7.49</v>
      </c>
      <c r="O3289" s="740">
        <f t="shared" si="649"/>
        <v>9.1550000000000011</v>
      </c>
      <c r="P3289" s="586"/>
      <c r="Q3289" s="675">
        <v>0</v>
      </c>
    </row>
    <row r="3290" spans="1:17" x14ac:dyDescent="0.35">
      <c r="A3290" s="580" t="s">
        <v>18</v>
      </c>
      <c r="B3290" s="586">
        <f>AVERAGE(B3279:B3288)</f>
        <v>31.451999999999998</v>
      </c>
      <c r="C3290" s="586">
        <f>AVERAGE(C3279:C3288)</f>
        <v>31.319999999999993</v>
      </c>
      <c r="D3290" s="586">
        <f>AVERAGE(D3279:D3288)</f>
        <v>31.585999999999995</v>
      </c>
      <c r="E3290" s="586"/>
      <c r="F3290" s="586"/>
      <c r="G3290" s="586">
        <f t="shared" ref="G3290:N3290" si="651">AVERAGE(G3279:G3288)</f>
        <v>37.42</v>
      </c>
      <c r="H3290" s="586">
        <f t="shared" si="651"/>
        <v>21.22</v>
      </c>
      <c r="I3290" s="586">
        <f t="shared" si="651"/>
        <v>91.6</v>
      </c>
      <c r="J3290" s="586">
        <f t="shared" si="651"/>
        <v>44.7</v>
      </c>
      <c r="K3290" s="586">
        <f t="shared" si="651"/>
        <v>4.5299999999999994</v>
      </c>
      <c r="L3290" s="586">
        <f t="shared" si="651"/>
        <v>6.4120000000000008</v>
      </c>
      <c r="M3290" s="586">
        <f t="shared" si="651"/>
        <v>1.0820000000000001</v>
      </c>
      <c r="N3290" s="586">
        <f t="shared" si="651"/>
        <v>0.749</v>
      </c>
      <c r="O3290" s="740">
        <f t="shared" si="649"/>
        <v>0.91549999999999998</v>
      </c>
      <c r="P3290" s="586"/>
      <c r="Q3290" s="675">
        <v>0</v>
      </c>
    </row>
    <row r="3291" spans="1:17" x14ac:dyDescent="0.35">
      <c r="A3291" s="735">
        <v>11</v>
      </c>
      <c r="B3291" s="586">
        <v>27.6</v>
      </c>
      <c r="C3291" s="759">
        <v>28.28</v>
      </c>
      <c r="D3291" s="772">
        <v>30.12</v>
      </c>
      <c r="E3291" s="707"/>
      <c r="F3291" s="707"/>
      <c r="G3291" s="778">
        <v>35.6</v>
      </c>
      <c r="H3291" s="583">
        <v>20.2</v>
      </c>
      <c r="I3291" s="694">
        <v>96</v>
      </c>
      <c r="J3291" s="694">
        <v>66</v>
      </c>
      <c r="K3291" s="627">
        <v>1.3</v>
      </c>
      <c r="L3291" s="751">
        <v>3.6</v>
      </c>
      <c r="M3291" s="580">
        <v>1.44</v>
      </c>
      <c r="N3291" s="586">
        <v>0.27</v>
      </c>
      <c r="O3291" s="740">
        <f t="shared" si="649"/>
        <v>0.85499999999999998</v>
      </c>
      <c r="P3291" s="642">
        <v>0</v>
      </c>
      <c r="Q3291" s="627">
        <v>9</v>
      </c>
    </row>
    <row r="3292" spans="1:17" x14ac:dyDescent="0.35">
      <c r="A3292" s="594">
        <v>12</v>
      </c>
      <c r="B3292" s="581">
        <v>27.88</v>
      </c>
      <c r="C3292" s="759">
        <v>27.84</v>
      </c>
      <c r="D3292" s="772">
        <v>29.96</v>
      </c>
      <c r="E3292" s="707">
        <v>0</v>
      </c>
      <c r="F3292" s="707">
        <v>0</v>
      </c>
      <c r="G3292" s="777">
        <v>36</v>
      </c>
      <c r="H3292" s="583">
        <v>20</v>
      </c>
      <c r="I3292" s="604">
        <v>96</v>
      </c>
      <c r="J3292" s="604">
        <v>47</v>
      </c>
      <c r="K3292" s="627">
        <v>2.9</v>
      </c>
      <c r="L3292" s="751">
        <v>4.68</v>
      </c>
      <c r="M3292" s="581">
        <v>1.02</v>
      </c>
      <c r="N3292" s="581">
        <v>0.28999999999999998</v>
      </c>
      <c r="O3292" s="740">
        <f t="shared" si="649"/>
        <v>0.65500000000000003</v>
      </c>
      <c r="P3292" s="642">
        <v>0.23263888888888887</v>
      </c>
      <c r="Q3292" s="675">
        <v>0</v>
      </c>
    </row>
    <row r="3293" spans="1:17" x14ac:dyDescent="0.35">
      <c r="A3293" s="594">
        <v>13</v>
      </c>
      <c r="B3293" s="671">
        <v>28</v>
      </c>
      <c r="C3293" s="780">
        <v>28.2</v>
      </c>
      <c r="D3293" s="781">
        <v>29.96</v>
      </c>
      <c r="E3293" s="707">
        <v>0</v>
      </c>
      <c r="F3293" s="707">
        <v>0</v>
      </c>
      <c r="G3293" s="782">
        <v>36</v>
      </c>
      <c r="H3293" s="670">
        <v>21</v>
      </c>
      <c r="I3293" s="783">
        <v>88</v>
      </c>
      <c r="J3293" s="783">
        <v>56</v>
      </c>
      <c r="K3293" s="675">
        <v>4</v>
      </c>
      <c r="L3293" s="757">
        <v>5.52</v>
      </c>
      <c r="M3293" s="671">
        <v>1.1499999999999999</v>
      </c>
      <c r="N3293" s="754">
        <v>0.36</v>
      </c>
      <c r="O3293" s="740">
        <f t="shared" si="649"/>
        <v>0.75499999999999989</v>
      </c>
      <c r="P3293" s="676">
        <v>6.25E-2</v>
      </c>
      <c r="Q3293" s="675">
        <v>0</v>
      </c>
    </row>
    <row r="3294" spans="1:17" x14ac:dyDescent="0.35">
      <c r="A3294" s="594">
        <v>14</v>
      </c>
      <c r="B3294" s="671">
        <v>28.6</v>
      </c>
      <c r="C3294" s="780">
        <v>28.4</v>
      </c>
      <c r="D3294" s="781">
        <v>29.92</v>
      </c>
      <c r="E3294" s="707">
        <v>0</v>
      </c>
      <c r="F3294" s="707">
        <v>0</v>
      </c>
      <c r="G3294" s="782">
        <v>35.4</v>
      </c>
      <c r="H3294" s="670">
        <v>21.4</v>
      </c>
      <c r="I3294" s="783">
        <v>92</v>
      </c>
      <c r="J3294" s="783">
        <v>51</v>
      </c>
      <c r="K3294" s="675">
        <v>4.3</v>
      </c>
      <c r="L3294" s="756">
        <v>4.03</v>
      </c>
      <c r="M3294" s="630">
        <v>0.93</v>
      </c>
      <c r="N3294" s="671">
        <v>0.35</v>
      </c>
      <c r="O3294" s="740">
        <f t="shared" si="649"/>
        <v>0.64</v>
      </c>
      <c r="P3294" s="676">
        <v>0.25</v>
      </c>
      <c r="Q3294" s="675">
        <v>0</v>
      </c>
    </row>
    <row r="3295" spans="1:17" x14ac:dyDescent="0.35">
      <c r="A3295" s="594">
        <v>15</v>
      </c>
      <c r="B3295" s="671">
        <v>30.36</v>
      </c>
      <c r="C3295" s="780">
        <v>29.44</v>
      </c>
      <c r="D3295" s="781">
        <v>30.2</v>
      </c>
      <c r="E3295" s="707">
        <v>0</v>
      </c>
      <c r="F3295" s="707">
        <v>0</v>
      </c>
      <c r="G3295" s="782">
        <v>36.799999999999997</v>
      </c>
      <c r="H3295" s="670">
        <v>21.4</v>
      </c>
      <c r="I3295" s="783">
        <v>96</v>
      </c>
      <c r="J3295" s="783">
        <v>48</v>
      </c>
      <c r="K3295" s="627">
        <v>5.2</v>
      </c>
      <c r="L3295" s="627">
        <v>7.09</v>
      </c>
      <c r="M3295" s="671">
        <v>0.99</v>
      </c>
      <c r="N3295" s="626">
        <v>0.26</v>
      </c>
      <c r="O3295" s="740">
        <f t="shared" si="649"/>
        <v>0.625</v>
      </c>
      <c r="P3295" s="676">
        <v>0.22916666666666666</v>
      </c>
      <c r="Q3295" s="675">
        <v>0</v>
      </c>
    </row>
    <row r="3296" spans="1:17" x14ac:dyDescent="0.35">
      <c r="A3296" s="594">
        <v>16</v>
      </c>
      <c r="B3296" s="671">
        <v>30.96</v>
      </c>
      <c r="C3296" s="780">
        <v>29.92</v>
      </c>
      <c r="D3296" s="781">
        <v>30.4</v>
      </c>
      <c r="E3296" s="707">
        <v>0</v>
      </c>
      <c r="F3296" s="707">
        <v>0</v>
      </c>
      <c r="G3296" s="782">
        <v>36.6</v>
      </c>
      <c r="H3296" s="670">
        <v>20.6</v>
      </c>
      <c r="I3296" s="783">
        <v>84</v>
      </c>
      <c r="J3296" s="783">
        <v>44</v>
      </c>
      <c r="K3296" s="675">
        <v>6</v>
      </c>
      <c r="L3296" s="675">
        <v>6.28</v>
      </c>
      <c r="M3296" s="671">
        <v>1.06</v>
      </c>
      <c r="N3296" s="754">
        <v>0.21</v>
      </c>
      <c r="O3296" s="740">
        <f t="shared" si="649"/>
        <v>0.63500000000000001</v>
      </c>
      <c r="P3296" s="676">
        <v>0.24652777777777779</v>
      </c>
      <c r="Q3296" s="675">
        <v>0</v>
      </c>
    </row>
    <row r="3297" spans="1:17" x14ac:dyDescent="0.35">
      <c r="A3297" s="594">
        <v>17</v>
      </c>
      <c r="B3297" s="671">
        <v>30.96</v>
      </c>
      <c r="C3297" s="780">
        <v>30.24</v>
      </c>
      <c r="D3297" s="781">
        <v>30.36</v>
      </c>
      <c r="E3297" s="707">
        <v>0</v>
      </c>
      <c r="F3297" s="707">
        <v>0</v>
      </c>
      <c r="G3297" s="782">
        <v>36.6</v>
      </c>
      <c r="H3297" s="670">
        <v>20</v>
      </c>
      <c r="I3297" s="783">
        <v>92</v>
      </c>
      <c r="J3297" s="783">
        <v>39</v>
      </c>
      <c r="K3297" s="675">
        <v>6</v>
      </c>
      <c r="L3297" s="675">
        <v>6.5</v>
      </c>
      <c r="M3297" s="671">
        <v>1.04</v>
      </c>
      <c r="N3297" s="754">
        <v>0.33</v>
      </c>
      <c r="O3297" s="740">
        <f t="shared" si="649"/>
        <v>0.68500000000000005</v>
      </c>
      <c r="P3297" s="676">
        <v>0.21180555555555555</v>
      </c>
      <c r="Q3297" s="675">
        <v>0</v>
      </c>
    </row>
    <row r="3298" spans="1:17" x14ac:dyDescent="0.35">
      <c r="A3298" s="594">
        <v>18</v>
      </c>
      <c r="B3298" s="758">
        <v>31.24</v>
      </c>
      <c r="C3298" s="780">
        <v>30.48</v>
      </c>
      <c r="D3298" s="781">
        <v>30.44</v>
      </c>
      <c r="E3298" s="707">
        <v>0</v>
      </c>
      <c r="F3298" s="707">
        <v>0</v>
      </c>
      <c r="G3298" s="784">
        <v>38</v>
      </c>
      <c r="H3298" s="670">
        <v>19.8</v>
      </c>
      <c r="I3298" s="785">
        <v>92</v>
      </c>
      <c r="J3298" s="785">
        <v>36</v>
      </c>
      <c r="K3298" s="675">
        <v>5.8</v>
      </c>
      <c r="L3298" s="675">
        <v>8.6</v>
      </c>
      <c r="M3298" s="630">
        <v>0.92</v>
      </c>
      <c r="N3298" s="758">
        <v>0.41</v>
      </c>
      <c r="O3298" s="740">
        <f t="shared" si="649"/>
        <v>0.66500000000000004</v>
      </c>
      <c r="P3298" s="676">
        <v>0.22916666666666666</v>
      </c>
      <c r="Q3298" s="675">
        <v>0</v>
      </c>
    </row>
    <row r="3299" spans="1:17" x14ac:dyDescent="0.35">
      <c r="A3299" s="594">
        <v>19</v>
      </c>
      <c r="B3299" s="671">
        <v>31.52</v>
      </c>
      <c r="C3299" s="780">
        <v>30.76</v>
      </c>
      <c r="D3299" s="781">
        <v>30.68</v>
      </c>
      <c r="E3299" s="707">
        <v>0</v>
      </c>
      <c r="F3299" s="707">
        <v>0</v>
      </c>
      <c r="G3299" s="782">
        <v>37.4</v>
      </c>
      <c r="H3299" s="670">
        <v>19.8</v>
      </c>
      <c r="I3299" s="783">
        <v>92</v>
      </c>
      <c r="J3299" s="783">
        <v>37</v>
      </c>
      <c r="K3299" s="675">
        <v>6.4</v>
      </c>
      <c r="L3299" s="756">
        <v>8.08</v>
      </c>
      <c r="M3299" s="671">
        <v>1.03</v>
      </c>
      <c r="N3299" s="671">
        <v>0.27</v>
      </c>
      <c r="O3299" s="740">
        <f t="shared" si="649"/>
        <v>0.65</v>
      </c>
      <c r="P3299" s="676">
        <v>0.22916666666666666</v>
      </c>
      <c r="Q3299" s="675">
        <v>0</v>
      </c>
    </row>
    <row r="3300" spans="1:17" x14ac:dyDescent="0.35">
      <c r="A3300" s="735">
        <v>20</v>
      </c>
      <c r="B3300" s="671">
        <v>31.32</v>
      </c>
      <c r="C3300" s="780">
        <v>30.76</v>
      </c>
      <c r="D3300" s="781">
        <v>30.88</v>
      </c>
      <c r="E3300" s="707">
        <v>0</v>
      </c>
      <c r="F3300" s="707">
        <v>0</v>
      </c>
      <c r="G3300" s="782">
        <v>38</v>
      </c>
      <c r="H3300" s="670">
        <v>19.2</v>
      </c>
      <c r="I3300" s="783">
        <v>87</v>
      </c>
      <c r="J3300" s="783">
        <v>35</v>
      </c>
      <c r="K3300" s="675">
        <v>5.8</v>
      </c>
      <c r="L3300" s="756">
        <v>5.92</v>
      </c>
      <c r="M3300" s="671">
        <v>0.91</v>
      </c>
      <c r="N3300" s="630">
        <v>0.28000000000000003</v>
      </c>
      <c r="O3300" s="740">
        <f t="shared" si="649"/>
        <v>0.59499999999999997</v>
      </c>
      <c r="P3300" s="676">
        <v>0.21875</v>
      </c>
      <c r="Q3300" s="675">
        <v>0</v>
      </c>
    </row>
    <row r="3301" spans="1:17" x14ac:dyDescent="0.35">
      <c r="A3301" s="580" t="s">
        <v>16</v>
      </c>
      <c r="B3301" s="671">
        <f>SUM(B3291:B3299)</f>
        <v>267.12</v>
      </c>
      <c r="C3301" s="671">
        <f>SUM(C3291:C3299)</f>
        <v>263.56</v>
      </c>
      <c r="D3301" s="671">
        <f>SUM(D3291:D3299)</f>
        <v>272.04000000000002</v>
      </c>
      <c r="E3301" s="671"/>
      <c r="F3301" s="671"/>
      <c r="G3301" s="671">
        <f t="shared" ref="G3301:N3301" si="652">SUM(G3291:G3299)</f>
        <v>328.4</v>
      </c>
      <c r="H3301" s="671">
        <f t="shared" si="652"/>
        <v>184.20000000000002</v>
      </c>
      <c r="I3301" s="671">
        <f t="shared" si="652"/>
        <v>828</v>
      </c>
      <c r="J3301" s="671">
        <f t="shared" si="652"/>
        <v>424</v>
      </c>
      <c r="K3301" s="671">
        <f t="shared" si="652"/>
        <v>41.9</v>
      </c>
      <c r="L3301" s="671">
        <f t="shared" si="652"/>
        <v>54.38</v>
      </c>
      <c r="M3301" s="671">
        <f t="shared" si="652"/>
        <v>9.58</v>
      </c>
      <c r="N3301" s="671">
        <f t="shared" si="652"/>
        <v>2.75</v>
      </c>
      <c r="O3301" s="740">
        <f t="shared" si="649"/>
        <v>6.165</v>
      </c>
      <c r="P3301" s="671"/>
      <c r="Q3301" s="675">
        <v>0</v>
      </c>
    </row>
    <row r="3302" spans="1:17" x14ac:dyDescent="0.35">
      <c r="A3302" s="580" t="s">
        <v>18</v>
      </c>
      <c r="B3302" s="671">
        <f>AVERAGE(B3291:B3300)</f>
        <v>29.844000000000001</v>
      </c>
      <c r="C3302" s="671">
        <f>AVERAGE(C3291:C3300)</f>
        <v>29.431999999999999</v>
      </c>
      <c r="D3302" s="671">
        <f>AVERAGE(D3291:D3300)</f>
        <v>30.292000000000002</v>
      </c>
      <c r="E3302" s="671"/>
      <c r="F3302" s="671"/>
      <c r="G3302" s="671">
        <f t="shared" ref="G3302:N3302" si="653">AVERAGE(G3291:G3300)</f>
        <v>36.64</v>
      </c>
      <c r="H3302" s="671">
        <f t="shared" si="653"/>
        <v>20.34</v>
      </c>
      <c r="I3302" s="671">
        <f t="shared" si="653"/>
        <v>91.5</v>
      </c>
      <c r="J3302" s="671">
        <f t="shared" si="653"/>
        <v>45.9</v>
      </c>
      <c r="K3302" s="671">
        <f t="shared" si="653"/>
        <v>4.7699999999999996</v>
      </c>
      <c r="L3302" s="671">
        <f t="shared" si="653"/>
        <v>6.03</v>
      </c>
      <c r="M3302" s="671">
        <f t="shared" si="653"/>
        <v>1.0489999999999999</v>
      </c>
      <c r="N3302" s="671">
        <f t="shared" si="653"/>
        <v>0.30300000000000005</v>
      </c>
      <c r="O3302" s="740">
        <f t="shared" si="649"/>
        <v>0.67599999999999993</v>
      </c>
      <c r="P3302" s="671"/>
      <c r="Q3302" s="675">
        <v>0</v>
      </c>
    </row>
    <row r="3303" spans="1:17" x14ac:dyDescent="0.35">
      <c r="A3303" s="735">
        <v>21</v>
      </c>
      <c r="B3303" s="671">
        <v>31.36</v>
      </c>
      <c r="C3303" s="780">
        <v>30.76</v>
      </c>
      <c r="D3303" s="781">
        <v>31</v>
      </c>
      <c r="E3303" s="707">
        <v>0</v>
      </c>
      <c r="F3303" s="707">
        <v>0</v>
      </c>
      <c r="G3303" s="782">
        <v>36.6</v>
      </c>
      <c r="H3303" s="670">
        <v>20</v>
      </c>
      <c r="I3303" s="783">
        <v>92</v>
      </c>
      <c r="J3303" s="783">
        <v>37</v>
      </c>
      <c r="K3303" s="675">
        <v>7.7</v>
      </c>
      <c r="L3303" s="756">
        <v>9.8000000000000007</v>
      </c>
      <c r="M3303" s="630">
        <v>0.94</v>
      </c>
      <c r="N3303" s="671">
        <v>0.35</v>
      </c>
      <c r="O3303" s="740">
        <f t="shared" si="649"/>
        <v>0.64500000000000002</v>
      </c>
      <c r="P3303" s="707">
        <v>0</v>
      </c>
      <c r="Q3303" s="675">
        <v>0</v>
      </c>
    </row>
    <row r="3304" spans="1:17" x14ac:dyDescent="0.35">
      <c r="A3304" s="594">
        <v>22</v>
      </c>
      <c r="B3304" s="671">
        <v>31.4</v>
      </c>
      <c r="C3304" s="780">
        <v>30.88</v>
      </c>
      <c r="D3304" s="781">
        <v>31.12</v>
      </c>
      <c r="E3304" s="707">
        <v>0</v>
      </c>
      <c r="F3304" s="707">
        <v>0</v>
      </c>
      <c r="G3304" s="782">
        <v>38.6</v>
      </c>
      <c r="H3304" s="670">
        <v>19.399999999999999</v>
      </c>
      <c r="I3304" s="783">
        <v>87</v>
      </c>
      <c r="J3304" s="783">
        <v>36</v>
      </c>
      <c r="K3304" s="675">
        <v>6.7</v>
      </c>
      <c r="L3304" s="756">
        <v>8.6199999999999992</v>
      </c>
      <c r="M3304" s="671">
        <v>1</v>
      </c>
      <c r="N3304" s="671">
        <v>0.45</v>
      </c>
      <c r="O3304" s="740">
        <f t="shared" si="649"/>
        <v>0.72499999999999998</v>
      </c>
      <c r="P3304" s="707">
        <v>0</v>
      </c>
      <c r="Q3304" s="675">
        <v>0</v>
      </c>
    </row>
    <row r="3305" spans="1:17" x14ac:dyDescent="0.35">
      <c r="A3305" s="594">
        <v>23</v>
      </c>
      <c r="B3305" s="671">
        <v>31.44</v>
      </c>
      <c r="C3305" s="780">
        <v>30.8</v>
      </c>
      <c r="D3305" s="781">
        <v>31.2</v>
      </c>
      <c r="E3305" s="707">
        <v>0</v>
      </c>
      <c r="F3305" s="707">
        <v>0</v>
      </c>
      <c r="G3305" s="782">
        <v>38.799999999999997</v>
      </c>
      <c r="H3305" s="670">
        <v>18.8</v>
      </c>
      <c r="I3305" s="783">
        <v>92</v>
      </c>
      <c r="J3305" s="783">
        <v>38</v>
      </c>
      <c r="K3305" s="675">
        <v>7</v>
      </c>
      <c r="L3305" s="756">
        <v>7.22</v>
      </c>
      <c r="M3305" s="671">
        <v>1.28</v>
      </c>
      <c r="N3305" s="671">
        <v>0.26</v>
      </c>
      <c r="O3305" s="740">
        <f t="shared" si="649"/>
        <v>0.77</v>
      </c>
      <c r="P3305" s="707">
        <v>0</v>
      </c>
      <c r="Q3305" s="675">
        <v>0</v>
      </c>
    </row>
    <row r="3306" spans="1:17" x14ac:dyDescent="0.35">
      <c r="A3306" s="594">
        <v>24</v>
      </c>
      <c r="B3306" s="671">
        <v>31.4</v>
      </c>
      <c r="C3306" s="780">
        <v>30.84</v>
      </c>
      <c r="D3306" s="781">
        <v>31.32</v>
      </c>
      <c r="E3306" s="707">
        <v>0</v>
      </c>
      <c r="F3306" s="707">
        <v>0</v>
      </c>
      <c r="G3306" s="782">
        <v>38.799999999999997</v>
      </c>
      <c r="H3306" s="670">
        <v>17.8</v>
      </c>
      <c r="I3306" s="783">
        <v>92</v>
      </c>
      <c r="J3306" s="783">
        <v>32</v>
      </c>
      <c r="K3306" s="675">
        <v>7</v>
      </c>
      <c r="L3306" s="756">
        <v>8.34</v>
      </c>
      <c r="M3306" s="671">
        <v>1.05</v>
      </c>
      <c r="N3306" s="630">
        <v>0.25</v>
      </c>
      <c r="O3306" s="740">
        <f t="shared" si="649"/>
        <v>0.65</v>
      </c>
      <c r="P3306" s="707">
        <v>0</v>
      </c>
      <c r="Q3306" s="675">
        <v>0</v>
      </c>
    </row>
    <row r="3307" spans="1:17" x14ac:dyDescent="0.35">
      <c r="A3307" s="594">
        <v>25</v>
      </c>
      <c r="B3307" s="671">
        <v>31.64</v>
      </c>
      <c r="C3307" s="780">
        <v>31.08</v>
      </c>
      <c r="D3307" s="781">
        <v>31.32</v>
      </c>
      <c r="E3307" s="707">
        <v>0</v>
      </c>
      <c r="F3307" s="707">
        <v>0</v>
      </c>
      <c r="G3307" s="778">
        <v>38.799999999999997</v>
      </c>
      <c r="H3307" s="583">
        <v>19.399999999999999</v>
      </c>
      <c r="I3307" s="783">
        <v>79</v>
      </c>
      <c r="J3307" s="783">
        <v>36</v>
      </c>
      <c r="K3307" s="627">
        <v>6.3</v>
      </c>
      <c r="L3307" s="751">
        <v>6.66</v>
      </c>
      <c r="M3307" s="652">
        <v>1.0900000000000001</v>
      </c>
      <c r="N3307" s="581">
        <v>0.19</v>
      </c>
      <c r="O3307" s="740">
        <f t="shared" si="649"/>
        <v>0.64</v>
      </c>
      <c r="P3307" s="707">
        <v>0</v>
      </c>
      <c r="Q3307" s="675">
        <v>0</v>
      </c>
    </row>
    <row r="3308" spans="1:17" x14ac:dyDescent="0.35">
      <c r="A3308" s="594">
        <v>26</v>
      </c>
      <c r="B3308" s="581">
        <v>31.4</v>
      </c>
      <c r="C3308" s="759">
        <v>31.04</v>
      </c>
      <c r="D3308" s="772">
        <v>31.38</v>
      </c>
      <c r="E3308" s="707">
        <v>0</v>
      </c>
      <c r="F3308" s="707">
        <v>0</v>
      </c>
      <c r="G3308" s="777">
        <v>38.4</v>
      </c>
      <c r="H3308" s="583">
        <v>18.8</v>
      </c>
      <c r="I3308" s="604">
        <v>82</v>
      </c>
      <c r="J3308" s="604">
        <v>34</v>
      </c>
      <c r="K3308" s="786">
        <v>7.5</v>
      </c>
      <c r="L3308" s="751">
        <v>8.74</v>
      </c>
      <c r="M3308" s="576">
        <v>1.02</v>
      </c>
      <c r="N3308" s="576">
        <v>0.34</v>
      </c>
      <c r="O3308" s="740">
        <f t="shared" si="649"/>
        <v>0.68</v>
      </c>
      <c r="P3308" s="707">
        <v>0</v>
      </c>
      <c r="Q3308" s="675">
        <v>0</v>
      </c>
    </row>
    <row r="3309" spans="1:17" x14ac:dyDescent="0.35">
      <c r="A3309" s="594">
        <v>27</v>
      </c>
      <c r="B3309" s="581">
        <v>31.08</v>
      </c>
      <c r="C3309" s="759">
        <v>30.68</v>
      </c>
      <c r="D3309" s="772">
        <v>31.4</v>
      </c>
      <c r="E3309" s="707">
        <v>0</v>
      </c>
      <c r="F3309" s="707">
        <v>0</v>
      </c>
      <c r="G3309" s="777">
        <v>37.200000000000003</v>
      </c>
      <c r="H3309" s="583">
        <v>18</v>
      </c>
      <c r="I3309" s="604">
        <v>92</v>
      </c>
      <c r="J3309" s="604">
        <v>32</v>
      </c>
      <c r="K3309" s="627">
        <v>7.2</v>
      </c>
      <c r="L3309" s="634">
        <v>7.92</v>
      </c>
      <c r="M3309" s="581">
        <v>1.04</v>
      </c>
      <c r="N3309" s="580">
        <v>0.19</v>
      </c>
      <c r="O3309" s="740">
        <f t="shared" si="649"/>
        <v>0.61499999999999999</v>
      </c>
      <c r="P3309" s="642">
        <v>0.35416666666666669</v>
      </c>
      <c r="Q3309" s="675">
        <v>0</v>
      </c>
    </row>
    <row r="3310" spans="1:17" x14ac:dyDescent="0.35">
      <c r="A3310" s="594">
        <v>28</v>
      </c>
      <c r="B3310" s="581">
        <v>32.119999999999997</v>
      </c>
      <c r="C3310" s="759">
        <v>31.48</v>
      </c>
      <c r="D3310" s="772">
        <v>31</v>
      </c>
      <c r="E3310" s="707">
        <v>0</v>
      </c>
      <c r="F3310" s="707">
        <v>0</v>
      </c>
      <c r="G3310" s="777">
        <v>38.799999999999997</v>
      </c>
      <c r="H3310" s="583">
        <v>20.8</v>
      </c>
      <c r="I3310" s="604">
        <v>92</v>
      </c>
      <c r="J3310" s="604">
        <v>37</v>
      </c>
      <c r="K3310" s="627">
        <v>8</v>
      </c>
      <c r="L3310" s="751">
        <v>8.4</v>
      </c>
      <c r="M3310" s="580">
        <v>1.22</v>
      </c>
      <c r="N3310" s="581">
        <v>1.99</v>
      </c>
      <c r="O3310" s="740">
        <f t="shared" si="649"/>
        <v>1.605</v>
      </c>
      <c r="P3310" s="642">
        <v>0.39583333333333331</v>
      </c>
      <c r="Q3310" s="675">
        <v>0</v>
      </c>
    </row>
    <row r="3311" spans="1:17" x14ac:dyDescent="0.35">
      <c r="A3311" s="594">
        <v>29</v>
      </c>
      <c r="B3311" s="789">
        <v>31</v>
      </c>
      <c r="C3311" s="790">
        <v>31</v>
      </c>
      <c r="D3311" s="791">
        <v>31.48</v>
      </c>
      <c r="E3311" s="707">
        <v>0</v>
      </c>
      <c r="F3311" s="707">
        <v>0</v>
      </c>
      <c r="G3311" s="792">
        <v>37</v>
      </c>
      <c r="H3311" s="793">
        <v>20</v>
      </c>
      <c r="I3311" s="794">
        <v>92</v>
      </c>
      <c r="J3311" s="794">
        <v>47</v>
      </c>
      <c r="K3311" s="790">
        <v>4.5999999999999996</v>
      </c>
      <c r="L3311" s="796">
        <v>6.52</v>
      </c>
      <c r="M3311" s="789">
        <v>2.19</v>
      </c>
      <c r="N3311" s="789">
        <v>0.59</v>
      </c>
      <c r="O3311" s="740">
        <f t="shared" si="649"/>
        <v>1.39</v>
      </c>
      <c r="P3311" s="790"/>
      <c r="Q3311" s="790">
        <v>5.7</v>
      </c>
    </row>
    <row r="3312" spans="1:17" x14ac:dyDescent="0.35">
      <c r="A3312" s="594">
        <v>30</v>
      </c>
      <c r="B3312" s="798">
        <v>29.28</v>
      </c>
      <c r="C3312" s="790">
        <v>29.56</v>
      </c>
      <c r="D3312" s="800">
        <v>31.36</v>
      </c>
      <c r="E3312" s="707">
        <v>0</v>
      </c>
      <c r="F3312" s="707">
        <v>0</v>
      </c>
      <c r="G3312" s="801">
        <v>36.6</v>
      </c>
      <c r="H3312" s="802">
        <v>20.2</v>
      </c>
      <c r="I3312" s="803">
        <v>96</v>
      </c>
      <c r="J3312" s="803">
        <v>50</v>
      </c>
      <c r="K3312" s="790">
        <v>2.7</v>
      </c>
      <c r="L3312" s="796">
        <v>3.78</v>
      </c>
      <c r="M3312" s="789">
        <v>1.1200000000000001</v>
      </c>
      <c r="N3312" s="798">
        <v>0.25</v>
      </c>
      <c r="O3312" s="740">
        <f t="shared" si="649"/>
        <v>0.68500000000000005</v>
      </c>
      <c r="P3312" s="797">
        <v>0.29166666666666669</v>
      </c>
      <c r="Q3312" s="790">
        <v>15.6</v>
      </c>
    </row>
    <row r="3313" spans="1:17" x14ac:dyDescent="0.35">
      <c r="A3313" s="787">
        <v>31</v>
      </c>
      <c r="B3313" s="798">
        <v>30.84</v>
      </c>
      <c r="C3313" s="799">
        <v>29.96</v>
      </c>
      <c r="D3313" s="800">
        <v>31.12</v>
      </c>
      <c r="E3313" s="806">
        <v>0</v>
      </c>
      <c r="F3313" s="806">
        <v>0</v>
      </c>
      <c r="G3313" s="801">
        <v>36.6</v>
      </c>
      <c r="H3313" s="802">
        <v>21.4</v>
      </c>
      <c r="I3313" s="803">
        <v>92</v>
      </c>
      <c r="J3313" s="803">
        <v>48</v>
      </c>
      <c r="K3313" s="799">
        <v>4.3</v>
      </c>
      <c r="L3313" s="804">
        <v>6.16</v>
      </c>
      <c r="M3313" s="798">
        <v>1.05</v>
      </c>
      <c r="N3313" s="798">
        <v>1</v>
      </c>
      <c r="O3313" s="740">
        <f t="shared" si="649"/>
        <v>1.0249999999999999</v>
      </c>
      <c r="P3313" s="805">
        <v>0.33333333333333331</v>
      </c>
      <c r="Q3313" s="799"/>
    </row>
    <row r="3314" spans="1:17" x14ac:dyDescent="0.35">
      <c r="A3314" s="580" t="s">
        <v>16</v>
      </c>
      <c r="B3314" s="583">
        <f>SUM(B3303:B3313)</f>
        <v>342.96</v>
      </c>
      <c r="C3314" s="583">
        <f>SUM(C3303:C3313)</f>
        <v>338.08</v>
      </c>
      <c r="D3314" s="583">
        <f>SUM(D3303:D3313)</f>
        <v>343.70000000000005</v>
      </c>
      <c r="E3314" s="583"/>
      <c r="F3314" s="583"/>
      <c r="G3314" s="583">
        <f t="shared" ref="G3314:O3314" si="654">SUM(G3303:G3313)</f>
        <v>416.2000000000001</v>
      </c>
      <c r="H3314" s="583">
        <f t="shared" si="654"/>
        <v>214.6</v>
      </c>
      <c r="I3314" s="583">
        <f t="shared" si="654"/>
        <v>988</v>
      </c>
      <c r="J3314" s="583">
        <f t="shared" si="654"/>
        <v>427</v>
      </c>
      <c r="K3314" s="583">
        <f t="shared" si="654"/>
        <v>69</v>
      </c>
      <c r="L3314" s="583">
        <f t="shared" si="654"/>
        <v>82.16</v>
      </c>
      <c r="M3314" s="583">
        <f t="shared" si="654"/>
        <v>13</v>
      </c>
      <c r="N3314" s="583">
        <f t="shared" si="654"/>
        <v>5.86</v>
      </c>
      <c r="O3314" s="583">
        <f t="shared" si="654"/>
        <v>9.43</v>
      </c>
      <c r="P3314" s="583"/>
      <c r="Q3314" s="583"/>
    </row>
    <row r="3315" spans="1:17" x14ac:dyDescent="0.35">
      <c r="A3315" s="580" t="s">
        <v>18</v>
      </c>
      <c r="B3315" s="583">
        <f>AVERAGE(B3303:B3313)</f>
        <v>31.178181818181816</v>
      </c>
      <c r="C3315" s="583">
        <f>AVERAGE(C3303:C3313)</f>
        <v>30.734545454545454</v>
      </c>
      <c r="D3315" s="583">
        <f>AVERAGE(D3303:D3313)</f>
        <v>31.24545454545455</v>
      </c>
      <c r="E3315" s="583"/>
      <c r="F3315" s="583"/>
      <c r="G3315" s="583">
        <f t="shared" ref="G3315:O3315" si="655">AVERAGE(G3303:G3313)</f>
        <v>37.836363636363643</v>
      </c>
      <c r="H3315" s="583">
        <f t="shared" si="655"/>
        <v>19.509090909090908</v>
      </c>
      <c r="I3315" s="583">
        <f t="shared" si="655"/>
        <v>89.818181818181813</v>
      </c>
      <c r="J3315" s="583">
        <f t="shared" si="655"/>
        <v>38.81818181818182</v>
      </c>
      <c r="K3315" s="583">
        <f t="shared" si="655"/>
        <v>6.2727272727272725</v>
      </c>
      <c r="L3315" s="583">
        <f t="shared" si="655"/>
        <v>7.4690909090909088</v>
      </c>
      <c r="M3315" s="583">
        <f t="shared" si="655"/>
        <v>1.1818181818181819</v>
      </c>
      <c r="N3315" s="583">
        <f t="shared" si="655"/>
        <v>0.53272727272727272</v>
      </c>
      <c r="O3315" s="583">
        <f t="shared" si="655"/>
        <v>0.8572727272727273</v>
      </c>
      <c r="P3315" s="583"/>
      <c r="Q3315" s="583"/>
    </row>
    <row r="3316" spans="1:17" x14ac:dyDescent="0.35">
      <c r="A3316" s="580" t="s">
        <v>49</v>
      </c>
      <c r="B3316" s="691">
        <f>B3314+B3301+B3289</f>
        <v>924.59999999999991</v>
      </c>
      <c r="C3316" s="691">
        <f>C3314+C3301+C3289</f>
        <v>914.83999999999992</v>
      </c>
      <c r="D3316" s="691">
        <f>D3314+D3301+D3289</f>
        <v>931.59999999999991</v>
      </c>
      <c r="E3316" s="691"/>
      <c r="F3316" s="691"/>
      <c r="G3316" s="691">
        <f t="shared" ref="G3316:O3316" si="656">G3314+G3301+G3289</f>
        <v>1118.8000000000002</v>
      </c>
      <c r="H3316" s="691">
        <f t="shared" si="656"/>
        <v>611</v>
      </c>
      <c r="I3316" s="691">
        <f t="shared" si="656"/>
        <v>2732</v>
      </c>
      <c r="J3316" s="691">
        <f t="shared" si="656"/>
        <v>1298</v>
      </c>
      <c r="K3316" s="691">
        <f t="shared" si="656"/>
        <v>156.19999999999999</v>
      </c>
      <c r="L3316" s="691">
        <f t="shared" si="656"/>
        <v>200.66</v>
      </c>
      <c r="M3316" s="691">
        <f t="shared" si="656"/>
        <v>33.4</v>
      </c>
      <c r="N3316" s="691">
        <f t="shared" si="656"/>
        <v>16.100000000000001</v>
      </c>
      <c r="O3316" s="691">
        <f t="shared" si="656"/>
        <v>24.75</v>
      </c>
      <c r="P3316" s="691"/>
      <c r="Q3316" s="691"/>
    </row>
    <row r="3317" spans="1:17" x14ac:dyDescent="0.35">
      <c r="A3317" s="580" t="s">
        <v>21</v>
      </c>
      <c r="B3317" s="626">
        <f>B3316/31</f>
        <v>29.825806451612902</v>
      </c>
      <c r="C3317" s="626">
        <f>C3316/31</f>
        <v>29.510967741935481</v>
      </c>
      <c r="D3317" s="626">
        <f>D3316/31</f>
        <v>30.051612903225802</v>
      </c>
      <c r="E3317" s="626"/>
      <c r="F3317" s="626"/>
      <c r="G3317" s="626">
        <f t="shared" ref="G3317:O3317" si="657">G3316/31</f>
        <v>36.090322580645164</v>
      </c>
      <c r="H3317" s="626">
        <f t="shared" si="657"/>
        <v>19.70967741935484</v>
      </c>
      <c r="I3317" s="626">
        <f t="shared" si="657"/>
        <v>88.129032258064512</v>
      </c>
      <c r="J3317" s="626">
        <f t="shared" si="657"/>
        <v>41.87096774193548</v>
      </c>
      <c r="K3317" s="626">
        <f t="shared" si="657"/>
        <v>5.0387096774193543</v>
      </c>
      <c r="L3317" s="626">
        <f t="shared" si="657"/>
        <v>6.4729032258064514</v>
      </c>
      <c r="M3317" s="626">
        <f t="shared" si="657"/>
        <v>1.0774193548387097</v>
      </c>
      <c r="N3317" s="626">
        <f t="shared" si="657"/>
        <v>0.51935483870967747</v>
      </c>
      <c r="O3317" s="626">
        <f t="shared" si="657"/>
        <v>0.79838709677419351</v>
      </c>
      <c r="P3317" s="626"/>
      <c r="Q3317" s="626"/>
    </row>
    <row r="3318" spans="1:17" ht="15" thickBot="1" x14ac:dyDescent="0.4">
      <c r="A3318" s="634"/>
      <c r="B3318" s="1589" t="s">
        <v>421</v>
      </c>
      <c r="C3318" s="1589"/>
      <c r="D3318" s="1589"/>
      <c r="E3318" s="1589"/>
      <c r="F3318" s="1589"/>
      <c r="G3318" s="1589"/>
      <c r="H3318" s="1589"/>
      <c r="I3318" s="1589"/>
      <c r="J3318" s="1589"/>
      <c r="K3318" s="1589"/>
      <c r="L3318" s="1589"/>
      <c r="M3318" s="1589"/>
      <c r="N3318" s="658"/>
      <c r="O3318" s="658"/>
      <c r="P3318" s="657"/>
      <c r="Q3318" s="634"/>
    </row>
    <row r="3319" spans="1:17" ht="35.25" customHeight="1" x14ac:dyDescent="0.35">
      <c r="A3319" s="1569" t="s">
        <v>1</v>
      </c>
      <c r="B3319" s="1460" t="s">
        <v>23</v>
      </c>
      <c r="C3319" s="1578"/>
      <c r="D3319" s="1578"/>
      <c r="E3319" s="1578"/>
      <c r="F3319" s="1571"/>
      <c r="G3319" s="1460" t="s">
        <v>24</v>
      </c>
      <c r="H3319" s="1571"/>
      <c r="I3319" s="1460" t="s">
        <v>4</v>
      </c>
      <c r="J3319" s="1571"/>
      <c r="K3319" s="1572" t="s">
        <v>5</v>
      </c>
      <c r="L3319" s="1573"/>
      <c r="M3319" s="1590" t="s">
        <v>6</v>
      </c>
      <c r="N3319" s="1591"/>
      <c r="O3319" s="1592"/>
      <c r="P3319" s="1593" t="s">
        <v>7</v>
      </c>
      <c r="Q3319" s="1593" t="s">
        <v>8</v>
      </c>
    </row>
    <row r="3320" spans="1:17" ht="26" x14ac:dyDescent="0.35">
      <c r="A3320" s="1597"/>
      <c r="B3320" s="568" t="s">
        <v>396</v>
      </c>
      <c r="C3320" s="568" t="s">
        <v>399</v>
      </c>
      <c r="D3320" s="709" t="s">
        <v>322</v>
      </c>
      <c r="E3320" s="709" t="s">
        <v>228</v>
      </c>
      <c r="F3320" s="709" t="s">
        <v>229</v>
      </c>
      <c r="G3320" s="568" t="s">
        <v>9</v>
      </c>
      <c r="H3320" s="568" t="s">
        <v>10</v>
      </c>
      <c r="I3320" s="568" t="s">
        <v>9</v>
      </c>
      <c r="J3320" s="568" t="s">
        <v>10</v>
      </c>
      <c r="K3320" s="568" t="s">
        <v>11</v>
      </c>
      <c r="L3320" s="568" t="s">
        <v>12</v>
      </c>
      <c r="M3320" s="606" t="s">
        <v>13</v>
      </c>
      <c r="N3320" s="606" t="s">
        <v>14</v>
      </c>
      <c r="O3320" s="606" t="s">
        <v>15</v>
      </c>
      <c r="P3320" s="1579"/>
      <c r="Q3320" s="1579"/>
    </row>
    <row r="3321" spans="1:17" x14ac:dyDescent="0.35">
      <c r="A3321" s="735">
        <v>1</v>
      </c>
      <c r="B3321" s="627">
        <v>31.36</v>
      </c>
      <c r="C3321" s="627">
        <v>30.6</v>
      </c>
      <c r="D3321" s="772">
        <v>30.48</v>
      </c>
      <c r="E3321" s="707">
        <v>0</v>
      </c>
      <c r="F3321" s="707">
        <v>0</v>
      </c>
      <c r="G3321" s="751">
        <v>36.6</v>
      </c>
      <c r="H3321" s="627">
        <v>21.2</v>
      </c>
      <c r="I3321" s="627">
        <v>96</v>
      </c>
      <c r="J3321" s="627">
        <v>46</v>
      </c>
      <c r="K3321" s="627">
        <v>4.3</v>
      </c>
      <c r="L3321" s="751">
        <v>4.4800000000000004</v>
      </c>
      <c r="M3321" s="627">
        <v>0.99</v>
      </c>
      <c r="N3321" s="627">
        <v>0.25</v>
      </c>
      <c r="O3321" s="740">
        <f>AVERAGE(M3321:N3321)</f>
        <v>0.62</v>
      </c>
      <c r="P3321" s="642">
        <v>0.39583333333333331</v>
      </c>
      <c r="Q3321" s="627">
        <v>0</v>
      </c>
    </row>
    <row r="3322" spans="1:17" x14ac:dyDescent="0.35">
      <c r="A3322" s="735">
        <v>2</v>
      </c>
      <c r="B3322" s="576">
        <v>31.76</v>
      </c>
      <c r="C3322" s="774">
        <v>31</v>
      </c>
      <c r="D3322" s="775">
        <v>30.88</v>
      </c>
      <c r="E3322" s="707">
        <v>0</v>
      </c>
      <c r="F3322" s="707">
        <v>0</v>
      </c>
      <c r="G3322" s="776">
        <v>36.799999999999997</v>
      </c>
      <c r="H3322" s="572">
        <v>20</v>
      </c>
      <c r="I3322" s="750">
        <v>96</v>
      </c>
      <c r="J3322" s="750">
        <v>37</v>
      </c>
      <c r="K3322" s="627">
        <v>5.2</v>
      </c>
      <c r="L3322" s="751">
        <v>8.6199999999999992</v>
      </c>
      <c r="M3322" s="576">
        <v>0.96</v>
      </c>
      <c r="N3322" s="576">
        <v>0.32</v>
      </c>
      <c r="O3322" s="740">
        <f t="shared" ref="O3322:O3355" si="658">AVERAGE(M3322:N3322)</f>
        <v>0.64</v>
      </c>
      <c r="P3322" s="642">
        <v>0.41666666666666669</v>
      </c>
      <c r="Q3322" s="627">
        <v>0</v>
      </c>
    </row>
    <row r="3323" spans="1:17" x14ac:dyDescent="0.35">
      <c r="A3323" s="594">
        <v>3</v>
      </c>
      <c r="B3323" s="581">
        <v>31.24</v>
      </c>
      <c r="C3323" s="759">
        <v>30.88</v>
      </c>
      <c r="D3323" s="772">
        <v>31.12</v>
      </c>
      <c r="E3323" s="707">
        <v>0</v>
      </c>
      <c r="F3323" s="707">
        <v>0</v>
      </c>
      <c r="G3323" s="777">
        <v>37.799999999999997</v>
      </c>
      <c r="H3323" s="583">
        <v>20</v>
      </c>
      <c r="I3323" s="604">
        <v>92</v>
      </c>
      <c r="J3323" s="604">
        <v>36</v>
      </c>
      <c r="K3323" s="627">
        <v>5.6</v>
      </c>
      <c r="L3323" s="751">
        <v>6.92</v>
      </c>
      <c r="M3323" s="581">
        <v>0.88</v>
      </c>
      <c r="N3323" s="580">
        <v>0.26</v>
      </c>
      <c r="O3323" s="740">
        <f t="shared" si="658"/>
        <v>0.57000000000000006</v>
      </c>
      <c r="P3323" s="642">
        <v>0.32291666666666669</v>
      </c>
      <c r="Q3323" s="627">
        <v>0</v>
      </c>
    </row>
    <row r="3324" spans="1:17" x14ac:dyDescent="0.35">
      <c r="A3324" s="594">
        <v>4</v>
      </c>
      <c r="B3324" s="694">
        <v>32.32</v>
      </c>
      <c r="C3324" s="694">
        <v>31.56</v>
      </c>
      <c r="D3324" s="761">
        <v>31.12</v>
      </c>
      <c r="E3324" s="707">
        <v>0</v>
      </c>
      <c r="F3324" s="707">
        <v>0</v>
      </c>
      <c r="G3324" s="778">
        <v>39.4</v>
      </c>
      <c r="H3324" s="579">
        <v>22.8</v>
      </c>
      <c r="I3324" s="694">
        <v>84</v>
      </c>
      <c r="J3324" s="694">
        <v>37</v>
      </c>
      <c r="K3324" s="627">
        <v>6</v>
      </c>
      <c r="L3324" s="751">
        <v>7.58</v>
      </c>
      <c r="M3324" s="578">
        <v>0.91</v>
      </c>
      <c r="N3324" s="586">
        <v>0.18</v>
      </c>
      <c r="O3324" s="740">
        <f t="shared" si="658"/>
        <v>0.54500000000000004</v>
      </c>
      <c r="P3324" s="642">
        <v>0.39583333333333331</v>
      </c>
      <c r="Q3324" s="627">
        <v>0</v>
      </c>
    </row>
    <row r="3325" spans="1:17" x14ac:dyDescent="0.35">
      <c r="A3325" s="594">
        <v>5</v>
      </c>
      <c r="B3325" s="581">
        <v>32.24</v>
      </c>
      <c r="C3325" s="759">
        <v>31.76</v>
      </c>
      <c r="D3325" s="772">
        <v>31.2</v>
      </c>
      <c r="E3325" s="707">
        <v>0</v>
      </c>
      <c r="F3325" s="707">
        <v>0</v>
      </c>
      <c r="G3325" s="777">
        <v>39.4</v>
      </c>
      <c r="H3325" s="583">
        <v>20.399999999999999</v>
      </c>
      <c r="I3325" s="604">
        <v>83</v>
      </c>
      <c r="J3325" s="604">
        <v>34</v>
      </c>
      <c r="K3325" s="627">
        <v>8</v>
      </c>
      <c r="L3325" s="751">
        <v>8.94</v>
      </c>
      <c r="M3325" s="581">
        <v>1.06</v>
      </c>
      <c r="N3325" s="581">
        <v>0.42</v>
      </c>
      <c r="O3325" s="740">
        <f t="shared" si="658"/>
        <v>0.74</v>
      </c>
      <c r="P3325" s="642">
        <v>0.41666666666666669</v>
      </c>
      <c r="Q3325" s="627">
        <v>0</v>
      </c>
    </row>
    <row r="3326" spans="1:17" x14ac:dyDescent="0.35">
      <c r="A3326" s="594">
        <v>6</v>
      </c>
      <c r="B3326" s="581">
        <v>31.2</v>
      </c>
      <c r="C3326" s="759">
        <v>30.84</v>
      </c>
      <c r="D3326" s="772">
        <v>31.4</v>
      </c>
      <c r="E3326" s="707">
        <v>0</v>
      </c>
      <c r="F3326" s="707">
        <v>0</v>
      </c>
      <c r="G3326" s="777">
        <v>39.200000000000003</v>
      </c>
      <c r="H3326" s="583">
        <v>18.600000000000001</v>
      </c>
      <c r="I3326" s="604">
        <v>92</v>
      </c>
      <c r="J3326" s="604">
        <v>31</v>
      </c>
      <c r="K3326" s="627">
        <v>7.1</v>
      </c>
      <c r="L3326" s="751">
        <v>8.9600000000000009</v>
      </c>
      <c r="M3326" s="581">
        <v>0.85</v>
      </c>
      <c r="N3326" s="580">
        <v>0.32</v>
      </c>
      <c r="O3326" s="740">
        <f t="shared" si="658"/>
        <v>0.58499999999999996</v>
      </c>
      <c r="P3326" s="642">
        <v>0.35416666666666669</v>
      </c>
      <c r="Q3326" s="627">
        <v>0</v>
      </c>
    </row>
    <row r="3327" spans="1:17" x14ac:dyDescent="0.35">
      <c r="A3327" s="594">
        <v>7</v>
      </c>
      <c r="B3327" s="581">
        <v>30.68</v>
      </c>
      <c r="C3327" s="759">
        <v>30.6</v>
      </c>
      <c r="D3327" s="772">
        <v>31.4</v>
      </c>
      <c r="E3327" s="707">
        <v>0</v>
      </c>
      <c r="F3327" s="707">
        <v>0</v>
      </c>
      <c r="G3327" s="777">
        <v>39.200000000000003</v>
      </c>
      <c r="H3327" s="583">
        <v>17</v>
      </c>
      <c r="I3327" s="604">
        <v>86</v>
      </c>
      <c r="J3327" s="604">
        <v>28</v>
      </c>
      <c r="K3327" s="627">
        <v>3</v>
      </c>
      <c r="L3327" s="751">
        <v>6.5</v>
      </c>
      <c r="M3327" s="580">
        <v>0.92</v>
      </c>
      <c r="N3327" s="581">
        <v>0.37</v>
      </c>
      <c r="O3327" s="740">
        <f t="shared" si="658"/>
        <v>0.64500000000000002</v>
      </c>
      <c r="P3327" s="642">
        <v>0.41666666666666669</v>
      </c>
      <c r="Q3327" s="627">
        <v>0</v>
      </c>
    </row>
    <row r="3328" spans="1:17" x14ac:dyDescent="0.35">
      <c r="A3328" s="594">
        <v>8</v>
      </c>
      <c r="B3328" s="581">
        <v>30.92</v>
      </c>
      <c r="C3328" s="759">
        <v>30.64</v>
      </c>
      <c r="D3328" s="772">
        <v>31.32</v>
      </c>
      <c r="E3328" s="707">
        <v>0</v>
      </c>
      <c r="F3328" s="707">
        <v>0</v>
      </c>
      <c r="G3328" s="777">
        <v>39.6</v>
      </c>
      <c r="H3328" s="583">
        <v>21</v>
      </c>
      <c r="I3328" s="604">
        <v>82</v>
      </c>
      <c r="J3328" s="604">
        <v>32</v>
      </c>
      <c r="K3328" s="627">
        <v>6.2</v>
      </c>
      <c r="L3328" s="751">
        <v>9.1199999999999992</v>
      </c>
      <c r="M3328" s="581">
        <v>1.05</v>
      </c>
      <c r="N3328" s="634">
        <v>0.43</v>
      </c>
      <c r="O3328" s="740">
        <f t="shared" si="658"/>
        <v>0.74</v>
      </c>
      <c r="P3328" s="642">
        <v>0.42708333333333331</v>
      </c>
      <c r="Q3328" s="627">
        <v>0</v>
      </c>
    </row>
    <row r="3329" spans="1:17" x14ac:dyDescent="0.35">
      <c r="A3329" s="594">
        <v>9</v>
      </c>
      <c r="B3329" s="581">
        <v>30.48</v>
      </c>
      <c r="C3329" s="759">
        <v>30.28</v>
      </c>
      <c r="D3329" s="772">
        <v>31.32</v>
      </c>
      <c r="E3329" s="707">
        <v>0</v>
      </c>
      <c r="F3329" s="707">
        <v>0</v>
      </c>
      <c r="G3329" s="777">
        <v>39</v>
      </c>
      <c r="H3329" s="583">
        <v>20</v>
      </c>
      <c r="I3329" s="604">
        <v>73</v>
      </c>
      <c r="J3329" s="604">
        <v>27</v>
      </c>
      <c r="K3329" s="627">
        <v>8.3000000000000007</v>
      </c>
      <c r="L3329" s="751">
        <v>8.8000000000000007</v>
      </c>
      <c r="M3329" s="581">
        <v>1.1200000000000001</v>
      </c>
      <c r="N3329" s="581">
        <v>0.32</v>
      </c>
      <c r="O3329" s="740">
        <f t="shared" si="658"/>
        <v>0.72000000000000008</v>
      </c>
      <c r="P3329" s="642">
        <v>0.4236111111111111</v>
      </c>
      <c r="Q3329" s="627">
        <v>0</v>
      </c>
    </row>
    <row r="3330" spans="1:17" x14ac:dyDescent="0.35">
      <c r="A3330" s="735">
        <v>10</v>
      </c>
      <c r="B3330" s="581">
        <v>31.08</v>
      </c>
      <c r="C3330" s="759">
        <v>30.68</v>
      </c>
      <c r="D3330" s="772">
        <v>31.24</v>
      </c>
      <c r="E3330" s="707">
        <v>0</v>
      </c>
      <c r="F3330" s="707">
        <v>0</v>
      </c>
      <c r="G3330" s="777">
        <v>39</v>
      </c>
      <c r="H3330" s="583">
        <v>19</v>
      </c>
      <c r="I3330" s="604">
        <v>67</v>
      </c>
      <c r="J3330" s="604">
        <v>32</v>
      </c>
      <c r="K3330" s="627">
        <v>8.1999999999999993</v>
      </c>
      <c r="L3330" s="751">
        <v>9.56</v>
      </c>
      <c r="M3330" s="581">
        <v>1.08</v>
      </c>
      <c r="N3330" s="580">
        <v>0.33</v>
      </c>
      <c r="O3330" s="740">
        <f t="shared" si="658"/>
        <v>0.70500000000000007</v>
      </c>
      <c r="P3330" s="642">
        <v>0.375</v>
      </c>
      <c r="Q3330" s="627">
        <v>0</v>
      </c>
    </row>
    <row r="3331" spans="1:17" x14ac:dyDescent="0.35">
      <c r="A3331" s="580" t="s">
        <v>16</v>
      </c>
      <c r="B3331" s="581">
        <f>SUM(B3321:B3330)</f>
        <v>313.28000000000003</v>
      </c>
      <c r="C3331" s="581">
        <f>SUM(C3321:C3330)</f>
        <v>308.83999999999997</v>
      </c>
      <c r="D3331" s="581">
        <f>SUM(D3321:D3330)</f>
        <v>311.48</v>
      </c>
      <c r="E3331" s="581"/>
      <c r="F3331" s="581"/>
      <c r="G3331" s="581">
        <f t="shared" ref="G3331:N3331" si="659">SUM(G3321:G3330)</f>
        <v>386</v>
      </c>
      <c r="H3331" s="581">
        <f t="shared" si="659"/>
        <v>200</v>
      </c>
      <c r="I3331" s="581">
        <f t="shared" si="659"/>
        <v>851</v>
      </c>
      <c r="J3331" s="581">
        <f t="shared" si="659"/>
        <v>340</v>
      </c>
      <c r="K3331" s="581">
        <f t="shared" si="659"/>
        <v>61.900000000000006</v>
      </c>
      <c r="L3331" s="581">
        <f t="shared" si="659"/>
        <v>79.48</v>
      </c>
      <c r="M3331" s="581">
        <f t="shared" si="659"/>
        <v>9.82</v>
      </c>
      <c r="N3331" s="581">
        <f t="shared" si="659"/>
        <v>3.2</v>
      </c>
      <c r="O3331" s="740">
        <f t="shared" si="658"/>
        <v>6.51</v>
      </c>
      <c r="P3331" s="581"/>
      <c r="Q3331" s="581"/>
    </row>
    <row r="3332" spans="1:17" x14ac:dyDescent="0.35">
      <c r="A3332" s="580" t="s">
        <v>18</v>
      </c>
      <c r="B3332" s="581">
        <f>AVERAGE(B3321:B3330)</f>
        <v>31.328000000000003</v>
      </c>
      <c r="C3332" s="581">
        <f>AVERAGE(C3321:C3330)</f>
        <v>30.883999999999997</v>
      </c>
      <c r="D3332" s="581">
        <f>AVERAGE(D3321:D3330)</f>
        <v>31.148000000000003</v>
      </c>
      <c r="E3332" s="581"/>
      <c r="F3332" s="581"/>
      <c r="G3332" s="581">
        <f t="shared" ref="G3332:N3332" si="660">AVERAGE(G3321:G3330)</f>
        <v>38.6</v>
      </c>
      <c r="H3332" s="581">
        <f t="shared" si="660"/>
        <v>20</v>
      </c>
      <c r="I3332" s="581">
        <f t="shared" si="660"/>
        <v>85.1</v>
      </c>
      <c r="J3332" s="581">
        <f t="shared" si="660"/>
        <v>34</v>
      </c>
      <c r="K3332" s="581">
        <f t="shared" si="660"/>
        <v>6.19</v>
      </c>
      <c r="L3332" s="581">
        <f t="shared" si="660"/>
        <v>7.9480000000000004</v>
      </c>
      <c r="M3332" s="581">
        <f t="shared" si="660"/>
        <v>0.98199999999999998</v>
      </c>
      <c r="N3332" s="581">
        <f t="shared" si="660"/>
        <v>0.32</v>
      </c>
      <c r="O3332" s="740">
        <f t="shared" si="658"/>
        <v>0.65100000000000002</v>
      </c>
      <c r="P3332" s="581"/>
      <c r="Q3332" s="581"/>
    </row>
    <row r="3333" spans="1:17" x14ac:dyDescent="0.35">
      <c r="A3333" s="735">
        <v>11</v>
      </c>
      <c r="B3333" s="586">
        <v>30.8</v>
      </c>
      <c r="C3333" s="759">
        <v>30.52</v>
      </c>
      <c r="D3333" s="772">
        <v>31.32</v>
      </c>
      <c r="E3333" s="707">
        <v>0</v>
      </c>
      <c r="F3333" s="707">
        <v>0</v>
      </c>
      <c r="G3333" s="778">
        <v>40</v>
      </c>
      <c r="H3333" s="583">
        <v>17</v>
      </c>
      <c r="I3333" s="694">
        <v>78</v>
      </c>
      <c r="J3333" s="694">
        <v>29</v>
      </c>
      <c r="K3333" s="627">
        <v>8</v>
      </c>
      <c r="L3333" s="751">
        <v>8.1199999999999992</v>
      </c>
      <c r="M3333" s="580">
        <v>0.97</v>
      </c>
      <c r="N3333" s="586">
        <v>0.36</v>
      </c>
      <c r="O3333" s="740">
        <f t="shared" si="658"/>
        <v>0.66500000000000004</v>
      </c>
      <c r="P3333" s="642">
        <v>0.41319444444444442</v>
      </c>
      <c r="Q3333" s="627">
        <v>0</v>
      </c>
    </row>
    <row r="3334" spans="1:17" x14ac:dyDescent="0.35">
      <c r="A3334" s="594">
        <v>12</v>
      </c>
      <c r="B3334" s="581">
        <v>30.56</v>
      </c>
      <c r="C3334" s="759">
        <v>30.52</v>
      </c>
      <c r="D3334" s="772">
        <v>31.32</v>
      </c>
      <c r="E3334" s="707">
        <v>0</v>
      </c>
      <c r="F3334" s="707">
        <v>0</v>
      </c>
      <c r="G3334" s="777">
        <v>39.799999999999997</v>
      </c>
      <c r="H3334" s="583">
        <v>16.600000000000001</v>
      </c>
      <c r="I3334" s="604">
        <v>77</v>
      </c>
      <c r="J3334" s="604">
        <v>28</v>
      </c>
      <c r="K3334" s="627">
        <v>7</v>
      </c>
      <c r="L3334" s="751">
        <v>8.74</v>
      </c>
      <c r="M3334" s="581">
        <v>0.92</v>
      </c>
      <c r="N3334" s="581">
        <v>0.43</v>
      </c>
      <c r="O3334" s="740">
        <f t="shared" si="658"/>
        <v>0.67500000000000004</v>
      </c>
      <c r="P3334" s="642">
        <v>0.39583333333333331</v>
      </c>
      <c r="Q3334" s="627">
        <v>0</v>
      </c>
    </row>
    <row r="3335" spans="1:17" x14ac:dyDescent="0.35">
      <c r="A3335" s="594">
        <v>13</v>
      </c>
      <c r="B3335" s="671">
        <v>30.2</v>
      </c>
      <c r="C3335" s="780">
        <v>30.04</v>
      </c>
      <c r="D3335" s="781">
        <v>31.28</v>
      </c>
      <c r="E3335" s="707">
        <v>0</v>
      </c>
      <c r="F3335" s="707">
        <v>0</v>
      </c>
      <c r="G3335" s="782">
        <v>39.799999999999997</v>
      </c>
      <c r="H3335" s="670">
        <v>14</v>
      </c>
      <c r="I3335" s="783">
        <v>80</v>
      </c>
      <c r="J3335" s="783">
        <v>24</v>
      </c>
      <c r="K3335" s="675">
        <v>6.3</v>
      </c>
      <c r="L3335" s="757">
        <v>8.1999999999999993</v>
      </c>
      <c r="M3335" s="671">
        <v>0.76</v>
      </c>
      <c r="N3335" s="754">
        <v>0.32</v>
      </c>
      <c r="O3335" s="740">
        <f t="shared" si="658"/>
        <v>0.54</v>
      </c>
      <c r="P3335" s="676">
        <v>0.41319444444444442</v>
      </c>
      <c r="Q3335" s="627">
        <v>0</v>
      </c>
    </row>
    <row r="3336" spans="1:17" x14ac:dyDescent="0.35">
      <c r="A3336" s="594">
        <v>14</v>
      </c>
      <c r="B3336" s="671">
        <v>30</v>
      </c>
      <c r="C3336" s="780">
        <v>29.96</v>
      </c>
      <c r="D3336" s="781">
        <v>31.24</v>
      </c>
      <c r="E3336" s="707">
        <v>0</v>
      </c>
      <c r="F3336" s="707">
        <v>0</v>
      </c>
      <c r="G3336" s="782">
        <v>39.200000000000003</v>
      </c>
      <c r="H3336" s="670">
        <v>15</v>
      </c>
      <c r="I3336" s="783">
        <v>64</v>
      </c>
      <c r="J3336" s="783">
        <v>25</v>
      </c>
      <c r="K3336" s="675">
        <v>7.2</v>
      </c>
      <c r="L3336" s="756">
        <v>8.06</v>
      </c>
      <c r="M3336" s="630">
        <v>0.94</v>
      </c>
      <c r="N3336" s="671">
        <v>0.33</v>
      </c>
      <c r="O3336" s="740">
        <f t="shared" si="658"/>
        <v>0.63500000000000001</v>
      </c>
      <c r="P3336" s="676">
        <v>0.41666666666666669</v>
      </c>
      <c r="Q3336" s="627">
        <v>0</v>
      </c>
    </row>
    <row r="3337" spans="1:17" x14ac:dyDescent="0.35">
      <c r="A3337" s="594">
        <v>15</v>
      </c>
      <c r="B3337" s="671">
        <v>30.28</v>
      </c>
      <c r="C3337" s="780">
        <v>30</v>
      </c>
      <c r="D3337" s="781">
        <v>31.2</v>
      </c>
      <c r="E3337" s="707">
        <v>0</v>
      </c>
      <c r="F3337" s="707">
        <v>0</v>
      </c>
      <c r="G3337" s="782">
        <v>39.799999999999997</v>
      </c>
      <c r="H3337" s="670">
        <v>16.600000000000001</v>
      </c>
      <c r="I3337" s="783">
        <v>70</v>
      </c>
      <c r="J3337" s="783">
        <v>30</v>
      </c>
      <c r="K3337" s="634">
        <v>6.8</v>
      </c>
      <c r="L3337" s="634">
        <v>7.76</v>
      </c>
      <c r="M3337" s="671">
        <v>0.96</v>
      </c>
      <c r="N3337" s="626">
        <v>0.32</v>
      </c>
      <c r="O3337" s="740">
        <f t="shared" si="658"/>
        <v>0.64</v>
      </c>
      <c r="P3337" s="676">
        <v>0.3923611111111111</v>
      </c>
      <c r="Q3337" s="627">
        <v>0</v>
      </c>
    </row>
    <row r="3338" spans="1:17" x14ac:dyDescent="0.35">
      <c r="A3338" s="594">
        <v>16</v>
      </c>
      <c r="B3338" s="671">
        <v>30.72</v>
      </c>
      <c r="C3338" s="780">
        <v>30.44</v>
      </c>
      <c r="D3338" s="781">
        <v>31.2</v>
      </c>
      <c r="E3338" s="707">
        <v>0</v>
      </c>
      <c r="F3338" s="707">
        <v>0</v>
      </c>
      <c r="G3338" s="782">
        <v>38.799999999999997</v>
      </c>
      <c r="H3338" s="670">
        <v>18.8</v>
      </c>
      <c r="I3338" s="783">
        <v>74</v>
      </c>
      <c r="J3338" s="783">
        <v>35</v>
      </c>
      <c r="K3338" s="675">
        <v>6.4</v>
      </c>
      <c r="L3338" s="756">
        <v>8.24</v>
      </c>
      <c r="M3338" s="671">
        <v>1</v>
      </c>
      <c r="N3338" s="754">
        <v>0.32</v>
      </c>
      <c r="O3338" s="740">
        <f t="shared" si="658"/>
        <v>0.66</v>
      </c>
      <c r="P3338" s="676">
        <v>0.36805555555555558</v>
      </c>
      <c r="Q3338" s="627">
        <v>0</v>
      </c>
    </row>
    <row r="3339" spans="1:17" x14ac:dyDescent="0.35">
      <c r="A3339" s="594">
        <v>17</v>
      </c>
      <c r="B3339" s="671">
        <v>31.32</v>
      </c>
      <c r="C3339" s="780">
        <v>30.84</v>
      </c>
      <c r="D3339" s="781">
        <v>31.2</v>
      </c>
      <c r="E3339" s="707">
        <v>0</v>
      </c>
      <c r="F3339" s="707">
        <v>0</v>
      </c>
      <c r="G3339" s="782">
        <v>40.200000000000003</v>
      </c>
      <c r="H3339" s="670">
        <v>19.2</v>
      </c>
      <c r="I3339" s="783">
        <v>72</v>
      </c>
      <c r="J3339" s="783">
        <v>34</v>
      </c>
      <c r="K3339" s="675">
        <v>7.5</v>
      </c>
      <c r="L3339" s="757">
        <v>7.8</v>
      </c>
      <c r="M3339" s="671">
        <v>1.04</v>
      </c>
      <c r="N3339" s="754">
        <v>0.35</v>
      </c>
      <c r="O3339" s="740">
        <f t="shared" si="658"/>
        <v>0.69500000000000006</v>
      </c>
      <c r="P3339" s="676">
        <v>0.39583333333333331</v>
      </c>
      <c r="Q3339" s="627">
        <v>0</v>
      </c>
    </row>
    <row r="3340" spans="1:17" x14ac:dyDescent="0.35">
      <c r="A3340" s="594">
        <v>18</v>
      </c>
      <c r="B3340" s="758">
        <v>31.64</v>
      </c>
      <c r="C3340" s="780">
        <v>31.12</v>
      </c>
      <c r="D3340" s="781">
        <v>31.2</v>
      </c>
      <c r="E3340" s="707">
        <v>0</v>
      </c>
      <c r="F3340" s="707">
        <v>0</v>
      </c>
      <c r="G3340" s="784">
        <v>39.4</v>
      </c>
      <c r="H3340" s="670">
        <v>20.2</v>
      </c>
      <c r="I3340" s="785">
        <v>63</v>
      </c>
      <c r="J3340" s="785">
        <v>30</v>
      </c>
      <c r="K3340" s="757">
        <v>7.5</v>
      </c>
      <c r="L3340" s="627">
        <v>7.78</v>
      </c>
      <c r="M3340" s="630">
        <v>1.19</v>
      </c>
      <c r="N3340" s="758">
        <v>0.36</v>
      </c>
      <c r="O3340" s="740">
        <f t="shared" si="658"/>
        <v>0.77499999999999991</v>
      </c>
      <c r="P3340" s="676">
        <v>0.37152777777777773</v>
      </c>
      <c r="Q3340" s="627">
        <v>0</v>
      </c>
    </row>
    <row r="3341" spans="1:17" x14ac:dyDescent="0.35">
      <c r="A3341" s="594">
        <v>19</v>
      </c>
      <c r="B3341" s="671">
        <v>32.200000000000003</v>
      </c>
      <c r="C3341" s="780">
        <v>31.64</v>
      </c>
      <c r="D3341" s="781">
        <v>31.24</v>
      </c>
      <c r="E3341" s="707">
        <v>0</v>
      </c>
      <c r="F3341" s="707">
        <v>0</v>
      </c>
      <c r="G3341" s="782">
        <v>39.200000000000003</v>
      </c>
      <c r="H3341" s="670">
        <v>21.2</v>
      </c>
      <c r="I3341" s="783">
        <v>69</v>
      </c>
      <c r="J3341" s="783">
        <v>29</v>
      </c>
      <c r="K3341" s="675">
        <v>7</v>
      </c>
      <c r="L3341" s="756">
        <v>7.76</v>
      </c>
      <c r="M3341" s="671">
        <v>1.27</v>
      </c>
      <c r="N3341" s="671">
        <v>0.25</v>
      </c>
      <c r="O3341" s="740">
        <f t="shared" si="658"/>
        <v>0.76</v>
      </c>
      <c r="P3341" s="676">
        <v>0.39583333333333331</v>
      </c>
      <c r="Q3341" s="627">
        <v>0</v>
      </c>
    </row>
    <row r="3342" spans="1:17" x14ac:dyDescent="0.35">
      <c r="A3342" s="735">
        <v>20</v>
      </c>
      <c r="B3342" s="671">
        <v>32.119999999999997</v>
      </c>
      <c r="C3342" s="780">
        <v>31.64</v>
      </c>
      <c r="D3342" s="781">
        <v>31.4</v>
      </c>
      <c r="E3342" s="707">
        <v>0</v>
      </c>
      <c r="F3342" s="707">
        <v>0</v>
      </c>
      <c r="G3342" s="782">
        <v>39</v>
      </c>
      <c r="H3342" s="670">
        <v>19.8</v>
      </c>
      <c r="I3342" s="783">
        <v>78</v>
      </c>
      <c r="J3342" s="783">
        <v>32</v>
      </c>
      <c r="K3342" s="675">
        <v>5.4</v>
      </c>
      <c r="L3342" s="756">
        <v>5.6</v>
      </c>
      <c r="M3342" s="671">
        <v>1.07</v>
      </c>
      <c r="N3342" s="630">
        <v>0.44</v>
      </c>
      <c r="O3342" s="740">
        <f t="shared" si="658"/>
        <v>0.755</v>
      </c>
      <c r="P3342" s="676">
        <v>0.375</v>
      </c>
      <c r="Q3342" s="627">
        <v>0</v>
      </c>
    </row>
    <row r="3343" spans="1:17" x14ac:dyDescent="0.35">
      <c r="A3343" s="580" t="s">
        <v>16</v>
      </c>
      <c r="B3343" s="581">
        <f>SUM(B3333:B3342)</f>
        <v>309.83999999999997</v>
      </c>
      <c r="C3343" s="581">
        <f>SUM(C3333:C3342)</f>
        <v>306.71999999999997</v>
      </c>
      <c r="D3343" s="581">
        <f>SUM(D3333:D3342)</f>
        <v>312.59999999999991</v>
      </c>
      <c r="E3343" s="707">
        <v>0</v>
      </c>
      <c r="F3343" s="707">
        <v>0</v>
      </c>
      <c r="G3343" s="581">
        <f t="shared" ref="G3343:N3343" si="661">SUM(G3333:G3342)</f>
        <v>395.2</v>
      </c>
      <c r="H3343" s="581">
        <f t="shared" si="661"/>
        <v>178.4</v>
      </c>
      <c r="I3343" s="581">
        <f t="shared" si="661"/>
        <v>725</v>
      </c>
      <c r="J3343" s="581">
        <f t="shared" si="661"/>
        <v>296</v>
      </c>
      <c r="K3343" s="581">
        <f t="shared" si="661"/>
        <v>69.099999999999994</v>
      </c>
      <c r="L3343" s="581">
        <f t="shared" si="661"/>
        <v>78.059999999999988</v>
      </c>
      <c r="M3343" s="581">
        <f t="shared" si="661"/>
        <v>10.120000000000001</v>
      </c>
      <c r="N3343" s="581">
        <f t="shared" si="661"/>
        <v>3.48</v>
      </c>
      <c r="O3343" s="740">
        <f t="shared" si="658"/>
        <v>6.8000000000000007</v>
      </c>
      <c r="P3343" s="581"/>
      <c r="Q3343" s="581"/>
    </row>
    <row r="3344" spans="1:17" x14ac:dyDescent="0.35">
      <c r="A3344" s="580" t="s">
        <v>18</v>
      </c>
      <c r="B3344" s="581">
        <f>AVERAGE(B3333:B3342)</f>
        <v>30.983999999999998</v>
      </c>
      <c r="C3344" s="581">
        <f>AVERAGE(C3333:C3342)</f>
        <v>30.671999999999997</v>
      </c>
      <c r="D3344" s="581">
        <f>AVERAGE(D3333:D3342)</f>
        <v>31.259999999999991</v>
      </c>
      <c r="E3344" s="707">
        <v>0</v>
      </c>
      <c r="F3344" s="707">
        <v>0</v>
      </c>
      <c r="G3344" s="581">
        <f t="shared" ref="G3344:N3344" si="662">AVERAGE(G3333:G3342)</f>
        <v>39.519999999999996</v>
      </c>
      <c r="H3344" s="581">
        <f t="shared" si="662"/>
        <v>17.84</v>
      </c>
      <c r="I3344" s="581">
        <f t="shared" si="662"/>
        <v>72.5</v>
      </c>
      <c r="J3344" s="581">
        <f t="shared" si="662"/>
        <v>29.6</v>
      </c>
      <c r="K3344" s="581">
        <f t="shared" si="662"/>
        <v>6.9099999999999993</v>
      </c>
      <c r="L3344" s="581">
        <f t="shared" si="662"/>
        <v>7.8059999999999992</v>
      </c>
      <c r="M3344" s="581">
        <f t="shared" si="662"/>
        <v>1.012</v>
      </c>
      <c r="N3344" s="581">
        <f t="shared" si="662"/>
        <v>0.34799999999999998</v>
      </c>
      <c r="O3344" s="740">
        <f t="shared" si="658"/>
        <v>0.67999999999999994</v>
      </c>
      <c r="P3344" s="581"/>
      <c r="Q3344" s="581"/>
    </row>
    <row r="3345" spans="1:17" x14ac:dyDescent="0.35">
      <c r="A3345" s="735">
        <v>21</v>
      </c>
      <c r="B3345" s="671">
        <v>32.479999999999997</v>
      </c>
      <c r="C3345" s="780">
        <v>31.98</v>
      </c>
      <c r="D3345" s="781">
        <v>31.52</v>
      </c>
      <c r="E3345" s="707">
        <v>0</v>
      </c>
      <c r="F3345" s="707">
        <v>0</v>
      </c>
      <c r="G3345" s="782">
        <v>40</v>
      </c>
      <c r="H3345" s="670">
        <v>19.600000000000001</v>
      </c>
      <c r="I3345" s="783">
        <v>72</v>
      </c>
      <c r="J3345" s="783">
        <v>32</v>
      </c>
      <c r="K3345" s="675">
        <v>9.5</v>
      </c>
      <c r="L3345" s="756">
        <v>9.64</v>
      </c>
      <c r="M3345" s="630">
        <v>1.29</v>
      </c>
      <c r="N3345" s="671">
        <v>0.54</v>
      </c>
      <c r="O3345" s="740">
        <f t="shared" si="658"/>
        <v>0.91500000000000004</v>
      </c>
      <c r="P3345" s="676">
        <v>0.375</v>
      </c>
      <c r="Q3345" s="627">
        <v>0</v>
      </c>
    </row>
    <row r="3346" spans="1:17" x14ac:dyDescent="0.35">
      <c r="A3346" s="594">
        <v>22</v>
      </c>
      <c r="B3346" s="671">
        <v>32.32</v>
      </c>
      <c r="C3346" s="780">
        <v>32</v>
      </c>
      <c r="D3346" s="781">
        <v>31.72</v>
      </c>
      <c r="E3346" s="707">
        <v>0</v>
      </c>
      <c r="F3346" s="707">
        <v>0</v>
      </c>
      <c r="G3346" s="782">
        <v>40.200000000000003</v>
      </c>
      <c r="H3346" s="670">
        <v>20.2</v>
      </c>
      <c r="I3346" s="783">
        <v>69</v>
      </c>
      <c r="J3346" s="783">
        <v>29</v>
      </c>
      <c r="K3346" s="675">
        <v>8.6</v>
      </c>
      <c r="L3346" s="756">
        <v>8.6999999999999993</v>
      </c>
      <c r="M3346" s="671">
        <v>1.04</v>
      </c>
      <c r="N3346" s="671">
        <v>0.2</v>
      </c>
      <c r="O3346" s="740">
        <f t="shared" si="658"/>
        <v>0.62</v>
      </c>
      <c r="P3346" s="676">
        <v>0.35069444444444442</v>
      </c>
      <c r="Q3346" s="627">
        <v>0</v>
      </c>
    </row>
    <row r="3347" spans="1:17" x14ac:dyDescent="0.35">
      <c r="A3347" s="594">
        <v>23</v>
      </c>
      <c r="B3347" s="671">
        <v>31.92</v>
      </c>
      <c r="C3347" s="780">
        <v>31.64</v>
      </c>
      <c r="D3347" s="781">
        <v>31.88</v>
      </c>
      <c r="E3347" s="707">
        <v>0</v>
      </c>
      <c r="F3347" s="707">
        <v>0</v>
      </c>
      <c r="G3347" s="782">
        <v>39.200000000000003</v>
      </c>
      <c r="H3347" s="670">
        <v>20.399999999999999</v>
      </c>
      <c r="I3347" s="783">
        <v>76</v>
      </c>
      <c r="J3347" s="783">
        <v>33</v>
      </c>
      <c r="K3347" s="675">
        <v>8.8000000000000007</v>
      </c>
      <c r="L3347" s="756">
        <v>9.56</v>
      </c>
      <c r="M3347" s="671">
        <v>1.1499999999999999</v>
      </c>
      <c r="N3347" s="671">
        <v>0.45</v>
      </c>
      <c r="O3347" s="740">
        <f t="shared" si="658"/>
        <v>0.79999999999999993</v>
      </c>
      <c r="P3347" s="676">
        <v>0.30902777777777779</v>
      </c>
      <c r="Q3347" s="627">
        <v>0</v>
      </c>
    </row>
    <row r="3348" spans="1:17" x14ac:dyDescent="0.35">
      <c r="A3348" s="594">
        <v>24</v>
      </c>
      <c r="B3348" s="671">
        <v>31.32</v>
      </c>
      <c r="C3348" s="780">
        <v>32.08</v>
      </c>
      <c r="D3348" s="781">
        <v>32</v>
      </c>
      <c r="E3348" s="707">
        <v>0</v>
      </c>
      <c r="F3348" s="707">
        <v>0</v>
      </c>
      <c r="G3348" s="782">
        <v>39.4</v>
      </c>
      <c r="H3348" s="670">
        <v>20</v>
      </c>
      <c r="I3348" s="783">
        <v>76</v>
      </c>
      <c r="J3348" s="783">
        <v>30</v>
      </c>
      <c r="K3348" s="675">
        <v>7.7</v>
      </c>
      <c r="L3348" s="756">
        <v>9.34</v>
      </c>
      <c r="M3348" s="671">
        <v>1.28</v>
      </c>
      <c r="N3348" s="630">
        <v>0.36</v>
      </c>
      <c r="O3348" s="740">
        <f t="shared" si="658"/>
        <v>0.82000000000000006</v>
      </c>
      <c r="P3348" s="676">
        <v>0.40277777777777773</v>
      </c>
      <c r="Q3348" s="627">
        <v>0</v>
      </c>
    </row>
    <row r="3349" spans="1:17" x14ac:dyDescent="0.35">
      <c r="A3349" s="594">
        <v>25</v>
      </c>
      <c r="B3349" s="671">
        <v>32.200000000000003</v>
      </c>
      <c r="C3349" s="780">
        <v>31.88</v>
      </c>
      <c r="D3349" s="781">
        <v>32</v>
      </c>
      <c r="E3349" s="707">
        <v>0</v>
      </c>
      <c r="F3349" s="707">
        <v>0</v>
      </c>
      <c r="G3349" s="778">
        <v>40</v>
      </c>
      <c r="H3349" s="583">
        <v>19.399999999999999</v>
      </c>
      <c r="I3349" s="783">
        <v>74</v>
      </c>
      <c r="J3349" s="783">
        <v>28</v>
      </c>
      <c r="K3349" s="627">
        <v>8.89</v>
      </c>
      <c r="L3349" s="751">
        <v>8.98</v>
      </c>
      <c r="M3349" s="652">
        <v>1.17</v>
      </c>
      <c r="N3349" s="581">
        <v>0.42</v>
      </c>
      <c r="O3349" s="740">
        <f t="shared" si="658"/>
        <v>0.79499999999999993</v>
      </c>
      <c r="P3349" s="642">
        <v>0.3611111111111111</v>
      </c>
      <c r="Q3349" s="627">
        <v>0</v>
      </c>
    </row>
    <row r="3350" spans="1:17" x14ac:dyDescent="0.35">
      <c r="A3350" s="594">
        <v>26</v>
      </c>
      <c r="B3350" s="581">
        <v>32.479999999999997</v>
      </c>
      <c r="C3350" s="759">
        <v>32.36</v>
      </c>
      <c r="D3350" s="772">
        <v>32.08</v>
      </c>
      <c r="E3350" s="707">
        <v>0</v>
      </c>
      <c r="F3350" s="707">
        <v>0</v>
      </c>
      <c r="G3350" s="777">
        <v>41</v>
      </c>
      <c r="H3350" s="583">
        <v>21.4</v>
      </c>
      <c r="I3350" s="604">
        <v>74</v>
      </c>
      <c r="J3350" s="604">
        <v>28</v>
      </c>
      <c r="K3350" s="786">
        <v>9.6</v>
      </c>
      <c r="L3350" s="751">
        <v>9.8000000000000007</v>
      </c>
      <c r="M3350" s="576">
        <v>1.21</v>
      </c>
      <c r="N3350" s="576">
        <v>0.2</v>
      </c>
      <c r="O3350" s="740">
        <f t="shared" si="658"/>
        <v>0.70499999999999996</v>
      </c>
      <c r="P3350" s="642">
        <v>0.40277777777777773</v>
      </c>
      <c r="Q3350" s="627">
        <v>0</v>
      </c>
    </row>
    <row r="3351" spans="1:17" x14ac:dyDescent="0.35">
      <c r="A3351" s="594">
        <v>27</v>
      </c>
      <c r="B3351" s="581">
        <v>32.56</v>
      </c>
      <c r="C3351" s="759">
        <v>32.04</v>
      </c>
      <c r="D3351" s="772">
        <v>32.200000000000003</v>
      </c>
      <c r="E3351" s="707">
        <v>0</v>
      </c>
      <c r="F3351" s="707">
        <v>0</v>
      </c>
      <c r="G3351" s="777">
        <v>40.4</v>
      </c>
      <c r="H3351" s="583">
        <v>20.8</v>
      </c>
      <c r="I3351" s="604">
        <v>87</v>
      </c>
      <c r="J3351" s="604">
        <v>32</v>
      </c>
      <c r="K3351" s="627">
        <v>8.1999999999999993</v>
      </c>
      <c r="L3351" s="634">
        <v>9.26</v>
      </c>
      <c r="M3351" s="581">
        <v>1.0900000000000001</v>
      </c>
      <c r="N3351" s="580">
        <v>0.34</v>
      </c>
      <c r="O3351" s="740">
        <f t="shared" si="658"/>
        <v>0.71500000000000008</v>
      </c>
      <c r="P3351" s="642">
        <v>0.39583333333333331</v>
      </c>
      <c r="Q3351" s="627">
        <v>0</v>
      </c>
    </row>
    <row r="3352" spans="1:17" x14ac:dyDescent="0.35">
      <c r="A3352" s="594">
        <v>28</v>
      </c>
      <c r="B3352" s="581">
        <v>32.76</v>
      </c>
      <c r="C3352" s="759">
        <v>32.36</v>
      </c>
      <c r="D3352" s="772">
        <v>32.200000000000003</v>
      </c>
      <c r="E3352" s="707">
        <v>0</v>
      </c>
      <c r="F3352" s="707">
        <v>0</v>
      </c>
      <c r="G3352" s="777">
        <v>41</v>
      </c>
      <c r="H3352" s="583">
        <v>21.2</v>
      </c>
      <c r="I3352" s="604">
        <v>83</v>
      </c>
      <c r="J3352" s="604">
        <v>31</v>
      </c>
      <c r="K3352" s="627">
        <v>5.8</v>
      </c>
      <c r="L3352" s="751">
        <v>6.04</v>
      </c>
      <c r="M3352" s="580">
        <v>0.97</v>
      </c>
      <c r="N3352" s="581">
        <v>1.44</v>
      </c>
      <c r="O3352" s="740">
        <f t="shared" si="658"/>
        <v>1.2050000000000001</v>
      </c>
      <c r="P3352" s="642">
        <v>0.375</v>
      </c>
      <c r="Q3352" s="627">
        <v>0</v>
      </c>
    </row>
    <row r="3353" spans="1:17" x14ac:dyDescent="0.35">
      <c r="A3353" s="594">
        <v>29</v>
      </c>
      <c r="B3353" s="789">
        <v>33.6</v>
      </c>
      <c r="C3353" s="790">
        <v>32.880000000000003</v>
      </c>
      <c r="D3353" s="791">
        <v>32.200000000000003</v>
      </c>
      <c r="E3353" s="707">
        <v>0</v>
      </c>
      <c r="F3353" s="707">
        <v>0</v>
      </c>
      <c r="G3353" s="792">
        <v>40.799999999999997</v>
      </c>
      <c r="H3353" s="793">
        <v>22.4</v>
      </c>
      <c r="I3353" s="794">
        <v>83</v>
      </c>
      <c r="J3353" s="794">
        <v>33</v>
      </c>
      <c r="K3353" s="790">
        <v>5.8</v>
      </c>
      <c r="L3353" s="796">
        <v>7.6</v>
      </c>
      <c r="M3353" s="789">
        <v>1.46</v>
      </c>
      <c r="N3353" s="789">
        <v>0.24</v>
      </c>
      <c r="O3353" s="740">
        <f t="shared" si="658"/>
        <v>0.85</v>
      </c>
      <c r="P3353" s="797">
        <v>0.36458333333333331</v>
      </c>
      <c r="Q3353" s="627">
        <v>0</v>
      </c>
    </row>
    <row r="3354" spans="1:17" ht="15" thickBot="1" x14ac:dyDescent="0.4">
      <c r="A3354" s="594">
        <v>30</v>
      </c>
      <c r="B3354" s="798">
        <v>32.840000000000003</v>
      </c>
      <c r="C3354" s="790">
        <v>32.44</v>
      </c>
      <c r="D3354" s="800" t="s">
        <v>422</v>
      </c>
      <c r="E3354" s="707">
        <v>0</v>
      </c>
      <c r="F3354" s="707">
        <v>0</v>
      </c>
      <c r="G3354" s="801">
        <v>41.2</v>
      </c>
      <c r="H3354" s="802">
        <v>20.8</v>
      </c>
      <c r="I3354" s="803">
        <v>87</v>
      </c>
      <c r="J3354" s="803">
        <v>34</v>
      </c>
      <c r="K3354" s="790">
        <v>8.6999999999999993</v>
      </c>
      <c r="L3354" s="796">
        <v>8.76</v>
      </c>
      <c r="M3354" s="789">
        <v>1.1200000000000001</v>
      </c>
      <c r="N3354" s="798">
        <v>0.33</v>
      </c>
      <c r="O3354" s="740">
        <f t="shared" si="658"/>
        <v>0.72500000000000009</v>
      </c>
      <c r="P3354" s="797">
        <v>0.39930555555555558</v>
      </c>
      <c r="Q3354" s="627">
        <v>0</v>
      </c>
    </row>
    <row r="3355" spans="1:17" ht="15" thickBot="1" x14ac:dyDescent="0.4">
      <c r="A3355" s="597">
        <v>31</v>
      </c>
      <c r="B3355" s="798">
        <v>32.840000000000003</v>
      </c>
      <c r="C3355" s="790">
        <v>32.36</v>
      </c>
      <c r="D3355" s="800">
        <v>32.4</v>
      </c>
      <c r="E3355" s="707">
        <v>0</v>
      </c>
      <c r="F3355" s="707">
        <v>0</v>
      </c>
      <c r="G3355" s="801">
        <v>41.2</v>
      </c>
      <c r="H3355" s="802">
        <v>19</v>
      </c>
      <c r="I3355" s="803">
        <v>74</v>
      </c>
      <c r="J3355" s="803">
        <v>36</v>
      </c>
      <c r="K3355" s="790">
        <v>8</v>
      </c>
      <c r="L3355" s="796">
        <v>9.7799999999999994</v>
      </c>
      <c r="M3355" s="789">
        <v>1.08</v>
      </c>
      <c r="N3355" s="798">
        <v>0.36</v>
      </c>
      <c r="O3355" s="740">
        <f t="shared" si="658"/>
        <v>0.72</v>
      </c>
      <c r="P3355" s="797">
        <v>0.39583333333333331</v>
      </c>
      <c r="Q3355" s="627">
        <v>0</v>
      </c>
    </row>
    <row r="3356" spans="1:17" x14ac:dyDescent="0.35">
      <c r="A3356" s="580" t="s">
        <v>16</v>
      </c>
      <c r="B3356" s="581">
        <f>SUM(B3345:B3355)</f>
        <v>357.32000000000005</v>
      </c>
      <c r="C3356" s="581">
        <f>SUM(C3345:C3355)</f>
        <v>354.02</v>
      </c>
      <c r="D3356" s="581">
        <f>SUM(D3345:D3355)</f>
        <v>320.19999999999993</v>
      </c>
      <c r="E3356" s="581"/>
      <c r="F3356" s="581"/>
      <c r="G3356" s="581">
        <f t="shared" ref="G3356:O3356" si="663">SUM(G3345:G3355)</f>
        <v>444.4</v>
      </c>
      <c r="H3356" s="581">
        <f t="shared" si="663"/>
        <v>225.20000000000002</v>
      </c>
      <c r="I3356" s="581">
        <f t="shared" si="663"/>
        <v>855</v>
      </c>
      <c r="J3356" s="581">
        <f t="shared" si="663"/>
        <v>346</v>
      </c>
      <c r="K3356" s="581">
        <f t="shared" si="663"/>
        <v>89.59</v>
      </c>
      <c r="L3356" s="581">
        <f t="shared" si="663"/>
        <v>97.460000000000008</v>
      </c>
      <c r="M3356" s="581">
        <f t="shared" si="663"/>
        <v>12.860000000000001</v>
      </c>
      <c r="N3356" s="581">
        <f t="shared" si="663"/>
        <v>4.88</v>
      </c>
      <c r="O3356" s="581">
        <f t="shared" si="663"/>
        <v>8.870000000000001</v>
      </c>
      <c r="P3356" s="581"/>
      <c r="Q3356" s="581"/>
    </row>
    <row r="3357" spans="1:17" x14ac:dyDescent="0.35">
      <c r="A3357" s="580" t="s">
        <v>18</v>
      </c>
      <c r="B3357" s="581">
        <f>AVERAGE(B3345:B3355)</f>
        <v>32.483636363636371</v>
      </c>
      <c r="C3357" s="581">
        <f>AVERAGE(C3345:C3355)</f>
        <v>32.18363636363636</v>
      </c>
      <c r="D3357" s="581">
        <f>AVERAGE(D3345:D3355)</f>
        <v>32.019999999999996</v>
      </c>
      <c r="E3357" s="581"/>
      <c r="F3357" s="581"/>
      <c r="G3357" s="581">
        <f t="shared" ref="G3357:O3357" si="664">AVERAGE(G3345:G3355)</f>
        <v>40.4</v>
      </c>
      <c r="H3357" s="581">
        <f t="shared" si="664"/>
        <v>20.472727272727273</v>
      </c>
      <c r="I3357" s="581">
        <f t="shared" si="664"/>
        <v>77.727272727272734</v>
      </c>
      <c r="J3357" s="581">
        <f t="shared" si="664"/>
        <v>31.454545454545453</v>
      </c>
      <c r="K3357" s="581">
        <f t="shared" si="664"/>
        <v>8.1445454545454545</v>
      </c>
      <c r="L3357" s="581">
        <f t="shared" si="664"/>
        <v>8.8600000000000012</v>
      </c>
      <c r="M3357" s="581">
        <f t="shared" si="664"/>
        <v>1.1690909090909092</v>
      </c>
      <c r="N3357" s="581">
        <f t="shared" si="664"/>
        <v>0.44363636363636361</v>
      </c>
      <c r="O3357" s="581">
        <f t="shared" si="664"/>
        <v>0.8063636363636365</v>
      </c>
      <c r="P3357" s="581"/>
      <c r="Q3357" s="581"/>
    </row>
    <row r="3358" spans="1:17" x14ac:dyDescent="0.35">
      <c r="A3358" s="580" t="s">
        <v>417</v>
      </c>
      <c r="B3358" s="581">
        <f>B3356+B3343+B3331</f>
        <v>980.44</v>
      </c>
      <c r="C3358" s="581">
        <f>C3356+C3343+C3331</f>
        <v>969.57999999999993</v>
      </c>
      <c r="D3358" s="581">
        <f>D3356+D3343+D3331</f>
        <v>944.27999999999986</v>
      </c>
      <c r="E3358" s="581"/>
      <c r="F3358" s="581"/>
      <c r="G3358" s="581">
        <f t="shared" ref="G3358:O3358" si="665">G3356+G3343+G3331</f>
        <v>1225.5999999999999</v>
      </c>
      <c r="H3358" s="581">
        <f t="shared" si="665"/>
        <v>603.6</v>
      </c>
      <c r="I3358" s="581">
        <f t="shared" si="665"/>
        <v>2431</v>
      </c>
      <c r="J3358" s="581">
        <f t="shared" si="665"/>
        <v>982</v>
      </c>
      <c r="K3358" s="581">
        <f t="shared" si="665"/>
        <v>220.59</v>
      </c>
      <c r="L3358" s="581">
        <f t="shared" si="665"/>
        <v>255</v>
      </c>
      <c r="M3358" s="581">
        <f t="shared" si="665"/>
        <v>32.800000000000004</v>
      </c>
      <c r="N3358" s="581">
        <f t="shared" si="665"/>
        <v>11.559999999999999</v>
      </c>
      <c r="O3358" s="581">
        <f t="shared" si="665"/>
        <v>22.18</v>
      </c>
      <c r="P3358" s="581"/>
      <c r="Q3358" s="581"/>
    </row>
    <row r="3359" spans="1:17" x14ac:dyDescent="0.35">
      <c r="A3359" s="580" t="s">
        <v>21</v>
      </c>
      <c r="B3359" s="581">
        <f>B3358/31</f>
        <v>31.62709677419355</v>
      </c>
      <c r="C3359" s="581">
        <f>C3358/31</f>
        <v>31.276774193548384</v>
      </c>
      <c r="D3359" s="581">
        <f>D3358/31</f>
        <v>30.460645161290319</v>
      </c>
      <c r="E3359" s="581"/>
      <c r="F3359" s="581"/>
      <c r="G3359" s="581">
        <f t="shared" ref="G3359:O3359" si="666">G3358/31</f>
        <v>39.535483870967738</v>
      </c>
      <c r="H3359" s="581">
        <f t="shared" si="666"/>
        <v>19.470967741935485</v>
      </c>
      <c r="I3359" s="581">
        <f t="shared" si="666"/>
        <v>78.41935483870968</v>
      </c>
      <c r="J3359" s="581">
        <f t="shared" si="666"/>
        <v>31.677419354838708</v>
      </c>
      <c r="K3359" s="581">
        <f t="shared" si="666"/>
        <v>7.1158064516129036</v>
      </c>
      <c r="L3359" s="581">
        <f t="shared" si="666"/>
        <v>8.2258064516129039</v>
      </c>
      <c r="M3359" s="581">
        <f t="shared" si="666"/>
        <v>1.0580645161290323</v>
      </c>
      <c r="N3359" s="581">
        <f t="shared" si="666"/>
        <v>0.37290322580645158</v>
      </c>
      <c r="O3359" s="581">
        <f t="shared" si="666"/>
        <v>0.71548387096774191</v>
      </c>
      <c r="P3359" s="581"/>
      <c r="Q3359" s="581"/>
    </row>
    <row r="3360" spans="1:17" x14ac:dyDescent="0.35">
      <c r="A3360" s="634"/>
      <c r="B3360" s="634"/>
      <c r="C3360" s="634"/>
      <c r="D3360" s="634"/>
      <c r="E3360" s="634"/>
      <c r="F3360" s="634"/>
      <c r="G3360" s="634"/>
      <c r="H3360" s="634"/>
      <c r="I3360" s="634"/>
      <c r="J3360" s="634"/>
      <c r="K3360" s="634"/>
      <c r="L3360" s="634"/>
      <c r="M3360" s="634"/>
      <c r="N3360" s="634"/>
      <c r="O3360" s="634"/>
      <c r="P3360" s="634"/>
      <c r="Q3360" s="634"/>
    </row>
    <row r="3361" spans="1:17" ht="15" thickBot="1" x14ac:dyDescent="0.4">
      <c r="A3361" s="634"/>
      <c r="B3361" s="1589" t="s">
        <v>423</v>
      </c>
      <c r="C3361" s="1589"/>
      <c r="D3361" s="1589"/>
      <c r="E3361" s="1589"/>
      <c r="F3361" s="1589"/>
      <c r="G3361" s="1589"/>
      <c r="H3361" s="1589"/>
      <c r="I3361" s="1589"/>
      <c r="J3361" s="1589"/>
      <c r="K3361" s="1589"/>
      <c r="L3361" s="1589"/>
      <c r="M3361" s="1589"/>
      <c r="N3361" s="658"/>
      <c r="O3361" s="658"/>
      <c r="P3361" s="657"/>
      <c r="Q3361" s="634"/>
    </row>
    <row r="3362" spans="1:17" ht="26.25" customHeight="1" x14ac:dyDescent="0.35">
      <c r="A3362" s="1569" t="s">
        <v>1</v>
      </c>
      <c r="B3362" s="1460" t="s">
        <v>23</v>
      </c>
      <c r="C3362" s="1578"/>
      <c r="D3362" s="1578"/>
      <c r="E3362" s="1578"/>
      <c r="F3362" s="1571"/>
      <c r="G3362" s="1460" t="s">
        <v>24</v>
      </c>
      <c r="H3362" s="1571"/>
      <c r="I3362" s="1460" t="s">
        <v>4</v>
      </c>
      <c r="J3362" s="1571"/>
      <c r="K3362" s="1572" t="s">
        <v>5</v>
      </c>
      <c r="L3362" s="1573"/>
      <c r="M3362" s="1590" t="s">
        <v>6</v>
      </c>
      <c r="N3362" s="1591"/>
      <c r="O3362" s="1592"/>
      <c r="P3362" s="1593" t="s">
        <v>7</v>
      </c>
      <c r="Q3362" s="1593" t="s">
        <v>8</v>
      </c>
    </row>
    <row r="3363" spans="1:17" ht="26" x14ac:dyDescent="0.35">
      <c r="A3363" s="1597"/>
      <c r="B3363" s="568" t="s">
        <v>396</v>
      </c>
      <c r="C3363" s="568" t="s">
        <v>399</v>
      </c>
      <c r="D3363" s="709" t="s">
        <v>322</v>
      </c>
      <c r="E3363" s="709" t="s">
        <v>228</v>
      </c>
      <c r="F3363" s="709" t="s">
        <v>229</v>
      </c>
      <c r="G3363" s="568" t="s">
        <v>9</v>
      </c>
      <c r="H3363" s="568" t="s">
        <v>10</v>
      </c>
      <c r="I3363" s="568" t="s">
        <v>9</v>
      </c>
      <c r="J3363" s="568" t="s">
        <v>10</v>
      </c>
      <c r="K3363" s="568" t="s">
        <v>11</v>
      </c>
      <c r="L3363" s="568" t="s">
        <v>12</v>
      </c>
      <c r="M3363" s="606" t="s">
        <v>13</v>
      </c>
      <c r="N3363" s="606" t="s">
        <v>14</v>
      </c>
      <c r="O3363" s="606" t="s">
        <v>15</v>
      </c>
      <c r="P3363" s="1579"/>
      <c r="Q3363" s="1579"/>
    </row>
    <row r="3364" spans="1:17" x14ac:dyDescent="0.35">
      <c r="A3364" s="735">
        <v>1</v>
      </c>
      <c r="B3364" s="627">
        <v>32.68</v>
      </c>
      <c r="C3364" s="627">
        <v>32.04</v>
      </c>
      <c r="D3364" s="772">
        <v>32.479999999999997</v>
      </c>
      <c r="E3364" s="707">
        <v>0</v>
      </c>
      <c r="F3364" s="707">
        <v>0</v>
      </c>
      <c r="G3364" s="751">
        <v>42</v>
      </c>
      <c r="H3364" s="627">
        <v>20.2</v>
      </c>
      <c r="I3364" s="627">
        <v>82</v>
      </c>
      <c r="J3364" s="627">
        <v>29</v>
      </c>
      <c r="K3364" s="627">
        <v>8.8000000000000007</v>
      </c>
      <c r="L3364" s="751">
        <v>10.6</v>
      </c>
      <c r="M3364" s="627">
        <v>1.1100000000000001</v>
      </c>
      <c r="N3364" s="627">
        <v>0.44</v>
      </c>
      <c r="O3364" s="740">
        <f>AVERAGE(M3364:N3364)</f>
        <v>0.77500000000000002</v>
      </c>
      <c r="P3364" s="642">
        <v>0.41319444444444442</v>
      </c>
      <c r="Q3364" s="675">
        <v>0</v>
      </c>
    </row>
    <row r="3365" spans="1:17" x14ac:dyDescent="0.35">
      <c r="A3365" s="735">
        <v>2</v>
      </c>
      <c r="B3365" s="576">
        <v>33.08</v>
      </c>
      <c r="C3365" s="774">
        <v>32.6</v>
      </c>
      <c r="D3365" s="775">
        <v>32.6</v>
      </c>
      <c r="E3365" s="707">
        <v>0</v>
      </c>
      <c r="F3365" s="707">
        <v>0</v>
      </c>
      <c r="G3365" s="776">
        <v>41.6</v>
      </c>
      <c r="H3365" s="572">
        <v>20.6</v>
      </c>
      <c r="I3365" s="750">
        <v>83</v>
      </c>
      <c r="J3365" s="750">
        <v>30</v>
      </c>
      <c r="K3365" s="707">
        <v>0</v>
      </c>
      <c r="L3365" s="751">
        <v>9.82</v>
      </c>
      <c r="M3365" s="751">
        <v>1.29</v>
      </c>
      <c r="N3365" s="627">
        <v>0.21</v>
      </c>
      <c r="O3365" s="740">
        <f t="shared" ref="O3365:O3395" si="667">AVERAGE(M3365:N3365)</f>
        <v>0.75</v>
      </c>
      <c r="P3365" s="642">
        <v>0.40972222222222227</v>
      </c>
      <c r="Q3365" s="675">
        <v>0</v>
      </c>
    </row>
    <row r="3366" spans="1:17" x14ac:dyDescent="0.35">
      <c r="A3366" s="594">
        <v>3</v>
      </c>
      <c r="B3366" s="581">
        <v>32.36</v>
      </c>
      <c r="C3366" s="759">
        <v>32</v>
      </c>
      <c r="D3366" s="772">
        <v>32.6</v>
      </c>
      <c r="E3366" s="707">
        <v>0</v>
      </c>
      <c r="F3366" s="707">
        <v>0</v>
      </c>
      <c r="G3366" s="777">
        <v>41.4</v>
      </c>
      <c r="H3366" s="583">
        <v>18.8</v>
      </c>
      <c r="I3366" s="604">
        <v>60</v>
      </c>
      <c r="J3366" s="604">
        <v>31</v>
      </c>
      <c r="K3366" s="707">
        <v>0</v>
      </c>
      <c r="L3366" s="751">
        <v>9.9600000000000009</v>
      </c>
      <c r="M3366" s="751">
        <v>0.96</v>
      </c>
      <c r="N3366" s="627">
        <v>0.48</v>
      </c>
      <c r="O3366" s="740">
        <f t="shared" si="667"/>
        <v>0.72</v>
      </c>
      <c r="P3366" s="642">
        <v>0.40625</v>
      </c>
      <c r="Q3366" s="675">
        <v>0</v>
      </c>
    </row>
    <row r="3367" spans="1:17" x14ac:dyDescent="0.35">
      <c r="A3367" s="594">
        <v>4</v>
      </c>
      <c r="B3367" s="634">
        <v>32.520000000000003</v>
      </c>
      <c r="C3367" s="634">
        <v>32.200000000000003</v>
      </c>
      <c r="D3367" s="761">
        <v>32.6</v>
      </c>
      <c r="E3367" s="707">
        <v>0</v>
      </c>
      <c r="F3367" s="707">
        <v>0</v>
      </c>
      <c r="G3367" s="778">
        <v>41.4</v>
      </c>
      <c r="H3367" s="579">
        <v>20</v>
      </c>
      <c r="I3367" s="694">
        <v>57</v>
      </c>
      <c r="J3367" s="694">
        <v>29</v>
      </c>
      <c r="K3367" s="707">
        <v>0</v>
      </c>
      <c r="L3367" s="751">
        <v>9.18</v>
      </c>
      <c r="M3367" s="578">
        <v>1.02</v>
      </c>
      <c r="N3367" s="586">
        <v>0.32</v>
      </c>
      <c r="O3367" s="740">
        <f t="shared" si="667"/>
        <v>0.67</v>
      </c>
      <c r="P3367" s="642">
        <v>0.36458333333333331</v>
      </c>
      <c r="Q3367" s="675">
        <v>0</v>
      </c>
    </row>
    <row r="3368" spans="1:17" x14ac:dyDescent="0.35">
      <c r="A3368" s="594">
        <v>5</v>
      </c>
      <c r="B3368" s="634">
        <v>32.64</v>
      </c>
      <c r="C3368" s="634">
        <v>32.119999999999997</v>
      </c>
      <c r="D3368" s="761">
        <v>32.4</v>
      </c>
      <c r="E3368" s="707">
        <v>0</v>
      </c>
      <c r="F3368" s="707">
        <v>0</v>
      </c>
      <c r="G3368" s="777">
        <v>41.4</v>
      </c>
      <c r="H3368" s="583">
        <v>19.8</v>
      </c>
      <c r="I3368" s="694">
        <v>71</v>
      </c>
      <c r="J3368" s="694">
        <v>33</v>
      </c>
      <c r="K3368" s="707">
        <v>0</v>
      </c>
      <c r="L3368" s="751">
        <v>9.44</v>
      </c>
      <c r="M3368" s="578">
        <v>1.1200000000000001</v>
      </c>
      <c r="N3368" s="586">
        <v>0.62</v>
      </c>
      <c r="O3368" s="740">
        <f t="shared" si="667"/>
        <v>0.87000000000000011</v>
      </c>
      <c r="P3368" s="642">
        <v>0.375</v>
      </c>
      <c r="Q3368" s="675">
        <v>0</v>
      </c>
    </row>
    <row r="3369" spans="1:17" x14ac:dyDescent="0.35">
      <c r="A3369" s="594">
        <v>6</v>
      </c>
      <c r="B3369" s="581">
        <v>32.68</v>
      </c>
      <c r="C3369" s="759">
        <v>32.32</v>
      </c>
      <c r="D3369" s="772">
        <v>32.6</v>
      </c>
      <c r="E3369" s="707">
        <v>0</v>
      </c>
      <c r="F3369" s="707">
        <v>0</v>
      </c>
      <c r="G3369" s="777">
        <v>41</v>
      </c>
      <c r="H3369" s="583">
        <v>21.8</v>
      </c>
      <c r="I3369" s="604">
        <v>72</v>
      </c>
      <c r="J3369" s="604">
        <v>27</v>
      </c>
      <c r="K3369" s="707">
        <v>0</v>
      </c>
      <c r="L3369" s="751">
        <v>6.42</v>
      </c>
      <c r="M3369" s="581">
        <v>1.41</v>
      </c>
      <c r="N3369" s="580">
        <v>0.37</v>
      </c>
      <c r="O3369" s="740">
        <f t="shared" si="667"/>
        <v>0.8899999999999999</v>
      </c>
      <c r="P3369" s="642">
        <v>0.29166666666666669</v>
      </c>
      <c r="Q3369" s="675">
        <v>0</v>
      </c>
    </row>
    <row r="3370" spans="1:17" x14ac:dyDescent="0.35">
      <c r="A3370" s="594">
        <v>7</v>
      </c>
      <c r="B3370" s="581">
        <v>33.200000000000003</v>
      </c>
      <c r="C3370" s="759">
        <v>32.36</v>
      </c>
      <c r="D3370" s="772">
        <v>32.56</v>
      </c>
      <c r="E3370" s="707">
        <v>0</v>
      </c>
      <c r="F3370" s="707">
        <v>0</v>
      </c>
      <c r="G3370" s="777">
        <v>40</v>
      </c>
      <c r="H3370" s="583">
        <v>20.399999999999999</v>
      </c>
      <c r="I3370" s="604">
        <v>76</v>
      </c>
      <c r="J3370" s="604">
        <v>29</v>
      </c>
      <c r="K3370" s="707">
        <v>0</v>
      </c>
      <c r="L3370" s="751">
        <v>7.34</v>
      </c>
      <c r="M3370" s="580">
        <v>1.07</v>
      </c>
      <c r="N3370" s="581">
        <v>0.28999999999999998</v>
      </c>
      <c r="O3370" s="740">
        <f t="shared" si="667"/>
        <v>0.68</v>
      </c>
      <c r="P3370" s="642">
        <v>0.37152777777777773</v>
      </c>
      <c r="Q3370" s="675">
        <v>0</v>
      </c>
    </row>
    <row r="3371" spans="1:17" x14ac:dyDescent="0.35">
      <c r="A3371" s="594">
        <v>8</v>
      </c>
      <c r="B3371" s="581">
        <v>33.6</v>
      </c>
      <c r="C3371" s="759">
        <v>32.64</v>
      </c>
      <c r="D3371" s="772">
        <v>32.76</v>
      </c>
      <c r="E3371" s="707">
        <v>0</v>
      </c>
      <c r="F3371" s="707">
        <v>0</v>
      </c>
      <c r="G3371" s="777">
        <v>41.2</v>
      </c>
      <c r="H3371" s="583">
        <v>21.2</v>
      </c>
      <c r="I3371" s="604">
        <v>64</v>
      </c>
      <c r="J3371" s="604">
        <v>31</v>
      </c>
      <c r="K3371" s="707">
        <v>0</v>
      </c>
      <c r="L3371" s="751">
        <v>8.84</v>
      </c>
      <c r="M3371" s="581">
        <v>0.99</v>
      </c>
      <c r="N3371" s="634">
        <v>0.31</v>
      </c>
      <c r="O3371" s="740">
        <f t="shared" si="667"/>
        <v>0.65</v>
      </c>
      <c r="P3371" s="642">
        <v>0.35416666666666669</v>
      </c>
      <c r="Q3371" s="675">
        <v>0</v>
      </c>
    </row>
    <row r="3372" spans="1:17" x14ac:dyDescent="0.35">
      <c r="A3372" s="594">
        <v>9</v>
      </c>
      <c r="B3372" s="581">
        <v>33.72</v>
      </c>
      <c r="C3372" s="759">
        <v>32.96</v>
      </c>
      <c r="D3372" s="772">
        <v>32.880000000000003</v>
      </c>
      <c r="E3372" s="707">
        <v>0</v>
      </c>
      <c r="F3372" s="707">
        <v>0</v>
      </c>
      <c r="G3372" s="777">
        <v>41.8</v>
      </c>
      <c r="H3372" s="583">
        <v>23.6</v>
      </c>
      <c r="I3372" s="604">
        <v>57</v>
      </c>
      <c r="J3372" s="604">
        <v>31</v>
      </c>
      <c r="K3372" s="707">
        <v>0</v>
      </c>
      <c r="L3372" s="751">
        <v>10.72</v>
      </c>
      <c r="M3372" s="581">
        <v>1.4</v>
      </c>
      <c r="N3372" s="581">
        <v>0.51</v>
      </c>
      <c r="O3372" s="740">
        <f t="shared" si="667"/>
        <v>0.95499999999999996</v>
      </c>
      <c r="P3372" s="642">
        <v>0.35416666666666669</v>
      </c>
      <c r="Q3372" s="675">
        <v>0</v>
      </c>
    </row>
    <row r="3373" spans="1:17" x14ac:dyDescent="0.35">
      <c r="A3373" s="735">
        <v>10</v>
      </c>
      <c r="B3373" s="581">
        <v>34.44</v>
      </c>
      <c r="C3373" s="759">
        <v>33.44</v>
      </c>
      <c r="D3373" s="772">
        <v>32.880000000000003</v>
      </c>
      <c r="E3373" s="707">
        <v>0</v>
      </c>
      <c r="F3373" s="707">
        <v>0</v>
      </c>
      <c r="G3373" s="777">
        <v>41.2</v>
      </c>
      <c r="H3373" s="583">
        <v>26</v>
      </c>
      <c r="I3373" s="604">
        <v>44</v>
      </c>
      <c r="J3373" s="604">
        <v>28</v>
      </c>
      <c r="K3373" s="707">
        <v>0</v>
      </c>
      <c r="L3373" s="751">
        <v>10.32</v>
      </c>
      <c r="M3373" s="581">
        <v>1.67</v>
      </c>
      <c r="N3373" s="580">
        <v>0.76</v>
      </c>
      <c r="O3373" s="740">
        <f t="shared" si="667"/>
        <v>1.2149999999999999</v>
      </c>
      <c r="P3373" s="642">
        <v>0.375</v>
      </c>
      <c r="Q3373" s="675">
        <v>0</v>
      </c>
    </row>
    <row r="3374" spans="1:17" x14ac:dyDescent="0.35">
      <c r="A3374" s="580" t="s">
        <v>16</v>
      </c>
      <c r="B3374" s="581">
        <f>SUM(B3364:B3373)</f>
        <v>330.92</v>
      </c>
      <c r="C3374" s="581">
        <f>SUM(C3364:C3373)</f>
        <v>324.67999999999995</v>
      </c>
      <c r="D3374" s="581">
        <f>SUM(D3364:D3373)</f>
        <v>326.36</v>
      </c>
      <c r="E3374" s="581"/>
      <c r="F3374" s="581"/>
      <c r="G3374" s="581">
        <f t="shared" ref="G3374:N3374" si="668">SUM(G3364:G3373)</f>
        <v>413</v>
      </c>
      <c r="H3374" s="581">
        <f t="shared" si="668"/>
        <v>212.39999999999998</v>
      </c>
      <c r="I3374" s="581">
        <f t="shared" si="668"/>
        <v>666</v>
      </c>
      <c r="J3374" s="581">
        <f t="shared" si="668"/>
        <v>298</v>
      </c>
      <c r="K3374" s="581">
        <f t="shared" si="668"/>
        <v>8.8000000000000007</v>
      </c>
      <c r="L3374" s="581">
        <f t="shared" si="668"/>
        <v>92.640000000000015</v>
      </c>
      <c r="M3374" s="581">
        <f t="shared" si="668"/>
        <v>12.040000000000001</v>
      </c>
      <c r="N3374" s="581">
        <f t="shared" si="668"/>
        <v>4.3099999999999996</v>
      </c>
      <c r="O3374" s="740">
        <f t="shared" si="667"/>
        <v>8.1750000000000007</v>
      </c>
      <c r="P3374" s="581"/>
      <c r="Q3374" s="675">
        <v>0</v>
      </c>
    </row>
    <row r="3375" spans="1:17" x14ac:dyDescent="0.35">
      <c r="A3375" s="580" t="s">
        <v>18</v>
      </c>
      <c r="B3375" s="581">
        <f>AVERAGE(B3364:B3373)</f>
        <v>33.091999999999999</v>
      </c>
      <c r="C3375" s="581">
        <f>AVERAGE(C3364:C3373)</f>
        <v>32.467999999999996</v>
      </c>
      <c r="D3375" s="581">
        <f>AVERAGE(D3364:D3373)</f>
        <v>32.636000000000003</v>
      </c>
      <c r="E3375" s="581"/>
      <c r="F3375" s="581"/>
      <c r="G3375" s="581">
        <f t="shared" ref="G3375:N3375" si="669">AVERAGE(G3364:G3373)</f>
        <v>41.3</v>
      </c>
      <c r="H3375" s="581">
        <f t="shared" si="669"/>
        <v>21.24</v>
      </c>
      <c r="I3375" s="581">
        <f t="shared" si="669"/>
        <v>66.599999999999994</v>
      </c>
      <c r="J3375" s="581">
        <f t="shared" si="669"/>
        <v>29.8</v>
      </c>
      <c r="K3375" s="581">
        <f t="shared" si="669"/>
        <v>0.88000000000000012</v>
      </c>
      <c r="L3375" s="581">
        <f t="shared" si="669"/>
        <v>9.2640000000000011</v>
      </c>
      <c r="M3375" s="581">
        <f t="shared" si="669"/>
        <v>1.2040000000000002</v>
      </c>
      <c r="N3375" s="581">
        <f t="shared" si="669"/>
        <v>0.43099999999999994</v>
      </c>
      <c r="O3375" s="740">
        <f t="shared" si="667"/>
        <v>0.81750000000000012</v>
      </c>
      <c r="P3375" s="581"/>
      <c r="Q3375" s="675">
        <v>0</v>
      </c>
    </row>
    <row r="3376" spans="1:17" x14ac:dyDescent="0.35">
      <c r="A3376" s="735">
        <v>11</v>
      </c>
      <c r="B3376" s="586">
        <v>34.28</v>
      </c>
      <c r="C3376" s="759">
        <v>33.44</v>
      </c>
      <c r="D3376" s="772">
        <v>33</v>
      </c>
      <c r="E3376" s="707">
        <v>0</v>
      </c>
      <c r="F3376" s="707">
        <v>0</v>
      </c>
      <c r="G3376" s="778">
        <v>41</v>
      </c>
      <c r="H3376" s="583">
        <v>23</v>
      </c>
      <c r="I3376" s="694">
        <v>60</v>
      </c>
      <c r="J3376" s="694">
        <v>30</v>
      </c>
      <c r="K3376" s="707">
        <v>0</v>
      </c>
      <c r="L3376" s="751">
        <v>10.52</v>
      </c>
      <c r="M3376" s="580">
        <v>1.84</v>
      </c>
      <c r="N3376" s="586">
        <v>0.22</v>
      </c>
      <c r="O3376" s="740">
        <f t="shared" si="667"/>
        <v>1.03</v>
      </c>
      <c r="P3376" s="642">
        <v>0.40972222222222227</v>
      </c>
      <c r="Q3376" s="675">
        <v>0</v>
      </c>
    </row>
    <row r="3377" spans="1:17" x14ac:dyDescent="0.35">
      <c r="A3377" s="594">
        <v>12</v>
      </c>
      <c r="B3377" s="581">
        <v>33.96</v>
      </c>
      <c r="C3377" s="759">
        <v>33.32</v>
      </c>
      <c r="D3377" s="772">
        <v>33.200000000000003</v>
      </c>
      <c r="E3377" s="707">
        <v>0</v>
      </c>
      <c r="F3377" s="707">
        <v>0</v>
      </c>
      <c r="G3377" s="777">
        <v>40.799999999999997</v>
      </c>
      <c r="H3377" s="583">
        <v>20.6</v>
      </c>
      <c r="I3377" s="604">
        <v>72</v>
      </c>
      <c r="J3377" s="604">
        <v>31</v>
      </c>
      <c r="K3377" s="707">
        <v>0</v>
      </c>
      <c r="L3377" s="751">
        <v>7.7</v>
      </c>
      <c r="M3377" s="581">
        <v>1.46</v>
      </c>
      <c r="N3377" s="581">
        <v>0.54</v>
      </c>
      <c r="O3377" s="740">
        <f t="shared" si="667"/>
        <v>1</v>
      </c>
      <c r="P3377" s="642">
        <v>0.39583333333333331</v>
      </c>
      <c r="Q3377" s="675">
        <v>0</v>
      </c>
    </row>
    <row r="3378" spans="1:17" x14ac:dyDescent="0.35">
      <c r="A3378" s="594">
        <v>13</v>
      </c>
      <c r="B3378" s="671">
        <v>34.04</v>
      </c>
      <c r="C3378" s="780">
        <v>33.4</v>
      </c>
      <c r="D3378" s="781">
        <v>33.200000000000003</v>
      </c>
      <c r="E3378" s="707">
        <v>0</v>
      </c>
      <c r="F3378" s="707">
        <v>0</v>
      </c>
      <c r="G3378" s="782">
        <v>42</v>
      </c>
      <c r="H3378" s="670">
        <v>22</v>
      </c>
      <c r="I3378" s="783">
        <v>69</v>
      </c>
      <c r="J3378" s="783">
        <v>31</v>
      </c>
      <c r="K3378" s="707">
        <v>0</v>
      </c>
      <c r="L3378" s="757">
        <v>8.84</v>
      </c>
      <c r="M3378" s="671">
        <v>1.17</v>
      </c>
      <c r="N3378" s="754">
        <v>0.56000000000000005</v>
      </c>
      <c r="O3378" s="740">
        <f t="shared" si="667"/>
        <v>0.86499999999999999</v>
      </c>
      <c r="P3378" s="676">
        <v>0.34027777777777773</v>
      </c>
      <c r="Q3378" s="675">
        <v>0</v>
      </c>
    </row>
    <row r="3379" spans="1:17" x14ac:dyDescent="0.35">
      <c r="A3379" s="594">
        <v>14</v>
      </c>
      <c r="B3379" s="671">
        <v>33.4</v>
      </c>
      <c r="C3379" s="780">
        <v>33.08</v>
      </c>
      <c r="D3379" s="781">
        <v>33.08</v>
      </c>
      <c r="E3379" s="707">
        <v>0</v>
      </c>
      <c r="F3379" s="707">
        <v>0</v>
      </c>
      <c r="G3379" s="782">
        <v>40.6</v>
      </c>
      <c r="H3379" s="670">
        <v>26</v>
      </c>
      <c r="I3379" s="783">
        <v>58</v>
      </c>
      <c r="J3379" s="783">
        <v>34</v>
      </c>
      <c r="K3379" s="707">
        <v>0</v>
      </c>
      <c r="L3379" s="756">
        <v>10</v>
      </c>
      <c r="M3379" s="630">
        <v>2.29</v>
      </c>
      <c r="N3379" s="671">
        <v>1.35</v>
      </c>
      <c r="O3379" s="740">
        <f t="shared" si="667"/>
        <v>1.82</v>
      </c>
      <c r="P3379" s="676">
        <v>0.13541666666666666</v>
      </c>
      <c r="Q3379" s="675">
        <v>0</v>
      </c>
    </row>
    <row r="3380" spans="1:17" x14ac:dyDescent="0.35">
      <c r="A3380" s="594">
        <v>15</v>
      </c>
      <c r="B3380" s="671">
        <v>32.799999999999997</v>
      </c>
      <c r="C3380" s="780">
        <v>32.64</v>
      </c>
      <c r="D3380" s="781">
        <v>33.159999999999997</v>
      </c>
      <c r="E3380" s="707">
        <v>0</v>
      </c>
      <c r="F3380" s="707">
        <v>0</v>
      </c>
      <c r="G3380" s="782">
        <v>38.6</v>
      </c>
      <c r="H3380" s="670">
        <v>22.2</v>
      </c>
      <c r="I3380" s="783">
        <v>92</v>
      </c>
      <c r="J3380" s="783">
        <v>36</v>
      </c>
      <c r="K3380" s="707">
        <v>0</v>
      </c>
      <c r="L3380" s="634">
        <v>6.94</v>
      </c>
      <c r="M3380" s="671">
        <v>2.14</v>
      </c>
      <c r="N3380" s="626">
        <v>0.69</v>
      </c>
      <c r="O3380" s="740">
        <f t="shared" si="667"/>
        <v>1.415</v>
      </c>
      <c r="P3380" s="676">
        <v>0.21527777777777779</v>
      </c>
      <c r="Q3380" s="675">
        <v>0</v>
      </c>
    </row>
    <row r="3381" spans="1:17" x14ac:dyDescent="0.35">
      <c r="A3381" s="594">
        <v>16</v>
      </c>
      <c r="B3381" s="671">
        <v>32.799999999999997</v>
      </c>
      <c r="C3381" s="780">
        <v>32.36</v>
      </c>
      <c r="D3381" s="781">
        <v>33.200000000000003</v>
      </c>
      <c r="E3381" s="707">
        <v>0</v>
      </c>
      <c r="F3381" s="707">
        <v>0</v>
      </c>
      <c r="G3381" s="782">
        <v>39</v>
      </c>
      <c r="H3381" s="670">
        <v>23</v>
      </c>
      <c r="I3381" s="783">
        <v>92</v>
      </c>
      <c r="J3381" s="783">
        <v>37</v>
      </c>
      <c r="K3381" s="707">
        <v>0</v>
      </c>
      <c r="L3381" s="756">
        <v>7.52</v>
      </c>
      <c r="M3381" s="671">
        <v>1.32</v>
      </c>
      <c r="N3381" s="754">
        <v>1.8</v>
      </c>
      <c r="O3381" s="740">
        <f t="shared" si="667"/>
        <v>1.56</v>
      </c>
      <c r="P3381" s="676">
        <v>0.2986111111111111</v>
      </c>
      <c r="Q3381" s="675">
        <v>8</v>
      </c>
    </row>
    <row r="3382" spans="1:17" x14ac:dyDescent="0.35">
      <c r="A3382" s="594">
        <v>17</v>
      </c>
      <c r="B3382" s="671">
        <v>33.26</v>
      </c>
      <c r="C3382" s="780">
        <v>32.36</v>
      </c>
      <c r="D3382" s="781">
        <v>32.96</v>
      </c>
      <c r="E3382" s="707">
        <v>0</v>
      </c>
      <c r="F3382" s="707">
        <v>0</v>
      </c>
      <c r="G3382" s="782">
        <v>39.799999999999997</v>
      </c>
      <c r="H3382" s="670">
        <v>22</v>
      </c>
      <c r="I3382" s="783">
        <v>80</v>
      </c>
      <c r="J3382" s="783">
        <v>36</v>
      </c>
      <c r="K3382" s="707">
        <v>0</v>
      </c>
      <c r="L3382" s="757">
        <v>8.32</v>
      </c>
      <c r="M3382" s="671">
        <v>1.71</v>
      </c>
      <c r="N3382" s="754">
        <v>0.6</v>
      </c>
      <c r="O3382" s="740">
        <f t="shared" si="667"/>
        <v>1.155</v>
      </c>
      <c r="P3382" s="676">
        <v>0.41319444444444442</v>
      </c>
      <c r="Q3382" s="675">
        <v>2.2000000000000002</v>
      </c>
    </row>
    <row r="3383" spans="1:17" x14ac:dyDescent="0.35">
      <c r="A3383" s="594">
        <v>18</v>
      </c>
      <c r="B3383" s="758">
        <v>34.119999999999997</v>
      </c>
      <c r="C3383" s="780">
        <v>33.28</v>
      </c>
      <c r="D3383" s="781">
        <v>33.04</v>
      </c>
      <c r="E3383" s="707">
        <v>0</v>
      </c>
      <c r="F3383" s="707">
        <v>0</v>
      </c>
      <c r="G3383" s="784">
        <v>40.4</v>
      </c>
      <c r="H3383" s="670">
        <v>25</v>
      </c>
      <c r="I3383" s="785">
        <v>63</v>
      </c>
      <c r="J3383" s="785">
        <v>35</v>
      </c>
      <c r="K3383" s="707">
        <v>0</v>
      </c>
      <c r="L3383" s="627">
        <v>10.4</v>
      </c>
      <c r="M3383" s="630">
        <v>1.27</v>
      </c>
      <c r="N3383" s="758">
        <v>1.08</v>
      </c>
      <c r="O3383" s="740">
        <f t="shared" si="667"/>
        <v>1.175</v>
      </c>
      <c r="P3383" s="676">
        <v>0.34722222222222227</v>
      </c>
      <c r="Q3383" s="675">
        <v>0</v>
      </c>
    </row>
    <row r="3384" spans="1:17" x14ac:dyDescent="0.35">
      <c r="A3384" s="594">
        <v>19</v>
      </c>
      <c r="B3384" s="671">
        <v>33.56</v>
      </c>
      <c r="C3384" s="780">
        <v>33.159999999999997</v>
      </c>
      <c r="D3384" s="781">
        <v>33</v>
      </c>
      <c r="E3384" s="707">
        <v>0</v>
      </c>
      <c r="F3384" s="707">
        <v>0</v>
      </c>
      <c r="G3384" s="782">
        <v>40.6</v>
      </c>
      <c r="H3384" s="670">
        <v>25.4</v>
      </c>
      <c r="I3384" s="783">
        <v>77</v>
      </c>
      <c r="J3384" s="783">
        <v>37</v>
      </c>
      <c r="K3384" s="707">
        <v>0</v>
      </c>
      <c r="L3384" s="756">
        <v>8.5</v>
      </c>
      <c r="M3384" s="671">
        <v>2.61</v>
      </c>
      <c r="N3384" s="671">
        <v>1.1399999999999999</v>
      </c>
      <c r="O3384" s="740">
        <f t="shared" si="667"/>
        <v>1.875</v>
      </c>
      <c r="P3384" s="676">
        <v>0.3298611111111111</v>
      </c>
      <c r="Q3384" s="675">
        <v>0</v>
      </c>
    </row>
    <row r="3385" spans="1:17" x14ac:dyDescent="0.35">
      <c r="A3385" s="735">
        <v>20</v>
      </c>
      <c r="B3385" s="671">
        <v>34.200000000000003</v>
      </c>
      <c r="C3385" s="780">
        <v>33.44</v>
      </c>
      <c r="D3385" s="781">
        <v>33.119999999999997</v>
      </c>
      <c r="E3385" s="707">
        <v>0</v>
      </c>
      <c r="F3385" s="707">
        <v>0</v>
      </c>
      <c r="G3385" s="782">
        <v>40.6</v>
      </c>
      <c r="H3385" s="670">
        <v>23.6</v>
      </c>
      <c r="I3385" s="783">
        <v>65</v>
      </c>
      <c r="J3385" s="783">
        <v>36</v>
      </c>
      <c r="K3385" s="707">
        <v>0</v>
      </c>
      <c r="L3385" s="756">
        <v>9.6</v>
      </c>
      <c r="M3385" s="671">
        <v>1.42</v>
      </c>
      <c r="N3385" s="630">
        <v>1.2</v>
      </c>
      <c r="O3385" s="740">
        <f t="shared" si="667"/>
        <v>1.31</v>
      </c>
      <c r="P3385" s="676">
        <v>0.3125</v>
      </c>
      <c r="Q3385" s="675">
        <v>0</v>
      </c>
    </row>
    <row r="3386" spans="1:17" x14ac:dyDescent="0.35">
      <c r="A3386" s="580" t="s">
        <v>16</v>
      </c>
      <c r="B3386" s="581">
        <f>SUM(B3376:B3385)</f>
        <v>336.42</v>
      </c>
      <c r="C3386" s="581">
        <f>SUM(C3376:C3385)</f>
        <v>330.47999999999996</v>
      </c>
      <c r="D3386" s="581">
        <f>SUM(D3376:D3385)</f>
        <v>330.96000000000004</v>
      </c>
      <c r="E3386" s="581"/>
      <c r="F3386" s="581"/>
      <c r="G3386" s="581">
        <f>SUM(G3376:G3385)</f>
        <v>403.40000000000003</v>
      </c>
      <c r="H3386" s="581">
        <f>SUM(H3376:H3385)</f>
        <v>232.8</v>
      </c>
      <c r="I3386" s="581">
        <f>SUM(I3376:I3385)</f>
        <v>728</v>
      </c>
      <c r="J3386" s="581">
        <f>SUM(J3376:J3385)</f>
        <v>343</v>
      </c>
      <c r="K3386" s="581"/>
      <c r="L3386" s="581">
        <f>SUM(L3376:L3385)</f>
        <v>88.339999999999989</v>
      </c>
      <c r="M3386" s="581">
        <f>SUM(M3376:M3385)</f>
        <v>17.229999999999997</v>
      </c>
      <c r="N3386" s="581">
        <f>SUM(N3376:N3385)</f>
        <v>9.18</v>
      </c>
      <c r="O3386" s="740">
        <f t="shared" si="667"/>
        <v>13.204999999999998</v>
      </c>
      <c r="P3386" s="581"/>
      <c r="Q3386" s="675">
        <v>0</v>
      </c>
    </row>
    <row r="3387" spans="1:17" x14ac:dyDescent="0.35">
      <c r="A3387" s="580" t="s">
        <v>18</v>
      </c>
      <c r="B3387" s="581">
        <f>AVERAGE(B3376:B3385)</f>
        <v>33.642000000000003</v>
      </c>
      <c r="C3387" s="581">
        <f>AVERAGE(C3376:C3385)</f>
        <v>33.047999999999995</v>
      </c>
      <c r="D3387" s="581">
        <f>AVERAGE(D3376:D3385)</f>
        <v>33.096000000000004</v>
      </c>
      <c r="E3387" s="581"/>
      <c r="F3387" s="581"/>
      <c r="G3387" s="581">
        <f>AVERAGE(G3376:G3385)</f>
        <v>40.340000000000003</v>
      </c>
      <c r="H3387" s="581">
        <f>AVERAGE(H3376:H3385)</f>
        <v>23.28</v>
      </c>
      <c r="I3387" s="581">
        <f>AVERAGE(I3376:I3385)</f>
        <v>72.8</v>
      </c>
      <c r="J3387" s="581">
        <f>AVERAGE(J3376:J3385)</f>
        <v>34.299999999999997</v>
      </c>
      <c r="K3387" s="581"/>
      <c r="L3387" s="581">
        <f>AVERAGE(L3376:L3385)</f>
        <v>8.8339999999999996</v>
      </c>
      <c r="M3387" s="581">
        <f>AVERAGE(M3376:M3385)</f>
        <v>1.7229999999999996</v>
      </c>
      <c r="N3387" s="581">
        <f>AVERAGE(N3376:N3385)</f>
        <v>0.91799999999999993</v>
      </c>
      <c r="O3387" s="740">
        <f t="shared" si="667"/>
        <v>1.3204999999999998</v>
      </c>
      <c r="P3387" s="581"/>
      <c r="Q3387" s="675">
        <v>0</v>
      </c>
    </row>
    <row r="3388" spans="1:17" x14ac:dyDescent="0.35">
      <c r="A3388" s="735">
        <v>21</v>
      </c>
      <c r="B3388" s="671">
        <v>33.159999999999997</v>
      </c>
      <c r="C3388" s="780">
        <v>33.04</v>
      </c>
      <c r="D3388" s="781">
        <v>33.200000000000003</v>
      </c>
      <c r="E3388" s="707">
        <v>0</v>
      </c>
      <c r="F3388" s="707">
        <v>0</v>
      </c>
      <c r="G3388" s="782">
        <v>40.6</v>
      </c>
      <c r="H3388" s="670">
        <v>22.4</v>
      </c>
      <c r="I3388" s="783">
        <v>73</v>
      </c>
      <c r="J3388" s="783">
        <v>42</v>
      </c>
      <c r="K3388" s="707">
        <v>0</v>
      </c>
      <c r="L3388" s="756">
        <v>8.1999999999999993</v>
      </c>
      <c r="M3388" s="630">
        <v>2.0299999999999998</v>
      </c>
      <c r="N3388" s="671">
        <v>1.32</v>
      </c>
      <c r="O3388" s="740">
        <f t="shared" si="667"/>
        <v>1.6749999999999998</v>
      </c>
      <c r="P3388" s="676">
        <v>0.17361111111111113</v>
      </c>
      <c r="Q3388" s="675">
        <v>0</v>
      </c>
    </row>
    <row r="3389" spans="1:17" x14ac:dyDescent="0.35">
      <c r="A3389" s="594">
        <v>22</v>
      </c>
      <c r="B3389" s="671">
        <v>33.36</v>
      </c>
      <c r="C3389" s="780">
        <v>32.700000000000003</v>
      </c>
      <c r="D3389" s="781">
        <v>32.28</v>
      </c>
      <c r="E3389" s="707">
        <v>0</v>
      </c>
      <c r="F3389" s="707">
        <v>0</v>
      </c>
      <c r="G3389" s="782">
        <v>39.799999999999997</v>
      </c>
      <c r="H3389" s="670">
        <v>21.6</v>
      </c>
      <c r="I3389" s="783">
        <v>73</v>
      </c>
      <c r="J3389" s="783">
        <v>36</v>
      </c>
      <c r="K3389" s="707">
        <v>0</v>
      </c>
      <c r="L3389" s="756"/>
      <c r="M3389" s="671">
        <v>2.16</v>
      </c>
      <c r="N3389" s="671">
        <v>0.89</v>
      </c>
      <c r="O3389" s="740">
        <f t="shared" si="667"/>
        <v>1.5250000000000001</v>
      </c>
      <c r="P3389" s="676">
        <v>0.3576388888888889</v>
      </c>
      <c r="Q3389" s="675">
        <v>0</v>
      </c>
    </row>
    <row r="3390" spans="1:17" x14ac:dyDescent="0.35">
      <c r="A3390" s="594">
        <v>23</v>
      </c>
      <c r="B3390" s="671">
        <v>33.72</v>
      </c>
      <c r="C3390" s="780">
        <v>33.08</v>
      </c>
      <c r="D3390" s="781">
        <v>33.28</v>
      </c>
      <c r="E3390" s="707">
        <v>0</v>
      </c>
      <c r="F3390" s="707">
        <v>0</v>
      </c>
      <c r="G3390" s="782">
        <v>39</v>
      </c>
      <c r="H3390" s="670">
        <v>21.6</v>
      </c>
      <c r="I3390" s="783">
        <v>84</v>
      </c>
      <c r="J3390" s="783">
        <v>37</v>
      </c>
      <c r="K3390" s="707">
        <v>0</v>
      </c>
      <c r="L3390" s="756"/>
      <c r="M3390" s="671">
        <v>2.04</v>
      </c>
      <c r="N3390" s="671">
        <v>1.5</v>
      </c>
      <c r="O3390" s="740">
        <f t="shared" si="667"/>
        <v>1.77</v>
      </c>
      <c r="P3390" s="676">
        <v>0.34722222222222227</v>
      </c>
      <c r="Q3390" s="675">
        <v>0</v>
      </c>
    </row>
    <row r="3391" spans="1:17" x14ac:dyDescent="0.35">
      <c r="A3391" s="594">
        <v>24</v>
      </c>
      <c r="B3391" s="671">
        <v>34.04</v>
      </c>
      <c r="C3391" s="780">
        <v>33.24</v>
      </c>
      <c r="D3391" s="781">
        <v>33.32</v>
      </c>
      <c r="E3391" s="707">
        <v>0</v>
      </c>
      <c r="F3391" s="707">
        <v>0</v>
      </c>
      <c r="G3391" s="782">
        <v>38.4</v>
      </c>
      <c r="H3391" s="670">
        <v>22.8</v>
      </c>
      <c r="I3391" s="783">
        <v>92</v>
      </c>
      <c r="J3391" s="783">
        <v>37</v>
      </c>
      <c r="K3391" s="707">
        <v>0</v>
      </c>
      <c r="L3391" s="756">
        <v>8</v>
      </c>
      <c r="M3391" s="671">
        <v>1.78</v>
      </c>
      <c r="N3391" s="630">
        <v>0.78</v>
      </c>
      <c r="O3391" s="740">
        <f t="shared" si="667"/>
        <v>1.28</v>
      </c>
      <c r="P3391" s="676">
        <v>0.38194444444444442</v>
      </c>
      <c r="Q3391" s="675">
        <v>0</v>
      </c>
    </row>
    <row r="3392" spans="1:17" x14ac:dyDescent="0.35">
      <c r="A3392" s="594">
        <v>25</v>
      </c>
      <c r="B3392" s="671">
        <v>33.32</v>
      </c>
      <c r="C3392" s="780">
        <v>32.76</v>
      </c>
      <c r="D3392" s="781">
        <v>33.36</v>
      </c>
      <c r="E3392" s="707">
        <v>0</v>
      </c>
      <c r="F3392" s="707">
        <v>0</v>
      </c>
      <c r="G3392" s="778">
        <v>39.200000000000003</v>
      </c>
      <c r="H3392" s="583">
        <v>20.399999999999999</v>
      </c>
      <c r="I3392" s="783">
        <v>88</v>
      </c>
      <c r="J3392" s="783">
        <v>42</v>
      </c>
      <c r="K3392" s="707">
        <v>0</v>
      </c>
      <c r="L3392" s="751">
        <v>6.06</v>
      </c>
      <c r="M3392" s="652">
        <v>1.75</v>
      </c>
      <c r="N3392" s="581">
        <v>1.1599999999999999</v>
      </c>
      <c r="O3392" s="740">
        <f t="shared" si="667"/>
        <v>1.4550000000000001</v>
      </c>
      <c r="P3392" s="642">
        <v>0.41666666666666669</v>
      </c>
      <c r="Q3392" s="627">
        <v>3.8</v>
      </c>
    </row>
    <row r="3393" spans="1:17" x14ac:dyDescent="0.35">
      <c r="A3393" s="594">
        <v>26</v>
      </c>
      <c r="B3393" s="581">
        <v>34</v>
      </c>
      <c r="C3393" s="759">
        <v>33.159999999999997</v>
      </c>
      <c r="D3393" s="772">
        <v>33.4</v>
      </c>
      <c r="E3393" s="707">
        <v>0</v>
      </c>
      <c r="F3393" s="707">
        <v>0</v>
      </c>
      <c r="G3393" s="777">
        <v>41</v>
      </c>
      <c r="H3393" s="583">
        <v>22.6</v>
      </c>
      <c r="I3393" s="604">
        <v>84</v>
      </c>
      <c r="J3393" s="604">
        <v>34</v>
      </c>
      <c r="K3393" s="707">
        <v>0</v>
      </c>
      <c r="L3393" s="751">
        <v>10.48</v>
      </c>
      <c r="M3393" s="576">
        <v>1.47</v>
      </c>
      <c r="N3393" s="576">
        <v>0.39</v>
      </c>
      <c r="O3393" s="740">
        <f t="shared" si="667"/>
        <v>0.92999999999999994</v>
      </c>
      <c r="P3393" s="642">
        <v>0.41666666666666669</v>
      </c>
      <c r="Q3393" s="675">
        <v>0</v>
      </c>
    </row>
    <row r="3394" spans="1:17" x14ac:dyDescent="0.35">
      <c r="A3394" s="594">
        <v>27</v>
      </c>
      <c r="B3394" s="581">
        <v>34.4</v>
      </c>
      <c r="C3394" s="759">
        <v>33.520000000000003</v>
      </c>
      <c r="D3394" s="772">
        <v>33.4</v>
      </c>
      <c r="E3394" s="707">
        <v>0</v>
      </c>
      <c r="F3394" s="707">
        <v>0</v>
      </c>
      <c r="G3394" s="777">
        <v>42</v>
      </c>
      <c r="H3394" s="583">
        <v>23</v>
      </c>
      <c r="I3394" s="604">
        <v>63</v>
      </c>
      <c r="J3394" s="604">
        <v>29</v>
      </c>
      <c r="K3394" s="707">
        <v>0</v>
      </c>
      <c r="L3394" s="634">
        <v>10.86</v>
      </c>
      <c r="M3394" s="581">
        <v>1.34</v>
      </c>
      <c r="N3394" s="580">
        <v>0.31</v>
      </c>
      <c r="O3394" s="740">
        <f t="shared" si="667"/>
        <v>0.82500000000000007</v>
      </c>
      <c r="P3394" s="642">
        <v>0.41666666666666669</v>
      </c>
      <c r="Q3394" s="675">
        <v>0</v>
      </c>
    </row>
    <row r="3395" spans="1:17" x14ac:dyDescent="0.35">
      <c r="A3395" s="594">
        <v>28</v>
      </c>
      <c r="B3395" s="581">
        <v>34.44</v>
      </c>
      <c r="C3395" s="759">
        <v>33.64</v>
      </c>
      <c r="D3395" s="772">
        <v>33.479999999999997</v>
      </c>
      <c r="E3395" s="707">
        <v>0</v>
      </c>
      <c r="F3395" s="707">
        <v>0</v>
      </c>
      <c r="G3395" s="777">
        <v>41</v>
      </c>
      <c r="H3395" s="583">
        <v>23.4</v>
      </c>
      <c r="I3395" s="604">
        <v>73</v>
      </c>
      <c r="J3395" s="604">
        <v>33</v>
      </c>
      <c r="K3395" s="707">
        <v>0</v>
      </c>
      <c r="L3395" s="627">
        <v>10.4</v>
      </c>
      <c r="M3395" s="580">
        <v>1.51</v>
      </c>
      <c r="N3395" s="581">
        <v>0.37</v>
      </c>
      <c r="O3395" s="740">
        <f t="shared" si="667"/>
        <v>0.94</v>
      </c>
      <c r="P3395" s="642">
        <v>0.40972222222222227</v>
      </c>
      <c r="Q3395" s="675">
        <v>0</v>
      </c>
    </row>
    <row r="3396" spans="1:17" x14ac:dyDescent="0.35">
      <c r="A3396" s="580" t="s">
        <v>16</v>
      </c>
      <c r="B3396" s="581">
        <f>SUM(B3388:B3395)</f>
        <v>270.44</v>
      </c>
      <c r="C3396" s="581">
        <f>SUM(C3388:C3395)</f>
        <v>265.14</v>
      </c>
      <c r="D3396" s="581">
        <f>SUM(D3388:D3395)</f>
        <v>265.72000000000003</v>
      </c>
      <c r="E3396" s="581"/>
      <c r="F3396" s="581"/>
      <c r="G3396" s="581">
        <f>SUM(G3388:G3395)</f>
        <v>321</v>
      </c>
      <c r="H3396" s="581">
        <f>SUM(H3388:H3395)</f>
        <v>177.79999999999998</v>
      </c>
      <c r="I3396" s="581">
        <f>SUM(I3388:I3395)</f>
        <v>630</v>
      </c>
      <c r="J3396" s="581">
        <f>SUM(J3388:J3395)</f>
        <v>290</v>
      </c>
      <c r="K3396" s="581"/>
      <c r="L3396" s="581">
        <f>SUM(L3388:L3395)</f>
        <v>53.999999999999993</v>
      </c>
      <c r="M3396" s="581">
        <f>SUM(M3388:M3395)</f>
        <v>14.08</v>
      </c>
      <c r="N3396" s="581">
        <f>SUM(N3388:N3395)</f>
        <v>6.72</v>
      </c>
      <c r="O3396" s="581">
        <f t="shared" ref="O3396" si="670">SUM(O3388:O3395)</f>
        <v>10.4</v>
      </c>
      <c r="P3396" s="581"/>
      <c r="Q3396" s="581"/>
    </row>
    <row r="3397" spans="1:17" x14ac:dyDescent="0.35">
      <c r="A3397" s="580" t="s">
        <v>18</v>
      </c>
      <c r="B3397" s="581">
        <f>AVERAGE(B3388:B3395)</f>
        <v>33.805</v>
      </c>
      <c r="C3397" s="581">
        <f>AVERAGE(C3388:C3395)</f>
        <v>33.142499999999998</v>
      </c>
      <c r="D3397" s="581">
        <f>AVERAGE(D3388:D3395)</f>
        <v>33.215000000000003</v>
      </c>
      <c r="E3397" s="581"/>
      <c r="F3397" s="581"/>
      <c r="G3397" s="581">
        <f>AVERAGE(G3388:G3395)</f>
        <v>40.125</v>
      </c>
      <c r="H3397" s="581">
        <f>AVERAGE(H3388:H3395)</f>
        <v>22.224999999999998</v>
      </c>
      <c r="I3397" s="581">
        <f>AVERAGE(I3388:I3395)</f>
        <v>78.75</v>
      </c>
      <c r="J3397" s="581">
        <f>AVERAGE(J3388:J3395)</f>
        <v>36.25</v>
      </c>
      <c r="K3397" s="581"/>
      <c r="L3397" s="581">
        <f>AVERAGE(L3388:L3395)</f>
        <v>8.9999999999999982</v>
      </c>
      <c r="M3397" s="581">
        <f>AVERAGE(M3388:M3395)</f>
        <v>1.76</v>
      </c>
      <c r="N3397" s="581">
        <f>AVERAGE(N3388:N3395)</f>
        <v>0.84</v>
      </c>
      <c r="O3397" s="581">
        <f t="shared" ref="O3397" si="671">AVERAGE(O3388:O3395)</f>
        <v>1.3</v>
      </c>
      <c r="P3397" s="581"/>
      <c r="Q3397" s="581"/>
    </row>
    <row r="3398" spans="1:17" x14ac:dyDescent="0.35">
      <c r="A3398" s="580" t="s">
        <v>417</v>
      </c>
      <c r="B3398" s="581">
        <f>B3396+B3386+B3374</f>
        <v>937.78</v>
      </c>
      <c r="C3398" s="581">
        <f>C3396+C3386+C3374</f>
        <v>920.29999999999984</v>
      </c>
      <c r="D3398" s="581">
        <f>D3396+D3386+D3374</f>
        <v>923.04000000000008</v>
      </c>
      <c r="E3398" s="581"/>
      <c r="F3398" s="581"/>
      <c r="G3398" s="581">
        <f>G3396+G3386+G3374</f>
        <v>1137.4000000000001</v>
      </c>
      <c r="H3398" s="581">
        <f>H3396+H3386+H3374</f>
        <v>623</v>
      </c>
      <c r="I3398" s="581">
        <f>I3396+I3386+I3374</f>
        <v>2024</v>
      </c>
      <c r="J3398" s="581">
        <f>J3396+J3386+J3374</f>
        <v>931</v>
      </c>
      <c r="K3398" s="581"/>
      <c r="L3398" s="581">
        <f>L3396+L3386+L3374</f>
        <v>234.98</v>
      </c>
      <c r="M3398" s="581">
        <f>M3396+M3386+M3374</f>
        <v>43.349999999999994</v>
      </c>
      <c r="N3398" s="581">
        <f>N3396+N3386+N3374</f>
        <v>20.209999999999997</v>
      </c>
      <c r="O3398" s="581">
        <f t="shared" ref="O3398" si="672">O3396+O3386+O3374</f>
        <v>31.779999999999998</v>
      </c>
      <c r="P3398" s="581"/>
      <c r="Q3398" s="581"/>
    </row>
    <row r="3399" spans="1:17" x14ac:dyDescent="0.35">
      <c r="A3399" s="580" t="s">
        <v>21</v>
      </c>
      <c r="B3399" s="581">
        <f>B3398/28</f>
        <v>33.492142857142859</v>
      </c>
      <c r="C3399" s="581">
        <f>C3398/28</f>
        <v>32.86785714285714</v>
      </c>
      <c r="D3399" s="581">
        <f>D3398/28</f>
        <v>32.965714285714292</v>
      </c>
      <c r="E3399" s="581"/>
      <c r="F3399" s="581"/>
      <c r="G3399" s="581">
        <f>G3398/28</f>
        <v>40.621428571428574</v>
      </c>
      <c r="H3399" s="581">
        <f>H3398/28</f>
        <v>22.25</v>
      </c>
      <c r="I3399" s="581">
        <f>I3398/28</f>
        <v>72.285714285714292</v>
      </c>
      <c r="J3399" s="581">
        <f>J3398/28</f>
        <v>33.25</v>
      </c>
      <c r="K3399" s="581"/>
      <c r="L3399" s="581">
        <f>L3398/28</f>
        <v>8.392142857142856</v>
      </c>
      <c r="M3399" s="581">
        <f>M3398/28</f>
        <v>1.5482142857142855</v>
      </c>
      <c r="N3399" s="581">
        <f>N3398/28</f>
        <v>0.72178571428571414</v>
      </c>
      <c r="O3399" s="581">
        <f t="shared" ref="O3399" si="673">O3398/28</f>
        <v>1.135</v>
      </c>
      <c r="P3399" s="581"/>
      <c r="Q3399" s="581"/>
    </row>
    <row r="3400" spans="1:17" x14ac:dyDescent="0.35">
      <c r="A3400" s="634"/>
      <c r="B3400" s="634"/>
      <c r="C3400" s="634"/>
      <c r="D3400" s="634"/>
      <c r="E3400" s="634"/>
      <c r="F3400" s="634"/>
      <c r="G3400" s="634"/>
      <c r="H3400" s="634"/>
      <c r="I3400" s="634"/>
      <c r="J3400" s="634"/>
      <c r="K3400" s="634"/>
      <c r="L3400" s="634"/>
      <c r="M3400" s="634"/>
      <c r="N3400" s="634"/>
      <c r="O3400" s="634"/>
      <c r="P3400" s="634"/>
      <c r="Q3400" s="634"/>
    </row>
    <row r="3401" spans="1:17" ht="15" thickBot="1" x14ac:dyDescent="0.4">
      <c r="A3401" s="634"/>
      <c r="B3401" s="1589" t="s">
        <v>424</v>
      </c>
      <c r="C3401" s="1589"/>
      <c r="D3401" s="1589"/>
      <c r="E3401" s="1589"/>
      <c r="F3401" s="1589"/>
      <c r="G3401" s="1589"/>
      <c r="H3401" s="1589"/>
      <c r="I3401" s="1589"/>
      <c r="J3401" s="1589"/>
      <c r="K3401" s="1589"/>
      <c r="L3401" s="1589"/>
      <c r="M3401" s="1589"/>
      <c r="N3401" s="658"/>
      <c r="O3401" s="658"/>
      <c r="P3401" s="657"/>
      <c r="Q3401" s="634"/>
    </row>
    <row r="3402" spans="1:17" ht="27" customHeight="1" x14ac:dyDescent="0.35">
      <c r="A3402" s="1569" t="s">
        <v>1</v>
      </c>
      <c r="B3402" s="1460" t="s">
        <v>23</v>
      </c>
      <c r="C3402" s="1578"/>
      <c r="D3402" s="1578"/>
      <c r="E3402" s="1578"/>
      <c r="F3402" s="1571"/>
      <c r="G3402" s="1460" t="s">
        <v>24</v>
      </c>
      <c r="H3402" s="1571"/>
      <c r="I3402" s="1460" t="s">
        <v>4</v>
      </c>
      <c r="J3402" s="1571"/>
      <c r="K3402" s="1572" t="s">
        <v>5</v>
      </c>
      <c r="L3402" s="1573"/>
      <c r="M3402" s="1590" t="s">
        <v>6</v>
      </c>
      <c r="N3402" s="1591"/>
      <c r="O3402" s="1592"/>
      <c r="P3402" s="1593" t="s">
        <v>7</v>
      </c>
      <c r="Q3402" s="1593" t="s">
        <v>8</v>
      </c>
    </row>
    <row r="3403" spans="1:17" ht="26" x14ac:dyDescent="0.35">
      <c r="A3403" s="1597"/>
      <c r="B3403" s="568" t="s">
        <v>396</v>
      </c>
      <c r="C3403" s="568" t="s">
        <v>399</v>
      </c>
      <c r="D3403" s="709" t="s">
        <v>322</v>
      </c>
      <c r="E3403" s="709" t="s">
        <v>228</v>
      </c>
      <c r="F3403" s="709" t="s">
        <v>229</v>
      </c>
      <c r="G3403" s="568" t="s">
        <v>9</v>
      </c>
      <c r="H3403" s="568" t="s">
        <v>10</v>
      </c>
      <c r="I3403" s="568" t="s">
        <v>9</v>
      </c>
      <c r="J3403" s="568" t="s">
        <v>10</v>
      </c>
      <c r="K3403" s="568" t="s">
        <v>11</v>
      </c>
      <c r="L3403" s="568" t="s">
        <v>12</v>
      </c>
      <c r="M3403" s="606" t="s">
        <v>13</v>
      </c>
      <c r="N3403" s="606" t="s">
        <v>14</v>
      </c>
      <c r="O3403" s="606" t="s">
        <v>15</v>
      </c>
      <c r="P3403" s="1579"/>
      <c r="Q3403" s="1579"/>
    </row>
    <row r="3404" spans="1:17" x14ac:dyDescent="0.35">
      <c r="A3404" s="735">
        <v>1</v>
      </c>
      <c r="B3404" s="627">
        <v>35.200000000000003</v>
      </c>
      <c r="C3404" s="627">
        <v>34.04</v>
      </c>
      <c r="D3404" s="627">
        <v>33.520000000000003</v>
      </c>
      <c r="E3404" s="707">
        <v>0</v>
      </c>
      <c r="F3404" s="627">
        <v>32.36</v>
      </c>
      <c r="G3404" s="751">
        <v>42.6</v>
      </c>
      <c r="H3404" s="627">
        <v>22.4</v>
      </c>
      <c r="I3404" s="627">
        <v>70</v>
      </c>
      <c r="J3404" s="627">
        <v>29</v>
      </c>
      <c r="K3404" s="707">
        <v>0</v>
      </c>
      <c r="L3404" s="751">
        <v>10.06</v>
      </c>
      <c r="M3404" s="627">
        <v>1.38</v>
      </c>
      <c r="N3404" s="627">
        <v>2.99</v>
      </c>
      <c r="O3404" s="740">
        <f>AVERAGE(M3404:N3404)</f>
        <v>2.1850000000000001</v>
      </c>
      <c r="P3404" s="707">
        <v>0</v>
      </c>
      <c r="Q3404" s="581">
        <f>SUM(Q3397:Q3403)</f>
        <v>0</v>
      </c>
    </row>
    <row r="3405" spans="1:17" x14ac:dyDescent="0.35">
      <c r="A3405" s="735">
        <v>2</v>
      </c>
      <c r="B3405" s="576">
        <v>35.200000000000003</v>
      </c>
      <c r="C3405" s="774">
        <v>34.4</v>
      </c>
      <c r="D3405" s="807">
        <v>33.76</v>
      </c>
      <c r="E3405" s="707">
        <v>0</v>
      </c>
      <c r="F3405" s="627">
        <v>32.4</v>
      </c>
      <c r="G3405" s="776">
        <v>42.6</v>
      </c>
      <c r="H3405" s="572">
        <v>22.4</v>
      </c>
      <c r="I3405" s="750">
        <v>54</v>
      </c>
      <c r="J3405" s="750">
        <v>31</v>
      </c>
      <c r="K3405" s="707">
        <v>0</v>
      </c>
      <c r="L3405" s="751">
        <v>9.1999999999999993</v>
      </c>
      <c r="M3405" s="751">
        <v>2.0499999999999998</v>
      </c>
      <c r="N3405" s="627">
        <v>2.1</v>
      </c>
      <c r="O3405" s="740">
        <f t="shared" ref="O3405:O3438" si="674">AVERAGE(M3405:N3405)</f>
        <v>2.0750000000000002</v>
      </c>
      <c r="P3405" s="707">
        <v>0</v>
      </c>
      <c r="Q3405" s="581">
        <f>SUM(Q3398:Q3404)</f>
        <v>0</v>
      </c>
    </row>
    <row r="3406" spans="1:17" x14ac:dyDescent="0.35">
      <c r="A3406" s="594">
        <v>3</v>
      </c>
      <c r="B3406" s="581">
        <v>35.28</v>
      </c>
      <c r="C3406" s="759">
        <v>34.24</v>
      </c>
      <c r="D3406" s="627">
        <v>33.840000000000003</v>
      </c>
      <c r="E3406" s="707">
        <v>0</v>
      </c>
      <c r="F3406" s="627">
        <v>32.4</v>
      </c>
      <c r="G3406" s="777">
        <v>42.4</v>
      </c>
      <c r="H3406" s="583">
        <v>22.6</v>
      </c>
      <c r="I3406" s="604">
        <v>76</v>
      </c>
      <c r="J3406" s="604">
        <v>29</v>
      </c>
      <c r="K3406" s="707">
        <v>0</v>
      </c>
      <c r="L3406" s="751">
        <v>9.24</v>
      </c>
      <c r="M3406" s="751">
        <v>2.2000000000000002</v>
      </c>
      <c r="N3406" s="627">
        <v>2.44</v>
      </c>
      <c r="O3406" s="740">
        <f t="shared" si="674"/>
        <v>2.3200000000000003</v>
      </c>
      <c r="P3406" s="707">
        <v>0</v>
      </c>
      <c r="Q3406" s="581">
        <f>SUM(Q3399:Q3405)</f>
        <v>0</v>
      </c>
    </row>
    <row r="3407" spans="1:17" x14ac:dyDescent="0.35">
      <c r="A3407" s="594">
        <v>4</v>
      </c>
      <c r="B3407" s="627">
        <v>35.36</v>
      </c>
      <c r="C3407" s="627">
        <v>34.520000000000003</v>
      </c>
      <c r="D3407" s="586">
        <v>33.840000000000003</v>
      </c>
      <c r="E3407" s="707">
        <v>0</v>
      </c>
      <c r="F3407" s="627">
        <v>32.56</v>
      </c>
      <c r="G3407" s="778">
        <v>41.2</v>
      </c>
      <c r="H3407" s="579">
        <v>22.8</v>
      </c>
      <c r="I3407" s="694">
        <v>60</v>
      </c>
      <c r="J3407" s="694">
        <v>30</v>
      </c>
      <c r="K3407" s="707">
        <v>0</v>
      </c>
      <c r="L3407" s="751">
        <v>8.1999999999999993</v>
      </c>
      <c r="M3407" s="627">
        <v>1.44</v>
      </c>
      <c r="N3407" s="578">
        <v>1.97</v>
      </c>
      <c r="O3407" s="740">
        <f t="shared" si="674"/>
        <v>1.7050000000000001</v>
      </c>
      <c r="P3407" s="707">
        <v>0</v>
      </c>
      <c r="Q3407" s="581">
        <f>SUM(Q3400:Q3406)</f>
        <v>0</v>
      </c>
    </row>
    <row r="3408" spans="1:17" x14ac:dyDescent="0.35">
      <c r="A3408" s="594">
        <v>5</v>
      </c>
      <c r="B3408" s="627">
        <v>34.04</v>
      </c>
      <c r="C3408" s="627">
        <v>33.6</v>
      </c>
      <c r="D3408" s="586">
        <v>33.799999999999997</v>
      </c>
      <c r="E3408" s="707">
        <v>0</v>
      </c>
      <c r="F3408" s="627">
        <v>32.6</v>
      </c>
      <c r="G3408" s="777">
        <v>40.6</v>
      </c>
      <c r="H3408" s="583">
        <v>23</v>
      </c>
      <c r="I3408" s="694">
        <v>63</v>
      </c>
      <c r="J3408" s="694">
        <v>40</v>
      </c>
      <c r="K3408" s="707">
        <v>0</v>
      </c>
      <c r="L3408" s="751">
        <v>7.56</v>
      </c>
      <c r="M3408" s="578">
        <v>1.76</v>
      </c>
      <c r="N3408" s="586">
        <v>2.59</v>
      </c>
      <c r="O3408" s="740">
        <f t="shared" si="674"/>
        <v>2.1749999999999998</v>
      </c>
      <c r="P3408" s="707">
        <v>0</v>
      </c>
      <c r="Q3408" s="581">
        <f>SUM(Q3400:Q3407)</f>
        <v>0</v>
      </c>
    </row>
    <row r="3409" spans="1:17" x14ac:dyDescent="0.35">
      <c r="A3409" s="594">
        <v>6</v>
      </c>
      <c r="B3409" s="581">
        <v>33.72</v>
      </c>
      <c r="C3409" s="759">
        <v>33.159999999999997</v>
      </c>
      <c r="D3409" s="627">
        <v>33.24</v>
      </c>
      <c r="E3409" s="707">
        <v>0</v>
      </c>
      <c r="F3409" s="627">
        <v>32.6</v>
      </c>
      <c r="G3409" s="777">
        <v>40.799999999999997</v>
      </c>
      <c r="H3409" s="583">
        <v>23.2</v>
      </c>
      <c r="I3409" s="604">
        <v>70</v>
      </c>
      <c r="J3409" s="604">
        <v>34</v>
      </c>
      <c r="K3409" s="707">
        <v>0</v>
      </c>
      <c r="L3409" s="751">
        <v>5.4</v>
      </c>
      <c r="M3409" s="581">
        <v>2.38</v>
      </c>
      <c r="N3409" s="580">
        <v>1.06</v>
      </c>
      <c r="O3409" s="740">
        <f t="shared" si="674"/>
        <v>1.72</v>
      </c>
      <c r="P3409" s="707">
        <v>0</v>
      </c>
      <c r="Q3409" s="581">
        <f>SUM(Q3400:Q3408)</f>
        <v>0</v>
      </c>
    </row>
    <row r="3410" spans="1:17" x14ac:dyDescent="0.35">
      <c r="A3410" s="594">
        <v>7</v>
      </c>
      <c r="B3410" s="581">
        <v>34.119999999999997</v>
      </c>
      <c r="C3410" s="759">
        <v>33.119999999999997</v>
      </c>
      <c r="D3410" s="627">
        <v>33.36</v>
      </c>
      <c r="E3410" s="707">
        <v>0</v>
      </c>
      <c r="F3410" s="627">
        <v>32.6</v>
      </c>
      <c r="G3410" s="777">
        <v>40.799999999999997</v>
      </c>
      <c r="H3410" s="583">
        <v>23.8</v>
      </c>
      <c r="I3410" s="604">
        <v>84</v>
      </c>
      <c r="J3410" s="604">
        <v>36</v>
      </c>
      <c r="K3410" s="707">
        <v>0</v>
      </c>
      <c r="L3410" s="751">
        <v>6.6</v>
      </c>
      <c r="M3410" s="580">
        <v>1.92</v>
      </c>
      <c r="N3410" s="581">
        <v>3.46</v>
      </c>
      <c r="O3410" s="740">
        <f t="shared" si="674"/>
        <v>2.69</v>
      </c>
      <c r="P3410" s="707">
        <v>0</v>
      </c>
      <c r="Q3410" s="581">
        <f t="shared" ref="Q3410:Q3413" si="675">SUM(Q3400:Q3409)</f>
        <v>0</v>
      </c>
    </row>
    <row r="3411" spans="1:17" x14ac:dyDescent="0.35">
      <c r="A3411" s="594">
        <v>8</v>
      </c>
      <c r="B3411" s="581">
        <v>33.24</v>
      </c>
      <c r="C3411" s="759">
        <v>32.92</v>
      </c>
      <c r="D3411" s="627">
        <v>32.799999999999997</v>
      </c>
      <c r="E3411" s="707">
        <v>0</v>
      </c>
      <c r="F3411" s="627">
        <v>32.799999999999997</v>
      </c>
      <c r="G3411" s="777">
        <v>41</v>
      </c>
      <c r="H3411" s="583">
        <v>17.399999999999999</v>
      </c>
      <c r="I3411" s="604">
        <v>96</v>
      </c>
      <c r="J3411" s="604">
        <v>37</v>
      </c>
      <c r="K3411" s="707">
        <v>0</v>
      </c>
      <c r="L3411" s="751">
        <v>5.4</v>
      </c>
      <c r="M3411" s="581">
        <v>1.23</v>
      </c>
      <c r="N3411" s="634">
        <v>0.32</v>
      </c>
      <c r="O3411" s="740">
        <f t="shared" si="674"/>
        <v>0.77500000000000002</v>
      </c>
      <c r="P3411" s="707">
        <v>0</v>
      </c>
      <c r="Q3411" s="581">
        <f t="shared" si="675"/>
        <v>0</v>
      </c>
    </row>
    <row r="3412" spans="1:17" x14ac:dyDescent="0.35">
      <c r="A3412" s="594">
        <v>9</v>
      </c>
      <c r="B3412" s="581">
        <v>34.36</v>
      </c>
      <c r="C3412" s="759">
        <v>33.08</v>
      </c>
      <c r="D3412" s="627">
        <v>32.96</v>
      </c>
      <c r="E3412" s="707">
        <v>0</v>
      </c>
      <c r="F3412" s="627">
        <v>32.6</v>
      </c>
      <c r="G3412" s="777">
        <v>40.6</v>
      </c>
      <c r="H3412" s="583">
        <v>23.8</v>
      </c>
      <c r="I3412" s="604">
        <v>69</v>
      </c>
      <c r="J3412" s="604">
        <v>34</v>
      </c>
      <c r="K3412" s="707">
        <v>0</v>
      </c>
      <c r="L3412" s="751">
        <v>6.34</v>
      </c>
      <c r="M3412" s="581">
        <v>1.58</v>
      </c>
      <c r="N3412" s="581">
        <v>0.74</v>
      </c>
      <c r="O3412" s="740">
        <f t="shared" si="674"/>
        <v>1.1600000000000001</v>
      </c>
      <c r="P3412" s="707">
        <v>0</v>
      </c>
      <c r="Q3412" s="581">
        <f t="shared" si="675"/>
        <v>0</v>
      </c>
    </row>
    <row r="3413" spans="1:17" x14ac:dyDescent="0.35">
      <c r="A3413" s="735">
        <v>10</v>
      </c>
      <c r="B3413" s="581">
        <v>35.119999999999997</v>
      </c>
      <c r="C3413" s="759">
        <v>33.56</v>
      </c>
      <c r="D3413" s="627">
        <v>33.32</v>
      </c>
      <c r="E3413" s="707">
        <v>0</v>
      </c>
      <c r="F3413" s="627">
        <v>32.799999999999997</v>
      </c>
      <c r="G3413" s="777">
        <v>41.4</v>
      </c>
      <c r="H3413" s="583">
        <v>23.6</v>
      </c>
      <c r="I3413" s="604">
        <v>70</v>
      </c>
      <c r="J3413" s="604">
        <v>29</v>
      </c>
      <c r="K3413" s="707">
        <v>0</v>
      </c>
      <c r="L3413" s="751">
        <v>8.66</v>
      </c>
      <c r="M3413" s="581">
        <v>1.4</v>
      </c>
      <c r="N3413" s="580">
        <v>0.45</v>
      </c>
      <c r="O3413" s="740">
        <f t="shared" si="674"/>
        <v>0.92499999999999993</v>
      </c>
      <c r="P3413" s="707">
        <v>0</v>
      </c>
      <c r="Q3413" s="581">
        <f t="shared" si="675"/>
        <v>0</v>
      </c>
    </row>
    <row r="3414" spans="1:17" x14ac:dyDescent="0.35">
      <c r="A3414" s="580" t="s">
        <v>16</v>
      </c>
      <c r="B3414" s="581">
        <f>SUM(B3404:B3413)</f>
        <v>345.64000000000004</v>
      </c>
      <c r="C3414" s="581">
        <f>SUM(C3404:C3413)</f>
        <v>336.64</v>
      </c>
      <c r="D3414" s="581">
        <f>SUM(D3404:D3413)</f>
        <v>334.44</v>
      </c>
      <c r="E3414" s="707">
        <v>0</v>
      </c>
      <c r="F3414" s="581">
        <f>SUM(F3404:F3413)</f>
        <v>325.72000000000003</v>
      </c>
      <c r="G3414" s="581">
        <f>SUM(G3404:G3413)</f>
        <v>414</v>
      </c>
      <c r="H3414" s="581">
        <f>SUM(H3404:H3413)</f>
        <v>225.00000000000003</v>
      </c>
      <c r="I3414" s="581">
        <f>SUM(I3404:I3413)</f>
        <v>712</v>
      </c>
      <c r="J3414" s="581">
        <f>SUM(J3404:J3413)</f>
        <v>329</v>
      </c>
      <c r="K3414" s="581"/>
      <c r="L3414" s="581">
        <f>SUM(L3404:L3413)</f>
        <v>76.66</v>
      </c>
      <c r="M3414" s="581">
        <f>SUM(M3404:M3413)</f>
        <v>17.34</v>
      </c>
      <c r="N3414" s="581">
        <f>SUM(N3404:N3413)</f>
        <v>18.119999999999997</v>
      </c>
      <c r="O3414" s="740">
        <f t="shared" si="674"/>
        <v>17.729999999999997</v>
      </c>
      <c r="P3414" s="581">
        <f>SUM(P3404:P3413)</f>
        <v>0</v>
      </c>
      <c r="Q3414" s="581">
        <f>SUM(Q3404:Q3413)</f>
        <v>0</v>
      </c>
    </row>
    <row r="3415" spans="1:17" x14ac:dyDescent="0.35">
      <c r="A3415" s="580" t="s">
        <v>18</v>
      </c>
      <c r="B3415" s="581">
        <f>AVERAGE(B3404:B3413)</f>
        <v>34.564000000000007</v>
      </c>
      <c r="C3415" s="581">
        <f>AVERAGE(C3404:C3413)</f>
        <v>33.664000000000001</v>
      </c>
      <c r="D3415" s="581">
        <f>AVERAGE(D3404:D3413)</f>
        <v>33.444000000000003</v>
      </c>
      <c r="E3415" s="707">
        <v>0</v>
      </c>
      <c r="F3415" s="581">
        <f>AVERAGE(F3404:F3413)</f>
        <v>32.572000000000003</v>
      </c>
      <c r="G3415" s="581">
        <f>AVERAGE(G3404:G3413)</f>
        <v>41.4</v>
      </c>
      <c r="H3415" s="581">
        <f>AVERAGE(H3404:H3413)</f>
        <v>22.500000000000004</v>
      </c>
      <c r="I3415" s="581">
        <f>AVERAGE(I3404:I3413)</f>
        <v>71.2</v>
      </c>
      <c r="J3415" s="581">
        <f>AVERAGE(J3404:J3413)</f>
        <v>32.9</v>
      </c>
      <c r="K3415" s="581"/>
      <c r="L3415" s="581">
        <f>AVERAGE(L3404:L3413)</f>
        <v>7.6659999999999995</v>
      </c>
      <c r="M3415" s="581">
        <f>AVERAGE(M3404:M3413)</f>
        <v>1.734</v>
      </c>
      <c r="N3415" s="581">
        <f>AVERAGE(N3404:N3413)</f>
        <v>1.8119999999999998</v>
      </c>
      <c r="O3415" s="740">
        <f t="shared" si="674"/>
        <v>1.7729999999999999</v>
      </c>
      <c r="P3415" s="581">
        <f>AVERAGE(P3404:P3413)</f>
        <v>0</v>
      </c>
      <c r="Q3415" s="581">
        <f>AVERAGE(Q3404:Q3413)</f>
        <v>0</v>
      </c>
    </row>
    <row r="3416" spans="1:17" x14ac:dyDescent="0.35">
      <c r="A3416" s="735">
        <v>11</v>
      </c>
      <c r="B3416" s="586">
        <v>35.04</v>
      </c>
      <c r="C3416" s="759">
        <v>33.479999999999997</v>
      </c>
      <c r="D3416" s="627">
        <v>33.4</v>
      </c>
      <c r="E3416" s="707">
        <v>0</v>
      </c>
      <c r="F3416" s="627">
        <v>32.6</v>
      </c>
      <c r="G3416" s="778">
        <v>41.6</v>
      </c>
      <c r="H3416" s="583">
        <v>21.6</v>
      </c>
      <c r="I3416" s="627">
        <v>68</v>
      </c>
      <c r="J3416" s="694">
        <v>30</v>
      </c>
      <c r="K3416" s="707">
        <v>0</v>
      </c>
      <c r="L3416" s="751">
        <v>7.7</v>
      </c>
      <c r="M3416" s="751">
        <v>1.64</v>
      </c>
      <c r="N3416" s="627">
        <v>0.48</v>
      </c>
      <c r="O3416" s="740">
        <f t="shared" si="674"/>
        <v>1.06</v>
      </c>
      <c r="P3416" s="707">
        <v>0</v>
      </c>
      <c r="Q3416" s="581">
        <f t="shared" ref="Q3416:Q3425" si="676">SUM(Q3406:Q3415)</f>
        <v>0</v>
      </c>
    </row>
    <row r="3417" spans="1:17" x14ac:dyDescent="0.35">
      <c r="A3417" s="594">
        <v>12</v>
      </c>
      <c r="B3417" s="581">
        <v>35.32</v>
      </c>
      <c r="C3417" s="759">
        <v>33.799999999999997</v>
      </c>
      <c r="D3417" s="627">
        <v>33.6</v>
      </c>
      <c r="E3417" s="707">
        <v>0</v>
      </c>
      <c r="F3417" s="627">
        <v>32.68</v>
      </c>
      <c r="G3417" s="777">
        <v>41.6</v>
      </c>
      <c r="H3417" s="583">
        <v>23.8</v>
      </c>
      <c r="I3417" s="604">
        <v>59</v>
      </c>
      <c r="J3417" s="604">
        <v>32</v>
      </c>
      <c r="K3417" s="707">
        <v>0</v>
      </c>
      <c r="L3417" s="751">
        <v>7.3</v>
      </c>
      <c r="M3417" s="581">
        <v>1.34</v>
      </c>
      <c r="N3417" s="581">
        <v>0.55000000000000004</v>
      </c>
      <c r="O3417" s="740">
        <f t="shared" si="674"/>
        <v>0.94500000000000006</v>
      </c>
      <c r="P3417" s="707">
        <v>0</v>
      </c>
      <c r="Q3417" s="581">
        <f t="shared" si="676"/>
        <v>0</v>
      </c>
    </row>
    <row r="3418" spans="1:17" x14ac:dyDescent="0.35">
      <c r="A3418" s="594">
        <v>13</v>
      </c>
      <c r="B3418" s="671">
        <v>35</v>
      </c>
      <c r="C3418" s="780">
        <v>33.72</v>
      </c>
      <c r="D3418" s="675">
        <v>33.64</v>
      </c>
      <c r="E3418" s="707">
        <v>0</v>
      </c>
      <c r="F3418" s="675">
        <v>32.799999999999997</v>
      </c>
      <c r="G3418" s="782">
        <v>42.6</v>
      </c>
      <c r="H3418" s="670">
        <v>21.4</v>
      </c>
      <c r="I3418" s="783">
        <v>66</v>
      </c>
      <c r="J3418" s="783">
        <v>33</v>
      </c>
      <c r="K3418" s="707">
        <v>0</v>
      </c>
      <c r="L3418" s="757">
        <v>8.48</v>
      </c>
      <c r="M3418" s="671">
        <v>1.63</v>
      </c>
      <c r="N3418" s="754">
        <v>0.62</v>
      </c>
      <c r="O3418" s="740">
        <f t="shared" si="674"/>
        <v>1.125</v>
      </c>
      <c r="P3418" s="707">
        <v>0</v>
      </c>
      <c r="Q3418" s="581">
        <f t="shared" si="676"/>
        <v>0</v>
      </c>
    </row>
    <row r="3419" spans="1:17" x14ac:dyDescent="0.35">
      <c r="A3419" s="594">
        <v>14</v>
      </c>
      <c r="B3419" s="671">
        <v>35.76</v>
      </c>
      <c r="C3419" s="780">
        <v>34.119999999999997</v>
      </c>
      <c r="D3419" s="675">
        <v>33.76</v>
      </c>
      <c r="E3419" s="707">
        <v>0</v>
      </c>
      <c r="F3419" s="675">
        <v>32.799999999999997</v>
      </c>
      <c r="G3419" s="782">
        <v>42</v>
      </c>
      <c r="H3419" s="670">
        <v>25</v>
      </c>
      <c r="I3419" s="783">
        <v>63</v>
      </c>
      <c r="J3419" s="783">
        <v>31</v>
      </c>
      <c r="K3419" s="707">
        <v>0</v>
      </c>
      <c r="L3419" s="756">
        <v>10.6</v>
      </c>
      <c r="M3419" s="630">
        <v>1.45</v>
      </c>
      <c r="N3419" s="671">
        <v>1.25</v>
      </c>
      <c r="O3419" s="740">
        <f t="shared" si="674"/>
        <v>1.35</v>
      </c>
      <c r="P3419" s="707">
        <v>0</v>
      </c>
      <c r="Q3419" s="581">
        <f t="shared" si="676"/>
        <v>0</v>
      </c>
    </row>
    <row r="3420" spans="1:17" x14ac:dyDescent="0.35">
      <c r="A3420" s="594">
        <v>15</v>
      </c>
      <c r="B3420" s="671">
        <v>36</v>
      </c>
      <c r="C3420" s="780">
        <v>34.520000000000003</v>
      </c>
      <c r="D3420" s="675">
        <v>34.119999999999997</v>
      </c>
      <c r="E3420" s="707">
        <v>0</v>
      </c>
      <c r="F3420" s="675">
        <v>32.799999999999997</v>
      </c>
      <c r="G3420" s="782">
        <v>42.2</v>
      </c>
      <c r="H3420" s="670">
        <v>22.6</v>
      </c>
      <c r="I3420" s="783">
        <v>67</v>
      </c>
      <c r="J3420" s="783">
        <v>32</v>
      </c>
      <c r="K3420" s="707">
        <v>0</v>
      </c>
      <c r="L3420" s="634">
        <v>11.26</v>
      </c>
      <c r="M3420" s="671">
        <v>1.37</v>
      </c>
      <c r="N3420" s="626">
        <v>2.04</v>
      </c>
      <c r="O3420" s="740">
        <f t="shared" si="674"/>
        <v>1.7050000000000001</v>
      </c>
      <c r="P3420" s="707">
        <v>0</v>
      </c>
      <c r="Q3420" s="581">
        <f t="shared" si="676"/>
        <v>0</v>
      </c>
    </row>
    <row r="3421" spans="1:17" x14ac:dyDescent="0.35">
      <c r="A3421" s="594">
        <v>16</v>
      </c>
      <c r="B3421" s="671">
        <v>35.799999999999997</v>
      </c>
      <c r="C3421" s="780">
        <v>34.32</v>
      </c>
      <c r="D3421" s="781">
        <v>34.08</v>
      </c>
      <c r="E3421" s="707">
        <v>0</v>
      </c>
      <c r="F3421" s="675">
        <v>32.799999999999997</v>
      </c>
      <c r="G3421" s="782">
        <v>42.4</v>
      </c>
      <c r="H3421" s="670">
        <v>23.4</v>
      </c>
      <c r="I3421" s="783">
        <v>73</v>
      </c>
      <c r="J3421" s="783">
        <v>34</v>
      </c>
      <c r="K3421" s="707">
        <v>0</v>
      </c>
      <c r="L3421" s="756">
        <v>10.72</v>
      </c>
      <c r="M3421" s="671">
        <v>1.37</v>
      </c>
      <c r="N3421" s="754">
        <v>0.9</v>
      </c>
      <c r="O3421" s="740">
        <f t="shared" si="674"/>
        <v>1.135</v>
      </c>
      <c r="P3421" s="707">
        <v>0</v>
      </c>
      <c r="Q3421" s="581">
        <f t="shared" si="676"/>
        <v>0</v>
      </c>
    </row>
    <row r="3422" spans="1:17" x14ac:dyDescent="0.35">
      <c r="A3422" s="594">
        <v>17</v>
      </c>
      <c r="B3422" s="671">
        <v>35.76</v>
      </c>
      <c r="C3422" s="780">
        <v>34.64</v>
      </c>
      <c r="D3422" s="675">
        <v>34.26</v>
      </c>
      <c r="E3422" s="707">
        <v>0</v>
      </c>
      <c r="F3422" s="675">
        <v>32.92</v>
      </c>
      <c r="G3422" s="782">
        <v>41</v>
      </c>
      <c r="H3422" s="670">
        <v>23.6</v>
      </c>
      <c r="I3422" s="783">
        <v>80</v>
      </c>
      <c r="J3422" s="783">
        <v>35</v>
      </c>
      <c r="K3422" s="707">
        <v>0</v>
      </c>
      <c r="L3422" s="757">
        <v>9.18</v>
      </c>
      <c r="M3422" s="671">
        <v>1.9</v>
      </c>
      <c r="N3422" s="754">
        <v>1.6</v>
      </c>
      <c r="O3422" s="740">
        <f t="shared" si="674"/>
        <v>1.75</v>
      </c>
      <c r="P3422" s="707">
        <v>0</v>
      </c>
      <c r="Q3422" s="581">
        <f t="shared" si="676"/>
        <v>0</v>
      </c>
    </row>
    <row r="3423" spans="1:17" x14ac:dyDescent="0.35">
      <c r="A3423" s="594">
        <v>18</v>
      </c>
      <c r="B3423" s="758">
        <v>35.28</v>
      </c>
      <c r="C3423" s="780">
        <v>34.36</v>
      </c>
      <c r="D3423" s="675">
        <v>34.159999999999997</v>
      </c>
      <c r="E3423" s="707">
        <v>0</v>
      </c>
      <c r="F3423" s="786">
        <v>33</v>
      </c>
      <c r="G3423" s="784">
        <v>41</v>
      </c>
      <c r="H3423" s="670">
        <v>22.6</v>
      </c>
      <c r="I3423" s="785">
        <v>84</v>
      </c>
      <c r="J3423" s="785">
        <v>38</v>
      </c>
      <c r="K3423" s="707">
        <v>0</v>
      </c>
      <c r="L3423" s="627">
        <v>8.6</v>
      </c>
      <c r="M3423" s="630">
        <v>1.47</v>
      </c>
      <c r="N3423" s="758">
        <v>1.05</v>
      </c>
      <c r="O3423" s="740">
        <f t="shared" si="674"/>
        <v>1.26</v>
      </c>
      <c r="P3423" s="707">
        <v>0</v>
      </c>
      <c r="Q3423" s="581">
        <f t="shared" si="676"/>
        <v>0</v>
      </c>
    </row>
    <row r="3424" spans="1:17" x14ac:dyDescent="0.35">
      <c r="A3424" s="594">
        <v>19</v>
      </c>
      <c r="B3424" s="671">
        <v>35.840000000000003</v>
      </c>
      <c r="C3424" s="780">
        <v>34.56</v>
      </c>
      <c r="D3424" s="675">
        <v>34.72</v>
      </c>
      <c r="E3424" s="707">
        <v>0</v>
      </c>
      <c r="F3424" s="675">
        <v>33</v>
      </c>
      <c r="G3424" s="782">
        <v>42.4</v>
      </c>
      <c r="H3424" s="670">
        <v>23</v>
      </c>
      <c r="I3424" s="783">
        <v>84</v>
      </c>
      <c r="J3424" s="783">
        <v>32</v>
      </c>
      <c r="K3424" s="707">
        <v>0</v>
      </c>
      <c r="L3424" s="756">
        <v>12.5</v>
      </c>
      <c r="M3424" s="671">
        <v>1.1499999999999999</v>
      </c>
      <c r="N3424" s="671">
        <v>0.33</v>
      </c>
      <c r="O3424" s="740">
        <f t="shared" si="674"/>
        <v>0.74</v>
      </c>
      <c r="P3424" s="707">
        <v>0</v>
      </c>
      <c r="Q3424" s="581">
        <f t="shared" si="676"/>
        <v>0</v>
      </c>
    </row>
    <row r="3425" spans="1:17" x14ac:dyDescent="0.35">
      <c r="A3425" s="735">
        <v>20</v>
      </c>
      <c r="B3425" s="671">
        <v>36.4</v>
      </c>
      <c r="C3425" s="780">
        <v>34.78</v>
      </c>
      <c r="D3425" s="675">
        <v>34.24</v>
      </c>
      <c r="E3425" s="707">
        <v>0</v>
      </c>
      <c r="F3425" s="675">
        <v>33.04</v>
      </c>
      <c r="G3425" s="782">
        <v>42</v>
      </c>
      <c r="H3425" s="670">
        <v>25.8</v>
      </c>
      <c r="I3425" s="783">
        <v>63</v>
      </c>
      <c r="J3425" s="783">
        <v>33</v>
      </c>
      <c r="K3425" s="707">
        <v>0</v>
      </c>
      <c r="L3425" s="756">
        <v>11.92</v>
      </c>
      <c r="M3425" s="671">
        <v>1.56</v>
      </c>
      <c r="N3425" s="630">
        <v>0.54</v>
      </c>
      <c r="O3425" s="740">
        <f t="shared" si="674"/>
        <v>1.05</v>
      </c>
      <c r="P3425" s="707">
        <v>0</v>
      </c>
      <c r="Q3425" s="581">
        <f t="shared" si="676"/>
        <v>0</v>
      </c>
    </row>
    <row r="3426" spans="1:17" x14ac:dyDescent="0.35">
      <c r="A3426" s="580" t="s">
        <v>16</v>
      </c>
      <c r="B3426" s="581">
        <f>SUM(B3416:B3425)</f>
        <v>356.20000000000005</v>
      </c>
      <c r="C3426" s="581">
        <f>SUM(C3416:C3425)</f>
        <v>342.30000000000007</v>
      </c>
      <c r="D3426" s="581">
        <f>SUM(D3416:D3425)</f>
        <v>339.98</v>
      </c>
      <c r="E3426" s="707">
        <v>0</v>
      </c>
      <c r="F3426" s="581">
        <f>SUM(F3416:F3425)</f>
        <v>328.44000000000005</v>
      </c>
      <c r="G3426" s="581">
        <f>SUM(G3416:G3425)</f>
        <v>418.79999999999995</v>
      </c>
      <c r="H3426" s="581">
        <f>SUM(H3416:H3425)</f>
        <v>232.8</v>
      </c>
      <c r="I3426" s="581">
        <f>SUM(I3416:I3425)</f>
        <v>707</v>
      </c>
      <c r="J3426" s="581">
        <f>SUM(J3416:J3425)</f>
        <v>330</v>
      </c>
      <c r="K3426" s="581"/>
      <c r="L3426" s="581">
        <f>SUM(L3416:L3425)</f>
        <v>98.259999999999991</v>
      </c>
      <c r="M3426" s="581">
        <f>SUM(M3416:M3425)</f>
        <v>14.880000000000003</v>
      </c>
      <c r="N3426" s="581">
        <f>SUM(N3416:N3425)</f>
        <v>9.36</v>
      </c>
      <c r="O3426" s="740">
        <f t="shared" si="674"/>
        <v>12.120000000000001</v>
      </c>
      <c r="P3426" s="581">
        <f>SUM(P3416:P3425)</f>
        <v>0</v>
      </c>
      <c r="Q3426" s="581">
        <f>SUM(Q3416:Q3425)</f>
        <v>0</v>
      </c>
    </row>
    <row r="3427" spans="1:17" x14ac:dyDescent="0.35">
      <c r="A3427" s="580" t="s">
        <v>18</v>
      </c>
      <c r="B3427" s="581">
        <f>AVERAGE(B3416:B3425)</f>
        <v>35.620000000000005</v>
      </c>
      <c r="C3427" s="581">
        <f>AVERAGE(C3416:C3425)</f>
        <v>34.230000000000004</v>
      </c>
      <c r="D3427" s="581">
        <f>AVERAGE(D3416:D3425)</f>
        <v>33.998000000000005</v>
      </c>
      <c r="E3427" s="707">
        <v>0</v>
      </c>
      <c r="F3427" s="581">
        <f>AVERAGE(F3416:F3425)</f>
        <v>32.844000000000008</v>
      </c>
      <c r="G3427" s="581">
        <f>AVERAGE(G3416:G3425)</f>
        <v>41.879999999999995</v>
      </c>
      <c r="H3427" s="581">
        <f>AVERAGE(H3416:H3425)</f>
        <v>23.28</v>
      </c>
      <c r="I3427" s="581">
        <f>AVERAGE(I3416:I3425)</f>
        <v>70.7</v>
      </c>
      <c r="J3427" s="581">
        <f>AVERAGE(J3416:J3425)</f>
        <v>33</v>
      </c>
      <c r="K3427" s="581"/>
      <c r="L3427" s="581">
        <f>AVERAGE(L3416:L3425)</f>
        <v>9.8259999999999987</v>
      </c>
      <c r="M3427" s="581">
        <f>AVERAGE(M3416:M3425)</f>
        <v>1.4880000000000002</v>
      </c>
      <c r="N3427" s="581">
        <f>AVERAGE(N3416:N3425)</f>
        <v>0.93599999999999994</v>
      </c>
      <c r="O3427" s="740">
        <f t="shared" si="674"/>
        <v>1.2120000000000002</v>
      </c>
      <c r="P3427" s="581">
        <f>AVERAGE(P3416:P3425)</f>
        <v>0</v>
      </c>
      <c r="Q3427" s="581">
        <f>AVERAGE(Q3416:Q3425)</f>
        <v>0</v>
      </c>
    </row>
    <row r="3428" spans="1:17" x14ac:dyDescent="0.35">
      <c r="A3428" s="735">
        <v>21</v>
      </c>
      <c r="B3428" s="671">
        <v>36.24</v>
      </c>
      <c r="C3428" s="780">
        <v>34.799999999999997</v>
      </c>
      <c r="D3428" s="675">
        <v>34.24</v>
      </c>
      <c r="E3428" s="707">
        <v>0</v>
      </c>
      <c r="F3428" s="675">
        <v>32.200000000000003</v>
      </c>
      <c r="G3428" s="782">
        <v>42.2</v>
      </c>
      <c r="H3428" s="670">
        <v>23.2</v>
      </c>
      <c r="I3428" s="783">
        <v>62</v>
      </c>
      <c r="J3428" s="783">
        <v>30</v>
      </c>
      <c r="K3428" s="707">
        <v>0</v>
      </c>
      <c r="L3428" s="756">
        <v>11.28</v>
      </c>
      <c r="M3428" s="630">
        <v>1.48</v>
      </c>
      <c r="N3428" s="671">
        <v>1.95</v>
      </c>
      <c r="O3428" s="740">
        <f t="shared" si="674"/>
        <v>1.7149999999999999</v>
      </c>
      <c r="P3428" s="707">
        <v>0</v>
      </c>
      <c r="Q3428" s="581">
        <f t="shared" ref="Q3428:Q3430" si="677">SUM(Q3418:Q3427)</f>
        <v>0</v>
      </c>
    </row>
    <row r="3429" spans="1:17" x14ac:dyDescent="0.35">
      <c r="A3429" s="594">
        <v>22</v>
      </c>
      <c r="B3429" s="671">
        <v>36.36</v>
      </c>
      <c r="C3429" s="780">
        <v>34.840000000000003</v>
      </c>
      <c r="D3429" s="675">
        <v>34.32</v>
      </c>
      <c r="E3429" s="707">
        <v>0</v>
      </c>
      <c r="F3429" s="675">
        <v>33.159999999999997</v>
      </c>
      <c r="G3429" s="782">
        <v>42.6</v>
      </c>
      <c r="H3429" s="670">
        <v>25</v>
      </c>
      <c r="I3429" s="783">
        <v>73</v>
      </c>
      <c r="J3429" s="783">
        <v>31</v>
      </c>
      <c r="K3429" s="707">
        <v>0</v>
      </c>
      <c r="L3429" s="756">
        <v>11.52</v>
      </c>
      <c r="M3429" s="671">
        <v>1.31</v>
      </c>
      <c r="N3429" s="671">
        <v>1.07</v>
      </c>
      <c r="O3429" s="740">
        <f t="shared" si="674"/>
        <v>1.19</v>
      </c>
      <c r="P3429" s="707">
        <v>0</v>
      </c>
      <c r="Q3429" s="581">
        <f t="shared" si="677"/>
        <v>0</v>
      </c>
    </row>
    <row r="3430" spans="1:17" x14ac:dyDescent="0.35">
      <c r="A3430" s="594">
        <v>23</v>
      </c>
      <c r="B3430" s="671">
        <v>36.92</v>
      </c>
      <c r="C3430" s="780">
        <v>35.159999999999997</v>
      </c>
      <c r="D3430" s="675">
        <v>34.36</v>
      </c>
      <c r="E3430" s="707">
        <v>0</v>
      </c>
      <c r="F3430" s="786">
        <v>33.32</v>
      </c>
      <c r="G3430" s="782">
        <v>42.6</v>
      </c>
      <c r="H3430" s="670">
        <v>26</v>
      </c>
      <c r="I3430" s="783">
        <v>71</v>
      </c>
      <c r="J3430" s="783">
        <v>32</v>
      </c>
      <c r="K3430" s="707">
        <v>0</v>
      </c>
      <c r="L3430" s="756">
        <v>10.78</v>
      </c>
      <c r="M3430" s="671">
        <v>1.88</v>
      </c>
      <c r="N3430" s="671">
        <v>1.26</v>
      </c>
      <c r="O3430" s="740">
        <f t="shared" si="674"/>
        <v>1.5699999999999998</v>
      </c>
      <c r="P3430" s="707">
        <v>0</v>
      </c>
      <c r="Q3430" s="581">
        <f t="shared" si="677"/>
        <v>0</v>
      </c>
    </row>
    <row r="3431" spans="1:17" x14ac:dyDescent="0.35">
      <c r="A3431" s="594">
        <v>24</v>
      </c>
      <c r="B3431" s="671">
        <v>34.04</v>
      </c>
      <c r="C3431" s="780">
        <v>33.46</v>
      </c>
      <c r="D3431" s="675">
        <v>33.880000000000003</v>
      </c>
      <c r="E3431" s="707">
        <v>0</v>
      </c>
      <c r="F3431" s="675">
        <v>33.200000000000003</v>
      </c>
      <c r="G3431" s="782">
        <v>42.4</v>
      </c>
      <c r="H3431" s="670">
        <v>21.8</v>
      </c>
      <c r="I3431" s="783">
        <v>92</v>
      </c>
      <c r="J3431" s="783">
        <v>36</v>
      </c>
      <c r="K3431" s="707">
        <v>0</v>
      </c>
      <c r="L3431" s="756">
        <v>8.3000000000000007</v>
      </c>
      <c r="M3431" s="671">
        <v>10.06</v>
      </c>
      <c r="N3431" s="630">
        <v>1.91</v>
      </c>
      <c r="O3431" s="740">
        <f t="shared" si="674"/>
        <v>5.9850000000000003</v>
      </c>
      <c r="P3431" s="707">
        <v>0</v>
      </c>
      <c r="Q3431" s="675">
        <v>12.2</v>
      </c>
    </row>
    <row r="3432" spans="1:17" x14ac:dyDescent="0.35">
      <c r="A3432" s="594">
        <v>25</v>
      </c>
      <c r="B3432" s="671">
        <v>35.119999999999997</v>
      </c>
      <c r="C3432" s="780">
        <v>33.840000000000003</v>
      </c>
      <c r="D3432" s="675">
        <v>33.6</v>
      </c>
      <c r="E3432" s="707">
        <v>0</v>
      </c>
      <c r="F3432" s="675">
        <v>33.28</v>
      </c>
      <c r="G3432" s="778">
        <v>41</v>
      </c>
      <c r="H3432" s="583">
        <v>24</v>
      </c>
      <c r="I3432" s="783">
        <v>73</v>
      </c>
      <c r="J3432" s="783">
        <v>31</v>
      </c>
      <c r="K3432" s="707">
        <v>0</v>
      </c>
      <c r="L3432" s="751">
        <v>10.119999999999999</v>
      </c>
      <c r="M3432" s="652">
        <v>1.36</v>
      </c>
      <c r="N3432" s="581">
        <v>1.33</v>
      </c>
      <c r="O3432" s="740">
        <f t="shared" si="674"/>
        <v>1.3450000000000002</v>
      </c>
      <c r="P3432" s="707">
        <v>0</v>
      </c>
      <c r="Q3432" s="581">
        <f t="shared" ref="Q3432" si="678">SUM(Q3422:Q3431)</f>
        <v>12.2</v>
      </c>
    </row>
    <row r="3433" spans="1:17" x14ac:dyDescent="0.35">
      <c r="A3433" s="594">
        <v>26</v>
      </c>
      <c r="B3433" s="581">
        <v>33.72</v>
      </c>
      <c r="C3433" s="759">
        <v>33.119999999999997</v>
      </c>
      <c r="D3433" s="627">
        <v>33.36</v>
      </c>
      <c r="E3433" s="707">
        <v>0</v>
      </c>
      <c r="F3433" s="627">
        <v>33.28</v>
      </c>
      <c r="G3433" s="777">
        <v>42.2</v>
      </c>
      <c r="H3433" s="583">
        <v>22.4</v>
      </c>
      <c r="I3433" s="604">
        <v>92</v>
      </c>
      <c r="J3433" s="604">
        <v>38</v>
      </c>
      <c r="K3433" s="707">
        <v>0</v>
      </c>
      <c r="L3433" s="751">
        <v>9.1</v>
      </c>
      <c r="M3433" s="576">
        <v>1.81</v>
      </c>
      <c r="N3433" s="576">
        <v>1.42</v>
      </c>
      <c r="O3433" s="740">
        <f t="shared" si="674"/>
        <v>1.615</v>
      </c>
      <c r="P3433" s="707">
        <v>0</v>
      </c>
      <c r="Q3433" s="627">
        <v>2</v>
      </c>
    </row>
    <row r="3434" spans="1:17" x14ac:dyDescent="0.35">
      <c r="A3434" s="594">
        <v>27</v>
      </c>
      <c r="B3434" s="581">
        <v>34.44</v>
      </c>
      <c r="C3434" s="759">
        <v>33.64</v>
      </c>
      <c r="D3434" s="627">
        <v>33.6</v>
      </c>
      <c r="E3434" s="707">
        <v>0</v>
      </c>
      <c r="F3434" s="627">
        <v>33.4</v>
      </c>
      <c r="G3434" s="777">
        <v>42</v>
      </c>
      <c r="H3434" s="583">
        <v>22.6</v>
      </c>
      <c r="I3434" s="604">
        <v>88</v>
      </c>
      <c r="J3434" s="604">
        <v>37</v>
      </c>
      <c r="K3434" s="707">
        <v>0</v>
      </c>
      <c r="L3434" s="634"/>
      <c r="M3434" s="581">
        <v>2.15</v>
      </c>
      <c r="N3434" s="580">
        <v>0.83</v>
      </c>
      <c r="O3434" s="740">
        <f t="shared" si="674"/>
        <v>1.49</v>
      </c>
      <c r="P3434" s="707">
        <v>0</v>
      </c>
      <c r="Q3434" s="581">
        <f t="shared" ref="Q3434" si="679">SUM(Q3424:Q3433)</f>
        <v>26.4</v>
      </c>
    </row>
    <row r="3435" spans="1:17" x14ac:dyDescent="0.35">
      <c r="A3435" s="594">
        <v>28</v>
      </c>
      <c r="B3435" s="581">
        <v>32.96</v>
      </c>
      <c r="C3435" s="759">
        <v>32.92</v>
      </c>
      <c r="D3435" s="627">
        <v>33.36</v>
      </c>
      <c r="E3435" s="707">
        <v>0</v>
      </c>
      <c r="F3435" s="627">
        <v>32</v>
      </c>
      <c r="G3435" s="777">
        <v>36.6</v>
      </c>
      <c r="H3435" s="583">
        <v>22.2</v>
      </c>
      <c r="I3435" s="604">
        <v>96</v>
      </c>
      <c r="J3435" s="604">
        <v>44</v>
      </c>
      <c r="K3435" s="707">
        <v>0</v>
      </c>
      <c r="L3435" s="627">
        <v>5.6</v>
      </c>
      <c r="M3435" s="581">
        <v>1.57</v>
      </c>
      <c r="N3435" s="580">
        <v>1.22</v>
      </c>
      <c r="O3435" s="740">
        <f t="shared" si="674"/>
        <v>1.395</v>
      </c>
      <c r="P3435" s="707">
        <v>0</v>
      </c>
      <c r="Q3435" s="627">
        <v>2</v>
      </c>
    </row>
    <row r="3436" spans="1:17" x14ac:dyDescent="0.35">
      <c r="A3436" s="594">
        <v>29</v>
      </c>
      <c r="B3436" s="581">
        <v>33.24</v>
      </c>
      <c r="C3436" s="759">
        <v>32.64</v>
      </c>
      <c r="D3436" s="627">
        <v>32.96</v>
      </c>
      <c r="E3436" s="707">
        <v>0</v>
      </c>
      <c r="F3436" s="627">
        <v>33.200000000000003</v>
      </c>
      <c r="G3436" s="777">
        <v>38.6</v>
      </c>
      <c r="H3436" s="583">
        <v>20</v>
      </c>
      <c r="I3436" s="604">
        <v>96</v>
      </c>
      <c r="J3436" s="604">
        <v>42</v>
      </c>
      <c r="K3436" s="707">
        <v>0</v>
      </c>
      <c r="L3436" s="627">
        <v>6.4</v>
      </c>
      <c r="M3436" s="581">
        <v>1.36</v>
      </c>
      <c r="N3436" s="580">
        <v>1.43</v>
      </c>
      <c r="O3436" s="740">
        <f t="shared" si="674"/>
        <v>1.395</v>
      </c>
      <c r="P3436" s="707">
        <v>0</v>
      </c>
      <c r="Q3436" s="627">
        <v>22.8</v>
      </c>
    </row>
    <row r="3437" spans="1:17" ht="15" thickBot="1" x14ac:dyDescent="0.4">
      <c r="A3437" s="594">
        <v>30</v>
      </c>
      <c r="B3437" s="581">
        <v>32.08</v>
      </c>
      <c r="C3437" s="759">
        <v>32.44</v>
      </c>
      <c r="D3437" s="627">
        <v>32.64</v>
      </c>
      <c r="E3437" s="707">
        <v>0</v>
      </c>
      <c r="F3437" s="627">
        <v>33.200000000000003</v>
      </c>
      <c r="G3437" s="777">
        <v>39</v>
      </c>
      <c r="H3437" s="583">
        <v>21</v>
      </c>
      <c r="I3437" s="604">
        <v>92</v>
      </c>
      <c r="J3437" s="604">
        <v>42</v>
      </c>
      <c r="K3437" s="707">
        <v>0</v>
      </c>
      <c r="L3437" s="627">
        <v>6.4</v>
      </c>
      <c r="M3437" s="581">
        <v>1.61</v>
      </c>
      <c r="N3437" s="580">
        <v>0.57999999999999996</v>
      </c>
      <c r="O3437" s="740">
        <f t="shared" si="674"/>
        <v>1.095</v>
      </c>
      <c r="P3437" s="707">
        <v>0</v>
      </c>
      <c r="Q3437" s="627">
        <v>2</v>
      </c>
    </row>
    <row r="3438" spans="1:17" ht="15" thickBot="1" x14ac:dyDescent="0.4">
      <c r="A3438" s="597">
        <v>31</v>
      </c>
      <c r="B3438" s="581">
        <v>33.159999999999997</v>
      </c>
      <c r="C3438" s="759">
        <v>32.68</v>
      </c>
      <c r="D3438" s="627">
        <v>32.520000000000003</v>
      </c>
      <c r="E3438" s="627"/>
      <c r="F3438" s="627">
        <v>33.159999999999997</v>
      </c>
      <c r="G3438" s="777">
        <v>39.799999999999997</v>
      </c>
      <c r="H3438" s="583">
        <v>23</v>
      </c>
      <c r="I3438" s="604">
        <v>84</v>
      </c>
      <c r="J3438" s="604">
        <v>78</v>
      </c>
      <c r="K3438" s="707">
        <v>0</v>
      </c>
      <c r="L3438" s="627">
        <v>8.1999999999999993</v>
      </c>
      <c r="M3438" s="580">
        <v>1.27</v>
      </c>
      <c r="N3438" s="581">
        <v>1.08</v>
      </c>
      <c r="O3438" s="740">
        <f t="shared" si="674"/>
        <v>1.175</v>
      </c>
      <c r="P3438" s="707">
        <v>0</v>
      </c>
      <c r="Q3438" s="627">
        <v>2</v>
      </c>
    </row>
    <row r="3439" spans="1:17" x14ac:dyDescent="0.35">
      <c r="A3439" s="580" t="s">
        <v>16</v>
      </c>
      <c r="B3439" s="581">
        <f>SUM(B3428:B3438)</f>
        <v>378.28</v>
      </c>
      <c r="C3439" s="581">
        <f>SUM(C3428:C3438)</f>
        <v>369.54</v>
      </c>
      <c r="D3439" s="581">
        <f>SUM(D3428:D3438)</f>
        <v>368.83999999999992</v>
      </c>
      <c r="E3439" s="581"/>
      <c r="F3439" s="581">
        <f>SUM(F3428:F3438)</f>
        <v>363.4</v>
      </c>
      <c r="G3439" s="581">
        <f>SUM(G3428:G3438)</f>
        <v>449.00000000000006</v>
      </c>
      <c r="H3439" s="581">
        <f>SUM(H3428:H3438)</f>
        <v>251.2</v>
      </c>
      <c r="I3439" s="581">
        <f>SUM(I3428:I3438)</f>
        <v>919</v>
      </c>
      <c r="J3439" s="581">
        <f>SUM(J3428:J3438)</f>
        <v>441</v>
      </c>
      <c r="K3439" s="707">
        <v>0</v>
      </c>
      <c r="L3439" s="581">
        <f>SUM(L3428:L3438)</f>
        <v>87.7</v>
      </c>
      <c r="M3439" s="581">
        <f>SUM(M3428:M3438)</f>
        <v>25.859999999999996</v>
      </c>
      <c r="N3439" s="581">
        <f>SUM(N3428:N3438)</f>
        <v>14.080000000000002</v>
      </c>
      <c r="O3439" s="581">
        <f t="shared" ref="O3439" si="680">SUM(O3428:O3438)</f>
        <v>19.970000000000002</v>
      </c>
      <c r="P3439" s="581"/>
      <c r="Q3439" s="581"/>
    </row>
    <row r="3440" spans="1:17" x14ac:dyDescent="0.35">
      <c r="A3440" s="580" t="s">
        <v>18</v>
      </c>
      <c r="B3440" s="581">
        <f>AVERAGE(B3428:B3438)</f>
        <v>34.389090909090903</v>
      </c>
      <c r="C3440" s="581">
        <f>AVERAGE(C3428:C3438)</f>
        <v>33.594545454545454</v>
      </c>
      <c r="D3440" s="581">
        <f>AVERAGE(D3428:D3438)</f>
        <v>33.530909090909084</v>
      </c>
      <c r="E3440" s="581"/>
      <c r="F3440" s="581">
        <f>AVERAGE(F3428:F3438)</f>
        <v>33.036363636363632</v>
      </c>
      <c r="G3440" s="581">
        <f>AVERAGE(G3428:G3438)</f>
        <v>40.81818181818182</v>
      </c>
      <c r="H3440" s="581">
        <f>AVERAGE(H3428:H3438)</f>
        <v>22.836363636363636</v>
      </c>
      <c r="I3440" s="581">
        <f>AVERAGE(I3428:I3438)</f>
        <v>83.545454545454547</v>
      </c>
      <c r="J3440" s="581">
        <f>AVERAGE(J3428:J3438)</f>
        <v>40.090909090909093</v>
      </c>
      <c r="K3440" s="707">
        <v>0</v>
      </c>
      <c r="L3440" s="581">
        <f>AVERAGE(L3428:L3438)</f>
        <v>8.77</v>
      </c>
      <c r="M3440" s="581">
        <f>AVERAGE(M3428:M3438)</f>
        <v>2.3509090909090906</v>
      </c>
      <c r="N3440" s="581">
        <f>AVERAGE(N3428:N3438)</f>
        <v>1.2800000000000002</v>
      </c>
      <c r="O3440" s="581">
        <f t="shared" ref="O3440" si="681">AVERAGE(O3428:O3438)</f>
        <v>1.8154545454545457</v>
      </c>
      <c r="P3440" s="581"/>
      <c r="Q3440" s="581"/>
    </row>
    <row r="3441" spans="1:17" x14ac:dyDescent="0.35">
      <c r="A3441" s="580" t="s">
        <v>417</v>
      </c>
      <c r="B3441" s="581">
        <f>B3439+B3426+B3414</f>
        <v>1080.1200000000001</v>
      </c>
      <c r="C3441" s="581">
        <f>C3439+C3426+C3414</f>
        <v>1048.48</v>
      </c>
      <c r="D3441" s="581">
        <f>D3439+D3426+D3414</f>
        <v>1043.26</v>
      </c>
      <c r="E3441" s="581"/>
      <c r="F3441" s="581">
        <f>F3439+F3426+F3414</f>
        <v>1017.5600000000001</v>
      </c>
      <c r="G3441" s="581">
        <f>G3439+G3426+G3414</f>
        <v>1281.8</v>
      </c>
      <c r="H3441" s="581">
        <f>H3439+H3426+H3414</f>
        <v>709</v>
      </c>
      <c r="I3441" s="581">
        <f>I3439+I3426+I3414</f>
        <v>2338</v>
      </c>
      <c r="J3441" s="581">
        <f>J3439+J3426+J3414</f>
        <v>1100</v>
      </c>
      <c r="K3441" s="707">
        <v>0</v>
      </c>
      <c r="L3441" s="581">
        <f>L3439+L3426+L3414</f>
        <v>262.62</v>
      </c>
      <c r="M3441" s="581">
        <f>M3439+M3426+M3414</f>
        <v>58.08</v>
      </c>
      <c r="N3441" s="581">
        <f>N3439+N3426+N3414</f>
        <v>41.56</v>
      </c>
      <c r="O3441" s="581">
        <f t="shared" ref="O3441" si="682">O3439+O3426+O3414</f>
        <v>49.82</v>
      </c>
      <c r="P3441" s="581"/>
      <c r="Q3441" s="581"/>
    </row>
    <row r="3442" spans="1:17" x14ac:dyDescent="0.35">
      <c r="A3442" s="580" t="s">
        <v>21</v>
      </c>
      <c r="B3442" s="581">
        <f>B3441/31</f>
        <v>34.842580645161291</v>
      </c>
      <c r="C3442" s="581">
        <f>C3441/31</f>
        <v>33.821935483870966</v>
      </c>
      <c r="D3442" s="581">
        <f>D3441/31</f>
        <v>33.653548387096777</v>
      </c>
      <c r="E3442" s="581"/>
      <c r="F3442" s="581">
        <f>F3441/31</f>
        <v>32.824516129032261</v>
      </c>
      <c r="G3442" s="581">
        <f>G3441/31</f>
        <v>41.348387096774189</v>
      </c>
      <c r="H3442" s="581">
        <f>H3441/31</f>
        <v>22.870967741935484</v>
      </c>
      <c r="I3442" s="581">
        <f>I3441/31</f>
        <v>75.41935483870968</v>
      </c>
      <c r="J3442" s="581">
        <f>J3441/31</f>
        <v>35.483870967741936</v>
      </c>
      <c r="K3442" s="707">
        <v>0</v>
      </c>
      <c r="L3442" s="581">
        <f>L3441/31</f>
        <v>8.4716129032258074</v>
      </c>
      <c r="M3442" s="581">
        <f>M3441/31</f>
        <v>1.8735483870967742</v>
      </c>
      <c r="N3442" s="581">
        <f>N3441/31</f>
        <v>1.3406451612903227</v>
      </c>
      <c r="O3442" s="581">
        <f t="shared" ref="O3442" si="683">O3441/31</f>
        <v>1.6070967741935485</v>
      </c>
      <c r="P3442" s="581"/>
      <c r="Q3442" s="581"/>
    </row>
    <row r="3443" spans="1:17" x14ac:dyDescent="0.35">
      <c r="A3443" s="634"/>
      <c r="B3443" s="634"/>
      <c r="C3443" s="634"/>
      <c r="D3443" s="634"/>
      <c r="E3443" s="634"/>
      <c r="F3443" s="634"/>
      <c r="G3443" s="634"/>
      <c r="H3443" s="634"/>
      <c r="I3443" s="634"/>
      <c r="J3443" s="634"/>
      <c r="K3443" s="634"/>
      <c r="L3443" s="634"/>
      <c r="M3443" s="634"/>
      <c r="N3443" s="634"/>
      <c r="O3443" s="634"/>
      <c r="P3443" s="634"/>
      <c r="Q3443" s="634"/>
    </row>
    <row r="3444" spans="1:17" ht="15" thickBot="1" x14ac:dyDescent="0.4">
      <c r="A3444" s="634"/>
      <c r="B3444" s="1607" t="s">
        <v>425</v>
      </c>
      <c r="C3444" s="1607"/>
      <c r="D3444" s="1607"/>
      <c r="E3444" s="1607"/>
      <c r="F3444" s="1607"/>
      <c r="G3444" s="1607"/>
      <c r="H3444" s="1607"/>
      <c r="I3444" s="1607"/>
      <c r="J3444" s="1607"/>
      <c r="K3444" s="1607"/>
      <c r="L3444" s="1607"/>
      <c r="M3444" s="1607"/>
      <c r="N3444" s="658"/>
      <c r="O3444" s="658"/>
      <c r="P3444" s="657"/>
      <c r="Q3444" s="634"/>
    </row>
    <row r="3445" spans="1:17" ht="27" customHeight="1" x14ac:dyDescent="0.35">
      <c r="A3445" s="1569" t="s">
        <v>1</v>
      </c>
      <c r="B3445" s="1460" t="s">
        <v>23</v>
      </c>
      <c r="C3445" s="1578"/>
      <c r="D3445" s="1578"/>
      <c r="E3445" s="1578"/>
      <c r="F3445" s="1571"/>
      <c r="G3445" s="1460" t="s">
        <v>24</v>
      </c>
      <c r="H3445" s="1571"/>
      <c r="I3445" s="1460" t="s">
        <v>4</v>
      </c>
      <c r="J3445" s="1571"/>
      <c r="K3445" s="1572" t="s">
        <v>5</v>
      </c>
      <c r="L3445" s="1573"/>
      <c r="M3445" s="1590" t="s">
        <v>6</v>
      </c>
      <c r="N3445" s="1591"/>
      <c r="O3445" s="1592"/>
      <c r="P3445" s="1593" t="s">
        <v>7</v>
      </c>
      <c r="Q3445" s="1593" t="s">
        <v>8</v>
      </c>
    </row>
    <row r="3446" spans="1:17" ht="26" x14ac:dyDescent="0.35">
      <c r="A3446" s="1597"/>
      <c r="B3446" s="568" t="s">
        <v>396</v>
      </c>
      <c r="C3446" s="568" t="s">
        <v>399</v>
      </c>
      <c r="D3446" s="709" t="s">
        <v>322</v>
      </c>
      <c r="E3446" s="709" t="s">
        <v>228</v>
      </c>
      <c r="F3446" s="709" t="s">
        <v>229</v>
      </c>
      <c r="G3446" s="568" t="s">
        <v>9</v>
      </c>
      <c r="H3446" s="568" t="s">
        <v>10</v>
      </c>
      <c r="I3446" s="568" t="s">
        <v>9</v>
      </c>
      <c r="J3446" s="568" t="s">
        <v>10</v>
      </c>
      <c r="K3446" s="568" t="s">
        <v>11</v>
      </c>
      <c r="L3446" s="568" t="s">
        <v>12</v>
      </c>
      <c r="M3446" s="606" t="s">
        <v>13</v>
      </c>
      <c r="N3446" s="606" t="s">
        <v>14</v>
      </c>
      <c r="O3446" s="606" t="s">
        <v>15</v>
      </c>
      <c r="P3446" s="1579"/>
      <c r="Q3446" s="1579"/>
    </row>
    <row r="3447" spans="1:17" x14ac:dyDescent="0.35">
      <c r="A3447" s="735">
        <v>1</v>
      </c>
      <c r="B3447" s="627">
        <v>33.479999999999997</v>
      </c>
      <c r="C3447" s="627">
        <v>33</v>
      </c>
      <c r="D3447" s="627">
        <v>32.6</v>
      </c>
      <c r="E3447" s="707">
        <v>0</v>
      </c>
      <c r="F3447" s="627">
        <v>33</v>
      </c>
      <c r="G3447" s="751">
        <v>39.200000000000003</v>
      </c>
      <c r="H3447" s="627">
        <v>23.8</v>
      </c>
      <c r="I3447" s="627">
        <v>84</v>
      </c>
      <c r="J3447" s="627">
        <v>40</v>
      </c>
      <c r="K3447" s="707">
        <v>0</v>
      </c>
      <c r="L3447" s="751">
        <v>9.58</v>
      </c>
      <c r="M3447" s="627">
        <v>2.06</v>
      </c>
      <c r="N3447" s="627">
        <v>0.78</v>
      </c>
      <c r="O3447" s="740">
        <f>AVERAGE(M3447:N3447)</f>
        <v>1.42</v>
      </c>
      <c r="P3447" s="642"/>
      <c r="Q3447" s="627">
        <v>0</v>
      </c>
    </row>
    <row r="3448" spans="1:17" x14ac:dyDescent="0.35">
      <c r="A3448" s="735">
        <v>2</v>
      </c>
      <c r="B3448" s="576">
        <v>31.28</v>
      </c>
      <c r="C3448" s="774">
        <v>31.68</v>
      </c>
      <c r="D3448" s="807">
        <v>32.4</v>
      </c>
      <c r="E3448" s="707">
        <v>0</v>
      </c>
      <c r="F3448" s="627">
        <v>33</v>
      </c>
      <c r="G3448" s="776">
        <v>39</v>
      </c>
      <c r="H3448" s="572">
        <v>22.2</v>
      </c>
      <c r="I3448" s="750">
        <v>96</v>
      </c>
      <c r="J3448" s="750">
        <v>51</v>
      </c>
      <c r="K3448" s="707">
        <v>0</v>
      </c>
      <c r="L3448" s="751">
        <v>5.5</v>
      </c>
      <c r="M3448" s="751">
        <v>1.06</v>
      </c>
      <c r="N3448" s="627">
        <v>1.83</v>
      </c>
      <c r="O3448" s="740">
        <f t="shared" ref="O3448:O3480" si="684">AVERAGE(M3448:N3448)</f>
        <v>1.4450000000000001</v>
      </c>
      <c r="P3448" s="642" t="s">
        <v>164</v>
      </c>
      <c r="Q3448" s="627">
        <v>13</v>
      </c>
    </row>
    <row r="3449" spans="1:17" x14ac:dyDescent="0.35">
      <c r="A3449" s="594">
        <v>3</v>
      </c>
      <c r="B3449" s="581">
        <v>31.84</v>
      </c>
      <c r="C3449" s="759">
        <v>31.4</v>
      </c>
      <c r="D3449" s="627">
        <v>31.64</v>
      </c>
      <c r="E3449" s="707">
        <v>0</v>
      </c>
      <c r="F3449" s="627">
        <v>32.799999999999997</v>
      </c>
      <c r="G3449" s="777">
        <v>37.6</v>
      </c>
      <c r="H3449" s="583">
        <v>21.4</v>
      </c>
      <c r="I3449" s="604">
        <v>92</v>
      </c>
      <c r="J3449" s="604">
        <v>40</v>
      </c>
      <c r="K3449" s="707">
        <v>0</v>
      </c>
      <c r="L3449" s="751">
        <v>7.58</v>
      </c>
      <c r="M3449" s="751">
        <v>1.61</v>
      </c>
      <c r="N3449" s="627">
        <v>1.17</v>
      </c>
      <c r="O3449" s="740">
        <f t="shared" si="684"/>
        <v>1.3900000000000001</v>
      </c>
      <c r="P3449" s="642" t="s">
        <v>164</v>
      </c>
      <c r="Q3449" s="627">
        <v>4</v>
      </c>
    </row>
    <row r="3450" spans="1:17" x14ac:dyDescent="0.35">
      <c r="A3450" s="594">
        <v>4</v>
      </c>
      <c r="B3450" s="627">
        <v>31.56</v>
      </c>
      <c r="C3450" s="627">
        <v>31.32</v>
      </c>
      <c r="D3450" s="586">
        <v>31.84</v>
      </c>
      <c r="E3450" s="707">
        <v>0</v>
      </c>
      <c r="F3450" s="627">
        <v>32.799999999999997</v>
      </c>
      <c r="G3450" s="778">
        <v>39.200000000000003</v>
      </c>
      <c r="H3450" s="579">
        <v>22</v>
      </c>
      <c r="I3450" s="694">
        <v>96</v>
      </c>
      <c r="J3450" s="694">
        <v>42</v>
      </c>
      <c r="K3450" s="707">
        <v>0</v>
      </c>
      <c r="L3450" s="751">
        <v>6.7</v>
      </c>
      <c r="M3450" s="627">
        <v>1.95</v>
      </c>
      <c r="N3450" s="578">
        <v>0.44</v>
      </c>
      <c r="O3450" s="740">
        <f t="shared" si="684"/>
        <v>1.1950000000000001</v>
      </c>
      <c r="P3450" s="642" t="s">
        <v>164</v>
      </c>
      <c r="Q3450" s="627">
        <v>7.5</v>
      </c>
    </row>
    <row r="3451" spans="1:17" x14ac:dyDescent="0.35">
      <c r="A3451" s="594">
        <v>5</v>
      </c>
      <c r="B3451" s="627">
        <v>33.04</v>
      </c>
      <c r="C3451" s="627">
        <v>32.119999999999997</v>
      </c>
      <c r="D3451" s="586">
        <v>31.56</v>
      </c>
      <c r="E3451" s="707">
        <v>0</v>
      </c>
      <c r="F3451" s="627">
        <v>32.799999999999997</v>
      </c>
      <c r="G3451" s="777">
        <v>39.200000000000003</v>
      </c>
      <c r="H3451" s="583">
        <v>23.6</v>
      </c>
      <c r="I3451" s="694">
        <v>92</v>
      </c>
      <c r="J3451" s="694">
        <v>39</v>
      </c>
      <c r="K3451" s="707">
        <v>0</v>
      </c>
      <c r="L3451" s="751">
        <v>10</v>
      </c>
      <c r="M3451" s="578">
        <v>0.95</v>
      </c>
      <c r="N3451" s="586">
        <v>0.43</v>
      </c>
      <c r="O3451" s="740">
        <f t="shared" si="684"/>
        <v>0.69</v>
      </c>
      <c r="P3451" s="642" t="s">
        <v>164</v>
      </c>
      <c r="Q3451" s="627">
        <v>0</v>
      </c>
    </row>
    <row r="3452" spans="1:17" x14ac:dyDescent="0.35">
      <c r="A3452" s="594">
        <v>6</v>
      </c>
      <c r="B3452" s="581">
        <v>34.200000000000003</v>
      </c>
      <c r="C3452" s="759">
        <v>33.28</v>
      </c>
      <c r="D3452" s="627">
        <v>32.520000000000003</v>
      </c>
      <c r="E3452" s="707">
        <v>0</v>
      </c>
      <c r="F3452" s="627">
        <v>32.799999999999997</v>
      </c>
      <c r="G3452" s="777">
        <v>40.6</v>
      </c>
      <c r="H3452" s="583">
        <v>24.8</v>
      </c>
      <c r="I3452" s="604">
        <v>77</v>
      </c>
      <c r="J3452" s="604">
        <v>38</v>
      </c>
      <c r="K3452" s="707">
        <v>0</v>
      </c>
      <c r="L3452" s="751">
        <v>9.76</v>
      </c>
      <c r="M3452" s="581">
        <v>1.07</v>
      </c>
      <c r="N3452" s="580">
        <v>0.94</v>
      </c>
      <c r="O3452" s="740">
        <f t="shared" si="684"/>
        <v>1.0049999999999999</v>
      </c>
      <c r="P3452" s="642" t="s">
        <v>164</v>
      </c>
      <c r="Q3452" s="627" t="s">
        <v>426</v>
      </c>
    </row>
    <row r="3453" spans="1:17" x14ac:dyDescent="0.35">
      <c r="A3453" s="594">
        <v>7</v>
      </c>
      <c r="B3453" s="581">
        <v>34.56</v>
      </c>
      <c r="C3453" s="759">
        <v>33.68</v>
      </c>
      <c r="D3453" s="627">
        <v>33</v>
      </c>
      <c r="E3453" s="707">
        <v>0</v>
      </c>
      <c r="F3453" s="627">
        <v>32.840000000000003</v>
      </c>
      <c r="G3453" s="777">
        <v>40.799999999999997</v>
      </c>
      <c r="H3453" s="583">
        <v>25</v>
      </c>
      <c r="I3453" s="604">
        <v>73</v>
      </c>
      <c r="J3453" s="604">
        <v>41</v>
      </c>
      <c r="K3453" s="707">
        <v>0</v>
      </c>
      <c r="L3453" s="751">
        <v>8.26</v>
      </c>
      <c r="M3453" s="580">
        <v>1.0900000000000001</v>
      </c>
      <c r="N3453" s="581">
        <v>0.76</v>
      </c>
      <c r="O3453" s="740">
        <f t="shared" si="684"/>
        <v>0.92500000000000004</v>
      </c>
      <c r="P3453" s="642" t="s">
        <v>164</v>
      </c>
      <c r="Q3453" s="627">
        <v>0</v>
      </c>
    </row>
    <row r="3454" spans="1:17" x14ac:dyDescent="0.35">
      <c r="A3454" s="594">
        <v>8</v>
      </c>
      <c r="B3454" s="581">
        <v>34.08</v>
      </c>
      <c r="C3454" s="759">
        <v>33.4</v>
      </c>
      <c r="D3454" s="627">
        <v>33.04</v>
      </c>
      <c r="E3454" s="707">
        <v>0</v>
      </c>
      <c r="F3454" s="627">
        <v>32.799999999999997</v>
      </c>
      <c r="G3454" s="777">
        <v>40.6</v>
      </c>
      <c r="H3454" s="583">
        <v>22.8</v>
      </c>
      <c r="I3454" s="604">
        <v>92</v>
      </c>
      <c r="J3454" s="604">
        <v>41</v>
      </c>
      <c r="K3454" s="707">
        <v>0</v>
      </c>
      <c r="L3454" s="751">
        <v>5</v>
      </c>
      <c r="M3454" s="581">
        <v>2.0099999999999998</v>
      </c>
      <c r="N3454" s="634">
        <v>1.66</v>
      </c>
      <c r="O3454" s="740">
        <f t="shared" si="684"/>
        <v>1.835</v>
      </c>
      <c r="P3454" s="642" t="s">
        <v>164</v>
      </c>
      <c r="Q3454" s="627">
        <v>3</v>
      </c>
    </row>
    <row r="3455" spans="1:17" x14ac:dyDescent="0.35">
      <c r="A3455" s="594">
        <v>9</v>
      </c>
      <c r="B3455" s="581">
        <v>30.64</v>
      </c>
      <c r="C3455" s="759">
        <v>31.48</v>
      </c>
      <c r="D3455" s="627">
        <v>32.64</v>
      </c>
      <c r="E3455" s="707">
        <v>0</v>
      </c>
      <c r="F3455" s="627">
        <v>32.799999999999997</v>
      </c>
      <c r="G3455" s="777">
        <v>40</v>
      </c>
      <c r="H3455" s="583">
        <v>21.6</v>
      </c>
      <c r="I3455" s="604">
        <v>96</v>
      </c>
      <c r="J3455" s="604">
        <v>53</v>
      </c>
      <c r="K3455" s="707">
        <v>0</v>
      </c>
      <c r="L3455" s="751">
        <v>5</v>
      </c>
      <c r="M3455" s="581">
        <v>1.21</v>
      </c>
      <c r="N3455" s="581">
        <v>0.82</v>
      </c>
      <c r="O3455" s="740">
        <f t="shared" si="684"/>
        <v>1.0149999999999999</v>
      </c>
      <c r="P3455" s="642" t="s">
        <v>164</v>
      </c>
      <c r="Q3455" s="627">
        <v>12.4</v>
      </c>
    </row>
    <row r="3456" spans="1:17" x14ac:dyDescent="0.35">
      <c r="A3456" s="735">
        <v>10</v>
      </c>
      <c r="B3456" s="581">
        <v>31.88</v>
      </c>
      <c r="C3456" s="759">
        <v>31.68</v>
      </c>
      <c r="D3456" s="627">
        <v>31.72</v>
      </c>
      <c r="E3456" s="707">
        <v>0</v>
      </c>
      <c r="F3456" s="627">
        <v>32.56</v>
      </c>
      <c r="G3456" s="777">
        <v>37.6</v>
      </c>
      <c r="H3456" s="583">
        <v>23.6</v>
      </c>
      <c r="I3456" s="604">
        <v>92</v>
      </c>
      <c r="J3456" s="604">
        <v>48</v>
      </c>
      <c r="K3456" s="707">
        <v>0</v>
      </c>
      <c r="L3456" s="751">
        <v>5</v>
      </c>
      <c r="M3456" s="581">
        <v>1.25</v>
      </c>
      <c r="N3456" s="580">
        <v>0.69</v>
      </c>
      <c r="O3456" s="740">
        <f t="shared" si="684"/>
        <v>0.97</v>
      </c>
      <c r="P3456" s="642" t="s">
        <v>164</v>
      </c>
      <c r="Q3456" s="627" t="s">
        <v>426</v>
      </c>
    </row>
    <row r="3457" spans="1:17" x14ac:dyDescent="0.35">
      <c r="A3457" s="580" t="s">
        <v>16</v>
      </c>
      <c r="B3457" s="581">
        <f>SUM(B3447:B3456)</f>
        <v>326.55999999999995</v>
      </c>
      <c r="C3457" s="581">
        <f>SUM(C3447:C3456)</f>
        <v>323.04000000000002</v>
      </c>
      <c r="D3457" s="581">
        <f>SUM(D3447:D3456)</f>
        <v>322.96000000000004</v>
      </c>
      <c r="E3457" s="707">
        <v>0</v>
      </c>
      <c r="F3457" s="581">
        <f>SUM(F3447:F3456)</f>
        <v>328.2</v>
      </c>
      <c r="G3457" s="581">
        <f>SUM(G3447:G3456)</f>
        <v>393.8</v>
      </c>
      <c r="H3457" s="581">
        <f>SUM(H3447:H3456)</f>
        <v>230.8</v>
      </c>
      <c r="I3457" s="581">
        <f>SUM(I3447:I3456)</f>
        <v>890</v>
      </c>
      <c r="J3457" s="581">
        <f>SUM(J3447:J3456)</f>
        <v>433</v>
      </c>
      <c r="K3457" s="707">
        <v>0</v>
      </c>
      <c r="L3457" s="581">
        <f>SUM(L3447:L3456)</f>
        <v>72.38</v>
      </c>
      <c r="M3457" s="581">
        <f>SUM(M3447:M3456)</f>
        <v>14.260000000000002</v>
      </c>
      <c r="N3457" s="581">
        <f>SUM(N3447:N3456)</f>
        <v>9.52</v>
      </c>
      <c r="O3457" s="740">
        <f t="shared" si="684"/>
        <v>11.89</v>
      </c>
      <c r="P3457" s="581"/>
      <c r="Q3457" s="627" t="s">
        <v>426</v>
      </c>
    </row>
    <row r="3458" spans="1:17" x14ac:dyDescent="0.35">
      <c r="A3458" s="580" t="s">
        <v>18</v>
      </c>
      <c r="B3458" s="581">
        <f>AVERAGE(B3447:B3456)</f>
        <v>32.655999999999992</v>
      </c>
      <c r="C3458" s="581">
        <f>AVERAGE(C3447:C3456)</f>
        <v>32.304000000000002</v>
      </c>
      <c r="D3458" s="581">
        <f>AVERAGE(D3447:D3456)</f>
        <v>32.296000000000006</v>
      </c>
      <c r="E3458" s="707">
        <v>0</v>
      </c>
      <c r="F3458" s="581">
        <f>AVERAGE(F3447:F3456)</f>
        <v>32.82</v>
      </c>
      <c r="G3458" s="581">
        <f>AVERAGE(G3447:G3456)</f>
        <v>39.380000000000003</v>
      </c>
      <c r="H3458" s="581">
        <f>AVERAGE(H3447:H3456)</f>
        <v>23.080000000000002</v>
      </c>
      <c r="I3458" s="581">
        <f>AVERAGE(I3447:I3456)</f>
        <v>89</v>
      </c>
      <c r="J3458" s="581">
        <f>AVERAGE(J3447:J3456)</f>
        <v>43.3</v>
      </c>
      <c r="K3458" s="707">
        <v>0</v>
      </c>
      <c r="L3458" s="581">
        <f>AVERAGE(L3447:L3456)</f>
        <v>7.2379999999999995</v>
      </c>
      <c r="M3458" s="581">
        <f>AVERAGE(M3447:M3456)</f>
        <v>1.4260000000000002</v>
      </c>
      <c r="N3458" s="581">
        <f>AVERAGE(N3447:N3456)</f>
        <v>0.95199999999999996</v>
      </c>
      <c r="O3458" s="740">
        <f t="shared" si="684"/>
        <v>1.1890000000000001</v>
      </c>
      <c r="P3458" s="581"/>
      <c r="Q3458" s="627" t="s">
        <v>426</v>
      </c>
    </row>
    <row r="3459" spans="1:17" x14ac:dyDescent="0.35">
      <c r="A3459" s="735">
        <v>11</v>
      </c>
      <c r="B3459" s="586">
        <v>32.200000000000003</v>
      </c>
      <c r="C3459" s="759">
        <v>31.8</v>
      </c>
      <c r="D3459" s="627">
        <v>31.84</v>
      </c>
      <c r="E3459" s="707">
        <v>0</v>
      </c>
      <c r="F3459" s="627">
        <v>32.799999999999997</v>
      </c>
      <c r="G3459" s="778">
        <v>39.799999999999997</v>
      </c>
      <c r="H3459" s="583">
        <v>22.4</v>
      </c>
      <c r="I3459" s="627">
        <v>92</v>
      </c>
      <c r="J3459" s="694">
        <v>43</v>
      </c>
      <c r="K3459" s="707">
        <v>0</v>
      </c>
      <c r="L3459" s="751">
        <v>6.28</v>
      </c>
      <c r="M3459" s="751">
        <v>1.04</v>
      </c>
      <c r="N3459" s="627">
        <v>0.82</v>
      </c>
      <c r="O3459" s="740">
        <f t="shared" si="684"/>
        <v>0.92999999999999994</v>
      </c>
      <c r="P3459" s="642" t="s">
        <v>164</v>
      </c>
      <c r="Q3459" s="627" t="s">
        <v>426</v>
      </c>
    </row>
    <row r="3460" spans="1:17" x14ac:dyDescent="0.35">
      <c r="A3460" s="594">
        <v>12</v>
      </c>
      <c r="B3460" s="581">
        <v>32.72</v>
      </c>
      <c r="C3460" s="759">
        <v>32.04</v>
      </c>
      <c r="D3460" s="627">
        <v>32.08</v>
      </c>
      <c r="E3460" s="707">
        <v>0</v>
      </c>
      <c r="F3460" s="627">
        <v>32.799999999999997</v>
      </c>
      <c r="G3460" s="777">
        <v>37</v>
      </c>
      <c r="H3460" s="583">
        <v>23</v>
      </c>
      <c r="I3460" s="604">
        <v>92</v>
      </c>
      <c r="J3460" s="604">
        <v>45</v>
      </c>
      <c r="K3460" s="707">
        <v>0</v>
      </c>
      <c r="L3460" s="751">
        <v>6.72</v>
      </c>
      <c r="M3460" s="581">
        <v>1.84</v>
      </c>
      <c r="N3460" s="581">
        <v>1.37</v>
      </c>
      <c r="O3460" s="740">
        <f t="shared" si="684"/>
        <v>1.605</v>
      </c>
      <c r="P3460" s="642" t="s">
        <v>164</v>
      </c>
      <c r="Q3460" s="627" t="s">
        <v>426</v>
      </c>
    </row>
    <row r="3461" spans="1:17" x14ac:dyDescent="0.35">
      <c r="A3461" s="594">
        <v>13</v>
      </c>
      <c r="B3461" s="671">
        <v>31.24</v>
      </c>
      <c r="C3461" s="780">
        <v>31.4</v>
      </c>
      <c r="D3461" s="675">
        <v>31.64</v>
      </c>
      <c r="E3461" s="707">
        <v>0</v>
      </c>
      <c r="F3461" s="675">
        <v>32.799999999999997</v>
      </c>
      <c r="G3461" s="782">
        <v>37.200000000000003</v>
      </c>
      <c r="H3461" s="670">
        <v>23.2</v>
      </c>
      <c r="I3461" s="783">
        <v>84</v>
      </c>
      <c r="J3461" s="783">
        <v>48</v>
      </c>
      <c r="K3461" s="707">
        <v>0</v>
      </c>
      <c r="L3461" s="757">
        <v>6</v>
      </c>
      <c r="M3461" s="671">
        <v>1.19</v>
      </c>
      <c r="N3461" s="754">
        <v>2.5099999999999998</v>
      </c>
      <c r="O3461" s="740">
        <f t="shared" si="684"/>
        <v>1.8499999999999999</v>
      </c>
      <c r="P3461" s="642" t="s">
        <v>164</v>
      </c>
      <c r="Q3461" s="675">
        <v>3</v>
      </c>
    </row>
    <row r="3462" spans="1:17" x14ac:dyDescent="0.35">
      <c r="A3462" s="594">
        <v>14</v>
      </c>
      <c r="B3462" s="671">
        <v>31.88</v>
      </c>
      <c r="C3462" s="780">
        <v>31.28</v>
      </c>
      <c r="D3462" s="675">
        <v>31.4</v>
      </c>
      <c r="E3462" s="707">
        <v>0</v>
      </c>
      <c r="F3462" s="675">
        <v>32.479999999999997</v>
      </c>
      <c r="G3462" s="782">
        <v>36.799999999999997</v>
      </c>
      <c r="H3462" s="670">
        <v>21.4</v>
      </c>
      <c r="I3462" s="783">
        <v>88</v>
      </c>
      <c r="J3462" s="783">
        <v>40</v>
      </c>
      <c r="K3462" s="707">
        <v>0</v>
      </c>
      <c r="L3462" s="756">
        <v>6.84</v>
      </c>
      <c r="M3462" s="630">
        <v>1.7</v>
      </c>
      <c r="N3462" s="671">
        <v>0.93</v>
      </c>
      <c r="O3462" s="740">
        <f t="shared" si="684"/>
        <v>1.3149999999999999</v>
      </c>
      <c r="P3462" s="642" t="s">
        <v>164</v>
      </c>
      <c r="Q3462" s="675">
        <v>8</v>
      </c>
    </row>
    <row r="3463" spans="1:17" x14ac:dyDescent="0.35">
      <c r="A3463" s="594">
        <v>15</v>
      </c>
      <c r="B3463" s="671">
        <v>32.799999999999997</v>
      </c>
      <c r="C3463" s="780">
        <v>32.159999999999997</v>
      </c>
      <c r="D3463" s="675">
        <v>31.72</v>
      </c>
      <c r="E3463" s="707">
        <v>0</v>
      </c>
      <c r="F3463" s="675">
        <v>32.799999999999997</v>
      </c>
      <c r="G3463" s="782">
        <v>38.6</v>
      </c>
      <c r="H3463" s="670">
        <v>23.4</v>
      </c>
      <c r="I3463" s="783">
        <v>84</v>
      </c>
      <c r="J3463" s="783">
        <v>40</v>
      </c>
      <c r="K3463" s="707">
        <v>0</v>
      </c>
      <c r="L3463" s="634">
        <v>8.6</v>
      </c>
      <c r="M3463" s="671">
        <v>1.59</v>
      </c>
      <c r="N3463" s="626">
        <v>1.4</v>
      </c>
      <c r="O3463" s="740">
        <f t="shared" si="684"/>
        <v>1.4950000000000001</v>
      </c>
      <c r="P3463" s="642" t="s">
        <v>164</v>
      </c>
      <c r="Q3463" s="627" t="s">
        <v>426</v>
      </c>
    </row>
    <row r="3464" spans="1:17" x14ac:dyDescent="0.35">
      <c r="A3464" s="594">
        <v>16</v>
      </c>
      <c r="B3464" s="671">
        <v>32.04</v>
      </c>
      <c r="C3464" s="780">
        <v>31.92</v>
      </c>
      <c r="D3464" s="781">
        <v>32.08</v>
      </c>
      <c r="E3464" s="707">
        <v>0</v>
      </c>
      <c r="F3464" s="675">
        <v>32.799999999999997</v>
      </c>
      <c r="G3464" s="782">
        <v>39.4</v>
      </c>
      <c r="H3464" s="670">
        <v>23.2</v>
      </c>
      <c r="I3464" s="783">
        <v>80</v>
      </c>
      <c r="J3464" s="783">
        <v>42</v>
      </c>
      <c r="K3464" s="707">
        <v>0</v>
      </c>
      <c r="L3464" s="756">
        <v>7.96</v>
      </c>
      <c r="M3464" s="671">
        <v>2.66</v>
      </c>
      <c r="N3464" s="754">
        <v>0.79</v>
      </c>
      <c r="O3464" s="740">
        <f t="shared" si="684"/>
        <v>1.7250000000000001</v>
      </c>
      <c r="P3464" s="642" t="s">
        <v>164</v>
      </c>
      <c r="Q3464" s="627" t="s">
        <v>426</v>
      </c>
    </row>
    <row r="3465" spans="1:17" x14ac:dyDescent="0.35">
      <c r="A3465" s="594">
        <v>17</v>
      </c>
      <c r="B3465" s="671">
        <v>33.119999999999997</v>
      </c>
      <c r="C3465" s="780">
        <v>32.4</v>
      </c>
      <c r="D3465" s="675">
        <v>32.200000000000003</v>
      </c>
      <c r="E3465" s="707">
        <v>0</v>
      </c>
      <c r="F3465" s="675">
        <v>32.4</v>
      </c>
      <c r="G3465" s="782">
        <v>38.4</v>
      </c>
      <c r="H3465" s="670">
        <v>22.4</v>
      </c>
      <c r="I3465" s="783">
        <v>84</v>
      </c>
      <c r="J3465" s="783">
        <v>44</v>
      </c>
      <c r="K3465" s="707">
        <v>0</v>
      </c>
      <c r="L3465" s="757">
        <v>10.119999999999999</v>
      </c>
      <c r="M3465" s="671">
        <v>1.25</v>
      </c>
      <c r="N3465" s="754">
        <v>0.75</v>
      </c>
      <c r="O3465" s="740">
        <f t="shared" si="684"/>
        <v>1</v>
      </c>
      <c r="P3465" s="642" t="s">
        <v>164</v>
      </c>
      <c r="Q3465" s="627" t="s">
        <v>426</v>
      </c>
    </row>
    <row r="3466" spans="1:17" x14ac:dyDescent="0.35">
      <c r="A3466" s="594">
        <v>18</v>
      </c>
      <c r="B3466" s="758">
        <v>33.72</v>
      </c>
      <c r="C3466" s="780">
        <v>32.880000000000003</v>
      </c>
      <c r="D3466" s="675">
        <v>32.24</v>
      </c>
      <c r="E3466" s="707">
        <v>0</v>
      </c>
      <c r="F3466" s="786">
        <v>32.6</v>
      </c>
      <c r="G3466" s="784">
        <v>40.799999999999997</v>
      </c>
      <c r="H3466" s="670">
        <v>22.4</v>
      </c>
      <c r="I3466" s="785">
        <v>84</v>
      </c>
      <c r="J3466" s="785">
        <v>38</v>
      </c>
      <c r="K3466" s="707">
        <v>0</v>
      </c>
      <c r="L3466" s="627">
        <v>7.88</v>
      </c>
      <c r="M3466" s="630">
        <v>2.0299999999999998</v>
      </c>
      <c r="N3466" s="758">
        <v>1.98</v>
      </c>
      <c r="O3466" s="740">
        <f t="shared" si="684"/>
        <v>2.0049999999999999</v>
      </c>
      <c r="P3466" s="642" t="s">
        <v>164</v>
      </c>
      <c r="Q3466" s="627" t="s">
        <v>426</v>
      </c>
    </row>
    <row r="3467" spans="1:17" x14ac:dyDescent="0.35">
      <c r="A3467" s="594">
        <v>19</v>
      </c>
      <c r="B3467" s="671">
        <v>32.159999999999997</v>
      </c>
      <c r="C3467" s="780">
        <v>31.44</v>
      </c>
      <c r="D3467" s="675">
        <v>31.8</v>
      </c>
      <c r="E3467" s="707">
        <v>0</v>
      </c>
      <c r="F3467" s="675">
        <v>32.4</v>
      </c>
      <c r="G3467" s="782">
        <v>39</v>
      </c>
      <c r="H3467" s="670">
        <v>20.399999999999999</v>
      </c>
      <c r="I3467" s="783">
        <v>96</v>
      </c>
      <c r="J3467" s="783">
        <v>41</v>
      </c>
      <c r="K3467" s="707">
        <v>0</v>
      </c>
      <c r="L3467" s="756">
        <v>7</v>
      </c>
      <c r="M3467" s="671">
        <v>1.1399999999999999</v>
      </c>
      <c r="N3467" s="671">
        <v>0.19</v>
      </c>
      <c r="O3467" s="740">
        <f t="shared" si="684"/>
        <v>0.66499999999999992</v>
      </c>
      <c r="P3467" s="642" t="s">
        <v>164</v>
      </c>
      <c r="Q3467" s="675">
        <v>10</v>
      </c>
    </row>
    <row r="3468" spans="1:17" x14ac:dyDescent="0.35">
      <c r="A3468" s="735">
        <v>20</v>
      </c>
      <c r="B3468" s="671">
        <v>34.119999999999997</v>
      </c>
      <c r="C3468" s="780">
        <v>32.96</v>
      </c>
      <c r="D3468" s="675">
        <v>32.28</v>
      </c>
      <c r="E3468" s="707">
        <v>0</v>
      </c>
      <c r="F3468" s="675">
        <v>32.479999999999997</v>
      </c>
      <c r="G3468" s="782">
        <v>41</v>
      </c>
      <c r="H3468" s="670">
        <v>22.8</v>
      </c>
      <c r="I3468" s="783">
        <v>80</v>
      </c>
      <c r="J3468" s="783">
        <v>37</v>
      </c>
      <c r="K3468" s="707">
        <v>0</v>
      </c>
      <c r="L3468" s="756">
        <v>10.84</v>
      </c>
      <c r="M3468" s="671">
        <v>1.71</v>
      </c>
      <c r="N3468" s="630">
        <v>2.14</v>
      </c>
      <c r="O3468" s="740">
        <f t="shared" si="684"/>
        <v>1.925</v>
      </c>
      <c r="P3468" s="642" t="s">
        <v>164</v>
      </c>
      <c r="Q3468" s="627" t="s">
        <v>426</v>
      </c>
    </row>
    <row r="3469" spans="1:17" x14ac:dyDescent="0.35">
      <c r="A3469" s="580" t="s">
        <v>16</v>
      </c>
      <c r="B3469" s="581">
        <f>SUM(B3459:B3468)</f>
        <v>326</v>
      </c>
      <c r="C3469" s="581">
        <f>SUM(C3459:C3468)</f>
        <v>320.28000000000003</v>
      </c>
      <c r="D3469" s="581">
        <f>SUM(D3459:D3468)</f>
        <v>319.27999999999997</v>
      </c>
      <c r="E3469" s="707">
        <v>0</v>
      </c>
      <c r="F3469" s="581">
        <f>SUM(F3459:F3468)</f>
        <v>326.36</v>
      </c>
      <c r="G3469" s="581">
        <f>SUM(G3459:G3468)</f>
        <v>388</v>
      </c>
      <c r="H3469" s="581">
        <f>SUM(H3459:H3468)</f>
        <v>224.60000000000002</v>
      </c>
      <c r="I3469" s="581">
        <f>SUM(I3459:I3468)</f>
        <v>864</v>
      </c>
      <c r="J3469" s="581">
        <f>SUM(J3459:J3468)</f>
        <v>418</v>
      </c>
      <c r="K3469" s="707">
        <v>0</v>
      </c>
      <c r="L3469" s="581">
        <f>SUM(L3459:L3468)</f>
        <v>78.240000000000009</v>
      </c>
      <c r="M3469" s="581">
        <f>SUM(M3459:M3468)</f>
        <v>16.149999999999999</v>
      </c>
      <c r="N3469" s="581">
        <f>SUM(N3459:N3468)</f>
        <v>12.88</v>
      </c>
      <c r="O3469" s="740">
        <f t="shared" si="684"/>
        <v>14.515000000000001</v>
      </c>
      <c r="P3469" s="581"/>
      <c r="Q3469" s="627" t="s">
        <v>426</v>
      </c>
    </row>
    <row r="3470" spans="1:17" x14ac:dyDescent="0.35">
      <c r="A3470" s="580" t="s">
        <v>18</v>
      </c>
      <c r="B3470" s="581">
        <f>AVERAGE(B3459:B3468)</f>
        <v>32.6</v>
      </c>
      <c r="C3470" s="581">
        <f>AVERAGE(C3459:C3468)</f>
        <v>32.028000000000006</v>
      </c>
      <c r="D3470" s="581">
        <f>AVERAGE(D3459:D3468)</f>
        <v>31.927999999999997</v>
      </c>
      <c r="E3470" s="707">
        <v>0</v>
      </c>
      <c r="F3470" s="581">
        <f>AVERAGE(F3459:F3468)</f>
        <v>32.636000000000003</v>
      </c>
      <c r="G3470" s="581">
        <f>AVERAGE(G3459:G3468)</f>
        <v>38.799999999999997</v>
      </c>
      <c r="H3470" s="581">
        <f>AVERAGE(H3459:H3468)</f>
        <v>22.46</v>
      </c>
      <c r="I3470" s="581">
        <f>AVERAGE(I3459:I3468)</f>
        <v>86.4</v>
      </c>
      <c r="J3470" s="581">
        <f>AVERAGE(J3459:J3468)</f>
        <v>41.8</v>
      </c>
      <c r="K3470" s="707">
        <v>0</v>
      </c>
      <c r="L3470" s="581">
        <f>AVERAGE(L3459:L3468)</f>
        <v>7.8240000000000007</v>
      </c>
      <c r="M3470" s="581">
        <f>AVERAGE(M3459:M3468)</f>
        <v>1.6149999999999998</v>
      </c>
      <c r="N3470" s="581">
        <f>AVERAGE(N3459:N3468)</f>
        <v>1.288</v>
      </c>
      <c r="O3470" s="740">
        <f t="shared" si="684"/>
        <v>1.4514999999999998</v>
      </c>
      <c r="P3470" s="581"/>
      <c r="Q3470" s="627" t="s">
        <v>426</v>
      </c>
    </row>
    <row r="3471" spans="1:17" x14ac:dyDescent="0.35">
      <c r="A3471" s="735">
        <v>21</v>
      </c>
      <c r="B3471" s="671">
        <v>31.8</v>
      </c>
      <c r="C3471" s="780">
        <v>31.76</v>
      </c>
      <c r="D3471" s="675">
        <v>32.36</v>
      </c>
      <c r="E3471" s="707">
        <v>0</v>
      </c>
      <c r="F3471" s="675">
        <v>32.4</v>
      </c>
      <c r="G3471" s="782">
        <v>38</v>
      </c>
      <c r="H3471" s="670">
        <v>22.8</v>
      </c>
      <c r="I3471" s="783">
        <v>96</v>
      </c>
      <c r="J3471" s="783">
        <v>44</v>
      </c>
      <c r="K3471" s="707">
        <v>0</v>
      </c>
      <c r="L3471" s="756">
        <v>4.8</v>
      </c>
      <c r="M3471" s="630">
        <v>0.82</v>
      </c>
      <c r="N3471" s="671">
        <v>0.6</v>
      </c>
      <c r="O3471" s="740">
        <f t="shared" si="684"/>
        <v>0.71</v>
      </c>
      <c r="P3471" s="642" t="s">
        <v>164</v>
      </c>
      <c r="Q3471" s="627" t="s">
        <v>426</v>
      </c>
    </row>
    <row r="3472" spans="1:17" x14ac:dyDescent="0.35">
      <c r="A3472" s="594">
        <v>22</v>
      </c>
      <c r="B3472" s="671">
        <v>27.72</v>
      </c>
      <c r="C3472" s="780">
        <v>28.08</v>
      </c>
      <c r="D3472" s="675">
        <v>30.36</v>
      </c>
      <c r="E3472" s="707">
        <v>0</v>
      </c>
      <c r="F3472" s="675">
        <v>32.44</v>
      </c>
      <c r="G3472" s="782">
        <v>36</v>
      </c>
      <c r="H3472" s="670">
        <v>21.4</v>
      </c>
      <c r="I3472" s="783">
        <v>96</v>
      </c>
      <c r="J3472" s="783">
        <v>52</v>
      </c>
      <c r="K3472" s="707">
        <v>0</v>
      </c>
      <c r="L3472" s="756">
        <v>5</v>
      </c>
      <c r="M3472" s="671">
        <v>0.88</v>
      </c>
      <c r="N3472" s="671">
        <v>0.54</v>
      </c>
      <c r="O3472" s="740">
        <f t="shared" si="684"/>
        <v>0.71</v>
      </c>
      <c r="P3472" s="642" t="s">
        <v>164</v>
      </c>
      <c r="Q3472" s="675">
        <v>18.399999999999999</v>
      </c>
    </row>
    <row r="3473" spans="1:17" x14ac:dyDescent="0.35">
      <c r="A3473" s="594">
        <v>23</v>
      </c>
      <c r="B3473" s="671">
        <v>29.76</v>
      </c>
      <c r="C3473" s="780">
        <v>29.76</v>
      </c>
      <c r="D3473" s="675">
        <v>30.32</v>
      </c>
      <c r="E3473" s="707">
        <v>0</v>
      </c>
      <c r="F3473" s="786">
        <v>32.4</v>
      </c>
      <c r="G3473" s="782">
        <v>35.6</v>
      </c>
      <c r="H3473" s="670">
        <v>23.4</v>
      </c>
      <c r="I3473" s="783">
        <v>77</v>
      </c>
      <c r="J3473" s="783">
        <v>44</v>
      </c>
      <c r="K3473" s="707">
        <v>0</v>
      </c>
      <c r="L3473" s="756">
        <v>7.8</v>
      </c>
      <c r="M3473" s="671">
        <v>1.55</v>
      </c>
      <c r="N3473" s="671">
        <v>1.1200000000000001</v>
      </c>
      <c r="O3473" s="740">
        <f t="shared" si="684"/>
        <v>1.335</v>
      </c>
      <c r="P3473" s="642" t="s">
        <v>164</v>
      </c>
      <c r="Q3473" s="627" t="s">
        <v>426</v>
      </c>
    </row>
    <row r="3474" spans="1:17" x14ac:dyDescent="0.35">
      <c r="A3474" s="594">
        <v>24</v>
      </c>
      <c r="B3474" s="671">
        <v>30</v>
      </c>
      <c r="C3474" s="780">
        <v>29.8</v>
      </c>
      <c r="D3474" s="675">
        <v>30.36</v>
      </c>
      <c r="E3474" s="707">
        <v>0</v>
      </c>
      <c r="F3474" s="675">
        <v>32.4</v>
      </c>
      <c r="G3474" s="782">
        <v>36.799999999999997</v>
      </c>
      <c r="H3474" s="670">
        <v>21.6</v>
      </c>
      <c r="I3474" s="783">
        <v>92</v>
      </c>
      <c r="J3474" s="783">
        <v>46</v>
      </c>
      <c r="K3474" s="707">
        <v>0</v>
      </c>
      <c r="L3474" s="756">
        <v>7.2</v>
      </c>
      <c r="M3474" s="671">
        <v>1.59</v>
      </c>
      <c r="N3474" s="630">
        <v>0.42</v>
      </c>
      <c r="O3474" s="740">
        <f t="shared" si="684"/>
        <v>1.0050000000000001</v>
      </c>
      <c r="P3474" s="642" t="s">
        <v>164</v>
      </c>
      <c r="Q3474" s="627" t="s">
        <v>426</v>
      </c>
    </row>
    <row r="3475" spans="1:17" x14ac:dyDescent="0.35">
      <c r="A3475" s="594">
        <v>25</v>
      </c>
      <c r="B3475" s="671">
        <v>32.4</v>
      </c>
      <c r="C3475" s="780">
        <v>31.36</v>
      </c>
      <c r="D3475" s="675">
        <v>30.76</v>
      </c>
      <c r="E3475" s="707">
        <v>0</v>
      </c>
      <c r="F3475" s="675">
        <v>32.4</v>
      </c>
      <c r="G3475" s="778">
        <v>39.6</v>
      </c>
      <c r="H3475" s="583">
        <v>24</v>
      </c>
      <c r="I3475" s="783">
        <v>92</v>
      </c>
      <c r="J3475" s="783">
        <v>39</v>
      </c>
      <c r="K3475" s="707">
        <v>0</v>
      </c>
      <c r="L3475" s="751">
        <v>6.46</v>
      </c>
      <c r="M3475" s="652">
        <v>1.1499999999999999</v>
      </c>
      <c r="N3475" s="581">
        <v>0.46</v>
      </c>
      <c r="O3475" s="740">
        <f t="shared" si="684"/>
        <v>0.80499999999999994</v>
      </c>
      <c r="P3475" s="642" t="s">
        <v>164</v>
      </c>
      <c r="Q3475" s="627" t="s">
        <v>426</v>
      </c>
    </row>
    <row r="3476" spans="1:17" x14ac:dyDescent="0.35">
      <c r="A3476" s="594">
        <v>26</v>
      </c>
      <c r="B3476" s="581">
        <v>33.24</v>
      </c>
      <c r="C3476" s="759">
        <v>32.159999999999997</v>
      </c>
      <c r="D3476" s="627">
        <v>31.52</v>
      </c>
      <c r="E3476" s="707">
        <v>0</v>
      </c>
      <c r="F3476" s="627">
        <v>32.4</v>
      </c>
      <c r="G3476" s="777">
        <v>38.799999999999997</v>
      </c>
      <c r="H3476" s="583">
        <v>24.8</v>
      </c>
      <c r="I3476" s="604">
        <v>85</v>
      </c>
      <c r="J3476" s="604">
        <v>43</v>
      </c>
      <c r="K3476" s="707">
        <v>0</v>
      </c>
      <c r="L3476" s="751">
        <v>8.5</v>
      </c>
      <c r="M3476" s="576">
        <v>1.37</v>
      </c>
      <c r="N3476" s="576">
        <v>1.08</v>
      </c>
      <c r="O3476" s="740">
        <f t="shared" si="684"/>
        <v>1.2250000000000001</v>
      </c>
      <c r="P3476" s="642" t="s">
        <v>164</v>
      </c>
      <c r="Q3476" s="627" t="s">
        <v>426</v>
      </c>
    </row>
    <row r="3477" spans="1:17" x14ac:dyDescent="0.35">
      <c r="A3477" s="594">
        <v>27</v>
      </c>
      <c r="B3477" s="581">
        <v>31.44</v>
      </c>
      <c r="C3477" s="759">
        <v>31.44</v>
      </c>
      <c r="D3477" s="627">
        <v>31.72</v>
      </c>
      <c r="E3477" s="707">
        <v>0</v>
      </c>
      <c r="F3477" s="627">
        <v>32.4</v>
      </c>
      <c r="G3477" s="777">
        <v>37.4</v>
      </c>
      <c r="H3477" s="583">
        <v>22</v>
      </c>
      <c r="I3477" s="604">
        <v>96</v>
      </c>
      <c r="J3477" s="604">
        <v>51</v>
      </c>
      <c r="K3477" s="707">
        <v>0</v>
      </c>
      <c r="L3477" s="634">
        <v>5</v>
      </c>
      <c r="M3477" s="581">
        <v>1.22</v>
      </c>
      <c r="N3477" s="580">
        <v>1.37</v>
      </c>
      <c r="O3477" s="740">
        <f t="shared" si="684"/>
        <v>1.2949999999999999</v>
      </c>
      <c r="P3477" s="642" t="s">
        <v>164</v>
      </c>
      <c r="Q3477" s="627">
        <v>6.7</v>
      </c>
    </row>
    <row r="3478" spans="1:17" x14ac:dyDescent="0.35">
      <c r="A3478" s="594">
        <v>28</v>
      </c>
      <c r="B3478" s="581">
        <v>30</v>
      </c>
      <c r="C3478" s="759">
        <v>30.16</v>
      </c>
      <c r="D3478" s="627">
        <v>30.72</v>
      </c>
      <c r="E3478" s="707">
        <v>0</v>
      </c>
      <c r="F3478" s="772">
        <v>32.200000000000003</v>
      </c>
      <c r="G3478" s="777">
        <v>36</v>
      </c>
      <c r="H3478" s="583">
        <v>20.399999999999999</v>
      </c>
      <c r="I3478" s="604">
        <v>96</v>
      </c>
      <c r="J3478" s="604">
        <v>48</v>
      </c>
      <c r="K3478" s="707">
        <v>0</v>
      </c>
      <c r="L3478" s="627">
        <v>6.66</v>
      </c>
      <c r="M3478" s="581">
        <v>1.53</v>
      </c>
      <c r="N3478" s="580">
        <v>0.22</v>
      </c>
      <c r="O3478" s="740">
        <f t="shared" si="684"/>
        <v>0.875</v>
      </c>
      <c r="P3478" s="642" t="s">
        <v>164</v>
      </c>
      <c r="Q3478" s="627">
        <v>11.2</v>
      </c>
    </row>
    <row r="3479" spans="1:17" x14ac:dyDescent="0.35">
      <c r="A3479" s="594">
        <v>29</v>
      </c>
      <c r="B3479" s="581">
        <v>30.28</v>
      </c>
      <c r="C3479" s="759">
        <v>30.32</v>
      </c>
      <c r="D3479" s="627">
        <v>31.08</v>
      </c>
      <c r="E3479" s="707">
        <v>0</v>
      </c>
      <c r="F3479" s="627">
        <v>32.200000000000003</v>
      </c>
      <c r="G3479" s="777">
        <v>36.6</v>
      </c>
      <c r="H3479" s="583">
        <v>23.2</v>
      </c>
      <c r="I3479" s="604">
        <v>89</v>
      </c>
      <c r="J3479" s="604">
        <v>54</v>
      </c>
      <c r="K3479" s="707">
        <v>0</v>
      </c>
      <c r="L3479" s="627">
        <v>5.7</v>
      </c>
      <c r="M3479" s="581">
        <v>1.1499999999999999</v>
      </c>
      <c r="N3479" s="580">
        <v>0.96</v>
      </c>
      <c r="O3479" s="740">
        <f t="shared" si="684"/>
        <v>1.0549999999999999</v>
      </c>
      <c r="P3479" s="642" t="s">
        <v>164</v>
      </c>
      <c r="Q3479" s="627" t="s">
        <v>426</v>
      </c>
    </row>
    <row r="3480" spans="1:17" x14ac:dyDescent="0.35">
      <c r="A3480" s="594">
        <v>30</v>
      </c>
      <c r="B3480" s="581">
        <v>31.84</v>
      </c>
      <c r="C3480" s="759">
        <v>30.96</v>
      </c>
      <c r="D3480" s="627">
        <v>30.64</v>
      </c>
      <c r="E3480" s="707">
        <v>0</v>
      </c>
      <c r="F3480" s="627">
        <v>32.200000000000003</v>
      </c>
      <c r="G3480" s="777">
        <v>36.6</v>
      </c>
      <c r="H3480" s="583">
        <v>22.2</v>
      </c>
      <c r="I3480" s="604">
        <v>96</v>
      </c>
      <c r="J3480" s="604">
        <v>44</v>
      </c>
      <c r="K3480" s="707">
        <v>0</v>
      </c>
      <c r="L3480" s="627">
        <v>7.34</v>
      </c>
      <c r="M3480" s="581">
        <v>1.41</v>
      </c>
      <c r="N3480" s="580">
        <v>0.66</v>
      </c>
      <c r="O3480" s="740">
        <f t="shared" si="684"/>
        <v>1.0349999999999999</v>
      </c>
      <c r="P3480" s="642" t="s">
        <v>164</v>
      </c>
      <c r="Q3480" s="627" t="s">
        <v>426</v>
      </c>
    </row>
    <row r="3481" spans="1:17" x14ac:dyDescent="0.35">
      <c r="A3481" s="580" t="s">
        <v>16</v>
      </c>
      <c r="B3481" s="581">
        <f>SUM(B3471:B3480)</f>
        <v>308.47999999999996</v>
      </c>
      <c r="C3481" s="581">
        <f>SUM(C3471:C3480)</f>
        <v>305.79999999999995</v>
      </c>
      <c r="D3481" s="581">
        <f>SUM(D3471:D3480)</f>
        <v>309.83999999999997</v>
      </c>
      <c r="E3481" s="581"/>
      <c r="F3481" s="581">
        <f>SUM(F3471:F3480)</f>
        <v>323.44</v>
      </c>
      <c r="G3481" s="581">
        <f>SUM(G3471:G3480)</f>
        <v>371.4</v>
      </c>
      <c r="H3481" s="581">
        <f>SUM(H3471:H3480)</f>
        <v>225.79999999999998</v>
      </c>
      <c r="I3481" s="581">
        <f>SUM(I3471:I3480)</f>
        <v>915</v>
      </c>
      <c r="J3481" s="581">
        <f>SUM(J3471:J3480)</f>
        <v>465</v>
      </c>
      <c r="K3481" s="707">
        <v>0</v>
      </c>
      <c r="L3481" s="581">
        <f>SUM(L3471:L3480)</f>
        <v>64.460000000000008</v>
      </c>
      <c r="M3481" s="581">
        <f>SUM(M3471:M3480)</f>
        <v>12.67</v>
      </c>
      <c r="N3481" s="581">
        <f>SUM(N3471:N3480)</f>
        <v>7.4300000000000006</v>
      </c>
      <c r="O3481" s="581">
        <f t="shared" ref="O3481" si="685">SUM(O3471:O3480)</f>
        <v>10.049999999999999</v>
      </c>
      <c r="P3481" s="581"/>
      <c r="Q3481" s="581"/>
    </row>
    <row r="3482" spans="1:17" x14ac:dyDescent="0.35">
      <c r="A3482" s="580" t="s">
        <v>18</v>
      </c>
      <c r="B3482" s="581">
        <f>AVERAGE(B3471:B3480)</f>
        <v>30.847999999999995</v>
      </c>
      <c r="C3482" s="581">
        <f>AVERAGE(C3471:C3480)</f>
        <v>30.579999999999995</v>
      </c>
      <c r="D3482" s="581">
        <f>AVERAGE(D3471:D3480)</f>
        <v>30.983999999999998</v>
      </c>
      <c r="E3482" s="581"/>
      <c r="F3482" s="581">
        <f>AVERAGE(F3471:F3480)</f>
        <v>32.344000000000001</v>
      </c>
      <c r="G3482" s="581">
        <f>AVERAGE(G3471:G3480)</f>
        <v>37.14</v>
      </c>
      <c r="H3482" s="581">
        <f>AVERAGE(H3471:H3480)</f>
        <v>22.58</v>
      </c>
      <c r="I3482" s="581">
        <f>AVERAGE(I3471:I3480)</f>
        <v>91.5</v>
      </c>
      <c r="J3482" s="581">
        <f>AVERAGE(J3471:J3480)</f>
        <v>46.5</v>
      </c>
      <c r="K3482" s="707">
        <v>0</v>
      </c>
      <c r="L3482" s="581">
        <f>AVERAGE(L3471:L3480)</f>
        <v>6.4460000000000006</v>
      </c>
      <c r="M3482" s="581">
        <f>AVERAGE(M3471:M3480)</f>
        <v>1.2669999999999999</v>
      </c>
      <c r="N3482" s="581">
        <f>AVERAGE(N3471:N3480)</f>
        <v>0.7430000000000001</v>
      </c>
      <c r="O3482" s="581">
        <f t="shared" ref="O3482" si="686">AVERAGE(O3471:O3480)</f>
        <v>1.0049999999999999</v>
      </c>
      <c r="P3482" s="581"/>
      <c r="Q3482" s="581"/>
    </row>
    <row r="3483" spans="1:17" x14ac:dyDescent="0.35">
      <c r="A3483" s="580" t="s">
        <v>417</v>
      </c>
      <c r="B3483" s="581">
        <f>B3481+B3469+B3457</f>
        <v>961.04</v>
      </c>
      <c r="C3483" s="581">
        <f>C3481+C3469+C3457</f>
        <v>949.11999999999989</v>
      </c>
      <c r="D3483" s="581">
        <f>D3481+D3469+D3457</f>
        <v>952.07999999999993</v>
      </c>
      <c r="E3483" s="581"/>
      <c r="F3483" s="581">
        <f>F3481+F3469+F3457</f>
        <v>978</v>
      </c>
      <c r="G3483" s="581">
        <f>G3481+G3469+G3457</f>
        <v>1153.2</v>
      </c>
      <c r="H3483" s="581">
        <f>H3481+H3469+H3457</f>
        <v>681.2</v>
      </c>
      <c r="I3483" s="581">
        <f>I3481+I3469+I3457</f>
        <v>2669</v>
      </c>
      <c r="J3483" s="581">
        <f>J3481+J3469+J3457</f>
        <v>1316</v>
      </c>
      <c r="K3483" s="707">
        <v>0</v>
      </c>
      <c r="L3483" s="581">
        <f>L3481+L3469+L3457</f>
        <v>215.08</v>
      </c>
      <c r="M3483" s="581">
        <f>M3481+M3469+M3457</f>
        <v>43.08</v>
      </c>
      <c r="N3483" s="581">
        <f>N3481+N3469+N3457</f>
        <v>29.830000000000002</v>
      </c>
      <c r="O3483" s="581">
        <f t="shared" ref="O3483" si="687">O3481+O3469+O3457</f>
        <v>36.454999999999998</v>
      </c>
      <c r="P3483" s="581"/>
      <c r="Q3483" s="581"/>
    </row>
    <row r="3484" spans="1:17" x14ac:dyDescent="0.35">
      <c r="A3484" s="580" t="s">
        <v>21</v>
      </c>
      <c r="B3484" s="581">
        <f>B3483/30</f>
        <v>32.034666666666666</v>
      </c>
      <c r="C3484" s="581">
        <f>C3483/30</f>
        <v>31.637333333333331</v>
      </c>
      <c r="D3484" s="581">
        <f>D3483/30</f>
        <v>31.735999999999997</v>
      </c>
      <c r="E3484" s="581"/>
      <c r="F3484" s="581">
        <f>F3483/30</f>
        <v>32.6</v>
      </c>
      <c r="G3484" s="581">
        <f>G3483/30</f>
        <v>38.440000000000005</v>
      </c>
      <c r="H3484" s="581">
        <f>H3483/30</f>
        <v>22.706666666666667</v>
      </c>
      <c r="I3484" s="581">
        <f>I3483/30</f>
        <v>88.966666666666669</v>
      </c>
      <c r="J3484" s="581">
        <f>J3483/30</f>
        <v>43.866666666666667</v>
      </c>
      <c r="K3484" s="707">
        <v>0</v>
      </c>
      <c r="L3484" s="581">
        <f>L3483/30</f>
        <v>7.1693333333333333</v>
      </c>
      <c r="M3484" s="581">
        <f>M3483/30</f>
        <v>1.4359999999999999</v>
      </c>
      <c r="N3484" s="581">
        <f>N3483/30</f>
        <v>0.9943333333333334</v>
      </c>
      <c r="O3484" s="581">
        <f t="shared" ref="O3484" si="688">O3483/30</f>
        <v>1.2151666666666665</v>
      </c>
      <c r="P3484" s="581"/>
      <c r="Q3484" s="581"/>
    </row>
    <row r="3485" spans="1:17" x14ac:dyDescent="0.35">
      <c r="A3485" s="634"/>
      <c r="B3485" s="634"/>
      <c r="C3485" s="634"/>
      <c r="D3485" s="634"/>
      <c r="E3485" s="634"/>
      <c r="F3485" s="634"/>
      <c r="G3485" s="634"/>
      <c r="H3485" s="634"/>
      <c r="I3485" s="634"/>
      <c r="J3485" s="634"/>
      <c r="K3485" s="634"/>
      <c r="L3485" s="634"/>
      <c r="M3485" s="634"/>
      <c r="N3485" s="634"/>
      <c r="O3485" s="634"/>
      <c r="P3485" s="634"/>
      <c r="Q3485" s="634"/>
    </row>
    <row r="3486" spans="1:17" ht="15" thickBot="1" x14ac:dyDescent="0.4">
      <c r="A3486" s="634"/>
      <c r="B3486" s="1589" t="s">
        <v>427</v>
      </c>
      <c r="C3486" s="1589"/>
      <c r="D3486" s="1589"/>
      <c r="E3486" s="1589"/>
      <c r="F3486" s="1589"/>
      <c r="G3486" s="1589"/>
      <c r="H3486" s="1589"/>
      <c r="I3486" s="1589"/>
      <c r="J3486" s="1589"/>
      <c r="K3486" s="1589"/>
      <c r="L3486" s="1589"/>
      <c r="M3486" s="1589"/>
      <c r="N3486" s="658"/>
      <c r="O3486" s="658"/>
      <c r="P3486" s="657"/>
      <c r="Q3486" s="634"/>
    </row>
    <row r="3487" spans="1:17" ht="30" customHeight="1" x14ac:dyDescent="0.35">
      <c r="A3487" s="1569" t="s">
        <v>1</v>
      </c>
      <c r="B3487" s="1460" t="s">
        <v>23</v>
      </c>
      <c r="C3487" s="1578"/>
      <c r="D3487" s="1578"/>
      <c r="E3487" s="1578"/>
      <c r="F3487" s="1571"/>
      <c r="G3487" s="1460" t="s">
        <v>24</v>
      </c>
      <c r="H3487" s="1571"/>
      <c r="I3487" s="1460" t="s">
        <v>4</v>
      </c>
      <c r="J3487" s="1571"/>
      <c r="K3487" s="1572" t="s">
        <v>5</v>
      </c>
      <c r="L3487" s="1573"/>
      <c r="M3487" s="1590" t="s">
        <v>6</v>
      </c>
      <c r="N3487" s="1591"/>
      <c r="O3487" s="1592"/>
      <c r="P3487" s="1593" t="s">
        <v>7</v>
      </c>
      <c r="Q3487" s="1593" t="s">
        <v>8</v>
      </c>
    </row>
    <row r="3488" spans="1:17" ht="26" x14ac:dyDescent="0.35">
      <c r="A3488" s="1597"/>
      <c r="B3488" s="568" t="s">
        <v>396</v>
      </c>
      <c r="C3488" s="568" t="s">
        <v>399</v>
      </c>
      <c r="D3488" s="709" t="s">
        <v>322</v>
      </c>
      <c r="E3488" s="709" t="s">
        <v>228</v>
      </c>
      <c r="F3488" s="709" t="s">
        <v>229</v>
      </c>
      <c r="G3488" s="568" t="s">
        <v>9</v>
      </c>
      <c r="H3488" s="568" t="s">
        <v>10</v>
      </c>
      <c r="I3488" s="568" t="s">
        <v>9</v>
      </c>
      <c r="J3488" s="568" t="s">
        <v>10</v>
      </c>
      <c r="K3488" s="568" t="s">
        <v>11</v>
      </c>
      <c r="L3488" s="568" t="s">
        <v>12</v>
      </c>
      <c r="M3488" s="606" t="s">
        <v>13</v>
      </c>
      <c r="N3488" s="606" t="s">
        <v>14</v>
      </c>
      <c r="O3488" s="606" t="s">
        <v>15</v>
      </c>
      <c r="P3488" s="1579"/>
      <c r="Q3488" s="1579"/>
    </row>
    <row r="3489" spans="1:17" x14ac:dyDescent="0.35">
      <c r="A3489" s="735">
        <v>1</v>
      </c>
      <c r="B3489" s="627">
        <v>31.2</v>
      </c>
      <c r="C3489" s="627">
        <v>30.92</v>
      </c>
      <c r="D3489" s="627">
        <v>31.08</v>
      </c>
      <c r="E3489" s="707">
        <v>0</v>
      </c>
      <c r="F3489" s="627">
        <v>32.200000000000003</v>
      </c>
      <c r="G3489" s="751">
        <v>36.6</v>
      </c>
      <c r="H3489" s="627">
        <v>21.4</v>
      </c>
      <c r="I3489" s="627">
        <v>96</v>
      </c>
      <c r="J3489" s="627">
        <v>46</v>
      </c>
      <c r="K3489" s="707">
        <v>0</v>
      </c>
      <c r="L3489" s="751">
        <v>7.74</v>
      </c>
      <c r="M3489" s="627">
        <v>1.1299999999999999</v>
      </c>
      <c r="N3489" s="627">
        <v>0.53</v>
      </c>
      <c r="O3489" s="740">
        <f>AVERAGE(M3489:N3489)</f>
        <v>0.83</v>
      </c>
      <c r="P3489" s="642" t="s">
        <v>164</v>
      </c>
      <c r="Q3489" s="627">
        <v>11.6</v>
      </c>
    </row>
    <row r="3490" spans="1:17" x14ac:dyDescent="0.35">
      <c r="A3490" s="735">
        <v>2</v>
      </c>
      <c r="B3490" s="576">
        <v>31.12</v>
      </c>
      <c r="C3490" s="774">
        <v>30.56</v>
      </c>
      <c r="D3490" s="807">
        <v>30.72</v>
      </c>
      <c r="E3490" s="707">
        <v>0</v>
      </c>
      <c r="F3490" s="627">
        <v>32.200000000000003</v>
      </c>
      <c r="G3490" s="776">
        <v>38.21</v>
      </c>
      <c r="H3490" s="572">
        <v>22.2</v>
      </c>
      <c r="I3490" s="750">
        <v>92</v>
      </c>
      <c r="J3490" s="750">
        <v>40</v>
      </c>
      <c r="K3490" s="707">
        <v>0</v>
      </c>
      <c r="L3490" s="751">
        <v>9.26</v>
      </c>
      <c r="M3490" s="751">
        <v>1.63</v>
      </c>
      <c r="N3490" s="627">
        <v>0.43</v>
      </c>
      <c r="O3490" s="740">
        <f t="shared" ref="O3490:O3523" si="689">AVERAGE(M3490:N3490)</f>
        <v>1.03</v>
      </c>
      <c r="P3490" s="642" t="s">
        <v>164</v>
      </c>
      <c r="Q3490" s="627" t="s">
        <v>426</v>
      </c>
    </row>
    <row r="3491" spans="1:17" x14ac:dyDescent="0.35">
      <c r="A3491" s="594">
        <v>3</v>
      </c>
      <c r="B3491" s="581">
        <v>31.36</v>
      </c>
      <c r="C3491" s="759">
        <v>30.64</v>
      </c>
      <c r="D3491" s="627">
        <v>30.68</v>
      </c>
      <c r="E3491" s="707">
        <v>0</v>
      </c>
      <c r="F3491" s="627">
        <v>32.200000000000003</v>
      </c>
      <c r="G3491" s="777">
        <v>37</v>
      </c>
      <c r="H3491" s="583">
        <v>23</v>
      </c>
      <c r="I3491" s="604">
        <v>85</v>
      </c>
      <c r="J3491" s="604">
        <v>46</v>
      </c>
      <c r="K3491" s="707">
        <v>0</v>
      </c>
      <c r="L3491" s="751">
        <v>5</v>
      </c>
      <c r="M3491" s="751">
        <v>1.44</v>
      </c>
      <c r="N3491" s="627">
        <v>0.28000000000000003</v>
      </c>
      <c r="O3491" s="740">
        <f t="shared" si="689"/>
        <v>0.86</v>
      </c>
      <c r="P3491" s="642" t="s">
        <v>164</v>
      </c>
      <c r="Q3491" s="627">
        <v>3</v>
      </c>
    </row>
    <row r="3492" spans="1:17" x14ac:dyDescent="0.35">
      <c r="A3492" s="594">
        <v>4</v>
      </c>
      <c r="B3492" s="627">
        <v>32.92</v>
      </c>
      <c r="C3492" s="627">
        <v>32</v>
      </c>
      <c r="D3492" s="586">
        <v>31.32</v>
      </c>
      <c r="E3492" s="707">
        <v>0</v>
      </c>
      <c r="F3492" s="627">
        <v>32.200000000000003</v>
      </c>
      <c r="G3492" s="778">
        <v>39</v>
      </c>
      <c r="H3492" s="579">
        <v>22.8</v>
      </c>
      <c r="I3492" s="694">
        <v>92</v>
      </c>
      <c r="J3492" s="694">
        <v>41</v>
      </c>
      <c r="K3492" s="707">
        <v>0</v>
      </c>
      <c r="L3492" s="751">
        <v>8</v>
      </c>
      <c r="M3492" s="627">
        <v>1.5</v>
      </c>
      <c r="N3492" s="578">
        <v>0.51</v>
      </c>
      <c r="O3492" s="740">
        <f t="shared" si="689"/>
        <v>1.0049999999999999</v>
      </c>
      <c r="P3492" s="642" t="s">
        <v>164</v>
      </c>
      <c r="Q3492" s="627" t="s">
        <v>426</v>
      </c>
    </row>
    <row r="3493" spans="1:17" x14ac:dyDescent="0.35">
      <c r="A3493" s="594">
        <v>5</v>
      </c>
      <c r="B3493" s="627">
        <v>33.520000000000003</v>
      </c>
      <c r="C3493" s="627">
        <v>32.44</v>
      </c>
      <c r="D3493" s="586">
        <v>31.64</v>
      </c>
      <c r="E3493" s="707">
        <v>0</v>
      </c>
      <c r="F3493" s="627">
        <v>32.200000000000003</v>
      </c>
      <c r="G3493" s="777">
        <v>38.799999999999997</v>
      </c>
      <c r="H3493" s="583">
        <v>24.8</v>
      </c>
      <c r="I3493" s="694">
        <v>77</v>
      </c>
      <c r="J3493" s="694">
        <v>43</v>
      </c>
      <c r="K3493" s="707">
        <v>0</v>
      </c>
      <c r="L3493" s="751">
        <v>9</v>
      </c>
      <c r="M3493" s="578">
        <v>1.49</v>
      </c>
      <c r="N3493" s="586">
        <v>0.99</v>
      </c>
      <c r="O3493" s="740">
        <f t="shared" si="689"/>
        <v>1.24</v>
      </c>
      <c r="P3493" s="642" t="s">
        <v>164</v>
      </c>
      <c r="Q3493" s="627" t="s">
        <v>426</v>
      </c>
    </row>
    <row r="3494" spans="1:17" x14ac:dyDescent="0.35">
      <c r="A3494" s="594">
        <v>6</v>
      </c>
      <c r="B3494" s="581">
        <v>32.840000000000003</v>
      </c>
      <c r="C3494" s="759">
        <v>32.520000000000003</v>
      </c>
      <c r="D3494" s="627">
        <v>32.24</v>
      </c>
      <c r="E3494" s="707">
        <v>0</v>
      </c>
      <c r="F3494" s="627">
        <v>32.200000000000003</v>
      </c>
      <c r="G3494" s="777">
        <v>39</v>
      </c>
      <c r="H3494" s="583">
        <v>22</v>
      </c>
      <c r="I3494" s="604">
        <v>96</v>
      </c>
      <c r="J3494" s="604">
        <v>42</v>
      </c>
      <c r="K3494" s="707">
        <v>0</v>
      </c>
      <c r="L3494" s="751">
        <v>8.4</v>
      </c>
      <c r="M3494" s="581">
        <v>1.1000000000000001</v>
      </c>
      <c r="N3494" s="580">
        <v>0.77</v>
      </c>
      <c r="O3494" s="740">
        <f t="shared" si="689"/>
        <v>0.93500000000000005</v>
      </c>
      <c r="P3494" s="642" t="s">
        <v>164</v>
      </c>
      <c r="Q3494" s="627">
        <v>3</v>
      </c>
    </row>
    <row r="3495" spans="1:17" x14ac:dyDescent="0.35">
      <c r="A3495" s="594">
        <v>7</v>
      </c>
      <c r="B3495" s="581">
        <v>31.28</v>
      </c>
      <c r="C3495" s="759">
        <v>31.36</v>
      </c>
      <c r="D3495" s="627">
        <v>31.8</v>
      </c>
      <c r="E3495" s="707">
        <v>0</v>
      </c>
      <c r="F3495" s="627">
        <v>32.200000000000003</v>
      </c>
      <c r="G3495" s="777">
        <v>37.200000000000003</v>
      </c>
      <c r="H3495" s="583">
        <v>20.399999999999999</v>
      </c>
      <c r="I3495" s="604">
        <v>92</v>
      </c>
      <c r="J3495" s="604">
        <v>48</v>
      </c>
      <c r="K3495" s="707">
        <v>0</v>
      </c>
      <c r="L3495" s="751">
        <v>7.9</v>
      </c>
      <c r="M3495" s="580">
        <v>1.23</v>
      </c>
      <c r="N3495" s="581">
        <v>0.81</v>
      </c>
      <c r="O3495" s="740">
        <f t="shared" si="689"/>
        <v>1.02</v>
      </c>
      <c r="P3495" s="642" t="s">
        <v>164</v>
      </c>
      <c r="Q3495" s="627">
        <v>13</v>
      </c>
    </row>
    <row r="3496" spans="1:17" x14ac:dyDescent="0.35">
      <c r="A3496" s="594">
        <v>8</v>
      </c>
      <c r="B3496" s="581">
        <v>31.4</v>
      </c>
      <c r="C3496" s="759">
        <v>30.92</v>
      </c>
      <c r="D3496" s="627">
        <v>31.36</v>
      </c>
      <c r="E3496" s="707">
        <v>0</v>
      </c>
      <c r="F3496" s="627">
        <v>32.200000000000003</v>
      </c>
      <c r="G3496" s="777">
        <v>37</v>
      </c>
      <c r="H3496" s="583">
        <v>22.8</v>
      </c>
      <c r="I3496" s="604">
        <v>80</v>
      </c>
      <c r="J3496" s="604">
        <v>45</v>
      </c>
      <c r="K3496" s="707">
        <v>0</v>
      </c>
      <c r="L3496" s="751">
        <v>7.1</v>
      </c>
      <c r="M3496" s="581">
        <v>0.77</v>
      </c>
      <c r="N3496" s="634">
        <v>1.44</v>
      </c>
      <c r="O3496" s="740">
        <f t="shared" si="689"/>
        <v>1.105</v>
      </c>
      <c r="P3496" s="642" t="s">
        <v>164</v>
      </c>
      <c r="Q3496" s="627" t="s">
        <v>426</v>
      </c>
    </row>
    <row r="3497" spans="1:17" x14ac:dyDescent="0.35">
      <c r="A3497" s="594">
        <v>9</v>
      </c>
      <c r="B3497" s="581">
        <v>29.68</v>
      </c>
      <c r="C3497" s="759">
        <v>30.04</v>
      </c>
      <c r="D3497" s="627">
        <v>30.96</v>
      </c>
      <c r="E3497" s="707">
        <v>0</v>
      </c>
      <c r="F3497" s="627">
        <v>32</v>
      </c>
      <c r="G3497" s="777">
        <v>37.200000000000003</v>
      </c>
      <c r="H3497" s="583">
        <v>23</v>
      </c>
      <c r="I3497" s="604">
        <v>88</v>
      </c>
      <c r="J3497" s="604">
        <v>51</v>
      </c>
      <c r="K3497" s="707">
        <v>0</v>
      </c>
      <c r="L3497" s="751">
        <v>5.4</v>
      </c>
      <c r="M3497" s="581">
        <v>1.72</v>
      </c>
      <c r="N3497" s="581">
        <v>1.36</v>
      </c>
      <c r="O3497" s="740">
        <f t="shared" si="689"/>
        <v>1.54</v>
      </c>
      <c r="P3497" s="642" t="s">
        <v>164</v>
      </c>
      <c r="Q3497" s="627">
        <v>3.5</v>
      </c>
    </row>
    <row r="3498" spans="1:17" x14ac:dyDescent="0.35">
      <c r="A3498" s="735">
        <v>10</v>
      </c>
      <c r="B3498" s="581">
        <v>30.24</v>
      </c>
      <c r="C3498" s="759">
        <v>30.16</v>
      </c>
      <c r="D3498" s="627">
        <v>30.4</v>
      </c>
      <c r="E3498" s="707">
        <v>0</v>
      </c>
      <c r="F3498" s="627">
        <v>32</v>
      </c>
      <c r="G3498" s="777">
        <v>37</v>
      </c>
      <c r="H3498" s="583">
        <v>20.6</v>
      </c>
      <c r="I3498" s="604">
        <v>96</v>
      </c>
      <c r="J3498" s="604">
        <v>46</v>
      </c>
      <c r="K3498" s="707">
        <v>0</v>
      </c>
      <c r="L3498" s="751">
        <v>4.4800000000000004</v>
      </c>
      <c r="M3498" s="581">
        <v>1.04</v>
      </c>
      <c r="N3498" s="580">
        <v>0.32</v>
      </c>
      <c r="O3498" s="740">
        <f t="shared" si="689"/>
        <v>0.68</v>
      </c>
      <c r="P3498" s="642" t="s">
        <v>164</v>
      </c>
      <c r="Q3498" s="627">
        <v>6.8</v>
      </c>
    </row>
    <row r="3499" spans="1:17" x14ac:dyDescent="0.35">
      <c r="A3499" s="580" t="s">
        <v>16</v>
      </c>
      <c r="B3499" s="581">
        <f>SUM(B3489:B3498)</f>
        <v>315.56</v>
      </c>
      <c r="C3499" s="581">
        <f>SUM(C3489:C3498)</f>
        <v>311.56000000000006</v>
      </c>
      <c r="D3499" s="581">
        <f>SUM(D3489:D3498)</f>
        <v>312.2</v>
      </c>
      <c r="E3499" s="707">
        <v>0</v>
      </c>
      <c r="F3499" s="581">
        <f>SUM(F3489:F3498)</f>
        <v>321.59999999999997</v>
      </c>
      <c r="G3499" s="581">
        <f>SUM(G3489:G3498)</f>
        <v>377.01</v>
      </c>
      <c r="H3499" s="581">
        <f>SUM(H3489:H3498)</f>
        <v>223</v>
      </c>
      <c r="I3499" s="581">
        <f>SUM(I3489:I3498)</f>
        <v>894</v>
      </c>
      <c r="J3499" s="581">
        <f>SUM(J3489:J3498)</f>
        <v>448</v>
      </c>
      <c r="K3499" s="707">
        <v>0</v>
      </c>
      <c r="L3499" s="581">
        <f>SUM(L3489:L3498)</f>
        <v>72.28</v>
      </c>
      <c r="M3499" s="581">
        <f>SUM(M3489:M3498)</f>
        <v>13.05</v>
      </c>
      <c r="N3499" s="581">
        <f>SUM(N3489:N3498)</f>
        <v>7.44</v>
      </c>
      <c r="O3499" s="740">
        <f t="shared" si="689"/>
        <v>10.245000000000001</v>
      </c>
      <c r="P3499" s="642" t="s">
        <v>164</v>
      </c>
      <c r="Q3499" s="627" t="s">
        <v>426</v>
      </c>
    </row>
    <row r="3500" spans="1:17" x14ac:dyDescent="0.35">
      <c r="A3500" s="580" t="s">
        <v>18</v>
      </c>
      <c r="B3500" s="581">
        <f>AVERAGE(B3489:B3498)</f>
        <v>31.556000000000001</v>
      </c>
      <c r="C3500" s="581">
        <f>AVERAGE(C3489:C3498)</f>
        <v>31.156000000000006</v>
      </c>
      <c r="D3500" s="581">
        <f>AVERAGE(D3489:D3498)</f>
        <v>31.22</v>
      </c>
      <c r="E3500" s="707">
        <v>0</v>
      </c>
      <c r="F3500" s="581">
        <f>AVERAGE(F3489:F3498)</f>
        <v>32.159999999999997</v>
      </c>
      <c r="G3500" s="581">
        <f>AVERAGE(G3489:G3498)</f>
        <v>37.701000000000001</v>
      </c>
      <c r="H3500" s="581">
        <f>AVERAGE(H3489:H3498)</f>
        <v>22.3</v>
      </c>
      <c r="I3500" s="581">
        <f>AVERAGE(I3489:I3498)</f>
        <v>89.4</v>
      </c>
      <c r="J3500" s="581">
        <f>AVERAGE(J3489:J3498)</f>
        <v>44.8</v>
      </c>
      <c r="K3500" s="707">
        <v>0</v>
      </c>
      <c r="L3500" s="581">
        <f>AVERAGE(L3489:L3498)</f>
        <v>7.2279999999999998</v>
      </c>
      <c r="M3500" s="581">
        <f>AVERAGE(M3489:M3498)</f>
        <v>1.3050000000000002</v>
      </c>
      <c r="N3500" s="581">
        <f>AVERAGE(N3489:N3498)</f>
        <v>0.74399999999999999</v>
      </c>
      <c r="O3500" s="740">
        <f t="shared" si="689"/>
        <v>1.0245000000000002</v>
      </c>
      <c r="P3500" s="642" t="s">
        <v>164</v>
      </c>
      <c r="Q3500" s="627" t="s">
        <v>426</v>
      </c>
    </row>
    <row r="3501" spans="1:17" x14ac:dyDescent="0.35">
      <c r="A3501" s="735">
        <v>11</v>
      </c>
      <c r="B3501" s="586">
        <v>32.159999999999997</v>
      </c>
      <c r="C3501" s="759">
        <v>31.52</v>
      </c>
      <c r="D3501" s="627">
        <v>31</v>
      </c>
      <c r="E3501" s="707">
        <v>0</v>
      </c>
      <c r="F3501" s="627">
        <v>32</v>
      </c>
      <c r="G3501" s="778">
        <v>36.799999999999997</v>
      </c>
      <c r="H3501" s="583">
        <v>22.8</v>
      </c>
      <c r="I3501" s="627">
        <v>92</v>
      </c>
      <c r="J3501" s="694">
        <v>44</v>
      </c>
      <c r="K3501" s="707">
        <v>0</v>
      </c>
      <c r="L3501" s="751">
        <v>8.5399999999999991</v>
      </c>
      <c r="M3501" s="751">
        <v>1.28</v>
      </c>
      <c r="N3501" s="627">
        <v>0.79</v>
      </c>
      <c r="O3501" s="740">
        <f t="shared" si="689"/>
        <v>1.0350000000000001</v>
      </c>
      <c r="P3501" s="642" t="s">
        <v>164</v>
      </c>
      <c r="Q3501" s="627" t="s">
        <v>426</v>
      </c>
    </row>
    <row r="3502" spans="1:17" x14ac:dyDescent="0.35">
      <c r="A3502" s="594">
        <v>12</v>
      </c>
      <c r="B3502" s="581">
        <v>30.32</v>
      </c>
      <c r="C3502" s="759">
        <v>30.68</v>
      </c>
      <c r="D3502" s="627">
        <v>31.04</v>
      </c>
      <c r="E3502" s="707">
        <v>0</v>
      </c>
      <c r="F3502" s="627">
        <v>32</v>
      </c>
      <c r="G3502" s="777">
        <v>36.799999999999997</v>
      </c>
      <c r="H3502" s="583">
        <v>21.6</v>
      </c>
      <c r="I3502" s="604">
        <v>96</v>
      </c>
      <c r="J3502" s="604">
        <v>58</v>
      </c>
      <c r="K3502" s="707">
        <v>0</v>
      </c>
      <c r="L3502" s="751">
        <v>4.0599999999999996</v>
      </c>
      <c r="M3502" s="581">
        <v>1.45</v>
      </c>
      <c r="N3502" s="581">
        <v>0.84</v>
      </c>
      <c r="O3502" s="740">
        <f t="shared" si="689"/>
        <v>1.145</v>
      </c>
      <c r="P3502" s="642" t="s">
        <v>164</v>
      </c>
      <c r="Q3502" s="627">
        <v>4.5</v>
      </c>
    </row>
    <row r="3503" spans="1:17" x14ac:dyDescent="0.35">
      <c r="A3503" s="594">
        <v>13</v>
      </c>
      <c r="B3503" s="671">
        <v>28.56</v>
      </c>
      <c r="C3503" s="780">
        <v>29.16</v>
      </c>
      <c r="D3503" s="675">
        <v>30.16</v>
      </c>
      <c r="E3503" s="707">
        <v>0</v>
      </c>
      <c r="F3503" s="675">
        <v>32</v>
      </c>
      <c r="G3503" s="782">
        <v>34.6</v>
      </c>
      <c r="H3503" s="670">
        <v>20.399999999999999</v>
      </c>
      <c r="I3503" s="783">
        <v>96</v>
      </c>
      <c r="J3503" s="783">
        <v>53</v>
      </c>
      <c r="K3503" s="707">
        <v>0</v>
      </c>
      <c r="L3503" s="757">
        <v>5.5</v>
      </c>
      <c r="M3503" s="671">
        <v>1.64</v>
      </c>
      <c r="N3503" s="754">
        <v>0.22</v>
      </c>
      <c r="O3503" s="740">
        <f t="shared" si="689"/>
        <v>0.92999999999999994</v>
      </c>
      <c r="P3503" s="642" t="s">
        <v>164</v>
      </c>
      <c r="Q3503" s="675">
        <v>16.5</v>
      </c>
    </row>
    <row r="3504" spans="1:17" x14ac:dyDescent="0.35">
      <c r="A3504" s="594">
        <v>14</v>
      </c>
      <c r="B3504" s="671">
        <v>29.96</v>
      </c>
      <c r="C3504" s="780">
        <v>29.84</v>
      </c>
      <c r="D3504" s="675">
        <v>30.34</v>
      </c>
      <c r="E3504" s="707">
        <v>0</v>
      </c>
      <c r="F3504" s="675">
        <v>32</v>
      </c>
      <c r="G3504" s="782">
        <v>36.4</v>
      </c>
      <c r="H3504" s="670">
        <v>22.6</v>
      </c>
      <c r="I3504" s="783">
        <v>88</v>
      </c>
      <c r="J3504" s="783">
        <v>43</v>
      </c>
      <c r="K3504" s="707">
        <v>0</v>
      </c>
      <c r="L3504" s="756">
        <v>5.48</v>
      </c>
      <c r="M3504" s="630">
        <v>0.94</v>
      </c>
      <c r="N3504" s="671">
        <v>0.51</v>
      </c>
      <c r="O3504" s="740">
        <f t="shared" si="689"/>
        <v>0.72499999999999998</v>
      </c>
      <c r="P3504" s="642" t="s">
        <v>164</v>
      </c>
      <c r="Q3504" s="627" t="s">
        <v>426</v>
      </c>
    </row>
    <row r="3505" spans="1:17" x14ac:dyDescent="0.35">
      <c r="A3505" s="594">
        <v>15</v>
      </c>
      <c r="B3505" s="671">
        <v>31.24</v>
      </c>
      <c r="C3505" s="780">
        <v>30.56</v>
      </c>
      <c r="D3505" s="675">
        <v>30.4</v>
      </c>
      <c r="E3505" s="707">
        <v>0</v>
      </c>
      <c r="F3505" s="675">
        <v>32</v>
      </c>
      <c r="G3505" s="782">
        <v>38</v>
      </c>
      <c r="H3505" s="670">
        <v>24</v>
      </c>
      <c r="I3505" s="783">
        <v>92</v>
      </c>
      <c r="J3505" s="783">
        <v>43</v>
      </c>
      <c r="K3505" s="707">
        <v>0</v>
      </c>
      <c r="L3505" s="634">
        <v>7.8</v>
      </c>
      <c r="M3505" s="671">
        <v>1.07</v>
      </c>
      <c r="N3505" s="626">
        <v>0.97</v>
      </c>
      <c r="O3505" s="740">
        <f t="shared" si="689"/>
        <v>1.02</v>
      </c>
      <c r="P3505" s="642">
        <v>0.29166666666666669</v>
      </c>
      <c r="Q3505" s="627" t="s">
        <v>426</v>
      </c>
    </row>
    <row r="3506" spans="1:17" x14ac:dyDescent="0.35">
      <c r="A3506" s="594">
        <v>16</v>
      </c>
      <c r="B3506" s="671">
        <v>29.36</v>
      </c>
      <c r="C3506" s="780">
        <v>29.28</v>
      </c>
      <c r="D3506" s="781">
        <v>30.12</v>
      </c>
      <c r="E3506" s="707">
        <v>0</v>
      </c>
      <c r="F3506" s="675">
        <v>32</v>
      </c>
      <c r="G3506" s="782">
        <v>36</v>
      </c>
      <c r="H3506" s="670">
        <v>20.8</v>
      </c>
      <c r="I3506" s="783">
        <v>96</v>
      </c>
      <c r="J3506" s="783">
        <v>59</v>
      </c>
      <c r="K3506" s="707">
        <v>0</v>
      </c>
      <c r="L3506" s="756">
        <v>4.5599999999999996</v>
      </c>
      <c r="M3506" s="671">
        <v>1.1000000000000001</v>
      </c>
      <c r="N3506" s="754">
        <v>0.47</v>
      </c>
      <c r="O3506" s="740">
        <f t="shared" si="689"/>
        <v>0.78500000000000003</v>
      </c>
      <c r="P3506" s="642">
        <v>0.16666666666666666</v>
      </c>
      <c r="Q3506" s="675">
        <v>71.5</v>
      </c>
    </row>
    <row r="3507" spans="1:17" x14ac:dyDescent="0.35">
      <c r="A3507" s="594">
        <v>17</v>
      </c>
      <c r="B3507" s="671">
        <v>30.44</v>
      </c>
      <c r="C3507" s="780">
        <v>30.08</v>
      </c>
      <c r="D3507" s="675">
        <v>30.24</v>
      </c>
      <c r="E3507" s="707">
        <v>0</v>
      </c>
      <c r="F3507" s="675">
        <v>32</v>
      </c>
      <c r="G3507" s="782">
        <v>36.4</v>
      </c>
      <c r="H3507" s="670">
        <v>21.8</v>
      </c>
      <c r="I3507" s="783">
        <v>96</v>
      </c>
      <c r="J3507" s="783">
        <v>51</v>
      </c>
      <c r="K3507" s="707">
        <v>0</v>
      </c>
      <c r="L3507" s="757">
        <v>7</v>
      </c>
      <c r="M3507" s="671">
        <v>0.92</v>
      </c>
      <c r="N3507" s="754">
        <v>0.88</v>
      </c>
      <c r="O3507" s="740">
        <f t="shared" si="689"/>
        <v>0.9</v>
      </c>
      <c r="P3507" s="642">
        <v>0.35416666666666669</v>
      </c>
      <c r="Q3507" s="627" t="s">
        <v>426</v>
      </c>
    </row>
    <row r="3508" spans="1:17" x14ac:dyDescent="0.35">
      <c r="A3508" s="594">
        <v>18</v>
      </c>
      <c r="B3508" s="758">
        <v>30.24</v>
      </c>
      <c r="C3508" s="780">
        <v>29.76</v>
      </c>
      <c r="D3508" s="675">
        <v>30.08</v>
      </c>
      <c r="E3508" s="707">
        <v>0</v>
      </c>
      <c r="F3508" s="786">
        <v>32.880000000000003</v>
      </c>
      <c r="G3508" s="784">
        <v>35.799999999999997</v>
      </c>
      <c r="H3508" s="670">
        <v>21.6</v>
      </c>
      <c r="I3508" s="785">
        <v>92</v>
      </c>
      <c r="J3508" s="785">
        <v>63</v>
      </c>
      <c r="K3508" s="707">
        <v>0</v>
      </c>
      <c r="L3508" s="627">
        <v>6.8</v>
      </c>
      <c r="M3508" s="630">
        <v>1.4</v>
      </c>
      <c r="N3508" s="758">
        <v>1.39</v>
      </c>
      <c r="O3508" s="740">
        <f t="shared" si="689"/>
        <v>1.395</v>
      </c>
      <c r="P3508" s="642">
        <v>0.36805555555555558</v>
      </c>
      <c r="Q3508" s="675">
        <v>22.5</v>
      </c>
    </row>
    <row r="3509" spans="1:17" x14ac:dyDescent="0.35">
      <c r="A3509" s="594">
        <v>19</v>
      </c>
      <c r="B3509" s="671">
        <v>32.6</v>
      </c>
      <c r="C3509" s="780">
        <v>29.6</v>
      </c>
      <c r="D3509" s="675">
        <v>30.04</v>
      </c>
      <c r="E3509" s="707">
        <v>0</v>
      </c>
      <c r="F3509" s="675">
        <v>31.8</v>
      </c>
      <c r="G3509" s="782">
        <v>34.4</v>
      </c>
      <c r="H3509" s="670">
        <v>22.8</v>
      </c>
      <c r="I3509" s="783">
        <v>88</v>
      </c>
      <c r="J3509" s="783">
        <v>51</v>
      </c>
      <c r="K3509" s="707">
        <v>0</v>
      </c>
      <c r="L3509" s="756">
        <v>5.6</v>
      </c>
      <c r="M3509" s="671">
        <v>0.98</v>
      </c>
      <c r="N3509" s="671">
        <v>0.45</v>
      </c>
      <c r="O3509" s="740">
        <f t="shared" si="689"/>
        <v>0.71499999999999997</v>
      </c>
      <c r="P3509" s="642">
        <v>0.27083333333333331</v>
      </c>
      <c r="Q3509" s="627" t="s">
        <v>426</v>
      </c>
    </row>
    <row r="3510" spans="1:17" x14ac:dyDescent="0.35">
      <c r="A3510" s="735">
        <v>20</v>
      </c>
      <c r="B3510" s="671">
        <v>28.64</v>
      </c>
      <c r="C3510" s="780">
        <v>29.2</v>
      </c>
      <c r="D3510" s="675">
        <v>29.64</v>
      </c>
      <c r="E3510" s="707">
        <v>0</v>
      </c>
      <c r="F3510" s="675">
        <v>31.8</v>
      </c>
      <c r="G3510" s="782">
        <v>34</v>
      </c>
      <c r="H3510" s="670">
        <v>22.2</v>
      </c>
      <c r="I3510" s="783">
        <v>92</v>
      </c>
      <c r="J3510" s="783">
        <v>53</v>
      </c>
      <c r="K3510" s="707">
        <v>0</v>
      </c>
      <c r="L3510" s="756">
        <v>6.4</v>
      </c>
      <c r="M3510" s="671">
        <v>2.4300000000000002</v>
      </c>
      <c r="N3510" s="630">
        <v>0.43</v>
      </c>
      <c r="O3510" s="740">
        <f t="shared" si="689"/>
        <v>1.4300000000000002</v>
      </c>
      <c r="P3510" s="642">
        <v>0.20486111111111113</v>
      </c>
      <c r="Q3510" s="627" t="s">
        <v>426</v>
      </c>
    </row>
    <row r="3511" spans="1:17" x14ac:dyDescent="0.35">
      <c r="A3511" s="580" t="s">
        <v>16</v>
      </c>
      <c r="B3511" s="581">
        <f>SUM(B3501:B3510)</f>
        <v>303.52000000000004</v>
      </c>
      <c r="C3511" s="581">
        <f>SUM(C3501:C3510)</f>
        <v>299.68</v>
      </c>
      <c r="D3511" s="581">
        <f>SUM(D3501:D3510)</f>
        <v>303.06</v>
      </c>
      <c r="E3511" s="707">
        <v>0</v>
      </c>
      <c r="F3511" s="581">
        <f>SUM(F3501:F3510)</f>
        <v>320.48</v>
      </c>
      <c r="G3511" s="581">
        <f>SUM(G3501:G3510)</f>
        <v>359.2</v>
      </c>
      <c r="H3511" s="581">
        <f>SUM(H3501:H3510)</f>
        <v>220.60000000000002</v>
      </c>
      <c r="I3511" s="581">
        <f>SUM(I3501:I3510)</f>
        <v>928</v>
      </c>
      <c r="J3511" s="581">
        <f>SUM(J3501:J3510)</f>
        <v>518</v>
      </c>
      <c r="K3511" s="707">
        <v>0</v>
      </c>
      <c r="L3511" s="581">
        <f>SUM(L3501:L3510)</f>
        <v>61.739999999999995</v>
      </c>
      <c r="M3511" s="581">
        <f>SUM(M3501:M3510)</f>
        <v>13.21</v>
      </c>
      <c r="N3511" s="581">
        <f>SUM(N3501:N3510)</f>
        <v>6.9499999999999993</v>
      </c>
      <c r="O3511" s="740">
        <f t="shared" si="689"/>
        <v>10.08</v>
      </c>
      <c r="P3511" s="581"/>
      <c r="Q3511" s="627"/>
    </row>
    <row r="3512" spans="1:17" x14ac:dyDescent="0.35">
      <c r="A3512" s="580" t="s">
        <v>18</v>
      </c>
      <c r="B3512" s="581">
        <f>AVERAGE(B3501:B3510)</f>
        <v>30.352000000000004</v>
      </c>
      <c r="C3512" s="581">
        <f>AVERAGE(C3501:C3510)</f>
        <v>29.968</v>
      </c>
      <c r="D3512" s="581">
        <f>AVERAGE(D3501:D3510)</f>
        <v>30.306000000000001</v>
      </c>
      <c r="E3512" s="707">
        <v>0</v>
      </c>
      <c r="F3512" s="581">
        <f>AVERAGE(F3501:F3510)</f>
        <v>32.048000000000002</v>
      </c>
      <c r="G3512" s="581">
        <f>AVERAGE(G3501:G3510)</f>
        <v>35.92</v>
      </c>
      <c r="H3512" s="581">
        <f>AVERAGE(H3501:H3510)</f>
        <v>22.060000000000002</v>
      </c>
      <c r="I3512" s="581">
        <f>AVERAGE(I3501:I3510)</f>
        <v>92.8</v>
      </c>
      <c r="J3512" s="581">
        <f>AVERAGE(J3501:J3510)</f>
        <v>51.8</v>
      </c>
      <c r="K3512" s="707">
        <v>0</v>
      </c>
      <c r="L3512" s="581">
        <f>AVERAGE(L3501:L3510)</f>
        <v>6.1739999999999995</v>
      </c>
      <c r="M3512" s="581">
        <f>AVERAGE(M3501:M3510)</f>
        <v>1.3210000000000002</v>
      </c>
      <c r="N3512" s="581">
        <f>AVERAGE(N3501:N3510)</f>
        <v>0.69499999999999995</v>
      </c>
      <c r="O3512" s="740">
        <f t="shared" si="689"/>
        <v>1.008</v>
      </c>
      <c r="P3512" s="581"/>
      <c r="Q3512" s="627"/>
    </row>
    <row r="3513" spans="1:17" x14ac:dyDescent="0.35">
      <c r="A3513" s="735">
        <v>21</v>
      </c>
      <c r="B3513" s="671">
        <v>29.36</v>
      </c>
      <c r="C3513" s="780">
        <v>29.24</v>
      </c>
      <c r="D3513" s="675">
        <v>29.12</v>
      </c>
      <c r="E3513" s="707">
        <v>0</v>
      </c>
      <c r="F3513" s="675">
        <v>31.8</v>
      </c>
      <c r="G3513" s="782">
        <v>35.4</v>
      </c>
      <c r="H3513" s="670">
        <v>20.2</v>
      </c>
      <c r="I3513" s="783">
        <v>96</v>
      </c>
      <c r="J3513" s="783">
        <v>50</v>
      </c>
      <c r="K3513" s="707">
        <v>0</v>
      </c>
      <c r="L3513" s="756">
        <v>7.2</v>
      </c>
      <c r="M3513" s="630">
        <v>0.9</v>
      </c>
      <c r="N3513" s="671">
        <v>0.54</v>
      </c>
      <c r="O3513" s="740">
        <f t="shared" si="689"/>
        <v>0.72</v>
      </c>
      <c r="P3513" s="642">
        <v>0.46180555555555558</v>
      </c>
      <c r="Q3513" s="627" t="s">
        <v>426</v>
      </c>
    </row>
    <row r="3514" spans="1:17" x14ac:dyDescent="0.35">
      <c r="A3514" s="594">
        <v>22</v>
      </c>
      <c r="B3514" s="671">
        <v>30.08</v>
      </c>
      <c r="C3514" s="780">
        <v>29.72</v>
      </c>
      <c r="D3514" s="675">
        <v>29.48</v>
      </c>
      <c r="E3514" s="707">
        <v>0</v>
      </c>
      <c r="F3514" s="675">
        <v>31.8</v>
      </c>
      <c r="G3514" s="782">
        <v>35</v>
      </c>
      <c r="H3514" s="670">
        <v>22.8</v>
      </c>
      <c r="I3514" s="783">
        <v>92</v>
      </c>
      <c r="J3514" s="783">
        <v>51</v>
      </c>
      <c r="K3514" s="707">
        <v>0</v>
      </c>
      <c r="L3514" s="756">
        <v>6.2</v>
      </c>
      <c r="M3514" s="671">
        <v>1.56</v>
      </c>
      <c r="N3514" s="671">
        <v>0.72</v>
      </c>
      <c r="O3514" s="740">
        <f t="shared" si="689"/>
        <v>1.1400000000000001</v>
      </c>
      <c r="P3514" s="642">
        <v>0.44791666666666669</v>
      </c>
      <c r="Q3514" s="627" t="s">
        <v>426</v>
      </c>
    </row>
    <row r="3515" spans="1:17" x14ac:dyDescent="0.35">
      <c r="A3515" s="594">
        <v>23</v>
      </c>
      <c r="B3515" s="671">
        <v>28.24</v>
      </c>
      <c r="C3515" s="780">
        <v>28.56</v>
      </c>
      <c r="D3515" s="675">
        <v>29.72</v>
      </c>
      <c r="E3515" s="707">
        <v>0</v>
      </c>
      <c r="F3515" s="786">
        <v>31.16</v>
      </c>
      <c r="G3515" s="782">
        <v>35.4</v>
      </c>
      <c r="H3515" s="670">
        <v>22</v>
      </c>
      <c r="I3515" s="783">
        <v>96</v>
      </c>
      <c r="J3515" s="783">
        <v>55</v>
      </c>
      <c r="K3515" s="707">
        <v>0</v>
      </c>
      <c r="L3515" s="756">
        <v>5.42</v>
      </c>
      <c r="M3515" s="671">
        <v>2.48</v>
      </c>
      <c r="N3515" s="671">
        <v>1.1200000000000001</v>
      </c>
      <c r="O3515" s="740">
        <f t="shared" si="689"/>
        <v>1.8</v>
      </c>
      <c r="P3515" s="642">
        <v>0.1875</v>
      </c>
      <c r="Q3515" s="675">
        <v>28.6</v>
      </c>
    </row>
    <row r="3516" spans="1:17" x14ac:dyDescent="0.35">
      <c r="A3516" s="594">
        <v>24</v>
      </c>
      <c r="B3516" s="671">
        <v>29.68</v>
      </c>
      <c r="C3516" s="780">
        <v>29.2</v>
      </c>
      <c r="D3516" s="675">
        <v>29.16</v>
      </c>
      <c r="E3516" s="707">
        <v>0</v>
      </c>
      <c r="F3516" s="675">
        <v>31.6</v>
      </c>
      <c r="G3516" s="782">
        <v>34.4</v>
      </c>
      <c r="H3516" s="670">
        <v>21.8</v>
      </c>
      <c r="I3516" s="783">
        <v>86</v>
      </c>
      <c r="J3516" s="783">
        <v>58</v>
      </c>
      <c r="K3516" s="707">
        <v>0</v>
      </c>
      <c r="L3516" s="756">
        <v>4</v>
      </c>
      <c r="M3516" s="671">
        <v>1.23</v>
      </c>
      <c r="N3516" s="630">
        <v>0.64</v>
      </c>
      <c r="O3516" s="740">
        <f t="shared" si="689"/>
        <v>0.93500000000000005</v>
      </c>
      <c r="P3516" s="642">
        <v>0.37847222222222227</v>
      </c>
      <c r="Q3516" s="627" t="s">
        <v>426</v>
      </c>
    </row>
    <row r="3517" spans="1:17" x14ac:dyDescent="0.35">
      <c r="A3517" s="594">
        <v>25</v>
      </c>
      <c r="B3517" s="671">
        <v>29.6</v>
      </c>
      <c r="C3517" s="780">
        <v>29.32</v>
      </c>
      <c r="D3517" s="675">
        <v>29.4</v>
      </c>
      <c r="E3517" s="707">
        <v>0</v>
      </c>
      <c r="F3517" s="675">
        <v>31.6</v>
      </c>
      <c r="G3517" s="778">
        <v>35</v>
      </c>
      <c r="H3517" s="583">
        <v>21.8</v>
      </c>
      <c r="I3517" s="783">
        <v>96</v>
      </c>
      <c r="J3517" s="783">
        <v>51</v>
      </c>
      <c r="K3517" s="707">
        <v>0</v>
      </c>
      <c r="L3517" s="751">
        <v>5</v>
      </c>
      <c r="M3517" s="652">
        <v>0.56999999999999995</v>
      </c>
      <c r="N3517" s="581">
        <v>0.65</v>
      </c>
      <c r="O3517" s="740">
        <f t="shared" si="689"/>
        <v>0.61</v>
      </c>
      <c r="P3517" s="642">
        <v>0.36805555555555558</v>
      </c>
      <c r="Q3517" s="627">
        <v>4</v>
      </c>
    </row>
    <row r="3518" spans="1:17" x14ac:dyDescent="0.35">
      <c r="A3518" s="594">
        <v>26</v>
      </c>
      <c r="B3518" s="581">
        <v>30.4</v>
      </c>
      <c r="C3518" s="759">
        <v>29.4</v>
      </c>
      <c r="D3518" s="627">
        <v>29.6</v>
      </c>
      <c r="E3518" s="707">
        <v>0</v>
      </c>
      <c r="F3518" s="627">
        <v>31.6</v>
      </c>
      <c r="G3518" s="777">
        <v>35.6</v>
      </c>
      <c r="H3518" s="583">
        <v>22.2</v>
      </c>
      <c r="I3518" s="604">
        <v>92</v>
      </c>
      <c r="J3518" s="604">
        <v>51</v>
      </c>
      <c r="K3518" s="707">
        <v>0</v>
      </c>
      <c r="L3518" s="751">
        <v>7</v>
      </c>
      <c r="M3518" s="576">
        <v>0.75</v>
      </c>
      <c r="N3518" s="576">
        <v>0.43</v>
      </c>
      <c r="O3518" s="740">
        <f t="shared" si="689"/>
        <v>0.59</v>
      </c>
      <c r="P3518" s="642">
        <v>0.42708333333333331</v>
      </c>
      <c r="Q3518" s="627" t="s">
        <v>426</v>
      </c>
    </row>
    <row r="3519" spans="1:17" x14ac:dyDescent="0.35">
      <c r="A3519" s="594">
        <v>27</v>
      </c>
      <c r="B3519" s="581">
        <v>29.52</v>
      </c>
      <c r="C3519" s="759">
        <v>29.4</v>
      </c>
      <c r="D3519" s="627">
        <v>29.64</v>
      </c>
      <c r="E3519" s="707">
        <v>0</v>
      </c>
      <c r="F3519" s="627">
        <v>31.4</v>
      </c>
      <c r="G3519" s="777">
        <v>34.4</v>
      </c>
      <c r="H3519" s="583">
        <v>22.4</v>
      </c>
      <c r="I3519" s="604">
        <v>96</v>
      </c>
      <c r="J3519" s="604">
        <v>58</v>
      </c>
      <c r="K3519" s="707">
        <v>0</v>
      </c>
      <c r="L3519" s="634">
        <v>5.36</v>
      </c>
      <c r="M3519" s="581">
        <v>1.02</v>
      </c>
      <c r="N3519" s="580">
        <v>1.1200000000000001</v>
      </c>
      <c r="O3519" s="740">
        <f t="shared" si="689"/>
        <v>1.07</v>
      </c>
      <c r="P3519" s="642">
        <v>0.25347222222222221</v>
      </c>
      <c r="Q3519" s="627">
        <v>4.2</v>
      </c>
    </row>
    <row r="3520" spans="1:17" x14ac:dyDescent="0.35">
      <c r="A3520" s="594">
        <v>28</v>
      </c>
      <c r="B3520" s="581">
        <v>28.68</v>
      </c>
      <c r="C3520" s="759">
        <v>28.8</v>
      </c>
      <c r="D3520" s="627">
        <v>29.2</v>
      </c>
      <c r="E3520" s="707">
        <v>0</v>
      </c>
      <c r="F3520" s="627">
        <v>31.2</v>
      </c>
      <c r="G3520" s="777">
        <v>32</v>
      </c>
      <c r="H3520" s="583">
        <v>21.4</v>
      </c>
      <c r="I3520" s="604">
        <v>96</v>
      </c>
      <c r="J3520" s="604">
        <v>53</v>
      </c>
      <c r="K3520" s="707">
        <v>0</v>
      </c>
      <c r="L3520" s="627">
        <v>3.4</v>
      </c>
      <c r="M3520" s="581">
        <v>1.31</v>
      </c>
      <c r="N3520" s="580">
        <v>1.26</v>
      </c>
      <c r="O3520" s="740">
        <f t="shared" si="689"/>
        <v>1.2850000000000001</v>
      </c>
      <c r="P3520" s="642">
        <v>0.22916666666666666</v>
      </c>
      <c r="Q3520" s="627">
        <v>4.5</v>
      </c>
    </row>
    <row r="3521" spans="1:17" x14ac:dyDescent="0.35">
      <c r="A3521" s="594">
        <v>29</v>
      </c>
      <c r="B3521" s="581">
        <v>28.16</v>
      </c>
      <c r="C3521" s="759">
        <v>28.2</v>
      </c>
      <c r="D3521" s="627">
        <v>28.28</v>
      </c>
      <c r="E3521" s="707">
        <v>0</v>
      </c>
      <c r="F3521" s="627">
        <v>31.2</v>
      </c>
      <c r="G3521" s="777">
        <v>33</v>
      </c>
      <c r="H3521" s="583">
        <v>19.2</v>
      </c>
      <c r="I3521" s="604">
        <v>96</v>
      </c>
      <c r="J3521" s="604">
        <v>58</v>
      </c>
      <c r="K3521" s="707">
        <v>0</v>
      </c>
      <c r="L3521" s="627">
        <v>4</v>
      </c>
      <c r="M3521" s="581">
        <v>0.93</v>
      </c>
      <c r="N3521" s="580">
        <v>0.38</v>
      </c>
      <c r="O3521" s="740">
        <f t="shared" si="689"/>
        <v>0.65500000000000003</v>
      </c>
      <c r="P3521" s="642">
        <v>0.20833333333333334</v>
      </c>
      <c r="Q3521" s="627" t="s">
        <v>426</v>
      </c>
    </row>
    <row r="3522" spans="1:17" ht="15" thickBot="1" x14ac:dyDescent="0.4">
      <c r="A3522" s="594">
        <v>30</v>
      </c>
      <c r="B3522" s="581">
        <v>29.68</v>
      </c>
      <c r="C3522" s="759">
        <v>29</v>
      </c>
      <c r="D3522" s="627">
        <v>29.16</v>
      </c>
      <c r="E3522" s="707">
        <v>0</v>
      </c>
      <c r="F3522" s="627">
        <v>31.2</v>
      </c>
      <c r="G3522" s="777">
        <v>34.799999999999997</v>
      </c>
      <c r="H3522" s="583">
        <v>22.2</v>
      </c>
      <c r="I3522" s="604">
        <v>96</v>
      </c>
      <c r="J3522" s="604">
        <v>54</v>
      </c>
      <c r="K3522" s="707">
        <v>0</v>
      </c>
      <c r="L3522" s="627">
        <v>5</v>
      </c>
      <c r="M3522" s="581">
        <v>0.76</v>
      </c>
      <c r="N3522" s="580">
        <v>1.37</v>
      </c>
      <c r="O3522" s="740">
        <f t="shared" si="689"/>
        <v>1.0649999999999999</v>
      </c>
      <c r="P3522" s="642">
        <v>0.4375</v>
      </c>
      <c r="Q3522" s="627" t="s">
        <v>426</v>
      </c>
    </row>
    <row r="3523" spans="1:17" ht="15" thickBot="1" x14ac:dyDescent="0.4">
      <c r="A3523" s="597">
        <v>31</v>
      </c>
      <c r="B3523" s="581">
        <v>27.16</v>
      </c>
      <c r="C3523" s="759">
        <v>28.12</v>
      </c>
      <c r="D3523" s="627">
        <v>29.2</v>
      </c>
      <c r="E3523" s="707">
        <v>0</v>
      </c>
      <c r="F3523" s="627">
        <v>31</v>
      </c>
      <c r="G3523" s="777">
        <v>32.4</v>
      </c>
      <c r="H3523" s="583">
        <v>21.2</v>
      </c>
      <c r="I3523" s="604">
        <v>96</v>
      </c>
      <c r="J3523" s="604">
        <v>68</v>
      </c>
      <c r="K3523" s="707">
        <v>0</v>
      </c>
      <c r="L3523" s="627">
        <v>3.72</v>
      </c>
      <c r="M3523" s="581">
        <v>1.22</v>
      </c>
      <c r="N3523" s="580">
        <v>0.32</v>
      </c>
      <c r="O3523" s="740">
        <f t="shared" si="689"/>
        <v>0.77</v>
      </c>
      <c r="P3523" s="642">
        <v>2.7777777777777776E-2</v>
      </c>
      <c r="Q3523" s="627">
        <v>40</v>
      </c>
    </row>
    <row r="3524" spans="1:17" x14ac:dyDescent="0.35">
      <c r="A3524" s="580" t="s">
        <v>16</v>
      </c>
      <c r="B3524" s="581">
        <f>SUM(B3513:B3523)</f>
        <v>320.56000000000006</v>
      </c>
      <c r="C3524" s="581">
        <f>SUM(C3513:C3523)</f>
        <v>318.96000000000004</v>
      </c>
      <c r="D3524" s="581">
        <f>SUM(D3513:D3523)</f>
        <v>321.96000000000004</v>
      </c>
      <c r="E3524" s="581"/>
      <c r="F3524" s="581">
        <f>SUM(F3513:F3523)</f>
        <v>345.56</v>
      </c>
      <c r="G3524" s="581">
        <f>SUM(G3513:G3523)</f>
        <v>377.40000000000003</v>
      </c>
      <c r="H3524" s="581">
        <f>SUM(H3513:H3523)</f>
        <v>237.19999999999996</v>
      </c>
      <c r="I3524" s="581">
        <f>SUM(I3513:I3523)</f>
        <v>1038</v>
      </c>
      <c r="J3524" s="581">
        <f>SUM(J3513:J3523)</f>
        <v>607</v>
      </c>
      <c r="K3524" s="581"/>
      <c r="L3524" s="581">
        <f>SUM(L3513:L3523)</f>
        <v>56.3</v>
      </c>
      <c r="M3524" s="581">
        <f>SUM(M3513:M3523)</f>
        <v>12.73</v>
      </c>
      <c r="N3524" s="581">
        <f>SUM(N3513:N3523)</f>
        <v>8.5500000000000007</v>
      </c>
      <c r="O3524" s="581">
        <f t="shared" ref="O3524" si="690">SUM(O3513:O3523)</f>
        <v>10.64</v>
      </c>
      <c r="P3524" s="581"/>
      <c r="Q3524" s="581"/>
    </row>
    <row r="3525" spans="1:17" x14ac:dyDescent="0.35">
      <c r="A3525" s="580" t="s">
        <v>18</v>
      </c>
      <c r="B3525" s="581">
        <f>AVERAGE(B3513:B3523)</f>
        <v>29.141818181818188</v>
      </c>
      <c r="C3525" s="581">
        <f>AVERAGE(C3513:C3523)</f>
        <v>28.99636363636364</v>
      </c>
      <c r="D3525" s="581">
        <f>AVERAGE(D3513:D3523)</f>
        <v>29.269090909090913</v>
      </c>
      <c r="E3525" s="581"/>
      <c r="F3525" s="581">
        <f>AVERAGE(F3513:F3523)</f>
        <v>31.414545454545454</v>
      </c>
      <c r="G3525" s="581">
        <f>AVERAGE(G3513:G3523)</f>
        <v>34.309090909090912</v>
      </c>
      <c r="H3525" s="581">
        <f>AVERAGE(H3513:H3523)</f>
        <v>21.563636363636359</v>
      </c>
      <c r="I3525" s="581">
        <f>AVERAGE(I3513:I3523)</f>
        <v>94.36363636363636</v>
      </c>
      <c r="J3525" s="581">
        <f>AVERAGE(J3513:J3523)</f>
        <v>55.18181818181818</v>
      </c>
      <c r="K3525" s="581"/>
      <c r="L3525" s="581">
        <f>AVERAGE(L3513:L3523)</f>
        <v>5.1181818181818182</v>
      </c>
      <c r="M3525" s="581">
        <f>AVERAGE(M3513:M3523)</f>
        <v>1.1572727272727272</v>
      </c>
      <c r="N3525" s="581">
        <f>AVERAGE(N3513:N3523)</f>
        <v>0.77727272727272734</v>
      </c>
      <c r="O3525" s="581">
        <f t="shared" ref="O3525" si="691">AVERAGE(O3513:O3523)</f>
        <v>0.96727272727272728</v>
      </c>
      <c r="P3525" s="581"/>
      <c r="Q3525" s="581"/>
    </row>
    <row r="3526" spans="1:17" x14ac:dyDescent="0.35">
      <c r="A3526" s="580" t="s">
        <v>417</v>
      </c>
      <c r="B3526" s="581">
        <f>B3524+B3511+B3499</f>
        <v>939.6400000000001</v>
      </c>
      <c r="C3526" s="581">
        <f>C3524+C3511+C3499</f>
        <v>930.20000000000016</v>
      </c>
      <c r="D3526" s="581">
        <f>D3524+D3511+D3499</f>
        <v>937.22</v>
      </c>
      <c r="E3526" s="581"/>
      <c r="F3526" s="581">
        <f>F3524+F3511+F3499</f>
        <v>987.63999999999987</v>
      </c>
      <c r="G3526" s="581">
        <f>G3524+G3511+G3499</f>
        <v>1113.6100000000001</v>
      </c>
      <c r="H3526" s="581">
        <f>H3524+H3511+H3499</f>
        <v>680.8</v>
      </c>
      <c r="I3526" s="581">
        <f>I3524+I3511+I3499</f>
        <v>2860</v>
      </c>
      <c r="J3526" s="581">
        <f>J3524+J3511+J3499</f>
        <v>1573</v>
      </c>
      <c r="K3526" s="581"/>
      <c r="L3526" s="581">
        <f>L3524+L3511+L3499</f>
        <v>190.32</v>
      </c>
      <c r="M3526" s="581">
        <f>M3524+M3511+M3499</f>
        <v>38.99</v>
      </c>
      <c r="N3526" s="581">
        <f>N3524+N3511+N3499</f>
        <v>22.94</v>
      </c>
      <c r="O3526" s="581">
        <f t="shared" ref="O3526" si="692">O3524+O3511+O3499</f>
        <v>30.965</v>
      </c>
      <c r="P3526" s="581"/>
      <c r="Q3526" s="581"/>
    </row>
    <row r="3527" spans="1:17" x14ac:dyDescent="0.35">
      <c r="A3527" s="580" t="s">
        <v>21</v>
      </c>
      <c r="B3527" s="581">
        <f>B3526/31</f>
        <v>30.310967741935489</v>
      </c>
      <c r="C3527" s="581">
        <f>C3526/31</f>
        <v>30.006451612903231</v>
      </c>
      <c r="D3527" s="581">
        <f>D3526/31</f>
        <v>30.232903225806453</v>
      </c>
      <c r="E3527" s="581"/>
      <c r="F3527" s="581">
        <f>F3526/31</f>
        <v>31.859354838709674</v>
      </c>
      <c r="G3527" s="581">
        <f>G3526/31</f>
        <v>35.922903225806458</v>
      </c>
      <c r="H3527" s="581">
        <f>H3526/31</f>
        <v>21.961290322580645</v>
      </c>
      <c r="I3527" s="581">
        <f>I3526/31</f>
        <v>92.258064516129039</v>
      </c>
      <c r="J3527" s="581">
        <f>J3526/31</f>
        <v>50.741935483870968</v>
      </c>
      <c r="K3527" s="581"/>
      <c r="L3527" s="581">
        <f>L3526/31</f>
        <v>6.1393548387096768</v>
      </c>
      <c r="M3527" s="581">
        <f>M3526/31</f>
        <v>1.257741935483871</v>
      </c>
      <c r="N3527" s="581">
        <f>N3526/31</f>
        <v>0.74</v>
      </c>
      <c r="O3527" s="581">
        <f t="shared" ref="O3527" si="693">O3526/31</f>
        <v>0.99887096774193551</v>
      </c>
      <c r="P3527" s="581"/>
      <c r="Q3527" s="581"/>
    </row>
    <row r="3528" spans="1:17" x14ac:dyDescent="0.35">
      <c r="A3528" s="634"/>
      <c r="B3528" s="634"/>
      <c r="C3528" s="634"/>
      <c r="D3528" s="634"/>
      <c r="E3528" s="634"/>
      <c r="F3528" s="634"/>
      <c r="G3528" s="634"/>
      <c r="H3528" s="634"/>
      <c r="I3528" s="634"/>
      <c r="J3528" s="634"/>
      <c r="K3528" s="634"/>
      <c r="L3528" s="634"/>
      <c r="M3528" s="634"/>
      <c r="N3528" s="634"/>
      <c r="O3528" s="634"/>
      <c r="P3528" s="634"/>
      <c r="Q3528" s="634"/>
    </row>
    <row r="3529" spans="1:17" ht="15" thickBot="1" x14ac:dyDescent="0.4">
      <c r="A3529" s="634"/>
      <c r="B3529" s="1589" t="s">
        <v>428</v>
      </c>
      <c r="C3529" s="1589"/>
      <c r="D3529" s="1589"/>
      <c r="E3529" s="1589"/>
      <c r="F3529" s="1589"/>
      <c r="G3529" s="1589"/>
      <c r="H3529" s="1589"/>
      <c r="I3529" s="1589"/>
      <c r="J3529" s="1589"/>
      <c r="K3529" s="1589"/>
      <c r="L3529" s="1589"/>
      <c r="M3529" s="1589"/>
      <c r="N3529" s="658"/>
      <c r="O3529" s="658"/>
      <c r="P3529" s="657"/>
      <c r="Q3529" s="634"/>
    </row>
    <row r="3530" spans="1:17" ht="29.25" customHeight="1" x14ac:dyDescent="0.35">
      <c r="A3530" s="1569" t="s">
        <v>1</v>
      </c>
      <c r="B3530" s="1460" t="s">
        <v>23</v>
      </c>
      <c r="C3530" s="1578"/>
      <c r="D3530" s="1578"/>
      <c r="E3530" s="1578"/>
      <c r="F3530" s="1571"/>
      <c r="G3530" s="1460" t="s">
        <v>24</v>
      </c>
      <c r="H3530" s="1571"/>
      <c r="I3530" s="1460" t="s">
        <v>4</v>
      </c>
      <c r="J3530" s="1571"/>
      <c r="K3530" s="1572" t="s">
        <v>5</v>
      </c>
      <c r="L3530" s="1573"/>
      <c r="M3530" s="1590" t="s">
        <v>6</v>
      </c>
      <c r="N3530" s="1591"/>
      <c r="O3530" s="1592"/>
      <c r="P3530" s="1593" t="s">
        <v>7</v>
      </c>
      <c r="Q3530" s="1593" t="s">
        <v>8</v>
      </c>
    </row>
    <row r="3531" spans="1:17" ht="26" x14ac:dyDescent="0.35">
      <c r="A3531" s="1597"/>
      <c r="B3531" s="568" t="s">
        <v>396</v>
      </c>
      <c r="C3531" s="568" t="s">
        <v>399</v>
      </c>
      <c r="D3531" s="709" t="s">
        <v>322</v>
      </c>
      <c r="E3531" s="709" t="s">
        <v>228</v>
      </c>
      <c r="F3531" s="709" t="s">
        <v>229</v>
      </c>
      <c r="G3531" s="568" t="s">
        <v>9</v>
      </c>
      <c r="H3531" s="568" t="s">
        <v>10</v>
      </c>
      <c r="I3531" s="568" t="s">
        <v>9</v>
      </c>
      <c r="J3531" s="568" t="s">
        <v>10</v>
      </c>
      <c r="K3531" s="568" t="s">
        <v>11</v>
      </c>
      <c r="L3531" s="568" t="s">
        <v>12</v>
      </c>
      <c r="M3531" s="606" t="s">
        <v>13</v>
      </c>
      <c r="N3531" s="606" t="s">
        <v>14</v>
      </c>
      <c r="O3531" s="606" t="s">
        <v>15</v>
      </c>
      <c r="P3531" s="1579"/>
      <c r="Q3531" s="1579"/>
    </row>
    <row r="3532" spans="1:17" x14ac:dyDescent="0.35">
      <c r="A3532" s="735">
        <v>1</v>
      </c>
      <c r="B3532" s="627">
        <v>29.36</v>
      </c>
      <c r="C3532" s="627">
        <v>29</v>
      </c>
      <c r="D3532" s="627">
        <v>28.96</v>
      </c>
      <c r="E3532" s="707">
        <v>0</v>
      </c>
      <c r="F3532" s="627">
        <v>31</v>
      </c>
      <c r="G3532" s="751">
        <v>32.799999999999997</v>
      </c>
      <c r="H3532" s="627">
        <v>22.2</v>
      </c>
      <c r="I3532" s="627">
        <v>96</v>
      </c>
      <c r="J3532" s="627">
        <v>61</v>
      </c>
      <c r="K3532" s="707">
        <v>0</v>
      </c>
      <c r="L3532" s="751">
        <v>6.72</v>
      </c>
      <c r="M3532" s="627">
        <v>1.34</v>
      </c>
      <c r="N3532" s="627">
        <v>0.62</v>
      </c>
      <c r="O3532" s="740">
        <f>AVERAGE(M3532:N3532)</f>
        <v>0.98</v>
      </c>
      <c r="P3532" s="642">
        <v>0.22916666666666666</v>
      </c>
      <c r="Q3532" s="627" t="s">
        <v>426</v>
      </c>
    </row>
    <row r="3533" spans="1:17" x14ac:dyDescent="0.35">
      <c r="A3533" s="735">
        <v>2</v>
      </c>
      <c r="B3533" s="576">
        <v>29.76</v>
      </c>
      <c r="C3533" s="774">
        <v>29.6</v>
      </c>
      <c r="D3533" s="807">
        <v>29.16</v>
      </c>
      <c r="E3533" s="707">
        <v>0</v>
      </c>
      <c r="F3533" s="627">
        <v>31.2</v>
      </c>
      <c r="G3533" s="776">
        <v>35.799999999999997</v>
      </c>
      <c r="H3533" s="572">
        <v>22.4</v>
      </c>
      <c r="I3533" s="750">
        <v>88</v>
      </c>
      <c r="J3533" s="750">
        <v>53</v>
      </c>
      <c r="K3533" s="707">
        <v>0</v>
      </c>
      <c r="L3533" s="751">
        <v>5.56</v>
      </c>
      <c r="M3533" s="751">
        <v>0.46</v>
      </c>
      <c r="N3533" s="627">
        <v>1.03</v>
      </c>
      <c r="O3533" s="740">
        <f t="shared" ref="O3533:O3565" si="694">AVERAGE(M3533:N3533)</f>
        <v>0.745</v>
      </c>
      <c r="P3533" s="642">
        <v>0.375</v>
      </c>
      <c r="Q3533" s="627" t="s">
        <v>426</v>
      </c>
    </row>
    <row r="3534" spans="1:17" x14ac:dyDescent="0.35">
      <c r="A3534" s="594">
        <v>3</v>
      </c>
      <c r="B3534" s="581">
        <v>28.92</v>
      </c>
      <c r="C3534" s="759">
        <v>28.88</v>
      </c>
      <c r="D3534" s="627">
        <v>29.2</v>
      </c>
      <c r="E3534" s="707">
        <v>0</v>
      </c>
      <c r="F3534" s="627">
        <v>31</v>
      </c>
      <c r="G3534" s="777">
        <v>33.6</v>
      </c>
      <c r="H3534" s="583">
        <v>22</v>
      </c>
      <c r="I3534" s="604">
        <v>96</v>
      </c>
      <c r="J3534" s="604">
        <v>68</v>
      </c>
      <c r="K3534" s="707">
        <v>0</v>
      </c>
      <c r="L3534" s="751">
        <v>4.2</v>
      </c>
      <c r="M3534" s="751">
        <v>1.35</v>
      </c>
      <c r="N3534" s="627">
        <v>0.45</v>
      </c>
      <c r="O3534" s="740">
        <f t="shared" si="694"/>
        <v>0.9</v>
      </c>
      <c r="P3534" s="642">
        <v>0.20833333333333334</v>
      </c>
      <c r="Q3534" s="627">
        <v>12.5</v>
      </c>
    </row>
    <row r="3535" spans="1:17" x14ac:dyDescent="0.35">
      <c r="A3535" s="594">
        <v>4</v>
      </c>
      <c r="B3535" s="627">
        <v>29.56</v>
      </c>
      <c r="C3535" s="627">
        <v>29.28</v>
      </c>
      <c r="D3535" s="586">
        <v>29.2</v>
      </c>
      <c r="E3535" s="707">
        <v>0</v>
      </c>
      <c r="F3535" s="627">
        <v>31</v>
      </c>
      <c r="G3535" s="778">
        <v>33.4</v>
      </c>
      <c r="H3535" s="579">
        <v>21.2</v>
      </c>
      <c r="I3535" s="694">
        <v>96</v>
      </c>
      <c r="J3535" s="694">
        <v>53</v>
      </c>
      <c r="K3535" s="707">
        <v>0</v>
      </c>
      <c r="L3535" s="751">
        <v>3.72</v>
      </c>
      <c r="M3535" s="627">
        <v>0.65</v>
      </c>
      <c r="N3535" s="578">
        <v>0.18</v>
      </c>
      <c r="O3535" s="740">
        <f t="shared" si="694"/>
        <v>0.41500000000000004</v>
      </c>
      <c r="P3535" s="642">
        <v>0.25347222222222221</v>
      </c>
      <c r="Q3535" s="627" t="s">
        <v>426</v>
      </c>
    </row>
    <row r="3536" spans="1:17" x14ac:dyDescent="0.35">
      <c r="A3536" s="594">
        <v>5</v>
      </c>
      <c r="B3536" s="627">
        <v>30.16</v>
      </c>
      <c r="C3536" s="627">
        <v>29.56</v>
      </c>
      <c r="D3536" s="586">
        <v>29.28</v>
      </c>
      <c r="E3536" s="707">
        <v>0</v>
      </c>
      <c r="F3536" s="627">
        <v>31</v>
      </c>
      <c r="G3536" s="777">
        <v>34.200000000000003</v>
      </c>
      <c r="H3536" s="583">
        <v>22.8</v>
      </c>
      <c r="I3536" s="694">
        <v>96</v>
      </c>
      <c r="J3536" s="694">
        <v>57</v>
      </c>
      <c r="K3536" s="707">
        <v>0</v>
      </c>
      <c r="L3536" s="751">
        <v>3.72</v>
      </c>
      <c r="M3536" s="578">
        <v>0.57999999999999996</v>
      </c>
      <c r="N3536" s="586">
        <v>0.74</v>
      </c>
      <c r="O3536" s="740">
        <f t="shared" si="694"/>
        <v>0.65999999999999992</v>
      </c>
      <c r="P3536" s="642">
        <v>0.38541666666666669</v>
      </c>
      <c r="Q3536" s="627" t="s">
        <v>426</v>
      </c>
    </row>
    <row r="3537" spans="1:17" x14ac:dyDescent="0.35">
      <c r="A3537" s="594">
        <v>6</v>
      </c>
      <c r="B3537" s="581">
        <v>28.32</v>
      </c>
      <c r="C3537" s="759">
        <v>28.6</v>
      </c>
      <c r="D3537" s="627">
        <v>29.04</v>
      </c>
      <c r="E3537" s="707">
        <v>0</v>
      </c>
      <c r="F3537" s="627">
        <v>31</v>
      </c>
      <c r="G3537" s="777">
        <v>33.200000000000003</v>
      </c>
      <c r="H3537" s="583">
        <v>21.8</v>
      </c>
      <c r="I3537" s="604">
        <v>96</v>
      </c>
      <c r="J3537" s="604">
        <v>65</v>
      </c>
      <c r="K3537" s="707">
        <v>0</v>
      </c>
      <c r="L3537" s="751">
        <v>6.13</v>
      </c>
      <c r="M3537" s="581">
        <v>0.95</v>
      </c>
      <c r="N3537" s="580">
        <v>0.89</v>
      </c>
      <c r="O3537" s="740">
        <f t="shared" si="694"/>
        <v>0.91999999999999993</v>
      </c>
      <c r="P3537" s="642">
        <v>0.125</v>
      </c>
      <c r="Q3537" s="627">
        <v>6</v>
      </c>
    </row>
    <row r="3538" spans="1:17" x14ac:dyDescent="0.35">
      <c r="A3538" s="594">
        <v>7</v>
      </c>
      <c r="B3538" s="581">
        <v>28.6</v>
      </c>
      <c r="C3538" s="759">
        <v>28.44</v>
      </c>
      <c r="D3538" s="627">
        <v>28.92</v>
      </c>
      <c r="E3538" s="707">
        <v>0</v>
      </c>
      <c r="F3538" s="627">
        <v>31</v>
      </c>
      <c r="G3538" s="777">
        <v>31.6</v>
      </c>
      <c r="H3538" s="583">
        <v>20.6</v>
      </c>
      <c r="I3538" s="604">
        <v>96</v>
      </c>
      <c r="J3538" s="604">
        <v>66</v>
      </c>
      <c r="K3538" s="707">
        <v>0</v>
      </c>
      <c r="L3538" s="751">
        <v>3.24</v>
      </c>
      <c r="M3538" s="580">
        <v>0.59</v>
      </c>
      <c r="N3538" s="581">
        <v>0.41</v>
      </c>
      <c r="O3538" s="740">
        <f t="shared" si="694"/>
        <v>0.5</v>
      </c>
      <c r="P3538" s="642">
        <v>0.16666666666666666</v>
      </c>
      <c r="Q3538" s="627">
        <v>7.5</v>
      </c>
    </row>
    <row r="3539" spans="1:17" x14ac:dyDescent="0.35">
      <c r="A3539" s="594">
        <v>8</v>
      </c>
      <c r="B3539" s="581">
        <v>28.96</v>
      </c>
      <c r="C3539" s="759">
        <v>28.6</v>
      </c>
      <c r="D3539" s="627">
        <v>28.72</v>
      </c>
      <c r="E3539" s="707">
        <v>0</v>
      </c>
      <c r="F3539" s="627">
        <v>31</v>
      </c>
      <c r="G3539" s="777">
        <v>33</v>
      </c>
      <c r="H3539" s="583">
        <v>21</v>
      </c>
      <c r="I3539" s="604">
        <v>92</v>
      </c>
      <c r="J3539" s="604">
        <v>56</v>
      </c>
      <c r="K3539" s="707">
        <v>0</v>
      </c>
      <c r="L3539" s="751">
        <v>5</v>
      </c>
      <c r="M3539" s="581">
        <v>0.67</v>
      </c>
      <c r="N3539" s="634">
        <v>1.52</v>
      </c>
      <c r="O3539" s="740">
        <f t="shared" si="694"/>
        <v>1.095</v>
      </c>
      <c r="P3539" s="642">
        <v>0.25</v>
      </c>
      <c r="Q3539" s="627" t="s">
        <v>426</v>
      </c>
    </row>
    <row r="3540" spans="1:17" x14ac:dyDescent="0.35">
      <c r="A3540" s="594">
        <v>9</v>
      </c>
      <c r="B3540" s="581">
        <v>28.6</v>
      </c>
      <c r="C3540" s="581">
        <v>29.12</v>
      </c>
      <c r="D3540" s="634">
        <v>28.76</v>
      </c>
      <c r="E3540" s="707">
        <v>0</v>
      </c>
      <c r="F3540" s="627">
        <v>31</v>
      </c>
      <c r="G3540" s="777">
        <v>33</v>
      </c>
      <c r="H3540" s="583">
        <v>22.8</v>
      </c>
      <c r="I3540" s="604">
        <v>88</v>
      </c>
      <c r="J3540" s="604">
        <v>66</v>
      </c>
      <c r="K3540" s="707">
        <v>0</v>
      </c>
      <c r="L3540" s="751">
        <v>5.6</v>
      </c>
      <c r="M3540" s="581">
        <v>0.59</v>
      </c>
      <c r="N3540" s="581">
        <v>0.1</v>
      </c>
      <c r="O3540" s="740">
        <f t="shared" si="694"/>
        <v>0.34499999999999997</v>
      </c>
      <c r="P3540" s="642">
        <v>3.8194444444444441E-2</v>
      </c>
      <c r="Q3540" s="627" t="s">
        <v>426</v>
      </c>
    </row>
    <row r="3541" spans="1:17" x14ac:dyDescent="0.35">
      <c r="A3541" s="735">
        <v>10</v>
      </c>
      <c r="B3541" s="581">
        <v>26.88</v>
      </c>
      <c r="C3541" s="759">
        <v>27.56</v>
      </c>
      <c r="D3541" s="627">
        <v>28.52</v>
      </c>
      <c r="E3541" s="707">
        <v>0</v>
      </c>
      <c r="F3541" s="627">
        <v>30.96</v>
      </c>
      <c r="G3541" s="777">
        <v>30.4</v>
      </c>
      <c r="H3541" s="583">
        <v>22.6</v>
      </c>
      <c r="I3541" s="604">
        <v>96</v>
      </c>
      <c r="J3541" s="604">
        <v>84</v>
      </c>
      <c r="K3541" s="707">
        <v>0</v>
      </c>
      <c r="L3541" s="751">
        <v>1</v>
      </c>
      <c r="M3541" s="581">
        <v>0.7</v>
      </c>
      <c r="N3541" s="580">
        <v>0.27</v>
      </c>
      <c r="O3541" s="740">
        <f t="shared" si="694"/>
        <v>0.48499999999999999</v>
      </c>
      <c r="P3541" s="642">
        <v>0</v>
      </c>
      <c r="Q3541" s="627" t="s">
        <v>426</v>
      </c>
    </row>
    <row r="3542" spans="1:17" x14ac:dyDescent="0.35">
      <c r="A3542" s="580" t="s">
        <v>16</v>
      </c>
      <c r="B3542" s="581">
        <f>SUM(B3532:B3541)</f>
        <v>289.12</v>
      </c>
      <c r="C3542" s="581">
        <f>SUM(C3532:C3541)</f>
        <v>288.64</v>
      </c>
      <c r="D3542" s="581">
        <f>SUM(D3532:D3541)</f>
        <v>289.76</v>
      </c>
      <c r="E3542" s="707">
        <v>0</v>
      </c>
      <c r="F3542" s="581">
        <f>SUM(F3532:F3541)</f>
        <v>310.15999999999997</v>
      </c>
      <c r="G3542" s="581">
        <f>SUM(G3532:G3541)</f>
        <v>331</v>
      </c>
      <c r="H3542" s="581">
        <f>SUM(H3532:H3541)</f>
        <v>219.4</v>
      </c>
      <c r="I3542" s="581">
        <f>SUM(I3532:I3541)</f>
        <v>940</v>
      </c>
      <c r="J3542" s="581">
        <f>SUM(J3532:J3541)</f>
        <v>629</v>
      </c>
      <c r="K3542" s="707">
        <v>0</v>
      </c>
      <c r="L3542" s="581">
        <f>SUM(L3532:L3541)</f>
        <v>44.89</v>
      </c>
      <c r="M3542" s="581">
        <f>SUM(M3532:M3541)</f>
        <v>7.88</v>
      </c>
      <c r="N3542" s="581">
        <f>SUM(N3532:N3541)</f>
        <v>6.2099999999999991</v>
      </c>
      <c r="O3542" s="740">
        <f t="shared" si="694"/>
        <v>7.0449999999999999</v>
      </c>
      <c r="P3542" s="581"/>
      <c r="Q3542" s="581"/>
    </row>
    <row r="3543" spans="1:17" x14ac:dyDescent="0.35">
      <c r="A3543" s="580" t="s">
        <v>18</v>
      </c>
      <c r="B3543" s="581">
        <f>AVERAGE(B3532:B3541)</f>
        <v>28.911999999999999</v>
      </c>
      <c r="C3543" s="581">
        <f>AVERAGE(C3532:C3541)</f>
        <v>28.863999999999997</v>
      </c>
      <c r="D3543" s="581">
        <f>AVERAGE(D3532:D3541)</f>
        <v>28.975999999999999</v>
      </c>
      <c r="E3543" s="707">
        <v>0</v>
      </c>
      <c r="F3543" s="581">
        <f>AVERAGE(F3532:F3541)</f>
        <v>31.015999999999998</v>
      </c>
      <c r="G3543" s="581">
        <f>AVERAGE(G3532:G3541)</f>
        <v>33.1</v>
      </c>
      <c r="H3543" s="581">
        <f>AVERAGE(H3532:H3541)</f>
        <v>21.94</v>
      </c>
      <c r="I3543" s="581">
        <f>AVERAGE(I3532:I3541)</f>
        <v>94</v>
      </c>
      <c r="J3543" s="581">
        <f>AVERAGE(J3532:J3541)</f>
        <v>62.9</v>
      </c>
      <c r="K3543" s="707">
        <v>0</v>
      </c>
      <c r="L3543" s="581">
        <f>AVERAGE(L3532:L3541)</f>
        <v>4.4889999999999999</v>
      </c>
      <c r="M3543" s="581">
        <f>AVERAGE(M3532:M3541)</f>
        <v>0.78800000000000003</v>
      </c>
      <c r="N3543" s="581">
        <f>AVERAGE(N3532:N3541)</f>
        <v>0.62099999999999989</v>
      </c>
      <c r="O3543" s="740">
        <f t="shared" si="694"/>
        <v>0.7044999999999999</v>
      </c>
      <c r="P3543" s="581"/>
      <c r="Q3543" s="581"/>
    </row>
    <row r="3544" spans="1:17" x14ac:dyDescent="0.35">
      <c r="A3544" s="735">
        <v>11</v>
      </c>
      <c r="B3544" s="586">
        <v>28.24</v>
      </c>
      <c r="C3544" s="759">
        <v>28</v>
      </c>
      <c r="D3544" s="627">
        <v>28.2</v>
      </c>
      <c r="E3544" s="707">
        <v>0</v>
      </c>
      <c r="F3544" s="627">
        <v>30.8</v>
      </c>
      <c r="G3544" s="778">
        <v>31.6</v>
      </c>
      <c r="H3544" s="583">
        <v>21.8</v>
      </c>
      <c r="I3544" s="627">
        <v>96</v>
      </c>
      <c r="J3544" s="694">
        <v>64</v>
      </c>
      <c r="K3544" s="707">
        <v>0</v>
      </c>
      <c r="L3544" s="751">
        <v>2.8</v>
      </c>
      <c r="M3544" s="751">
        <v>0.72</v>
      </c>
      <c r="N3544" s="627">
        <v>0.16</v>
      </c>
      <c r="O3544" s="740">
        <f t="shared" si="694"/>
        <v>0.44</v>
      </c>
      <c r="P3544" s="642">
        <v>0.15972222222222224</v>
      </c>
      <c r="Q3544" s="627">
        <v>14</v>
      </c>
    </row>
    <row r="3545" spans="1:17" x14ac:dyDescent="0.35">
      <c r="A3545" s="594">
        <v>12</v>
      </c>
      <c r="B3545" s="581">
        <v>28.66</v>
      </c>
      <c r="C3545" s="759">
        <v>28.4</v>
      </c>
      <c r="D3545" s="627">
        <v>28.44</v>
      </c>
      <c r="E3545" s="707">
        <v>0</v>
      </c>
      <c r="F3545" s="627">
        <v>30.8</v>
      </c>
      <c r="G3545" s="777">
        <v>32.4</v>
      </c>
      <c r="H3545" s="583">
        <v>23.2</v>
      </c>
      <c r="I3545" s="604">
        <v>89</v>
      </c>
      <c r="J3545" s="604">
        <v>62</v>
      </c>
      <c r="K3545" s="707">
        <v>0</v>
      </c>
      <c r="L3545" s="751">
        <v>3.74</v>
      </c>
      <c r="M3545" s="581">
        <v>0.68</v>
      </c>
      <c r="N3545" s="581">
        <v>0.22</v>
      </c>
      <c r="O3545" s="740">
        <f t="shared" si="694"/>
        <v>0.45</v>
      </c>
      <c r="P3545" s="642">
        <v>6.25E-2</v>
      </c>
      <c r="Q3545" s="627" t="s">
        <v>426</v>
      </c>
    </row>
    <row r="3546" spans="1:17" x14ac:dyDescent="0.35">
      <c r="A3546" s="594">
        <v>13</v>
      </c>
      <c r="B3546" s="671">
        <v>29.24</v>
      </c>
      <c r="C3546" s="780">
        <v>28.68</v>
      </c>
      <c r="D3546" s="675">
        <v>28.6</v>
      </c>
      <c r="E3546" s="707">
        <v>0</v>
      </c>
      <c r="F3546" s="675">
        <v>30.92</v>
      </c>
      <c r="G3546" s="782">
        <v>33.799999999999997</v>
      </c>
      <c r="H3546" s="670">
        <v>22.8</v>
      </c>
      <c r="I3546" s="783">
        <v>92</v>
      </c>
      <c r="J3546" s="783">
        <v>56</v>
      </c>
      <c r="K3546" s="707">
        <v>0</v>
      </c>
      <c r="L3546" s="757">
        <v>8.34</v>
      </c>
      <c r="M3546" s="757">
        <v>0.64</v>
      </c>
      <c r="N3546" s="626">
        <v>0.2</v>
      </c>
      <c r="O3546" s="740">
        <f t="shared" si="694"/>
        <v>0.42000000000000004</v>
      </c>
      <c r="P3546" s="642">
        <v>0.17013888888888887</v>
      </c>
      <c r="Q3546" s="627" t="s">
        <v>426</v>
      </c>
    </row>
    <row r="3547" spans="1:17" x14ac:dyDescent="0.35">
      <c r="A3547" s="594">
        <v>14</v>
      </c>
      <c r="B3547" s="671">
        <v>28.4</v>
      </c>
      <c r="C3547" s="780">
        <v>28.96</v>
      </c>
      <c r="D3547" s="675">
        <v>29.04</v>
      </c>
      <c r="E3547" s="707">
        <v>0</v>
      </c>
      <c r="F3547" s="675">
        <v>31</v>
      </c>
      <c r="G3547" s="782">
        <v>33.4</v>
      </c>
      <c r="H3547" s="670">
        <v>22</v>
      </c>
      <c r="I3547" s="783">
        <v>88</v>
      </c>
      <c r="J3547" s="783">
        <v>62</v>
      </c>
      <c r="K3547" s="707">
        <v>0</v>
      </c>
      <c r="L3547" s="756">
        <v>3.56</v>
      </c>
      <c r="M3547" s="630">
        <v>1.83</v>
      </c>
      <c r="N3547" s="671">
        <v>0.28000000000000003</v>
      </c>
      <c r="O3547" s="740">
        <f t="shared" si="694"/>
        <v>1.0550000000000002</v>
      </c>
      <c r="P3547" s="642">
        <v>4.1666666666666664E-2</v>
      </c>
      <c r="Q3547" s="627" t="s">
        <v>426</v>
      </c>
    </row>
    <row r="3548" spans="1:17" x14ac:dyDescent="0.35">
      <c r="A3548" s="594">
        <v>15</v>
      </c>
      <c r="B3548" s="671">
        <v>29.48</v>
      </c>
      <c r="C3548" s="780">
        <v>28.8</v>
      </c>
      <c r="D3548" s="675">
        <v>28.56</v>
      </c>
      <c r="E3548" s="707">
        <v>0</v>
      </c>
      <c r="F3548" s="675">
        <v>31</v>
      </c>
      <c r="G3548" s="782">
        <v>33.4</v>
      </c>
      <c r="H3548" s="670">
        <v>22</v>
      </c>
      <c r="I3548" s="783">
        <v>96</v>
      </c>
      <c r="J3548" s="783">
        <v>62</v>
      </c>
      <c r="K3548" s="707">
        <v>0</v>
      </c>
      <c r="L3548" s="634">
        <v>6.56</v>
      </c>
      <c r="M3548" s="671">
        <v>0.66</v>
      </c>
      <c r="N3548" s="626">
        <v>0.62</v>
      </c>
      <c r="O3548" s="740">
        <f t="shared" si="694"/>
        <v>0.64</v>
      </c>
      <c r="P3548" s="642">
        <v>0.1875</v>
      </c>
      <c r="Q3548" s="627" t="s">
        <v>426</v>
      </c>
    </row>
    <row r="3549" spans="1:17" x14ac:dyDescent="0.35">
      <c r="A3549" s="594">
        <v>16</v>
      </c>
      <c r="B3549" s="671">
        <v>29.6</v>
      </c>
      <c r="C3549" s="780">
        <v>28.96</v>
      </c>
      <c r="D3549" s="781">
        <v>29.08</v>
      </c>
      <c r="E3549" s="707">
        <v>0</v>
      </c>
      <c r="F3549" s="675">
        <v>31</v>
      </c>
      <c r="G3549" s="782">
        <v>33.4</v>
      </c>
      <c r="H3549" s="670">
        <v>23.8</v>
      </c>
      <c r="I3549" s="783">
        <v>92</v>
      </c>
      <c r="J3549" s="783">
        <v>56</v>
      </c>
      <c r="K3549" s="707">
        <v>0</v>
      </c>
      <c r="L3549" s="756">
        <v>7</v>
      </c>
      <c r="M3549" s="671">
        <v>1.35</v>
      </c>
      <c r="N3549" s="754">
        <v>0.54</v>
      </c>
      <c r="O3549" s="740">
        <f t="shared" si="694"/>
        <v>0.94500000000000006</v>
      </c>
      <c r="P3549" s="642">
        <v>0.17708333333333334</v>
      </c>
      <c r="Q3549" s="627" t="s">
        <v>426</v>
      </c>
    </row>
    <row r="3550" spans="1:17" x14ac:dyDescent="0.35">
      <c r="A3550" s="594">
        <v>17</v>
      </c>
      <c r="B3550" s="671">
        <v>27.98</v>
      </c>
      <c r="C3550" s="780">
        <v>28.2</v>
      </c>
      <c r="D3550" s="675">
        <v>29.08</v>
      </c>
      <c r="E3550" s="707">
        <v>0</v>
      </c>
      <c r="F3550" s="675">
        <v>30.8</v>
      </c>
      <c r="G3550" s="782">
        <v>32.799999999999997</v>
      </c>
      <c r="H3550" s="670">
        <v>21.4</v>
      </c>
      <c r="I3550" s="783">
        <v>96</v>
      </c>
      <c r="J3550" s="783">
        <v>68</v>
      </c>
      <c r="K3550" s="707">
        <v>0</v>
      </c>
      <c r="L3550" s="757">
        <v>3.5</v>
      </c>
      <c r="M3550" s="671">
        <v>1.35</v>
      </c>
      <c r="N3550" s="754">
        <v>0.16</v>
      </c>
      <c r="O3550" s="740">
        <f t="shared" si="694"/>
        <v>0.755</v>
      </c>
      <c r="P3550" s="642" t="s">
        <v>429</v>
      </c>
      <c r="Q3550" s="675">
        <v>6.5</v>
      </c>
    </row>
    <row r="3551" spans="1:17" x14ac:dyDescent="0.35">
      <c r="A3551" s="594">
        <v>18</v>
      </c>
      <c r="B3551" s="758">
        <v>28.56</v>
      </c>
      <c r="C3551" s="780">
        <v>28.88</v>
      </c>
      <c r="D3551" s="675">
        <v>28.4</v>
      </c>
      <c r="E3551" s="707">
        <v>0</v>
      </c>
      <c r="F3551" s="786">
        <v>30.8</v>
      </c>
      <c r="G3551" s="784">
        <v>32.6</v>
      </c>
      <c r="H3551" s="670">
        <v>21.8</v>
      </c>
      <c r="I3551" s="785">
        <v>96</v>
      </c>
      <c r="J3551" s="785">
        <v>55</v>
      </c>
      <c r="K3551" s="707">
        <v>0</v>
      </c>
      <c r="L3551" s="627">
        <v>3.74</v>
      </c>
      <c r="M3551" s="630">
        <v>0.53</v>
      </c>
      <c r="N3551" s="758">
        <v>0.56000000000000005</v>
      </c>
      <c r="O3551" s="740">
        <f t="shared" si="694"/>
        <v>0.54500000000000004</v>
      </c>
      <c r="P3551" s="642">
        <v>0.11458333333333333</v>
      </c>
      <c r="Q3551" s="627" t="s">
        <v>426</v>
      </c>
    </row>
    <row r="3552" spans="1:17" x14ac:dyDescent="0.35">
      <c r="A3552" s="594">
        <v>19</v>
      </c>
      <c r="B3552" s="671">
        <v>28.28</v>
      </c>
      <c r="C3552" s="780">
        <v>28.36</v>
      </c>
      <c r="D3552" s="675">
        <v>28.64</v>
      </c>
      <c r="E3552" s="707">
        <v>0</v>
      </c>
      <c r="F3552" s="675">
        <v>30.8</v>
      </c>
      <c r="G3552" s="782">
        <v>31.2</v>
      </c>
      <c r="H3552" s="670">
        <v>22</v>
      </c>
      <c r="I3552" s="783">
        <v>92</v>
      </c>
      <c r="J3552" s="783">
        <v>66</v>
      </c>
      <c r="K3552" s="707">
        <v>0</v>
      </c>
      <c r="L3552" s="756">
        <v>4.0599999999999996</v>
      </c>
      <c r="M3552" s="671">
        <v>0.77</v>
      </c>
      <c r="N3552" s="671">
        <v>0.48</v>
      </c>
      <c r="O3552" s="740">
        <f t="shared" si="694"/>
        <v>0.625</v>
      </c>
      <c r="P3552" s="642">
        <v>3.125E-2</v>
      </c>
      <c r="Q3552" s="627" t="s">
        <v>426</v>
      </c>
    </row>
    <row r="3553" spans="1:17" x14ac:dyDescent="0.35">
      <c r="A3553" s="735">
        <v>20</v>
      </c>
      <c r="B3553" s="671">
        <v>28.72</v>
      </c>
      <c r="C3553" s="780">
        <v>28.44</v>
      </c>
      <c r="D3553" s="675">
        <v>28.44</v>
      </c>
      <c r="E3553" s="707">
        <v>0</v>
      </c>
      <c r="F3553" s="675">
        <v>30.8</v>
      </c>
      <c r="G3553" s="782">
        <v>32.799999999999997</v>
      </c>
      <c r="H3553" s="670">
        <v>22</v>
      </c>
      <c r="I3553" s="783">
        <v>80</v>
      </c>
      <c r="J3553" s="783">
        <v>63</v>
      </c>
      <c r="K3553" s="707">
        <v>0</v>
      </c>
      <c r="L3553" s="756">
        <v>5</v>
      </c>
      <c r="M3553" s="671">
        <v>1</v>
      </c>
      <c r="N3553" s="630">
        <v>0.36</v>
      </c>
      <c r="O3553" s="740">
        <f t="shared" si="694"/>
        <v>0.67999999999999994</v>
      </c>
      <c r="P3553" s="642">
        <v>0.16666666666666666</v>
      </c>
      <c r="Q3553" s="627" t="s">
        <v>426</v>
      </c>
    </row>
    <row r="3554" spans="1:17" x14ac:dyDescent="0.35">
      <c r="A3554" s="580" t="s">
        <v>16</v>
      </c>
      <c r="B3554" s="581">
        <f>SUM(B3544:B3553)</f>
        <v>287.15999999999997</v>
      </c>
      <c r="C3554" s="581">
        <f>SUM(C3544:C3553)</f>
        <v>285.68</v>
      </c>
      <c r="D3554" s="581">
        <f>SUM(D3544:D3553)</f>
        <v>286.48</v>
      </c>
      <c r="E3554" s="707">
        <v>0</v>
      </c>
      <c r="F3554" s="581">
        <f>SUM(F3544:F3553)</f>
        <v>308.72000000000003</v>
      </c>
      <c r="G3554" s="581">
        <f>SUM(G3544:G3553)</f>
        <v>327.40000000000003</v>
      </c>
      <c r="H3554" s="581">
        <f>SUM(H3544:H3553)</f>
        <v>222.8</v>
      </c>
      <c r="I3554" s="581">
        <f>SUM(I3544:I3553)</f>
        <v>917</v>
      </c>
      <c r="J3554" s="581">
        <f>SUM(J3544:J3553)</f>
        <v>614</v>
      </c>
      <c r="K3554" s="707">
        <v>0</v>
      </c>
      <c r="L3554" s="581">
        <f>SUM(L3544:L3553)</f>
        <v>48.300000000000004</v>
      </c>
      <c r="M3554" s="581">
        <f>SUM(M3544:M3553)</f>
        <v>9.5300000000000011</v>
      </c>
      <c r="N3554" s="581">
        <f>SUM(N3544:N3553)</f>
        <v>3.58</v>
      </c>
      <c r="O3554" s="740">
        <f t="shared" si="694"/>
        <v>6.5550000000000006</v>
      </c>
      <c r="P3554" s="581"/>
      <c r="Q3554" s="581"/>
    </row>
    <row r="3555" spans="1:17" x14ac:dyDescent="0.35">
      <c r="A3555" s="580" t="s">
        <v>18</v>
      </c>
      <c r="B3555" s="581">
        <f>AVERAGE(B3544:B3553)</f>
        <v>28.715999999999998</v>
      </c>
      <c r="C3555" s="581">
        <f>AVERAGE(C3544:C3553)</f>
        <v>28.568000000000001</v>
      </c>
      <c r="D3555" s="581">
        <f>AVERAGE(D3544:D3553)</f>
        <v>28.648000000000003</v>
      </c>
      <c r="E3555" s="707">
        <v>0</v>
      </c>
      <c r="F3555" s="581">
        <f>AVERAGE(F3544:F3553)</f>
        <v>30.872000000000003</v>
      </c>
      <c r="G3555" s="581">
        <f>AVERAGE(G3544:G3553)</f>
        <v>32.74</v>
      </c>
      <c r="H3555" s="581">
        <f>AVERAGE(H3544:H3553)</f>
        <v>22.28</v>
      </c>
      <c r="I3555" s="581">
        <f>AVERAGE(I3544:I3553)</f>
        <v>91.7</v>
      </c>
      <c r="J3555" s="581">
        <f>AVERAGE(J3544:J3553)</f>
        <v>61.4</v>
      </c>
      <c r="K3555" s="707">
        <v>0</v>
      </c>
      <c r="L3555" s="581">
        <f>AVERAGE(L3544:L3553)</f>
        <v>4.83</v>
      </c>
      <c r="M3555" s="581">
        <f>AVERAGE(M3544:M3553)</f>
        <v>0.95300000000000007</v>
      </c>
      <c r="N3555" s="581">
        <f>AVERAGE(N3544:N3553)</f>
        <v>0.35799999999999998</v>
      </c>
      <c r="O3555" s="740">
        <f t="shared" si="694"/>
        <v>0.65549999999999997</v>
      </c>
      <c r="P3555" s="581"/>
      <c r="Q3555" s="581"/>
    </row>
    <row r="3556" spans="1:17" x14ac:dyDescent="0.35">
      <c r="A3556" s="735">
        <v>21</v>
      </c>
      <c r="B3556" s="671">
        <v>29.76</v>
      </c>
      <c r="C3556" s="780">
        <v>28.86</v>
      </c>
      <c r="D3556" s="675">
        <v>28.68</v>
      </c>
      <c r="E3556" s="707">
        <v>0</v>
      </c>
      <c r="F3556" s="675">
        <v>30.8</v>
      </c>
      <c r="G3556" s="782">
        <v>34.799999999999997</v>
      </c>
      <c r="H3556" s="670">
        <v>20.8</v>
      </c>
      <c r="I3556" s="783">
        <v>96</v>
      </c>
      <c r="J3556" s="783">
        <v>56</v>
      </c>
      <c r="K3556" s="707">
        <v>0</v>
      </c>
      <c r="L3556" s="756">
        <v>5.48</v>
      </c>
      <c r="M3556" s="630">
        <v>0.86</v>
      </c>
      <c r="N3556" s="671">
        <v>0.75</v>
      </c>
      <c r="O3556" s="740">
        <f t="shared" si="694"/>
        <v>0.80499999999999994</v>
      </c>
      <c r="P3556" s="642">
        <v>0.22916666666666666</v>
      </c>
      <c r="Q3556" s="627" t="s">
        <v>426</v>
      </c>
    </row>
    <row r="3557" spans="1:17" x14ac:dyDescent="0.35">
      <c r="A3557" s="594">
        <v>22</v>
      </c>
      <c r="B3557" s="671">
        <v>28.46</v>
      </c>
      <c r="C3557" s="780">
        <v>28.6</v>
      </c>
      <c r="D3557" s="675">
        <v>29.04</v>
      </c>
      <c r="E3557" s="707">
        <v>0</v>
      </c>
      <c r="F3557" s="675">
        <v>30.8</v>
      </c>
      <c r="G3557" s="782">
        <v>34.6</v>
      </c>
      <c r="H3557" s="670">
        <v>22.2</v>
      </c>
      <c r="I3557" s="783">
        <v>92</v>
      </c>
      <c r="J3557" s="783">
        <v>58</v>
      </c>
      <c r="K3557" s="707">
        <v>0</v>
      </c>
      <c r="L3557" s="756">
        <v>6</v>
      </c>
      <c r="M3557" s="671">
        <v>1.1100000000000001</v>
      </c>
      <c r="N3557" s="671">
        <v>0.69</v>
      </c>
      <c r="O3557" s="740">
        <f t="shared" si="694"/>
        <v>0.9</v>
      </c>
      <c r="P3557" s="642">
        <v>9.0277777777777776E-2</v>
      </c>
      <c r="Q3557" s="627" t="s">
        <v>426</v>
      </c>
    </row>
    <row r="3558" spans="1:17" x14ac:dyDescent="0.35">
      <c r="A3558" s="594">
        <v>23</v>
      </c>
      <c r="B3558" s="671">
        <v>29.24</v>
      </c>
      <c r="C3558" s="780">
        <v>29.08</v>
      </c>
      <c r="D3558" s="675">
        <v>29.08</v>
      </c>
      <c r="E3558" s="707">
        <v>0</v>
      </c>
      <c r="F3558" s="786">
        <v>30.8</v>
      </c>
      <c r="G3558" s="782">
        <v>31</v>
      </c>
      <c r="H3558" s="670">
        <v>22.2</v>
      </c>
      <c r="I3558" s="783">
        <v>96</v>
      </c>
      <c r="J3558" s="783">
        <v>59</v>
      </c>
      <c r="K3558" s="707">
        <v>0</v>
      </c>
      <c r="L3558" s="756">
        <v>4.9400000000000004</v>
      </c>
      <c r="M3558" s="671">
        <v>1.2</v>
      </c>
      <c r="N3558" s="671">
        <v>0.39</v>
      </c>
      <c r="O3558" s="740">
        <f t="shared" si="694"/>
        <v>0.79499999999999993</v>
      </c>
      <c r="P3558" s="642">
        <v>0.10416666666666667</v>
      </c>
      <c r="Q3558" s="627" t="s">
        <v>426</v>
      </c>
    </row>
    <row r="3559" spans="1:17" x14ac:dyDescent="0.35">
      <c r="A3559" s="594">
        <v>24</v>
      </c>
      <c r="B3559" s="671">
        <v>28.12</v>
      </c>
      <c r="C3559" s="780">
        <v>28.4</v>
      </c>
      <c r="D3559" s="675">
        <v>28.76</v>
      </c>
      <c r="E3559" s="707">
        <v>0</v>
      </c>
      <c r="F3559" s="675">
        <v>30.6</v>
      </c>
      <c r="G3559" s="782">
        <v>31.4</v>
      </c>
      <c r="H3559" s="670">
        <v>21.4</v>
      </c>
      <c r="I3559" s="783">
        <v>96</v>
      </c>
      <c r="J3559" s="783">
        <v>68</v>
      </c>
      <c r="K3559" s="707">
        <v>0</v>
      </c>
      <c r="L3559" s="756">
        <v>3.66</v>
      </c>
      <c r="M3559" s="671">
        <v>0.45</v>
      </c>
      <c r="N3559" s="630">
        <v>0.1</v>
      </c>
      <c r="O3559" s="740">
        <f t="shared" si="694"/>
        <v>0.27500000000000002</v>
      </c>
      <c r="P3559" s="642">
        <v>0</v>
      </c>
      <c r="Q3559" s="627" t="s">
        <v>426</v>
      </c>
    </row>
    <row r="3560" spans="1:17" x14ac:dyDescent="0.35">
      <c r="A3560" s="594">
        <v>25</v>
      </c>
      <c r="B3560" s="671">
        <v>29.6</v>
      </c>
      <c r="C3560" s="780">
        <v>29.36</v>
      </c>
      <c r="D3560" s="675">
        <v>29.76</v>
      </c>
      <c r="E3560" s="707">
        <v>0</v>
      </c>
      <c r="F3560" s="675">
        <v>30.6</v>
      </c>
      <c r="G3560" s="778">
        <v>35.4</v>
      </c>
      <c r="H3560" s="583">
        <v>21.4</v>
      </c>
      <c r="I3560" s="783">
        <v>96</v>
      </c>
      <c r="J3560" s="783">
        <v>50</v>
      </c>
      <c r="K3560" s="707">
        <v>0</v>
      </c>
      <c r="L3560" s="751">
        <v>5.28</v>
      </c>
      <c r="M3560" s="652">
        <v>0.73</v>
      </c>
      <c r="N3560" s="581">
        <v>0.56000000000000005</v>
      </c>
      <c r="O3560" s="740">
        <f t="shared" si="694"/>
        <v>0.64500000000000002</v>
      </c>
      <c r="P3560" s="642">
        <v>0.1875</v>
      </c>
      <c r="Q3560" s="627" t="s">
        <v>426</v>
      </c>
    </row>
    <row r="3561" spans="1:17" x14ac:dyDescent="0.35">
      <c r="A3561" s="594">
        <v>26</v>
      </c>
      <c r="B3561" s="581">
        <v>29.32</v>
      </c>
      <c r="C3561" s="759">
        <v>29.04</v>
      </c>
      <c r="D3561" s="627">
        <v>29.2</v>
      </c>
      <c r="E3561" s="707">
        <v>0</v>
      </c>
      <c r="F3561" s="627">
        <v>33</v>
      </c>
      <c r="G3561" s="777">
        <v>32.6</v>
      </c>
      <c r="H3561" s="583">
        <v>22.2</v>
      </c>
      <c r="I3561" s="604">
        <v>96</v>
      </c>
      <c r="J3561" s="604">
        <v>63</v>
      </c>
      <c r="K3561" s="707">
        <v>0</v>
      </c>
      <c r="L3561" s="751">
        <v>4.0999999999999996</v>
      </c>
      <c r="M3561" s="576">
        <v>0.69</v>
      </c>
      <c r="N3561" s="576">
        <v>0.22</v>
      </c>
      <c r="O3561" s="740">
        <f t="shared" si="694"/>
        <v>0.45499999999999996</v>
      </c>
      <c r="P3561" s="642">
        <v>9.375E-2</v>
      </c>
      <c r="Q3561" s="627">
        <v>7.6</v>
      </c>
    </row>
    <row r="3562" spans="1:17" x14ac:dyDescent="0.35">
      <c r="A3562" s="594">
        <v>27</v>
      </c>
      <c r="B3562" s="581">
        <v>29.4</v>
      </c>
      <c r="C3562" s="759">
        <v>29.16</v>
      </c>
      <c r="D3562" s="627">
        <v>29.08</v>
      </c>
      <c r="E3562" s="707">
        <v>0</v>
      </c>
      <c r="F3562" s="627">
        <v>30.52</v>
      </c>
      <c r="G3562" s="777">
        <v>33.4</v>
      </c>
      <c r="H3562" s="583">
        <v>22</v>
      </c>
      <c r="I3562" s="604">
        <v>96</v>
      </c>
      <c r="J3562" s="604">
        <v>59</v>
      </c>
      <c r="K3562" s="707">
        <v>0</v>
      </c>
      <c r="L3562" s="634">
        <v>3.38</v>
      </c>
      <c r="M3562" s="581">
        <v>0.85</v>
      </c>
      <c r="N3562" s="580">
        <v>0.32</v>
      </c>
      <c r="O3562" s="740">
        <f t="shared" si="694"/>
        <v>0.58499999999999996</v>
      </c>
      <c r="P3562" s="642">
        <v>0.12847222222222224</v>
      </c>
      <c r="Q3562" s="627" t="s">
        <v>426</v>
      </c>
    </row>
    <row r="3563" spans="1:17" x14ac:dyDescent="0.35">
      <c r="A3563" s="594">
        <v>28</v>
      </c>
      <c r="B3563" s="581">
        <v>28.84</v>
      </c>
      <c r="C3563" s="759">
        <v>29.08</v>
      </c>
      <c r="D3563" s="627">
        <v>29.32</v>
      </c>
      <c r="E3563" s="707">
        <v>0</v>
      </c>
      <c r="F3563" s="627">
        <v>30.04</v>
      </c>
      <c r="G3563" s="777">
        <v>34</v>
      </c>
      <c r="H3563" s="583">
        <v>22</v>
      </c>
      <c r="I3563" s="604">
        <v>92</v>
      </c>
      <c r="J3563" s="604">
        <v>69</v>
      </c>
      <c r="K3563" s="707">
        <v>0</v>
      </c>
      <c r="L3563" s="627">
        <v>5.0999999999999996</v>
      </c>
      <c r="M3563" s="581">
        <v>0.84</v>
      </c>
      <c r="N3563" s="580">
        <v>0.17</v>
      </c>
      <c r="O3563" s="740">
        <f t="shared" si="694"/>
        <v>0.505</v>
      </c>
      <c r="P3563" s="642">
        <v>0.16666666666666666</v>
      </c>
      <c r="Q3563" s="627" t="s">
        <v>426</v>
      </c>
    </row>
    <row r="3564" spans="1:17" x14ac:dyDescent="0.35">
      <c r="A3564" s="594">
        <v>29</v>
      </c>
      <c r="B3564" s="581">
        <v>29.04</v>
      </c>
      <c r="C3564" s="759">
        <v>29.04</v>
      </c>
      <c r="D3564" s="627">
        <v>29.2</v>
      </c>
      <c r="E3564" s="707">
        <v>0</v>
      </c>
      <c r="F3564" s="627">
        <v>30.4</v>
      </c>
      <c r="G3564" s="777">
        <v>34.200000000000003</v>
      </c>
      <c r="H3564" s="583">
        <v>23.4</v>
      </c>
      <c r="I3564" s="604">
        <v>92</v>
      </c>
      <c r="J3564" s="604">
        <v>55</v>
      </c>
      <c r="K3564" s="707">
        <v>0</v>
      </c>
      <c r="L3564" s="627">
        <v>6.1</v>
      </c>
      <c r="M3564" s="581">
        <v>1.5</v>
      </c>
      <c r="N3564" s="580">
        <v>0.91</v>
      </c>
      <c r="O3564" s="740">
        <f t="shared" si="694"/>
        <v>1.2050000000000001</v>
      </c>
      <c r="P3564" s="642">
        <v>8.3333333333333329E-2</v>
      </c>
      <c r="Q3564" s="627" t="s">
        <v>426</v>
      </c>
    </row>
    <row r="3565" spans="1:17" x14ac:dyDescent="0.35">
      <c r="A3565" s="594">
        <v>30</v>
      </c>
      <c r="B3565" s="581">
        <v>28.76</v>
      </c>
      <c r="C3565" s="759">
        <v>28.84</v>
      </c>
      <c r="D3565" s="627">
        <v>28.88</v>
      </c>
      <c r="E3565" s="707">
        <v>0</v>
      </c>
      <c r="F3565" s="627">
        <v>30.4</v>
      </c>
      <c r="G3565" s="777">
        <v>32.4</v>
      </c>
      <c r="H3565" s="583">
        <v>22.2</v>
      </c>
      <c r="I3565" s="604">
        <v>92</v>
      </c>
      <c r="J3565" s="604">
        <v>65</v>
      </c>
      <c r="K3565" s="707">
        <v>0</v>
      </c>
      <c r="L3565" s="627">
        <v>3.7</v>
      </c>
      <c r="M3565" s="581">
        <v>0.96</v>
      </c>
      <c r="N3565" s="580">
        <v>0.77</v>
      </c>
      <c r="O3565" s="740">
        <f t="shared" si="694"/>
        <v>0.86499999999999999</v>
      </c>
      <c r="P3565" s="642">
        <v>0.16666666666666666</v>
      </c>
      <c r="Q3565" s="627" t="s">
        <v>426</v>
      </c>
    </row>
    <row r="3566" spans="1:17" x14ac:dyDescent="0.35">
      <c r="A3566" s="580" t="s">
        <v>16</v>
      </c>
      <c r="B3566" s="581">
        <f>SUM(B3556:B3565)</f>
        <v>290.54000000000002</v>
      </c>
      <c r="C3566" s="581">
        <f>SUM(C3556:C3565)</f>
        <v>289.45999999999998</v>
      </c>
      <c r="D3566" s="581">
        <f>SUM(D3556:D3565)</f>
        <v>290.99999999999994</v>
      </c>
      <c r="E3566" s="581"/>
      <c r="F3566" s="581">
        <f>SUM(F3556:F3565)</f>
        <v>307.95999999999998</v>
      </c>
      <c r="G3566" s="581">
        <f>SUM(G3556:G3565)</f>
        <v>333.8</v>
      </c>
      <c r="H3566" s="581">
        <f>SUM(H3556:H3565)</f>
        <v>219.79999999999998</v>
      </c>
      <c r="I3566" s="581">
        <f>SUM(I3556:I3565)</f>
        <v>944</v>
      </c>
      <c r="J3566" s="581">
        <f>SUM(J3556:J3565)</f>
        <v>602</v>
      </c>
      <c r="K3566" s="581"/>
      <c r="L3566" s="581">
        <f>SUM(L3556:L3565)</f>
        <v>47.740000000000009</v>
      </c>
      <c r="M3566" s="581">
        <f>SUM(M3556:M3565)</f>
        <v>9.1899999999999977</v>
      </c>
      <c r="N3566" s="581">
        <f>SUM(N3556:N3565)</f>
        <v>4.8800000000000008</v>
      </c>
      <c r="O3566" s="581"/>
      <c r="P3566" s="581"/>
      <c r="Q3566" s="581"/>
    </row>
    <row r="3567" spans="1:17" x14ac:dyDescent="0.35">
      <c r="A3567" s="580" t="s">
        <v>18</v>
      </c>
      <c r="B3567" s="581">
        <f>AVERAGE(B3556:B3565)</f>
        <v>29.054000000000002</v>
      </c>
      <c r="C3567" s="581">
        <f>AVERAGE(C3556:C3565)</f>
        <v>28.945999999999998</v>
      </c>
      <c r="D3567" s="581">
        <f>AVERAGE(D3556:D3565)</f>
        <v>29.099999999999994</v>
      </c>
      <c r="E3567" s="581"/>
      <c r="F3567" s="581">
        <f>AVERAGE(F3556:F3565)</f>
        <v>30.795999999999999</v>
      </c>
      <c r="G3567" s="581">
        <f>AVERAGE(G3556:G3565)</f>
        <v>33.380000000000003</v>
      </c>
      <c r="H3567" s="581">
        <f>AVERAGE(H3556:H3565)</f>
        <v>21.979999999999997</v>
      </c>
      <c r="I3567" s="581">
        <f>AVERAGE(I3556:I3565)</f>
        <v>94.4</v>
      </c>
      <c r="J3567" s="581">
        <f>AVERAGE(J3556:J3565)</f>
        <v>60.2</v>
      </c>
      <c r="K3567" s="581"/>
      <c r="L3567" s="581">
        <f>AVERAGE(L3556:L3565)</f>
        <v>4.7740000000000009</v>
      </c>
      <c r="M3567" s="581">
        <f>AVERAGE(M3556:M3565)</f>
        <v>0.91899999999999982</v>
      </c>
      <c r="N3567" s="581">
        <f>AVERAGE(N3556:N3565)</f>
        <v>0.4880000000000001</v>
      </c>
      <c r="O3567" s="581"/>
      <c r="P3567" s="581"/>
      <c r="Q3567" s="581"/>
    </row>
    <row r="3568" spans="1:17" x14ac:dyDescent="0.35">
      <c r="A3568" s="580" t="s">
        <v>417</v>
      </c>
      <c r="B3568" s="581">
        <f>B3566+B3554+B3542</f>
        <v>866.82</v>
      </c>
      <c r="C3568" s="581">
        <f>C3566+C3554+C3542</f>
        <v>863.78</v>
      </c>
      <c r="D3568" s="581">
        <f>D3566+D3554+D3542</f>
        <v>867.24</v>
      </c>
      <c r="E3568" s="581"/>
      <c r="F3568" s="581">
        <f>F3566+F3554+F3542</f>
        <v>926.84</v>
      </c>
      <c r="G3568" s="581">
        <f>G3566+G3554+G3542</f>
        <v>992.2</v>
      </c>
      <c r="H3568" s="581">
        <f>H3566+H3554+H3542</f>
        <v>662</v>
      </c>
      <c r="I3568" s="581">
        <f>I3566+I3554+I3542</f>
        <v>2801</v>
      </c>
      <c r="J3568" s="581">
        <f>J3566+J3554+J3542</f>
        <v>1845</v>
      </c>
      <c r="K3568" s="581"/>
      <c r="L3568" s="581">
        <f>L3566+L3554+L3542</f>
        <v>140.93</v>
      </c>
      <c r="M3568" s="581">
        <f>M3566+M3554+M3542</f>
        <v>26.599999999999998</v>
      </c>
      <c r="N3568" s="581">
        <f>N3566+N3554+N3542</f>
        <v>14.67</v>
      </c>
      <c r="O3568" s="581"/>
      <c r="P3568" s="581"/>
      <c r="Q3568" s="581"/>
    </row>
    <row r="3569" spans="1:17" x14ac:dyDescent="0.35">
      <c r="A3569" s="580" t="s">
        <v>21</v>
      </c>
      <c r="B3569" s="581">
        <f>B3568/30</f>
        <v>28.894000000000002</v>
      </c>
      <c r="C3569" s="581">
        <f>C3568/30</f>
        <v>28.792666666666666</v>
      </c>
      <c r="D3569" s="581">
        <f>D3568/30</f>
        <v>28.908000000000001</v>
      </c>
      <c r="E3569" s="581"/>
      <c r="F3569" s="581">
        <f>F3568/30</f>
        <v>30.894666666666669</v>
      </c>
      <c r="G3569" s="581">
        <f>G3568/30</f>
        <v>33.073333333333338</v>
      </c>
      <c r="H3569" s="581">
        <f>H3568/30</f>
        <v>22.066666666666666</v>
      </c>
      <c r="I3569" s="581">
        <f>I3568/30</f>
        <v>93.36666666666666</v>
      </c>
      <c r="J3569" s="581">
        <f>J3568/30</f>
        <v>61.5</v>
      </c>
      <c r="K3569" s="581"/>
      <c r="L3569" s="581">
        <f>L3568/30</f>
        <v>4.6976666666666667</v>
      </c>
      <c r="M3569" s="581">
        <f>M3568/30</f>
        <v>0.8866666666666666</v>
      </c>
      <c r="N3569" s="581">
        <f>N3568/30</f>
        <v>0.48899999999999999</v>
      </c>
      <c r="O3569" s="581"/>
      <c r="P3569" s="581"/>
      <c r="Q3569" s="581"/>
    </row>
    <row r="3570" spans="1:17" x14ac:dyDescent="0.35">
      <c r="A3570" s="634"/>
      <c r="B3570" s="634"/>
      <c r="C3570" s="634"/>
      <c r="D3570" s="634"/>
      <c r="E3570" s="634"/>
      <c r="F3570" s="634"/>
      <c r="G3570" s="634"/>
      <c r="H3570" s="634"/>
      <c r="I3570" s="634"/>
      <c r="J3570" s="634"/>
      <c r="K3570" s="634"/>
      <c r="L3570" s="634"/>
      <c r="M3570" s="634"/>
      <c r="N3570" s="634"/>
      <c r="O3570" s="634"/>
      <c r="P3570" s="634"/>
      <c r="Q3570" s="634"/>
    </row>
    <row r="3571" spans="1:17" ht="15" thickBot="1" x14ac:dyDescent="0.4">
      <c r="A3571" s="634"/>
      <c r="B3571" s="1589" t="s">
        <v>430</v>
      </c>
      <c r="C3571" s="1589"/>
      <c r="D3571" s="1589"/>
      <c r="E3571" s="1589"/>
      <c r="F3571" s="1589"/>
      <c r="G3571" s="1589"/>
      <c r="H3571" s="1589"/>
      <c r="I3571" s="1589"/>
      <c r="J3571" s="1589"/>
      <c r="K3571" s="1589"/>
      <c r="L3571" s="1589"/>
      <c r="M3571" s="1589"/>
      <c r="N3571" s="658"/>
      <c r="O3571" s="658"/>
      <c r="P3571" s="657"/>
      <c r="Q3571" s="634"/>
    </row>
    <row r="3572" spans="1:17" ht="32.25" customHeight="1" x14ac:dyDescent="0.35">
      <c r="A3572" s="1569" t="s">
        <v>1</v>
      </c>
      <c r="B3572" s="1460" t="s">
        <v>23</v>
      </c>
      <c r="C3572" s="1578"/>
      <c r="D3572" s="1578"/>
      <c r="E3572" s="1578"/>
      <c r="F3572" s="1571"/>
      <c r="G3572" s="1460" t="s">
        <v>24</v>
      </c>
      <c r="H3572" s="1571"/>
      <c r="I3572" s="1460" t="s">
        <v>4</v>
      </c>
      <c r="J3572" s="1571"/>
      <c r="K3572" s="1572" t="s">
        <v>5</v>
      </c>
      <c r="L3572" s="1573"/>
      <c r="M3572" s="1590" t="s">
        <v>6</v>
      </c>
      <c r="N3572" s="1591"/>
      <c r="O3572" s="1592"/>
      <c r="P3572" s="1593" t="s">
        <v>7</v>
      </c>
      <c r="Q3572" s="1593" t="s">
        <v>8</v>
      </c>
    </row>
    <row r="3573" spans="1:17" ht="26" x14ac:dyDescent="0.35">
      <c r="A3573" s="1597"/>
      <c r="B3573" s="568" t="s">
        <v>396</v>
      </c>
      <c r="C3573" s="568" t="s">
        <v>399</v>
      </c>
      <c r="D3573" s="709" t="s">
        <v>322</v>
      </c>
      <c r="E3573" s="709" t="s">
        <v>228</v>
      </c>
      <c r="F3573" s="709" t="s">
        <v>229</v>
      </c>
      <c r="G3573" s="568" t="s">
        <v>9</v>
      </c>
      <c r="H3573" s="568" t="s">
        <v>10</v>
      </c>
      <c r="I3573" s="568" t="s">
        <v>9</v>
      </c>
      <c r="J3573" s="568" t="s">
        <v>10</v>
      </c>
      <c r="K3573" s="568" t="s">
        <v>11</v>
      </c>
      <c r="L3573" s="568" t="s">
        <v>12</v>
      </c>
      <c r="M3573" s="606" t="s">
        <v>13</v>
      </c>
      <c r="N3573" s="606" t="s">
        <v>14</v>
      </c>
      <c r="O3573" s="606" t="s">
        <v>15</v>
      </c>
      <c r="P3573" s="1579"/>
      <c r="Q3573" s="1579"/>
    </row>
    <row r="3574" spans="1:17" x14ac:dyDescent="0.35">
      <c r="A3574" s="735">
        <v>1</v>
      </c>
      <c r="B3574" s="627">
        <v>29.88</v>
      </c>
      <c r="C3574" s="627">
        <v>29.12</v>
      </c>
      <c r="D3574" s="627">
        <v>28.96</v>
      </c>
      <c r="E3574" s="707">
        <v>0</v>
      </c>
      <c r="F3574" s="627">
        <v>30.4</v>
      </c>
      <c r="G3574" s="751">
        <v>34.799999999999997</v>
      </c>
      <c r="H3574" s="627">
        <v>21</v>
      </c>
      <c r="I3574" s="627">
        <v>92</v>
      </c>
      <c r="J3574" s="627">
        <v>47</v>
      </c>
      <c r="K3574" s="707">
        <v>0</v>
      </c>
      <c r="L3574" s="751">
        <v>5.08</v>
      </c>
      <c r="M3574" s="627">
        <v>0.79</v>
      </c>
      <c r="N3574" s="627">
        <v>0.28000000000000003</v>
      </c>
      <c r="O3574" s="740">
        <f>AVERAGE(M3574:N3574)</f>
        <v>0.53500000000000003</v>
      </c>
      <c r="P3574" s="642"/>
      <c r="Q3574" s="627" t="s">
        <v>426</v>
      </c>
    </row>
    <row r="3575" spans="1:17" x14ac:dyDescent="0.35">
      <c r="A3575" s="735">
        <v>2</v>
      </c>
      <c r="B3575" s="576">
        <v>27.4</v>
      </c>
      <c r="C3575" s="774">
        <v>28.56</v>
      </c>
      <c r="D3575" s="807">
        <v>29.16</v>
      </c>
      <c r="E3575" s="707">
        <v>0</v>
      </c>
      <c r="F3575" s="627">
        <v>30.4</v>
      </c>
      <c r="G3575" s="776">
        <v>34.6</v>
      </c>
      <c r="H3575" s="572">
        <v>21.2</v>
      </c>
      <c r="I3575" s="750">
        <v>96</v>
      </c>
      <c r="J3575" s="750">
        <v>66</v>
      </c>
      <c r="K3575" s="707">
        <v>0</v>
      </c>
      <c r="L3575" s="751">
        <v>3.42</v>
      </c>
      <c r="M3575" s="751">
        <v>1.64</v>
      </c>
      <c r="N3575" s="627">
        <v>0.44</v>
      </c>
      <c r="O3575" s="740">
        <f t="shared" ref="O3575:O3608" si="695">AVERAGE(M3575:N3575)</f>
        <v>1.04</v>
      </c>
      <c r="P3575" s="642">
        <v>0</v>
      </c>
      <c r="Q3575" s="627">
        <v>9.6</v>
      </c>
    </row>
    <row r="3576" spans="1:17" x14ac:dyDescent="0.35">
      <c r="A3576" s="594">
        <v>3</v>
      </c>
      <c r="B3576" s="581">
        <v>27.56</v>
      </c>
      <c r="C3576" s="759">
        <v>27.32</v>
      </c>
      <c r="D3576" s="627">
        <v>28.32</v>
      </c>
      <c r="E3576" s="707">
        <v>0</v>
      </c>
      <c r="F3576" s="627">
        <v>30.4</v>
      </c>
      <c r="G3576" s="777">
        <v>31</v>
      </c>
      <c r="H3576" s="583">
        <v>21</v>
      </c>
      <c r="I3576" s="604">
        <v>96</v>
      </c>
      <c r="J3576" s="604">
        <v>68</v>
      </c>
      <c r="K3576" s="707">
        <v>0</v>
      </c>
      <c r="L3576" s="751">
        <v>4.5999999999999996</v>
      </c>
      <c r="M3576" s="751">
        <v>0.92</v>
      </c>
      <c r="N3576" s="627">
        <v>0.24</v>
      </c>
      <c r="O3576" s="740">
        <f t="shared" si="695"/>
        <v>0.58000000000000007</v>
      </c>
      <c r="P3576" s="642">
        <v>0.10416666666666667</v>
      </c>
      <c r="Q3576" s="627">
        <v>10.4</v>
      </c>
    </row>
    <row r="3577" spans="1:17" x14ac:dyDescent="0.35">
      <c r="A3577" s="594">
        <v>4</v>
      </c>
      <c r="B3577" s="627">
        <v>29.68</v>
      </c>
      <c r="C3577" s="627">
        <v>29.04</v>
      </c>
      <c r="D3577" s="586">
        <v>28.44</v>
      </c>
      <c r="E3577" s="707">
        <v>0</v>
      </c>
      <c r="F3577" s="627">
        <v>30.4</v>
      </c>
      <c r="G3577" s="778">
        <v>35</v>
      </c>
      <c r="H3577" s="579">
        <v>22.4</v>
      </c>
      <c r="I3577" s="694">
        <v>96</v>
      </c>
      <c r="J3577" s="694">
        <v>52</v>
      </c>
      <c r="K3577" s="707">
        <v>0</v>
      </c>
      <c r="L3577" s="751">
        <v>3.8</v>
      </c>
      <c r="M3577" s="627">
        <v>0.62</v>
      </c>
      <c r="N3577" s="578">
        <v>0.3</v>
      </c>
      <c r="O3577" s="740">
        <f t="shared" si="695"/>
        <v>0.45999999999999996</v>
      </c>
      <c r="P3577" s="642">
        <v>0.25</v>
      </c>
      <c r="Q3577" s="627" t="s">
        <v>426</v>
      </c>
    </row>
    <row r="3578" spans="1:17" x14ac:dyDescent="0.35">
      <c r="A3578" s="594">
        <v>5</v>
      </c>
      <c r="B3578" s="627">
        <v>29.04</v>
      </c>
      <c r="C3578" s="627">
        <v>28.84</v>
      </c>
      <c r="D3578" s="586">
        <v>28.64</v>
      </c>
      <c r="E3578" s="707">
        <v>0</v>
      </c>
      <c r="F3578" s="627">
        <v>30.6</v>
      </c>
      <c r="G3578" s="777">
        <v>34.799999999999997</v>
      </c>
      <c r="H3578" s="583">
        <v>22.8</v>
      </c>
      <c r="I3578" s="694">
        <v>92</v>
      </c>
      <c r="J3578" s="694">
        <v>55</v>
      </c>
      <c r="K3578" s="707">
        <v>0</v>
      </c>
      <c r="L3578" s="751">
        <v>5.8</v>
      </c>
      <c r="M3578" s="578">
        <v>0.7</v>
      </c>
      <c r="N3578" s="586">
        <v>0.42</v>
      </c>
      <c r="O3578" s="740">
        <f t="shared" si="695"/>
        <v>0.55999999999999994</v>
      </c>
      <c r="P3578" s="642">
        <v>0.20833333333333334</v>
      </c>
      <c r="Q3578" s="627" t="s">
        <v>426</v>
      </c>
    </row>
    <row r="3579" spans="1:17" x14ac:dyDescent="0.35">
      <c r="A3579" s="594">
        <v>6</v>
      </c>
      <c r="B3579" s="581">
        <v>30.2</v>
      </c>
      <c r="C3579" s="759">
        <v>29.48</v>
      </c>
      <c r="D3579" s="627">
        <v>29.04</v>
      </c>
      <c r="E3579" s="707">
        <v>0</v>
      </c>
      <c r="F3579" s="627">
        <v>30.6</v>
      </c>
      <c r="G3579" s="777">
        <v>35</v>
      </c>
      <c r="H3579" s="583">
        <v>22</v>
      </c>
      <c r="I3579" s="604">
        <v>96</v>
      </c>
      <c r="J3579" s="604">
        <v>50</v>
      </c>
      <c r="K3579" s="707">
        <v>0</v>
      </c>
      <c r="L3579" s="751">
        <v>5.6</v>
      </c>
      <c r="M3579" s="581">
        <v>0.78</v>
      </c>
      <c r="N3579" s="580">
        <v>0.41</v>
      </c>
      <c r="O3579" s="740">
        <f t="shared" si="695"/>
        <v>0.59499999999999997</v>
      </c>
      <c r="P3579" s="642">
        <v>0.39583333333333331</v>
      </c>
      <c r="Q3579" s="627" t="s">
        <v>426</v>
      </c>
    </row>
    <row r="3580" spans="1:17" x14ac:dyDescent="0.35">
      <c r="A3580" s="594">
        <v>7</v>
      </c>
      <c r="B3580" s="581">
        <v>31.68</v>
      </c>
      <c r="C3580" s="759">
        <v>30.24</v>
      </c>
      <c r="D3580" s="627">
        <v>29.68</v>
      </c>
      <c r="E3580" s="707">
        <v>0</v>
      </c>
      <c r="F3580" s="627">
        <v>30.6</v>
      </c>
      <c r="G3580" s="777">
        <v>35</v>
      </c>
      <c r="H3580" s="583">
        <v>22</v>
      </c>
      <c r="I3580" s="604">
        <v>92</v>
      </c>
      <c r="J3580" s="604">
        <v>50</v>
      </c>
      <c r="K3580" s="707">
        <v>0</v>
      </c>
      <c r="L3580" s="751">
        <v>7.4</v>
      </c>
      <c r="M3580" s="580">
        <v>0.95</v>
      </c>
      <c r="N3580" s="581">
        <v>0.34</v>
      </c>
      <c r="O3580" s="740">
        <f t="shared" si="695"/>
        <v>0.64500000000000002</v>
      </c>
      <c r="P3580" s="642">
        <v>0.35416666666666669</v>
      </c>
      <c r="Q3580" s="627" t="s">
        <v>426</v>
      </c>
    </row>
    <row r="3581" spans="1:17" x14ac:dyDescent="0.35">
      <c r="A3581" s="594">
        <v>8</v>
      </c>
      <c r="B3581" s="581">
        <v>32.32</v>
      </c>
      <c r="C3581" s="759">
        <v>31.12</v>
      </c>
      <c r="D3581" s="627">
        <v>30.28</v>
      </c>
      <c r="E3581" s="707">
        <v>0</v>
      </c>
      <c r="F3581" s="627">
        <v>30.6</v>
      </c>
      <c r="G3581" s="777">
        <v>36.6</v>
      </c>
      <c r="H3581" s="583">
        <v>22.2</v>
      </c>
      <c r="I3581" s="604">
        <v>96</v>
      </c>
      <c r="J3581" s="604">
        <v>48</v>
      </c>
      <c r="K3581" s="707">
        <v>0</v>
      </c>
      <c r="L3581" s="751">
        <v>8.1999999999999993</v>
      </c>
      <c r="M3581" s="581">
        <v>0.77</v>
      </c>
      <c r="N3581" s="634">
        <v>0.38</v>
      </c>
      <c r="O3581" s="740">
        <f t="shared" si="695"/>
        <v>0.57499999999999996</v>
      </c>
      <c r="P3581" s="642">
        <v>0.42708333333333331</v>
      </c>
      <c r="Q3581" s="627" t="s">
        <v>426</v>
      </c>
    </row>
    <row r="3582" spans="1:17" x14ac:dyDescent="0.35">
      <c r="A3582" s="594">
        <v>9</v>
      </c>
      <c r="B3582" s="581">
        <v>32.479999999999997</v>
      </c>
      <c r="C3582" s="581">
        <v>31.24</v>
      </c>
      <c r="D3582" s="795">
        <v>30.68</v>
      </c>
      <c r="E3582" s="707">
        <v>0</v>
      </c>
      <c r="F3582" s="627">
        <v>30.64</v>
      </c>
      <c r="G3582" s="777">
        <v>36.4</v>
      </c>
      <c r="H3582" s="583">
        <v>21</v>
      </c>
      <c r="I3582" s="604">
        <v>92</v>
      </c>
      <c r="J3582" s="604">
        <v>42</v>
      </c>
      <c r="K3582" s="707">
        <v>0</v>
      </c>
      <c r="L3582" s="751">
        <v>6.4</v>
      </c>
      <c r="M3582" s="581">
        <v>0.86</v>
      </c>
      <c r="N3582" s="581">
        <v>0.43</v>
      </c>
      <c r="O3582" s="740">
        <f t="shared" si="695"/>
        <v>0.64500000000000002</v>
      </c>
      <c r="P3582" s="642">
        <v>0.41666666666666669</v>
      </c>
      <c r="Q3582" s="627" t="s">
        <v>426</v>
      </c>
    </row>
    <row r="3583" spans="1:17" x14ac:dyDescent="0.35">
      <c r="A3583" s="735">
        <v>10</v>
      </c>
      <c r="B3583" s="581">
        <v>29.32</v>
      </c>
      <c r="C3583" s="759">
        <v>29.96</v>
      </c>
      <c r="D3583" s="627">
        <v>30.64</v>
      </c>
      <c r="E3583" s="707">
        <v>0</v>
      </c>
      <c r="F3583" s="627">
        <v>30.84</v>
      </c>
      <c r="G3583" s="777">
        <v>35</v>
      </c>
      <c r="H3583" s="583">
        <v>22.6</v>
      </c>
      <c r="I3583" s="604">
        <v>88</v>
      </c>
      <c r="J3583" s="604">
        <v>69</v>
      </c>
      <c r="K3583" s="707"/>
      <c r="L3583" s="751">
        <v>4.34</v>
      </c>
      <c r="M3583" s="581">
        <v>1.34</v>
      </c>
      <c r="N3583" s="580">
        <v>0.28000000000000003</v>
      </c>
      <c r="O3583" s="740">
        <f t="shared" si="695"/>
        <v>0.81</v>
      </c>
      <c r="P3583" s="642">
        <v>2.4305555555555556E-2</v>
      </c>
      <c r="Q3583" s="627" t="s">
        <v>426</v>
      </c>
    </row>
    <row r="3584" spans="1:17" x14ac:dyDescent="0.35">
      <c r="A3584" s="580" t="s">
        <v>16</v>
      </c>
      <c r="B3584" s="581">
        <f>SUM(B3574:B3583)</f>
        <v>299.56</v>
      </c>
      <c r="C3584" s="581">
        <f>SUM(C3574:C3583)</f>
        <v>294.91999999999996</v>
      </c>
      <c r="D3584" s="581">
        <f>SUM(D3574:D3583)</f>
        <v>293.83999999999997</v>
      </c>
      <c r="E3584" s="581"/>
      <c r="F3584" s="581">
        <f>SUM(F3574:F3583)</f>
        <v>305.47999999999996</v>
      </c>
      <c r="G3584" s="581">
        <f>SUM(G3574:G3583)</f>
        <v>348.2</v>
      </c>
      <c r="H3584" s="581">
        <f>SUM(H3574:H3583)</f>
        <v>218.19999999999996</v>
      </c>
      <c r="I3584" s="581">
        <f>SUM(I3574:I3583)</f>
        <v>936</v>
      </c>
      <c r="J3584" s="581">
        <f>SUM(J3574:J3583)</f>
        <v>547</v>
      </c>
      <c r="K3584" s="581"/>
      <c r="L3584" s="581">
        <f>SUM(L3574:L3583)</f>
        <v>54.639999999999986</v>
      </c>
      <c r="M3584" s="581">
        <f>SUM(M3574:M3583)</f>
        <v>9.3699999999999992</v>
      </c>
      <c r="N3584" s="581">
        <f>SUM(N3574:N3583)</f>
        <v>3.5199999999999996</v>
      </c>
      <c r="O3584" s="740">
        <f t="shared" si="695"/>
        <v>6.4449999999999994</v>
      </c>
      <c r="P3584" s="581"/>
      <c r="Q3584" s="581"/>
    </row>
    <row r="3585" spans="1:17" x14ac:dyDescent="0.35">
      <c r="A3585" s="580" t="s">
        <v>18</v>
      </c>
      <c r="B3585" s="581">
        <f>AVERAGE(B3574:B3583)</f>
        <v>29.956</v>
      </c>
      <c r="C3585" s="581">
        <f>AVERAGE(C3574:C3583)</f>
        <v>29.491999999999997</v>
      </c>
      <c r="D3585" s="581">
        <f>AVERAGE(D3574:D3583)</f>
        <v>29.383999999999997</v>
      </c>
      <c r="E3585" s="581"/>
      <c r="F3585" s="581">
        <f>AVERAGE(F3574:F3583)</f>
        <v>30.547999999999995</v>
      </c>
      <c r="G3585" s="581">
        <f>AVERAGE(G3574:G3583)</f>
        <v>34.82</v>
      </c>
      <c r="H3585" s="581">
        <f>AVERAGE(H3574:H3583)</f>
        <v>21.819999999999997</v>
      </c>
      <c r="I3585" s="581">
        <f>AVERAGE(I3574:I3583)</f>
        <v>93.6</v>
      </c>
      <c r="J3585" s="581">
        <f>AVERAGE(J3574:J3583)</f>
        <v>54.7</v>
      </c>
      <c r="K3585" s="581"/>
      <c r="L3585" s="581">
        <f>AVERAGE(L3574:L3583)</f>
        <v>5.4639999999999986</v>
      </c>
      <c r="M3585" s="581">
        <f>AVERAGE(M3574:M3583)</f>
        <v>0.93699999999999994</v>
      </c>
      <c r="N3585" s="581">
        <f>AVERAGE(N3574:N3583)</f>
        <v>0.35199999999999998</v>
      </c>
      <c r="O3585" s="740">
        <f t="shared" si="695"/>
        <v>0.64449999999999996</v>
      </c>
      <c r="P3585" s="581"/>
      <c r="Q3585" s="581"/>
    </row>
    <row r="3586" spans="1:17" x14ac:dyDescent="0.35">
      <c r="A3586" s="735">
        <v>11</v>
      </c>
      <c r="B3586" s="586">
        <v>30.72</v>
      </c>
      <c r="C3586" s="759">
        <v>29.88</v>
      </c>
      <c r="D3586" s="627">
        <v>29.88</v>
      </c>
      <c r="E3586" s="707">
        <v>0</v>
      </c>
      <c r="F3586" s="627">
        <v>30.6</v>
      </c>
      <c r="G3586" s="778">
        <v>35</v>
      </c>
      <c r="H3586" s="583">
        <v>20</v>
      </c>
      <c r="I3586" s="627">
        <v>92</v>
      </c>
      <c r="J3586" s="694">
        <v>51</v>
      </c>
      <c r="K3586" s="707">
        <v>0</v>
      </c>
      <c r="L3586" s="751">
        <v>7</v>
      </c>
      <c r="M3586" s="751">
        <v>0.77</v>
      </c>
      <c r="N3586" s="627">
        <v>0.69</v>
      </c>
      <c r="O3586" s="740">
        <f t="shared" si="695"/>
        <v>0.73</v>
      </c>
      <c r="P3586" s="642">
        <v>0.33333333333333331</v>
      </c>
      <c r="Q3586" s="627" t="s">
        <v>426</v>
      </c>
    </row>
    <row r="3587" spans="1:17" x14ac:dyDescent="0.35">
      <c r="A3587" s="594">
        <v>12</v>
      </c>
      <c r="B3587" s="581">
        <v>30.48</v>
      </c>
      <c r="C3587" s="759">
        <v>30.08</v>
      </c>
      <c r="D3587" s="627">
        <v>30.36</v>
      </c>
      <c r="E3587" s="707">
        <v>0</v>
      </c>
      <c r="F3587" s="627">
        <v>30.6</v>
      </c>
      <c r="G3587" s="777">
        <v>34.6</v>
      </c>
      <c r="H3587" s="583">
        <v>20.8</v>
      </c>
      <c r="I3587" s="604">
        <v>92</v>
      </c>
      <c r="J3587" s="604">
        <v>50</v>
      </c>
      <c r="K3587" s="707">
        <v>0</v>
      </c>
      <c r="L3587" s="627">
        <v>5.8</v>
      </c>
      <c r="M3587" s="581">
        <v>0.89</v>
      </c>
      <c r="N3587" s="581">
        <v>1.87</v>
      </c>
      <c r="O3587" s="740">
        <f t="shared" si="695"/>
        <v>1.3800000000000001</v>
      </c>
      <c r="P3587" s="642">
        <v>0.25694444444444448</v>
      </c>
      <c r="Q3587" s="627">
        <v>3</v>
      </c>
    </row>
    <row r="3588" spans="1:17" x14ac:dyDescent="0.35">
      <c r="A3588" s="594">
        <v>13</v>
      </c>
      <c r="B3588" s="671">
        <v>28.92</v>
      </c>
      <c r="C3588" s="780">
        <v>29.32</v>
      </c>
      <c r="D3588" s="675">
        <v>29.72</v>
      </c>
      <c r="E3588" s="707">
        <v>0</v>
      </c>
      <c r="F3588" s="675">
        <v>30.6</v>
      </c>
      <c r="G3588" s="782">
        <v>33.4</v>
      </c>
      <c r="H3588" s="670">
        <v>21.6</v>
      </c>
      <c r="I3588" s="783">
        <v>96</v>
      </c>
      <c r="J3588" s="783">
        <v>55</v>
      </c>
      <c r="K3588" s="707">
        <v>0</v>
      </c>
      <c r="L3588" s="675">
        <v>3.04</v>
      </c>
      <c r="M3588" s="675">
        <v>1.1200000000000001</v>
      </c>
      <c r="N3588" s="626">
        <v>0.76</v>
      </c>
      <c r="O3588" s="740">
        <f t="shared" si="695"/>
        <v>0.94000000000000006</v>
      </c>
      <c r="P3588" s="642">
        <v>0.125</v>
      </c>
      <c r="Q3588" s="675">
        <v>3.5</v>
      </c>
    </row>
    <row r="3589" spans="1:17" x14ac:dyDescent="0.35">
      <c r="A3589" s="594">
        <v>14</v>
      </c>
      <c r="B3589" s="671">
        <v>28.68</v>
      </c>
      <c r="C3589" s="780">
        <v>28.84</v>
      </c>
      <c r="D3589" s="675">
        <v>29.24</v>
      </c>
      <c r="E3589" s="707">
        <v>0</v>
      </c>
      <c r="F3589" s="675">
        <v>30.4</v>
      </c>
      <c r="G3589" s="782">
        <v>31.6</v>
      </c>
      <c r="H3589" s="670">
        <v>20.399999999999999</v>
      </c>
      <c r="I3589" s="783">
        <v>96</v>
      </c>
      <c r="J3589" s="783">
        <v>62</v>
      </c>
      <c r="K3589" s="707">
        <v>0</v>
      </c>
      <c r="L3589" s="675">
        <v>3.3</v>
      </c>
      <c r="M3589" s="630">
        <v>1.2</v>
      </c>
      <c r="N3589" s="671">
        <v>0.27</v>
      </c>
      <c r="O3589" s="740">
        <f t="shared" si="695"/>
        <v>0.73499999999999999</v>
      </c>
      <c r="P3589" s="642">
        <v>0.16666666666666666</v>
      </c>
      <c r="Q3589" s="675">
        <v>4.5</v>
      </c>
    </row>
    <row r="3590" spans="1:17" x14ac:dyDescent="0.35">
      <c r="A3590" s="594">
        <v>15</v>
      </c>
      <c r="B3590" s="671">
        <v>29.72</v>
      </c>
      <c r="C3590" s="780">
        <v>29.28</v>
      </c>
      <c r="D3590" s="675">
        <v>29.28</v>
      </c>
      <c r="E3590" s="707">
        <v>0</v>
      </c>
      <c r="F3590" s="675">
        <v>30.8</v>
      </c>
      <c r="G3590" s="782">
        <v>34.6</v>
      </c>
      <c r="H3590" s="670">
        <v>20.399999999999999</v>
      </c>
      <c r="I3590" s="783">
        <v>96</v>
      </c>
      <c r="J3590" s="783">
        <v>42</v>
      </c>
      <c r="K3590" s="707">
        <v>0</v>
      </c>
      <c r="L3590" s="627">
        <v>7.6</v>
      </c>
      <c r="M3590" s="671">
        <v>1.04</v>
      </c>
      <c r="N3590" s="626">
        <v>0.72</v>
      </c>
      <c r="O3590" s="740">
        <f t="shared" si="695"/>
        <v>0.88</v>
      </c>
      <c r="P3590" s="642">
        <v>0.35416666666666669</v>
      </c>
      <c r="Q3590" s="627" t="s">
        <v>426</v>
      </c>
    </row>
    <row r="3591" spans="1:17" x14ac:dyDescent="0.35">
      <c r="A3591" s="594">
        <v>16</v>
      </c>
      <c r="B3591" s="671">
        <v>30.52</v>
      </c>
      <c r="C3591" s="780">
        <v>30</v>
      </c>
      <c r="D3591" s="781">
        <v>29.68</v>
      </c>
      <c r="E3591" s="707">
        <v>0</v>
      </c>
      <c r="F3591" s="675">
        <v>30.6</v>
      </c>
      <c r="G3591" s="782">
        <v>34.6</v>
      </c>
      <c r="H3591" s="670">
        <v>21</v>
      </c>
      <c r="I3591" s="783">
        <v>87</v>
      </c>
      <c r="J3591" s="783">
        <v>53</v>
      </c>
      <c r="K3591" s="707">
        <v>0</v>
      </c>
      <c r="L3591" s="675">
        <v>6.1</v>
      </c>
      <c r="M3591" s="671">
        <v>1.23</v>
      </c>
      <c r="N3591" s="678">
        <v>0.28999999999999998</v>
      </c>
      <c r="O3591" s="740">
        <f t="shared" si="695"/>
        <v>0.76</v>
      </c>
      <c r="P3591" s="642">
        <v>0.37152777777777773</v>
      </c>
      <c r="Q3591" s="627" t="s">
        <v>426</v>
      </c>
    </row>
    <row r="3592" spans="1:17" x14ac:dyDescent="0.35">
      <c r="A3592" s="594">
        <v>17</v>
      </c>
      <c r="B3592" s="671">
        <v>30.12</v>
      </c>
      <c r="C3592" s="780">
        <v>30.08</v>
      </c>
      <c r="D3592" s="675">
        <v>30.24</v>
      </c>
      <c r="E3592" s="707">
        <v>0</v>
      </c>
      <c r="F3592" s="675">
        <v>30.8</v>
      </c>
      <c r="G3592" s="782">
        <v>34</v>
      </c>
      <c r="H3592" s="670">
        <v>22.8</v>
      </c>
      <c r="I3592" s="783">
        <v>92</v>
      </c>
      <c r="J3592" s="783">
        <v>53</v>
      </c>
      <c r="K3592" s="707">
        <v>0</v>
      </c>
      <c r="L3592" s="675">
        <v>4.4000000000000004</v>
      </c>
      <c r="M3592" s="671">
        <v>0.91</v>
      </c>
      <c r="N3592" s="678">
        <v>0.36</v>
      </c>
      <c r="O3592" s="740">
        <f t="shared" si="695"/>
        <v>0.63500000000000001</v>
      </c>
      <c r="P3592" s="642">
        <v>0.1875</v>
      </c>
      <c r="Q3592" s="627" t="s">
        <v>426</v>
      </c>
    </row>
    <row r="3593" spans="1:17" x14ac:dyDescent="0.35">
      <c r="A3593" s="594">
        <v>18</v>
      </c>
      <c r="B3593" s="758">
        <v>31.12</v>
      </c>
      <c r="C3593" s="780">
        <v>30.56</v>
      </c>
      <c r="D3593" s="675">
        <v>30.2</v>
      </c>
      <c r="E3593" s="707">
        <v>0</v>
      </c>
      <c r="F3593" s="786">
        <v>30.8</v>
      </c>
      <c r="G3593" s="784">
        <v>33.4</v>
      </c>
      <c r="H3593" s="670">
        <v>21.4</v>
      </c>
      <c r="I3593" s="785">
        <v>96</v>
      </c>
      <c r="J3593" s="785">
        <v>50</v>
      </c>
      <c r="K3593" s="707">
        <v>0</v>
      </c>
      <c r="L3593" s="627">
        <v>8.6</v>
      </c>
      <c r="M3593" s="630">
        <v>1.21</v>
      </c>
      <c r="N3593" s="758">
        <v>0.31</v>
      </c>
      <c r="O3593" s="740">
        <f t="shared" si="695"/>
        <v>0.76</v>
      </c>
      <c r="P3593" s="642">
        <v>0.38541666666666669</v>
      </c>
      <c r="Q3593" s="627" t="s">
        <v>426</v>
      </c>
    </row>
    <row r="3594" spans="1:17" x14ac:dyDescent="0.35">
      <c r="A3594" s="594">
        <v>19</v>
      </c>
      <c r="B3594" s="671">
        <v>31.32</v>
      </c>
      <c r="C3594" s="780">
        <v>30.72</v>
      </c>
      <c r="D3594" s="675">
        <v>30.32</v>
      </c>
      <c r="E3594" s="707">
        <v>0</v>
      </c>
      <c r="F3594" s="675">
        <v>30.8</v>
      </c>
      <c r="G3594" s="782">
        <v>35.6</v>
      </c>
      <c r="H3594" s="670">
        <v>17.600000000000001</v>
      </c>
      <c r="I3594" s="783">
        <v>96</v>
      </c>
      <c r="J3594" s="783">
        <v>42</v>
      </c>
      <c r="K3594" s="707">
        <v>0</v>
      </c>
      <c r="L3594" s="756">
        <v>7</v>
      </c>
      <c r="M3594" s="671">
        <v>0.78</v>
      </c>
      <c r="N3594" s="671">
        <v>0.3</v>
      </c>
      <c r="O3594" s="740">
        <f t="shared" si="695"/>
        <v>0.54</v>
      </c>
      <c r="P3594" s="642">
        <v>0.35416666666666669</v>
      </c>
      <c r="Q3594" s="627" t="s">
        <v>426</v>
      </c>
    </row>
    <row r="3595" spans="1:17" x14ac:dyDescent="0.35">
      <c r="A3595" s="735">
        <v>20</v>
      </c>
      <c r="B3595" s="671">
        <v>32</v>
      </c>
      <c r="C3595" s="780">
        <v>31.28</v>
      </c>
      <c r="D3595" s="675">
        <v>30.8</v>
      </c>
      <c r="E3595" s="707">
        <v>0</v>
      </c>
      <c r="F3595" s="675">
        <v>30.8</v>
      </c>
      <c r="G3595" s="782">
        <v>35.6</v>
      </c>
      <c r="H3595" s="670">
        <v>21.8</v>
      </c>
      <c r="I3595" s="783">
        <v>96</v>
      </c>
      <c r="J3595" s="783">
        <v>42</v>
      </c>
      <c r="K3595" s="707">
        <v>0</v>
      </c>
      <c r="L3595" s="756">
        <v>7.76</v>
      </c>
      <c r="M3595" s="671">
        <v>1.05</v>
      </c>
      <c r="N3595" s="630">
        <v>0.13</v>
      </c>
      <c r="O3595" s="740">
        <f t="shared" si="695"/>
        <v>0.59000000000000008</v>
      </c>
      <c r="P3595" s="642">
        <v>0.33333333333333331</v>
      </c>
      <c r="Q3595" s="627" t="s">
        <v>426</v>
      </c>
    </row>
    <row r="3596" spans="1:17" x14ac:dyDescent="0.35">
      <c r="A3596" s="580" t="s">
        <v>16</v>
      </c>
      <c r="B3596" s="581">
        <f>SUM(B3586:B3595)</f>
        <v>303.60000000000002</v>
      </c>
      <c r="C3596" s="581">
        <f>SUM(C3586:C3595)</f>
        <v>300.03999999999996</v>
      </c>
      <c r="D3596" s="581">
        <f>SUM(D3586:D3595)</f>
        <v>299.72000000000003</v>
      </c>
      <c r="E3596" s="581"/>
      <c r="F3596" s="581">
        <f>SUM(F3586:F3595)</f>
        <v>306.80000000000007</v>
      </c>
      <c r="G3596" s="581">
        <f>SUM(G3586:G3595)</f>
        <v>342.40000000000003</v>
      </c>
      <c r="H3596" s="581">
        <f>SUM(H3586:H3595)</f>
        <v>207.8</v>
      </c>
      <c r="I3596" s="581">
        <f>SUM(I3586:I3595)</f>
        <v>939</v>
      </c>
      <c r="J3596" s="581">
        <f>SUM(J3586:J3595)</f>
        <v>500</v>
      </c>
      <c r="K3596" s="581"/>
      <c r="L3596" s="581">
        <f>SUM(L3586:L3595)</f>
        <v>60.6</v>
      </c>
      <c r="M3596" s="581">
        <f>SUM(M3586:M3595)</f>
        <v>10.200000000000001</v>
      </c>
      <c r="N3596" s="581">
        <f>SUM(N3586:N3595)</f>
        <v>5.7</v>
      </c>
      <c r="O3596" s="740">
        <f t="shared" si="695"/>
        <v>7.9500000000000011</v>
      </c>
      <c r="P3596" s="581"/>
      <c r="Q3596" s="581"/>
    </row>
    <row r="3597" spans="1:17" x14ac:dyDescent="0.35">
      <c r="A3597" s="580" t="s">
        <v>18</v>
      </c>
      <c r="B3597" s="581">
        <f>AVERAGE(B3586:B3595)</f>
        <v>30.360000000000003</v>
      </c>
      <c r="C3597" s="581">
        <f>AVERAGE(C3586:C3595)</f>
        <v>30.003999999999998</v>
      </c>
      <c r="D3597" s="581">
        <f>AVERAGE(D3586:D3595)</f>
        <v>29.972000000000001</v>
      </c>
      <c r="E3597" s="581"/>
      <c r="F3597" s="581">
        <f>AVERAGE(F3586:F3595)</f>
        <v>30.680000000000007</v>
      </c>
      <c r="G3597" s="581">
        <f>AVERAGE(G3586:G3595)</f>
        <v>34.24</v>
      </c>
      <c r="H3597" s="581">
        <f>AVERAGE(H3586:H3595)</f>
        <v>20.78</v>
      </c>
      <c r="I3597" s="581">
        <f>AVERAGE(I3586:I3595)</f>
        <v>93.9</v>
      </c>
      <c r="J3597" s="581">
        <f>AVERAGE(J3586:J3595)</f>
        <v>50</v>
      </c>
      <c r="K3597" s="581"/>
      <c r="L3597" s="581">
        <f>AVERAGE(L3586:L3595)</f>
        <v>6.0600000000000005</v>
      </c>
      <c r="M3597" s="581">
        <f>AVERAGE(M3586:M3595)</f>
        <v>1.02</v>
      </c>
      <c r="N3597" s="581">
        <f>AVERAGE(N3586:N3595)</f>
        <v>0.57000000000000006</v>
      </c>
      <c r="O3597" s="740">
        <f t="shared" si="695"/>
        <v>0.79500000000000004</v>
      </c>
      <c r="P3597" s="581"/>
      <c r="Q3597" s="581"/>
    </row>
    <row r="3598" spans="1:17" x14ac:dyDescent="0.35">
      <c r="A3598" s="735">
        <v>21</v>
      </c>
      <c r="B3598" s="671">
        <v>31.92</v>
      </c>
      <c r="C3598" s="780">
        <v>31.48</v>
      </c>
      <c r="D3598" s="675">
        <v>30.72</v>
      </c>
      <c r="E3598" s="707">
        <v>0</v>
      </c>
      <c r="F3598" s="675">
        <v>31.04</v>
      </c>
      <c r="G3598" s="782">
        <v>35</v>
      </c>
      <c r="H3598" s="670">
        <v>22.8</v>
      </c>
      <c r="I3598" s="783">
        <v>88</v>
      </c>
      <c r="J3598" s="783">
        <v>42</v>
      </c>
      <c r="K3598" s="707">
        <v>0</v>
      </c>
      <c r="L3598" s="756">
        <v>5.78</v>
      </c>
      <c r="M3598" s="630">
        <v>0.93</v>
      </c>
      <c r="N3598" s="671">
        <v>1.1599999999999999</v>
      </c>
      <c r="O3598" s="740">
        <f t="shared" si="695"/>
        <v>1.0449999999999999</v>
      </c>
      <c r="P3598" s="642">
        <v>0.21875</v>
      </c>
      <c r="Q3598" s="627" t="s">
        <v>426</v>
      </c>
    </row>
    <row r="3599" spans="1:17" x14ac:dyDescent="0.35">
      <c r="A3599" s="594">
        <v>22</v>
      </c>
      <c r="B3599" s="671">
        <v>28.56</v>
      </c>
      <c r="C3599" s="780">
        <v>29.6</v>
      </c>
      <c r="D3599" s="675">
        <v>30.6</v>
      </c>
      <c r="E3599" s="707">
        <v>0</v>
      </c>
      <c r="F3599" s="675">
        <v>30.88</v>
      </c>
      <c r="G3599" s="782">
        <v>35.6</v>
      </c>
      <c r="H3599" s="670">
        <v>20.2</v>
      </c>
      <c r="I3599" s="783">
        <v>96</v>
      </c>
      <c r="J3599" s="783">
        <v>70</v>
      </c>
      <c r="K3599" s="707">
        <v>0</v>
      </c>
      <c r="L3599" s="756">
        <v>2.84</v>
      </c>
      <c r="M3599" s="671">
        <v>1.1599999999999999</v>
      </c>
      <c r="N3599" s="671">
        <v>0.1</v>
      </c>
      <c r="O3599" s="740">
        <f t="shared" si="695"/>
        <v>0.63</v>
      </c>
      <c r="P3599" s="642">
        <v>4.1666666666666664E-2</v>
      </c>
      <c r="Q3599" s="675">
        <v>13.2</v>
      </c>
    </row>
    <row r="3600" spans="1:17" x14ac:dyDescent="0.35">
      <c r="A3600" s="594">
        <v>23</v>
      </c>
      <c r="B3600" s="671">
        <v>29.28</v>
      </c>
      <c r="C3600" s="780">
        <v>29.16</v>
      </c>
      <c r="D3600" s="675">
        <v>29.5</v>
      </c>
      <c r="E3600" s="707">
        <v>0</v>
      </c>
      <c r="F3600" s="786">
        <v>30.8</v>
      </c>
      <c r="G3600" s="782">
        <v>34</v>
      </c>
      <c r="H3600" s="670">
        <v>19.8</v>
      </c>
      <c r="I3600" s="783">
        <v>96</v>
      </c>
      <c r="J3600" s="783">
        <v>47</v>
      </c>
      <c r="K3600" s="707">
        <v>0</v>
      </c>
      <c r="L3600" s="756">
        <v>6.66</v>
      </c>
      <c r="M3600" s="671">
        <v>0.89</v>
      </c>
      <c r="N3600" s="671">
        <v>0.26</v>
      </c>
      <c r="O3600" s="740">
        <f t="shared" si="695"/>
        <v>0.57499999999999996</v>
      </c>
      <c r="P3600" s="642">
        <v>0.4201388888888889</v>
      </c>
      <c r="Q3600" s="627" t="s">
        <v>426</v>
      </c>
    </row>
    <row r="3601" spans="1:17" x14ac:dyDescent="0.35">
      <c r="A3601" s="594">
        <v>24</v>
      </c>
      <c r="B3601" s="671">
        <v>30.8</v>
      </c>
      <c r="C3601" s="780">
        <v>30.2</v>
      </c>
      <c r="D3601" s="675">
        <v>30.08</v>
      </c>
      <c r="E3601" s="707">
        <v>0</v>
      </c>
      <c r="F3601" s="675">
        <v>30.88</v>
      </c>
      <c r="G3601" s="782">
        <v>35</v>
      </c>
      <c r="H3601" s="670">
        <v>21.8</v>
      </c>
      <c r="I3601" s="783">
        <v>96</v>
      </c>
      <c r="J3601" s="783">
        <v>55</v>
      </c>
      <c r="K3601" s="707">
        <v>0</v>
      </c>
      <c r="L3601" s="756">
        <v>5.94</v>
      </c>
      <c r="M3601" s="671">
        <v>1.2</v>
      </c>
      <c r="N3601" s="630">
        <v>0.14000000000000001</v>
      </c>
      <c r="O3601" s="740">
        <f t="shared" si="695"/>
        <v>0.66999999999999993</v>
      </c>
      <c r="P3601" s="642">
        <v>0.28125</v>
      </c>
      <c r="Q3601" s="627" t="s">
        <v>426</v>
      </c>
    </row>
    <row r="3602" spans="1:17" x14ac:dyDescent="0.35">
      <c r="A3602" s="594">
        <v>25</v>
      </c>
      <c r="B3602" s="671">
        <v>27.36</v>
      </c>
      <c r="C3602" s="780">
        <v>28.72</v>
      </c>
      <c r="D3602" s="675">
        <v>29.76</v>
      </c>
      <c r="E3602" s="707">
        <v>0</v>
      </c>
      <c r="F3602" s="675">
        <v>30.76</v>
      </c>
      <c r="G3602" s="778">
        <v>32.799999999999997</v>
      </c>
      <c r="H3602" s="583">
        <v>21</v>
      </c>
      <c r="I3602" s="783">
        <v>92</v>
      </c>
      <c r="J3602" s="783">
        <v>71</v>
      </c>
      <c r="K3602" s="707">
        <v>0</v>
      </c>
      <c r="L3602" s="751">
        <v>4</v>
      </c>
      <c r="M3602" s="652">
        <v>1.26</v>
      </c>
      <c r="N3602" s="581">
        <v>0.3</v>
      </c>
      <c r="O3602" s="740">
        <f t="shared" si="695"/>
        <v>0.78</v>
      </c>
      <c r="P3602" s="642">
        <v>0.15277777777777776</v>
      </c>
      <c r="Q3602" s="627" t="s">
        <v>426</v>
      </c>
    </row>
    <row r="3603" spans="1:17" x14ac:dyDescent="0.35">
      <c r="A3603" s="594">
        <v>26</v>
      </c>
      <c r="B3603" s="581">
        <v>28.88</v>
      </c>
      <c r="C3603" s="759">
        <v>28.76</v>
      </c>
      <c r="D3603" s="627">
        <v>28.84</v>
      </c>
      <c r="E3603" s="707">
        <v>0</v>
      </c>
      <c r="F3603" s="627">
        <v>30.6</v>
      </c>
      <c r="G3603" s="777">
        <v>34.200000000000003</v>
      </c>
      <c r="H3603" s="583">
        <v>21.4</v>
      </c>
      <c r="I3603" s="604">
        <v>88</v>
      </c>
      <c r="J3603" s="604">
        <v>56</v>
      </c>
      <c r="K3603" s="707">
        <v>0</v>
      </c>
      <c r="L3603" s="751">
        <v>3.6</v>
      </c>
      <c r="M3603" s="576">
        <v>0.65</v>
      </c>
      <c r="N3603" s="576">
        <v>0.14000000000000001</v>
      </c>
      <c r="O3603" s="740">
        <f t="shared" si="695"/>
        <v>0.39500000000000002</v>
      </c>
      <c r="P3603" s="642">
        <v>0.20833333333333334</v>
      </c>
      <c r="Q3603" s="627">
        <v>14.2</v>
      </c>
    </row>
    <row r="3604" spans="1:17" x14ac:dyDescent="0.35">
      <c r="A3604" s="594">
        <v>27</v>
      </c>
      <c r="B3604" s="581">
        <v>30.4</v>
      </c>
      <c r="C3604" s="759">
        <v>29.64</v>
      </c>
      <c r="D3604" s="627">
        <v>29.6</v>
      </c>
      <c r="E3604" s="707">
        <v>0</v>
      </c>
      <c r="F3604" s="627">
        <v>30.72</v>
      </c>
      <c r="G3604" s="777">
        <v>34</v>
      </c>
      <c r="H3604" s="583">
        <v>22.6</v>
      </c>
      <c r="I3604" s="604">
        <v>92</v>
      </c>
      <c r="J3604" s="604">
        <v>49</v>
      </c>
      <c r="K3604" s="707">
        <v>0</v>
      </c>
      <c r="L3604" s="634">
        <v>6.4</v>
      </c>
      <c r="M3604" s="581">
        <v>0.89</v>
      </c>
      <c r="N3604" s="580">
        <v>0.64</v>
      </c>
      <c r="O3604" s="740">
        <f t="shared" si="695"/>
        <v>0.76500000000000001</v>
      </c>
      <c r="P3604" s="642">
        <v>0.30208333333333331</v>
      </c>
      <c r="Q3604" s="627" t="s">
        <v>426</v>
      </c>
    </row>
    <row r="3605" spans="1:17" x14ac:dyDescent="0.35">
      <c r="A3605" s="594">
        <v>28</v>
      </c>
      <c r="B3605" s="581">
        <v>28.28</v>
      </c>
      <c r="C3605" s="759">
        <v>29</v>
      </c>
      <c r="D3605" s="627">
        <v>29.8</v>
      </c>
      <c r="E3605" s="707">
        <v>0</v>
      </c>
      <c r="F3605" s="627">
        <v>30.72</v>
      </c>
      <c r="G3605" s="777">
        <v>34</v>
      </c>
      <c r="H3605" s="583">
        <v>23</v>
      </c>
      <c r="I3605" s="604">
        <v>92</v>
      </c>
      <c r="J3605" s="604">
        <v>71</v>
      </c>
      <c r="K3605" s="707">
        <v>0</v>
      </c>
      <c r="L3605" s="627">
        <v>3.66</v>
      </c>
      <c r="M3605" s="581">
        <v>0.68</v>
      </c>
      <c r="N3605" s="580">
        <v>0.48</v>
      </c>
      <c r="O3605" s="740">
        <f t="shared" si="695"/>
        <v>0.58000000000000007</v>
      </c>
      <c r="P3605" s="642">
        <v>0</v>
      </c>
      <c r="Q3605" s="627" t="s">
        <v>426</v>
      </c>
    </row>
    <row r="3606" spans="1:17" x14ac:dyDescent="0.35">
      <c r="A3606" s="594">
        <v>29</v>
      </c>
      <c r="B3606" s="581">
        <v>28.56</v>
      </c>
      <c r="C3606" s="759">
        <v>28.36</v>
      </c>
      <c r="D3606" s="627">
        <v>29</v>
      </c>
      <c r="E3606" s="707">
        <v>0</v>
      </c>
      <c r="F3606" s="627">
        <v>30.68</v>
      </c>
      <c r="G3606" s="777">
        <v>32.799999999999997</v>
      </c>
      <c r="H3606" s="583">
        <v>21.8</v>
      </c>
      <c r="I3606" s="604">
        <v>92</v>
      </c>
      <c r="J3606" s="604">
        <v>62</v>
      </c>
      <c r="K3606" s="707">
        <v>0</v>
      </c>
      <c r="L3606" s="627">
        <v>4.34</v>
      </c>
      <c r="M3606" s="581">
        <v>0.87</v>
      </c>
      <c r="N3606" s="580">
        <v>0.22</v>
      </c>
      <c r="O3606" s="740">
        <f t="shared" si="695"/>
        <v>0.54500000000000004</v>
      </c>
      <c r="P3606" s="642">
        <v>6.5972222222222224E-2</v>
      </c>
      <c r="Q3606" s="627" t="s">
        <v>426</v>
      </c>
    </row>
    <row r="3607" spans="1:17" ht="15" thickBot="1" x14ac:dyDescent="0.4">
      <c r="A3607" s="594">
        <v>30</v>
      </c>
      <c r="B3607" s="581">
        <v>29.08</v>
      </c>
      <c r="C3607" s="759">
        <v>29.16</v>
      </c>
      <c r="D3607" s="627">
        <v>29.24</v>
      </c>
      <c r="E3607" s="707">
        <v>0</v>
      </c>
      <c r="F3607" s="627">
        <v>30.8</v>
      </c>
      <c r="G3607" s="777">
        <v>33.799999999999997</v>
      </c>
      <c r="H3607" s="583">
        <v>21.6</v>
      </c>
      <c r="I3607" s="604">
        <v>92</v>
      </c>
      <c r="J3607" s="604">
        <v>55</v>
      </c>
      <c r="K3607" s="707">
        <v>0</v>
      </c>
      <c r="L3607" s="627">
        <v>3.22</v>
      </c>
      <c r="M3607" s="581">
        <v>1.1499999999999999</v>
      </c>
      <c r="N3607" s="580">
        <v>0.25</v>
      </c>
      <c r="O3607" s="740">
        <f t="shared" si="695"/>
        <v>0.7</v>
      </c>
      <c r="P3607" s="642">
        <v>0.16666666666666666</v>
      </c>
      <c r="Q3607" s="627" t="s">
        <v>426</v>
      </c>
    </row>
    <row r="3608" spans="1:17" ht="15" thickBot="1" x14ac:dyDescent="0.4">
      <c r="A3608" s="597">
        <v>31</v>
      </c>
      <c r="B3608" s="581">
        <v>25.76</v>
      </c>
      <c r="C3608" s="759">
        <v>26.68</v>
      </c>
      <c r="D3608" s="627">
        <v>28.52</v>
      </c>
      <c r="E3608" s="707">
        <v>0</v>
      </c>
      <c r="F3608" s="627">
        <v>30.52</v>
      </c>
      <c r="G3608" s="777">
        <v>32.6</v>
      </c>
      <c r="H3608" s="583">
        <v>20.6</v>
      </c>
      <c r="I3608" s="604">
        <v>96</v>
      </c>
      <c r="J3608" s="604">
        <v>71</v>
      </c>
      <c r="K3608" s="707">
        <v>0</v>
      </c>
      <c r="L3608" s="627">
        <v>1.54</v>
      </c>
      <c r="M3608" s="581">
        <v>1.1200000000000001</v>
      </c>
      <c r="N3608" s="580">
        <v>0.45</v>
      </c>
      <c r="O3608" s="740">
        <f t="shared" si="695"/>
        <v>0.78500000000000003</v>
      </c>
      <c r="P3608" s="642">
        <v>0</v>
      </c>
      <c r="Q3608" s="627">
        <v>82.3</v>
      </c>
    </row>
    <row r="3609" spans="1:17" x14ac:dyDescent="0.35">
      <c r="A3609" s="580" t="s">
        <v>16</v>
      </c>
      <c r="B3609" s="581">
        <f>SUM(B3598:B3608)</f>
        <v>318.88</v>
      </c>
      <c r="C3609" s="581">
        <f>SUM(C3598:C3608)</f>
        <v>320.76000000000005</v>
      </c>
      <c r="D3609" s="581">
        <f>SUM(D3598:D3608)</f>
        <v>325.65999999999997</v>
      </c>
      <c r="E3609" s="581"/>
      <c r="F3609" s="581">
        <f>SUM(F3598:F3608)</f>
        <v>338.4</v>
      </c>
      <c r="G3609" s="581">
        <f>SUM(G3598:G3608)</f>
        <v>373.8</v>
      </c>
      <c r="H3609" s="581">
        <f>SUM(H3598:H3608)</f>
        <v>236.6</v>
      </c>
      <c r="I3609" s="581">
        <f>SUM(I3598:I3608)</f>
        <v>1020</v>
      </c>
      <c r="J3609" s="581">
        <f>SUM(J3598:J3608)</f>
        <v>649</v>
      </c>
      <c r="K3609" s="707">
        <v>0</v>
      </c>
      <c r="L3609" s="581">
        <f>SUM(L3598:L3608)</f>
        <v>47.980000000000011</v>
      </c>
      <c r="M3609" s="581">
        <f>SUM(M3598:M3608)</f>
        <v>10.8</v>
      </c>
      <c r="N3609" s="581">
        <f>SUM(N3598:N3608)</f>
        <v>4.1400000000000006</v>
      </c>
      <c r="O3609" s="581">
        <f t="shared" ref="O3609" si="696">SUM(O3598:O3608)</f>
        <v>7.4700000000000006</v>
      </c>
      <c r="P3609" s="581"/>
      <c r="Q3609" s="581"/>
    </row>
    <row r="3610" spans="1:17" x14ac:dyDescent="0.35">
      <c r="A3610" s="580" t="s">
        <v>18</v>
      </c>
      <c r="B3610" s="581">
        <f>AVERAGE(B3598:B3608)</f>
        <v>28.989090909090908</v>
      </c>
      <c r="C3610" s="581">
        <f>AVERAGE(C3598:C3608)</f>
        <v>29.160000000000004</v>
      </c>
      <c r="D3610" s="581">
        <f>AVERAGE(D3598:D3608)</f>
        <v>29.605454545454542</v>
      </c>
      <c r="E3610" s="581"/>
      <c r="F3610" s="581">
        <f>AVERAGE(F3598:F3608)</f>
        <v>30.763636363636362</v>
      </c>
      <c r="G3610" s="581">
        <f>AVERAGE(G3598:G3608)</f>
        <v>33.981818181818184</v>
      </c>
      <c r="H3610" s="581">
        <f>AVERAGE(H3598:H3608)</f>
        <v>21.509090909090908</v>
      </c>
      <c r="I3610" s="581">
        <f>AVERAGE(I3598:I3608)</f>
        <v>92.727272727272734</v>
      </c>
      <c r="J3610" s="581">
        <f>AVERAGE(J3598:J3608)</f>
        <v>59</v>
      </c>
      <c r="K3610" s="707">
        <v>0</v>
      </c>
      <c r="L3610" s="581">
        <f>AVERAGE(L3598:L3608)</f>
        <v>4.3618181818181831</v>
      </c>
      <c r="M3610" s="581">
        <f>AVERAGE(M3598:M3608)</f>
        <v>0.98181818181818192</v>
      </c>
      <c r="N3610" s="581">
        <f>AVERAGE(N3598:N3608)</f>
        <v>0.3763636363636364</v>
      </c>
      <c r="O3610" s="581">
        <f t="shared" ref="O3610" si="697">AVERAGE(O3598:O3608)</f>
        <v>0.67909090909090919</v>
      </c>
      <c r="P3610" s="581"/>
      <c r="Q3610" s="581"/>
    </row>
    <row r="3611" spans="1:17" x14ac:dyDescent="0.35">
      <c r="A3611" s="580" t="s">
        <v>417</v>
      </c>
      <c r="B3611" s="581">
        <f>B3609+B3596+B3584</f>
        <v>922.04</v>
      </c>
      <c r="C3611" s="581">
        <f>C3609+C3596+C3584</f>
        <v>915.71999999999991</v>
      </c>
      <c r="D3611" s="581">
        <f>D3609+D3596+D3584</f>
        <v>919.22</v>
      </c>
      <c r="E3611" s="581"/>
      <c r="F3611" s="581">
        <f>F3609+F3596+F3584</f>
        <v>950.68000000000006</v>
      </c>
      <c r="G3611" s="581">
        <f>G3609+G3596+G3584</f>
        <v>1064.4000000000001</v>
      </c>
      <c r="H3611" s="581">
        <f>H3609+H3596+H3584</f>
        <v>662.59999999999991</v>
      </c>
      <c r="I3611" s="581">
        <f>I3609+I3596+I3584</f>
        <v>2895</v>
      </c>
      <c r="J3611" s="581">
        <f>J3609+J3596+J3584</f>
        <v>1696</v>
      </c>
      <c r="K3611" s="707">
        <v>0</v>
      </c>
      <c r="L3611" s="581">
        <f>L3609+L3596+L3584</f>
        <v>163.22</v>
      </c>
      <c r="M3611" s="581">
        <f>M3609+M3596+M3584</f>
        <v>30.369999999999997</v>
      </c>
      <c r="N3611" s="581">
        <f>N3609+N3596+N3584</f>
        <v>13.36</v>
      </c>
      <c r="O3611" s="581">
        <f t="shared" ref="O3611" si="698">O3609+O3596+O3584</f>
        <v>21.865000000000002</v>
      </c>
      <c r="P3611" s="581"/>
      <c r="Q3611" s="581"/>
    </row>
    <row r="3612" spans="1:17" x14ac:dyDescent="0.35">
      <c r="A3612" s="580" t="s">
        <v>21</v>
      </c>
      <c r="B3612" s="581">
        <f>B3611/31</f>
        <v>29.743225806451612</v>
      </c>
      <c r="C3612" s="581">
        <f>C3611/31</f>
        <v>29.539354838709674</v>
      </c>
      <c r="D3612" s="581">
        <f>D3611/31</f>
        <v>29.652258064516129</v>
      </c>
      <c r="E3612" s="581"/>
      <c r="F3612" s="581">
        <f>F3611/31</f>
        <v>30.667096774193549</v>
      </c>
      <c r="G3612" s="581">
        <f>G3611/31</f>
        <v>34.335483870967742</v>
      </c>
      <c r="H3612" s="581">
        <f>H3611/31</f>
        <v>21.374193548387094</v>
      </c>
      <c r="I3612" s="581">
        <f>I3611/31</f>
        <v>93.387096774193552</v>
      </c>
      <c r="J3612" s="581">
        <f>J3611/31</f>
        <v>54.70967741935484</v>
      </c>
      <c r="K3612" s="707">
        <v>0</v>
      </c>
      <c r="L3612" s="581">
        <f>L3611/31</f>
        <v>5.2651612903225802</v>
      </c>
      <c r="M3612" s="581">
        <f>M3611/31</f>
        <v>0.97967741935483865</v>
      </c>
      <c r="N3612" s="581">
        <f>N3611/31</f>
        <v>0.43096774193548387</v>
      </c>
      <c r="O3612" s="581">
        <f t="shared" ref="O3612" si="699">O3611/31</f>
        <v>0.7053225806451614</v>
      </c>
      <c r="P3612" s="581"/>
      <c r="Q3612" s="581"/>
    </row>
    <row r="3613" spans="1:17" x14ac:dyDescent="0.35">
      <c r="A3613" s="634"/>
      <c r="B3613" s="634"/>
      <c r="C3613" s="634"/>
      <c r="D3613" s="634"/>
      <c r="E3613" s="634"/>
      <c r="F3613" s="634"/>
      <c r="G3613" s="634"/>
      <c r="H3613" s="634"/>
      <c r="I3613" s="634"/>
      <c r="J3613" s="634"/>
      <c r="K3613" s="634"/>
      <c r="L3613" s="634"/>
      <c r="M3613" s="634"/>
      <c r="N3613" s="634"/>
      <c r="O3613" s="634"/>
      <c r="P3613" s="634"/>
      <c r="Q3613" s="634"/>
    </row>
    <row r="3614" spans="1:17" ht="15" thickBot="1" x14ac:dyDescent="0.4">
      <c r="A3614" s="634"/>
      <c r="B3614" s="1589" t="s">
        <v>431</v>
      </c>
      <c r="C3614" s="1589"/>
      <c r="D3614" s="1589"/>
      <c r="E3614" s="1589"/>
      <c r="F3614" s="1589"/>
      <c r="G3614" s="1589"/>
      <c r="H3614" s="1589"/>
      <c r="I3614" s="1589"/>
      <c r="J3614" s="1589"/>
      <c r="K3614" s="1589"/>
      <c r="L3614" s="1589"/>
      <c r="M3614" s="1589"/>
      <c r="N3614" s="658"/>
      <c r="O3614" s="658"/>
      <c r="P3614" s="657"/>
      <c r="Q3614" s="634"/>
    </row>
    <row r="3615" spans="1:17" ht="27" customHeight="1" x14ac:dyDescent="0.35">
      <c r="A3615" s="1569" t="s">
        <v>1</v>
      </c>
      <c r="B3615" s="1460" t="s">
        <v>23</v>
      </c>
      <c r="C3615" s="1578"/>
      <c r="D3615" s="1578"/>
      <c r="E3615" s="1578"/>
      <c r="F3615" s="1571"/>
      <c r="G3615" s="1460" t="s">
        <v>24</v>
      </c>
      <c r="H3615" s="1571"/>
      <c r="I3615" s="1460" t="s">
        <v>4</v>
      </c>
      <c r="J3615" s="1571"/>
      <c r="K3615" s="1572" t="s">
        <v>5</v>
      </c>
      <c r="L3615" s="1573"/>
      <c r="M3615" s="1590" t="s">
        <v>6</v>
      </c>
      <c r="N3615" s="1591"/>
      <c r="O3615" s="1592"/>
      <c r="P3615" s="1593" t="s">
        <v>7</v>
      </c>
      <c r="Q3615" s="1593" t="s">
        <v>8</v>
      </c>
    </row>
    <row r="3616" spans="1:17" ht="26" x14ac:dyDescent="0.35">
      <c r="A3616" s="1597"/>
      <c r="B3616" s="568" t="s">
        <v>396</v>
      </c>
      <c r="C3616" s="568" t="s">
        <v>399</v>
      </c>
      <c r="D3616" s="709" t="s">
        <v>322</v>
      </c>
      <c r="E3616" s="709" t="s">
        <v>228</v>
      </c>
      <c r="F3616" s="709" t="s">
        <v>229</v>
      </c>
      <c r="G3616" s="568" t="s">
        <v>9</v>
      </c>
      <c r="H3616" s="568" t="s">
        <v>10</v>
      </c>
      <c r="I3616" s="568" t="s">
        <v>9</v>
      </c>
      <c r="J3616" s="568" t="s">
        <v>10</v>
      </c>
      <c r="K3616" s="568" t="s">
        <v>11</v>
      </c>
      <c r="L3616" s="568" t="s">
        <v>12</v>
      </c>
      <c r="M3616" s="606" t="s">
        <v>13</v>
      </c>
      <c r="N3616" s="606" t="s">
        <v>14</v>
      </c>
      <c r="O3616" s="606" t="s">
        <v>15</v>
      </c>
      <c r="P3616" s="1579"/>
      <c r="Q3616" s="1579"/>
    </row>
    <row r="3617" spans="1:17" x14ac:dyDescent="0.35">
      <c r="A3617" s="735">
        <v>1</v>
      </c>
      <c r="B3617" s="627">
        <v>27.76</v>
      </c>
      <c r="C3617" s="627">
        <v>27.24</v>
      </c>
      <c r="D3617" s="627">
        <v>27.44</v>
      </c>
      <c r="E3617" s="707">
        <v>0</v>
      </c>
      <c r="F3617" s="627">
        <v>30.4</v>
      </c>
      <c r="G3617" s="751">
        <v>32.4</v>
      </c>
      <c r="H3617" s="627">
        <v>20.2</v>
      </c>
      <c r="I3617" s="627">
        <v>96</v>
      </c>
      <c r="J3617" s="627">
        <v>64</v>
      </c>
      <c r="K3617" s="707">
        <v>0</v>
      </c>
      <c r="L3617" s="751">
        <v>4.0599999999999996</v>
      </c>
      <c r="M3617" s="627">
        <v>0.38</v>
      </c>
      <c r="N3617" s="627">
        <v>0.28999999999999998</v>
      </c>
      <c r="O3617" s="740">
        <f>AVERAGE(M3617:N3617)</f>
        <v>0.33499999999999996</v>
      </c>
      <c r="P3617" s="642">
        <v>0.125</v>
      </c>
      <c r="Q3617" s="627">
        <v>12.6</v>
      </c>
    </row>
    <row r="3618" spans="1:17" x14ac:dyDescent="0.35">
      <c r="A3618" s="735">
        <v>2</v>
      </c>
      <c r="B3618" s="576">
        <v>28.88</v>
      </c>
      <c r="C3618" s="774">
        <v>28.72</v>
      </c>
      <c r="D3618" s="807">
        <v>28.24</v>
      </c>
      <c r="E3618" s="707">
        <v>0</v>
      </c>
      <c r="F3618" s="627">
        <v>30.48</v>
      </c>
      <c r="G3618" s="776">
        <v>33.200000000000003</v>
      </c>
      <c r="H3618" s="572">
        <v>21</v>
      </c>
      <c r="I3618" s="750">
        <v>96</v>
      </c>
      <c r="J3618" s="750">
        <v>54</v>
      </c>
      <c r="K3618" s="707">
        <v>0</v>
      </c>
      <c r="L3618" s="751">
        <v>5.64</v>
      </c>
      <c r="M3618" s="751">
        <v>0.7</v>
      </c>
      <c r="N3618" s="627">
        <v>0.17</v>
      </c>
      <c r="O3618" s="740">
        <f t="shared" ref="O3618:O3655" si="700">AVERAGE(M3618:N3618)</f>
        <v>0.435</v>
      </c>
      <c r="P3618" s="642">
        <v>0.4236111111111111</v>
      </c>
      <c r="Q3618" s="627" t="s">
        <v>426</v>
      </c>
    </row>
    <row r="3619" spans="1:17" x14ac:dyDescent="0.35">
      <c r="A3619" s="594">
        <v>3</v>
      </c>
      <c r="B3619" s="581">
        <v>28.88</v>
      </c>
      <c r="C3619" s="759">
        <v>28.6</v>
      </c>
      <c r="D3619" s="627">
        <v>28.96</v>
      </c>
      <c r="E3619" s="707">
        <v>0</v>
      </c>
      <c r="F3619" s="627">
        <v>30.56</v>
      </c>
      <c r="G3619" s="777">
        <v>34</v>
      </c>
      <c r="H3619" s="583">
        <v>20.8</v>
      </c>
      <c r="I3619" s="604">
        <v>96</v>
      </c>
      <c r="J3619" s="604">
        <v>53</v>
      </c>
      <c r="K3619" s="707">
        <v>0</v>
      </c>
      <c r="L3619" s="751">
        <v>6.76</v>
      </c>
      <c r="M3619" s="751">
        <v>0.94</v>
      </c>
      <c r="N3619" s="627">
        <v>0.34</v>
      </c>
      <c r="O3619" s="740">
        <f t="shared" si="700"/>
        <v>0.64</v>
      </c>
      <c r="P3619" s="642">
        <v>0.33333333333333331</v>
      </c>
      <c r="Q3619" s="627" t="s">
        <v>426</v>
      </c>
    </row>
    <row r="3620" spans="1:17" x14ac:dyDescent="0.35">
      <c r="A3620" s="594">
        <v>4</v>
      </c>
      <c r="B3620" s="627">
        <v>28.56</v>
      </c>
      <c r="C3620" s="627">
        <v>28.36</v>
      </c>
      <c r="D3620" s="586">
        <v>28.64</v>
      </c>
      <c r="E3620" s="707">
        <v>0</v>
      </c>
      <c r="F3620" s="627">
        <v>30.56</v>
      </c>
      <c r="G3620" s="778">
        <v>32.799999999999997</v>
      </c>
      <c r="H3620" s="579">
        <v>22.8</v>
      </c>
      <c r="I3620" s="694">
        <v>92</v>
      </c>
      <c r="J3620" s="694">
        <v>50</v>
      </c>
      <c r="K3620" s="707">
        <v>0</v>
      </c>
      <c r="L3620" s="751">
        <v>5.64</v>
      </c>
      <c r="M3620" s="627">
        <v>0.93</v>
      </c>
      <c r="N3620" s="578">
        <v>0.25</v>
      </c>
      <c r="O3620" s="740">
        <f t="shared" si="700"/>
        <v>0.59000000000000008</v>
      </c>
      <c r="P3620" s="642">
        <v>0.10416666666666667</v>
      </c>
      <c r="Q3620" s="627" t="s">
        <v>426</v>
      </c>
    </row>
    <row r="3621" spans="1:17" x14ac:dyDescent="0.35">
      <c r="A3621" s="594">
        <v>5</v>
      </c>
      <c r="B3621" s="627">
        <v>28.76</v>
      </c>
      <c r="C3621" s="627">
        <v>28.36</v>
      </c>
      <c r="D3621" s="586">
        <v>28.48</v>
      </c>
      <c r="E3621" s="707">
        <v>0</v>
      </c>
      <c r="F3621" s="627">
        <v>30.48</v>
      </c>
      <c r="G3621" s="777">
        <v>33.799999999999997</v>
      </c>
      <c r="H3621" s="583">
        <v>22</v>
      </c>
      <c r="I3621" s="694">
        <v>92</v>
      </c>
      <c r="J3621" s="694">
        <v>54</v>
      </c>
      <c r="K3621" s="707">
        <v>0</v>
      </c>
      <c r="L3621" s="751">
        <v>3.56</v>
      </c>
      <c r="M3621" s="578">
        <v>0.77</v>
      </c>
      <c r="N3621" s="586">
        <v>0.52</v>
      </c>
      <c r="O3621" s="740">
        <f t="shared" si="700"/>
        <v>0.64500000000000002</v>
      </c>
      <c r="P3621" s="642">
        <v>0.20833333333333334</v>
      </c>
      <c r="Q3621" s="627" t="s">
        <v>426</v>
      </c>
    </row>
    <row r="3622" spans="1:17" x14ac:dyDescent="0.35">
      <c r="A3622" s="594">
        <v>6</v>
      </c>
      <c r="B3622" s="581">
        <v>29.44</v>
      </c>
      <c r="C3622" s="759">
        <v>28.64</v>
      </c>
      <c r="D3622" s="627">
        <v>28.84</v>
      </c>
      <c r="E3622" s="707">
        <v>0</v>
      </c>
      <c r="F3622" s="627">
        <v>30.6</v>
      </c>
      <c r="G3622" s="777">
        <v>35</v>
      </c>
      <c r="H3622" s="583">
        <v>20.8</v>
      </c>
      <c r="I3622" s="604">
        <v>96</v>
      </c>
      <c r="J3622" s="604">
        <v>50</v>
      </c>
      <c r="K3622" s="707">
        <v>0</v>
      </c>
      <c r="L3622" s="751">
        <v>8.64</v>
      </c>
      <c r="M3622" s="581">
        <v>0.71</v>
      </c>
      <c r="N3622" s="580">
        <v>0.28999999999999998</v>
      </c>
      <c r="O3622" s="740">
        <f t="shared" si="700"/>
        <v>0.5</v>
      </c>
      <c r="P3622" s="642">
        <v>0.44444444444444442</v>
      </c>
      <c r="Q3622" s="627" t="s">
        <v>426</v>
      </c>
    </row>
    <row r="3623" spans="1:17" x14ac:dyDescent="0.35">
      <c r="A3623" s="594">
        <v>7</v>
      </c>
      <c r="B3623" s="581">
        <v>29.96</v>
      </c>
      <c r="C3623" s="759">
        <v>29.48</v>
      </c>
      <c r="D3623" s="627">
        <v>29.08</v>
      </c>
      <c r="E3623" s="707">
        <v>0</v>
      </c>
      <c r="F3623" s="627">
        <v>30.6</v>
      </c>
      <c r="G3623" s="777">
        <v>35.799999999999997</v>
      </c>
      <c r="H3623" s="583">
        <v>21.8</v>
      </c>
      <c r="I3623" s="604">
        <v>92</v>
      </c>
      <c r="J3623" s="604">
        <v>50</v>
      </c>
      <c r="K3623" s="707">
        <v>0</v>
      </c>
      <c r="L3623" s="751">
        <v>7.76</v>
      </c>
      <c r="M3623" s="580">
        <v>0.79</v>
      </c>
      <c r="N3623" s="581">
        <v>0.26</v>
      </c>
      <c r="O3623" s="740">
        <f t="shared" si="700"/>
        <v>0.52500000000000002</v>
      </c>
      <c r="P3623" s="642">
        <v>0.41666666666666669</v>
      </c>
      <c r="Q3623" s="627" t="s">
        <v>426</v>
      </c>
    </row>
    <row r="3624" spans="1:17" x14ac:dyDescent="0.35">
      <c r="A3624" s="594">
        <v>8</v>
      </c>
      <c r="B3624" s="581">
        <v>30.86</v>
      </c>
      <c r="C3624" s="759">
        <v>30</v>
      </c>
      <c r="D3624" s="627">
        <v>29.44</v>
      </c>
      <c r="E3624" s="707">
        <v>0</v>
      </c>
      <c r="F3624" s="627">
        <v>30.6</v>
      </c>
      <c r="G3624" s="777">
        <v>35.799999999999997</v>
      </c>
      <c r="H3624" s="583">
        <v>20.8</v>
      </c>
      <c r="I3624" s="604">
        <v>92</v>
      </c>
      <c r="J3624" s="604">
        <v>46</v>
      </c>
      <c r="K3624" s="707">
        <v>0</v>
      </c>
      <c r="L3624" s="751">
        <v>7</v>
      </c>
      <c r="M3624" s="581">
        <v>1</v>
      </c>
      <c r="N3624" s="634">
        <v>0.26</v>
      </c>
      <c r="O3624" s="740">
        <f t="shared" si="700"/>
        <v>0.63</v>
      </c>
      <c r="P3624" s="642">
        <v>0.33333333333333331</v>
      </c>
      <c r="Q3624" s="627" t="s">
        <v>426</v>
      </c>
    </row>
    <row r="3625" spans="1:17" x14ac:dyDescent="0.35">
      <c r="A3625" s="594">
        <v>9</v>
      </c>
      <c r="B3625" s="581">
        <v>31.56</v>
      </c>
      <c r="C3625" s="581">
        <v>30.72</v>
      </c>
      <c r="D3625" s="795">
        <v>30.12</v>
      </c>
      <c r="E3625" s="707">
        <v>0</v>
      </c>
      <c r="F3625" s="627">
        <v>30.56</v>
      </c>
      <c r="G3625" s="777">
        <v>36.200000000000003</v>
      </c>
      <c r="H3625" s="583">
        <v>23</v>
      </c>
      <c r="I3625" s="604">
        <v>92</v>
      </c>
      <c r="J3625" s="604">
        <v>48</v>
      </c>
      <c r="K3625" s="707">
        <v>0</v>
      </c>
      <c r="L3625" s="751">
        <v>7.4</v>
      </c>
      <c r="M3625" s="581">
        <v>0.72</v>
      </c>
      <c r="N3625" s="581">
        <v>1.57</v>
      </c>
      <c r="O3625" s="740">
        <f t="shared" si="700"/>
        <v>1.145</v>
      </c>
      <c r="P3625" s="642">
        <v>0.30208333333333331</v>
      </c>
      <c r="Q3625" s="627" t="s">
        <v>426</v>
      </c>
    </row>
    <row r="3626" spans="1:17" x14ac:dyDescent="0.35">
      <c r="A3626" s="735">
        <v>10</v>
      </c>
      <c r="B3626" s="581">
        <v>27.28</v>
      </c>
      <c r="C3626" s="759">
        <v>28.6</v>
      </c>
      <c r="D3626" s="627">
        <v>29.64</v>
      </c>
      <c r="E3626" s="707">
        <v>0</v>
      </c>
      <c r="F3626" s="627">
        <v>30.56</v>
      </c>
      <c r="G3626" s="777">
        <v>33.6</v>
      </c>
      <c r="H3626" s="583">
        <v>20.6</v>
      </c>
      <c r="I3626" s="604">
        <v>96</v>
      </c>
      <c r="J3626" s="604">
        <v>77</v>
      </c>
      <c r="K3626" s="707">
        <v>0</v>
      </c>
      <c r="L3626" s="751">
        <v>2.1</v>
      </c>
      <c r="M3626" s="581">
        <v>2.2799999999999998</v>
      </c>
      <c r="N3626" s="580">
        <v>0.28000000000000003</v>
      </c>
      <c r="O3626" s="740">
        <f t="shared" si="700"/>
        <v>1.2799999999999998</v>
      </c>
      <c r="P3626" s="642">
        <v>2.0833333333333332E-2</v>
      </c>
      <c r="Q3626" s="627" t="s">
        <v>426</v>
      </c>
    </row>
    <row r="3627" spans="1:17" x14ac:dyDescent="0.35">
      <c r="A3627" s="580" t="s">
        <v>16</v>
      </c>
      <c r="B3627" s="586">
        <f>SUM(B3617:B3626)</f>
        <v>291.94000000000005</v>
      </c>
      <c r="C3627" s="586">
        <f>SUM(C3617:C3626)</f>
        <v>288.72000000000003</v>
      </c>
      <c r="D3627" s="586">
        <f>SUM(D3617:D3626)</f>
        <v>288.88</v>
      </c>
      <c r="E3627" s="707">
        <v>0</v>
      </c>
      <c r="F3627" s="586">
        <f>SUM(F3617:F3626)</f>
        <v>305.39999999999998</v>
      </c>
      <c r="G3627" s="586">
        <f>SUM(G3617:G3626)</f>
        <v>342.6</v>
      </c>
      <c r="H3627" s="586">
        <f>SUM(H3617:H3626)</f>
        <v>213.8</v>
      </c>
      <c r="I3627" s="586">
        <f>SUM(I3617:I3626)</f>
        <v>940</v>
      </c>
      <c r="J3627" s="586">
        <f>SUM(J3617:J3626)</f>
        <v>546</v>
      </c>
      <c r="K3627" s="707">
        <v>0</v>
      </c>
      <c r="L3627" s="586">
        <f>SUM(L3617:L3626)</f>
        <v>58.559999999999995</v>
      </c>
      <c r="M3627" s="586">
        <f>SUM(M3617:M3626)</f>
        <v>9.2199999999999989</v>
      </c>
      <c r="N3627" s="586">
        <f>SUM(N3617:N3626)</f>
        <v>4.2300000000000004</v>
      </c>
      <c r="O3627" s="740">
        <f t="shared" si="700"/>
        <v>6.7249999999999996</v>
      </c>
      <c r="P3627" s="586"/>
      <c r="Q3627" s="586"/>
    </row>
    <row r="3628" spans="1:17" x14ac:dyDescent="0.35">
      <c r="A3628" s="580" t="s">
        <v>18</v>
      </c>
      <c r="B3628" s="586">
        <f>AVERAGE(B3617:B3626)</f>
        <v>29.194000000000006</v>
      </c>
      <c r="C3628" s="586">
        <f>AVERAGE(C3617:C3626)</f>
        <v>28.872000000000003</v>
      </c>
      <c r="D3628" s="586">
        <f>AVERAGE(D3617:D3626)</f>
        <v>28.887999999999998</v>
      </c>
      <c r="E3628" s="707">
        <v>0</v>
      </c>
      <c r="F3628" s="586">
        <f>AVERAGE(F3617:F3626)</f>
        <v>30.54</v>
      </c>
      <c r="G3628" s="586">
        <f>AVERAGE(G3617:G3626)</f>
        <v>34.260000000000005</v>
      </c>
      <c r="H3628" s="586">
        <f>AVERAGE(H3617:H3626)</f>
        <v>21.380000000000003</v>
      </c>
      <c r="I3628" s="586">
        <f>AVERAGE(I3617:I3626)</f>
        <v>94</v>
      </c>
      <c r="J3628" s="586">
        <f>AVERAGE(J3617:J3626)</f>
        <v>54.6</v>
      </c>
      <c r="K3628" s="707">
        <v>0</v>
      </c>
      <c r="L3628" s="586">
        <f>AVERAGE(L3617:L3626)</f>
        <v>5.8559999999999999</v>
      </c>
      <c r="M3628" s="586">
        <f>AVERAGE(M3617:M3626)</f>
        <v>0.92199999999999993</v>
      </c>
      <c r="N3628" s="586">
        <f>AVERAGE(N3617:N3626)</f>
        <v>0.42300000000000004</v>
      </c>
      <c r="O3628" s="740">
        <f t="shared" si="700"/>
        <v>0.67249999999999999</v>
      </c>
      <c r="P3628" s="586"/>
      <c r="Q3628" s="586"/>
    </row>
    <row r="3629" spans="1:17" x14ac:dyDescent="0.35">
      <c r="A3629" s="735">
        <v>11</v>
      </c>
      <c r="B3629" s="586">
        <v>28.16</v>
      </c>
      <c r="C3629" s="759">
        <v>27.84</v>
      </c>
      <c r="D3629" s="627">
        <v>28.28</v>
      </c>
      <c r="E3629" s="707">
        <v>0</v>
      </c>
      <c r="F3629" s="627">
        <v>30.4</v>
      </c>
      <c r="G3629" s="778">
        <v>31.2</v>
      </c>
      <c r="H3629" s="583">
        <v>19.8</v>
      </c>
      <c r="I3629" s="627">
        <v>96</v>
      </c>
      <c r="J3629" s="694">
        <v>61</v>
      </c>
      <c r="K3629" s="707">
        <v>0</v>
      </c>
      <c r="L3629" s="751">
        <v>5</v>
      </c>
      <c r="M3629" s="751">
        <v>0.93</v>
      </c>
      <c r="N3629" s="627">
        <v>0.18</v>
      </c>
      <c r="O3629" s="740">
        <f t="shared" si="700"/>
        <v>0.55500000000000005</v>
      </c>
      <c r="P3629" s="642">
        <v>0.29166666666666669</v>
      </c>
      <c r="Q3629" s="627">
        <v>9.1999999999999993</v>
      </c>
    </row>
    <row r="3630" spans="1:17" x14ac:dyDescent="0.35">
      <c r="A3630" s="594">
        <v>12</v>
      </c>
      <c r="B3630" s="581">
        <v>29.32</v>
      </c>
      <c r="C3630" s="759">
        <v>28.92</v>
      </c>
      <c r="D3630" s="627">
        <v>28.7</v>
      </c>
      <c r="E3630" s="707">
        <v>0</v>
      </c>
      <c r="F3630" s="627">
        <v>30.4</v>
      </c>
      <c r="G3630" s="777">
        <v>32.799999999999997</v>
      </c>
      <c r="H3630" s="583">
        <v>22.2</v>
      </c>
      <c r="I3630" s="604">
        <v>96</v>
      </c>
      <c r="J3630" s="604">
        <v>55</v>
      </c>
      <c r="K3630" s="707">
        <v>0</v>
      </c>
      <c r="L3630" s="627">
        <v>5.74</v>
      </c>
      <c r="M3630" s="581">
        <v>0.68</v>
      </c>
      <c r="N3630" s="581">
        <v>0.55000000000000004</v>
      </c>
      <c r="O3630" s="740">
        <f t="shared" si="700"/>
        <v>0.61499999999999999</v>
      </c>
      <c r="P3630" s="642">
        <v>0.17708333333333334</v>
      </c>
      <c r="Q3630" s="627" t="s">
        <v>426</v>
      </c>
    </row>
    <row r="3631" spans="1:17" x14ac:dyDescent="0.35">
      <c r="A3631" s="594">
        <v>13</v>
      </c>
      <c r="B3631" s="671">
        <v>29.29</v>
      </c>
      <c r="C3631" s="780">
        <v>29.4</v>
      </c>
      <c r="D3631" s="675">
        <v>29.08</v>
      </c>
      <c r="E3631" s="707">
        <v>0</v>
      </c>
      <c r="F3631" s="675">
        <v>30.44</v>
      </c>
      <c r="G3631" s="782">
        <v>33.4</v>
      </c>
      <c r="H3631" s="670">
        <v>23</v>
      </c>
      <c r="I3631" s="783">
        <v>88</v>
      </c>
      <c r="J3631" s="783">
        <v>53</v>
      </c>
      <c r="K3631" s="707">
        <v>0</v>
      </c>
      <c r="L3631" s="675">
        <v>5.26</v>
      </c>
      <c r="M3631" s="675">
        <v>0.72</v>
      </c>
      <c r="N3631" s="626">
        <v>0.81</v>
      </c>
      <c r="O3631" s="740">
        <f t="shared" si="700"/>
        <v>0.76500000000000001</v>
      </c>
      <c r="P3631" s="642">
        <v>0.14583333333333334</v>
      </c>
      <c r="Q3631" s="627" t="s">
        <v>426</v>
      </c>
    </row>
    <row r="3632" spans="1:17" x14ac:dyDescent="0.35">
      <c r="A3632" s="594">
        <v>14</v>
      </c>
      <c r="B3632" s="671">
        <v>31.96</v>
      </c>
      <c r="C3632" s="780">
        <v>30.36</v>
      </c>
      <c r="D3632" s="675">
        <v>29.52</v>
      </c>
      <c r="E3632" s="707">
        <v>0</v>
      </c>
      <c r="F3632" s="675">
        <v>30.6</v>
      </c>
      <c r="G3632" s="782">
        <v>35</v>
      </c>
      <c r="H3632" s="670">
        <v>22.2</v>
      </c>
      <c r="I3632" s="783">
        <v>92</v>
      </c>
      <c r="J3632" s="783">
        <v>49</v>
      </c>
      <c r="K3632" s="707">
        <v>0</v>
      </c>
      <c r="L3632" s="675"/>
      <c r="M3632" s="630">
        <v>0.95</v>
      </c>
      <c r="N3632" s="671">
        <v>0.31</v>
      </c>
      <c r="O3632" s="740">
        <f t="shared" si="700"/>
        <v>0.63</v>
      </c>
      <c r="P3632" s="642">
        <v>0.3125</v>
      </c>
      <c r="Q3632" s="627" t="s">
        <v>426</v>
      </c>
    </row>
    <row r="3633" spans="1:17" x14ac:dyDescent="0.35">
      <c r="A3633" s="594">
        <v>15</v>
      </c>
      <c r="B3633" s="671">
        <v>30.24</v>
      </c>
      <c r="C3633" s="780">
        <v>30.28</v>
      </c>
      <c r="D3633" s="675">
        <v>30.08</v>
      </c>
      <c r="E3633" s="707">
        <v>0</v>
      </c>
      <c r="F3633" s="675">
        <v>30.6</v>
      </c>
      <c r="G3633" s="782">
        <v>33.6</v>
      </c>
      <c r="H3633" s="670">
        <v>23</v>
      </c>
      <c r="I3633" s="783">
        <v>92</v>
      </c>
      <c r="J3633" s="783">
        <v>55</v>
      </c>
      <c r="K3633" s="707">
        <v>0</v>
      </c>
      <c r="L3633" s="675"/>
      <c r="M3633" s="671">
        <v>0.77</v>
      </c>
      <c r="N3633" s="626">
        <v>0.16</v>
      </c>
      <c r="O3633" s="740">
        <f t="shared" si="700"/>
        <v>0.46500000000000002</v>
      </c>
      <c r="P3633" s="642">
        <v>0.1111111111111111</v>
      </c>
      <c r="Q3633" s="627" t="s">
        <v>426</v>
      </c>
    </row>
    <row r="3634" spans="1:17" x14ac:dyDescent="0.35">
      <c r="A3634" s="594">
        <v>16</v>
      </c>
      <c r="B3634" s="671">
        <v>31.16</v>
      </c>
      <c r="C3634" s="780">
        <v>30.4</v>
      </c>
      <c r="D3634" s="781">
        <v>30</v>
      </c>
      <c r="E3634" s="707">
        <v>0</v>
      </c>
      <c r="F3634" s="675">
        <v>30.48</v>
      </c>
      <c r="G3634" s="782">
        <v>34</v>
      </c>
      <c r="H3634" s="670">
        <v>22</v>
      </c>
      <c r="I3634" s="783">
        <v>88</v>
      </c>
      <c r="J3634" s="783">
        <v>46</v>
      </c>
      <c r="K3634" s="707">
        <v>0</v>
      </c>
      <c r="L3634" s="627"/>
      <c r="M3634" s="671">
        <v>1.01</v>
      </c>
      <c r="N3634" s="678">
        <v>0.26</v>
      </c>
      <c r="O3634" s="740">
        <f t="shared" si="700"/>
        <v>0.63500000000000001</v>
      </c>
      <c r="P3634" s="642">
        <v>0.25</v>
      </c>
      <c r="Q3634" s="627" t="s">
        <v>426</v>
      </c>
    </row>
    <row r="3635" spans="1:17" x14ac:dyDescent="0.35">
      <c r="A3635" s="594">
        <v>17</v>
      </c>
      <c r="B3635" s="671">
        <v>31.44</v>
      </c>
      <c r="C3635" s="780">
        <v>30.84</v>
      </c>
      <c r="D3635" s="675">
        <v>30.28</v>
      </c>
      <c r="E3635" s="707">
        <v>0</v>
      </c>
      <c r="F3635" s="675">
        <v>30.52</v>
      </c>
      <c r="G3635" s="782">
        <v>34.200000000000003</v>
      </c>
      <c r="H3635" s="670">
        <v>23</v>
      </c>
      <c r="I3635" s="783">
        <v>84</v>
      </c>
      <c r="J3635" s="783">
        <v>46</v>
      </c>
      <c r="K3635" s="707">
        <v>0</v>
      </c>
      <c r="L3635" s="627"/>
      <c r="M3635" s="671">
        <v>0.75</v>
      </c>
      <c r="N3635" s="678">
        <v>0.46</v>
      </c>
      <c r="O3635" s="740">
        <f t="shared" si="700"/>
        <v>0.60499999999999998</v>
      </c>
      <c r="P3635" s="642" t="s">
        <v>432</v>
      </c>
      <c r="Q3635" s="627" t="s">
        <v>426</v>
      </c>
    </row>
    <row r="3636" spans="1:17" x14ac:dyDescent="0.35">
      <c r="A3636" s="594">
        <v>18</v>
      </c>
      <c r="B3636" s="758">
        <v>31</v>
      </c>
      <c r="C3636" s="780">
        <v>30.64</v>
      </c>
      <c r="D3636" s="675">
        <v>30.44</v>
      </c>
      <c r="E3636" s="707">
        <v>0</v>
      </c>
      <c r="F3636" s="786">
        <v>30.4</v>
      </c>
      <c r="G3636" s="784">
        <v>33.6</v>
      </c>
      <c r="H3636" s="670">
        <v>22.2</v>
      </c>
      <c r="I3636" s="785">
        <v>92</v>
      </c>
      <c r="J3636" s="785">
        <v>53</v>
      </c>
      <c r="K3636" s="707">
        <v>0</v>
      </c>
      <c r="L3636" s="627"/>
      <c r="M3636" s="630">
        <v>0.84</v>
      </c>
      <c r="N3636" s="758">
        <v>0.32</v>
      </c>
      <c r="O3636" s="740">
        <f t="shared" si="700"/>
        <v>0.57999999999999996</v>
      </c>
      <c r="P3636" s="642" t="s">
        <v>432</v>
      </c>
      <c r="Q3636" s="627" t="s">
        <v>426</v>
      </c>
    </row>
    <row r="3637" spans="1:17" x14ac:dyDescent="0.35">
      <c r="A3637" s="594">
        <v>19</v>
      </c>
      <c r="B3637" s="671">
        <v>32.4</v>
      </c>
      <c r="C3637" s="780">
        <v>31.16</v>
      </c>
      <c r="D3637" s="675">
        <v>30.6</v>
      </c>
      <c r="E3637" s="707">
        <v>0</v>
      </c>
      <c r="F3637" s="675">
        <v>30.52</v>
      </c>
      <c r="G3637" s="782">
        <v>35.4</v>
      </c>
      <c r="H3637" s="670">
        <v>22.6</v>
      </c>
      <c r="I3637" s="783">
        <v>92</v>
      </c>
      <c r="J3637" s="783">
        <v>47</v>
      </c>
      <c r="K3637" s="707">
        <v>0</v>
      </c>
      <c r="L3637" s="756"/>
      <c r="M3637" s="671">
        <v>0.91</v>
      </c>
      <c r="N3637" s="671">
        <v>0.25</v>
      </c>
      <c r="O3637" s="740">
        <f t="shared" si="700"/>
        <v>0.58000000000000007</v>
      </c>
      <c r="P3637" s="642" t="s">
        <v>432</v>
      </c>
      <c r="Q3637" s="627" t="s">
        <v>426</v>
      </c>
    </row>
    <row r="3638" spans="1:17" x14ac:dyDescent="0.35">
      <c r="A3638" s="735">
        <v>20</v>
      </c>
      <c r="B3638" s="671">
        <v>32.36</v>
      </c>
      <c r="C3638" s="780">
        <v>31.92</v>
      </c>
      <c r="D3638" s="675">
        <v>31.08</v>
      </c>
      <c r="E3638" s="707">
        <v>0</v>
      </c>
      <c r="F3638" s="675">
        <v>30.68</v>
      </c>
      <c r="G3638" s="782">
        <v>35.6</v>
      </c>
      <c r="H3638" s="670">
        <v>21.8</v>
      </c>
      <c r="I3638" s="783">
        <v>84</v>
      </c>
      <c r="J3638" s="783">
        <v>44</v>
      </c>
      <c r="K3638" s="707">
        <v>0</v>
      </c>
      <c r="L3638" s="756"/>
      <c r="M3638" s="671">
        <v>1.42</v>
      </c>
      <c r="N3638" s="630">
        <v>0.61</v>
      </c>
      <c r="O3638" s="740">
        <f t="shared" si="700"/>
        <v>1.0149999999999999</v>
      </c>
      <c r="P3638" s="642" t="s">
        <v>432</v>
      </c>
      <c r="Q3638" s="627" t="s">
        <v>426</v>
      </c>
    </row>
    <row r="3639" spans="1:17" x14ac:dyDescent="0.35">
      <c r="A3639" s="580" t="s">
        <v>16</v>
      </c>
      <c r="B3639" s="671">
        <f>SUM(B3629:B3638)</f>
        <v>307.33000000000004</v>
      </c>
      <c r="C3639" s="671">
        <f>SUM(C3629:C3638)</f>
        <v>301.76000000000005</v>
      </c>
      <c r="D3639" s="671">
        <f>SUM(D3629:D3638)</f>
        <v>298.06</v>
      </c>
      <c r="E3639" s="707">
        <v>0</v>
      </c>
      <c r="F3639" s="671">
        <f>SUM(F3629:F3638)</f>
        <v>305.04000000000002</v>
      </c>
      <c r="G3639" s="671">
        <f>SUM(G3629:G3638)</f>
        <v>338.8</v>
      </c>
      <c r="H3639" s="671">
        <f>SUM(H3629:H3638)</f>
        <v>221.79999999999998</v>
      </c>
      <c r="I3639" s="671">
        <f>SUM(I3629:I3638)</f>
        <v>904</v>
      </c>
      <c r="J3639" s="671">
        <f>SUM(J3629:J3638)</f>
        <v>509</v>
      </c>
      <c r="K3639" s="707">
        <v>0</v>
      </c>
      <c r="L3639" s="671">
        <f>SUM(L3629:L3638)</f>
        <v>16</v>
      </c>
      <c r="M3639" s="671">
        <f>SUM(M3629:M3638)</f>
        <v>8.98</v>
      </c>
      <c r="N3639" s="671">
        <f>SUM(N3629:N3638)</f>
        <v>3.91</v>
      </c>
      <c r="O3639" s="671">
        <f t="shared" ref="O3639" si="701">SUM(O3629:O3638)</f>
        <v>6.4449999999999994</v>
      </c>
      <c r="P3639" s="671"/>
      <c r="Q3639" s="671"/>
    </row>
    <row r="3640" spans="1:17" x14ac:dyDescent="0.35">
      <c r="A3640" s="580" t="s">
        <v>18</v>
      </c>
      <c r="B3640" s="671">
        <f>AVERAGE(B3629:B3638)</f>
        <v>30.733000000000004</v>
      </c>
      <c r="C3640" s="671">
        <f>AVERAGE(C3629:C3638)</f>
        <v>30.176000000000005</v>
      </c>
      <c r="D3640" s="671">
        <f>AVERAGE(D3629:D3638)</f>
        <v>29.806000000000001</v>
      </c>
      <c r="E3640" s="707">
        <v>0</v>
      </c>
      <c r="F3640" s="671">
        <f>AVERAGE(F3629:F3638)</f>
        <v>30.504000000000001</v>
      </c>
      <c r="G3640" s="671">
        <f>AVERAGE(G3629:G3638)</f>
        <v>33.880000000000003</v>
      </c>
      <c r="H3640" s="671">
        <f>AVERAGE(H3629:H3638)</f>
        <v>22.18</v>
      </c>
      <c r="I3640" s="671">
        <f>AVERAGE(I3629:I3638)</f>
        <v>90.4</v>
      </c>
      <c r="J3640" s="671">
        <f>AVERAGE(J3629:J3638)</f>
        <v>50.9</v>
      </c>
      <c r="K3640" s="707">
        <v>0</v>
      </c>
      <c r="L3640" s="671">
        <f>AVERAGE(L3629:L3638)</f>
        <v>5.333333333333333</v>
      </c>
      <c r="M3640" s="671">
        <f>AVERAGE(M3629:M3638)</f>
        <v>0.89800000000000002</v>
      </c>
      <c r="N3640" s="671">
        <f>AVERAGE(N3629:N3638)</f>
        <v>0.39100000000000001</v>
      </c>
      <c r="O3640" s="671">
        <f t="shared" ref="O3640" si="702">AVERAGE(O3629:O3638)</f>
        <v>0.64449999999999996</v>
      </c>
      <c r="P3640" s="671"/>
      <c r="Q3640" s="671"/>
    </row>
    <row r="3641" spans="1:17" x14ac:dyDescent="0.35">
      <c r="A3641" s="735">
        <v>21</v>
      </c>
      <c r="B3641" s="671">
        <v>30.16</v>
      </c>
      <c r="C3641" s="780">
        <v>30.16</v>
      </c>
      <c r="D3641" s="675">
        <v>30.6</v>
      </c>
      <c r="E3641" s="707">
        <v>0</v>
      </c>
      <c r="F3641" s="675">
        <v>30.64</v>
      </c>
      <c r="G3641" s="782">
        <v>33.6</v>
      </c>
      <c r="H3641" s="670">
        <v>21.4</v>
      </c>
      <c r="I3641" s="783">
        <v>96</v>
      </c>
      <c r="J3641" s="783">
        <v>55</v>
      </c>
      <c r="K3641" s="707">
        <v>0</v>
      </c>
      <c r="L3641" s="756">
        <v>5.4</v>
      </c>
      <c r="M3641" s="630">
        <v>1.27</v>
      </c>
      <c r="N3641" s="671">
        <v>0.17</v>
      </c>
      <c r="O3641" s="740">
        <f t="shared" si="700"/>
        <v>0.72</v>
      </c>
      <c r="P3641" s="642" t="s">
        <v>432</v>
      </c>
      <c r="Q3641" s="675">
        <v>15.3</v>
      </c>
    </row>
    <row r="3642" spans="1:17" x14ac:dyDescent="0.35">
      <c r="A3642" s="594">
        <v>22</v>
      </c>
      <c r="B3642" s="671">
        <v>30.48</v>
      </c>
      <c r="C3642" s="780">
        <v>30.04</v>
      </c>
      <c r="D3642" s="675">
        <v>30.28</v>
      </c>
      <c r="E3642" s="707">
        <v>0</v>
      </c>
      <c r="F3642" s="675">
        <v>30.52</v>
      </c>
      <c r="G3642" s="782">
        <v>34.6</v>
      </c>
      <c r="H3642" s="670">
        <v>22.8</v>
      </c>
      <c r="I3642" s="783">
        <v>96</v>
      </c>
      <c r="J3642" s="783">
        <v>49</v>
      </c>
      <c r="K3642" s="707">
        <v>0</v>
      </c>
      <c r="L3642" s="756">
        <v>5.94</v>
      </c>
      <c r="M3642" s="671">
        <v>0.89</v>
      </c>
      <c r="N3642" s="671">
        <v>0.26</v>
      </c>
      <c r="O3642" s="740">
        <f t="shared" si="700"/>
        <v>0.57499999999999996</v>
      </c>
      <c r="P3642" s="642" t="s">
        <v>432</v>
      </c>
      <c r="Q3642" s="627" t="s">
        <v>426</v>
      </c>
    </row>
    <row r="3643" spans="1:17" x14ac:dyDescent="0.35">
      <c r="A3643" s="594">
        <v>23</v>
      </c>
      <c r="B3643" s="671">
        <v>30.04</v>
      </c>
      <c r="C3643" s="780">
        <v>29.92</v>
      </c>
      <c r="D3643" s="675">
        <v>30.2</v>
      </c>
      <c r="E3643" s="707">
        <v>0</v>
      </c>
      <c r="F3643" s="786">
        <v>30.56</v>
      </c>
      <c r="G3643" s="782">
        <v>35</v>
      </c>
      <c r="H3643" s="670">
        <v>22.4</v>
      </c>
      <c r="I3643" s="783">
        <v>96</v>
      </c>
      <c r="J3643" s="783">
        <v>53</v>
      </c>
      <c r="K3643" s="707">
        <v>0</v>
      </c>
      <c r="L3643" s="756">
        <v>4.96</v>
      </c>
      <c r="M3643" s="671">
        <v>0.92</v>
      </c>
      <c r="N3643" s="671">
        <v>1.39</v>
      </c>
      <c r="O3643" s="740">
        <f t="shared" si="700"/>
        <v>1.155</v>
      </c>
      <c r="P3643" s="642" t="s">
        <v>432</v>
      </c>
      <c r="Q3643" s="627" t="s">
        <v>426</v>
      </c>
    </row>
    <row r="3644" spans="1:17" x14ac:dyDescent="0.35">
      <c r="A3644" s="594">
        <v>24</v>
      </c>
      <c r="B3644" s="671">
        <v>31.16</v>
      </c>
      <c r="C3644" s="780">
        <v>30.16</v>
      </c>
      <c r="D3644" s="675">
        <v>29.8</v>
      </c>
      <c r="E3644" s="707">
        <v>0</v>
      </c>
      <c r="F3644" s="675">
        <v>30.36</v>
      </c>
      <c r="G3644" s="782">
        <v>35</v>
      </c>
      <c r="H3644" s="670">
        <v>20</v>
      </c>
      <c r="I3644" s="783">
        <v>96</v>
      </c>
      <c r="J3644" s="783">
        <v>49</v>
      </c>
      <c r="K3644" s="707">
        <v>0</v>
      </c>
      <c r="L3644" s="756">
        <v>8.6</v>
      </c>
      <c r="M3644" s="671">
        <v>1.1299999999999999</v>
      </c>
      <c r="N3644" s="630">
        <v>0.47</v>
      </c>
      <c r="O3644" s="740">
        <f t="shared" si="700"/>
        <v>0.79999999999999993</v>
      </c>
      <c r="P3644" s="642" t="s">
        <v>432</v>
      </c>
      <c r="Q3644" s="627" t="s">
        <v>426</v>
      </c>
    </row>
    <row r="3645" spans="1:17" x14ac:dyDescent="0.35">
      <c r="A3645" s="594">
        <v>25</v>
      </c>
      <c r="B3645" s="671">
        <v>32.72</v>
      </c>
      <c r="C3645" s="780">
        <v>31.44</v>
      </c>
      <c r="D3645" s="675">
        <v>30.56</v>
      </c>
      <c r="E3645" s="707">
        <v>0</v>
      </c>
      <c r="F3645" s="675">
        <v>30.64</v>
      </c>
      <c r="G3645" s="778">
        <v>35.6</v>
      </c>
      <c r="H3645" s="583">
        <v>22.6</v>
      </c>
      <c r="I3645" s="783">
        <v>92</v>
      </c>
      <c r="J3645" s="783">
        <v>46</v>
      </c>
      <c r="K3645" s="707">
        <v>0</v>
      </c>
      <c r="L3645" s="751">
        <v>6.3</v>
      </c>
      <c r="M3645" s="652">
        <v>1.05</v>
      </c>
      <c r="N3645" s="581">
        <v>0.15</v>
      </c>
      <c r="O3645" s="740">
        <f t="shared" si="700"/>
        <v>0.6</v>
      </c>
      <c r="P3645" s="642" t="s">
        <v>432</v>
      </c>
      <c r="Q3645" s="627" t="s">
        <v>426</v>
      </c>
    </row>
    <row r="3646" spans="1:17" x14ac:dyDescent="0.35">
      <c r="A3646" s="594">
        <v>26</v>
      </c>
      <c r="B3646" s="581">
        <v>31.8</v>
      </c>
      <c r="C3646" s="759">
        <v>31.32</v>
      </c>
      <c r="D3646" s="627">
        <v>31.12</v>
      </c>
      <c r="E3646" s="707">
        <v>0</v>
      </c>
      <c r="F3646" s="627">
        <v>30.92</v>
      </c>
      <c r="G3646" s="777">
        <v>35.799999999999997</v>
      </c>
      <c r="H3646" s="583">
        <v>20</v>
      </c>
      <c r="I3646" s="604">
        <v>96</v>
      </c>
      <c r="J3646" s="604">
        <v>45</v>
      </c>
      <c r="K3646" s="707">
        <v>0</v>
      </c>
      <c r="L3646" s="751">
        <v>6.4</v>
      </c>
      <c r="M3646" s="576">
        <v>0.88</v>
      </c>
      <c r="N3646" s="576">
        <v>0.36</v>
      </c>
      <c r="O3646" s="740">
        <f t="shared" si="700"/>
        <v>0.62</v>
      </c>
      <c r="P3646" s="642" t="s">
        <v>432</v>
      </c>
      <c r="Q3646" s="627" t="s">
        <v>426</v>
      </c>
    </row>
    <row r="3647" spans="1:17" x14ac:dyDescent="0.35">
      <c r="A3647" s="594">
        <v>27</v>
      </c>
      <c r="B3647" s="581">
        <v>31.08</v>
      </c>
      <c r="C3647" s="759">
        <v>31.04</v>
      </c>
      <c r="D3647" s="627">
        <v>30.92</v>
      </c>
      <c r="E3647" s="707">
        <v>0</v>
      </c>
      <c r="F3647" s="627">
        <v>30.8</v>
      </c>
      <c r="G3647" s="777">
        <v>34.200000000000003</v>
      </c>
      <c r="H3647" s="583">
        <v>21.6</v>
      </c>
      <c r="I3647" s="604">
        <v>92</v>
      </c>
      <c r="J3647" s="604">
        <v>58</v>
      </c>
      <c r="K3647" s="707">
        <v>0</v>
      </c>
      <c r="L3647" s="634">
        <v>7.6</v>
      </c>
      <c r="M3647" s="581">
        <v>1.41</v>
      </c>
      <c r="N3647" s="580">
        <v>1.1100000000000001</v>
      </c>
      <c r="O3647" s="740">
        <f t="shared" si="700"/>
        <v>1.26</v>
      </c>
      <c r="P3647" s="642" t="s">
        <v>432</v>
      </c>
      <c r="Q3647" s="627" t="s">
        <v>426</v>
      </c>
    </row>
    <row r="3648" spans="1:17" x14ac:dyDescent="0.35">
      <c r="A3648" s="594">
        <v>28</v>
      </c>
      <c r="B3648" s="581">
        <v>31.2</v>
      </c>
      <c r="C3648" s="759">
        <v>30.68</v>
      </c>
      <c r="D3648" s="627">
        <v>30.4</v>
      </c>
      <c r="E3648" s="707">
        <v>0</v>
      </c>
      <c r="F3648" s="627">
        <v>30.8</v>
      </c>
      <c r="G3648" s="777">
        <v>35</v>
      </c>
      <c r="H3648" s="583">
        <v>21.6</v>
      </c>
      <c r="I3648" s="604">
        <v>92</v>
      </c>
      <c r="J3648" s="604">
        <v>49</v>
      </c>
      <c r="K3648" s="707">
        <v>0</v>
      </c>
      <c r="L3648" s="627">
        <v>5.34</v>
      </c>
      <c r="M3648" s="581">
        <v>0.86</v>
      </c>
      <c r="N3648" s="580">
        <v>1.08</v>
      </c>
      <c r="O3648" s="740">
        <f t="shared" si="700"/>
        <v>0.97</v>
      </c>
      <c r="P3648" s="642" t="s">
        <v>432</v>
      </c>
      <c r="Q3648" s="627" t="s">
        <v>426</v>
      </c>
    </row>
    <row r="3649" spans="1:17" x14ac:dyDescent="0.35">
      <c r="A3649" s="594">
        <v>29</v>
      </c>
      <c r="B3649" s="581">
        <v>31.68</v>
      </c>
      <c r="C3649" s="759">
        <v>31.12</v>
      </c>
      <c r="D3649" s="627">
        <v>30.76</v>
      </c>
      <c r="E3649" s="707">
        <v>0</v>
      </c>
      <c r="F3649" s="627">
        <v>30.8</v>
      </c>
      <c r="G3649" s="777">
        <v>34.200000000000003</v>
      </c>
      <c r="H3649" s="583">
        <v>23</v>
      </c>
      <c r="I3649" s="604">
        <v>92</v>
      </c>
      <c r="J3649" s="604">
        <v>55</v>
      </c>
      <c r="K3649" s="707">
        <v>0</v>
      </c>
      <c r="L3649" s="627">
        <v>7.56</v>
      </c>
      <c r="M3649" s="581">
        <v>1.62</v>
      </c>
      <c r="N3649" s="580">
        <v>0.67</v>
      </c>
      <c r="O3649" s="740">
        <f t="shared" si="700"/>
        <v>1.145</v>
      </c>
      <c r="P3649" s="642" t="s">
        <v>432</v>
      </c>
      <c r="Q3649" s="627" t="s">
        <v>426</v>
      </c>
    </row>
    <row r="3650" spans="1:17" ht="15" thickBot="1" x14ac:dyDescent="0.4">
      <c r="A3650" s="594">
        <v>30</v>
      </c>
      <c r="B3650" s="581">
        <v>31.92</v>
      </c>
      <c r="C3650" s="759">
        <v>31</v>
      </c>
      <c r="D3650" s="627">
        <v>30.68</v>
      </c>
      <c r="E3650" s="707">
        <v>0</v>
      </c>
      <c r="F3650" s="627">
        <v>30.8</v>
      </c>
      <c r="G3650" s="777">
        <v>35.200000000000003</v>
      </c>
      <c r="H3650" s="583">
        <v>21.6</v>
      </c>
      <c r="I3650" s="604">
        <v>92</v>
      </c>
      <c r="J3650" s="604">
        <v>45</v>
      </c>
      <c r="K3650" s="707">
        <v>0</v>
      </c>
      <c r="L3650" s="627">
        <v>5.0999999999999996</v>
      </c>
      <c r="M3650" s="581">
        <v>0.91</v>
      </c>
      <c r="N3650" s="580">
        <v>0.22</v>
      </c>
      <c r="O3650" s="740">
        <f t="shared" si="700"/>
        <v>0.56500000000000006</v>
      </c>
      <c r="P3650" s="642" t="s">
        <v>432</v>
      </c>
      <c r="Q3650" s="627" t="s">
        <v>426</v>
      </c>
    </row>
    <row r="3651" spans="1:17" ht="15" thickBot="1" x14ac:dyDescent="0.4">
      <c r="A3651" s="597">
        <v>31</v>
      </c>
      <c r="B3651" s="581">
        <v>31.52</v>
      </c>
      <c r="C3651" s="759">
        <v>31.12</v>
      </c>
      <c r="D3651" s="627">
        <v>31</v>
      </c>
      <c r="E3651" s="707">
        <v>0</v>
      </c>
      <c r="F3651" s="627">
        <v>31</v>
      </c>
      <c r="G3651" s="777">
        <v>35</v>
      </c>
      <c r="H3651" s="583">
        <v>22</v>
      </c>
      <c r="I3651" s="604">
        <v>85</v>
      </c>
      <c r="J3651" s="604">
        <v>50</v>
      </c>
      <c r="K3651" s="707">
        <v>0</v>
      </c>
      <c r="L3651" s="627">
        <v>5.84</v>
      </c>
      <c r="M3651" s="581">
        <v>1.23</v>
      </c>
      <c r="N3651" s="580">
        <v>0.69</v>
      </c>
      <c r="O3651" s="740">
        <f t="shared" si="700"/>
        <v>0.96</v>
      </c>
      <c r="P3651" s="642" t="s">
        <v>432</v>
      </c>
      <c r="Q3651" s="627" t="s">
        <v>426</v>
      </c>
    </row>
    <row r="3652" spans="1:17" x14ac:dyDescent="0.35">
      <c r="A3652" s="580" t="s">
        <v>16</v>
      </c>
      <c r="B3652" s="581">
        <f>SUM(B3641:B3651)</f>
        <v>343.76</v>
      </c>
      <c r="C3652" s="581">
        <f>SUM(C3641:C3651)</f>
        <v>338</v>
      </c>
      <c r="D3652" s="581">
        <f>SUM(D3641:D3651)</f>
        <v>336.32000000000005</v>
      </c>
      <c r="E3652" s="707">
        <v>0</v>
      </c>
      <c r="F3652" s="581">
        <f>SUM(F3641:F3651)</f>
        <v>337.84000000000003</v>
      </c>
      <c r="G3652" s="581">
        <f>SUM(G3641:G3651)</f>
        <v>383.19999999999993</v>
      </c>
      <c r="H3652" s="581">
        <f>SUM(H3641:H3651)</f>
        <v>238.99999999999997</v>
      </c>
      <c r="I3652" s="581">
        <f>SUM(I3641:I3651)</f>
        <v>1025</v>
      </c>
      <c r="J3652" s="581">
        <f>SUM(J3641:J3651)</f>
        <v>554</v>
      </c>
      <c r="K3652" s="707">
        <v>0</v>
      </c>
      <c r="L3652" s="581">
        <f>SUM(L3641:L3651)</f>
        <v>69.040000000000006</v>
      </c>
      <c r="M3652" s="581">
        <f>SUM(M3641:M3651)</f>
        <v>12.170000000000002</v>
      </c>
      <c r="N3652" s="581">
        <f>SUM(N3641:N3651)</f>
        <v>6.57</v>
      </c>
      <c r="O3652" s="740">
        <f t="shared" si="700"/>
        <v>9.370000000000001</v>
      </c>
      <c r="P3652" s="581"/>
      <c r="Q3652" s="581"/>
    </row>
    <row r="3653" spans="1:17" x14ac:dyDescent="0.35">
      <c r="A3653" s="580" t="s">
        <v>18</v>
      </c>
      <c r="B3653" s="581">
        <f>AVERAGE(B3641:B3651)</f>
        <v>31.25090909090909</v>
      </c>
      <c r="C3653" s="581">
        <f>AVERAGE(C3641:C3651)</f>
        <v>30.727272727272727</v>
      </c>
      <c r="D3653" s="581">
        <f>AVERAGE(D3641:D3651)</f>
        <v>30.574545454545458</v>
      </c>
      <c r="E3653" s="707">
        <v>0</v>
      </c>
      <c r="F3653" s="581">
        <f>AVERAGE(F3641:F3651)</f>
        <v>30.712727272727275</v>
      </c>
      <c r="G3653" s="581">
        <f>AVERAGE(G3641:G3651)</f>
        <v>34.836363636363629</v>
      </c>
      <c r="H3653" s="581">
        <f>AVERAGE(H3641:H3651)</f>
        <v>21.727272727272723</v>
      </c>
      <c r="I3653" s="581">
        <f>AVERAGE(I3641:I3651)</f>
        <v>93.181818181818187</v>
      </c>
      <c r="J3653" s="581">
        <f>AVERAGE(J3641:J3651)</f>
        <v>50.363636363636367</v>
      </c>
      <c r="K3653" s="707">
        <v>0</v>
      </c>
      <c r="L3653" s="581">
        <f>AVERAGE(L3641:L3651)</f>
        <v>6.2763636363636373</v>
      </c>
      <c r="M3653" s="581">
        <f>AVERAGE(M3641:M3651)</f>
        <v>1.1063636363636364</v>
      </c>
      <c r="N3653" s="581">
        <f>AVERAGE(N3641:N3651)</f>
        <v>0.59727272727272729</v>
      </c>
      <c r="O3653" s="740">
        <f t="shared" si="700"/>
        <v>0.85181818181818181</v>
      </c>
      <c r="P3653" s="581"/>
      <c r="Q3653" s="581"/>
    </row>
    <row r="3654" spans="1:17" x14ac:dyDescent="0.35">
      <c r="A3654" s="580" t="s">
        <v>417</v>
      </c>
      <c r="B3654" s="581">
        <f>B3652+B3639+B3627</f>
        <v>943.03000000000009</v>
      </c>
      <c r="C3654" s="581">
        <f>C3652+C3639+C3627</f>
        <v>928.48</v>
      </c>
      <c r="D3654" s="581">
        <f>D3652+D3639+D3627</f>
        <v>923.2600000000001</v>
      </c>
      <c r="E3654" s="707">
        <v>0</v>
      </c>
      <c r="F3654" s="581">
        <f>F3652+F3639+F3627</f>
        <v>948.28000000000009</v>
      </c>
      <c r="G3654" s="581">
        <f>G3652+G3639+G3627</f>
        <v>1064.5999999999999</v>
      </c>
      <c r="H3654" s="581">
        <f>H3652+H3639+H3627</f>
        <v>674.59999999999991</v>
      </c>
      <c r="I3654" s="581">
        <f>I3652+I3639+I3627</f>
        <v>2869</v>
      </c>
      <c r="J3654" s="581">
        <f>J3652+J3639+J3627</f>
        <v>1609</v>
      </c>
      <c r="K3654" s="707">
        <v>0</v>
      </c>
      <c r="L3654" s="581">
        <f>L3652+L3639+L3627</f>
        <v>143.6</v>
      </c>
      <c r="M3654" s="581">
        <f>M3652+M3639+M3627</f>
        <v>30.37</v>
      </c>
      <c r="N3654" s="581">
        <f>N3652+N3639+N3627</f>
        <v>14.71</v>
      </c>
      <c r="O3654" s="740">
        <f t="shared" si="700"/>
        <v>22.54</v>
      </c>
      <c r="P3654" s="581"/>
      <c r="Q3654" s="581"/>
    </row>
    <row r="3655" spans="1:17" x14ac:dyDescent="0.35">
      <c r="A3655" s="580" t="s">
        <v>21</v>
      </c>
      <c r="B3655" s="581">
        <f>B3654/31</f>
        <v>30.420322580645163</v>
      </c>
      <c r="C3655" s="581">
        <f>C3654/31</f>
        <v>29.950967741935486</v>
      </c>
      <c r="D3655" s="581">
        <f>D3654/31</f>
        <v>29.782580645161293</v>
      </c>
      <c r="E3655" s="707">
        <v>0</v>
      </c>
      <c r="F3655" s="581">
        <f>F3654/31</f>
        <v>30.589677419354842</v>
      </c>
      <c r="G3655" s="581">
        <f>G3654/31</f>
        <v>34.341935483870962</v>
      </c>
      <c r="H3655" s="581">
        <f>H3654/31</f>
        <v>21.761290322580642</v>
      </c>
      <c r="I3655" s="581">
        <f>I3654/31</f>
        <v>92.548387096774192</v>
      </c>
      <c r="J3655" s="581">
        <f>J3654/31</f>
        <v>51.903225806451616</v>
      </c>
      <c r="K3655" s="707">
        <v>0</v>
      </c>
      <c r="L3655" s="581">
        <f>L3654/31</f>
        <v>4.6322580645161286</v>
      </c>
      <c r="M3655" s="581">
        <f>M3654/31</f>
        <v>0.97967741935483876</v>
      </c>
      <c r="N3655" s="581">
        <f>N3654/31</f>
        <v>0.47451612903225809</v>
      </c>
      <c r="O3655" s="740">
        <f t="shared" si="700"/>
        <v>0.72709677419354846</v>
      </c>
      <c r="P3655" s="581"/>
      <c r="Q3655" s="581"/>
    </row>
    <row r="3656" spans="1:17" x14ac:dyDescent="0.35">
      <c r="A3656" s="634"/>
      <c r="B3656" s="634"/>
      <c r="C3656" s="634"/>
      <c r="D3656" s="634"/>
      <c r="E3656" s="634"/>
      <c r="F3656" s="634"/>
      <c r="G3656" s="634"/>
      <c r="H3656" s="634"/>
      <c r="I3656" s="634"/>
      <c r="J3656" s="634"/>
      <c r="K3656" s="634"/>
      <c r="L3656" s="634"/>
      <c r="M3656" s="634"/>
      <c r="N3656" s="634"/>
      <c r="O3656" s="634"/>
      <c r="P3656" s="634"/>
      <c r="Q3656" s="634"/>
    </row>
    <row r="3657" spans="1:17" ht="15" thickBot="1" x14ac:dyDescent="0.4">
      <c r="A3657" s="634"/>
      <c r="B3657" s="1589" t="s">
        <v>433</v>
      </c>
      <c r="C3657" s="1589"/>
      <c r="D3657" s="1589"/>
      <c r="E3657" s="1589"/>
      <c r="F3657" s="1589"/>
      <c r="G3657" s="1589"/>
      <c r="H3657" s="1589"/>
      <c r="I3657" s="1589"/>
      <c r="J3657" s="1589"/>
      <c r="K3657" s="1589"/>
      <c r="L3657" s="1589"/>
      <c r="M3657" s="1589"/>
      <c r="N3657" s="658"/>
      <c r="O3657" s="658"/>
      <c r="P3657" s="657"/>
      <c r="Q3657" s="634"/>
    </row>
    <row r="3658" spans="1:17" ht="28.5" customHeight="1" x14ac:dyDescent="0.35">
      <c r="A3658" s="1569" t="s">
        <v>1</v>
      </c>
      <c r="B3658" s="1460" t="s">
        <v>23</v>
      </c>
      <c r="C3658" s="1578"/>
      <c r="D3658" s="1578"/>
      <c r="E3658" s="1578"/>
      <c r="F3658" s="1571"/>
      <c r="G3658" s="1460" t="s">
        <v>24</v>
      </c>
      <c r="H3658" s="1571"/>
      <c r="I3658" s="1460" t="s">
        <v>4</v>
      </c>
      <c r="J3658" s="1571"/>
      <c r="K3658" s="1572" t="s">
        <v>5</v>
      </c>
      <c r="L3658" s="1573"/>
      <c r="M3658" s="1590" t="s">
        <v>6</v>
      </c>
      <c r="N3658" s="1591"/>
      <c r="O3658" s="1592"/>
      <c r="P3658" s="1593" t="s">
        <v>7</v>
      </c>
      <c r="Q3658" s="1593" t="s">
        <v>8</v>
      </c>
    </row>
    <row r="3659" spans="1:17" ht="26" x14ac:dyDescent="0.35">
      <c r="A3659" s="1597"/>
      <c r="B3659" s="568" t="s">
        <v>396</v>
      </c>
      <c r="C3659" s="568" t="s">
        <v>399</v>
      </c>
      <c r="D3659" s="709" t="s">
        <v>322</v>
      </c>
      <c r="E3659" s="709" t="s">
        <v>228</v>
      </c>
      <c r="F3659" s="709" t="s">
        <v>229</v>
      </c>
      <c r="G3659" s="568" t="s">
        <v>9</v>
      </c>
      <c r="H3659" s="568" t="s">
        <v>10</v>
      </c>
      <c r="I3659" s="568" t="s">
        <v>9</v>
      </c>
      <c r="J3659" s="568" t="s">
        <v>10</v>
      </c>
      <c r="K3659" s="568" t="s">
        <v>11</v>
      </c>
      <c r="L3659" s="568" t="s">
        <v>12</v>
      </c>
      <c r="M3659" s="606" t="s">
        <v>13</v>
      </c>
      <c r="N3659" s="606" t="s">
        <v>14</v>
      </c>
      <c r="O3659" s="606" t="s">
        <v>15</v>
      </c>
      <c r="P3659" s="1579"/>
      <c r="Q3659" s="1579"/>
    </row>
    <row r="3660" spans="1:17" x14ac:dyDescent="0.35">
      <c r="A3660" s="735">
        <v>1</v>
      </c>
      <c r="B3660" s="627">
        <v>29.52</v>
      </c>
      <c r="C3660" s="627">
        <v>29.68</v>
      </c>
      <c r="D3660" s="627">
        <v>30.14</v>
      </c>
      <c r="E3660" s="707">
        <v>0</v>
      </c>
      <c r="F3660" s="627">
        <v>30.8</v>
      </c>
      <c r="G3660" s="751">
        <v>32.6</v>
      </c>
      <c r="H3660" s="627">
        <v>20.8</v>
      </c>
      <c r="I3660" s="627">
        <v>96</v>
      </c>
      <c r="J3660" s="627">
        <v>47</v>
      </c>
      <c r="K3660" s="707">
        <v>0</v>
      </c>
      <c r="L3660" s="751">
        <v>4.4800000000000004</v>
      </c>
      <c r="M3660" s="627">
        <v>0.77</v>
      </c>
      <c r="N3660" s="627">
        <v>0.28999999999999998</v>
      </c>
      <c r="O3660" s="740">
        <f>AVERAGE(M3660:N3660)</f>
        <v>0.53</v>
      </c>
      <c r="P3660" s="642" t="s">
        <v>432</v>
      </c>
      <c r="Q3660" s="627" t="s">
        <v>426</v>
      </c>
    </row>
    <row r="3661" spans="1:17" x14ac:dyDescent="0.35">
      <c r="A3661" s="735">
        <v>2</v>
      </c>
      <c r="B3661" s="576">
        <v>30.88</v>
      </c>
      <c r="C3661" s="774">
        <v>30.16</v>
      </c>
      <c r="D3661" s="807">
        <v>29.68</v>
      </c>
      <c r="E3661" s="707">
        <v>0</v>
      </c>
      <c r="F3661" s="627">
        <v>30.76</v>
      </c>
      <c r="G3661" s="776">
        <v>37</v>
      </c>
      <c r="H3661" s="572">
        <v>20.399999999999999</v>
      </c>
      <c r="I3661" s="750">
        <v>96</v>
      </c>
      <c r="J3661" s="750">
        <v>42</v>
      </c>
      <c r="K3661" s="707">
        <v>0</v>
      </c>
      <c r="L3661" s="751">
        <v>6.3</v>
      </c>
      <c r="M3661" s="751">
        <v>1.08</v>
      </c>
      <c r="N3661" s="627">
        <v>0.41</v>
      </c>
      <c r="O3661" s="740">
        <f t="shared" ref="O3661:O3697" si="703">AVERAGE(M3661:N3661)</f>
        <v>0.745</v>
      </c>
      <c r="P3661" s="642" t="s">
        <v>432</v>
      </c>
      <c r="Q3661" s="627" t="s">
        <v>426</v>
      </c>
    </row>
    <row r="3662" spans="1:17" x14ac:dyDescent="0.35">
      <c r="A3662" s="594">
        <v>3</v>
      </c>
      <c r="B3662" s="581">
        <v>32.159999999999997</v>
      </c>
      <c r="C3662" s="759">
        <v>31.2</v>
      </c>
      <c r="D3662" s="627">
        <v>30.44</v>
      </c>
      <c r="E3662" s="707">
        <v>0</v>
      </c>
      <c r="F3662" s="627">
        <v>30.8</v>
      </c>
      <c r="G3662" s="777">
        <v>36</v>
      </c>
      <c r="H3662" s="583">
        <v>20</v>
      </c>
      <c r="I3662" s="604">
        <v>92</v>
      </c>
      <c r="J3662" s="604">
        <v>42</v>
      </c>
      <c r="K3662" s="707">
        <v>0</v>
      </c>
      <c r="L3662" s="751">
        <v>6.52</v>
      </c>
      <c r="M3662" s="751">
        <v>1.5</v>
      </c>
      <c r="N3662" s="627">
        <v>0.37</v>
      </c>
      <c r="O3662" s="740">
        <f t="shared" si="703"/>
        <v>0.93500000000000005</v>
      </c>
      <c r="P3662" s="642" t="s">
        <v>432</v>
      </c>
      <c r="Q3662" s="627" t="s">
        <v>426</v>
      </c>
    </row>
    <row r="3663" spans="1:17" x14ac:dyDescent="0.35">
      <c r="A3663" s="594">
        <v>4</v>
      </c>
      <c r="B3663" s="627">
        <v>29.16</v>
      </c>
      <c r="C3663" s="627">
        <v>30</v>
      </c>
      <c r="D3663" s="586">
        <v>30.56</v>
      </c>
      <c r="E3663" s="707">
        <v>0</v>
      </c>
      <c r="F3663" s="627">
        <v>30.8</v>
      </c>
      <c r="G3663" s="778">
        <v>35</v>
      </c>
      <c r="H3663" s="579">
        <v>22.4</v>
      </c>
      <c r="I3663" s="694">
        <v>93</v>
      </c>
      <c r="J3663" s="694">
        <v>71</v>
      </c>
      <c r="K3663" s="707">
        <v>0</v>
      </c>
      <c r="L3663" s="751">
        <v>0.96</v>
      </c>
      <c r="M3663" s="627">
        <v>1.35</v>
      </c>
      <c r="N3663" s="578">
        <v>0.44</v>
      </c>
      <c r="O3663" s="740">
        <f t="shared" si="703"/>
        <v>0.89500000000000002</v>
      </c>
      <c r="P3663" s="642" t="s">
        <v>432</v>
      </c>
      <c r="Q3663" s="627" t="s">
        <v>426</v>
      </c>
    </row>
    <row r="3664" spans="1:17" x14ac:dyDescent="0.35">
      <c r="A3664" s="594">
        <v>5</v>
      </c>
      <c r="B3664" s="627">
        <v>32.28</v>
      </c>
      <c r="C3664" s="627">
        <v>30.08</v>
      </c>
      <c r="D3664" s="586">
        <v>29.72</v>
      </c>
      <c r="E3664" s="707">
        <v>0</v>
      </c>
      <c r="F3664" s="627">
        <v>31</v>
      </c>
      <c r="G3664" s="777">
        <v>35.799999999999997</v>
      </c>
      <c r="H3664" s="583">
        <v>21.4</v>
      </c>
      <c r="I3664" s="694">
        <v>92</v>
      </c>
      <c r="J3664" s="694">
        <v>42</v>
      </c>
      <c r="K3664" s="707">
        <v>0</v>
      </c>
      <c r="L3664" s="751">
        <v>4.5</v>
      </c>
      <c r="M3664" s="578">
        <v>1</v>
      </c>
      <c r="N3664" s="586">
        <v>1.66</v>
      </c>
      <c r="O3664" s="740">
        <f t="shared" si="703"/>
        <v>1.33</v>
      </c>
      <c r="P3664" s="642" t="s">
        <v>432</v>
      </c>
      <c r="Q3664" s="627" t="s">
        <v>426</v>
      </c>
    </row>
    <row r="3665" spans="1:17" x14ac:dyDescent="0.35">
      <c r="A3665" s="594">
        <v>6</v>
      </c>
      <c r="B3665" s="581">
        <v>29.2</v>
      </c>
      <c r="C3665" s="759">
        <v>30</v>
      </c>
      <c r="D3665" s="627">
        <v>30.4</v>
      </c>
      <c r="E3665" s="707">
        <v>0</v>
      </c>
      <c r="F3665" s="627">
        <v>31</v>
      </c>
      <c r="G3665" s="777">
        <v>35.6</v>
      </c>
      <c r="H3665" s="583">
        <v>21</v>
      </c>
      <c r="I3665" s="604">
        <v>92</v>
      </c>
      <c r="J3665" s="604">
        <v>55</v>
      </c>
      <c r="K3665" s="707">
        <v>0</v>
      </c>
      <c r="L3665" s="751">
        <v>4.6399999999999997</v>
      </c>
      <c r="M3665" s="581">
        <v>0.98599999999999999</v>
      </c>
      <c r="N3665" s="580">
        <v>0.41</v>
      </c>
      <c r="O3665" s="740">
        <f t="shared" si="703"/>
        <v>0.69799999999999995</v>
      </c>
      <c r="P3665" s="642" t="s">
        <v>432</v>
      </c>
      <c r="Q3665" s="627">
        <v>11.2</v>
      </c>
    </row>
    <row r="3666" spans="1:17" x14ac:dyDescent="0.35">
      <c r="A3666" s="594">
        <v>7</v>
      </c>
      <c r="B3666" s="581">
        <v>30.52</v>
      </c>
      <c r="C3666" s="759">
        <v>29.4</v>
      </c>
      <c r="D3666" s="627">
        <v>30.12</v>
      </c>
      <c r="E3666" s="707">
        <v>0</v>
      </c>
      <c r="F3666" s="627">
        <v>30.8</v>
      </c>
      <c r="G3666" s="777">
        <v>35.4</v>
      </c>
      <c r="H3666" s="583">
        <v>22.2</v>
      </c>
      <c r="I3666" s="604">
        <v>92</v>
      </c>
      <c r="J3666" s="604">
        <v>47</v>
      </c>
      <c r="K3666" s="707">
        <v>0</v>
      </c>
      <c r="L3666" s="751">
        <v>7.02</v>
      </c>
      <c r="M3666" s="580">
        <v>1.06</v>
      </c>
      <c r="N3666" s="581">
        <v>0.73</v>
      </c>
      <c r="O3666" s="740">
        <f t="shared" si="703"/>
        <v>0.89500000000000002</v>
      </c>
      <c r="P3666" s="642" t="s">
        <v>432</v>
      </c>
      <c r="Q3666" s="627" t="s">
        <v>426</v>
      </c>
    </row>
    <row r="3667" spans="1:17" x14ac:dyDescent="0.35">
      <c r="A3667" s="594">
        <v>8</v>
      </c>
      <c r="B3667" s="581">
        <v>30.76</v>
      </c>
      <c r="C3667" s="759">
        <v>30.24</v>
      </c>
      <c r="D3667" s="627">
        <v>30.4</v>
      </c>
      <c r="E3667" s="707">
        <v>0</v>
      </c>
      <c r="F3667" s="627">
        <v>30.8</v>
      </c>
      <c r="G3667" s="777">
        <v>34.4</v>
      </c>
      <c r="H3667" s="583">
        <v>22</v>
      </c>
      <c r="I3667" s="604">
        <v>88</v>
      </c>
      <c r="J3667" s="604">
        <v>47</v>
      </c>
      <c r="K3667" s="707">
        <v>0</v>
      </c>
      <c r="L3667" s="751">
        <v>7.5</v>
      </c>
      <c r="M3667" s="581">
        <v>1.18</v>
      </c>
      <c r="N3667" s="634">
        <v>0.22</v>
      </c>
      <c r="O3667" s="740">
        <f t="shared" si="703"/>
        <v>0.7</v>
      </c>
      <c r="P3667" s="642" t="s">
        <v>432</v>
      </c>
      <c r="Q3667" s="627" t="s">
        <v>426</v>
      </c>
    </row>
    <row r="3668" spans="1:17" x14ac:dyDescent="0.35">
      <c r="A3668" s="594">
        <v>9</v>
      </c>
      <c r="B3668" s="581">
        <v>31.44</v>
      </c>
      <c r="C3668" s="581">
        <v>30.88</v>
      </c>
      <c r="D3668" s="795">
        <v>30.4</v>
      </c>
      <c r="E3668" s="707">
        <v>0</v>
      </c>
      <c r="F3668" s="627">
        <v>30.96</v>
      </c>
      <c r="G3668" s="777">
        <v>35</v>
      </c>
      <c r="H3668" s="583">
        <v>21.8</v>
      </c>
      <c r="I3668" s="604">
        <v>84</v>
      </c>
      <c r="J3668" s="604">
        <v>46</v>
      </c>
      <c r="K3668" s="707">
        <v>0</v>
      </c>
      <c r="L3668" s="751">
        <v>4.32</v>
      </c>
      <c r="M3668" s="581">
        <v>0.68</v>
      </c>
      <c r="N3668" s="581">
        <v>0.2</v>
      </c>
      <c r="O3668" s="740">
        <f t="shared" si="703"/>
        <v>0.44000000000000006</v>
      </c>
      <c r="P3668" s="642" t="s">
        <v>432</v>
      </c>
      <c r="Q3668" s="627" t="s">
        <v>426</v>
      </c>
    </row>
    <row r="3669" spans="1:17" x14ac:dyDescent="0.35">
      <c r="A3669" s="735">
        <v>10</v>
      </c>
      <c r="B3669" s="581">
        <v>31.84</v>
      </c>
      <c r="C3669" s="759">
        <v>31.2</v>
      </c>
      <c r="D3669" s="627">
        <v>30.6</v>
      </c>
      <c r="E3669" s="707">
        <v>0</v>
      </c>
      <c r="F3669" s="627">
        <v>31</v>
      </c>
      <c r="G3669" s="777">
        <v>36.200000000000003</v>
      </c>
      <c r="H3669" s="583">
        <v>20.2</v>
      </c>
      <c r="I3669" s="604">
        <v>96</v>
      </c>
      <c r="J3669" s="604">
        <v>45</v>
      </c>
      <c r="K3669" s="707">
        <v>0</v>
      </c>
      <c r="L3669" s="751">
        <v>4.68</v>
      </c>
      <c r="M3669" s="581">
        <v>0.8</v>
      </c>
      <c r="N3669" s="580">
        <v>0.24</v>
      </c>
      <c r="O3669" s="740">
        <f t="shared" si="703"/>
        <v>0.52</v>
      </c>
      <c r="P3669" s="642" t="s">
        <v>432</v>
      </c>
      <c r="Q3669" s="627" t="s">
        <v>426</v>
      </c>
    </row>
    <row r="3670" spans="1:17" x14ac:dyDescent="0.35">
      <c r="A3670" s="580" t="s">
        <v>16</v>
      </c>
      <c r="B3670" s="581">
        <f>SUM(B3660:B3669)</f>
        <v>307.76</v>
      </c>
      <c r="C3670" s="581">
        <f>SUM(C3660:C3669)</f>
        <v>302.84000000000003</v>
      </c>
      <c r="D3670" s="581">
        <f>SUM(D3660:D3669)</f>
        <v>302.46000000000004</v>
      </c>
      <c r="E3670" s="707">
        <v>0</v>
      </c>
      <c r="F3670" s="581">
        <f>SUM(F3660:F3669)</f>
        <v>308.72000000000003</v>
      </c>
      <c r="G3670" s="581">
        <f>SUM(G3660:G3669)</f>
        <v>352.99999999999994</v>
      </c>
      <c r="H3670" s="581">
        <f>SUM(H3660:H3669)</f>
        <v>212.2</v>
      </c>
      <c r="I3670" s="581">
        <f>SUM(I3660:I3669)</f>
        <v>921</v>
      </c>
      <c r="J3670" s="581">
        <f>SUM(J3660:J3669)</f>
        <v>484</v>
      </c>
      <c r="K3670" s="707">
        <v>0</v>
      </c>
      <c r="L3670" s="581">
        <f>SUM(L3660:L3669)</f>
        <v>50.92</v>
      </c>
      <c r="M3670" s="581">
        <f>SUM(M3660:M3669)</f>
        <v>10.406000000000001</v>
      </c>
      <c r="N3670" s="581">
        <f>SUM(N3660:N3669)</f>
        <v>4.9700000000000006</v>
      </c>
      <c r="O3670" s="740">
        <f t="shared" si="703"/>
        <v>7.6880000000000006</v>
      </c>
      <c r="P3670" s="581"/>
      <c r="Q3670" s="581"/>
    </row>
    <row r="3671" spans="1:17" x14ac:dyDescent="0.35">
      <c r="A3671" s="580" t="s">
        <v>18</v>
      </c>
      <c r="B3671" s="581">
        <f>AVERAGE(B3660:B3669)</f>
        <v>30.776</v>
      </c>
      <c r="C3671" s="581">
        <f>AVERAGE(C3660:C3669)</f>
        <v>30.284000000000002</v>
      </c>
      <c r="D3671" s="581">
        <f>AVERAGE(D3660:D3669)</f>
        <v>30.246000000000002</v>
      </c>
      <c r="E3671" s="707">
        <v>0</v>
      </c>
      <c r="F3671" s="581">
        <f>AVERAGE(F3660:F3669)</f>
        <v>30.872000000000003</v>
      </c>
      <c r="G3671" s="581">
        <f>AVERAGE(G3660:G3669)</f>
        <v>35.299999999999997</v>
      </c>
      <c r="H3671" s="581">
        <f>AVERAGE(H3660:H3669)</f>
        <v>21.22</v>
      </c>
      <c r="I3671" s="581">
        <f>AVERAGE(I3660:I3669)</f>
        <v>92.1</v>
      </c>
      <c r="J3671" s="581">
        <f>AVERAGE(J3660:J3669)</f>
        <v>48.4</v>
      </c>
      <c r="K3671" s="707">
        <v>0</v>
      </c>
      <c r="L3671" s="581">
        <f>AVERAGE(L3660:L3669)</f>
        <v>5.0920000000000005</v>
      </c>
      <c r="M3671" s="581">
        <f>AVERAGE(M3660:M3669)</f>
        <v>1.0406</v>
      </c>
      <c r="N3671" s="581">
        <f>AVERAGE(N3660:N3669)</f>
        <v>0.49700000000000005</v>
      </c>
      <c r="O3671" s="740">
        <f t="shared" si="703"/>
        <v>0.76880000000000004</v>
      </c>
      <c r="P3671" s="581"/>
      <c r="Q3671" s="581"/>
    </row>
    <row r="3672" spans="1:17" x14ac:dyDescent="0.35">
      <c r="A3672" s="735">
        <v>11</v>
      </c>
      <c r="B3672" s="586">
        <v>32.200000000000003</v>
      </c>
      <c r="C3672" s="759">
        <v>31.6</v>
      </c>
      <c r="D3672" s="627">
        <v>31.04</v>
      </c>
      <c r="E3672" s="707">
        <v>0</v>
      </c>
      <c r="F3672" s="627">
        <v>31</v>
      </c>
      <c r="G3672" s="778">
        <v>36</v>
      </c>
      <c r="H3672" s="583">
        <v>20.8</v>
      </c>
      <c r="I3672" s="627">
        <v>92</v>
      </c>
      <c r="J3672" s="694">
        <v>47</v>
      </c>
      <c r="K3672" s="707">
        <v>0</v>
      </c>
      <c r="L3672" s="751">
        <v>8.34</v>
      </c>
      <c r="M3672" s="751">
        <v>1.07</v>
      </c>
      <c r="N3672" s="627">
        <v>0.24</v>
      </c>
      <c r="O3672" s="740">
        <f t="shared" si="703"/>
        <v>0.65500000000000003</v>
      </c>
      <c r="P3672" s="642" t="s">
        <v>432</v>
      </c>
      <c r="Q3672" s="627" t="s">
        <v>426</v>
      </c>
    </row>
    <row r="3673" spans="1:17" x14ac:dyDescent="0.35">
      <c r="A3673" s="594">
        <v>12</v>
      </c>
      <c r="B3673" s="581">
        <v>30.28</v>
      </c>
      <c r="C3673" s="759">
        <v>30.8</v>
      </c>
      <c r="D3673" s="627">
        <v>31.08</v>
      </c>
      <c r="E3673" s="707">
        <v>0</v>
      </c>
      <c r="F3673" s="627">
        <v>31</v>
      </c>
      <c r="G3673" s="777">
        <v>34</v>
      </c>
      <c r="H3673" s="583">
        <v>23</v>
      </c>
      <c r="I3673" s="604">
        <v>92</v>
      </c>
      <c r="J3673" s="604">
        <v>55</v>
      </c>
      <c r="K3673" s="707">
        <v>0</v>
      </c>
      <c r="L3673" s="627">
        <v>3.52</v>
      </c>
      <c r="M3673" s="581">
        <v>1.02</v>
      </c>
      <c r="N3673" s="581">
        <v>0.73</v>
      </c>
      <c r="O3673" s="740">
        <f t="shared" si="703"/>
        <v>0.875</v>
      </c>
      <c r="P3673" s="642" t="s">
        <v>432</v>
      </c>
      <c r="Q3673" s="627" t="s">
        <v>426</v>
      </c>
    </row>
    <row r="3674" spans="1:17" x14ac:dyDescent="0.35">
      <c r="A3674" s="594">
        <v>13</v>
      </c>
      <c r="B3674" s="671">
        <v>31.2</v>
      </c>
      <c r="C3674" s="780">
        <v>30.56</v>
      </c>
      <c r="D3674" s="675">
        <v>30.28</v>
      </c>
      <c r="E3674" s="707">
        <v>0</v>
      </c>
      <c r="F3674" s="675">
        <v>31</v>
      </c>
      <c r="G3674" s="782">
        <v>36.799999999999997</v>
      </c>
      <c r="H3674" s="670">
        <v>21.6</v>
      </c>
      <c r="I3674" s="783">
        <v>96</v>
      </c>
      <c r="J3674" s="783">
        <v>41</v>
      </c>
      <c r="K3674" s="707">
        <v>0</v>
      </c>
      <c r="L3674" s="675">
        <v>6.78</v>
      </c>
      <c r="M3674" s="675">
        <v>0.82</v>
      </c>
      <c r="N3674" s="626">
        <v>0.39</v>
      </c>
      <c r="O3674" s="740">
        <f t="shared" si="703"/>
        <v>0.60499999999999998</v>
      </c>
      <c r="P3674" s="642" t="s">
        <v>432</v>
      </c>
      <c r="Q3674" s="627" t="s">
        <v>426</v>
      </c>
    </row>
    <row r="3675" spans="1:17" x14ac:dyDescent="0.35">
      <c r="A3675" s="594">
        <v>14</v>
      </c>
      <c r="B3675" s="671">
        <v>30.36</v>
      </c>
      <c r="C3675" s="780">
        <v>29.84</v>
      </c>
      <c r="D3675" s="675">
        <v>30.52</v>
      </c>
      <c r="E3675" s="707">
        <v>0</v>
      </c>
      <c r="F3675" s="675">
        <v>30.8</v>
      </c>
      <c r="G3675" s="782">
        <v>36.4</v>
      </c>
      <c r="H3675" s="670">
        <v>22.6</v>
      </c>
      <c r="I3675" s="783">
        <v>84</v>
      </c>
      <c r="J3675" s="783">
        <v>61</v>
      </c>
      <c r="K3675" s="707">
        <v>0</v>
      </c>
      <c r="L3675" s="675">
        <v>4.92</v>
      </c>
      <c r="M3675" s="630">
        <v>1.91</v>
      </c>
      <c r="N3675" s="671">
        <v>0.64</v>
      </c>
      <c r="O3675" s="740">
        <f t="shared" si="703"/>
        <v>1.2749999999999999</v>
      </c>
      <c r="P3675" s="642" t="s">
        <v>432</v>
      </c>
      <c r="Q3675" s="627" t="s">
        <v>426</v>
      </c>
    </row>
    <row r="3676" spans="1:17" x14ac:dyDescent="0.35">
      <c r="A3676" s="594">
        <v>15</v>
      </c>
      <c r="B3676" s="671">
        <v>32.24</v>
      </c>
      <c r="C3676" s="780">
        <v>31.04</v>
      </c>
      <c r="D3676" s="675">
        <v>30.44</v>
      </c>
      <c r="E3676" s="707">
        <v>0</v>
      </c>
      <c r="F3676" s="675">
        <v>31</v>
      </c>
      <c r="G3676" s="782">
        <v>37.799999999999997</v>
      </c>
      <c r="H3676" s="670">
        <v>20</v>
      </c>
      <c r="I3676" s="783">
        <v>96</v>
      </c>
      <c r="J3676" s="783">
        <v>40</v>
      </c>
      <c r="K3676" s="707">
        <v>0</v>
      </c>
      <c r="L3676" s="675">
        <v>8.9600000000000009</v>
      </c>
      <c r="M3676" s="671">
        <v>1.03</v>
      </c>
      <c r="N3676" s="626">
        <v>0.28999999999999998</v>
      </c>
      <c r="O3676" s="740">
        <f t="shared" si="703"/>
        <v>0.66</v>
      </c>
      <c r="P3676" s="642" t="s">
        <v>432</v>
      </c>
      <c r="Q3676" s="627" t="s">
        <v>426</v>
      </c>
    </row>
    <row r="3677" spans="1:17" x14ac:dyDescent="0.35">
      <c r="A3677" s="594">
        <v>16</v>
      </c>
      <c r="B3677" s="671">
        <v>31.72</v>
      </c>
      <c r="C3677" s="780">
        <v>31.36</v>
      </c>
      <c r="D3677" s="781">
        <v>31.2</v>
      </c>
      <c r="E3677" s="707">
        <v>0</v>
      </c>
      <c r="F3677" s="675">
        <v>31</v>
      </c>
      <c r="G3677" s="782">
        <v>36.6</v>
      </c>
      <c r="H3677" s="670">
        <v>21.6</v>
      </c>
      <c r="I3677" s="783">
        <v>84</v>
      </c>
      <c r="J3677" s="783">
        <v>55</v>
      </c>
      <c r="K3677" s="707">
        <v>0</v>
      </c>
      <c r="L3677" s="627">
        <v>6.76</v>
      </c>
      <c r="M3677" s="671">
        <v>1.41</v>
      </c>
      <c r="N3677" s="678">
        <v>0.72</v>
      </c>
      <c r="O3677" s="740">
        <f t="shared" si="703"/>
        <v>1.0649999999999999</v>
      </c>
      <c r="P3677" s="642" t="s">
        <v>432</v>
      </c>
      <c r="Q3677" s="627" t="s">
        <v>426</v>
      </c>
    </row>
    <row r="3678" spans="1:17" x14ac:dyDescent="0.35">
      <c r="A3678" s="594">
        <v>17</v>
      </c>
      <c r="B3678" s="671">
        <v>33.6</v>
      </c>
      <c r="C3678" s="780">
        <v>32.28</v>
      </c>
      <c r="D3678" s="675">
        <v>30.92</v>
      </c>
      <c r="E3678" s="707">
        <v>0</v>
      </c>
      <c r="F3678" s="675">
        <v>30.8</v>
      </c>
      <c r="G3678" s="782">
        <v>38</v>
      </c>
      <c r="H3678" s="670">
        <v>21.6</v>
      </c>
      <c r="I3678" s="783">
        <v>84</v>
      </c>
      <c r="J3678" s="783">
        <v>36</v>
      </c>
      <c r="K3678" s="707">
        <v>0</v>
      </c>
      <c r="L3678" s="627">
        <v>8.42</v>
      </c>
      <c r="M3678" s="671">
        <v>0.96</v>
      </c>
      <c r="N3678" s="678">
        <v>0.69</v>
      </c>
      <c r="O3678" s="740">
        <f t="shared" si="703"/>
        <v>0.82499999999999996</v>
      </c>
      <c r="P3678" s="642" t="s">
        <v>432</v>
      </c>
      <c r="Q3678" s="627" t="s">
        <v>426</v>
      </c>
    </row>
    <row r="3679" spans="1:17" x14ac:dyDescent="0.35">
      <c r="A3679" s="594">
        <v>18</v>
      </c>
      <c r="B3679" s="758">
        <v>33.96</v>
      </c>
      <c r="C3679" s="780">
        <v>32.880000000000003</v>
      </c>
      <c r="D3679" s="675">
        <v>32.119999999999997</v>
      </c>
      <c r="E3679" s="707">
        <v>0</v>
      </c>
      <c r="F3679" s="786">
        <v>30.8</v>
      </c>
      <c r="G3679" s="784">
        <v>37.200000000000003</v>
      </c>
      <c r="H3679" s="670">
        <v>21.4</v>
      </c>
      <c r="I3679" s="785">
        <v>92</v>
      </c>
      <c r="J3679" s="785">
        <v>36</v>
      </c>
      <c r="K3679" s="707">
        <v>0</v>
      </c>
      <c r="L3679" s="627">
        <v>9.3800000000000008</v>
      </c>
      <c r="M3679" s="630">
        <v>1.28</v>
      </c>
      <c r="N3679" s="758">
        <v>0.6</v>
      </c>
      <c r="O3679" s="740">
        <f t="shared" si="703"/>
        <v>0.94</v>
      </c>
      <c r="P3679" s="642" t="s">
        <v>432</v>
      </c>
      <c r="Q3679" s="627" t="s">
        <v>426</v>
      </c>
    </row>
    <row r="3680" spans="1:17" x14ac:dyDescent="0.35">
      <c r="A3680" s="594">
        <v>19</v>
      </c>
      <c r="B3680" s="671">
        <v>34.32</v>
      </c>
      <c r="C3680" s="780">
        <v>33.119999999999997</v>
      </c>
      <c r="D3680" s="675">
        <v>32.36</v>
      </c>
      <c r="E3680" s="707">
        <v>0</v>
      </c>
      <c r="F3680" s="675">
        <v>31</v>
      </c>
      <c r="G3680" s="782">
        <v>38.4</v>
      </c>
      <c r="H3680" s="670">
        <v>21</v>
      </c>
      <c r="I3680" s="783">
        <v>92</v>
      </c>
      <c r="J3680" s="783">
        <v>36</v>
      </c>
      <c r="K3680" s="707">
        <v>0</v>
      </c>
      <c r="L3680" s="756">
        <v>9.6199999999999992</v>
      </c>
      <c r="M3680" s="671">
        <v>0.86</v>
      </c>
      <c r="N3680" s="671">
        <v>1</v>
      </c>
      <c r="O3680" s="740">
        <f t="shared" si="703"/>
        <v>0.92999999999999994</v>
      </c>
      <c r="P3680" s="642" t="s">
        <v>432</v>
      </c>
      <c r="Q3680" s="627" t="s">
        <v>426</v>
      </c>
    </row>
    <row r="3681" spans="1:17" x14ac:dyDescent="0.35">
      <c r="A3681" s="735">
        <v>20</v>
      </c>
      <c r="B3681" s="671">
        <v>33.479999999999997</v>
      </c>
      <c r="C3681" s="780">
        <v>33.4</v>
      </c>
      <c r="D3681" s="675">
        <v>32.68</v>
      </c>
      <c r="E3681" s="707">
        <v>0</v>
      </c>
      <c r="F3681" s="675">
        <v>31.2</v>
      </c>
      <c r="G3681" s="782">
        <v>38.6</v>
      </c>
      <c r="H3681" s="670">
        <v>23.2</v>
      </c>
      <c r="I3681" s="783">
        <v>84</v>
      </c>
      <c r="J3681" s="783">
        <v>42</v>
      </c>
      <c r="K3681" s="707">
        <v>0</v>
      </c>
      <c r="L3681" s="756">
        <v>6.86</v>
      </c>
      <c r="M3681" s="671">
        <v>0.93</v>
      </c>
      <c r="N3681" s="630">
        <v>0.28000000000000003</v>
      </c>
      <c r="O3681" s="740">
        <f t="shared" si="703"/>
        <v>0.60499999999999998</v>
      </c>
      <c r="P3681" s="642" t="s">
        <v>432</v>
      </c>
      <c r="Q3681" s="627" t="s">
        <v>426</v>
      </c>
    </row>
    <row r="3682" spans="1:17" x14ac:dyDescent="0.35">
      <c r="A3682" s="580" t="s">
        <v>16</v>
      </c>
      <c r="B3682" s="581">
        <f>SUM(B3672:B3681)</f>
        <v>323.36</v>
      </c>
      <c r="C3682" s="581">
        <f>SUM(C3672:C3681)</f>
        <v>316.87999999999994</v>
      </c>
      <c r="D3682" s="581">
        <f>SUM(D3672:D3681)</f>
        <v>312.64000000000004</v>
      </c>
      <c r="E3682" s="707">
        <v>0</v>
      </c>
      <c r="F3682" s="581">
        <f>SUM(F3672:F3681)</f>
        <v>309.60000000000002</v>
      </c>
      <c r="G3682" s="581">
        <f>SUM(G3672:G3681)</f>
        <v>369.8</v>
      </c>
      <c r="H3682" s="581">
        <f>SUM(H3672:H3681)</f>
        <v>216.79999999999998</v>
      </c>
      <c r="I3682" s="581">
        <f>SUM(I3672:I3681)</f>
        <v>896</v>
      </c>
      <c r="J3682" s="581">
        <f>SUM(J3672:J3681)</f>
        <v>449</v>
      </c>
      <c r="K3682" s="707">
        <v>0</v>
      </c>
      <c r="L3682" s="581">
        <f>SUM(L3672:L3681)</f>
        <v>73.56</v>
      </c>
      <c r="M3682" s="581">
        <f>SUM(M3672:M3681)</f>
        <v>11.289999999999997</v>
      </c>
      <c r="N3682" s="581">
        <f>SUM(N3672:N3681)</f>
        <v>5.58</v>
      </c>
      <c r="O3682" s="740">
        <f t="shared" si="703"/>
        <v>8.4349999999999987</v>
      </c>
      <c r="P3682" s="581"/>
      <c r="Q3682" s="581"/>
    </row>
    <row r="3683" spans="1:17" x14ac:dyDescent="0.35">
      <c r="A3683" s="580" t="s">
        <v>18</v>
      </c>
      <c r="B3683" s="581">
        <f>AVERAGE(B3672:B3681)</f>
        <v>32.335999999999999</v>
      </c>
      <c r="C3683" s="581">
        <f>AVERAGE(C3672:C3681)</f>
        <v>31.687999999999995</v>
      </c>
      <c r="D3683" s="581">
        <f>AVERAGE(D3672:D3681)</f>
        <v>31.264000000000003</v>
      </c>
      <c r="E3683" s="707">
        <v>0</v>
      </c>
      <c r="F3683" s="581">
        <f>AVERAGE(F3672:F3681)</f>
        <v>30.96</v>
      </c>
      <c r="G3683" s="581">
        <f>AVERAGE(G3672:G3681)</f>
        <v>36.980000000000004</v>
      </c>
      <c r="H3683" s="581">
        <f>AVERAGE(H3672:H3681)</f>
        <v>21.68</v>
      </c>
      <c r="I3683" s="581">
        <f>AVERAGE(I3672:I3681)</f>
        <v>89.6</v>
      </c>
      <c r="J3683" s="581">
        <f>AVERAGE(J3672:J3681)</f>
        <v>44.9</v>
      </c>
      <c r="K3683" s="707">
        <v>0</v>
      </c>
      <c r="L3683" s="581">
        <f>AVERAGE(L3672:L3681)</f>
        <v>7.3559999999999999</v>
      </c>
      <c r="M3683" s="581">
        <f>AVERAGE(M3672:M3681)</f>
        <v>1.1289999999999998</v>
      </c>
      <c r="N3683" s="581">
        <f>AVERAGE(N3672:N3681)</f>
        <v>0.55800000000000005</v>
      </c>
      <c r="O3683" s="740">
        <f t="shared" si="703"/>
        <v>0.84349999999999992</v>
      </c>
      <c r="P3683" s="581"/>
      <c r="Q3683" s="581"/>
    </row>
    <row r="3684" spans="1:17" x14ac:dyDescent="0.35">
      <c r="A3684" s="735">
        <v>21</v>
      </c>
      <c r="B3684" s="671">
        <v>33.36</v>
      </c>
      <c r="C3684" s="780">
        <v>32.92</v>
      </c>
      <c r="D3684" s="675">
        <v>33.6</v>
      </c>
      <c r="E3684" s="707">
        <v>0</v>
      </c>
      <c r="F3684" s="675">
        <v>31.2</v>
      </c>
      <c r="G3684" s="782">
        <v>36.799999999999997</v>
      </c>
      <c r="H3684" s="670">
        <v>21.6</v>
      </c>
      <c r="I3684" s="783">
        <v>84</v>
      </c>
      <c r="J3684" s="783">
        <v>38</v>
      </c>
      <c r="K3684" s="707">
        <v>0</v>
      </c>
      <c r="L3684" s="756">
        <v>5.88</v>
      </c>
      <c r="M3684" s="630">
        <v>1.0900000000000001</v>
      </c>
      <c r="N3684" s="671">
        <v>0.59</v>
      </c>
      <c r="O3684" s="740">
        <f t="shared" si="703"/>
        <v>0.84000000000000008</v>
      </c>
      <c r="P3684" s="642" t="s">
        <v>432</v>
      </c>
      <c r="Q3684" s="627" t="s">
        <v>426</v>
      </c>
    </row>
    <row r="3685" spans="1:17" x14ac:dyDescent="0.35">
      <c r="A3685" s="594">
        <v>22</v>
      </c>
      <c r="B3685" s="671">
        <v>33.840000000000003</v>
      </c>
      <c r="C3685" s="780">
        <v>32.6</v>
      </c>
      <c r="D3685" s="675">
        <v>32.479999999999997</v>
      </c>
      <c r="E3685" s="707">
        <v>0</v>
      </c>
      <c r="F3685" s="675">
        <v>31.2</v>
      </c>
      <c r="G3685" s="782">
        <v>38.6</v>
      </c>
      <c r="H3685" s="670">
        <v>22.6</v>
      </c>
      <c r="I3685" s="783">
        <v>84</v>
      </c>
      <c r="J3685" s="783">
        <v>42</v>
      </c>
      <c r="K3685" s="707">
        <v>0</v>
      </c>
      <c r="L3685" s="756">
        <v>8.48</v>
      </c>
      <c r="M3685" s="671">
        <v>0.85</v>
      </c>
      <c r="N3685" s="671">
        <v>1.47</v>
      </c>
      <c r="O3685" s="740">
        <f t="shared" si="703"/>
        <v>1.1599999999999999</v>
      </c>
      <c r="P3685" s="642" t="s">
        <v>432</v>
      </c>
      <c r="Q3685" s="627" t="s">
        <v>426</v>
      </c>
    </row>
    <row r="3686" spans="1:17" x14ac:dyDescent="0.35">
      <c r="A3686" s="594">
        <v>23</v>
      </c>
      <c r="B3686" s="671">
        <v>32.479999999999997</v>
      </c>
      <c r="C3686" s="780">
        <v>32.200000000000003</v>
      </c>
      <c r="D3686" s="675">
        <v>32.4</v>
      </c>
      <c r="E3686" s="707">
        <v>0</v>
      </c>
      <c r="F3686" s="786">
        <v>31.2</v>
      </c>
      <c r="G3686" s="782">
        <v>36</v>
      </c>
      <c r="H3686" s="670">
        <v>23.2</v>
      </c>
      <c r="I3686" s="783">
        <v>88</v>
      </c>
      <c r="J3686" s="783">
        <v>47</v>
      </c>
      <c r="K3686" s="707">
        <v>0</v>
      </c>
      <c r="L3686" s="756">
        <v>8.48</v>
      </c>
      <c r="M3686" s="671">
        <v>0.99</v>
      </c>
      <c r="N3686" s="671">
        <v>0.31</v>
      </c>
      <c r="O3686" s="740">
        <f t="shared" si="703"/>
        <v>0.65</v>
      </c>
      <c r="P3686" s="642" t="s">
        <v>432</v>
      </c>
      <c r="Q3686" s="627" t="s">
        <v>426</v>
      </c>
    </row>
    <row r="3687" spans="1:17" x14ac:dyDescent="0.35">
      <c r="A3687" s="594">
        <v>24</v>
      </c>
      <c r="B3687" s="671">
        <v>32.72</v>
      </c>
      <c r="C3687" s="780">
        <v>32.08</v>
      </c>
      <c r="D3687" s="675">
        <v>32.08</v>
      </c>
      <c r="E3687" s="707">
        <v>0</v>
      </c>
      <c r="F3687" s="675">
        <v>31.4</v>
      </c>
      <c r="G3687" s="782">
        <v>37.200000000000003</v>
      </c>
      <c r="H3687" s="670">
        <v>21</v>
      </c>
      <c r="I3687" s="783">
        <v>96</v>
      </c>
      <c r="J3687" s="783">
        <v>39</v>
      </c>
      <c r="K3687" s="707">
        <v>0</v>
      </c>
      <c r="L3687" s="756">
        <v>8.6</v>
      </c>
      <c r="M3687" s="671">
        <v>1.31</v>
      </c>
      <c r="N3687" s="630">
        <v>1.1000000000000001</v>
      </c>
      <c r="O3687" s="740">
        <f t="shared" si="703"/>
        <v>1.2050000000000001</v>
      </c>
      <c r="P3687" s="642" t="s">
        <v>432</v>
      </c>
      <c r="Q3687" s="627" t="s">
        <v>426</v>
      </c>
    </row>
    <row r="3688" spans="1:17" x14ac:dyDescent="0.35">
      <c r="A3688" s="594">
        <v>25</v>
      </c>
      <c r="B3688" s="671">
        <v>34.159999999999997</v>
      </c>
      <c r="C3688" s="780">
        <v>32.64</v>
      </c>
      <c r="D3688" s="675">
        <v>32.28</v>
      </c>
      <c r="E3688" s="707">
        <v>0</v>
      </c>
      <c r="F3688" s="675">
        <v>31.6</v>
      </c>
      <c r="G3688" s="778">
        <v>39.799999999999997</v>
      </c>
      <c r="H3688" s="583">
        <v>22.6</v>
      </c>
      <c r="I3688" s="783">
        <v>84</v>
      </c>
      <c r="J3688" s="783">
        <v>37</v>
      </c>
      <c r="K3688" s="707">
        <v>0</v>
      </c>
      <c r="L3688" s="751">
        <v>7.56</v>
      </c>
      <c r="M3688" s="652">
        <v>1.0900000000000001</v>
      </c>
      <c r="N3688" s="581">
        <v>0.81</v>
      </c>
      <c r="O3688" s="740">
        <f t="shared" si="703"/>
        <v>0.95000000000000007</v>
      </c>
      <c r="P3688" s="642" t="s">
        <v>432</v>
      </c>
      <c r="Q3688" s="627" t="s">
        <v>426</v>
      </c>
    </row>
    <row r="3689" spans="1:17" x14ac:dyDescent="0.35">
      <c r="A3689" s="594">
        <v>26</v>
      </c>
      <c r="B3689" s="581">
        <v>34.200000000000003</v>
      </c>
      <c r="C3689" s="759">
        <v>32.24</v>
      </c>
      <c r="D3689" s="627">
        <v>32.479999999999997</v>
      </c>
      <c r="E3689" s="707">
        <v>0</v>
      </c>
      <c r="F3689" s="627">
        <v>31.8</v>
      </c>
      <c r="G3689" s="777">
        <v>34.6</v>
      </c>
      <c r="H3689" s="583">
        <v>23</v>
      </c>
      <c r="I3689" s="604">
        <v>84</v>
      </c>
      <c r="J3689" s="604">
        <v>51</v>
      </c>
      <c r="K3689" s="707">
        <v>0</v>
      </c>
      <c r="L3689" s="751">
        <v>5.46</v>
      </c>
      <c r="M3689" s="576">
        <v>1.04</v>
      </c>
      <c r="N3689" s="576">
        <v>0.23</v>
      </c>
      <c r="O3689" s="740">
        <f t="shared" si="703"/>
        <v>0.63500000000000001</v>
      </c>
      <c r="P3689" s="642" t="s">
        <v>432</v>
      </c>
      <c r="Q3689" s="627" t="s">
        <v>426</v>
      </c>
    </row>
    <row r="3690" spans="1:17" x14ac:dyDescent="0.35">
      <c r="A3690" s="594">
        <v>27</v>
      </c>
      <c r="B3690" s="581">
        <v>30.92</v>
      </c>
      <c r="C3690" s="759">
        <v>30.96</v>
      </c>
      <c r="D3690" s="627">
        <v>31.48</v>
      </c>
      <c r="E3690" s="707">
        <v>0</v>
      </c>
      <c r="F3690" s="627">
        <v>31.8</v>
      </c>
      <c r="G3690" s="777">
        <v>33.200000000000003</v>
      </c>
      <c r="H3690" s="583">
        <v>21.2</v>
      </c>
      <c r="I3690" s="604">
        <v>92</v>
      </c>
      <c r="J3690" s="604">
        <v>58</v>
      </c>
      <c r="K3690" s="707">
        <v>0</v>
      </c>
      <c r="L3690" s="634">
        <v>5.04</v>
      </c>
      <c r="M3690" s="581">
        <v>1.39</v>
      </c>
      <c r="N3690" s="580">
        <v>0.25</v>
      </c>
      <c r="O3690" s="740">
        <f t="shared" si="703"/>
        <v>0.82</v>
      </c>
      <c r="P3690" s="642" t="s">
        <v>432</v>
      </c>
      <c r="Q3690" s="627" t="s">
        <v>426</v>
      </c>
    </row>
    <row r="3691" spans="1:17" x14ac:dyDescent="0.35">
      <c r="A3691" s="594">
        <v>28</v>
      </c>
      <c r="B3691" s="581">
        <v>32.92</v>
      </c>
      <c r="C3691" s="759">
        <v>31.84</v>
      </c>
      <c r="D3691" s="627">
        <v>31.4</v>
      </c>
      <c r="E3691" s="707">
        <v>0</v>
      </c>
      <c r="F3691" s="627">
        <v>31.8</v>
      </c>
      <c r="G3691" s="777">
        <v>38.4</v>
      </c>
      <c r="H3691" s="583">
        <v>21.4</v>
      </c>
      <c r="I3691" s="604">
        <v>88</v>
      </c>
      <c r="J3691" s="604">
        <v>42</v>
      </c>
      <c r="K3691" s="707">
        <v>0</v>
      </c>
      <c r="L3691" s="627">
        <v>6.66</v>
      </c>
      <c r="M3691" s="581">
        <v>0.95</v>
      </c>
      <c r="N3691" s="580">
        <v>0.64</v>
      </c>
      <c r="O3691" s="740">
        <f t="shared" si="703"/>
        <v>0.79499999999999993</v>
      </c>
      <c r="P3691" s="642" t="s">
        <v>432</v>
      </c>
      <c r="Q3691" s="627" t="s">
        <v>426</v>
      </c>
    </row>
    <row r="3692" spans="1:17" x14ac:dyDescent="0.35">
      <c r="A3692" s="594">
        <v>29</v>
      </c>
      <c r="B3692" s="581">
        <v>32.4</v>
      </c>
      <c r="C3692" s="759">
        <v>33.200000000000003</v>
      </c>
      <c r="D3692" s="627">
        <v>32</v>
      </c>
      <c r="E3692" s="707">
        <v>0</v>
      </c>
      <c r="F3692" s="627">
        <v>32</v>
      </c>
      <c r="G3692" s="777">
        <v>37</v>
      </c>
      <c r="H3692" s="583">
        <v>22.4</v>
      </c>
      <c r="I3692" s="604">
        <v>84</v>
      </c>
      <c r="J3692" s="604">
        <v>42</v>
      </c>
      <c r="K3692" s="707">
        <v>0</v>
      </c>
      <c r="L3692" s="627">
        <v>7.86</v>
      </c>
      <c r="M3692" s="581">
        <v>1</v>
      </c>
      <c r="N3692" s="580">
        <v>0.37</v>
      </c>
      <c r="O3692" s="740">
        <f t="shared" si="703"/>
        <v>0.68500000000000005</v>
      </c>
      <c r="P3692" s="642" t="s">
        <v>432</v>
      </c>
      <c r="Q3692" s="627" t="s">
        <v>426</v>
      </c>
    </row>
    <row r="3693" spans="1:17" x14ac:dyDescent="0.35">
      <c r="A3693" s="594">
        <v>30</v>
      </c>
      <c r="B3693" s="581">
        <v>32.840000000000003</v>
      </c>
      <c r="C3693" s="759">
        <v>32.24</v>
      </c>
      <c r="D3693" s="627">
        <v>32.200000000000003</v>
      </c>
      <c r="E3693" s="707">
        <v>0</v>
      </c>
      <c r="F3693" s="627">
        <v>32.200000000000003</v>
      </c>
      <c r="G3693" s="777">
        <v>35.6</v>
      </c>
      <c r="H3693" s="583">
        <v>23.2</v>
      </c>
      <c r="I3693" s="604">
        <v>92</v>
      </c>
      <c r="J3693" s="604">
        <v>50</v>
      </c>
      <c r="K3693" s="707">
        <v>0</v>
      </c>
      <c r="L3693" s="627">
        <v>4.46</v>
      </c>
      <c r="M3693" s="581">
        <v>1.1499999999999999</v>
      </c>
      <c r="N3693" s="580">
        <v>0.8</v>
      </c>
      <c r="O3693" s="740">
        <f t="shared" si="703"/>
        <v>0.97499999999999998</v>
      </c>
      <c r="P3693" s="642" t="s">
        <v>432</v>
      </c>
      <c r="Q3693" s="627" t="s">
        <v>426</v>
      </c>
    </row>
    <row r="3694" spans="1:17" x14ac:dyDescent="0.35">
      <c r="A3694" s="580" t="s">
        <v>16</v>
      </c>
      <c r="B3694" s="581">
        <f>SUM(B3684:B3693)</f>
        <v>329.84000000000003</v>
      </c>
      <c r="C3694" s="581">
        <f>SUM(C3684:C3693)</f>
        <v>322.92</v>
      </c>
      <c r="D3694" s="581">
        <f>SUM(D3684:D3693)</f>
        <v>322.39999999999998</v>
      </c>
      <c r="E3694" s="707">
        <v>0</v>
      </c>
      <c r="F3694" s="581">
        <f>SUM(F3684:F3693)</f>
        <v>316.2</v>
      </c>
      <c r="G3694" s="581">
        <f>SUM(G3684:G3693)</f>
        <v>367.20000000000005</v>
      </c>
      <c r="H3694" s="581">
        <f>SUM(H3684:H3693)</f>
        <v>222.2</v>
      </c>
      <c r="I3694" s="581">
        <f>SUM(I3684:I3693)</f>
        <v>876</v>
      </c>
      <c r="J3694" s="581">
        <f>SUM(J3684:J3693)</f>
        <v>446</v>
      </c>
      <c r="K3694" s="707">
        <v>0</v>
      </c>
      <c r="L3694" s="581">
        <f>SUM(L3684:L3693)</f>
        <v>68.47999999999999</v>
      </c>
      <c r="M3694" s="581">
        <f>SUM(M3684:M3693)</f>
        <v>10.86</v>
      </c>
      <c r="N3694" s="581">
        <f>SUM(N3684:N3693)</f>
        <v>6.57</v>
      </c>
      <c r="O3694" s="740">
        <f t="shared" si="703"/>
        <v>8.7149999999999999</v>
      </c>
      <c r="P3694" s="581"/>
      <c r="Q3694" s="581"/>
    </row>
    <row r="3695" spans="1:17" x14ac:dyDescent="0.35">
      <c r="A3695" s="580" t="s">
        <v>18</v>
      </c>
      <c r="B3695" s="581">
        <f>AVERAGE(B3684:B3693)</f>
        <v>32.984000000000002</v>
      </c>
      <c r="C3695" s="581">
        <f>AVERAGE(C3684:C3693)</f>
        <v>32.292000000000002</v>
      </c>
      <c r="D3695" s="581">
        <f>AVERAGE(D3684:D3693)</f>
        <v>32.239999999999995</v>
      </c>
      <c r="E3695" s="707">
        <v>0</v>
      </c>
      <c r="F3695" s="581">
        <f>AVERAGE(F3684:F3693)</f>
        <v>31.619999999999997</v>
      </c>
      <c r="G3695" s="581">
        <f>AVERAGE(G3684:G3693)</f>
        <v>36.720000000000006</v>
      </c>
      <c r="H3695" s="581">
        <f>AVERAGE(H3684:H3693)</f>
        <v>22.22</v>
      </c>
      <c r="I3695" s="581">
        <f>AVERAGE(I3684:I3693)</f>
        <v>87.6</v>
      </c>
      <c r="J3695" s="581">
        <f>AVERAGE(J3684:J3693)</f>
        <v>44.6</v>
      </c>
      <c r="K3695" s="707">
        <v>0</v>
      </c>
      <c r="L3695" s="581">
        <f>AVERAGE(L3684:L3693)</f>
        <v>6.847999999999999</v>
      </c>
      <c r="M3695" s="581">
        <f>AVERAGE(M3684:M3693)</f>
        <v>1.0859999999999999</v>
      </c>
      <c r="N3695" s="581">
        <f>AVERAGE(N3684:N3693)</f>
        <v>0.65700000000000003</v>
      </c>
      <c r="O3695" s="740">
        <f t="shared" si="703"/>
        <v>0.87149999999999994</v>
      </c>
      <c r="P3695" s="581"/>
      <c r="Q3695" s="581"/>
    </row>
    <row r="3696" spans="1:17" x14ac:dyDescent="0.35">
      <c r="A3696" s="580" t="s">
        <v>417</v>
      </c>
      <c r="B3696" s="581">
        <f>B3694+B3682+B3670</f>
        <v>960.96</v>
      </c>
      <c r="C3696" s="581">
        <f>C3694+C3682+C3670</f>
        <v>942.64</v>
      </c>
      <c r="D3696" s="581">
        <f>D3694+D3682+D3670</f>
        <v>937.5</v>
      </c>
      <c r="E3696" s="707">
        <v>0</v>
      </c>
      <c r="F3696" s="581">
        <f>F3694+F3682+F3670</f>
        <v>934.52</v>
      </c>
      <c r="G3696" s="581">
        <f>G3694+G3682+G3670</f>
        <v>1090</v>
      </c>
      <c r="H3696" s="581">
        <f>H3694+H3682+H3670</f>
        <v>651.20000000000005</v>
      </c>
      <c r="I3696" s="581">
        <f>I3694+I3682+I3670</f>
        <v>2693</v>
      </c>
      <c r="J3696" s="581">
        <f>J3694+J3682+J3670</f>
        <v>1379</v>
      </c>
      <c r="K3696" s="707">
        <v>0</v>
      </c>
      <c r="L3696" s="581">
        <f>L3694+L3682+L3670</f>
        <v>192.95999999999998</v>
      </c>
      <c r="M3696" s="581">
        <f>M3694+M3682+M3670</f>
        <v>32.555999999999997</v>
      </c>
      <c r="N3696" s="581">
        <f>N3694+N3682+N3670</f>
        <v>17.12</v>
      </c>
      <c r="O3696" s="740">
        <f t="shared" si="703"/>
        <v>24.838000000000001</v>
      </c>
      <c r="P3696" s="581"/>
      <c r="Q3696" s="581"/>
    </row>
    <row r="3697" spans="1:17" x14ac:dyDescent="0.35">
      <c r="A3697" s="580" t="s">
        <v>21</v>
      </c>
      <c r="B3697" s="581">
        <f>B3696/30</f>
        <v>32.032000000000004</v>
      </c>
      <c r="C3697" s="581">
        <f>C3696/30</f>
        <v>31.421333333333333</v>
      </c>
      <c r="D3697" s="581">
        <f>D3696/30</f>
        <v>31.25</v>
      </c>
      <c r="E3697" s="707">
        <v>0</v>
      </c>
      <c r="F3697" s="581">
        <f>F3696/30</f>
        <v>31.150666666666666</v>
      </c>
      <c r="G3697" s="581">
        <f>G3696/30</f>
        <v>36.333333333333336</v>
      </c>
      <c r="H3697" s="581">
        <f>H3696/30</f>
        <v>21.706666666666667</v>
      </c>
      <c r="I3697" s="581">
        <f>I3696/30</f>
        <v>89.766666666666666</v>
      </c>
      <c r="J3697" s="581">
        <f>J3696/30</f>
        <v>45.966666666666669</v>
      </c>
      <c r="K3697" s="707">
        <v>0</v>
      </c>
      <c r="L3697" s="581">
        <f>L3696/30</f>
        <v>6.4319999999999995</v>
      </c>
      <c r="M3697" s="581">
        <f>M3696/30</f>
        <v>1.0851999999999999</v>
      </c>
      <c r="N3697" s="581">
        <f>N3696/30</f>
        <v>0.57066666666666666</v>
      </c>
      <c r="O3697" s="740">
        <f t="shared" si="703"/>
        <v>0.8279333333333333</v>
      </c>
      <c r="P3697" s="581"/>
      <c r="Q3697" s="581"/>
    </row>
    <row r="3698" spans="1:17" x14ac:dyDescent="0.35">
      <c r="A3698" s="634"/>
      <c r="B3698" s="634"/>
      <c r="C3698" s="634"/>
      <c r="D3698" s="634"/>
      <c r="E3698" s="634"/>
      <c r="F3698" s="634"/>
      <c r="G3698" s="634"/>
      <c r="H3698" s="634"/>
      <c r="I3698" s="634"/>
      <c r="J3698" s="634"/>
      <c r="K3698" s="634"/>
      <c r="L3698" s="634"/>
      <c r="M3698" s="634"/>
      <c r="N3698" s="634"/>
      <c r="O3698" s="634"/>
      <c r="P3698" s="634"/>
      <c r="Q3698" s="634"/>
    </row>
    <row r="3699" spans="1:17" ht="15" thickBot="1" x14ac:dyDescent="0.4">
      <c r="A3699" s="634"/>
      <c r="B3699" s="1589" t="s">
        <v>434</v>
      </c>
      <c r="C3699" s="1589"/>
      <c r="D3699" s="1589"/>
      <c r="E3699" s="1589"/>
      <c r="F3699" s="1589"/>
      <c r="G3699" s="1589"/>
      <c r="H3699" s="1589"/>
      <c r="I3699" s="1589"/>
      <c r="J3699" s="1589"/>
      <c r="K3699" s="1589"/>
      <c r="L3699" s="1589"/>
      <c r="M3699" s="1589"/>
      <c r="N3699" s="658"/>
      <c r="O3699" s="658"/>
      <c r="P3699" s="657"/>
      <c r="Q3699" s="634"/>
    </row>
    <row r="3700" spans="1:17" ht="27" customHeight="1" x14ac:dyDescent="0.35">
      <c r="A3700" s="1569" t="s">
        <v>1</v>
      </c>
      <c r="B3700" s="1460" t="s">
        <v>23</v>
      </c>
      <c r="C3700" s="1578"/>
      <c r="D3700" s="1578"/>
      <c r="E3700" s="1578"/>
      <c r="F3700" s="1571"/>
      <c r="G3700" s="1460" t="s">
        <v>24</v>
      </c>
      <c r="H3700" s="1571"/>
      <c r="I3700" s="1460" t="s">
        <v>4</v>
      </c>
      <c r="J3700" s="1571"/>
      <c r="K3700" s="1572" t="s">
        <v>5</v>
      </c>
      <c r="L3700" s="1573"/>
      <c r="M3700" s="1590" t="s">
        <v>6</v>
      </c>
      <c r="N3700" s="1591"/>
      <c r="O3700" s="1592"/>
      <c r="P3700" s="1593" t="s">
        <v>7</v>
      </c>
      <c r="Q3700" s="1593" t="s">
        <v>8</v>
      </c>
    </row>
    <row r="3701" spans="1:17" ht="26" x14ac:dyDescent="0.35">
      <c r="A3701" s="1597"/>
      <c r="B3701" s="568" t="s">
        <v>396</v>
      </c>
      <c r="C3701" s="568" t="s">
        <v>399</v>
      </c>
      <c r="D3701" s="709" t="s">
        <v>322</v>
      </c>
      <c r="E3701" s="709" t="s">
        <v>228</v>
      </c>
      <c r="F3701" s="709" t="s">
        <v>229</v>
      </c>
      <c r="G3701" s="568" t="s">
        <v>9</v>
      </c>
      <c r="H3701" s="568" t="s">
        <v>10</v>
      </c>
      <c r="I3701" s="568" t="s">
        <v>9</v>
      </c>
      <c r="J3701" s="568" t="s">
        <v>10</v>
      </c>
      <c r="K3701" s="568" t="s">
        <v>11</v>
      </c>
      <c r="L3701" s="568" t="s">
        <v>12</v>
      </c>
      <c r="M3701" s="606" t="s">
        <v>13</v>
      </c>
      <c r="N3701" s="606" t="s">
        <v>14</v>
      </c>
      <c r="O3701" s="606" t="s">
        <v>15</v>
      </c>
      <c r="P3701" s="1579"/>
      <c r="Q3701" s="1579"/>
    </row>
    <row r="3702" spans="1:17" x14ac:dyDescent="0.35">
      <c r="A3702" s="735">
        <v>1</v>
      </c>
      <c r="B3702" s="627">
        <v>33.840000000000003</v>
      </c>
      <c r="C3702" s="627">
        <v>32.520000000000003</v>
      </c>
      <c r="D3702" s="627">
        <v>32.08</v>
      </c>
      <c r="E3702" s="707">
        <v>0</v>
      </c>
      <c r="F3702" s="627">
        <v>32</v>
      </c>
      <c r="G3702" s="627">
        <v>38.799999999999997</v>
      </c>
      <c r="H3702" s="627">
        <v>21.6</v>
      </c>
      <c r="I3702" s="627">
        <v>92</v>
      </c>
      <c r="J3702" s="627">
        <v>38</v>
      </c>
      <c r="K3702" s="707">
        <v>0</v>
      </c>
      <c r="L3702" s="627">
        <v>5.14</v>
      </c>
      <c r="M3702" s="627">
        <v>0.91</v>
      </c>
      <c r="N3702" s="627">
        <v>0.64</v>
      </c>
      <c r="O3702" s="740">
        <f>AVERAGE(M3702:N3702)</f>
        <v>0.77500000000000002</v>
      </c>
      <c r="P3702" s="642" t="s">
        <v>432</v>
      </c>
      <c r="Q3702" s="627" t="s">
        <v>426</v>
      </c>
    </row>
    <row r="3703" spans="1:17" x14ac:dyDescent="0.35">
      <c r="A3703" s="735">
        <v>2</v>
      </c>
      <c r="B3703" s="581">
        <v>31.64</v>
      </c>
      <c r="C3703" s="581">
        <v>31.8</v>
      </c>
      <c r="D3703" s="627">
        <v>32.28</v>
      </c>
      <c r="E3703" s="707">
        <v>0</v>
      </c>
      <c r="F3703" s="627">
        <v>31.8</v>
      </c>
      <c r="G3703" s="583">
        <v>35.4</v>
      </c>
      <c r="H3703" s="583">
        <v>21.8</v>
      </c>
      <c r="I3703" s="627">
        <v>96</v>
      </c>
      <c r="J3703" s="627">
        <v>47</v>
      </c>
      <c r="K3703" s="707">
        <v>0</v>
      </c>
      <c r="L3703" s="627">
        <v>4.5999999999999996</v>
      </c>
      <c r="M3703" s="627">
        <v>1.1499999999999999</v>
      </c>
      <c r="N3703" s="627">
        <v>0.7</v>
      </c>
      <c r="O3703" s="740">
        <f t="shared" ref="O3703:O3740" si="704">AVERAGE(M3703:N3703)</f>
        <v>0.92499999999999993</v>
      </c>
      <c r="P3703" s="642" t="s">
        <v>432</v>
      </c>
      <c r="Q3703" s="627">
        <v>10.199999999999999</v>
      </c>
    </row>
    <row r="3704" spans="1:17" x14ac:dyDescent="0.35">
      <c r="A3704" s="594">
        <v>3</v>
      </c>
      <c r="B3704" s="581">
        <v>31.32</v>
      </c>
      <c r="C3704" s="581">
        <v>31.6</v>
      </c>
      <c r="D3704" s="627">
        <v>31</v>
      </c>
      <c r="E3704" s="707">
        <v>0</v>
      </c>
      <c r="F3704" s="627">
        <v>32.08</v>
      </c>
      <c r="G3704" s="583">
        <v>36.200000000000003</v>
      </c>
      <c r="H3704" s="583">
        <v>21.4</v>
      </c>
      <c r="I3704" s="604">
        <v>92</v>
      </c>
      <c r="J3704" s="604">
        <v>42</v>
      </c>
      <c r="K3704" s="707">
        <v>0</v>
      </c>
      <c r="L3704" s="627">
        <v>6.78</v>
      </c>
      <c r="M3704" s="627">
        <v>1.27</v>
      </c>
      <c r="N3704" s="627">
        <v>0.84</v>
      </c>
      <c r="O3704" s="740">
        <f t="shared" si="704"/>
        <v>1.0549999999999999</v>
      </c>
      <c r="P3704" s="642" t="s">
        <v>432</v>
      </c>
      <c r="Q3704" s="627" t="s">
        <v>426</v>
      </c>
    </row>
    <row r="3705" spans="1:17" x14ac:dyDescent="0.35">
      <c r="A3705" s="594">
        <v>4</v>
      </c>
      <c r="B3705" s="627">
        <v>28.68</v>
      </c>
      <c r="C3705" s="627">
        <v>29.64</v>
      </c>
      <c r="D3705" s="581">
        <v>31.04</v>
      </c>
      <c r="E3705" s="707">
        <v>0</v>
      </c>
      <c r="F3705" s="627">
        <v>32</v>
      </c>
      <c r="G3705" s="583">
        <v>34</v>
      </c>
      <c r="H3705" s="583">
        <v>21.4</v>
      </c>
      <c r="I3705" s="604">
        <v>96</v>
      </c>
      <c r="J3705" s="604">
        <v>55</v>
      </c>
      <c r="K3705" s="707">
        <v>0</v>
      </c>
      <c r="L3705" s="627">
        <v>2.98</v>
      </c>
      <c r="M3705" s="627">
        <v>1.06</v>
      </c>
      <c r="N3705" s="580">
        <v>0.34</v>
      </c>
      <c r="O3705" s="740">
        <f t="shared" si="704"/>
        <v>0.70000000000000007</v>
      </c>
      <c r="P3705" s="642" t="s">
        <v>432</v>
      </c>
      <c r="Q3705" s="627" t="s">
        <v>426</v>
      </c>
    </row>
    <row r="3706" spans="1:17" x14ac:dyDescent="0.35">
      <c r="A3706" s="594">
        <v>5</v>
      </c>
      <c r="B3706" s="627">
        <v>28.96</v>
      </c>
      <c r="C3706" s="627">
        <v>29.48</v>
      </c>
      <c r="D3706" s="581">
        <v>30.04</v>
      </c>
      <c r="E3706" s="707">
        <v>0</v>
      </c>
      <c r="F3706" s="627">
        <v>31.68</v>
      </c>
      <c r="G3706" s="583">
        <v>34.6</v>
      </c>
      <c r="H3706" s="583">
        <v>21.4</v>
      </c>
      <c r="I3706" s="604">
        <v>96</v>
      </c>
      <c r="J3706" s="604">
        <v>58</v>
      </c>
      <c r="K3706" s="707">
        <v>0</v>
      </c>
      <c r="L3706" s="627">
        <v>5.9</v>
      </c>
      <c r="M3706" s="580">
        <v>1.24</v>
      </c>
      <c r="N3706" s="581">
        <v>1.54</v>
      </c>
      <c r="O3706" s="740">
        <f t="shared" si="704"/>
        <v>1.3900000000000001</v>
      </c>
      <c r="P3706" s="642" t="s">
        <v>432</v>
      </c>
      <c r="Q3706" s="627">
        <v>25.2</v>
      </c>
    </row>
    <row r="3707" spans="1:17" x14ac:dyDescent="0.35">
      <c r="A3707" s="594">
        <v>6</v>
      </c>
      <c r="B3707" s="581">
        <v>27.68</v>
      </c>
      <c r="C3707" s="581">
        <v>28</v>
      </c>
      <c r="D3707" s="627">
        <v>29.44</v>
      </c>
      <c r="E3707" s="707">
        <v>0</v>
      </c>
      <c r="F3707" s="627">
        <v>31.76</v>
      </c>
      <c r="G3707" s="583">
        <v>34</v>
      </c>
      <c r="H3707" s="583">
        <v>21.8</v>
      </c>
      <c r="I3707" s="604">
        <v>88</v>
      </c>
      <c r="J3707" s="604">
        <v>50</v>
      </c>
      <c r="K3707" s="707">
        <v>0</v>
      </c>
      <c r="L3707" s="627">
        <v>5</v>
      </c>
      <c r="M3707" s="581">
        <v>1.1499999999999999</v>
      </c>
      <c r="N3707" s="580">
        <v>1.02</v>
      </c>
      <c r="O3707" s="740">
        <f t="shared" si="704"/>
        <v>1.085</v>
      </c>
      <c r="P3707" s="642" t="s">
        <v>432</v>
      </c>
      <c r="Q3707" s="627" t="s">
        <v>426</v>
      </c>
    </row>
    <row r="3708" spans="1:17" x14ac:dyDescent="0.35">
      <c r="A3708" s="594">
        <v>7</v>
      </c>
      <c r="B3708" s="581">
        <v>28.68</v>
      </c>
      <c r="C3708" s="581">
        <v>29</v>
      </c>
      <c r="D3708" s="627">
        <v>29.2</v>
      </c>
      <c r="E3708" s="707">
        <v>0</v>
      </c>
      <c r="F3708" s="627">
        <v>31.84</v>
      </c>
      <c r="G3708" s="583">
        <v>35.200000000000003</v>
      </c>
      <c r="H3708" s="583">
        <v>21</v>
      </c>
      <c r="I3708" s="604">
        <v>92</v>
      </c>
      <c r="J3708" s="604">
        <v>48</v>
      </c>
      <c r="K3708" s="707">
        <v>0</v>
      </c>
      <c r="L3708" s="627">
        <v>6.1</v>
      </c>
      <c r="M3708" s="580">
        <v>1.1200000000000001</v>
      </c>
      <c r="N3708" s="581">
        <v>0.55000000000000004</v>
      </c>
      <c r="O3708" s="740">
        <f t="shared" si="704"/>
        <v>0.83500000000000008</v>
      </c>
      <c r="P3708" s="642" t="s">
        <v>432</v>
      </c>
      <c r="Q3708" s="627" t="s">
        <v>426</v>
      </c>
    </row>
    <row r="3709" spans="1:17" x14ac:dyDescent="0.35">
      <c r="A3709" s="594">
        <v>8</v>
      </c>
      <c r="B3709" s="581">
        <v>29.96</v>
      </c>
      <c r="C3709" s="581">
        <v>29.48</v>
      </c>
      <c r="D3709" s="627">
        <v>29.28</v>
      </c>
      <c r="E3709" s="707">
        <v>0</v>
      </c>
      <c r="F3709" s="627">
        <v>31.92</v>
      </c>
      <c r="G3709" s="583">
        <v>36</v>
      </c>
      <c r="H3709" s="583">
        <v>22</v>
      </c>
      <c r="I3709" s="604">
        <v>84</v>
      </c>
      <c r="J3709" s="604">
        <v>50</v>
      </c>
      <c r="K3709" s="707">
        <v>0</v>
      </c>
      <c r="L3709" s="627">
        <v>4.5199999999999996</v>
      </c>
      <c r="M3709" s="581">
        <v>1.19</v>
      </c>
      <c r="N3709" s="627">
        <v>0.67</v>
      </c>
      <c r="O3709" s="740">
        <f t="shared" si="704"/>
        <v>0.92999999999999994</v>
      </c>
      <c r="P3709" s="642" t="s">
        <v>432</v>
      </c>
      <c r="Q3709" s="627" t="s">
        <v>426</v>
      </c>
    </row>
    <row r="3710" spans="1:17" x14ac:dyDescent="0.35">
      <c r="A3710" s="594">
        <v>9</v>
      </c>
      <c r="B3710" s="581">
        <v>31</v>
      </c>
      <c r="C3710" s="581">
        <v>29.8</v>
      </c>
      <c r="D3710" s="627">
        <v>29.56</v>
      </c>
      <c r="E3710" s="707">
        <v>0</v>
      </c>
      <c r="F3710" s="627">
        <v>31.88</v>
      </c>
      <c r="G3710" s="583">
        <v>36.200000000000003</v>
      </c>
      <c r="H3710" s="583">
        <v>21.4</v>
      </c>
      <c r="I3710" s="604">
        <v>92</v>
      </c>
      <c r="J3710" s="604">
        <v>45</v>
      </c>
      <c r="K3710" s="707">
        <v>0</v>
      </c>
      <c r="L3710" s="627">
        <v>6.48</v>
      </c>
      <c r="M3710" s="581">
        <v>1</v>
      </c>
      <c r="N3710" s="581">
        <v>1.3</v>
      </c>
      <c r="O3710" s="740">
        <f t="shared" si="704"/>
        <v>1.1499999999999999</v>
      </c>
      <c r="P3710" s="642" t="s">
        <v>432</v>
      </c>
      <c r="Q3710" s="627" t="s">
        <v>426</v>
      </c>
    </row>
    <row r="3711" spans="1:17" x14ac:dyDescent="0.35">
      <c r="A3711" s="735">
        <v>10</v>
      </c>
      <c r="B3711" s="581">
        <v>28.28</v>
      </c>
      <c r="C3711" s="581">
        <v>29.08</v>
      </c>
      <c r="D3711" s="627">
        <v>29.48</v>
      </c>
      <c r="E3711" s="707">
        <v>0</v>
      </c>
      <c r="F3711" s="627">
        <v>31.88</v>
      </c>
      <c r="G3711" s="583">
        <v>35.200000000000003</v>
      </c>
      <c r="H3711" s="583">
        <v>20.2</v>
      </c>
      <c r="I3711" s="604">
        <v>96</v>
      </c>
      <c r="J3711" s="604">
        <v>49</v>
      </c>
      <c r="K3711" s="707">
        <v>0</v>
      </c>
      <c r="L3711" s="627">
        <v>4</v>
      </c>
      <c r="M3711" s="581">
        <v>0.81</v>
      </c>
      <c r="N3711" s="580">
        <v>0.49</v>
      </c>
      <c r="O3711" s="740">
        <f t="shared" si="704"/>
        <v>0.65</v>
      </c>
      <c r="P3711" s="642" t="s">
        <v>432</v>
      </c>
      <c r="Q3711" s="627">
        <v>23</v>
      </c>
    </row>
    <row r="3712" spans="1:17" x14ac:dyDescent="0.35">
      <c r="A3712" s="580" t="s">
        <v>16</v>
      </c>
      <c r="B3712" s="581">
        <f>SUM(B3702:B3711)</f>
        <v>300.04000000000008</v>
      </c>
      <c r="C3712" s="581">
        <f>SUM(C3702:C3711)</f>
        <v>300.39999999999998</v>
      </c>
      <c r="D3712" s="581">
        <f>SUM(D3702:D3711)</f>
        <v>303.39999999999998</v>
      </c>
      <c r="E3712" s="707">
        <v>0</v>
      </c>
      <c r="F3712" s="581">
        <f>SUM(F3702:F3711)</f>
        <v>318.83999999999997</v>
      </c>
      <c r="G3712" s="581">
        <f>SUM(G3702:G3711)</f>
        <v>355.59999999999997</v>
      </c>
      <c r="H3712" s="581">
        <f>SUM(H3702:H3711)</f>
        <v>214.00000000000003</v>
      </c>
      <c r="I3712" s="581">
        <f>SUM(I3702:I3711)</f>
        <v>924</v>
      </c>
      <c r="J3712" s="581">
        <f>SUM(J3702:J3711)</f>
        <v>482</v>
      </c>
      <c r="K3712" s="707">
        <v>0</v>
      </c>
      <c r="L3712" s="581">
        <f>SUM(L3702:L3711)</f>
        <v>51.5</v>
      </c>
      <c r="M3712" s="581">
        <f>SUM(M3702:M3711)</f>
        <v>10.900000000000002</v>
      </c>
      <c r="N3712" s="581">
        <f>SUM(N3702:N3711)</f>
        <v>8.09</v>
      </c>
      <c r="O3712" s="740">
        <f t="shared" si="704"/>
        <v>9.495000000000001</v>
      </c>
      <c r="P3712" s="581"/>
      <c r="Q3712" s="581"/>
    </row>
    <row r="3713" spans="1:17" x14ac:dyDescent="0.35">
      <c r="A3713" s="580" t="s">
        <v>18</v>
      </c>
      <c r="B3713" s="581">
        <f>AVERAGE(B3702:B3711)</f>
        <v>30.004000000000008</v>
      </c>
      <c r="C3713" s="581">
        <f>AVERAGE(C3702:C3711)</f>
        <v>30.04</v>
      </c>
      <c r="D3713" s="581">
        <f>AVERAGE(D3702:D3711)</f>
        <v>30.339999999999996</v>
      </c>
      <c r="E3713" s="707">
        <v>0</v>
      </c>
      <c r="F3713" s="581">
        <f>AVERAGE(F3702:F3711)</f>
        <v>31.883999999999997</v>
      </c>
      <c r="G3713" s="581">
        <f>AVERAGE(G3702:G3711)</f>
        <v>35.559999999999995</v>
      </c>
      <c r="H3713" s="581">
        <f>AVERAGE(H3702:H3711)</f>
        <v>21.400000000000002</v>
      </c>
      <c r="I3713" s="581">
        <f>AVERAGE(I3702:I3711)</f>
        <v>92.4</v>
      </c>
      <c r="J3713" s="581">
        <f>AVERAGE(J3702:J3711)</f>
        <v>48.2</v>
      </c>
      <c r="K3713" s="707">
        <v>0</v>
      </c>
      <c r="L3713" s="581">
        <f>AVERAGE(L3702:L3711)</f>
        <v>5.15</v>
      </c>
      <c r="M3713" s="581">
        <f>AVERAGE(M3702:M3711)</f>
        <v>1.0900000000000003</v>
      </c>
      <c r="N3713" s="581">
        <f>AVERAGE(N3702:N3711)</f>
        <v>0.80899999999999994</v>
      </c>
      <c r="O3713" s="740">
        <f t="shared" si="704"/>
        <v>0.94950000000000012</v>
      </c>
      <c r="P3713" s="581"/>
      <c r="Q3713" s="581"/>
    </row>
    <row r="3714" spans="1:17" x14ac:dyDescent="0.35">
      <c r="A3714" s="735">
        <v>11</v>
      </c>
      <c r="B3714" s="581">
        <v>29.76</v>
      </c>
      <c r="C3714" s="581">
        <v>29.48</v>
      </c>
      <c r="D3714" s="627">
        <v>29.56</v>
      </c>
      <c r="E3714" s="707">
        <v>0</v>
      </c>
      <c r="F3714" s="627">
        <v>31.88</v>
      </c>
      <c r="G3714" s="583">
        <v>34.200000000000003</v>
      </c>
      <c r="H3714" s="583">
        <v>21.4</v>
      </c>
      <c r="I3714" s="627">
        <v>92</v>
      </c>
      <c r="J3714" s="604">
        <v>56</v>
      </c>
      <c r="K3714" s="707">
        <v>0</v>
      </c>
      <c r="L3714" s="627">
        <v>3.84</v>
      </c>
      <c r="M3714" s="627">
        <v>0.84</v>
      </c>
      <c r="N3714" s="627">
        <v>0.87</v>
      </c>
      <c r="O3714" s="740">
        <f t="shared" si="704"/>
        <v>0.85499999999999998</v>
      </c>
      <c r="P3714" s="642" t="s">
        <v>432</v>
      </c>
      <c r="Q3714" s="627">
        <v>3.6</v>
      </c>
    </row>
    <row r="3715" spans="1:17" x14ac:dyDescent="0.35">
      <c r="A3715" s="594">
        <v>12</v>
      </c>
      <c r="B3715" s="581">
        <v>29.36</v>
      </c>
      <c r="C3715" s="581">
        <v>28.8</v>
      </c>
      <c r="D3715" s="627">
        <v>29.52</v>
      </c>
      <c r="E3715" s="707">
        <v>0</v>
      </c>
      <c r="F3715" s="627">
        <v>31.88</v>
      </c>
      <c r="G3715" s="583">
        <v>34</v>
      </c>
      <c r="H3715" s="583">
        <v>21.2</v>
      </c>
      <c r="I3715" s="604">
        <v>96</v>
      </c>
      <c r="J3715" s="604">
        <v>59</v>
      </c>
      <c r="K3715" s="707">
        <v>0</v>
      </c>
      <c r="L3715" s="627">
        <v>5</v>
      </c>
      <c r="M3715" s="581">
        <v>0.98</v>
      </c>
      <c r="N3715" s="581">
        <v>0.89</v>
      </c>
      <c r="O3715" s="740">
        <f t="shared" si="704"/>
        <v>0.93500000000000005</v>
      </c>
      <c r="P3715" s="642" t="s">
        <v>432</v>
      </c>
      <c r="Q3715" s="627">
        <v>10.199999999999999</v>
      </c>
    </row>
    <row r="3716" spans="1:17" x14ac:dyDescent="0.35">
      <c r="A3716" s="594">
        <v>13</v>
      </c>
      <c r="B3716" s="671">
        <v>27.68</v>
      </c>
      <c r="C3716" s="671">
        <v>28.04</v>
      </c>
      <c r="D3716" s="675">
        <v>29.08</v>
      </c>
      <c r="E3716" s="707">
        <v>0</v>
      </c>
      <c r="F3716" s="675">
        <v>31.64</v>
      </c>
      <c r="G3716" s="670">
        <v>33.4</v>
      </c>
      <c r="H3716" s="670">
        <v>19.8</v>
      </c>
      <c r="I3716" s="783">
        <v>96</v>
      </c>
      <c r="J3716" s="783">
        <v>63</v>
      </c>
      <c r="K3716" s="707">
        <v>0</v>
      </c>
      <c r="L3716" s="675">
        <v>4</v>
      </c>
      <c r="M3716" s="675">
        <v>1.17</v>
      </c>
      <c r="N3716" s="626">
        <v>1.17</v>
      </c>
      <c r="O3716" s="740">
        <f t="shared" si="704"/>
        <v>1.17</v>
      </c>
      <c r="P3716" s="642" t="s">
        <v>432</v>
      </c>
      <c r="Q3716" s="675">
        <v>34.5</v>
      </c>
    </row>
    <row r="3717" spans="1:17" x14ac:dyDescent="0.35">
      <c r="A3717" s="594">
        <v>14</v>
      </c>
      <c r="B3717" s="671">
        <v>28.04</v>
      </c>
      <c r="C3717" s="671">
        <v>28.16</v>
      </c>
      <c r="D3717" s="675">
        <v>28.96</v>
      </c>
      <c r="E3717" s="707">
        <v>0</v>
      </c>
      <c r="F3717" s="675">
        <v>31.6</v>
      </c>
      <c r="G3717" s="670">
        <v>34.200000000000003</v>
      </c>
      <c r="H3717" s="670">
        <v>20.399999999999999</v>
      </c>
      <c r="I3717" s="783">
        <v>96</v>
      </c>
      <c r="J3717" s="783">
        <v>58</v>
      </c>
      <c r="K3717" s="707">
        <v>0</v>
      </c>
      <c r="L3717" s="675">
        <v>5.58</v>
      </c>
      <c r="M3717" s="630">
        <v>1.04</v>
      </c>
      <c r="N3717" s="671">
        <v>0.2</v>
      </c>
      <c r="O3717" s="740">
        <f t="shared" si="704"/>
        <v>0.62</v>
      </c>
      <c r="P3717" s="642" t="s">
        <v>432</v>
      </c>
      <c r="Q3717" s="675">
        <v>3</v>
      </c>
    </row>
    <row r="3718" spans="1:17" x14ac:dyDescent="0.35">
      <c r="A3718" s="594">
        <v>15</v>
      </c>
      <c r="B3718" s="671">
        <v>29.24</v>
      </c>
      <c r="C3718" s="671">
        <v>28.68</v>
      </c>
      <c r="D3718" s="675">
        <v>28.84</v>
      </c>
      <c r="E3718" s="707">
        <v>0</v>
      </c>
      <c r="F3718" s="675">
        <v>31.6</v>
      </c>
      <c r="G3718" s="670">
        <v>35.200000000000003</v>
      </c>
      <c r="H3718" s="670">
        <v>20.8</v>
      </c>
      <c r="I3718" s="783">
        <v>96</v>
      </c>
      <c r="J3718" s="783">
        <v>50</v>
      </c>
      <c r="K3718" s="707">
        <v>0</v>
      </c>
      <c r="L3718" s="675">
        <v>4.7</v>
      </c>
      <c r="M3718" s="671">
        <v>0.92</v>
      </c>
      <c r="N3718" s="626">
        <v>0.49</v>
      </c>
      <c r="O3718" s="740">
        <f t="shared" si="704"/>
        <v>0.70500000000000007</v>
      </c>
      <c r="P3718" s="642" t="s">
        <v>432</v>
      </c>
      <c r="Q3718" s="627" t="s">
        <v>426</v>
      </c>
    </row>
    <row r="3719" spans="1:17" x14ac:dyDescent="0.35">
      <c r="A3719" s="594">
        <v>16</v>
      </c>
      <c r="B3719" s="671">
        <v>29.4</v>
      </c>
      <c r="C3719" s="671">
        <v>28.88</v>
      </c>
      <c r="D3719" s="675">
        <v>29.24</v>
      </c>
      <c r="E3719" s="707">
        <v>0</v>
      </c>
      <c r="F3719" s="675">
        <v>31.68</v>
      </c>
      <c r="G3719" s="670">
        <v>34.200000000000003</v>
      </c>
      <c r="H3719" s="670">
        <v>21.2</v>
      </c>
      <c r="I3719" s="783">
        <v>84</v>
      </c>
      <c r="J3719" s="783">
        <v>47</v>
      </c>
      <c r="K3719" s="707">
        <v>0</v>
      </c>
      <c r="L3719" s="627">
        <v>6.46</v>
      </c>
      <c r="M3719" s="671">
        <v>1.21</v>
      </c>
      <c r="N3719" s="678">
        <v>0.62</v>
      </c>
      <c r="O3719" s="740">
        <f t="shared" si="704"/>
        <v>0.91500000000000004</v>
      </c>
      <c r="P3719" s="642" t="s">
        <v>432</v>
      </c>
      <c r="Q3719" s="627" t="s">
        <v>426</v>
      </c>
    </row>
    <row r="3720" spans="1:17" x14ac:dyDescent="0.35">
      <c r="A3720" s="594">
        <v>17</v>
      </c>
      <c r="B3720" s="671">
        <v>28.52</v>
      </c>
      <c r="C3720" s="671">
        <v>28.68</v>
      </c>
      <c r="D3720" s="675">
        <v>29</v>
      </c>
      <c r="E3720" s="707">
        <v>0</v>
      </c>
      <c r="F3720" s="675">
        <v>31.48</v>
      </c>
      <c r="G3720" s="670">
        <v>33.200000000000003</v>
      </c>
      <c r="H3720" s="670">
        <v>19</v>
      </c>
      <c r="I3720" s="783">
        <v>96</v>
      </c>
      <c r="J3720" s="783">
        <v>51</v>
      </c>
      <c r="K3720" s="707">
        <v>0</v>
      </c>
      <c r="L3720" s="627">
        <v>5.6</v>
      </c>
      <c r="M3720" s="671">
        <v>0.82</v>
      </c>
      <c r="N3720" s="678">
        <v>1.31</v>
      </c>
      <c r="O3720" s="740">
        <f t="shared" si="704"/>
        <v>1.0649999999999999</v>
      </c>
      <c r="P3720" s="642" t="s">
        <v>432</v>
      </c>
      <c r="Q3720" s="675">
        <v>21.2</v>
      </c>
    </row>
    <row r="3721" spans="1:17" x14ac:dyDescent="0.35">
      <c r="A3721" s="594">
        <v>18</v>
      </c>
      <c r="B3721" s="671">
        <v>28.32</v>
      </c>
      <c r="C3721" s="671">
        <v>28.32</v>
      </c>
      <c r="D3721" s="675">
        <v>28.96</v>
      </c>
      <c r="E3721" s="707">
        <v>0</v>
      </c>
      <c r="F3721" s="675">
        <v>30.16</v>
      </c>
      <c r="G3721" s="670">
        <v>33</v>
      </c>
      <c r="H3721" s="670">
        <v>21.8</v>
      </c>
      <c r="I3721" s="783">
        <v>92</v>
      </c>
      <c r="J3721" s="783">
        <v>58</v>
      </c>
      <c r="K3721" s="707">
        <v>0</v>
      </c>
      <c r="L3721" s="627">
        <v>6.4</v>
      </c>
      <c r="M3721" s="630">
        <v>1.68</v>
      </c>
      <c r="N3721" s="671">
        <v>0.02</v>
      </c>
      <c r="O3721" s="740">
        <f t="shared" si="704"/>
        <v>0.85</v>
      </c>
      <c r="P3721" s="642" t="s">
        <v>432</v>
      </c>
      <c r="Q3721" s="627" t="s">
        <v>426</v>
      </c>
    </row>
    <row r="3722" spans="1:17" x14ac:dyDescent="0.35">
      <c r="A3722" s="594">
        <v>19</v>
      </c>
      <c r="B3722" s="671">
        <v>28.44</v>
      </c>
      <c r="C3722" s="671">
        <v>28.32</v>
      </c>
      <c r="D3722" s="675">
        <v>29.8</v>
      </c>
      <c r="E3722" s="707">
        <v>0</v>
      </c>
      <c r="F3722" s="675">
        <v>30.8</v>
      </c>
      <c r="G3722" s="670">
        <v>33.799999999999997</v>
      </c>
      <c r="H3722" s="670">
        <v>20.8</v>
      </c>
      <c r="I3722" s="783">
        <v>96</v>
      </c>
      <c r="J3722" s="783">
        <v>58</v>
      </c>
      <c r="K3722" s="707">
        <v>0</v>
      </c>
      <c r="L3722" s="675">
        <v>5.0999999999999996</v>
      </c>
      <c r="M3722" s="671">
        <v>1.2</v>
      </c>
      <c r="N3722" s="671">
        <v>0.59</v>
      </c>
      <c r="O3722" s="740">
        <f t="shared" si="704"/>
        <v>0.89500000000000002</v>
      </c>
      <c r="P3722" s="642" t="s">
        <v>432</v>
      </c>
      <c r="Q3722" s="627" t="s">
        <v>426</v>
      </c>
    </row>
    <row r="3723" spans="1:17" x14ac:dyDescent="0.35">
      <c r="A3723" s="735">
        <v>20</v>
      </c>
      <c r="B3723" s="671">
        <v>28.56</v>
      </c>
      <c r="C3723" s="671">
        <v>28.28</v>
      </c>
      <c r="D3723" s="675">
        <v>28.6</v>
      </c>
      <c r="E3723" s="707">
        <v>0</v>
      </c>
      <c r="F3723" s="675">
        <v>30.6</v>
      </c>
      <c r="G3723" s="670">
        <v>31.2</v>
      </c>
      <c r="H3723" s="670">
        <v>21.4</v>
      </c>
      <c r="I3723" s="783">
        <v>96</v>
      </c>
      <c r="J3723" s="783">
        <v>53</v>
      </c>
      <c r="K3723" s="707">
        <v>0</v>
      </c>
      <c r="L3723" s="675">
        <v>3.84</v>
      </c>
      <c r="M3723" s="671">
        <v>0.75</v>
      </c>
      <c r="N3723" s="630">
        <v>0.39</v>
      </c>
      <c r="O3723" s="740">
        <f t="shared" si="704"/>
        <v>0.57000000000000006</v>
      </c>
      <c r="P3723" s="642" t="s">
        <v>432</v>
      </c>
      <c r="Q3723" s="675">
        <v>31.6</v>
      </c>
    </row>
    <row r="3724" spans="1:17" x14ac:dyDescent="0.35">
      <c r="A3724" s="580" t="s">
        <v>16</v>
      </c>
      <c r="B3724" s="581">
        <f>SUM(B3714:B3723)</f>
        <v>287.32000000000005</v>
      </c>
      <c r="C3724" s="581">
        <f>SUM(C3714:C3723)</f>
        <v>285.64</v>
      </c>
      <c r="D3724" s="581">
        <f>SUM(D3714:D3723)</f>
        <v>291.56000000000006</v>
      </c>
      <c r="E3724" s="707">
        <v>0</v>
      </c>
      <c r="F3724" s="581">
        <f>SUM(F3714:F3723)</f>
        <v>313.32</v>
      </c>
      <c r="G3724" s="581">
        <f>SUM(G3714:G3723)</f>
        <v>336.4</v>
      </c>
      <c r="H3724" s="581">
        <f>SUM(H3714:H3723)</f>
        <v>207.8</v>
      </c>
      <c r="I3724" s="581">
        <f>SUM(I3714:I3723)</f>
        <v>940</v>
      </c>
      <c r="J3724" s="581">
        <f>SUM(J3714:J3723)</f>
        <v>553</v>
      </c>
      <c r="K3724" s="707">
        <v>0</v>
      </c>
      <c r="L3724" s="581">
        <f>SUM(L3714:L3723)</f>
        <v>50.519999999999996</v>
      </c>
      <c r="M3724" s="581">
        <f>SUM(M3714:M3723)</f>
        <v>10.61</v>
      </c>
      <c r="N3724" s="581">
        <f>SUM(N3714:N3723)</f>
        <v>6.55</v>
      </c>
      <c r="O3724" s="740">
        <f t="shared" si="704"/>
        <v>8.58</v>
      </c>
      <c r="P3724" s="581"/>
      <c r="Q3724" s="581"/>
    </row>
    <row r="3725" spans="1:17" x14ac:dyDescent="0.35">
      <c r="A3725" s="580" t="s">
        <v>18</v>
      </c>
      <c r="B3725" s="581">
        <f>AVERAGE(B3714:B3723)</f>
        <v>28.732000000000006</v>
      </c>
      <c r="C3725" s="581">
        <f>AVERAGE(C3714:C3723)</f>
        <v>28.564</v>
      </c>
      <c r="D3725" s="581">
        <f>AVERAGE(D3714:D3723)</f>
        <v>29.156000000000006</v>
      </c>
      <c r="E3725" s="707">
        <v>0</v>
      </c>
      <c r="F3725" s="581">
        <f>AVERAGE(F3714:F3723)</f>
        <v>31.332000000000001</v>
      </c>
      <c r="G3725" s="581">
        <f>AVERAGE(G3714:G3723)</f>
        <v>33.64</v>
      </c>
      <c r="H3725" s="581">
        <f>AVERAGE(H3714:H3723)</f>
        <v>20.78</v>
      </c>
      <c r="I3725" s="581">
        <f>AVERAGE(I3714:I3723)</f>
        <v>94</v>
      </c>
      <c r="J3725" s="581">
        <f>AVERAGE(J3714:J3723)</f>
        <v>55.3</v>
      </c>
      <c r="K3725" s="707">
        <v>0</v>
      </c>
      <c r="L3725" s="581">
        <f>AVERAGE(L3714:L3723)</f>
        <v>5.0519999999999996</v>
      </c>
      <c r="M3725" s="581">
        <f>AVERAGE(M3714:M3723)</f>
        <v>1.0609999999999999</v>
      </c>
      <c r="N3725" s="581">
        <f>AVERAGE(N3714:N3723)</f>
        <v>0.65500000000000003</v>
      </c>
      <c r="O3725" s="740">
        <f t="shared" si="704"/>
        <v>0.85799999999999998</v>
      </c>
      <c r="P3725" s="581"/>
      <c r="Q3725" s="581"/>
    </row>
    <row r="3726" spans="1:17" x14ac:dyDescent="0.35">
      <c r="A3726" s="735">
        <v>21</v>
      </c>
      <c r="B3726" s="671">
        <v>29.2</v>
      </c>
      <c r="C3726" s="671">
        <v>28.64</v>
      </c>
      <c r="D3726" s="675">
        <v>28.68</v>
      </c>
      <c r="E3726" s="707">
        <v>0</v>
      </c>
      <c r="F3726" s="675">
        <v>30.52</v>
      </c>
      <c r="G3726" s="670">
        <v>31.4</v>
      </c>
      <c r="H3726" s="670">
        <v>20.2</v>
      </c>
      <c r="I3726" s="783">
        <v>96</v>
      </c>
      <c r="J3726" s="783">
        <v>62</v>
      </c>
      <c r="K3726" s="707">
        <v>0</v>
      </c>
      <c r="L3726" s="675">
        <v>4.46</v>
      </c>
      <c r="M3726" s="630">
        <v>0.78</v>
      </c>
      <c r="N3726" s="671">
        <v>0.65</v>
      </c>
      <c r="O3726" s="740">
        <f t="shared" si="704"/>
        <v>0.71500000000000008</v>
      </c>
      <c r="P3726" s="642" t="s">
        <v>432</v>
      </c>
      <c r="Q3726" s="675">
        <v>3.5</v>
      </c>
    </row>
    <row r="3727" spans="1:17" x14ac:dyDescent="0.35">
      <c r="A3727" s="594">
        <v>22</v>
      </c>
      <c r="B3727" s="671">
        <v>27.44</v>
      </c>
      <c r="C3727" s="671">
        <v>27.8</v>
      </c>
      <c r="D3727" s="675">
        <v>28.76</v>
      </c>
      <c r="E3727" s="707">
        <v>0</v>
      </c>
      <c r="F3727" s="675">
        <v>30.56</v>
      </c>
      <c r="G3727" s="670">
        <v>31.2</v>
      </c>
      <c r="H3727" s="670">
        <v>19.600000000000001</v>
      </c>
      <c r="I3727" s="783">
        <v>96</v>
      </c>
      <c r="J3727" s="783">
        <v>62</v>
      </c>
      <c r="K3727" s="707">
        <v>0</v>
      </c>
      <c r="L3727" s="675">
        <v>3.84</v>
      </c>
      <c r="M3727" s="671">
        <v>0.7</v>
      </c>
      <c r="N3727" s="671">
        <v>0.37</v>
      </c>
      <c r="O3727" s="740">
        <f t="shared" si="704"/>
        <v>0.53499999999999992</v>
      </c>
      <c r="P3727" s="642" t="s">
        <v>432</v>
      </c>
      <c r="Q3727" s="675">
        <v>67.2</v>
      </c>
    </row>
    <row r="3728" spans="1:17" x14ac:dyDescent="0.35">
      <c r="A3728" s="594">
        <v>23</v>
      </c>
      <c r="B3728" s="671">
        <v>27.72</v>
      </c>
      <c r="C3728" s="671">
        <v>27.84</v>
      </c>
      <c r="D3728" s="675">
        <v>28.6</v>
      </c>
      <c r="E3728" s="707">
        <v>0</v>
      </c>
      <c r="F3728" s="675">
        <v>30.68</v>
      </c>
      <c r="G3728" s="670">
        <v>32.200000000000003</v>
      </c>
      <c r="H3728" s="670">
        <v>19.8</v>
      </c>
      <c r="I3728" s="783">
        <v>96</v>
      </c>
      <c r="J3728" s="783">
        <v>58</v>
      </c>
      <c r="K3728" s="707">
        <v>0</v>
      </c>
      <c r="L3728" s="675">
        <v>2.4</v>
      </c>
      <c r="M3728" s="671">
        <v>0.89</v>
      </c>
      <c r="N3728" s="671">
        <v>0.13</v>
      </c>
      <c r="O3728" s="740">
        <f t="shared" si="704"/>
        <v>0.51</v>
      </c>
      <c r="P3728" s="642" t="s">
        <v>432</v>
      </c>
      <c r="Q3728" s="675">
        <v>34.200000000000003</v>
      </c>
    </row>
    <row r="3729" spans="1:17" x14ac:dyDescent="0.35">
      <c r="A3729" s="594">
        <v>24</v>
      </c>
      <c r="B3729" s="671">
        <v>28.84</v>
      </c>
      <c r="C3729" s="671">
        <v>28.52</v>
      </c>
      <c r="D3729" s="675">
        <v>28.88</v>
      </c>
      <c r="E3729" s="707">
        <v>0</v>
      </c>
      <c r="F3729" s="675">
        <v>30.72</v>
      </c>
      <c r="G3729" s="670">
        <v>34</v>
      </c>
      <c r="H3729" s="670">
        <v>20.399999999999999</v>
      </c>
      <c r="I3729" s="783">
        <v>92</v>
      </c>
      <c r="J3729" s="783">
        <v>55</v>
      </c>
      <c r="K3729" s="707">
        <v>0</v>
      </c>
      <c r="L3729" s="675">
        <v>6.34</v>
      </c>
      <c r="M3729" s="671">
        <v>0.76</v>
      </c>
      <c r="N3729" s="630">
        <v>0.18</v>
      </c>
      <c r="O3729" s="740">
        <f t="shared" si="704"/>
        <v>0.47</v>
      </c>
      <c r="P3729" s="642" t="s">
        <v>432</v>
      </c>
      <c r="Q3729" s="627" t="s">
        <v>426</v>
      </c>
    </row>
    <row r="3730" spans="1:17" x14ac:dyDescent="0.35">
      <c r="A3730" s="594">
        <v>25</v>
      </c>
      <c r="B3730" s="671">
        <v>28.8</v>
      </c>
      <c r="C3730" s="671">
        <v>28.44</v>
      </c>
      <c r="D3730" s="675">
        <v>28.68</v>
      </c>
      <c r="E3730" s="707">
        <v>0</v>
      </c>
      <c r="F3730" s="675">
        <v>30.68</v>
      </c>
      <c r="G3730" s="583">
        <v>34.4</v>
      </c>
      <c r="H3730" s="583">
        <v>21.4</v>
      </c>
      <c r="I3730" s="783">
        <v>96</v>
      </c>
      <c r="J3730" s="783">
        <v>55</v>
      </c>
      <c r="K3730" s="707">
        <v>0</v>
      </c>
      <c r="L3730" s="627">
        <v>5.99</v>
      </c>
      <c r="M3730" s="627">
        <v>0.64</v>
      </c>
      <c r="N3730" s="581">
        <v>0.22</v>
      </c>
      <c r="O3730" s="740">
        <f t="shared" si="704"/>
        <v>0.43</v>
      </c>
      <c r="P3730" s="642" t="s">
        <v>432</v>
      </c>
      <c r="Q3730" s="627" t="s">
        <v>426</v>
      </c>
    </row>
    <row r="3731" spans="1:17" x14ac:dyDescent="0.35">
      <c r="A3731" s="594">
        <v>26</v>
      </c>
      <c r="B3731" s="581">
        <v>29.16</v>
      </c>
      <c r="C3731" s="581">
        <v>28.56</v>
      </c>
      <c r="D3731" s="627">
        <v>28.8</v>
      </c>
      <c r="E3731" s="707">
        <v>0</v>
      </c>
      <c r="F3731" s="627">
        <v>30.72</v>
      </c>
      <c r="G3731" s="583">
        <v>33.4</v>
      </c>
      <c r="H3731" s="583">
        <v>22.4</v>
      </c>
      <c r="I3731" s="604">
        <v>96</v>
      </c>
      <c r="J3731" s="604">
        <v>52</v>
      </c>
      <c r="K3731" s="707">
        <v>0</v>
      </c>
      <c r="L3731" s="627">
        <v>4.0199999999999996</v>
      </c>
      <c r="M3731" s="581">
        <v>1.18</v>
      </c>
      <c r="N3731" s="581">
        <v>0.63</v>
      </c>
      <c r="O3731" s="740">
        <f t="shared" si="704"/>
        <v>0.90500000000000003</v>
      </c>
      <c r="P3731" s="642" t="s">
        <v>432</v>
      </c>
      <c r="Q3731" s="627" t="s">
        <v>426</v>
      </c>
    </row>
    <row r="3732" spans="1:17" x14ac:dyDescent="0.35">
      <c r="A3732" s="594">
        <v>27</v>
      </c>
      <c r="B3732" s="581">
        <v>29.08</v>
      </c>
      <c r="C3732" s="581">
        <v>28.72</v>
      </c>
      <c r="D3732" s="627">
        <v>28.8</v>
      </c>
      <c r="E3732" s="707">
        <v>0</v>
      </c>
      <c r="F3732" s="627">
        <v>30.76</v>
      </c>
      <c r="G3732" s="583">
        <v>32.200000000000003</v>
      </c>
      <c r="H3732" s="583">
        <v>22</v>
      </c>
      <c r="I3732" s="604">
        <v>96</v>
      </c>
      <c r="J3732" s="604">
        <v>63</v>
      </c>
      <c r="K3732" s="707">
        <v>0</v>
      </c>
      <c r="L3732" s="627">
        <v>4.0199999999999996</v>
      </c>
      <c r="M3732" s="581">
        <v>1.01</v>
      </c>
      <c r="N3732" s="580">
        <v>0.34</v>
      </c>
      <c r="O3732" s="740">
        <f t="shared" si="704"/>
        <v>0.67500000000000004</v>
      </c>
      <c r="P3732" s="642" t="s">
        <v>432</v>
      </c>
      <c r="Q3732" s="627">
        <v>9.1999999999999993</v>
      </c>
    </row>
    <row r="3733" spans="1:17" x14ac:dyDescent="0.35">
      <c r="A3733" s="594">
        <v>28</v>
      </c>
      <c r="B3733" s="581">
        <v>28.04</v>
      </c>
      <c r="C3733" s="581">
        <v>28</v>
      </c>
      <c r="D3733" s="627">
        <v>28.64</v>
      </c>
      <c r="E3733" s="707">
        <v>0</v>
      </c>
      <c r="F3733" s="627">
        <v>30.6</v>
      </c>
      <c r="G3733" s="583">
        <v>32</v>
      </c>
      <c r="H3733" s="583">
        <v>22</v>
      </c>
      <c r="I3733" s="604">
        <v>96</v>
      </c>
      <c r="J3733" s="604">
        <v>62</v>
      </c>
      <c r="K3733" s="707">
        <v>0</v>
      </c>
      <c r="L3733" s="627">
        <v>2.84</v>
      </c>
      <c r="M3733" s="581">
        <v>1.23</v>
      </c>
      <c r="N3733" s="580">
        <v>0.43</v>
      </c>
      <c r="O3733" s="740">
        <f t="shared" si="704"/>
        <v>0.83</v>
      </c>
      <c r="P3733" s="642" t="s">
        <v>432</v>
      </c>
      <c r="Q3733" s="627">
        <v>2.2000000000000002</v>
      </c>
    </row>
    <row r="3734" spans="1:17" x14ac:dyDescent="0.35">
      <c r="A3734" s="594">
        <v>29</v>
      </c>
      <c r="B3734" s="581">
        <v>28.88</v>
      </c>
      <c r="C3734" s="581">
        <v>28.56</v>
      </c>
      <c r="D3734" s="627">
        <v>28.56</v>
      </c>
      <c r="E3734" s="707">
        <v>0</v>
      </c>
      <c r="F3734" s="627">
        <v>30.6</v>
      </c>
      <c r="G3734" s="583">
        <v>33.4</v>
      </c>
      <c r="H3734" s="583">
        <v>21.4</v>
      </c>
      <c r="I3734" s="604">
        <v>92</v>
      </c>
      <c r="J3734" s="604">
        <v>51</v>
      </c>
      <c r="K3734" s="707">
        <v>0</v>
      </c>
      <c r="L3734" s="627">
        <v>5</v>
      </c>
      <c r="M3734" s="581">
        <v>1.07</v>
      </c>
      <c r="N3734" s="580">
        <v>0.1</v>
      </c>
      <c r="O3734" s="740">
        <f t="shared" si="704"/>
        <v>0.58500000000000008</v>
      </c>
      <c r="P3734" s="642" t="s">
        <v>432</v>
      </c>
      <c r="Q3734" s="627" t="s">
        <v>426</v>
      </c>
    </row>
    <row r="3735" spans="1:17" ht="15" thickBot="1" x14ac:dyDescent="0.4">
      <c r="A3735" s="594">
        <v>30</v>
      </c>
      <c r="B3735" s="581">
        <v>29.12</v>
      </c>
      <c r="C3735" s="581">
        <v>28.76</v>
      </c>
      <c r="D3735" s="627">
        <v>28.76</v>
      </c>
      <c r="E3735" s="707">
        <v>0</v>
      </c>
      <c r="F3735" s="627">
        <v>30.2</v>
      </c>
      <c r="G3735" s="583">
        <v>34.4</v>
      </c>
      <c r="H3735" s="583">
        <v>22.2</v>
      </c>
      <c r="I3735" s="604">
        <v>96</v>
      </c>
      <c r="J3735" s="604">
        <v>55</v>
      </c>
      <c r="K3735" s="707">
        <v>0</v>
      </c>
      <c r="L3735" s="627">
        <v>5.48</v>
      </c>
      <c r="M3735" s="581">
        <v>1.06</v>
      </c>
      <c r="N3735" s="580">
        <v>0.24</v>
      </c>
      <c r="O3735" s="740">
        <f t="shared" si="704"/>
        <v>0.65</v>
      </c>
      <c r="P3735" s="642" t="s">
        <v>432</v>
      </c>
      <c r="Q3735" s="627" t="s">
        <v>426</v>
      </c>
    </row>
    <row r="3736" spans="1:17" ht="15" thickBot="1" x14ac:dyDescent="0.4">
      <c r="A3736" s="597">
        <v>31</v>
      </c>
      <c r="B3736" s="581">
        <v>28.8</v>
      </c>
      <c r="C3736" s="581">
        <v>28.72</v>
      </c>
      <c r="D3736" s="627">
        <v>28.8</v>
      </c>
      <c r="E3736" s="707">
        <v>0</v>
      </c>
      <c r="F3736" s="627">
        <v>30.2</v>
      </c>
      <c r="G3736" s="583">
        <v>32.4</v>
      </c>
      <c r="H3736" s="583">
        <v>22</v>
      </c>
      <c r="I3736" s="604">
        <v>96</v>
      </c>
      <c r="J3736" s="604">
        <v>56</v>
      </c>
      <c r="K3736" s="707">
        <v>0</v>
      </c>
      <c r="L3736" s="627">
        <v>7.34</v>
      </c>
      <c r="M3736" s="581">
        <v>1.33</v>
      </c>
      <c r="N3736" s="580">
        <v>0.25</v>
      </c>
      <c r="O3736" s="740">
        <f t="shared" si="704"/>
        <v>0.79</v>
      </c>
      <c r="P3736" s="642" t="s">
        <v>432</v>
      </c>
      <c r="Q3736" s="627" t="s">
        <v>426</v>
      </c>
    </row>
    <row r="3737" spans="1:17" x14ac:dyDescent="0.35">
      <c r="A3737" s="580" t="s">
        <v>16</v>
      </c>
      <c r="B3737" s="581">
        <f>SUM(B3726:B3736)</f>
        <v>315.08000000000004</v>
      </c>
      <c r="C3737" s="581">
        <f>SUM(C3726:C3736)</f>
        <v>312.56000000000006</v>
      </c>
      <c r="D3737" s="581">
        <f>SUM(D3726:D3736)</f>
        <v>315.96000000000004</v>
      </c>
      <c r="E3737" s="707">
        <v>0</v>
      </c>
      <c r="F3737" s="581">
        <f>SUM(F3726:F3736)</f>
        <v>336.23999999999995</v>
      </c>
      <c r="G3737" s="581">
        <f>SUM(G3726:G3736)</f>
        <v>360.99999999999994</v>
      </c>
      <c r="H3737" s="581">
        <f>SUM(H3726:H3736)</f>
        <v>233.4</v>
      </c>
      <c r="I3737" s="581">
        <f>SUM(I3726:I3736)</f>
        <v>1048</v>
      </c>
      <c r="J3737" s="581">
        <f>SUM(J3726:J3736)</f>
        <v>631</v>
      </c>
      <c r="K3737" s="707">
        <v>0</v>
      </c>
      <c r="L3737" s="581">
        <f>SUM(L3726:L3736)</f>
        <v>51.730000000000004</v>
      </c>
      <c r="M3737" s="581">
        <f>SUM(M3726:M3736)</f>
        <v>10.65</v>
      </c>
      <c r="N3737" s="581">
        <f>SUM(N3726:N3736)</f>
        <v>3.54</v>
      </c>
      <c r="O3737" s="740">
        <f t="shared" si="704"/>
        <v>7.0950000000000006</v>
      </c>
      <c r="P3737" s="581"/>
      <c r="Q3737" s="581"/>
    </row>
    <row r="3738" spans="1:17" x14ac:dyDescent="0.35">
      <c r="A3738" s="580" t="s">
        <v>18</v>
      </c>
      <c r="B3738" s="581">
        <f>AVERAGE(B3726:B3736)</f>
        <v>28.643636363636368</v>
      </c>
      <c r="C3738" s="581">
        <f>AVERAGE(C3726:C3736)</f>
        <v>28.414545454545461</v>
      </c>
      <c r="D3738" s="581">
        <f>AVERAGE(D3726:D3736)</f>
        <v>28.723636363636366</v>
      </c>
      <c r="E3738" s="707">
        <v>0</v>
      </c>
      <c r="F3738" s="581">
        <f>AVERAGE(F3726:F3736)</f>
        <v>30.567272727272723</v>
      </c>
      <c r="G3738" s="581">
        <f>AVERAGE(G3726:G3736)</f>
        <v>32.818181818181813</v>
      </c>
      <c r="H3738" s="581">
        <f>AVERAGE(H3726:H3736)</f>
        <v>21.218181818181819</v>
      </c>
      <c r="I3738" s="581">
        <f>AVERAGE(I3726:I3736)</f>
        <v>95.272727272727266</v>
      </c>
      <c r="J3738" s="581">
        <f>AVERAGE(J3726:J3736)</f>
        <v>57.363636363636367</v>
      </c>
      <c r="K3738" s="707">
        <v>0</v>
      </c>
      <c r="L3738" s="581">
        <f>AVERAGE(L3726:L3736)</f>
        <v>4.7027272727272731</v>
      </c>
      <c r="M3738" s="581">
        <f>AVERAGE(M3726:M3736)</f>
        <v>0.96818181818181825</v>
      </c>
      <c r="N3738" s="581">
        <f>AVERAGE(N3726:N3736)</f>
        <v>0.32181818181818184</v>
      </c>
      <c r="O3738" s="740">
        <f t="shared" si="704"/>
        <v>0.64500000000000002</v>
      </c>
      <c r="P3738" s="581"/>
      <c r="Q3738" s="581"/>
    </row>
    <row r="3739" spans="1:17" x14ac:dyDescent="0.35">
      <c r="A3739" s="580" t="s">
        <v>417</v>
      </c>
      <c r="B3739" s="581">
        <f>B3737+B3724+B3712</f>
        <v>902.44000000000017</v>
      </c>
      <c r="C3739" s="581">
        <f>C3737+C3724+C3712</f>
        <v>898.6</v>
      </c>
      <c r="D3739" s="581">
        <f>D3737+D3724+D3712</f>
        <v>910.92000000000007</v>
      </c>
      <c r="E3739" s="707">
        <v>0</v>
      </c>
      <c r="F3739" s="581">
        <f>F3737+F3724+F3712</f>
        <v>968.39999999999986</v>
      </c>
      <c r="G3739" s="581">
        <f>G3737+G3724+G3712</f>
        <v>1052.9999999999998</v>
      </c>
      <c r="H3739" s="581">
        <f>H3737+H3724+H3712</f>
        <v>655.20000000000005</v>
      </c>
      <c r="I3739" s="581">
        <f>I3737+I3724+I3712</f>
        <v>2912</v>
      </c>
      <c r="J3739" s="581">
        <f>J3737+J3724+J3712</f>
        <v>1666</v>
      </c>
      <c r="K3739" s="707">
        <v>0</v>
      </c>
      <c r="L3739" s="581">
        <f>L3737+L3724+L3712</f>
        <v>153.75</v>
      </c>
      <c r="M3739" s="581">
        <f>M3737+M3724+M3712</f>
        <v>32.159999999999997</v>
      </c>
      <c r="N3739" s="581">
        <f>N3737+N3724+N3712</f>
        <v>18.18</v>
      </c>
      <c r="O3739" s="740">
        <f t="shared" si="704"/>
        <v>25.169999999999998</v>
      </c>
      <c r="P3739" s="581"/>
      <c r="Q3739" s="581"/>
    </row>
    <row r="3740" spans="1:17" x14ac:dyDescent="0.35">
      <c r="A3740" s="580" t="s">
        <v>21</v>
      </c>
      <c r="B3740" s="581">
        <f>B3739/31</f>
        <v>29.11096774193549</v>
      </c>
      <c r="C3740" s="581">
        <f>C3739/31</f>
        <v>28.987096774193549</v>
      </c>
      <c r="D3740" s="581">
        <f>D3739/31</f>
        <v>29.38451612903226</v>
      </c>
      <c r="E3740" s="707">
        <v>0</v>
      </c>
      <c r="F3740" s="581">
        <f>F3739/31</f>
        <v>31.238709677419351</v>
      </c>
      <c r="G3740" s="581">
        <f>G3739/31</f>
        <v>33.967741935483865</v>
      </c>
      <c r="H3740" s="581">
        <f>H3739/31</f>
        <v>21.135483870967743</v>
      </c>
      <c r="I3740" s="581">
        <f>I3739/31</f>
        <v>93.935483870967744</v>
      </c>
      <c r="J3740" s="581">
        <f>J3739/31</f>
        <v>53.741935483870968</v>
      </c>
      <c r="K3740" s="707">
        <v>0</v>
      </c>
      <c r="L3740" s="581">
        <f>L3739/31</f>
        <v>4.959677419354839</v>
      </c>
      <c r="M3740" s="581">
        <f>M3739/31</f>
        <v>1.0374193548387096</v>
      </c>
      <c r="N3740" s="581">
        <f>N3739/31</f>
        <v>0.58645161290322578</v>
      </c>
      <c r="O3740" s="740">
        <f t="shared" si="704"/>
        <v>0.8119354838709677</v>
      </c>
      <c r="P3740" s="581"/>
      <c r="Q3740" s="581"/>
    </row>
    <row r="3741" spans="1:17" x14ac:dyDescent="0.35">
      <c r="A3741" s="634"/>
      <c r="B3741" s="634"/>
      <c r="C3741" s="634"/>
      <c r="D3741" s="634"/>
      <c r="E3741" s="634"/>
      <c r="F3741" s="634"/>
      <c r="G3741" s="634"/>
      <c r="H3741" s="634"/>
      <c r="I3741" s="634"/>
      <c r="J3741" s="634"/>
      <c r="K3741" s="634"/>
      <c r="L3741" s="634"/>
      <c r="M3741" s="634"/>
      <c r="N3741" s="634"/>
      <c r="O3741" s="634"/>
      <c r="P3741" s="634"/>
      <c r="Q3741" s="634"/>
    </row>
    <row r="3742" spans="1:17" x14ac:dyDescent="0.35">
      <c r="A3742" s="634"/>
      <c r="B3742" s="634"/>
      <c r="C3742" s="634"/>
      <c r="D3742" s="634"/>
      <c r="E3742" s="634"/>
      <c r="F3742" s="634"/>
      <c r="G3742" s="634"/>
      <c r="H3742" s="634"/>
      <c r="I3742" s="634"/>
      <c r="J3742" s="634"/>
      <c r="K3742" s="634"/>
      <c r="L3742" s="634"/>
      <c r="M3742" s="634"/>
      <c r="N3742" s="634"/>
      <c r="O3742" s="634"/>
      <c r="P3742" s="634"/>
      <c r="Q3742" s="634"/>
    </row>
    <row r="3743" spans="1:17" ht="15" thickBot="1" x14ac:dyDescent="0.4">
      <c r="A3743" s="634"/>
      <c r="B3743" s="1589" t="s">
        <v>435</v>
      </c>
      <c r="C3743" s="1589"/>
      <c r="D3743" s="1589"/>
      <c r="E3743" s="1589"/>
      <c r="F3743" s="1589"/>
      <c r="G3743" s="1589"/>
      <c r="H3743" s="1589"/>
      <c r="I3743" s="1589"/>
      <c r="J3743" s="1589"/>
      <c r="K3743" s="1589"/>
      <c r="L3743" s="1589"/>
      <c r="M3743" s="1589"/>
      <c r="N3743" s="658"/>
      <c r="O3743" s="658"/>
      <c r="P3743" s="657"/>
      <c r="Q3743" s="634"/>
    </row>
    <row r="3744" spans="1:17" ht="31.5" customHeight="1" x14ac:dyDescent="0.35">
      <c r="A3744" s="1569" t="s">
        <v>1</v>
      </c>
      <c r="B3744" s="1460" t="s">
        <v>23</v>
      </c>
      <c r="C3744" s="1578"/>
      <c r="D3744" s="1578"/>
      <c r="E3744" s="1578"/>
      <c r="F3744" s="1571"/>
      <c r="G3744" s="1460" t="s">
        <v>24</v>
      </c>
      <c r="H3744" s="1571"/>
      <c r="I3744" s="1460" t="s">
        <v>4</v>
      </c>
      <c r="J3744" s="1571"/>
      <c r="K3744" s="1572" t="s">
        <v>5</v>
      </c>
      <c r="L3744" s="1573"/>
      <c r="M3744" s="1590" t="s">
        <v>6</v>
      </c>
      <c r="N3744" s="1591"/>
      <c r="O3744" s="1592"/>
      <c r="P3744" s="1593" t="s">
        <v>7</v>
      </c>
      <c r="Q3744" s="1593" t="s">
        <v>8</v>
      </c>
    </row>
    <row r="3745" spans="1:17" ht="26" x14ac:dyDescent="0.35">
      <c r="A3745" s="1597"/>
      <c r="B3745" s="568" t="s">
        <v>396</v>
      </c>
      <c r="C3745" s="568" t="s">
        <v>399</v>
      </c>
      <c r="D3745" s="709" t="s">
        <v>322</v>
      </c>
      <c r="E3745" s="709" t="s">
        <v>228</v>
      </c>
      <c r="F3745" s="709" t="s">
        <v>229</v>
      </c>
      <c r="G3745" s="568" t="s">
        <v>9</v>
      </c>
      <c r="H3745" s="568" t="s">
        <v>10</v>
      </c>
      <c r="I3745" s="568" t="s">
        <v>9</v>
      </c>
      <c r="J3745" s="568" t="s">
        <v>10</v>
      </c>
      <c r="K3745" s="568" t="s">
        <v>11</v>
      </c>
      <c r="L3745" s="568" t="s">
        <v>12</v>
      </c>
      <c r="M3745" s="606" t="s">
        <v>13</v>
      </c>
      <c r="N3745" s="606" t="s">
        <v>14</v>
      </c>
      <c r="O3745" s="606" t="s">
        <v>15</v>
      </c>
      <c r="P3745" s="1579"/>
      <c r="Q3745" s="1579"/>
    </row>
    <row r="3746" spans="1:17" x14ac:dyDescent="0.35">
      <c r="A3746" s="735">
        <v>1</v>
      </c>
      <c r="B3746" s="627">
        <v>28.76</v>
      </c>
      <c r="C3746" s="627">
        <v>28.64</v>
      </c>
      <c r="D3746" s="627">
        <v>28.68</v>
      </c>
      <c r="E3746" s="707">
        <v>0</v>
      </c>
      <c r="F3746" s="627">
        <v>30.32</v>
      </c>
      <c r="G3746" s="627">
        <v>34.6</v>
      </c>
      <c r="H3746" s="627">
        <v>20.399999999999999</v>
      </c>
      <c r="I3746" s="627">
        <v>96</v>
      </c>
      <c r="J3746" s="627">
        <v>56</v>
      </c>
      <c r="K3746" s="707">
        <v>0</v>
      </c>
      <c r="L3746" s="627">
        <v>7.14</v>
      </c>
      <c r="M3746" s="627">
        <v>1.21</v>
      </c>
      <c r="N3746" s="627">
        <v>0.33</v>
      </c>
      <c r="O3746" s="740">
        <f>AVERAGE(M3746:N3746)</f>
        <v>0.77</v>
      </c>
      <c r="P3746" s="642" t="s">
        <v>432</v>
      </c>
      <c r="Q3746" s="581">
        <f t="shared" ref="Q3746" si="705">SUM(Q3736:Q3745)</f>
        <v>0</v>
      </c>
    </row>
    <row r="3747" spans="1:17" x14ac:dyDescent="0.35">
      <c r="A3747" s="735">
        <v>2</v>
      </c>
      <c r="B3747" s="581">
        <v>28.88</v>
      </c>
      <c r="C3747" s="581">
        <v>28.6</v>
      </c>
      <c r="D3747" s="627">
        <v>28.8</v>
      </c>
      <c r="E3747" s="707">
        <v>0</v>
      </c>
      <c r="F3747" s="627">
        <v>30.32</v>
      </c>
      <c r="G3747" s="583">
        <v>33.4</v>
      </c>
      <c r="H3747" s="583">
        <v>20.399999999999999</v>
      </c>
      <c r="I3747" s="627">
        <v>92</v>
      </c>
      <c r="J3747" s="627">
        <v>56</v>
      </c>
      <c r="K3747" s="707">
        <v>0</v>
      </c>
      <c r="L3747" s="627">
        <v>7</v>
      </c>
      <c r="M3747" s="627">
        <v>1.29</v>
      </c>
      <c r="N3747" s="627">
        <v>0.09</v>
      </c>
      <c r="O3747" s="740">
        <f t="shared" ref="O3747:O3783" si="706">AVERAGE(M3747:N3747)</f>
        <v>0.69000000000000006</v>
      </c>
      <c r="P3747" s="642" t="s">
        <v>432</v>
      </c>
      <c r="Q3747" s="627">
        <v>11.5</v>
      </c>
    </row>
    <row r="3748" spans="1:17" x14ac:dyDescent="0.35">
      <c r="A3748" s="594">
        <v>3</v>
      </c>
      <c r="B3748" s="581">
        <v>28.92</v>
      </c>
      <c r="C3748" s="581">
        <v>28.48</v>
      </c>
      <c r="D3748" s="627">
        <v>28.84</v>
      </c>
      <c r="E3748" s="707">
        <v>0</v>
      </c>
      <c r="F3748" s="627">
        <v>30.36</v>
      </c>
      <c r="G3748" s="583">
        <v>33.6</v>
      </c>
      <c r="H3748" s="583">
        <v>21</v>
      </c>
      <c r="I3748" s="604">
        <v>96</v>
      </c>
      <c r="J3748" s="604">
        <v>58</v>
      </c>
      <c r="K3748" s="707">
        <v>0</v>
      </c>
      <c r="L3748" s="627">
        <v>5.8</v>
      </c>
      <c r="M3748" s="627">
        <v>1.08</v>
      </c>
      <c r="N3748" s="627">
        <v>0.4</v>
      </c>
      <c r="O3748" s="740">
        <f t="shared" si="706"/>
        <v>0.74</v>
      </c>
      <c r="P3748" s="642" t="s">
        <v>432</v>
      </c>
      <c r="Q3748" s="581">
        <f t="shared" ref="Q3748:Q3749" si="707">SUM(Q3738:Q3747)</f>
        <v>11.5</v>
      </c>
    </row>
    <row r="3749" spans="1:17" x14ac:dyDescent="0.35">
      <c r="A3749" s="594">
        <v>4</v>
      </c>
      <c r="B3749" s="627">
        <v>29.04</v>
      </c>
      <c r="C3749" s="627">
        <v>28.68</v>
      </c>
      <c r="D3749" s="581">
        <v>28.88</v>
      </c>
      <c r="E3749" s="707">
        <v>0</v>
      </c>
      <c r="F3749" s="627">
        <v>30.4</v>
      </c>
      <c r="G3749" s="583">
        <v>33.200000000000003</v>
      </c>
      <c r="H3749" s="583">
        <v>21</v>
      </c>
      <c r="I3749" s="604">
        <v>92</v>
      </c>
      <c r="J3749" s="604">
        <v>54</v>
      </c>
      <c r="K3749" s="707">
        <v>0</v>
      </c>
      <c r="L3749" s="627">
        <v>5.92</v>
      </c>
      <c r="M3749" s="627">
        <v>1.07</v>
      </c>
      <c r="N3749" s="580">
        <v>0.57999999999999996</v>
      </c>
      <c r="O3749" s="740">
        <f t="shared" si="706"/>
        <v>0.82499999999999996</v>
      </c>
      <c r="P3749" s="642" t="s">
        <v>432</v>
      </c>
      <c r="Q3749" s="581">
        <f t="shared" si="707"/>
        <v>23</v>
      </c>
    </row>
    <row r="3750" spans="1:17" x14ac:dyDescent="0.35">
      <c r="A3750" s="594">
        <v>5</v>
      </c>
      <c r="B3750" s="627">
        <v>29.08</v>
      </c>
      <c r="C3750" s="627">
        <v>28.8</v>
      </c>
      <c r="D3750" s="581">
        <v>28.92</v>
      </c>
      <c r="E3750" s="707">
        <v>0</v>
      </c>
      <c r="F3750" s="627">
        <v>30.44</v>
      </c>
      <c r="G3750" s="583">
        <v>33.4</v>
      </c>
      <c r="H3750" s="583">
        <v>21.2</v>
      </c>
      <c r="I3750" s="604">
        <v>96</v>
      </c>
      <c r="J3750" s="604">
        <v>56</v>
      </c>
      <c r="K3750" s="707">
        <v>0</v>
      </c>
      <c r="L3750" s="627">
        <v>3.98</v>
      </c>
      <c r="M3750" s="580">
        <v>0.88</v>
      </c>
      <c r="N3750" s="581">
        <v>0.66</v>
      </c>
      <c r="O3750" s="740">
        <f t="shared" si="706"/>
        <v>0.77</v>
      </c>
      <c r="P3750" s="642" t="s">
        <v>432</v>
      </c>
      <c r="Q3750" s="627">
        <v>3.8</v>
      </c>
    </row>
    <row r="3751" spans="1:17" x14ac:dyDescent="0.35">
      <c r="A3751" s="594">
        <v>6</v>
      </c>
      <c r="B3751" s="581">
        <v>28.84</v>
      </c>
      <c r="C3751" s="581">
        <v>28.64</v>
      </c>
      <c r="D3751" s="627">
        <v>28.92</v>
      </c>
      <c r="E3751" s="707">
        <v>0</v>
      </c>
      <c r="F3751" s="627">
        <v>30.32</v>
      </c>
      <c r="G3751" s="583">
        <v>31.6</v>
      </c>
      <c r="H3751" s="583">
        <v>20.399999999999999</v>
      </c>
      <c r="I3751" s="604">
        <v>92</v>
      </c>
      <c r="J3751" s="604">
        <v>55</v>
      </c>
      <c r="K3751" s="707">
        <v>0</v>
      </c>
      <c r="L3751" s="627">
        <v>5.0599999999999996</v>
      </c>
      <c r="M3751" s="581">
        <v>0.65</v>
      </c>
      <c r="N3751" s="580">
        <v>0.27</v>
      </c>
      <c r="O3751" s="740">
        <f t="shared" si="706"/>
        <v>0.46</v>
      </c>
      <c r="P3751" s="642" t="s">
        <v>432</v>
      </c>
      <c r="Q3751" s="627">
        <v>4.8</v>
      </c>
    </row>
    <row r="3752" spans="1:17" x14ac:dyDescent="0.35">
      <c r="A3752" s="594">
        <v>7</v>
      </c>
      <c r="B3752" s="581">
        <v>28.92</v>
      </c>
      <c r="C3752" s="581">
        <v>28.76</v>
      </c>
      <c r="D3752" s="627">
        <v>28.76</v>
      </c>
      <c r="E3752" s="707">
        <v>0</v>
      </c>
      <c r="F3752" s="627">
        <v>30.32</v>
      </c>
      <c r="G3752" s="583">
        <v>33.799999999999997</v>
      </c>
      <c r="H3752" s="583">
        <v>21.4</v>
      </c>
      <c r="I3752" s="604">
        <v>96</v>
      </c>
      <c r="J3752" s="604">
        <v>63</v>
      </c>
      <c r="K3752" s="707">
        <v>0</v>
      </c>
      <c r="L3752" s="627">
        <v>4.74</v>
      </c>
      <c r="M3752" s="580">
        <v>0.83</v>
      </c>
      <c r="N3752" s="581">
        <v>0.98</v>
      </c>
      <c r="O3752" s="740">
        <f t="shared" si="706"/>
        <v>0.90500000000000003</v>
      </c>
      <c r="P3752" s="642" t="s">
        <v>432</v>
      </c>
      <c r="Q3752" s="581">
        <f t="shared" ref="Q3752:Q3755" si="708">SUM(Q3742:Q3751)</f>
        <v>54.599999999999994</v>
      </c>
    </row>
    <row r="3753" spans="1:17" x14ac:dyDescent="0.35">
      <c r="A3753" s="594">
        <v>8</v>
      </c>
      <c r="B3753" s="581">
        <v>28.28</v>
      </c>
      <c r="C3753" s="581">
        <v>28.28</v>
      </c>
      <c r="D3753" s="627">
        <v>28.88</v>
      </c>
      <c r="E3753" s="707">
        <v>0</v>
      </c>
      <c r="F3753" s="627">
        <v>30.36</v>
      </c>
      <c r="G3753" s="583">
        <v>33.4</v>
      </c>
      <c r="H3753" s="583">
        <v>22.2</v>
      </c>
      <c r="I3753" s="604">
        <v>84</v>
      </c>
      <c r="J3753" s="604">
        <v>55</v>
      </c>
      <c r="K3753" s="707">
        <v>0</v>
      </c>
      <c r="L3753" s="627">
        <v>5.22</v>
      </c>
      <c r="M3753" s="581">
        <v>1.22</v>
      </c>
      <c r="N3753" s="627">
        <v>0.18</v>
      </c>
      <c r="O3753" s="740">
        <f t="shared" si="706"/>
        <v>0.7</v>
      </c>
      <c r="P3753" s="642" t="s">
        <v>432</v>
      </c>
      <c r="Q3753" s="581">
        <f t="shared" si="708"/>
        <v>109.19999999999999</v>
      </c>
    </row>
    <row r="3754" spans="1:17" x14ac:dyDescent="0.35">
      <c r="A3754" s="594">
        <v>9</v>
      </c>
      <c r="B3754" s="581">
        <v>29.88</v>
      </c>
      <c r="C3754" s="581">
        <v>29.28</v>
      </c>
      <c r="D3754" s="627">
        <v>29.04</v>
      </c>
      <c r="E3754" s="707">
        <v>0</v>
      </c>
      <c r="F3754" s="627">
        <v>30.4</v>
      </c>
      <c r="G3754" s="583">
        <v>35.4</v>
      </c>
      <c r="H3754" s="583">
        <v>22</v>
      </c>
      <c r="I3754" s="604">
        <v>96</v>
      </c>
      <c r="J3754" s="604">
        <v>62</v>
      </c>
      <c r="K3754" s="707">
        <v>0</v>
      </c>
      <c r="L3754" s="627">
        <v>8.52</v>
      </c>
      <c r="M3754" s="581">
        <v>1.18</v>
      </c>
      <c r="N3754" s="581">
        <v>0.23</v>
      </c>
      <c r="O3754" s="740">
        <f t="shared" si="706"/>
        <v>0.70499999999999996</v>
      </c>
      <c r="P3754" s="642" t="s">
        <v>432</v>
      </c>
      <c r="Q3754" s="581">
        <f t="shared" si="708"/>
        <v>218.39999999999998</v>
      </c>
    </row>
    <row r="3755" spans="1:17" x14ac:dyDescent="0.35">
      <c r="A3755" s="735">
        <v>10</v>
      </c>
      <c r="B3755" s="581">
        <v>30.68</v>
      </c>
      <c r="C3755" s="581">
        <v>29.92</v>
      </c>
      <c r="D3755" s="627">
        <v>29.56</v>
      </c>
      <c r="E3755" s="707">
        <v>0</v>
      </c>
      <c r="F3755" s="627">
        <v>30.48</v>
      </c>
      <c r="G3755" s="583">
        <v>34.799999999999997</v>
      </c>
      <c r="H3755" s="583">
        <v>21.6</v>
      </c>
      <c r="I3755" s="604">
        <v>96</v>
      </c>
      <c r="J3755" s="604">
        <v>53</v>
      </c>
      <c r="K3755" s="707">
        <v>0</v>
      </c>
      <c r="L3755" s="627">
        <v>4.4800000000000004</v>
      </c>
      <c r="M3755" s="581">
        <v>0.92</v>
      </c>
      <c r="N3755" s="580">
        <v>1.08</v>
      </c>
      <c r="O3755" s="740">
        <f t="shared" si="706"/>
        <v>1</v>
      </c>
      <c r="P3755" s="642" t="s">
        <v>432</v>
      </c>
      <c r="Q3755" s="581">
        <f t="shared" si="708"/>
        <v>436.79999999999995</v>
      </c>
    </row>
    <row r="3756" spans="1:17" x14ac:dyDescent="0.35">
      <c r="A3756" s="580" t="s">
        <v>16</v>
      </c>
      <c r="B3756" s="581">
        <f>SUM(B3746:B3755)</f>
        <v>291.28000000000003</v>
      </c>
      <c r="C3756" s="581">
        <f>SUM(C3746:C3755)</f>
        <v>288.08000000000004</v>
      </c>
      <c r="D3756" s="581">
        <f>SUM(D3746:D3755)</f>
        <v>289.28000000000003</v>
      </c>
      <c r="E3756" s="707">
        <v>0</v>
      </c>
      <c r="F3756" s="581">
        <f>SUM(F3746:F3755)</f>
        <v>303.71999999999997</v>
      </c>
      <c r="G3756" s="581">
        <f>SUM(G3746:G3755)</f>
        <v>337.2</v>
      </c>
      <c r="H3756" s="581">
        <f>SUM(H3746:H3755)</f>
        <v>211.6</v>
      </c>
      <c r="I3756" s="581">
        <f>SUM(I3746:I3755)</f>
        <v>936</v>
      </c>
      <c r="J3756" s="581">
        <f>SUM(J3746:J3755)</f>
        <v>568</v>
      </c>
      <c r="K3756" s="707">
        <v>0</v>
      </c>
      <c r="L3756" s="581">
        <f>SUM(L3746:L3755)</f>
        <v>57.86</v>
      </c>
      <c r="M3756" s="581">
        <f>SUM(M3746:M3755)</f>
        <v>10.33</v>
      </c>
      <c r="N3756" s="581">
        <f>SUM(N3746:N3755)</f>
        <v>4.8000000000000007</v>
      </c>
      <c r="O3756" s="740">
        <f t="shared" si="706"/>
        <v>7.5650000000000004</v>
      </c>
      <c r="P3756" s="581"/>
      <c r="Q3756" s="581"/>
    </row>
    <row r="3757" spans="1:17" x14ac:dyDescent="0.35">
      <c r="A3757" s="580" t="s">
        <v>18</v>
      </c>
      <c r="B3757" s="581">
        <f>AVERAGE(B3746:B3755)</f>
        <v>29.128000000000004</v>
      </c>
      <c r="C3757" s="581">
        <f>AVERAGE(C3746:C3755)</f>
        <v>28.808000000000003</v>
      </c>
      <c r="D3757" s="581">
        <f>AVERAGE(D3746:D3755)</f>
        <v>28.928000000000004</v>
      </c>
      <c r="E3757" s="707">
        <v>0</v>
      </c>
      <c r="F3757" s="581">
        <f>AVERAGE(F3746:F3755)</f>
        <v>30.371999999999996</v>
      </c>
      <c r="G3757" s="581">
        <f>AVERAGE(G3746:G3755)</f>
        <v>33.72</v>
      </c>
      <c r="H3757" s="581">
        <f>AVERAGE(H3746:H3755)</f>
        <v>21.16</v>
      </c>
      <c r="I3757" s="581">
        <f>AVERAGE(I3746:I3755)</f>
        <v>93.6</v>
      </c>
      <c r="J3757" s="581">
        <f>AVERAGE(J3746:J3755)</f>
        <v>56.8</v>
      </c>
      <c r="K3757" s="707">
        <v>0</v>
      </c>
      <c r="L3757" s="581">
        <f>AVERAGE(L3746:L3755)</f>
        <v>5.7859999999999996</v>
      </c>
      <c r="M3757" s="581">
        <f>AVERAGE(M3746:M3755)</f>
        <v>1.0329999999999999</v>
      </c>
      <c r="N3757" s="581">
        <f>AVERAGE(N3746:N3755)</f>
        <v>0.48000000000000009</v>
      </c>
      <c r="O3757" s="740">
        <f t="shared" si="706"/>
        <v>0.75649999999999995</v>
      </c>
      <c r="P3757" s="581"/>
      <c r="Q3757" s="581"/>
    </row>
    <row r="3758" spans="1:17" x14ac:dyDescent="0.35">
      <c r="A3758" s="735">
        <v>11</v>
      </c>
      <c r="B3758" s="581">
        <v>30.8</v>
      </c>
      <c r="C3758" s="581">
        <v>30.32</v>
      </c>
      <c r="D3758" s="627">
        <v>29.92</v>
      </c>
      <c r="E3758" s="707">
        <v>0</v>
      </c>
      <c r="F3758" s="627">
        <v>30.44</v>
      </c>
      <c r="G3758" s="583">
        <v>34</v>
      </c>
      <c r="H3758" s="583">
        <v>21.2</v>
      </c>
      <c r="I3758" s="627">
        <v>92</v>
      </c>
      <c r="J3758" s="604">
        <v>56</v>
      </c>
      <c r="K3758" s="707">
        <v>0</v>
      </c>
      <c r="L3758" s="627">
        <v>5.46</v>
      </c>
      <c r="M3758" s="627">
        <v>0.78</v>
      </c>
      <c r="N3758" s="627">
        <v>0.25</v>
      </c>
      <c r="O3758" s="740">
        <f t="shared" si="706"/>
        <v>0.51500000000000001</v>
      </c>
      <c r="P3758" s="642" t="s">
        <v>432</v>
      </c>
      <c r="Q3758" s="627"/>
    </row>
    <row r="3759" spans="1:17" x14ac:dyDescent="0.35">
      <c r="A3759" s="594">
        <v>12</v>
      </c>
      <c r="B3759" s="581">
        <v>30.08</v>
      </c>
      <c r="C3759" s="581">
        <v>30.12</v>
      </c>
      <c r="D3759" s="627">
        <v>30</v>
      </c>
      <c r="E3759" s="707">
        <v>0</v>
      </c>
      <c r="F3759" s="627">
        <v>30.36</v>
      </c>
      <c r="G3759" s="583">
        <v>32.6</v>
      </c>
      <c r="H3759" s="583">
        <v>21</v>
      </c>
      <c r="I3759" s="604">
        <v>96</v>
      </c>
      <c r="J3759" s="604">
        <v>65</v>
      </c>
      <c r="K3759" s="707">
        <v>0</v>
      </c>
      <c r="L3759" s="627">
        <v>6.14</v>
      </c>
      <c r="M3759" s="581">
        <v>0.57999999999999996</v>
      </c>
      <c r="N3759" s="581">
        <v>0.16</v>
      </c>
      <c r="O3759" s="740">
        <f t="shared" si="706"/>
        <v>0.37</v>
      </c>
      <c r="P3759" s="642" t="s">
        <v>432</v>
      </c>
      <c r="Q3759" s="627">
        <v>9.4</v>
      </c>
    </row>
    <row r="3760" spans="1:17" x14ac:dyDescent="0.35">
      <c r="A3760" s="594">
        <v>13</v>
      </c>
      <c r="B3760" s="671">
        <v>29.12</v>
      </c>
      <c r="C3760" s="671">
        <v>29.32</v>
      </c>
      <c r="D3760" s="675">
        <v>29.64</v>
      </c>
      <c r="E3760" s="707">
        <v>0</v>
      </c>
      <c r="F3760" s="675">
        <v>30.28</v>
      </c>
      <c r="G3760" s="670">
        <v>32.4</v>
      </c>
      <c r="H3760" s="670">
        <v>20.399999999999999</v>
      </c>
      <c r="I3760" s="783">
        <v>96</v>
      </c>
      <c r="J3760" s="783">
        <v>65</v>
      </c>
      <c r="K3760" s="707">
        <v>0</v>
      </c>
      <c r="L3760" s="675">
        <v>3</v>
      </c>
      <c r="M3760" s="675">
        <v>0.81</v>
      </c>
      <c r="N3760" s="626">
        <v>0.39</v>
      </c>
      <c r="O3760" s="740">
        <f t="shared" si="706"/>
        <v>0.60000000000000009</v>
      </c>
      <c r="P3760" s="642" t="s">
        <v>432</v>
      </c>
      <c r="Q3760" s="675">
        <v>8.5</v>
      </c>
    </row>
    <row r="3761" spans="1:17" x14ac:dyDescent="0.35">
      <c r="A3761" s="594">
        <v>14</v>
      </c>
      <c r="B3761" s="671">
        <v>28.12</v>
      </c>
      <c r="C3761" s="671">
        <v>28.36</v>
      </c>
      <c r="D3761" s="675">
        <v>29.08</v>
      </c>
      <c r="E3761" s="707">
        <v>0</v>
      </c>
      <c r="F3761" s="675">
        <v>30.28</v>
      </c>
      <c r="G3761" s="670">
        <v>31.6</v>
      </c>
      <c r="H3761" s="670">
        <v>20</v>
      </c>
      <c r="I3761" s="783">
        <v>96</v>
      </c>
      <c r="J3761" s="783">
        <v>67</v>
      </c>
      <c r="K3761" s="707">
        <v>0</v>
      </c>
      <c r="L3761" s="675">
        <v>3.8</v>
      </c>
      <c r="M3761" s="630">
        <v>0.53</v>
      </c>
      <c r="N3761" s="671">
        <v>0.25</v>
      </c>
      <c r="O3761" s="740">
        <f t="shared" si="706"/>
        <v>0.39</v>
      </c>
      <c r="P3761" s="642" t="s">
        <v>432</v>
      </c>
      <c r="Q3761" s="675">
        <v>13.5</v>
      </c>
    </row>
    <row r="3762" spans="1:17" x14ac:dyDescent="0.35">
      <c r="A3762" s="594">
        <v>15</v>
      </c>
      <c r="B3762" s="671">
        <v>29.4</v>
      </c>
      <c r="C3762" s="671">
        <v>28.88</v>
      </c>
      <c r="D3762" s="675">
        <v>29</v>
      </c>
      <c r="E3762" s="707">
        <v>0</v>
      </c>
      <c r="F3762" s="675">
        <v>30.32</v>
      </c>
      <c r="G3762" s="670">
        <v>33.799999999999997</v>
      </c>
      <c r="H3762" s="670">
        <v>19.8</v>
      </c>
      <c r="I3762" s="783">
        <v>96</v>
      </c>
      <c r="J3762" s="783">
        <v>60</v>
      </c>
      <c r="K3762" s="707">
        <v>0</v>
      </c>
      <c r="L3762" s="675">
        <v>7.2</v>
      </c>
      <c r="M3762" s="671">
        <v>0.77</v>
      </c>
      <c r="N3762" s="626">
        <v>0.26</v>
      </c>
      <c r="O3762" s="740">
        <f t="shared" si="706"/>
        <v>0.51500000000000001</v>
      </c>
      <c r="P3762" s="642" t="s">
        <v>432</v>
      </c>
      <c r="Q3762" s="581">
        <f t="shared" ref="Q3762:Q3766" si="709">SUM(Q3752:Q3761)</f>
        <v>850.39999999999986</v>
      </c>
    </row>
    <row r="3763" spans="1:17" x14ac:dyDescent="0.35">
      <c r="A3763" s="594">
        <v>16</v>
      </c>
      <c r="B3763" s="671">
        <v>29.48</v>
      </c>
      <c r="C3763" s="671">
        <v>28.96</v>
      </c>
      <c r="D3763" s="675">
        <v>29.28</v>
      </c>
      <c r="E3763" s="707">
        <v>0</v>
      </c>
      <c r="F3763" s="675">
        <v>30.28</v>
      </c>
      <c r="G3763" s="670">
        <v>34.6</v>
      </c>
      <c r="H3763" s="670">
        <v>19.600000000000001</v>
      </c>
      <c r="I3763" s="783">
        <v>96</v>
      </c>
      <c r="J3763" s="783">
        <v>63</v>
      </c>
      <c r="K3763" s="707">
        <v>0</v>
      </c>
      <c r="L3763" s="627">
        <v>5</v>
      </c>
      <c r="M3763" s="671">
        <v>0.64</v>
      </c>
      <c r="N3763" s="678">
        <v>0.25</v>
      </c>
      <c r="O3763" s="740">
        <f t="shared" si="706"/>
        <v>0.44500000000000001</v>
      </c>
      <c r="P3763" s="642" t="s">
        <v>432</v>
      </c>
      <c r="Q3763" s="581">
        <f t="shared" si="709"/>
        <v>1646.1999999999998</v>
      </c>
    </row>
    <row r="3764" spans="1:17" x14ac:dyDescent="0.35">
      <c r="A3764" s="594">
        <v>17</v>
      </c>
      <c r="B3764" s="671">
        <v>30</v>
      </c>
      <c r="C3764" s="671">
        <v>29.48</v>
      </c>
      <c r="D3764" s="675">
        <v>29.28</v>
      </c>
      <c r="E3764" s="707">
        <v>0</v>
      </c>
      <c r="F3764" s="675">
        <v>30.32</v>
      </c>
      <c r="G3764" s="670">
        <v>35.200000000000003</v>
      </c>
      <c r="H3764" s="670">
        <v>19.399999999999999</v>
      </c>
      <c r="I3764" s="783">
        <v>96</v>
      </c>
      <c r="J3764" s="783">
        <v>56</v>
      </c>
      <c r="K3764" s="707">
        <v>0</v>
      </c>
      <c r="L3764" s="627">
        <v>4.84</v>
      </c>
      <c r="M3764" s="671">
        <v>0.61</v>
      </c>
      <c r="N3764" s="678">
        <v>0.2</v>
      </c>
      <c r="O3764" s="740">
        <f t="shared" si="706"/>
        <v>0.40500000000000003</v>
      </c>
      <c r="P3764" s="642" t="s">
        <v>432</v>
      </c>
      <c r="Q3764" s="581">
        <f t="shared" si="709"/>
        <v>3183.2</v>
      </c>
    </row>
    <row r="3765" spans="1:17" x14ac:dyDescent="0.35">
      <c r="A3765" s="594">
        <v>18</v>
      </c>
      <c r="B3765" s="671">
        <v>30.32</v>
      </c>
      <c r="C3765" s="671">
        <v>30.08</v>
      </c>
      <c r="D3765" s="675">
        <v>29.6</v>
      </c>
      <c r="E3765" s="707">
        <v>0</v>
      </c>
      <c r="F3765" s="675">
        <v>30.4</v>
      </c>
      <c r="G3765" s="670">
        <v>35.200000000000003</v>
      </c>
      <c r="H3765" s="670">
        <v>20</v>
      </c>
      <c r="I3765" s="783">
        <v>96</v>
      </c>
      <c r="J3765" s="783">
        <v>59</v>
      </c>
      <c r="K3765" s="707">
        <v>0</v>
      </c>
      <c r="L3765" s="627">
        <v>5.88</v>
      </c>
      <c r="M3765" s="630">
        <v>0.67</v>
      </c>
      <c r="N3765" s="671">
        <v>0.41</v>
      </c>
      <c r="O3765" s="740">
        <f t="shared" si="706"/>
        <v>0.54</v>
      </c>
      <c r="P3765" s="642" t="s">
        <v>432</v>
      </c>
      <c r="Q3765" s="581">
        <f t="shared" si="709"/>
        <v>6148</v>
      </c>
    </row>
    <row r="3766" spans="1:17" x14ac:dyDescent="0.35">
      <c r="A3766" s="594">
        <v>19</v>
      </c>
      <c r="B3766" s="671">
        <v>29.96</v>
      </c>
      <c r="C3766" s="671">
        <v>29.72</v>
      </c>
      <c r="D3766" s="675">
        <v>29.76</v>
      </c>
      <c r="E3766" s="707">
        <v>0</v>
      </c>
      <c r="F3766" s="675">
        <v>30.4</v>
      </c>
      <c r="G3766" s="670">
        <v>33.6</v>
      </c>
      <c r="H3766" s="670">
        <v>19.399999999999999</v>
      </c>
      <c r="I3766" s="783">
        <v>92</v>
      </c>
      <c r="J3766" s="783">
        <v>63</v>
      </c>
      <c r="K3766" s="707">
        <v>0</v>
      </c>
      <c r="L3766" s="675">
        <v>4.0199999999999996</v>
      </c>
      <c r="M3766" s="671">
        <v>0.86</v>
      </c>
      <c r="N3766" s="671">
        <v>0.42</v>
      </c>
      <c r="O3766" s="740">
        <f t="shared" si="706"/>
        <v>0.64</v>
      </c>
      <c r="P3766" s="642" t="s">
        <v>432</v>
      </c>
      <c r="Q3766" s="581">
        <f t="shared" si="709"/>
        <v>11859.199999999999</v>
      </c>
    </row>
    <row r="3767" spans="1:17" x14ac:dyDescent="0.35">
      <c r="A3767" s="735">
        <v>20</v>
      </c>
      <c r="B3767" s="671">
        <v>27.44</v>
      </c>
      <c r="C3767" s="671">
        <v>28.12</v>
      </c>
      <c r="D3767" s="675">
        <v>29.24</v>
      </c>
      <c r="E3767" s="707">
        <v>0</v>
      </c>
      <c r="F3767" s="675">
        <v>30.32</v>
      </c>
      <c r="G3767" s="670">
        <v>31.2</v>
      </c>
      <c r="H3767" s="670">
        <v>19</v>
      </c>
      <c r="I3767" s="783">
        <v>96</v>
      </c>
      <c r="J3767" s="783">
        <v>77</v>
      </c>
      <c r="K3767" s="707">
        <v>0</v>
      </c>
      <c r="L3767" s="675">
        <v>3.32</v>
      </c>
      <c r="M3767" s="671">
        <v>0.64</v>
      </c>
      <c r="N3767" s="630">
        <v>0.18</v>
      </c>
      <c r="O3767" s="740">
        <f t="shared" si="706"/>
        <v>0.41000000000000003</v>
      </c>
      <c r="P3767" s="642" t="s">
        <v>432</v>
      </c>
      <c r="Q3767" s="675">
        <v>40.200000000000003</v>
      </c>
    </row>
    <row r="3768" spans="1:17" x14ac:dyDescent="0.35">
      <c r="A3768" s="580" t="s">
        <v>16</v>
      </c>
      <c r="B3768" s="581">
        <f>SUM(B3758:B3767)</f>
        <v>294.71999999999997</v>
      </c>
      <c r="C3768" s="581">
        <f>SUM(C3758:C3767)</f>
        <v>293.36</v>
      </c>
      <c r="D3768" s="581">
        <f>SUM(D3758:D3767)</f>
        <v>294.8</v>
      </c>
      <c r="E3768" s="707">
        <v>0</v>
      </c>
      <c r="F3768" s="581">
        <f>SUM(F3758:F3767)</f>
        <v>303.39999999999998</v>
      </c>
      <c r="G3768" s="581">
        <f>SUM(G3758:G3767)</f>
        <v>334.2</v>
      </c>
      <c r="H3768" s="581">
        <f>SUM(H3758:H3767)</f>
        <v>199.8</v>
      </c>
      <c r="I3768" s="581">
        <f>SUM(I3758:I3767)</f>
        <v>952</v>
      </c>
      <c r="J3768" s="581">
        <f>SUM(J3758:J3767)</f>
        <v>631</v>
      </c>
      <c r="K3768" s="707">
        <v>0</v>
      </c>
      <c r="L3768" s="581">
        <f>SUM(L3758:L3767)</f>
        <v>48.660000000000004</v>
      </c>
      <c r="M3768" s="581">
        <f>SUM(M3758:M3767)</f>
        <v>6.8900000000000006</v>
      </c>
      <c r="N3768" s="581">
        <f>SUM(N3758:N3767)</f>
        <v>2.77</v>
      </c>
      <c r="O3768" s="740">
        <f t="shared" si="706"/>
        <v>4.83</v>
      </c>
      <c r="P3768" s="581"/>
      <c r="Q3768" s="581"/>
    </row>
    <row r="3769" spans="1:17" x14ac:dyDescent="0.35">
      <c r="A3769" s="580" t="s">
        <v>18</v>
      </c>
      <c r="B3769" s="581">
        <f>AVERAGE(B3758:B3767)</f>
        <v>29.471999999999998</v>
      </c>
      <c r="C3769" s="581">
        <f>AVERAGE(C3758:C3767)</f>
        <v>29.336000000000002</v>
      </c>
      <c r="D3769" s="581">
        <f>AVERAGE(D3758:D3767)</f>
        <v>29.48</v>
      </c>
      <c r="E3769" s="707">
        <v>0</v>
      </c>
      <c r="F3769" s="581">
        <f>AVERAGE(F3758:F3767)</f>
        <v>30.339999999999996</v>
      </c>
      <c r="G3769" s="581">
        <f>AVERAGE(G3758:G3767)</f>
        <v>33.42</v>
      </c>
      <c r="H3769" s="581">
        <f>AVERAGE(H3758:H3767)</f>
        <v>19.98</v>
      </c>
      <c r="I3769" s="581">
        <f>AVERAGE(I3758:I3767)</f>
        <v>95.2</v>
      </c>
      <c r="J3769" s="581">
        <f>AVERAGE(J3758:J3767)</f>
        <v>63.1</v>
      </c>
      <c r="K3769" s="707">
        <v>0</v>
      </c>
      <c r="L3769" s="581">
        <f>AVERAGE(L3758:L3767)</f>
        <v>4.8660000000000005</v>
      </c>
      <c r="M3769" s="581">
        <f>AVERAGE(M3758:M3767)</f>
        <v>0.68900000000000006</v>
      </c>
      <c r="N3769" s="581">
        <f>AVERAGE(N3758:N3767)</f>
        <v>0.27700000000000002</v>
      </c>
      <c r="O3769" s="740">
        <f t="shared" si="706"/>
        <v>0.48300000000000004</v>
      </c>
      <c r="P3769" s="581"/>
      <c r="Q3769" s="581"/>
    </row>
    <row r="3770" spans="1:17" x14ac:dyDescent="0.35">
      <c r="A3770" s="735">
        <v>21</v>
      </c>
      <c r="B3770" s="671">
        <v>27.2</v>
      </c>
      <c r="C3770" s="671">
        <v>27.6</v>
      </c>
      <c r="D3770" s="675">
        <v>28.3</v>
      </c>
      <c r="E3770" s="707">
        <v>0</v>
      </c>
      <c r="F3770" s="675">
        <v>30.04</v>
      </c>
      <c r="G3770" s="670">
        <v>29</v>
      </c>
      <c r="H3770" s="670">
        <v>19.399999999999999</v>
      </c>
      <c r="I3770" s="783">
        <v>96</v>
      </c>
      <c r="J3770" s="783">
        <v>83</v>
      </c>
      <c r="K3770" s="707">
        <v>0</v>
      </c>
      <c r="L3770" s="675">
        <v>3.64</v>
      </c>
      <c r="M3770" s="630">
        <v>0.55000000000000004</v>
      </c>
      <c r="N3770" s="671">
        <v>0.21</v>
      </c>
      <c r="O3770" s="740">
        <f t="shared" si="706"/>
        <v>0.38</v>
      </c>
      <c r="P3770" s="642" t="s">
        <v>432</v>
      </c>
      <c r="Q3770" s="675">
        <v>3.5</v>
      </c>
    </row>
    <row r="3771" spans="1:17" x14ac:dyDescent="0.35">
      <c r="A3771" s="594">
        <v>22</v>
      </c>
      <c r="B3771" s="671">
        <v>27.08</v>
      </c>
      <c r="C3771" s="671">
        <v>27.64</v>
      </c>
      <c r="D3771" s="675">
        <v>28.16</v>
      </c>
      <c r="E3771" s="707">
        <v>0</v>
      </c>
      <c r="F3771" s="675">
        <v>30.2</v>
      </c>
      <c r="G3771" s="670">
        <v>28.4</v>
      </c>
      <c r="H3771" s="670">
        <v>20</v>
      </c>
      <c r="I3771" s="783">
        <v>96</v>
      </c>
      <c r="J3771" s="783">
        <v>77</v>
      </c>
      <c r="K3771" s="707">
        <v>0</v>
      </c>
      <c r="L3771" s="675">
        <v>3.86</v>
      </c>
      <c r="M3771" s="671">
        <v>0.92</v>
      </c>
      <c r="N3771" s="671">
        <v>0.44</v>
      </c>
      <c r="O3771" s="740">
        <f t="shared" si="706"/>
        <v>0.68</v>
      </c>
      <c r="P3771" s="642" t="s">
        <v>432</v>
      </c>
      <c r="Q3771" s="675">
        <v>6.6</v>
      </c>
    </row>
    <row r="3772" spans="1:17" x14ac:dyDescent="0.35">
      <c r="A3772" s="594">
        <v>23</v>
      </c>
      <c r="B3772" s="671">
        <v>28</v>
      </c>
      <c r="C3772" s="671">
        <v>27.92</v>
      </c>
      <c r="D3772" s="675">
        <v>28.2</v>
      </c>
      <c r="E3772" s="707">
        <v>0</v>
      </c>
      <c r="F3772" s="675">
        <v>30.24</v>
      </c>
      <c r="G3772" s="670">
        <v>32.200000000000003</v>
      </c>
      <c r="H3772" s="670">
        <v>20.399999999999999</v>
      </c>
      <c r="I3772" s="783">
        <v>92</v>
      </c>
      <c r="J3772" s="783">
        <v>62</v>
      </c>
      <c r="K3772" s="707">
        <v>0</v>
      </c>
      <c r="L3772" s="675">
        <v>3.1</v>
      </c>
      <c r="M3772" s="671">
        <v>0.55000000000000004</v>
      </c>
      <c r="N3772" s="671">
        <v>0.55000000000000004</v>
      </c>
      <c r="O3772" s="740">
        <f t="shared" si="706"/>
        <v>0.55000000000000004</v>
      </c>
      <c r="P3772" s="642" t="s">
        <v>432</v>
      </c>
      <c r="Q3772" s="678" t="str">
        <f>$Q$3719</f>
        <v>0.00.</v>
      </c>
    </row>
    <row r="3773" spans="1:17" x14ac:dyDescent="0.35">
      <c r="A3773" s="594">
        <v>24</v>
      </c>
      <c r="B3773" s="671">
        <v>28.56</v>
      </c>
      <c r="C3773" s="671">
        <v>28.16</v>
      </c>
      <c r="D3773" s="675">
        <v>28.16</v>
      </c>
      <c r="E3773" s="707">
        <v>0</v>
      </c>
      <c r="F3773" s="675">
        <v>30.28</v>
      </c>
      <c r="G3773" s="670">
        <v>31</v>
      </c>
      <c r="H3773" s="670">
        <v>20</v>
      </c>
      <c r="I3773" s="783">
        <v>96</v>
      </c>
      <c r="J3773" s="783">
        <v>65</v>
      </c>
      <c r="K3773" s="707">
        <v>0</v>
      </c>
      <c r="L3773" s="675">
        <v>3.4</v>
      </c>
      <c r="M3773" s="671">
        <v>0.66</v>
      </c>
      <c r="N3773" s="630">
        <v>0.37</v>
      </c>
      <c r="O3773" s="740">
        <f t="shared" si="706"/>
        <v>0.51500000000000001</v>
      </c>
      <c r="P3773" s="642" t="s">
        <v>432</v>
      </c>
      <c r="Q3773" s="675">
        <v>13.6</v>
      </c>
    </row>
    <row r="3774" spans="1:17" x14ac:dyDescent="0.35">
      <c r="A3774" s="594">
        <v>25</v>
      </c>
      <c r="B3774" s="671">
        <v>29</v>
      </c>
      <c r="C3774" s="671">
        <v>28.84</v>
      </c>
      <c r="D3774" s="675">
        <v>28.52</v>
      </c>
      <c r="E3774" s="707">
        <v>0</v>
      </c>
      <c r="F3774" s="675">
        <v>30.28</v>
      </c>
      <c r="G3774" s="583">
        <v>31.8</v>
      </c>
      <c r="H3774" s="583">
        <v>20</v>
      </c>
      <c r="I3774" s="783">
        <v>96</v>
      </c>
      <c r="J3774" s="783">
        <v>65</v>
      </c>
      <c r="K3774" s="707">
        <v>0</v>
      </c>
      <c r="L3774" s="627">
        <v>4</v>
      </c>
      <c r="M3774" s="627">
        <v>1.05</v>
      </c>
      <c r="N3774" s="581">
        <v>0.42</v>
      </c>
      <c r="O3774" s="740">
        <f t="shared" si="706"/>
        <v>0.73499999999999999</v>
      </c>
      <c r="P3774" s="642" t="s">
        <v>432</v>
      </c>
      <c r="Q3774" s="626" t="str">
        <f>$Q$3719</f>
        <v>0.00.</v>
      </c>
    </row>
    <row r="3775" spans="1:17" x14ac:dyDescent="0.35">
      <c r="A3775" s="594">
        <v>26</v>
      </c>
      <c r="B3775" s="581">
        <v>27.72</v>
      </c>
      <c r="C3775" s="581">
        <v>27.92</v>
      </c>
      <c r="D3775" s="627">
        <v>28.52</v>
      </c>
      <c r="E3775" s="707">
        <v>0</v>
      </c>
      <c r="F3775" s="627">
        <v>30.2</v>
      </c>
      <c r="G3775" s="583">
        <v>29</v>
      </c>
      <c r="H3775" s="583">
        <v>19</v>
      </c>
      <c r="I3775" s="604">
        <v>96</v>
      </c>
      <c r="J3775" s="604">
        <v>71</v>
      </c>
      <c r="K3775" s="707">
        <v>0</v>
      </c>
      <c r="L3775" s="627">
        <v>2.44</v>
      </c>
      <c r="M3775" s="581">
        <v>0.69</v>
      </c>
      <c r="N3775" s="581">
        <v>0.11</v>
      </c>
      <c r="O3775" s="740">
        <f t="shared" si="706"/>
        <v>0.39999999999999997</v>
      </c>
      <c r="P3775" s="642" t="s">
        <v>432</v>
      </c>
      <c r="Q3775" s="627">
        <v>3.2</v>
      </c>
    </row>
    <row r="3776" spans="1:17" x14ac:dyDescent="0.35">
      <c r="A3776" s="594">
        <v>27</v>
      </c>
      <c r="B3776" s="581">
        <v>28.36</v>
      </c>
      <c r="C3776" s="581">
        <v>28.04</v>
      </c>
      <c r="D3776" s="627">
        <v>28.16</v>
      </c>
      <c r="E3776" s="707">
        <v>0</v>
      </c>
      <c r="F3776" s="627">
        <v>30.2</v>
      </c>
      <c r="G3776" s="583">
        <v>33</v>
      </c>
      <c r="H3776" s="583">
        <v>18</v>
      </c>
      <c r="I3776" s="604">
        <v>96</v>
      </c>
      <c r="J3776" s="604">
        <v>59</v>
      </c>
      <c r="K3776" s="707">
        <v>0</v>
      </c>
      <c r="L3776" s="627">
        <v>4.84</v>
      </c>
      <c r="M3776" s="581">
        <v>0.74</v>
      </c>
      <c r="N3776" s="580">
        <v>0.19</v>
      </c>
      <c r="O3776" s="740">
        <f t="shared" si="706"/>
        <v>0.46499999999999997</v>
      </c>
      <c r="P3776" s="642" t="s">
        <v>432</v>
      </c>
      <c r="Q3776" s="626" t="str">
        <f>$Q$3719</f>
        <v>0.00.</v>
      </c>
    </row>
    <row r="3777" spans="1:17" x14ac:dyDescent="0.35">
      <c r="A3777" s="594">
        <v>28</v>
      </c>
      <c r="B3777" s="581">
        <v>28.6</v>
      </c>
      <c r="C3777" s="581">
        <v>28.36</v>
      </c>
      <c r="D3777" s="627">
        <v>28.28</v>
      </c>
      <c r="E3777" s="707">
        <v>0</v>
      </c>
      <c r="F3777" s="627">
        <v>30.12</v>
      </c>
      <c r="G3777" s="583">
        <v>31.8</v>
      </c>
      <c r="H3777" s="583">
        <v>20</v>
      </c>
      <c r="I3777" s="604">
        <v>96</v>
      </c>
      <c r="J3777" s="604">
        <v>65</v>
      </c>
      <c r="K3777" s="707">
        <v>0</v>
      </c>
      <c r="L3777" s="627">
        <v>5.28</v>
      </c>
      <c r="M3777" s="581">
        <v>0.79</v>
      </c>
      <c r="N3777" s="580">
        <v>0.12</v>
      </c>
      <c r="O3777" s="740">
        <f t="shared" si="706"/>
        <v>0.45500000000000002</v>
      </c>
      <c r="P3777" s="642" t="s">
        <v>432</v>
      </c>
      <c r="Q3777" s="627">
        <v>4.5999999999999996</v>
      </c>
    </row>
    <row r="3778" spans="1:17" x14ac:dyDescent="0.35">
      <c r="A3778" s="594">
        <v>29</v>
      </c>
      <c r="B3778" s="581">
        <v>29.04</v>
      </c>
      <c r="C3778" s="581">
        <v>28.6</v>
      </c>
      <c r="D3778" s="627">
        <v>28.48</v>
      </c>
      <c r="E3778" s="707">
        <v>0</v>
      </c>
      <c r="F3778" s="627">
        <v>30.2</v>
      </c>
      <c r="G3778" s="583">
        <v>33</v>
      </c>
      <c r="H3778" s="583">
        <v>20.399999999999999</v>
      </c>
      <c r="I3778" s="604">
        <v>96</v>
      </c>
      <c r="J3778" s="604">
        <v>61</v>
      </c>
      <c r="K3778" s="707">
        <v>0</v>
      </c>
      <c r="L3778" s="627">
        <v>3.72</v>
      </c>
      <c r="M3778" s="581">
        <v>0.78</v>
      </c>
      <c r="N3778" s="580">
        <v>0.16</v>
      </c>
      <c r="O3778" s="740">
        <f t="shared" si="706"/>
        <v>0.47000000000000003</v>
      </c>
      <c r="P3778" s="642" t="s">
        <v>432</v>
      </c>
      <c r="Q3778" s="626" t="str">
        <f t="shared" ref="Q3778:Q3779" si="710">$Q$3719</f>
        <v>0.00.</v>
      </c>
    </row>
    <row r="3779" spans="1:17" x14ac:dyDescent="0.35">
      <c r="A3779" s="594">
        <v>30</v>
      </c>
      <c r="B3779" s="581">
        <v>28.88</v>
      </c>
      <c r="C3779" s="581">
        <v>28.6</v>
      </c>
      <c r="D3779" s="627">
        <v>28.76</v>
      </c>
      <c r="E3779" s="707">
        <v>0</v>
      </c>
      <c r="F3779" s="627">
        <v>30.28</v>
      </c>
      <c r="G3779" s="583">
        <v>33</v>
      </c>
      <c r="H3779" s="583">
        <v>20.2</v>
      </c>
      <c r="I3779" s="604">
        <v>96</v>
      </c>
      <c r="J3779" s="604">
        <v>65</v>
      </c>
      <c r="K3779" s="707">
        <v>0</v>
      </c>
      <c r="L3779" s="627">
        <v>4.4400000000000004</v>
      </c>
      <c r="M3779" s="581">
        <v>0.67</v>
      </c>
      <c r="N3779" s="580">
        <v>0.16</v>
      </c>
      <c r="O3779" s="740">
        <f t="shared" si="706"/>
        <v>0.41500000000000004</v>
      </c>
      <c r="P3779" s="642" t="s">
        <v>432</v>
      </c>
      <c r="Q3779" s="626" t="str">
        <f t="shared" si="710"/>
        <v>0.00.</v>
      </c>
    </row>
    <row r="3780" spans="1:17" x14ac:dyDescent="0.35">
      <c r="A3780" s="580" t="s">
        <v>16</v>
      </c>
      <c r="B3780" s="581">
        <f>SUM(B3770:B3779)</f>
        <v>282.44</v>
      </c>
      <c r="C3780" s="581">
        <f>SUM(C3770:C3779)</f>
        <v>281.67999999999995</v>
      </c>
      <c r="D3780" s="581">
        <f>SUM(D3770:D3779)</f>
        <v>283.54000000000002</v>
      </c>
      <c r="E3780" s="707">
        <v>0</v>
      </c>
      <c r="F3780" s="581">
        <f>SUM(F3770:F3779)</f>
        <v>302.03999999999996</v>
      </c>
      <c r="G3780" s="581">
        <f>SUM(G3770:G3779)</f>
        <v>312.20000000000005</v>
      </c>
      <c r="H3780" s="581">
        <f>SUM(H3770:H3779)</f>
        <v>197.4</v>
      </c>
      <c r="I3780" s="581">
        <f>SUM(I3770:I3779)</f>
        <v>956</v>
      </c>
      <c r="J3780" s="581">
        <f>SUM(J3770:J3779)</f>
        <v>673</v>
      </c>
      <c r="K3780" s="581"/>
      <c r="L3780" s="581">
        <f>SUM(L3770:L3779)</f>
        <v>38.72</v>
      </c>
      <c r="M3780" s="581">
        <f>SUM(M3770:M3779)</f>
        <v>7.4</v>
      </c>
      <c r="N3780" s="581">
        <f>SUM(N3770:N3779)</f>
        <v>2.7300000000000004</v>
      </c>
      <c r="O3780" s="740">
        <f t="shared" si="706"/>
        <v>5.0650000000000004</v>
      </c>
      <c r="P3780" s="581"/>
      <c r="Q3780" s="581"/>
    </row>
    <row r="3781" spans="1:17" x14ac:dyDescent="0.35">
      <c r="A3781" s="580" t="s">
        <v>18</v>
      </c>
      <c r="B3781" s="581">
        <f>AVERAGE(B3770:B3779)</f>
        <v>28.244</v>
      </c>
      <c r="C3781" s="581">
        <f>AVERAGE(C3770:C3779)</f>
        <v>28.167999999999996</v>
      </c>
      <c r="D3781" s="581">
        <f>AVERAGE(D3770:D3779)</f>
        <v>28.354000000000003</v>
      </c>
      <c r="E3781" s="707">
        <v>0</v>
      </c>
      <c r="F3781" s="581">
        <f>AVERAGE(F3770:F3779)</f>
        <v>30.203999999999997</v>
      </c>
      <c r="G3781" s="581">
        <f>AVERAGE(G3770:G3779)</f>
        <v>31.220000000000006</v>
      </c>
      <c r="H3781" s="581">
        <f>AVERAGE(H3770:H3779)</f>
        <v>19.740000000000002</v>
      </c>
      <c r="I3781" s="581">
        <f>AVERAGE(I3770:I3779)</f>
        <v>95.6</v>
      </c>
      <c r="J3781" s="581">
        <f>AVERAGE(J3770:J3779)</f>
        <v>67.3</v>
      </c>
      <c r="K3781" s="581"/>
      <c r="L3781" s="581">
        <f>AVERAGE(L3770:L3779)</f>
        <v>3.8719999999999999</v>
      </c>
      <c r="M3781" s="581">
        <f>AVERAGE(M3770:M3779)</f>
        <v>0.74</v>
      </c>
      <c r="N3781" s="581">
        <f>AVERAGE(N3770:N3779)</f>
        <v>0.27300000000000002</v>
      </c>
      <c r="O3781" s="740">
        <f t="shared" si="706"/>
        <v>0.50649999999999995</v>
      </c>
      <c r="P3781" s="581"/>
      <c r="Q3781" s="581"/>
    </row>
    <row r="3782" spans="1:17" x14ac:dyDescent="0.35">
      <c r="A3782" s="580" t="s">
        <v>49</v>
      </c>
      <c r="B3782" s="581">
        <f>B3780+B3768+B3756</f>
        <v>868.44</v>
      </c>
      <c r="C3782" s="581">
        <f>C3780+C3768+C3756</f>
        <v>863.12</v>
      </c>
      <c r="D3782" s="581">
        <f>D3780+D3768+D3756</f>
        <v>867.62000000000012</v>
      </c>
      <c r="E3782" s="707">
        <v>0</v>
      </c>
      <c r="F3782" s="581">
        <f>F3780+F3768+F3756</f>
        <v>909.15999999999985</v>
      </c>
      <c r="G3782" s="581">
        <f>G3780+G3768+G3756</f>
        <v>983.60000000000014</v>
      </c>
      <c r="H3782" s="581">
        <f>H3780+H3768+H3756</f>
        <v>608.80000000000007</v>
      </c>
      <c r="I3782" s="581">
        <f>I3780+I3768+I3756</f>
        <v>2844</v>
      </c>
      <c r="J3782" s="581">
        <f>J3780+J3768+J3756</f>
        <v>1872</v>
      </c>
      <c r="K3782" s="581"/>
      <c r="L3782" s="581">
        <f>L3780+L3768+L3756</f>
        <v>145.24</v>
      </c>
      <c r="M3782" s="581">
        <f>M3780+M3768+M3756</f>
        <v>24.62</v>
      </c>
      <c r="N3782" s="581">
        <f>N3780+N3768+N3756</f>
        <v>10.3</v>
      </c>
      <c r="O3782" s="740">
        <f t="shared" si="706"/>
        <v>17.46</v>
      </c>
      <c r="P3782" s="581"/>
      <c r="Q3782" s="581"/>
    </row>
    <row r="3783" spans="1:17" x14ac:dyDescent="0.35">
      <c r="A3783" s="580" t="s">
        <v>21</v>
      </c>
      <c r="B3783" s="581">
        <f>B3782/30</f>
        <v>28.948</v>
      </c>
      <c r="C3783" s="581">
        <f>C3782/30</f>
        <v>28.770666666666667</v>
      </c>
      <c r="D3783" s="581">
        <f>D3782/30</f>
        <v>28.920666666666669</v>
      </c>
      <c r="E3783" s="707">
        <v>0</v>
      </c>
      <c r="F3783" s="581">
        <f>F3782/30</f>
        <v>30.30533333333333</v>
      </c>
      <c r="G3783" s="581">
        <f>G3782/30</f>
        <v>32.786666666666669</v>
      </c>
      <c r="H3783" s="581">
        <f>H3782/30</f>
        <v>20.293333333333337</v>
      </c>
      <c r="I3783" s="581">
        <f>I3782/30</f>
        <v>94.8</v>
      </c>
      <c r="J3783" s="581">
        <f>J3782/30</f>
        <v>62.4</v>
      </c>
      <c r="K3783" s="581"/>
      <c r="L3783" s="581">
        <f>L3782/30</f>
        <v>4.8413333333333339</v>
      </c>
      <c r="M3783" s="581">
        <f>M3782/30</f>
        <v>0.82066666666666666</v>
      </c>
      <c r="N3783" s="581">
        <f>N3782/30</f>
        <v>0.34333333333333338</v>
      </c>
      <c r="O3783" s="740">
        <f t="shared" si="706"/>
        <v>0.58200000000000007</v>
      </c>
      <c r="P3783" s="581"/>
      <c r="Q3783" s="581"/>
    </row>
    <row r="3784" spans="1:17" x14ac:dyDescent="0.35">
      <c r="A3784" s="634"/>
      <c r="B3784" s="634"/>
      <c r="C3784" s="634"/>
      <c r="D3784" s="634"/>
      <c r="E3784" s="634"/>
      <c r="F3784" s="634"/>
      <c r="G3784" s="634"/>
      <c r="H3784" s="634"/>
      <c r="I3784" s="634"/>
      <c r="J3784" s="634"/>
      <c r="K3784" s="634"/>
      <c r="L3784" s="634"/>
      <c r="M3784" s="634"/>
      <c r="N3784" s="634"/>
      <c r="O3784" s="634"/>
      <c r="P3784" s="634"/>
      <c r="Q3784" s="634"/>
    </row>
    <row r="3785" spans="1:17" x14ac:dyDescent="0.35">
      <c r="A3785" s="634"/>
      <c r="B3785" s="634"/>
      <c r="C3785" s="634"/>
      <c r="D3785" s="634"/>
      <c r="E3785" s="634"/>
      <c r="F3785" s="634"/>
      <c r="G3785" s="634"/>
      <c r="H3785" s="634"/>
      <c r="I3785" s="634"/>
      <c r="J3785" s="634"/>
      <c r="K3785" s="634"/>
      <c r="L3785" s="634"/>
      <c r="M3785" s="634"/>
      <c r="N3785" s="634"/>
      <c r="O3785" s="634"/>
      <c r="P3785" s="634"/>
      <c r="Q3785" s="634"/>
    </row>
    <row r="3786" spans="1:17" ht="15" thickBot="1" x14ac:dyDescent="0.4">
      <c r="A3786" s="634"/>
      <c r="B3786" s="1589" t="s">
        <v>436</v>
      </c>
      <c r="C3786" s="1589"/>
      <c r="D3786" s="1589"/>
      <c r="E3786" s="1589"/>
      <c r="F3786" s="1589"/>
      <c r="G3786" s="1589"/>
      <c r="H3786" s="1589"/>
      <c r="I3786" s="1589"/>
      <c r="J3786" s="1589"/>
      <c r="K3786" s="1589"/>
      <c r="L3786" s="1589"/>
      <c r="M3786" s="1589"/>
      <c r="N3786" s="658"/>
      <c r="O3786" s="658"/>
      <c r="P3786" s="657"/>
      <c r="Q3786" s="634"/>
    </row>
    <row r="3787" spans="1:17" ht="33.75" customHeight="1" x14ac:dyDescent="0.35">
      <c r="A3787" s="1569" t="s">
        <v>1</v>
      </c>
      <c r="B3787" s="1460" t="s">
        <v>23</v>
      </c>
      <c r="C3787" s="1578"/>
      <c r="D3787" s="1578"/>
      <c r="E3787" s="1578"/>
      <c r="F3787" s="1571"/>
      <c r="G3787" s="1460" t="s">
        <v>24</v>
      </c>
      <c r="H3787" s="1571"/>
      <c r="I3787" s="1460" t="s">
        <v>4</v>
      </c>
      <c r="J3787" s="1571"/>
      <c r="K3787" s="1572" t="s">
        <v>5</v>
      </c>
      <c r="L3787" s="1573"/>
      <c r="M3787" s="1590" t="s">
        <v>6</v>
      </c>
      <c r="N3787" s="1591"/>
      <c r="O3787" s="1592"/>
      <c r="P3787" s="1593" t="s">
        <v>7</v>
      </c>
      <c r="Q3787" s="1593" t="s">
        <v>8</v>
      </c>
    </row>
    <row r="3788" spans="1:17" ht="26" x14ac:dyDescent="0.35">
      <c r="A3788" s="1597"/>
      <c r="B3788" s="568" t="s">
        <v>396</v>
      </c>
      <c r="C3788" s="568" t="s">
        <v>399</v>
      </c>
      <c r="D3788" s="709" t="s">
        <v>322</v>
      </c>
      <c r="E3788" s="709" t="s">
        <v>228</v>
      </c>
      <c r="F3788" s="709" t="s">
        <v>229</v>
      </c>
      <c r="G3788" s="568" t="s">
        <v>9</v>
      </c>
      <c r="H3788" s="568" t="s">
        <v>10</v>
      </c>
      <c r="I3788" s="568" t="s">
        <v>9</v>
      </c>
      <c r="J3788" s="568" t="s">
        <v>10</v>
      </c>
      <c r="K3788" s="568" t="s">
        <v>11</v>
      </c>
      <c r="L3788" s="568" t="s">
        <v>12</v>
      </c>
      <c r="M3788" s="606" t="s">
        <v>13</v>
      </c>
      <c r="N3788" s="606" t="s">
        <v>14</v>
      </c>
      <c r="O3788" s="606" t="s">
        <v>15</v>
      </c>
      <c r="P3788" s="1579"/>
      <c r="Q3788" s="1579"/>
    </row>
    <row r="3789" spans="1:17" x14ac:dyDescent="0.35">
      <c r="A3789" s="735">
        <v>1</v>
      </c>
      <c r="B3789" s="627">
        <v>28.24</v>
      </c>
      <c r="C3789" s="627">
        <v>28.04</v>
      </c>
      <c r="D3789" s="627">
        <v>28.4</v>
      </c>
      <c r="E3789" s="707">
        <v>0</v>
      </c>
      <c r="F3789" s="627">
        <v>30.28</v>
      </c>
      <c r="G3789" s="627">
        <v>32.6</v>
      </c>
      <c r="H3789" s="627">
        <v>20.399999999999999</v>
      </c>
      <c r="I3789" s="627">
        <v>96</v>
      </c>
      <c r="J3789" s="627">
        <v>65</v>
      </c>
      <c r="K3789" s="707">
        <v>0</v>
      </c>
      <c r="L3789" s="627">
        <v>4.93</v>
      </c>
      <c r="M3789" s="627">
        <v>0.99</v>
      </c>
      <c r="N3789" s="627">
        <v>0.12</v>
      </c>
      <c r="O3789" s="740">
        <f>AVERAGE(M3789:N3789)</f>
        <v>0.55499999999999994</v>
      </c>
      <c r="P3789" s="642" t="s">
        <v>432</v>
      </c>
      <c r="Q3789" s="627">
        <v>30.6</v>
      </c>
    </row>
    <row r="3790" spans="1:17" x14ac:dyDescent="0.35">
      <c r="A3790" s="735">
        <v>2</v>
      </c>
      <c r="B3790" s="581">
        <v>29.12</v>
      </c>
      <c r="C3790" s="581">
        <v>28.64</v>
      </c>
      <c r="D3790" s="627">
        <v>28.36</v>
      </c>
      <c r="E3790" s="707">
        <v>0</v>
      </c>
      <c r="F3790" s="627">
        <v>30</v>
      </c>
      <c r="G3790" s="583">
        <v>33</v>
      </c>
      <c r="H3790" s="583">
        <v>20</v>
      </c>
      <c r="I3790" s="627">
        <v>96</v>
      </c>
      <c r="J3790" s="627">
        <v>59</v>
      </c>
      <c r="K3790" s="707">
        <v>0</v>
      </c>
      <c r="L3790" s="627">
        <v>4.18</v>
      </c>
      <c r="M3790" s="627">
        <v>0.74</v>
      </c>
      <c r="N3790" s="627">
        <v>0.28999999999999998</v>
      </c>
      <c r="O3790" s="740">
        <f t="shared" ref="O3790:O3827" si="711">AVERAGE(M3790:N3790)</f>
        <v>0.51500000000000001</v>
      </c>
      <c r="P3790" s="642" t="s">
        <v>432</v>
      </c>
      <c r="Q3790" s="626" t="str">
        <f t="shared" ref="Q3790:Q3791" si="712">$Q$3719</f>
        <v>0.00.</v>
      </c>
    </row>
    <row r="3791" spans="1:17" x14ac:dyDescent="0.35">
      <c r="A3791" s="594">
        <v>3</v>
      </c>
      <c r="B3791" s="581">
        <v>28.8</v>
      </c>
      <c r="C3791" s="581">
        <v>28.6</v>
      </c>
      <c r="D3791" s="627">
        <v>28.68</v>
      </c>
      <c r="E3791" s="707">
        <v>0</v>
      </c>
      <c r="F3791" s="627">
        <v>30.16</v>
      </c>
      <c r="G3791" s="583">
        <v>33.6</v>
      </c>
      <c r="H3791" s="583">
        <v>19.399999999999999</v>
      </c>
      <c r="I3791" s="604">
        <v>96</v>
      </c>
      <c r="J3791" s="604">
        <v>63</v>
      </c>
      <c r="K3791" s="707">
        <v>0</v>
      </c>
      <c r="L3791" s="627">
        <v>3.94</v>
      </c>
      <c r="M3791" s="627">
        <v>0.57999999999999996</v>
      </c>
      <c r="N3791" s="627">
        <v>0.28000000000000003</v>
      </c>
      <c r="O3791" s="740">
        <f t="shared" si="711"/>
        <v>0.43</v>
      </c>
      <c r="P3791" s="642" t="s">
        <v>432</v>
      </c>
      <c r="Q3791" s="626" t="str">
        <f t="shared" si="712"/>
        <v>0.00.</v>
      </c>
    </row>
    <row r="3792" spans="1:17" x14ac:dyDescent="0.35">
      <c r="A3792" s="594">
        <v>4</v>
      </c>
      <c r="B3792" s="627">
        <v>26.8</v>
      </c>
      <c r="C3792" s="627">
        <v>27.76</v>
      </c>
      <c r="D3792" s="581">
        <v>28.44</v>
      </c>
      <c r="E3792" s="707">
        <v>0</v>
      </c>
      <c r="F3792" s="627">
        <v>30</v>
      </c>
      <c r="G3792" s="583">
        <v>31</v>
      </c>
      <c r="H3792" s="583">
        <v>20.6</v>
      </c>
      <c r="I3792" s="604">
        <v>96</v>
      </c>
      <c r="J3792" s="604">
        <v>85</v>
      </c>
      <c r="K3792" s="707">
        <v>0</v>
      </c>
      <c r="L3792" s="627">
        <v>2.8</v>
      </c>
      <c r="M3792" s="627">
        <v>0.63</v>
      </c>
      <c r="N3792" s="580">
        <v>0.12</v>
      </c>
      <c r="O3792" s="740">
        <f t="shared" si="711"/>
        <v>0.375</v>
      </c>
      <c r="P3792" s="642" t="s">
        <v>432</v>
      </c>
      <c r="Q3792" s="627">
        <v>7.4</v>
      </c>
    </row>
    <row r="3793" spans="1:17" x14ac:dyDescent="0.35">
      <c r="A3793" s="594">
        <v>5</v>
      </c>
      <c r="B3793" s="627">
        <v>28.72</v>
      </c>
      <c r="C3793" s="627">
        <v>28.2</v>
      </c>
      <c r="D3793" s="581">
        <v>27.92</v>
      </c>
      <c r="E3793" s="707">
        <v>0</v>
      </c>
      <c r="F3793" s="627">
        <v>29.88</v>
      </c>
      <c r="G3793" s="583">
        <v>33.200000000000003</v>
      </c>
      <c r="H3793" s="583">
        <v>19.600000000000001</v>
      </c>
      <c r="I3793" s="604">
        <v>96</v>
      </c>
      <c r="J3793" s="604">
        <v>63</v>
      </c>
      <c r="K3793" s="707">
        <v>0</v>
      </c>
      <c r="L3793" s="627">
        <v>6.36</v>
      </c>
      <c r="M3793" s="580">
        <v>0.62</v>
      </c>
      <c r="N3793" s="581">
        <v>0.17</v>
      </c>
      <c r="O3793" s="740">
        <f t="shared" si="711"/>
        <v>0.39500000000000002</v>
      </c>
      <c r="P3793" s="642" t="s">
        <v>432</v>
      </c>
      <c r="Q3793" s="627">
        <v>16.600000000000001</v>
      </c>
    </row>
    <row r="3794" spans="1:17" x14ac:dyDescent="0.35">
      <c r="A3794" s="594">
        <v>6</v>
      </c>
      <c r="B3794" s="604">
        <v>28.92</v>
      </c>
      <c r="C3794" s="581">
        <v>28.88</v>
      </c>
      <c r="D3794" s="581">
        <v>28.6</v>
      </c>
      <c r="E3794" s="707">
        <v>0</v>
      </c>
      <c r="F3794" s="627">
        <v>30.04</v>
      </c>
      <c r="G3794" s="583">
        <v>33.4</v>
      </c>
      <c r="H3794" s="583">
        <v>20</v>
      </c>
      <c r="I3794" s="604">
        <v>96</v>
      </c>
      <c r="J3794" s="604">
        <v>63</v>
      </c>
      <c r="K3794" s="707">
        <v>0</v>
      </c>
      <c r="L3794" s="627">
        <v>7.12</v>
      </c>
      <c r="M3794" s="581">
        <v>0.45</v>
      </c>
      <c r="N3794" s="580">
        <v>0.08</v>
      </c>
      <c r="O3794" s="740">
        <f t="shared" si="711"/>
        <v>0.26500000000000001</v>
      </c>
      <c r="P3794" s="642" t="s">
        <v>432</v>
      </c>
      <c r="Q3794" s="626" t="str">
        <f t="shared" ref="Q3794:Q3797" si="713">$Q$3719</f>
        <v>0.00.</v>
      </c>
    </row>
    <row r="3795" spans="1:17" x14ac:dyDescent="0.35">
      <c r="A3795" s="594">
        <v>7</v>
      </c>
      <c r="B3795" s="581">
        <v>28.64</v>
      </c>
      <c r="C3795" s="581">
        <v>28.6</v>
      </c>
      <c r="D3795" s="627">
        <v>28.52</v>
      </c>
      <c r="E3795" s="707">
        <v>0</v>
      </c>
      <c r="F3795" s="627">
        <v>29.96</v>
      </c>
      <c r="G3795" s="583">
        <v>32.799999999999997</v>
      </c>
      <c r="H3795" s="583">
        <v>20.2</v>
      </c>
      <c r="I3795" s="604">
        <v>96</v>
      </c>
      <c r="J3795" s="604">
        <v>63</v>
      </c>
      <c r="K3795" s="707">
        <v>0</v>
      </c>
      <c r="L3795" s="627">
        <v>4.6399999999999997</v>
      </c>
      <c r="M3795" s="580">
        <v>0.97</v>
      </c>
      <c r="N3795" s="581">
        <v>0.16</v>
      </c>
      <c r="O3795" s="740">
        <f t="shared" si="711"/>
        <v>0.56499999999999995</v>
      </c>
      <c r="P3795" s="642" t="s">
        <v>432</v>
      </c>
      <c r="Q3795" s="626" t="str">
        <f t="shared" si="713"/>
        <v>0.00.</v>
      </c>
    </row>
    <row r="3796" spans="1:17" x14ac:dyDescent="0.35">
      <c r="A3796" s="594">
        <v>8</v>
      </c>
      <c r="B3796" s="581">
        <v>28</v>
      </c>
      <c r="C3796" s="581">
        <v>27.96</v>
      </c>
      <c r="D3796" s="627">
        <v>28.04</v>
      </c>
      <c r="E3796" s="707">
        <v>0</v>
      </c>
      <c r="F3796" s="627">
        <v>30.04</v>
      </c>
      <c r="G3796" s="583">
        <v>31</v>
      </c>
      <c r="H3796" s="583">
        <v>20.399999999999999</v>
      </c>
      <c r="I3796" s="604">
        <v>96</v>
      </c>
      <c r="J3796" s="604">
        <v>64</v>
      </c>
      <c r="K3796" s="707">
        <v>0</v>
      </c>
      <c r="L3796" s="627">
        <v>4.9000000000000004</v>
      </c>
      <c r="M3796" s="581">
        <v>0.78</v>
      </c>
      <c r="N3796" s="627">
        <v>0.15</v>
      </c>
      <c r="O3796" s="740">
        <f t="shared" si="711"/>
        <v>0.46500000000000002</v>
      </c>
      <c r="P3796" s="642" t="s">
        <v>432</v>
      </c>
      <c r="Q3796" s="626" t="str">
        <f t="shared" si="713"/>
        <v>0.00.</v>
      </c>
    </row>
    <row r="3797" spans="1:17" x14ac:dyDescent="0.35">
      <c r="A3797" s="594">
        <v>9</v>
      </c>
      <c r="B3797" s="581">
        <v>27.8</v>
      </c>
      <c r="C3797" s="581">
        <v>27.8</v>
      </c>
      <c r="D3797" s="627">
        <v>28.12</v>
      </c>
      <c r="E3797" s="707">
        <v>0</v>
      </c>
      <c r="F3797" s="627">
        <v>29.88</v>
      </c>
      <c r="G3797" s="583">
        <v>32</v>
      </c>
      <c r="H3797" s="583">
        <v>20.6</v>
      </c>
      <c r="I3797" s="604">
        <v>96</v>
      </c>
      <c r="J3797" s="604">
        <v>67</v>
      </c>
      <c r="K3797" s="707">
        <v>0</v>
      </c>
      <c r="L3797" s="627">
        <v>3.36</v>
      </c>
      <c r="M3797" s="581">
        <v>0.7</v>
      </c>
      <c r="N3797" s="581">
        <v>0.13</v>
      </c>
      <c r="O3797" s="740">
        <f t="shared" si="711"/>
        <v>0.41499999999999998</v>
      </c>
      <c r="P3797" s="642" t="s">
        <v>432</v>
      </c>
      <c r="Q3797" s="626" t="str">
        <f t="shared" si="713"/>
        <v>0.00.</v>
      </c>
    </row>
    <row r="3798" spans="1:17" x14ac:dyDescent="0.35">
      <c r="A3798" s="735">
        <v>10</v>
      </c>
      <c r="B3798" s="581">
        <v>28.3</v>
      </c>
      <c r="C3798" s="581">
        <v>28</v>
      </c>
      <c r="D3798" s="627">
        <v>28.04</v>
      </c>
      <c r="E3798" s="707">
        <v>0</v>
      </c>
      <c r="F3798" s="627">
        <v>29.88</v>
      </c>
      <c r="G3798" s="583">
        <v>32.799999999999997</v>
      </c>
      <c r="H3798" s="583">
        <v>21</v>
      </c>
      <c r="I3798" s="604">
        <v>96</v>
      </c>
      <c r="J3798" s="604">
        <v>65</v>
      </c>
      <c r="K3798" s="707">
        <v>0</v>
      </c>
      <c r="L3798" s="627">
        <v>3.62</v>
      </c>
      <c r="M3798" s="581">
        <v>0.53</v>
      </c>
      <c r="N3798" s="580">
        <v>0.39</v>
      </c>
      <c r="O3798" s="740">
        <f t="shared" si="711"/>
        <v>0.46</v>
      </c>
      <c r="P3798" s="642" t="s">
        <v>432</v>
      </c>
      <c r="Q3798" s="627">
        <v>17</v>
      </c>
    </row>
    <row r="3799" spans="1:17" x14ac:dyDescent="0.35">
      <c r="A3799" s="580" t="s">
        <v>16</v>
      </c>
      <c r="B3799" s="581">
        <f>SUM(B3789:B3798)</f>
        <v>283.34000000000003</v>
      </c>
      <c r="C3799" s="581">
        <f>SUM(C3789:C3798)</f>
        <v>282.48</v>
      </c>
      <c r="D3799" s="581">
        <f>SUM(D3789:D3798)</f>
        <v>283.12</v>
      </c>
      <c r="E3799" s="707">
        <v>0</v>
      </c>
      <c r="F3799" s="581">
        <f>SUM(F3789:F3798)</f>
        <v>300.12</v>
      </c>
      <c r="G3799" s="581">
        <f>SUM(G3789:G3798)</f>
        <v>325.39999999999998</v>
      </c>
      <c r="H3799" s="581">
        <f>SUM(H3789:H3798)</f>
        <v>202.2</v>
      </c>
      <c r="I3799" s="581">
        <f>SUM(I3789:I3798)</f>
        <v>960</v>
      </c>
      <c r="J3799" s="581">
        <f>SUM(J3789:J3798)</f>
        <v>657</v>
      </c>
      <c r="K3799" s="707">
        <v>0</v>
      </c>
      <c r="L3799" s="581">
        <f>SUM(L3789:L3798)</f>
        <v>45.849999999999994</v>
      </c>
      <c r="M3799" s="581">
        <f>SUM(M3789:M3798)</f>
        <v>6.99</v>
      </c>
      <c r="N3799" s="581">
        <f>SUM(N3789:N3798)</f>
        <v>1.8900000000000001</v>
      </c>
      <c r="O3799" s="740">
        <f t="shared" si="711"/>
        <v>4.4400000000000004</v>
      </c>
      <c r="P3799" s="581"/>
      <c r="Q3799" s="581"/>
    </row>
    <row r="3800" spans="1:17" x14ac:dyDescent="0.35">
      <c r="A3800" s="580" t="s">
        <v>18</v>
      </c>
      <c r="B3800" s="581">
        <f>AVERAGE(B3789:B3798)</f>
        <v>28.334000000000003</v>
      </c>
      <c r="C3800" s="581">
        <f>AVERAGE(C3789:C3798)</f>
        <v>28.248000000000001</v>
      </c>
      <c r="D3800" s="581">
        <f>AVERAGE(D3789:D3798)</f>
        <v>28.312000000000001</v>
      </c>
      <c r="E3800" s="707">
        <v>0</v>
      </c>
      <c r="F3800" s="581">
        <f>AVERAGE(F3789:F3798)</f>
        <v>30.012</v>
      </c>
      <c r="G3800" s="581">
        <f>AVERAGE(G3789:G3798)</f>
        <v>32.54</v>
      </c>
      <c r="H3800" s="581">
        <f>AVERAGE(H3789:H3798)</f>
        <v>20.22</v>
      </c>
      <c r="I3800" s="581">
        <f>AVERAGE(I3789:I3798)</f>
        <v>96</v>
      </c>
      <c r="J3800" s="581">
        <f>AVERAGE(J3789:J3798)</f>
        <v>65.7</v>
      </c>
      <c r="K3800" s="707">
        <v>0</v>
      </c>
      <c r="L3800" s="581">
        <f>AVERAGE(L3789:L3798)</f>
        <v>4.5849999999999991</v>
      </c>
      <c r="M3800" s="581">
        <f>AVERAGE(M3789:M3798)</f>
        <v>0.69900000000000007</v>
      </c>
      <c r="N3800" s="581">
        <f>AVERAGE(N3789:N3798)</f>
        <v>0.189</v>
      </c>
      <c r="O3800" s="740">
        <f t="shared" si="711"/>
        <v>0.44400000000000006</v>
      </c>
      <c r="P3800" s="581"/>
      <c r="Q3800" s="581"/>
    </row>
    <row r="3801" spans="1:17" x14ac:dyDescent="0.35">
      <c r="A3801" s="735">
        <v>11</v>
      </c>
      <c r="B3801" s="581">
        <v>27.92</v>
      </c>
      <c r="C3801" s="581">
        <v>27.96</v>
      </c>
      <c r="D3801" s="627">
        <v>28.24</v>
      </c>
      <c r="E3801" s="707">
        <v>0</v>
      </c>
      <c r="F3801" s="627">
        <v>30.04</v>
      </c>
      <c r="G3801" s="583">
        <v>31.8</v>
      </c>
      <c r="H3801" s="583">
        <v>18.399999999999999</v>
      </c>
      <c r="I3801" s="627">
        <v>96</v>
      </c>
      <c r="J3801" s="604">
        <v>69</v>
      </c>
      <c r="K3801" s="707">
        <v>0</v>
      </c>
      <c r="L3801" s="627">
        <v>2.92</v>
      </c>
      <c r="M3801" s="627">
        <v>0.79</v>
      </c>
      <c r="N3801" s="627">
        <v>0.13</v>
      </c>
      <c r="O3801" s="740">
        <f t="shared" si="711"/>
        <v>0.46</v>
      </c>
      <c r="P3801" s="642" t="s">
        <v>432</v>
      </c>
      <c r="Q3801" s="627">
        <v>18.399999999999999</v>
      </c>
    </row>
    <row r="3802" spans="1:17" x14ac:dyDescent="0.35">
      <c r="A3802" s="594">
        <v>12</v>
      </c>
      <c r="B3802" s="581">
        <v>28.6</v>
      </c>
      <c r="C3802" s="581">
        <v>28.24</v>
      </c>
      <c r="D3802" s="627">
        <v>28.2</v>
      </c>
      <c r="E3802" s="707">
        <v>0</v>
      </c>
      <c r="F3802" s="627">
        <v>29.88</v>
      </c>
      <c r="G3802" s="583">
        <v>32.200000000000003</v>
      </c>
      <c r="H3802" s="583">
        <v>19.600000000000001</v>
      </c>
      <c r="I3802" s="604">
        <v>96</v>
      </c>
      <c r="J3802" s="604">
        <v>67</v>
      </c>
      <c r="K3802" s="707">
        <v>0</v>
      </c>
      <c r="L3802" s="627">
        <v>3.76</v>
      </c>
      <c r="M3802" s="581">
        <v>0.78</v>
      </c>
      <c r="N3802" s="581">
        <v>0.43</v>
      </c>
      <c r="O3802" s="740">
        <f t="shared" si="711"/>
        <v>0.60499999999999998</v>
      </c>
      <c r="P3802" s="642" t="s">
        <v>432</v>
      </c>
      <c r="Q3802" s="626" t="str">
        <f t="shared" ref="Q3802:Q3803" si="714">$Q$3719</f>
        <v>0.00.</v>
      </c>
    </row>
    <row r="3803" spans="1:17" x14ac:dyDescent="0.35">
      <c r="A3803" s="594">
        <v>13</v>
      </c>
      <c r="B3803" s="671">
        <v>28.44</v>
      </c>
      <c r="C3803" s="671">
        <v>28.52</v>
      </c>
      <c r="D3803" s="675">
        <v>28.28</v>
      </c>
      <c r="E3803" s="707">
        <v>0</v>
      </c>
      <c r="F3803" s="675">
        <v>29.8</v>
      </c>
      <c r="G3803" s="670">
        <v>32.799999999999997</v>
      </c>
      <c r="H3803" s="670">
        <v>19.8</v>
      </c>
      <c r="I3803" s="783">
        <v>92</v>
      </c>
      <c r="J3803" s="783">
        <v>59</v>
      </c>
      <c r="K3803" s="707">
        <v>0</v>
      </c>
      <c r="L3803" s="675">
        <v>3.72</v>
      </c>
      <c r="M3803" s="675">
        <v>0.83</v>
      </c>
      <c r="N3803" s="626">
        <v>0.7</v>
      </c>
      <c r="O3803" s="740">
        <f t="shared" si="711"/>
        <v>0.7649999999999999</v>
      </c>
      <c r="P3803" s="642" t="s">
        <v>432</v>
      </c>
      <c r="Q3803" s="678" t="str">
        <f t="shared" si="714"/>
        <v>0.00.</v>
      </c>
    </row>
    <row r="3804" spans="1:17" x14ac:dyDescent="0.35">
      <c r="A3804" s="594">
        <v>14</v>
      </c>
      <c r="B3804" s="671">
        <v>26.6</v>
      </c>
      <c r="C3804" s="671">
        <v>27.16</v>
      </c>
      <c r="D3804" s="675">
        <v>28.08</v>
      </c>
      <c r="E3804" s="707">
        <v>0</v>
      </c>
      <c r="F3804" s="675">
        <v>29.72</v>
      </c>
      <c r="G3804" s="670">
        <v>31.8</v>
      </c>
      <c r="H3804" s="670">
        <v>18.399999999999999</v>
      </c>
      <c r="I3804" s="783">
        <v>96</v>
      </c>
      <c r="J3804" s="783">
        <v>63</v>
      </c>
      <c r="K3804" s="707">
        <v>0</v>
      </c>
      <c r="L3804" s="675">
        <v>2.14</v>
      </c>
      <c r="M3804" s="630">
        <v>0.56000000000000005</v>
      </c>
      <c r="N3804" s="671">
        <v>0.57999999999999996</v>
      </c>
      <c r="O3804" s="740">
        <f t="shared" si="711"/>
        <v>0.57000000000000006</v>
      </c>
      <c r="P3804" s="642" t="s">
        <v>432</v>
      </c>
      <c r="Q3804" s="675">
        <v>29</v>
      </c>
    </row>
    <row r="3805" spans="1:17" x14ac:dyDescent="0.35">
      <c r="A3805" s="594">
        <v>15</v>
      </c>
      <c r="B3805" s="671">
        <v>27.88</v>
      </c>
      <c r="C3805" s="671">
        <v>27.68</v>
      </c>
      <c r="D3805" s="675">
        <v>27.8</v>
      </c>
      <c r="E3805" s="707">
        <v>0</v>
      </c>
      <c r="F3805" s="675">
        <v>29.48</v>
      </c>
      <c r="G3805" s="670">
        <v>32.4</v>
      </c>
      <c r="H3805" s="670">
        <v>18.399999999999999</v>
      </c>
      <c r="I3805" s="783">
        <v>96</v>
      </c>
      <c r="J3805" s="783">
        <v>55</v>
      </c>
      <c r="K3805" s="707">
        <v>0</v>
      </c>
      <c r="L3805" s="675">
        <v>3.7</v>
      </c>
      <c r="M3805" s="671">
        <v>0.63</v>
      </c>
      <c r="N3805" s="626">
        <v>0.8</v>
      </c>
      <c r="O3805" s="740">
        <f t="shared" si="711"/>
        <v>0.71500000000000008</v>
      </c>
      <c r="P3805" s="642" t="s">
        <v>432</v>
      </c>
      <c r="Q3805" s="675">
        <v>38.200000000000003</v>
      </c>
    </row>
    <row r="3806" spans="1:17" x14ac:dyDescent="0.35">
      <c r="A3806" s="594">
        <v>16</v>
      </c>
      <c r="B3806" s="671">
        <v>28.8</v>
      </c>
      <c r="C3806" s="671">
        <v>28.48</v>
      </c>
      <c r="D3806" s="675">
        <v>28.24</v>
      </c>
      <c r="E3806" s="707">
        <v>0</v>
      </c>
      <c r="F3806" s="675">
        <v>29.4</v>
      </c>
      <c r="G3806" s="670">
        <v>32</v>
      </c>
      <c r="H3806" s="670">
        <v>19.399999999999999</v>
      </c>
      <c r="I3806" s="783">
        <v>92</v>
      </c>
      <c r="J3806" s="783">
        <v>71</v>
      </c>
      <c r="K3806" s="707">
        <v>0</v>
      </c>
      <c r="L3806" s="627">
        <v>5.2</v>
      </c>
      <c r="M3806" s="671">
        <v>0.93</v>
      </c>
      <c r="N3806" s="678">
        <v>0.14000000000000001</v>
      </c>
      <c r="O3806" s="740">
        <f t="shared" si="711"/>
        <v>0.53500000000000003</v>
      </c>
      <c r="P3806" s="642" t="s">
        <v>432</v>
      </c>
      <c r="Q3806" s="678" t="str">
        <f t="shared" ref="Q3806:Q3810" si="715">$Q$3719</f>
        <v>0.00.</v>
      </c>
    </row>
    <row r="3807" spans="1:17" x14ac:dyDescent="0.35">
      <c r="A3807" s="594">
        <v>17</v>
      </c>
      <c r="B3807" s="671">
        <v>28.36</v>
      </c>
      <c r="C3807" s="671">
        <v>28.48</v>
      </c>
      <c r="D3807" s="675">
        <v>28.4</v>
      </c>
      <c r="E3807" s="707">
        <v>0</v>
      </c>
      <c r="F3807" s="675">
        <v>29.44</v>
      </c>
      <c r="G3807" s="670">
        <v>33</v>
      </c>
      <c r="H3807" s="670">
        <v>19</v>
      </c>
      <c r="I3807" s="783">
        <v>96</v>
      </c>
      <c r="J3807" s="783">
        <v>55</v>
      </c>
      <c r="K3807" s="707">
        <v>0</v>
      </c>
      <c r="L3807" s="627">
        <v>6.16</v>
      </c>
      <c r="M3807" s="671">
        <v>0.98</v>
      </c>
      <c r="N3807" s="678">
        <v>0.15</v>
      </c>
      <c r="O3807" s="740">
        <f t="shared" si="711"/>
        <v>0.56499999999999995</v>
      </c>
      <c r="P3807" s="642" t="s">
        <v>432</v>
      </c>
      <c r="Q3807" s="678" t="str">
        <f t="shared" si="715"/>
        <v>0.00.</v>
      </c>
    </row>
    <row r="3808" spans="1:17" x14ac:dyDescent="0.35">
      <c r="A3808" s="594">
        <v>18</v>
      </c>
      <c r="B3808" s="671">
        <v>28.8</v>
      </c>
      <c r="C3808" s="671">
        <v>27.92</v>
      </c>
      <c r="D3808" s="675">
        <v>28.2</v>
      </c>
      <c r="E3808" s="707">
        <v>0</v>
      </c>
      <c r="F3808" s="675">
        <v>29.4</v>
      </c>
      <c r="G3808" s="670">
        <v>32</v>
      </c>
      <c r="H3808" s="670">
        <v>21.2</v>
      </c>
      <c r="I3808" s="783">
        <v>96</v>
      </c>
      <c r="J3808" s="783">
        <v>62</v>
      </c>
      <c r="K3808" s="707">
        <v>0</v>
      </c>
      <c r="L3808" s="627">
        <v>3.52</v>
      </c>
      <c r="M3808" s="630">
        <v>0.98</v>
      </c>
      <c r="N3808" s="671">
        <v>0.17</v>
      </c>
      <c r="O3808" s="740">
        <f t="shared" si="711"/>
        <v>0.57499999999999996</v>
      </c>
      <c r="P3808" s="642" t="s">
        <v>432</v>
      </c>
      <c r="Q3808" s="678" t="str">
        <f t="shared" si="715"/>
        <v>0.00.</v>
      </c>
    </row>
    <row r="3809" spans="1:17" x14ac:dyDescent="0.35">
      <c r="A3809" s="594">
        <v>19</v>
      </c>
      <c r="B3809" s="671">
        <v>27.72</v>
      </c>
      <c r="C3809" s="671">
        <v>27.56</v>
      </c>
      <c r="D3809" s="675">
        <v>28.08</v>
      </c>
      <c r="E3809" s="707">
        <v>0</v>
      </c>
      <c r="F3809" s="675">
        <v>29.4</v>
      </c>
      <c r="G3809" s="670">
        <v>32.200000000000003</v>
      </c>
      <c r="H3809" s="670">
        <v>19.8</v>
      </c>
      <c r="I3809" s="783">
        <v>96</v>
      </c>
      <c r="J3809" s="783">
        <v>62</v>
      </c>
      <c r="K3809" s="707">
        <v>0</v>
      </c>
      <c r="L3809" s="675">
        <v>3.72</v>
      </c>
      <c r="M3809" s="671">
        <v>0.94</v>
      </c>
      <c r="N3809" s="671">
        <v>0.17</v>
      </c>
      <c r="O3809" s="740">
        <f t="shared" si="711"/>
        <v>0.55499999999999994</v>
      </c>
      <c r="P3809" s="642" t="s">
        <v>432</v>
      </c>
      <c r="Q3809" s="678" t="str">
        <f t="shared" si="715"/>
        <v>0.00.</v>
      </c>
    </row>
    <row r="3810" spans="1:17" x14ac:dyDescent="0.35">
      <c r="A3810" s="735">
        <v>20</v>
      </c>
      <c r="B3810" s="671">
        <v>28.36</v>
      </c>
      <c r="C3810" s="671">
        <v>27.92</v>
      </c>
      <c r="D3810" s="675">
        <v>27.84</v>
      </c>
      <c r="E3810" s="707">
        <v>0</v>
      </c>
      <c r="F3810" s="675">
        <v>29.4</v>
      </c>
      <c r="G3810" s="670">
        <v>34.6</v>
      </c>
      <c r="H3810" s="670">
        <v>20.2</v>
      </c>
      <c r="I3810" s="783">
        <v>96</v>
      </c>
      <c r="J3810" s="783">
        <v>56</v>
      </c>
      <c r="K3810" s="707">
        <v>0</v>
      </c>
      <c r="L3810" s="675">
        <v>5.28</v>
      </c>
      <c r="M3810" s="671">
        <v>0.62</v>
      </c>
      <c r="N3810" s="630">
        <v>0.12</v>
      </c>
      <c r="O3810" s="740">
        <f t="shared" si="711"/>
        <v>0.37</v>
      </c>
      <c r="P3810" s="642" t="s">
        <v>432</v>
      </c>
      <c r="Q3810" s="678" t="str">
        <f t="shared" si="715"/>
        <v>0.00.</v>
      </c>
    </row>
    <row r="3811" spans="1:17" x14ac:dyDescent="0.35">
      <c r="A3811" s="580" t="s">
        <v>16</v>
      </c>
      <c r="B3811" s="581">
        <f>SUM(B3801:B3810)</f>
        <v>281.48</v>
      </c>
      <c r="C3811" s="581">
        <f>SUM(C3801:C3810)</f>
        <v>279.92</v>
      </c>
      <c r="D3811" s="581">
        <f>SUM(D3801:D3810)</f>
        <v>281.35999999999996</v>
      </c>
      <c r="E3811" s="707">
        <v>0</v>
      </c>
      <c r="F3811" s="581">
        <f>SUM(F3801:F3810)</f>
        <v>295.95999999999998</v>
      </c>
      <c r="G3811" s="581">
        <f>SUM(G3801:G3810)</f>
        <v>324.8</v>
      </c>
      <c r="H3811" s="581">
        <f>SUM(H3801:H3810)</f>
        <v>194.2</v>
      </c>
      <c r="I3811" s="581">
        <f>SUM(I3801:I3810)</f>
        <v>952</v>
      </c>
      <c r="J3811" s="581">
        <f>SUM(J3801:J3810)</f>
        <v>619</v>
      </c>
      <c r="K3811" s="707">
        <v>0</v>
      </c>
      <c r="L3811" s="581">
        <f>SUM(L3801:L3810)</f>
        <v>40.120000000000005</v>
      </c>
      <c r="M3811" s="581">
        <f>SUM(M3801:M3810)</f>
        <v>8.0399999999999991</v>
      </c>
      <c r="N3811" s="581">
        <f>SUM(N3801:N3810)</f>
        <v>3.3899999999999997</v>
      </c>
      <c r="O3811" s="740">
        <f t="shared" si="711"/>
        <v>5.7149999999999999</v>
      </c>
      <c r="P3811" s="581"/>
      <c r="Q3811" s="581"/>
    </row>
    <row r="3812" spans="1:17" x14ac:dyDescent="0.35">
      <c r="A3812" s="580" t="s">
        <v>18</v>
      </c>
      <c r="B3812" s="581">
        <f>AVERAGE(B3801:B3810)</f>
        <v>28.148000000000003</v>
      </c>
      <c r="C3812" s="581">
        <f>AVERAGE(C3801:C3810)</f>
        <v>27.992000000000001</v>
      </c>
      <c r="D3812" s="581">
        <f>AVERAGE(D3801:D3810)</f>
        <v>28.135999999999996</v>
      </c>
      <c r="E3812" s="707">
        <v>0</v>
      </c>
      <c r="F3812" s="581">
        <f>AVERAGE(F3801:F3810)</f>
        <v>29.595999999999997</v>
      </c>
      <c r="G3812" s="581">
        <f>AVERAGE(G3801:G3810)</f>
        <v>32.480000000000004</v>
      </c>
      <c r="H3812" s="581">
        <f>AVERAGE(H3801:H3810)</f>
        <v>19.419999999999998</v>
      </c>
      <c r="I3812" s="581">
        <f>AVERAGE(I3801:I3810)</f>
        <v>95.2</v>
      </c>
      <c r="J3812" s="581">
        <f>AVERAGE(J3801:J3810)</f>
        <v>61.9</v>
      </c>
      <c r="K3812" s="707">
        <v>0</v>
      </c>
      <c r="L3812" s="581">
        <f>AVERAGE(L3801:L3810)</f>
        <v>4.0120000000000005</v>
      </c>
      <c r="M3812" s="581">
        <f>AVERAGE(M3801:M3810)</f>
        <v>0.80399999999999994</v>
      </c>
      <c r="N3812" s="581">
        <f>AVERAGE(N3801:N3810)</f>
        <v>0.33899999999999997</v>
      </c>
      <c r="O3812" s="740">
        <f t="shared" si="711"/>
        <v>0.5714999999999999</v>
      </c>
      <c r="P3812" s="581"/>
      <c r="Q3812" s="581"/>
    </row>
    <row r="3813" spans="1:17" x14ac:dyDescent="0.35">
      <c r="A3813" s="735">
        <v>21</v>
      </c>
      <c r="B3813" s="671">
        <v>28.04</v>
      </c>
      <c r="C3813" s="671">
        <v>28</v>
      </c>
      <c r="D3813" s="675">
        <v>28.04</v>
      </c>
      <c r="E3813" s="707">
        <v>0</v>
      </c>
      <c r="F3813" s="675">
        <v>29.4</v>
      </c>
      <c r="G3813" s="670">
        <v>35</v>
      </c>
      <c r="H3813" s="670">
        <v>19</v>
      </c>
      <c r="I3813" s="783">
        <v>96</v>
      </c>
      <c r="J3813" s="783">
        <v>55</v>
      </c>
      <c r="K3813" s="707">
        <v>0</v>
      </c>
      <c r="L3813" s="675">
        <v>4.9000000000000004</v>
      </c>
      <c r="M3813" s="630">
        <v>0.83</v>
      </c>
      <c r="N3813" s="671">
        <v>0.12</v>
      </c>
      <c r="O3813" s="740">
        <f t="shared" si="711"/>
        <v>0.47499999999999998</v>
      </c>
      <c r="P3813" s="642" t="s">
        <v>432</v>
      </c>
      <c r="Q3813" s="678" t="str">
        <f t="shared" ref="Q3813:Q3823" si="716">$Q$3719</f>
        <v>0.00.</v>
      </c>
    </row>
    <row r="3814" spans="1:17" x14ac:dyDescent="0.35">
      <c r="A3814" s="594">
        <v>22</v>
      </c>
      <c r="B3814" s="671">
        <v>27.28</v>
      </c>
      <c r="C3814" s="671">
        <v>27.4</v>
      </c>
      <c r="D3814" s="675">
        <v>27.88</v>
      </c>
      <c r="E3814" s="707">
        <v>0</v>
      </c>
      <c r="F3814" s="675">
        <v>29.4</v>
      </c>
      <c r="G3814" s="670">
        <v>33.4</v>
      </c>
      <c r="H3814" s="670">
        <v>18.600000000000001</v>
      </c>
      <c r="I3814" s="783">
        <v>96</v>
      </c>
      <c r="J3814" s="783">
        <v>55</v>
      </c>
      <c r="K3814" s="707">
        <v>0</v>
      </c>
      <c r="L3814" s="675">
        <v>4.88</v>
      </c>
      <c r="M3814" s="671">
        <v>1.05</v>
      </c>
      <c r="N3814" s="671">
        <v>0.19</v>
      </c>
      <c r="O3814" s="740">
        <f t="shared" si="711"/>
        <v>0.62</v>
      </c>
      <c r="P3814" s="642" t="s">
        <v>432</v>
      </c>
      <c r="Q3814" s="678" t="str">
        <f t="shared" si="716"/>
        <v>0.00.</v>
      </c>
    </row>
    <row r="3815" spans="1:17" x14ac:dyDescent="0.35">
      <c r="A3815" s="594">
        <v>23</v>
      </c>
      <c r="B3815" s="671">
        <v>27.68</v>
      </c>
      <c r="C3815" s="671">
        <v>27.18</v>
      </c>
      <c r="D3815" s="675">
        <v>27.64</v>
      </c>
      <c r="E3815" s="707">
        <v>0</v>
      </c>
      <c r="F3815" s="675">
        <v>29.4</v>
      </c>
      <c r="G3815" s="670">
        <v>30.2</v>
      </c>
      <c r="H3815" s="670">
        <v>19.2</v>
      </c>
      <c r="I3815" s="783">
        <v>96</v>
      </c>
      <c r="J3815" s="783">
        <v>66</v>
      </c>
      <c r="K3815" s="707">
        <v>0</v>
      </c>
      <c r="L3815" s="675">
        <v>6.48</v>
      </c>
      <c r="M3815" s="671">
        <v>1.4</v>
      </c>
      <c r="N3815" s="671">
        <v>0.2</v>
      </c>
      <c r="O3815" s="740">
        <f t="shared" si="711"/>
        <v>0.79999999999999993</v>
      </c>
      <c r="P3815" s="642" t="s">
        <v>432</v>
      </c>
      <c r="Q3815" s="678" t="str">
        <f t="shared" si="716"/>
        <v>0.00.</v>
      </c>
    </row>
    <row r="3816" spans="1:17" x14ac:dyDescent="0.35">
      <c r="A3816" s="594">
        <v>24</v>
      </c>
      <c r="B3816" s="671">
        <v>28.16</v>
      </c>
      <c r="C3816" s="671">
        <v>27.92</v>
      </c>
      <c r="D3816" s="675">
        <v>27.64</v>
      </c>
      <c r="E3816" s="707">
        <v>0</v>
      </c>
      <c r="F3816" s="675">
        <v>29.6</v>
      </c>
      <c r="G3816" s="670">
        <v>33.200000000000003</v>
      </c>
      <c r="H3816" s="670">
        <v>19</v>
      </c>
      <c r="I3816" s="783">
        <v>96</v>
      </c>
      <c r="J3816" s="783">
        <v>54</v>
      </c>
      <c r="K3816" s="707">
        <v>0</v>
      </c>
      <c r="L3816" s="675">
        <v>4.24</v>
      </c>
      <c r="M3816" s="671">
        <v>0.67</v>
      </c>
      <c r="N3816" s="630">
        <v>0.2</v>
      </c>
      <c r="O3816" s="740">
        <f t="shared" si="711"/>
        <v>0.43500000000000005</v>
      </c>
      <c r="P3816" s="642" t="s">
        <v>432</v>
      </c>
      <c r="Q3816" s="678" t="str">
        <f t="shared" si="716"/>
        <v>0.00.</v>
      </c>
    </row>
    <row r="3817" spans="1:17" x14ac:dyDescent="0.35">
      <c r="A3817" s="594">
        <v>25</v>
      </c>
      <c r="B3817" s="671">
        <v>29.08</v>
      </c>
      <c r="C3817" s="671">
        <v>28.72</v>
      </c>
      <c r="D3817" s="675">
        <v>28.12</v>
      </c>
      <c r="E3817" s="707">
        <v>0</v>
      </c>
      <c r="F3817" s="675">
        <v>29.56</v>
      </c>
      <c r="G3817" s="583">
        <v>35.4</v>
      </c>
      <c r="H3817" s="583">
        <v>20.6</v>
      </c>
      <c r="I3817" s="783">
        <v>92</v>
      </c>
      <c r="J3817" s="783">
        <v>52</v>
      </c>
      <c r="K3817" s="707">
        <v>0</v>
      </c>
      <c r="L3817" s="627">
        <v>5.08</v>
      </c>
      <c r="M3817" s="627">
        <v>0.66</v>
      </c>
      <c r="N3817" s="581">
        <v>0.46</v>
      </c>
      <c r="O3817" s="740">
        <f t="shared" si="711"/>
        <v>0.56000000000000005</v>
      </c>
      <c r="P3817" s="642" t="s">
        <v>432</v>
      </c>
      <c r="Q3817" s="626" t="str">
        <f t="shared" si="716"/>
        <v>0.00.</v>
      </c>
    </row>
    <row r="3818" spans="1:17" x14ac:dyDescent="0.35">
      <c r="A3818" s="594">
        <v>26</v>
      </c>
      <c r="B3818" s="581">
        <v>29.84</v>
      </c>
      <c r="C3818" s="581">
        <v>29.12</v>
      </c>
      <c r="D3818" s="627">
        <v>28.72</v>
      </c>
      <c r="E3818" s="707">
        <v>0</v>
      </c>
      <c r="F3818" s="627">
        <v>29.8</v>
      </c>
      <c r="G3818" s="583">
        <v>35</v>
      </c>
      <c r="H3818" s="583">
        <v>20.399999999999999</v>
      </c>
      <c r="I3818" s="604">
        <v>96</v>
      </c>
      <c r="J3818" s="604">
        <v>52</v>
      </c>
      <c r="K3818" s="707">
        <v>0</v>
      </c>
      <c r="L3818" s="627">
        <v>7</v>
      </c>
      <c r="M3818" s="581">
        <v>0.88</v>
      </c>
      <c r="N3818" s="581">
        <v>0.13</v>
      </c>
      <c r="O3818" s="740">
        <f t="shared" si="711"/>
        <v>0.505</v>
      </c>
      <c r="P3818" s="642" t="s">
        <v>432</v>
      </c>
      <c r="Q3818" s="626" t="str">
        <f t="shared" si="716"/>
        <v>0.00.</v>
      </c>
    </row>
    <row r="3819" spans="1:17" x14ac:dyDescent="0.35">
      <c r="A3819" s="594">
        <v>27</v>
      </c>
      <c r="B3819" s="581">
        <v>30.16</v>
      </c>
      <c r="C3819" s="581">
        <v>29.56</v>
      </c>
      <c r="D3819" s="627">
        <v>29.12</v>
      </c>
      <c r="E3819" s="707">
        <v>0</v>
      </c>
      <c r="F3819" s="627">
        <v>29.64</v>
      </c>
      <c r="G3819" s="583">
        <v>35.200000000000003</v>
      </c>
      <c r="H3819" s="583">
        <v>20</v>
      </c>
      <c r="I3819" s="604">
        <v>96</v>
      </c>
      <c r="J3819" s="604">
        <v>52</v>
      </c>
      <c r="K3819" s="707">
        <v>0</v>
      </c>
      <c r="L3819" s="627">
        <v>6.36</v>
      </c>
      <c r="M3819" s="581">
        <v>0.92</v>
      </c>
      <c r="N3819" s="580">
        <v>0.35</v>
      </c>
      <c r="O3819" s="740">
        <f t="shared" si="711"/>
        <v>0.63500000000000001</v>
      </c>
      <c r="P3819" s="642" t="s">
        <v>432</v>
      </c>
      <c r="Q3819" s="626" t="str">
        <f t="shared" si="716"/>
        <v>0.00.</v>
      </c>
    </row>
    <row r="3820" spans="1:17" x14ac:dyDescent="0.35">
      <c r="A3820" s="594">
        <v>28</v>
      </c>
      <c r="B3820" s="581">
        <v>30.44</v>
      </c>
      <c r="C3820" s="581">
        <v>29.84</v>
      </c>
      <c r="D3820" s="627">
        <v>29.44</v>
      </c>
      <c r="E3820" s="707">
        <v>0</v>
      </c>
      <c r="F3820" s="627">
        <v>29.76</v>
      </c>
      <c r="G3820" s="583">
        <v>34.799999999999997</v>
      </c>
      <c r="H3820" s="583">
        <v>19.8</v>
      </c>
      <c r="I3820" s="604">
        <v>96</v>
      </c>
      <c r="J3820" s="604">
        <v>52</v>
      </c>
      <c r="K3820" s="707">
        <v>0</v>
      </c>
      <c r="L3820" s="627">
        <v>5.76</v>
      </c>
      <c r="M3820" s="581">
        <v>0.81</v>
      </c>
      <c r="N3820" s="580">
        <v>0.12</v>
      </c>
      <c r="O3820" s="740">
        <f t="shared" si="711"/>
        <v>0.46500000000000002</v>
      </c>
      <c r="P3820" s="642" t="s">
        <v>432</v>
      </c>
      <c r="Q3820" s="626" t="str">
        <f t="shared" si="716"/>
        <v>0.00.</v>
      </c>
    </row>
    <row r="3821" spans="1:17" x14ac:dyDescent="0.35">
      <c r="A3821" s="594">
        <v>29</v>
      </c>
      <c r="B3821" s="581">
        <v>28.08</v>
      </c>
      <c r="C3821" s="581">
        <v>28.76</v>
      </c>
      <c r="D3821" s="627">
        <v>29.48</v>
      </c>
      <c r="E3821" s="707">
        <v>0</v>
      </c>
      <c r="F3821" s="627">
        <v>29.56</v>
      </c>
      <c r="G3821" s="583">
        <v>32.6</v>
      </c>
      <c r="H3821" s="583">
        <v>19.399999999999999</v>
      </c>
      <c r="I3821" s="604">
        <v>96</v>
      </c>
      <c r="J3821" s="604">
        <v>77</v>
      </c>
      <c r="K3821" s="707">
        <v>0</v>
      </c>
      <c r="L3821" s="627">
        <v>3.16</v>
      </c>
      <c r="M3821" s="581">
        <v>0.64</v>
      </c>
      <c r="N3821" s="580">
        <v>0.14000000000000001</v>
      </c>
      <c r="O3821" s="740">
        <f t="shared" si="711"/>
        <v>0.39</v>
      </c>
      <c r="P3821" s="642" t="s">
        <v>432</v>
      </c>
      <c r="Q3821" s="626" t="str">
        <f t="shared" si="716"/>
        <v>0.00.</v>
      </c>
    </row>
    <row r="3822" spans="1:17" x14ac:dyDescent="0.35">
      <c r="A3822" s="594">
        <v>30</v>
      </c>
      <c r="B3822" s="581">
        <v>29.6</v>
      </c>
      <c r="C3822" s="581">
        <v>29</v>
      </c>
      <c r="D3822" s="627">
        <v>28.48</v>
      </c>
      <c r="E3822" s="707">
        <v>0</v>
      </c>
      <c r="F3822" s="627">
        <v>29.8</v>
      </c>
      <c r="G3822" s="583">
        <v>35.6</v>
      </c>
      <c r="H3822" s="583">
        <v>19.399999999999999</v>
      </c>
      <c r="I3822" s="604">
        <v>96</v>
      </c>
      <c r="J3822" s="604">
        <v>50</v>
      </c>
      <c r="K3822" s="707">
        <v>0</v>
      </c>
      <c r="L3822" s="627">
        <v>4.58</v>
      </c>
      <c r="M3822" s="581">
        <v>0.78</v>
      </c>
      <c r="N3822" s="580">
        <v>0.32</v>
      </c>
      <c r="O3822" s="740">
        <f t="shared" si="711"/>
        <v>0.55000000000000004</v>
      </c>
      <c r="P3822" s="642" t="s">
        <v>432</v>
      </c>
      <c r="Q3822" s="626" t="str">
        <f t="shared" si="716"/>
        <v>0.00.</v>
      </c>
    </row>
    <row r="3823" spans="1:17" x14ac:dyDescent="0.35">
      <c r="A3823" s="689">
        <v>31</v>
      </c>
      <c r="B3823" s="581">
        <v>31.12</v>
      </c>
      <c r="C3823" s="581">
        <v>30.2</v>
      </c>
      <c r="D3823" s="627">
        <v>29.4</v>
      </c>
      <c r="E3823" s="707">
        <v>0</v>
      </c>
      <c r="F3823" s="627">
        <v>29.84</v>
      </c>
      <c r="G3823" s="583">
        <v>35</v>
      </c>
      <c r="H3823" s="583">
        <v>19.8</v>
      </c>
      <c r="I3823" s="604">
        <v>96</v>
      </c>
      <c r="J3823" s="604">
        <v>48</v>
      </c>
      <c r="K3823" s="707">
        <v>0</v>
      </c>
      <c r="L3823" s="627">
        <v>6.74</v>
      </c>
      <c r="M3823" s="581">
        <v>0.78</v>
      </c>
      <c r="N3823" s="580">
        <v>0.26</v>
      </c>
      <c r="O3823" s="740">
        <f t="shared" si="711"/>
        <v>0.52</v>
      </c>
      <c r="P3823" s="642" t="s">
        <v>432</v>
      </c>
      <c r="Q3823" s="626" t="str">
        <f t="shared" si="716"/>
        <v>0.00.</v>
      </c>
    </row>
    <row r="3824" spans="1:17" x14ac:dyDescent="0.35">
      <c r="A3824" s="580" t="s">
        <v>16</v>
      </c>
      <c r="B3824" s="581">
        <f>SUM(B3813:B3823)</f>
        <v>319.48</v>
      </c>
      <c r="C3824" s="581">
        <f>SUM(C3813:C3823)</f>
        <v>315.7</v>
      </c>
      <c r="D3824" s="581">
        <f>SUM(D3813:D3823)</f>
        <v>313.95999999999998</v>
      </c>
      <c r="E3824" s="581"/>
      <c r="F3824" s="581">
        <f t="shared" ref="F3824:N3824" si="717">SUM(F3813:F3823)</f>
        <v>325.76</v>
      </c>
      <c r="G3824" s="581">
        <f t="shared" si="717"/>
        <v>375.40000000000009</v>
      </c>
      <c r="H3824" s="581">
        <f t="shared" si="717"/>
        <v>215.20000000000005</v>
      </c>
      <c r="I3824" s="581">
        <f t="shared" si="717"/>
        <v>1052</v>
      </c>
      <c r="J3824" s="581">
        <f t="shared" si="717"/>
        <v>613</v>
      </c>
      <c r="K3824" s="581">
        <f t="shared" si="717"/>
        <v>0</v>
      </c>
      <c r="L3824" s="581">
        <f t="shared" si="717"/>
        <v>59.18</v>
      </c>
      <c r="M3824" s="581">
        <f t="shared" si="717"/>
        <v>9.4199999999999982</v>
      </c>
      <c r="N3824" s="581">
        <f t="shared" si="717"/>
        <v>2.4900000000000002</v>
      </c>
      <c r="O3824" s="740">
        <f t="shared" si="711"/>
        <v>5.9549999999999992</v>
      </c>
      <c r="P3824" s="581"/>
      <c r="Q3824" s="581"/>
    </row>
    <row r="3825" spans="1:17" x14ac:dyDescent="0.35">
      <c r="A3825" s="580" t="s">
        <v>18</v>
      </c>
      <c r="B3825" s="581">
        <f>AVERAGE(B3813:B3823)</f>
        <v>29.043636363636367</v>
      </c>
      <c r="C3825" s="581">
        <f>AVERAGE(C3813:C3823)</f>
        <v>28.7</v>
      </c>
      <c r="D3825" s="581">
        <f>AVERAGE(D3813:D3823)</f>
        <v>28.541818181818179</v>
      </c>
      <c r="E3825" s="581"/>
      <c r="F3825" s="581">
        <f t="shared" ref="F3825:N3825" si="718">AVERAGE(F3813:F3823)</f>
        <v>29.614545454545453</v>
      </c>
      <c r="G3825" s="581">
        <f t="shared" si="718"/>
        <v>34.127272727272732</v>
      </c>
      <c r="H3825" s="581">
        <f t="shared" si="718"/>
        <v>19.563636363636366</v>
      </c>
      <c r="I3825" s="581">
        <f t="shared" si="718"/>
        <v>95.63636363636364</v>
      </c>
      <c r="J3825" s="581">
        <f t="shared" si="718"/>
        <v>55.727272727272727</v>
      </c>
      <c r="K3825" s="581">
        <f t="shared" si="718"/>
        <v>0</v>
      </c>
      <c r="L3825" s="581">
        <f t="shared" si="718"/>
        <v>5.38</v>
      </c>
      <c r="M3825" s="581">
        <f t="shared" si="718"/>
        <v>0.85636363636363622</v>
      </c>
      <c r="N3825" s="581">
        <f t="shared" si="718"/>
        <v>0.22636363636363638</v>
      </c>
      <c r="O3825" s="740">
        <f t="shared" si="711"/>
        <v>0.54136363636363627</v>
      </c>
      <c r="P3825" s="581"/>
      <c r="Q3825" s="581"/>
    </row>
    <row r="3826" spans="1:17" x14ac:dyDescent="0.35">
      <c r="A3826" s="580" t="s">
        <v>49</v>
      </c>
      <c r="B3826" s="581">
        <f>B3824+B3811+B3799</f>
        <v>884.30000000000007</v>
      </c>
      <c r="C3826" s="581">
        <f>C3824+C3811+C3799</f>
        <v>878.1</v>
      </c>
      <c r="D3826" s="581">
        <f>D3824+D3811+D3799</f>
        <v>878.43999999999994</v>
      </c>
      <c r="E3826" s="581"/>
      <c r="F3826" s="581">
        <f t="shared" ref="F3826:N3826" si="719">F3824+F3811+F3799</f>
        <v>921.84</v>
      </c>
      <c r="G3826" s="581">
        <f t="shared" si="719"/>
        <v>1025.5999999999999</v>
      </c>
      <c r="H3826" s="581">
        <f t="shared" si="719"/>
        <v>611.6</v>
      </c>
      <c r="I3826" s="581">
        <f t="shared" si="719"/>
        <v>2964</v>
      </c>
      <c r="J3826" s="581">
        <f t="shared" si="719"/>
        <v>1889</v>
      </c>
      <c r="K3826" s="581">
        <f t="shared" si="719"/>
        <v>0</v>
      </c>
      <c r="L3826" s="581">
        <f t="shared" si="719"/>
        <v>145.15</v>
      </c>
      <c r="M3826" s="581">
        <f t="shared" si="719"/>
        <v>24.449999999999996</v>
      </c>
      <c r="N3826" s="581">
        <f t="shared" si="719"/>
        <v>7.77</v>
      </c>
      <c r="O3826" s="740">
        <f t="shared" si="711"/>
        <v>16.11</v>
      </c>
      <c r="P3826" s="581"/>
      <c r="Q3826" s="581"/>
    </row>
    <row r="3827" spans="1:17" x14ac:dyDescent="0.35">
      <c r="A3827" s="580" t="s">
        <v>21</v>
      </c>
      <c r="B3827" s="581">
        <f>B3826/32</f>
        <v>27.634375000000002</v>
      </c>
      <c r="C3827" s="581">
        <f>C3826/32</f>
        <v>27.440625000000001</v>
      </c>
      <c r="D3827" s="581">
        <f>D3826/32</f>
        <v>27.451249999999998</v>
      </c>
      <c r="E3827" s="581"/>
      <c r="F3827" s="581">
        <f t="shared" ref="F3827:N3827" si="720">F3826/32</f>
        <v>28.807500000000001</v>
      </c>
      <c r="G3827" s="581">
        <f t="shared" si="720"/>
        <v>32.049999999999997</v>
      </c>
      <c r="H3827" s="581">
        <f t="shared" si="720"/>
        <v>19.112500000000001</v>
      </c>
      <c r="I3827" s="581">
        <f t="shared" si="720"/>
        <v>92.625</v>
      </c>
      <c r="J3827" s="581">
        <f t="shared" si="720"/>
        <v>59.03125</v>
      </c>
      <c r="K3827" s="581">
        <f t="shared" si="720"/>
        <v>0</v>
      </c>
      <c r="L3827" s="581">
        <f t="shared" si="720"/>
        <v>4.5359375000000002</v>
      </c>
      <c r="M3827" s="581">
        <f t="shared" si="720"/>
        <v>0.76406249999999987</v>
      </c>
      <c r="N3827" s="581">
        <f t="shared" si="720"/>
        <v>0.24281249999999999</v>
      </c>
      <c r="O3827" s="740">
        <f t="shared" si="711"/>
        <v>0.50343749999999998</v>
      </c>
      <c r="P3827" s="581"/>
      <c r="Q3827" s="581"/>
    </row>
    <row r="3828" spans="1:17" x14ac:dyDescent="0.35">
      <c r="A3828" s="634"/>
      <c r="B3828" s="634"/>
      <c r="C3828" s="634"/>
      <c r="D3828" s="634"/>
      <c r="E3828" s="634"/>
      <c r="F3828" s="634"/>
      <c r="G3828" s="634"/>
      <c r="H3828" s="634"/>
      <c r="I3828" s="634"/>
      <c r="J3828" s="634"/>
      <c r="K3828" s="634"/>
      <c r="L3828" s="634"/>
      <c r="M3828" s="634"/>
      <c r="N3828" s="634"/>
      <c r="O3828" s="634"/>
      <c r="P3828" s="634"/>
      <c r="Q3828" s="634"/>
    </row>
    <row r="3829" spans="1:17" x14ac:dyDescent="0.35">
      <c r="A3829" s="634"/>
      <c r="B3829" s="634"/>
      <c r="C3829" s="634"/>
      <c r="D3829" s="634"/>
      <c r="E3829" s="634"/>
      <c r="F3829" s="634"/>
      <c r="G3829" s="634"/>
      <c r="H3829" s="634"/>
      <c r="I3829" s="634"/>
      <c r="J3829" s="634"/>
      <c r="K3829" s="634"/>
      <c r="L3829" s="634"/>
      <c r="M3829" s="634"/>
      <c r="N3829" s="634"/>
      <c r="O3829" s="634"/>
      <c r="P3829" s="634"/>
      <c r="Q3829" s="634"/>
    </row>
    <row r="3830" spans="1:17" x14ac:dyDescent="0.35">
      <c r="A3830" s="634"/>
      <c r="B3830" s="634"/>
      <c r="C3830" s="634"/>
      <c r="D3830" s="634"/>
      <c r="E3830" s="634"/>
      <c r="F3830" s="634"/>
      <c r="G3830" s="634"/>
      <c r="H3830" s="634"/>
      <c r="I3830" s="634"/>
      <c r="J3830" s="634"/>
      <c r="K3830" s="634"/>
      <c r="L3830" s="634"/>
      <c r="M3830" s="634"/>
      <c r="N3830" s="634"/>
      <c r="O3830" s="634"/>
      <c r="P3830" s="634"/>
      <c r="Q3830" s="634"/>
    </row>
    <row r="3831" spans="1:17" x14ac:dyDescent="0.35">
      <c r="A3831" s="634"/>
      <c r="B3831" s="634"/>
      <c r="C3831" s="634"/>
      <c r="D3831" s="634"/>
      <c r="E3831" s="634"/>
      <c r="F3831" s="634"/>
      <c r="G3831" s="634"/>
      <c r="H3831" s="634"/>
      <c r="I3831" s="634"/>
      <c r="J3831" s="634"/>
      <c r="K3831" s="634"/>
      <c r="L3831" s="634"/>
      <c r="M3831" s="634"/>
      <c r="N3831" s="634"/>
      <c r="O3831" s="634"/>
      <c r="P3831" s="634"/>
      <c r="Q3831" s="634"/>
    </row>
    <row r="3832" spans="1:17" ht="15" thickBot="1" x14ac:dyDescent="0.4">
      <c r="A3832" s="634"/>
      <c r="B3832" s="1589" t="s">
        <v>437</v>
      </c>
      <c r="C3832" s="1589"/>
      <c r="D3832" s="1589"/>
      <c r="E3832" s="1589"/>
      <c r="F3832" s="1589"/>
      <c r="G3832" s="1589"/>
      <c r="H3832" s="1589"/>
      <c r="I3832" s="1589"/>
      <c r="J3832" s="1589"/>
      <c r="K3832" s="1589"/>
      <c r="L3832" s="1589"/>
      <c r="M3832" s="1589"/>
      <c r="N3832" s="658"/>
      <c r="O3832" s="658"/>
      <c r="P3832" s="657"/>
      <c r="Q3832" s="634"/>
    </row>
    <row r="3833" spans="1:17" ht="30.75" customHeight="1" x14ac:dyDescent="0.35">
      <c r="A3833" s="1569" t="s">
        <v>1</v>
      </c>
      <c r="B3833" s="1460" t="s">
        <v>23</v>
      </c>
      <c r="C3833" s="1578"/>
      <c r="D3833" s="1578"/>
      <c r="E3833" s="1578"/>
      <c r="F3833" s="1571"/>
      <c r="G3833" s="1460" t="s">
        <v>24</v>
      </c>
      <c r="H3833" s="1571"/>
      <c r="I3833" s="1460" t="s">
        <v>4</v>
      </c>
      <c r="J3833" s="1571"/>
      <c r="K3833" s="1572" t="s">
        <v>5</v>
      </c>
      <c r="L3833" s="1573"/>
      <c r="M3833" s="1590" t="s">
        <v>6</v>
      </c>
      <c r="N3833" s="1591"/>
      <c r="O3833" s="1592"/>
      <c r="P3833" s="1593" t="s">
        <v>7</v>
      </c>
      <c r="Q3833" s="1593" t="s">
        <v>8</v>
      </c>
    </row>
    <row r="3834" spans="1:17" ht="26.5" thickBot="1" x14ac:dyDescent="0.4">
      <c r="A3834" s="1597"/>
      <c r="B3834" s="568" t="s">
        <v>396</v>
      </c>
      <c r="C3834" s="568" t="s">
        <v>399</v>
      </c>
      <c r="D3834" s="709" t="s">
        <v>322</v>
      </c>
      <c r="E3834" s="709" t="s">
        <v>228</v>
      </c>
      <c r="F3834" s="709" t="s">
        <v>229</v>
      </c>
      <c r="G3834" s="568" t="s">
        <v>9</v>
      </c>
      <c r="H3834" s="568" t="s">
        <v>10</v>
      </c>
      <c r="I3834" s="568" t="s">
        <v>9</v>
      </c>
      <c r="J3834" s="568" t="s">
        <v>10</v>
      </c>
      <c r="K3834" s="568" t="s">
        <v>11</v>
      </c>
      <c r="L3834" s="568" t="s">
        <v>12</v>
      </c>
      <c r="M3834" s="606" t="s">
        <v>13</v>
      </c>
      <c r="N3834" s="606" t="s">
        <v>14</v>
      </c>
      <c r="O3834" s="606" t="s">
        <v>15</v>
      </c>
      <c r="P3834" s="1579"/>
      <c r="Q3834" s="1579"/>
    </row>
    <row r="3835" spans="1:17" ht="15" thickBot="1" x14ac:dyDescent="0.4">
      <c r="A3835" s="735">
        <v>1</v>
      </c>
      <c r="B3835" s="627">
        <v>31.4</v>
      </c>
      <c r="C3835" s="627">
        <v>30.52</v>
      </c>
      <c r="D3835" s="627">
        <v>29.520000000000003</v>
      </c>
      <c r="E3835" s="707">
        <v>0</v>
      </c>
      <c r="F3835" s="627">
        <v>29.879999999999995</v>
      </c>
      <c r="G3835" s="808">
        <v>35.799999999999997</v>
      </c>
      <c r="H3835" s="808">
        <v>18.2</v>
      </c>
      <c r="I3835" s="809">
        <v>96</v>
      </c>
      <c r="J3835" s="809">
        <v>48</v>
      </c>
      <c r="K3835" s="707">
        <v>0</v>
      </c>
      <c r="L3835" s="732">
        <v>7.82</v>
      </c>
      <c r="M3835" s="808">
        <v>0.83</v>
      </c>
      <c r="N3835" s="808">
        <v>0.22</v>
      </c>
      <c r="O3835" s="740">
        <f>AVERAGE(M3835:N3835)</f>
        <v>0.52500000000000002</v>
      </c>
      <c r="P3835" s="642" t="s">
        <v>432</v>
      </c>
      <c r="Q3835" s="626" t="str">
        <f t="shared" ref="Q3835:Q3840" si="721">$Q$3719</f>
        <v>0.00.</v>
      </c>
    </row>
    <row r="3836" spans="1:17" ht="15" thickBot="1" x14ac:dyDescent="0.4">
      <c r="A3836" s="735">
        <v>2</v>
      </c>
      <c r="B3836" s="581">
        <v>31.76</v>
      </c>
      <c r="C3836" s="581">
        <v>30.24</v>
      </c>
      <c r="D3836" s="627">
        <v>30.2</v>
      </c>
      <c r="E3836" s="707">
        <v>0</v>
      </c>
      <c r="F3836" s="707">
        <v>29.96</v>
      </c>
      <c r="G3836" s="810">
        <v>36.4</v>
      </c>
      <c r="H3836" s="810">
        <v>18.399999999999999</v>
      </c>
      <c r="I3836" s="809">
        <v>96</v>
      </c>
      <c r="J3836" s="811">
        <v>48</v>
      </c>
      <c r="K3836" s="707">
        <v>0</v>
      </c>
      <c r="L3836" s="732">
        <v>7.6199999999999992</v>
      </c>
      <c r="M3836" s="808">
        <v>0.72</v>
      </c>
      <c r="N3836" s="808">
        <v>0.33</v>
      </c>
      <c r="O3836" s="740">
        <f t="shared" ref="O3836:O3873" si="722">AVERAGE(M3836:N3836)</f>
        <v>0.52500000000000002</v>
      </c>
      <c r="P3836" s="642" t="s">
        <v>432</v>
      </c>
      <c r="Q3836" s="626" t="str">
        <f t="shared" si="721"/>
        <v>0.00.</v>
      </c>
    </row>
    <row r="3837" spans="1:17" ht="15" thickBot="1" x14ac:dyDescent="0.4">
      <c r="A3837" s="594">
        <v>3</v>
      </c>
      <c r="B3837" s="581">
        <v>32.119999999999997</v>
      </c>
      <c r="C3837" s="581">
        <v>31.2</v>
      </c>
      <c r="D3837" s="627">
        <v>30.52</v>
      </c>
      <c r="E3837" s="707">
        <v>0</v>
      </c>
      <c r="F3837" s="627">
        <v>29.919999999999998</v>
      </c>
      <c r="G3837" s="810">
        <v>36</v>
      </c>
      <c r="H3837" s="810">
        <v>20.2</v>
      </c>
      <c r="I3837" s="812">
        <v>96</v>
      </c>
      <c r="J3837" s="811">
        <v>48</v>
      </c>
      <c r="K3837" s="707">
        <v>0</v>
      </c>
      <c r="L3837" s="732">
        <v>6.06</v>
      </c>
      <c r="M3837" s="808">
        <v>0.87</v>
      </c>
      <c r="N3837" s="808">
        <v>0.77</v>
      </c>
      <c r="O3837" s="740">
        <f t="shared" si="722"/>
        <v>0.82000000000000006</v>
      </c>
      <c r="P3837" s="642" t="s">
        <v>432</v>
      </c>
      <c r="Q3837" s="626" t="str">
        <f t="shared" si="721"/>
        <v>0.00.</v>
      </c>
    </row>
    <row r="3838" spans="1:17" ht="15" thickBot="1" x14ac:dyDescent="0.4">
      <c r="A3838" s="594">
        <v>4</v>
      </c>
      <c r="B3838" s="627">
        <v>32.160000000000004</v>
      </c>
      <c r="C3838" s="627">
        <v>31.4</v>
      </c>
      <c r="D3838" s="581">
        <v>30.839999999999996</v>
      </c>
      <c r="E3838" s="707">
        <v>0</v>
      </c>
      <c r="F3838" s="627">
        <v>29.96</v>
      </c>
      <c r="G3838" s="810">
        <v>35.4</v>
      </c>
      <c r="H3838" s="810">
        <v>19.2</v>
      </c>
      <c r="I3838" s="812">
        <v>96</v>
      </c>
      <c r="J3838" s="811">
        <v>47</v>
      </c>
      <c r="K3838" s="707">
        <v>0</v>
      </c>
      <c r="L3838" s="732">
        <v>6.08</v>
      </c>
      <c r="M3838" s="808">
        <v>0.95</v>
      </c>
      <c r="N3838" s="640">
        <v>0.38</v>
      </c>
      <c r="O3838" s="740">
        <f t="shared" si="722"/>
        <v>0.66500000000000004</v>
      </c>
      <c r="P3838" s="642" t="s">
        <v>432</v>
      </c>
      <c r="Q3838" s="626" t="str">
        <f t="shared" si="721"/>
        <v>0.00.</v>
      </c>
    </row>
    <row r="3839" spans="1:17" ht="15" thickBot="1" x14ac:dyDescent="0.4">
      <c r="A3839" s="594">
        <v>5</v>
      </c>
      <c r="B3839" s="627">
        <v>32</v>
      </c>
      <c r="C3839" s="627">
        <v>30.96</v>
      </c>
      <c r="D3839" s="581">
        <v>31.119999999999997</v>
      </c>
      <c r="E3839" s="707">
        <v>0</v>
      </c>
      <c r="F3839" s="627">
        <v>30</v>
      </c>
      <c r="G3839" s="810">
        <v>35</v>
      </c>
      <c r="H3839" s="810">
        <v>20.2</v>
      </c>
      <c r="I3839" s="812">
        <v>96</v>
      </c>
      <c r="J3839" s="811">
        <v>51</v>
      </c>
      <c r="K3839" s="707">
        <v>0</v>
      </c>
      <c r="L3839" s="732">
        <v>6.8599999999999994</v>
      </c>
      <c r="M3839" s="640">
        <v>0.88</v>
      </c>
      <c r="N3839" s="813">
        <v>0.26</v>
      </c>
      <c r="O3839" s="740">
        <f t="shared" si="722"/>
        <v>0.57000000000000006</v>
      </c>
      <c r="P3839" s="642" t="s">
        <v>432</v>
      </c>
      <c r="Q3839" s="626" t="str">
        <f t="shared" si="721"/>
        <v>0.00.</v>
      </c>
    </row>
    <row r="3840" spans="1:17" ht="15" thickBot="1" x14ac:dyDescent="0.4">
      <c r="A3840" s="594">
        <v>6</v>
      </c>
      <c r="B3840" s="604">
        <v>31.68</v>
      </c>
      <c r="C3840" s="581">
        <v>31.120000000000005</v>
      </c>
      <c r="D3840" s="581">
        <v>30.839999999999996</v>
      </c>
      <c r="E3840" s="707">
        <v>0</v>
      </c>
      <c r="F3840" s="627">
        <v>30.160000000000004</v>
      </c>
      <c r="G3840" s="810">
        <v>35.200000000000003</v>
      </c>
      <c r="H3840" s="810">
        <v>19.2</v>
      </c>
      <c r="I3840" s="812">
        <v>96</v>
      </c>
      <c r="J3840" s="811">
        <v>47</v>
      </c>
      <c r="K3840" s="707">
        <v>0</v>
      </c>
      <c r="L3840" s="732">
        <v>7</v>
      </c>
      <c r="M3840" s="813">
        <v>0.87</v>
      </c>
      <c r="N3840" s="640">
        <v>0.6</v>
      </c>
      <c r="O3840" s="740">
        <f t="shared" si="722"/>
        <v>0.73499999999999999</v>
      </c>
      <c r="P3840" s="642" t="s">
        <v>432</v>
      </c>
      <c r="Q3840" s="626" t="str">
        <f t="shared" si="721"/>
        <v>0.00.</v>
      </c>
    </row>
    <row r="3841" spans="1:17" ht="15" thickBot="1" x14ac:dyDescent="0.4">
      <c r="A3841" s="594">
        <v>7</v>
      </c>
      <c r="B3841" s="581">
        <v>30.68</v>
      </c>
      <c r="C3841" s="581">
        <v>30.880000000000003</v>
      </c>
      <c r="D3841" s="627">
        <v>30.96</v>
      </c>
      <c r="E3841" s="707">
        <v>0</v>
      </c>
      <c r="F3841" s="627">
        <v>30.160000000000004</v>
      </c>
      <c r="G3841" s="810">
        <v>35</v>
      </c>
      <c r="H3841" s="810">
        <v>20.2</v>
      </c>
      <c r="I3841" s="812">
        <v>96</v>
      </c>
      <c r="J3841" s="811">
        <v>56</v>
      </c>
      <c r="K3841" s="707">
        <v>0</v>
      </c>
      <c r="L3841" s="732">
        <v>4.5200000000000005</v>
      </c>
      <c r="M3841" s="640">
        <v>0.85</v>
      </c>
      <c r="N3841" s="813">
        <v>0.33</v>
      </c>
      <c r="O3841" s="740">
        <f t="shared" si="722"/>
        <v>0.59</v>
      </c>
      <c r="P3841" s="642" t="s">
        <v>432</v>
      </c>
      <c r="Q3841" s="627">
        <v>13</v>
      </c>
    </row>
    <row r="3842" spans="1:17" ht="15" thickBot="1" x14ac:dyDescent="0.4">
      <c r="A3842" s="594">
        <v>8</v>
      </c>
      <c r="B3842" s="581">
        <v>30.320000000000004</v>
      </c>
      <c r="C3842" s="581">
        <v>30.160000000000004</v>
      </c>
      <c r="D3842" s="627">
        <v>30.32</v>
      </c>
      <c r="E3842" s="707">
        <v>0</v>
      </c>
      <c r="F3842" s="627">
        <v>30.2</v>
      </c>
      <c r="G3842" s="810">
        <v>34.4</v>
      </c>
      <c r="H3842" s="810">
        <v>19.600000000000001</v>
      </c>
      <c r="I3842" s="812">
        <v>96</v>
      </c>
      <c r="J3842" s="811">
        <v>54</v>
      </c>
      <c r="K3842" s="707">
        <v>0</v>
      </c>
      <c r="L3842" s="732">
        <v>4.18</v>
      </c>
      <c r="M3842" s="813">
        <v>0.8</v>
      </c>
      <c r="N3842" s="808">
        <v>0.52</v>
      </c>
      <c r="O3842" s="740">
        <f t="shared" si="722"/>
        <v>0.66</v>
      </c>
      <c r="P3842" s="642" t="s">
        <v>432</v>
      </c>
      <c r="Q3842" s="627">
        <v>2.5</v>
      </c>
    </row>
    <row r="3843" spans="1:17" ht="15" thickBot="1" x14ac:dyDescent="0.4">
      <c r="A3843" s="594">
        <v>9</v>
      </c>
      <c r="B3843" s="581">
        <v>29.68</v>
      </c>
      <c r="C3843" s="581">
        <v>29.76</v>
      </c>
      <c r="D3843" s="627">
        <v>30.04</v>
      </c>
      <c r="E3843" s="707">
        <v>0</v>
      </c>
      <c r="F3843" s="627">
        <v>30.160000000000004</v>
      </c>
      <c r="G3843" s="810">
        <v>33.200000000000003</v>
      </c>
      <c r="H3843" s="810">
        <v>19.600000000000001</v>
      </c>
      <c r="I3843" s="812">
        <v>96</v>
      </c>
      <c r="J3843" s="811">
        <v>56</v>
      </c>
      <c r="K3843" s="707">
        <v>0</v>
      </c>
      <c r="L3843" s="732">
        <v>1.92</v>
      </c>
      <c r="M3843" s="813">
        <v>0.97</v>
      </c>
      <c r="N3843" s="813">
        <v>0.36</v>
      </c>
      <c r="O3843" s="740">
        <f t="shared" si="722"/>
        <v>0.66500000000000004</v>
      </c>
      <c r="P3843" s="642" t="s">
        <v>432</v>
      </c>
      <c r="Q3843" s="627">
        <v>3.5</v>
      </c>
    </row>
    <row r="3844" spans="1:17" ht="15" thickBot="1" x14ac:dyDescent="0.4">
      <c r="A3844" s="735">
        <v>10</v>
      </c>
      <c r="B3844" s="581">
        <v>30.879999999999995</v>
      </c>
      <c r="C3844" s="581">
        <v>30.279999999999994</v>
      </c>
      <c r="D3844" s="627">
        <v>30.119999999999997</v>
      </c>
      <c r="E3844" s="707">
        <v>0</v>
      </c>
      <c r="F3844" s="627">
        <v>30.32</v>
      </c>
      <c r="G3844" s="810">
        <v>36</v>
      </c>
      <c r="H3844" s="810">
        <v>19.8</v>
      </c>
      <c r="I3844" s="812">
        <v>96</v>
      </c>
      <c r="J3844" s="811">
        <v>53</v>
      </c>
      <c r="K3844" s="707">
        <v>0</v>
      </c>
      <c r="L3844" s="732">
        <v>5.1400000000000006</v>
      </c>
      <c r="M3844" s="813">
        <v>0.86</v>
      </c>
      <c r="N3844" s="640">
        <v>1.23</v>
      </c>
      <c r="O3844" s="740">
        <f t="shared" si="722"/>
        <v>1.0449999999999999</v>
      </c>
      <c r="P3844" s="642" t="s">
        <v>432</v>
      </c>
      <c r="Q3844" s="626" t="str">
        <f>$Q$3796</f>
        <v>0.00.</v>
      </c>
    </row>
    <row r="3845" spans="1:17" x14ac:dyDescent="0.35">
      <c r="A3845" s="580" t="s">
        <v>16</v>
      </c>
      <c r="B3845" s="581">
        <f>SUM(B3835:B3844)</f>
        <v>312.68</v>
      </c>
      <c r="C3845" s="581">
        <f>SUM(C3835:C3844)</f>
        <v>306.52</v>
      </c>
      <c r="D3845" s="581">
        <f>SUM(D3835:D3844)</f>
        <v>304.48</v>
      </c>
      <c r="E3845" s="707">
        <v>0</v>
      </c>
      <c r="F3845" s="581">
        <f>SUM(F3835:F3844)</f>
        <v>300.71999999999997</v>
      </c>
      <c r="G3845" s="581">
        <f>SUM(G3835:G3844)</f>
        <v>352.4</v>
      </c>
      <c r="H3845" s="581">
        <f>SUM(H3835:H3844)</f>
        <v>194.6</v>
      </c>
      <c r="I3845" s="581">
        <f>SUM(I3835:I3844)</f>
        <v>960</v>
      </c>
      <c r="J3845" s="581">
        <f>SUM(J3835:J3844)</f>
        <v>508</v>
      </c>
      <c r="K3845" s="581"/>
      <c r="L3845" s="581">
        <f>SUM(L3835:L3844)</f>
        <v>57.2</v>
      </c>
      <c r="M3845" s="581">
        <f>SUM(M3835:M3844)</f>
        <v>8.6</v>
      </c>
      <c r="N3845" s="581">
        <f>SUM(N3835:N3844)</f>
        <v>5</v>
      </c>
      <c r="O3845" s="740">
        <f t="shared" si="722"/>
        <v>6.8</v>
      </c>
      <c r="P3845" s="581"/>
      <c r="Q3845" s="581"/>
    </row>
    <row r="3846" spans="1:17" ht="15" thickBot="1" x14ac:dyDescent="0.4">
      <c r="A3846" s="580" t="s">
        <v>18</v>
      </c>
      <c r="B3846" s="581">
        <f>AVERAGE(B3835:B3844)</f>
        <v>31.268000000000001</v>
      </c>
      <c r="C3846" s="581">
        <f>AVERAGE(C3835:C3844)</f>
        <v>30.651999999999997</v>
      </c>
      <c r="D3846" s="581">
        <f>AVERAGE(D3835:D3844)</f>
        <v>30.448</v>
      </c>
      <c r="E3846" s="707">
        <v>0</v>
      </c>
      <c r="F3846" s="581">
        <f>AVERAGE(F3835:F3844)</f>
        <v>30.071999999999996</v>
      </c>
      <c r="G3846" s="581">
        <f>AVERAGE(G3835:G3844)</f>
        <v>35.239999999999995</v>
      </c>
      <c r="H3846" s="581">
        <f>AVERAGE(H3835:H3844)</f>
        <v>19.46</v>
      </c>
      <c r="I3846" s="581">
        <f>AVERAGE(I3835:I3844)</f>
        <v>96</v>
      </c>
      <c r="J3846" s="581">
        <f>AVERAGE(J3835:J3844)</f>
        <v>50.8</v>
      </c>
      <c r="K3846" s="581"/>
      <c r="L3846" s="581">
        <f>AVERAGE(L3835:L3844)</f>
        <v>5.7200000000000006</v>
      </c>
      <c r="M3846" s="581">
        <f>AVERAGE(M3835:M3844)</f>
        <v>0.86</v>
      </c>
      <c r="N3846" s="581">
        <f>AVERAGE(N3835:N3844)</f>
        <v>0.5</v>
      </c>
      <c r="O3846" s="740">
        <f t="shared" si="722"/>
        <v>0.67999999999999994</v>
      </c>
      <c r="P3846" s="581"/>
      <c r="Q3846" s="581"/>
    </row>
    <row r="3847" spans="1:17" ht="15" thickBot="1" x14ac:dyDescent="0.4">
      <c r="A3847" s="735">
        <v>11</v>
      </c>
      <c r="B3847" s="581">
        <v>30.920000000000005</v>
      </c>
      <c r="C3847" s="581">
        <v>30.4</v>
      </c>
      <c r="D3847" s="627">
        <v>30.24</v>
      </c>
      <c r="E3847" s="707">
        <v>0</v>
      </c>
      <c r="F3847" s="627">
        <v>30.4</v>
      </c>
      <c r="G3847" s="814">
        <v>34.799999999999997</v>
      </c>
      <c r="H3847" s="814">
        <v>17.8</v>
      </c>
      <c r="I3847" s="812">
        <v>96</v>
      </c>
      <c r="J3847" s="811">
        <v>54</v>
      </c>
      <c r="K3847" s="707">
        <v>0</v>
      </c>
      <c r="L3847" s="732">
        <v>8.14</v>
      </c>
      <c r="M3847" s="815">
        <v>0.86</v>
      </c>
      <c r="N3847" s="816">
        <v>1.42</v>
      </c>
      <c r="O3847" s="740">
        <f t="shared" si="722"/>
        <v>1.1399999999999999</v>
      </c>
      <c r="P3847" s="642" t="s">
        <v>432</v>
      </c>
      <c r="Q3847" s="626" t="str">
        <f t="shared" ref="Q3847:Q3856" si="723">$Q$3817</f>
        <v>0.00.</v>
      </c>
    </row>
    <row r="3848" spans="1:17" ht="15" thickBot="1" x14ac:dyDescent="0.4">
      <c r="A3848" s="594">
        <v>12</v>
      </c>
      <c r="B3848" s="581">
        <v>30.32</v>
      </c>
      <c r="C3848" s="581">
        <v>30.4</v>
      </c>
      <c r="D3848" s="627">
        <v>30.52</v>
      </c>
      <c r="E3848" s="707">
        <v>0</v>
      </c>
      <c r="F3848" s="627">
        <v>30.4</v>
      </c>
      <c r="G3848" s="814">
        <v>32.4</v>
      </c>
      <c r="H3848" s="814">
        <v>19</v>
      </c>
      <c r="I3848" s="812">
        <v>92</v>
      </c>
      <c r="J3848" s="811">
        <v>45</v>
      </c>
      <c r="K3848" s="707">
        <v>0</v>
      </c>
      <c r="L3848" s="732">
        <v>7.5</v>
      </c>
      <c r="M3848" s="817">
        <v>0.74</v>
      </c>
      <c r="N3848" s="818">
        <v>0.55000000000000004</v>
      </c>
      <c r="O3848" s="740">
        <f t="shared" si="722"/>
        <v>0.64500000000000002</v>
      </c>
      <c r="P3848" s="642" t="s">
        <v>432</v>
      </c>
      <c r="Q3848" s="626" t="str">
        <f t="shared" si="723"/>
        <v>0.00.</v>
      </c>
    </row>
    <row r="3849" spans="1:17" ht="15" thickBot="1" x14ac:dyDescent="0.4">
      <c r="A3849" s="594">
        <v>13</v>
      </c>
      <c r="B3849" s="581">
        <v>29.640000000000004</v>
      </c>
      <c r="C3849" s="671">
        <v>30.04</v>
      </c>
      <c r="D3849" s="675">
        <v>30.4</v>
      </c>
      <c r="E3849" s="707">
        <v>0</v>
      </c>
      <c r="F3849" s="675">
        <v>30.4</v>
      </c>
      <c r="G3849" s="814">
        <v>31.8</v>
      </c>
      <c r="H3849" s="814">
        <v>19</v>
      </c>
      <c r="I3849" s="812">
        <v>88</v>
      </c>
      <c r="J3849" s="811">
        <v>61</v>
      </c>
      <c r="K3849" s="707">
        <v>0</v>
      </c>
      <c r="L3849" s="732">
        <v>6.58</v>
      </c>
      <c r="M3849" s="818">
        <v>1.1100000000000001</v>
      </c>
      <c r="N3849" s="816">
        <v>0.13</v>
      </c>
      <c r="O3849" s="740">
        <f t="shared" si="722"/>
        <v>0.62000000000000011</v>
      </c>
      <c r="P3849" s="642" t="s">
        <v>432</v>
      </c>
      <c r="Q3849" s="678" t="str">
        <f t="shared" si="723"/>
        <v>0.00.</v>
      </c>
    </row>
    <row r="3850" spans="1:17" ht="15" thickBot="1" x14ac:dyDescent="0.4">
      <c r="A3850" s="594">
        <v>14</v>
      </c>
      <c r="B3850" s="581">
        <v>30.72</v>
      </c>
      <c r="C3850" s="671">
        <v>30.079999999999995</v>
      </c>
      <c r="D3850" s="675">
        <v>29.919999999999998</v>
      </c>
      <c r="E3850" s="707">
        <v>0</v>
      </c>
      <c r="F3850" s="675">
        <v>30.4</v>
      </c>
      <c r="G3850" s="814">
        <v>35</v>
      </c>
      <c r="H3850" s="814">
        <v>18.2</v>
      </c>
      <c r="I3850" s="812">
        <v>92</v>
      </c>
      <c r="J3850" s="811">
        <v>51</v>
      </c>
      <c r="K3850" s="707">
        <v>0</v>
      </c>
      <c r="L3850" s="732">
        <v>4.7399999999999993</v>
      </c>
      <c r="M3850" s="818">
        <v>0.76</v>
      </c>
      <c r="N3850" s="819">
        <v>0.18</v>
      </c>
      <c r="O3850" s="740">
        <f t="shared" si="722"/>
        <v>0.47</v>
      </c>
      <c r="P3850" s="642" t="s">
        <v>432</v>
      </c>
      <c r="Q3850" s="678" t="str">
        <f t="shared" si="723"/>
        <v>0.00.</v>
      </c>
    </row>
    <row r="3851" spans="1:17" ht="15" thickBot="1" x14ac:dyDescent="0.4">
      <c r="A3851" s="594">
        <v>15</v>
      </c>
      <c r="B3851" s="671">
        <v>31.24</v>
      </c>
      <c r="C3851" s="671">
        <v>30.72</v>
      </c>
      <c r="D3851" s="675">
        <v>30.52</v>
      </c>
      <c r="E3851" s="707">
        <v>0</v>
      </c>
      <c r="F3851" s="675">
        <v>30.479999999999997</v>
      </c>
      <c r="G3851" s="814">
        <v>35.6</v>
      </c>
      <c r="H3851" s="814">
        <v>18.600000000000001</v>
      </c>
      <c r="I3851" s="812">
        <v>96</v>
      </c>
      <c r="J3851" s="811">
        <v>50</v>
      </c>
      <c r="K3851" s="707">
        <v>0</v>
      </c>
      <c r="L3851" s="732">
        <v>5.6400000000000006</v>
      </c>
      <c r="M3851" s="818">
        <v>0.78</v>
      </c>
      <c r="N3851" s="819">
        <v>0.22</v>
      </c>
      <c r="O3851" s="740">
        <f t="shared" si="722"/>
        <v>0.5</v>
      </c>
      <c r="P3851" s="642" t="s">
        <v>432</v>
      </c>
      <c r="Q3851" s="678" t="str">
        <f t="shared" si="723"/>
        <v>0.00.</v>
      </c>
    </row>
    <row r="3852" spans="1:17" ht="15" thickBot="1" x14ac:dyDescent="0.4">
      <c r="A3852" s="594">
        <v>16</v>
      </c>
      <c r="B3852" s="671">
        <v>31.719999999999992</v>
      </c>
      <c r="C3852" s="671">
        <v>31.04</v>
      </c>
      <c r="D3852" s="675">
        <v>30.839999999999996</v>
      </c>
      <c r="E3852" s="707">
        <v>0</v>
      </c>
      <c r="F3852" s="675">
        <v>30.6</v>
      </c>
      <c r="G3852" s="814">
        <v>36.4</v>
      </c>
      <c r="H3852" s="814">
        <v>18.8</v>
      </c>
      <c r="I3852" s="812">
        <v>92</v>
      </c>
      <c r="J3852" s="811">
        <v>52</v>
      </c>
      <c r="K3852" s="707">
        <v>0</v>
      </c>
      <c r="L3852" s="732">
        <v>7</v>
      </c>
      <c r="M3852" s="817">
        <v>0.84</v>
      </c>
      <c r="N3852" s="818">
        <v>0.12</v>
      </c>
      <c r="O3852" s="740">
        <f t="shared" si="722"/>
        <v>0.48</v>
      </c>
      <c r="P3852" s="642" t="s">
        <v>432</v>
      </c>
      <c r="Q3852" s="678" t="str">
        <f t="shared" si="723"/>
        <v>0.00.</v>
      </c>
    </row>
    <row r="3853" spans="1:17" ht="15" thickBot="1" x14ac:dyDescent="0.4">
      <c r="A3853" s="594">
        <v>17</v>
      </c>
      <c r="B3853" s="671">
        <v>32.04</v>
      </c>
      <c r="C3853" s="671">
        <v>31.48</v>
      </c>
      <c r="D3853" s="675">
        <v>31.080000000000002</v>
      </c>
      <c r="E3853" s="707">
        <v>0</v>
      </c>
      <c r="F3853" s="675">
        <v>30.6</v>
      </c>
      <c r="G3853" s="814">
        <v>37</v>
      </c>
      <c r="H3853" s="814">
        <v>18.8</v>
      </c>
      <c r="I3853" s="812">
        <v>92</v>
      </c>
      <c r="J3853" s="811">
        <v>41</v>
      </c>
      <c r="K3853" s="707">
        <v>0</v>
      </c>
      <c r="L3853" s="732">
        <v>5.6000000000000005</v>
      </c>
      <c r="M3853" s="818">
        <v>0.78</v>
      </c>
      <c r="N3853" s="818">
        <v>0.14000000000000001</v>
      </c>
      <c r="O3853" s="740">
        <f t="shared" si="722"/>
        <v>0.46</v>
      </c>
      <c r="P3853" s="642" t="s">
        <v>432</v>
      </c>
      <c r="Q3853" s="678" t="str">
        <f t="shared" si="723"/>
        <v>0.00.</v>
      </c>
    </row>
    <row r="3854" spans="1:17" ht="15" thickBot="1" x14ac:dyDescent="0.4">
      <c r="A3854" s="594">
        <v>18</v>
      </c>
      <c r="B3854" s="671">
        <v>32.04</v>
      </c>
      <c r="C3854" s="671">
        <v>31.52</v>
      </c>
      <c r="D3854" s="675">
        <v>31.2</v>
      </c>
      <c r="E3854" s="707">
        <v>0</v>
      </c>
      <c r="F3854" s="675">
        <v>30.52</v>
      </c>
      <c r="G3854" s="814">
        <v>37.200000000000003</v>
      </c>
      <c r="H3854" s="814">
        <v>19</v>
      </c>
      <c r="I3854" s="812">
        <v>92</v>
      </c>
      <c r="J3854" s="811">
        <v>39</v>
      </c>
      <c r="K3854" s="707">
        <v>0</v>
      </c>
      <c r="L3854" s="732">
        <v>7.5200000000000005</v>
      </c>
      <c r="M3854" s="818">
        <v>0.65</v>
      </c>
      <c r="N3854" s="817">
        <v>0.23</v>
      </c>
      <c r="O3854" s="740">
        <f t="shared" si="722"/>
        <v>0.44</v>
      </c>
      <c r="P3854" s="642" t="s">
        <v>432</v>
      </c>
      <c r="Q3854" s="678" t="str">
        <f t="shared" si="723"/>
        <v>0.00.</v>
      </c>
    </row>
    <row r="3855" spans="1:17" ht="15" thickBot="1" x14ac:dyDescent="0.4">
      <c r="A3855" s="594">
        <v>19</v>
      </c>
      <c r="B3855" s="671">
        <v>31.839999999999996</v>
      </c>
      <c r="C3855" s="671">
        <v>31.439999999999998</v>
      </c>
      <c r="D3855" s="675">
        <v>31.360000000000003</v>
      </c>
      <c r="E3855" s="707">
        <v>0</v>
      </c>
      <c r="F3855" s="675">
        <v>30.6</v>
      </c>
      <c r="G3855" s="808">
        <v>36.799999999999997</v>
      </c>
      <c r="H3855" s="808">
        <v>19.600000000000001</v>
      </c>
      <c r="I3855" s="812">
        <v>92</v>
      </c>
      <c r="J3855" s="811">
        <v>44</v>
      </c>
      <c r="K3855" s="707">
        <v>0</v>
      </c>
      <c r="L3855" s="732">
        <v>6.1999999999999993</v>
      </c>
      <c r="M3855" s="808">
        <v>0.68</v>
      </c>
      <c r="N3855" s="808">
        <v>0.2</v>
      </c>
      <c r="O3855" s="740">
        <f t="shared" si="722"/>
        <v>0.44000000000000006</v>
      </c>
      <c r="P3855" s="642" t="s">
        <v>432</v>
      </c>
      <c r="Q3855" s="678" t="str">
        <f t="shared" si="723"/>
        <v>0.00.</v>
      </c>
    </row>
    <row r="3856" spans="1:17" ht="15" thickBot="1" x14ac:dyDescent="0.4">
      <c r="A3856" s="735">
        <v>20</v>
      </c>
      <c r="B3856" s="671">
        <v>31.720000000000006</v>
      </c>
      <c r="C3856" s="671">
        <v>31.360000000000003</v>
      </c>
      <c r="D3856" s="675">
        <v>31.28</v>
      </c>
      <c r="E3856" s="707">
        <v>0</v>
      </c>
      <c r="F3856" s="675">
        <v>30.76</v>
      </c>
      <c r="G3856" s="808">
        <v>36.200000000000003</v>
      </c>
      <c r="H3856" s="808">
        <v>17.8</v>
      </c>
      <c r="I3856" s="812">
        <v>92</v>
      </c>
      <c r="J3856" s="811">
        <v>42</v>
      </c>
      <c r="K3856" s="707">
        <v>0</v>
      </c>
      <c r="L3856" s="732">
        <v>6.32</v>
      </c>
      <c r="M3856" s="808">
        <v>0.65</v>
      </c>
      <c r="N3856" s="808">
        <v>0.69</v>
      </c>
      <c r="O3856" s="740">
        <f t="shared" si="722"/>
        <v>0.66999999999999993</v>
      </c>
      <c r="P3856" s="642" t="s">
        <v>432</v>
      </c>
      <c r="Q3856" s="678" t="str">
        <f t="shared" si="723"/>
        <v>0.00.</v>
      </c>
    </row>
    <row r="3857" spans="1:17" x14ac:dyDescent="0.35">
      <c r="A3857" s="580" t="s">
        <v>16</v>
      </c>
      <c r="B3857" s="581">
        <f>SUM(B3847:B3856)</f>
        <v>312.2</v>
      </c>
      <c r="C3857" s="581">
        <f>SUM(C3847:C3856)</f>
        <v>308.48</v>
      </c>
      <c r="D3857" s="581">
        <f>SUM(D3847:D3856)</f>
        <v>307.36</v>
      </c>
      <c r="E3857" s="707">
        <v>0</v>
      </c>
      <c r="F3857" s="581">
        <f t="shared" ref="F3857:N3857" si="724">SUM(F3847:F3856)</f>
        <v>305.15999999999997</v>
      </c>
      <c r="G3857" s="581">
        <f t="shared" si="724"/>
        <v>353.2</v>
      </c>
      <c r="H3857" s="581">
        <f t="shared" si="724"/>
        <v>186.6</v>
      </c>
      <c r="I3857" s="581">
        <f t="shared" si="724"/>
        <v>924</v>
      </c>
      <c r="J3857" s="581">
        <f t="shared" si="724"/>
        <v>479</v>
      </c>
      <c r="K3857" s="581">
        <f t="shared" si="724"/>
        <v>0</v>
      </c>
      <c r="L3857" s="581">
        <f t="shared" si="724"/>
        <v>65.240000000000009</v>
      </c>
      <c r="M3857" s="581">
        <f t="shared" si="724"/>
        <v>7.8500000000000005</v>
      </c>
      <c r="N3857" s="581">
        <f t="shared" si="724"/>
        <v>3.8800000000000008</v>
      </c>
      <c r="O3857" s="740">
        <f t="shared" si="722"/>
        <v>5.8650000000000002</v>
      </c>
      <c r="P3857" s="581"/>
      <c r="Q3857" s="581"/>
    </row>
    <row r="3858" spans="1:17" ht="15" thickBot="1" x14ac:dyDescent="0.4">
      <c r="A3858" s="580" t="s">
        <v>18</v>
      </c>
      <c r="B3858" s="581">
        <f>AVERAGE(B3847:B3856)</f>
        <v>31.22</v>
      </c>
      <c r="C3858" s="581">
        <f>AVERAGE(C3847:C3856)</f>
        <v>30.848000000000003</v>
      </c>
      <c r="D3858" s="581">
        <f>AVERAGE(D3847:D3856)</f>
        <v>30.736000000000001</v>
      </c>
      <c r="E3858" s="707">
        <v>0</v>
      </c>
      <c r="F3858" s="581">
        <f t="shared" ref="F3858:N3858" si="725">AVERAGE(F3847:F3856)</f>
        <v>30.515999999999998</v>
      </c>
      <c r="G3858" s="581">
        <f t="shared" si="725"/>
        <v>35.32</v>
      </c>
      <c r="H3858" s="581">
        <f t="shared" si="725"/>
        <v>18.66</v>
      </c>
      <c r="I3858" s="581">
        <f t="shared" si="725"/>
        <v>92.4</v>
      </c>
      <c r="J3858" s="581">
        <f t="shared" si="725"/>
        <v>47.9</v>
      </c>
      <c r="K3858" s="581">
        <f t="shared" si="725"/>
        <v>0</v>
      </c>
      <c r="L3858" s="581">
        <f t="shared" si="725"/>
        <v>6.5240000000000009</v>
      </c>
      <c r="M3858" s="581">
        <f t="shared" si="725"/>
        <v>0.78500000000000003</v>
      </c>
      <c r="N3858" s="581">
        <f t="shared" si="725"/>
        <v>0.38800000000000007</v>
      </c>
      <c r="O3858" s="740">
        <f t="shared" si="722"/>
        <v>0.58650000000000002</v>
      </c>
      <c r="P3858" s="581"/>
      <c r="Q3858" s="581"/>
    </row>
    <row r="3859" spans="1:17" ht="15" thickBot="1" x14ac:dyDescent="0.4">
      <c r="A3859" s="735">
        <v>21</v>
      </c>
      <c r="B3859" s="671">
        <v>32.04</v>
      </c>
      <c r="C3859" s="671">
        <v>31.52</v>
      </c>
      <c r="D3859" s="675">
        <v>31.4</v>
      </c>
      <c r="E3859" s="707">
        <v>0</v>
      </c>
      <c r="F3859" s="675">
        <v>30.8</v>
      </c>
      <c r="G3859" s="820">
        <v>37.4</v>
      </c>
      <c r="H3859" s="820">
        <v>18.8</v>
      </c>
      <c r="I3859" s="812">
        <v>92</v>
      </c>
      <c r="J3859" s="811">
        <v>39</v>
      </c>
      <c r="K3859" s="707">
        <v>0</v>
      </c>
      <c r="L3859" s="732">
        <v>6.88</v>
      </c>
      <c r="M3859" s="821">
        <v>0.92</v>
      </c>
      <c r="N3859" s="821">
        <v>1.04</v>
      </c>
      <c r="O3859" s="740">
        <f t="shared" si="722"/>
        <v>0.98</v>
      </c>
      <c r="P3859" s="642" t="s">
        <v>432</v>
      </c>
      <c r="Q3859" s="678" t="str">
        <f t="shared" ref="Q3859:Q3864" si="726">$Q$3817</f>
        <v>0.00.</v>
      </c>
    </row>
    <row r="3860" spans="1:17" ht="15" thickBot="1" x14ac:dyDescent="0.4">
      <c r="A3860" s="594">
        <v>22</v>
      </c>
      <c r="B3860" s="671">
        <v>32.160000000000004</v>
      </c>
      <c r="C3860" s="671">
        <v>31.76</v>
      </c>
      <c r="D3860" s="675">
        <v>31.6</v>
      </c>
      <c r="E3860" s="707">
        <v>0</v>
      </c>
      <c r="F3860" s="675">
        <v>30.839999999999996</v>
      </c>
      <c r="G3860" s="820">
        <v>37.4</v>
      </c>
      <c r="H3860" s="820">
        <v>18.8</v>
      </c>
      <c r="I3860" s="822">
        <v>92</v>
      </c>
      <c r="J3860" s="811">
        <v>39</v>
      </c>
      <c r="K3860" s="707">
        <v>0</v>
      </c>
      <c r="L3860" s="732">
        <v>8.84</v>
      </c>
      <c r="M3860" s="821">
        <v>0.77</v>
      </c>
      <c r="N3860" s="821">
        <v>1.3</v>
      </c>
      <c r="O3860" s="740">
        <f t="shared" si="722"/>
        <v>1.0350000000000001</v>
      </c>
      <c r="P3860" s="642" t="s">
        <v>432</v>
      </c>
      <c r="Q3860" s="678" t="str">
        <f t="shared" si="726"/>
        <v>0.00.</v>
      </c>
    </row>
    <row r="3861" spans="1:17" ht="15" thickBot="1" x14ac:dyDescent="0.4">
      <c r="A3861" s="594">
        <v>23</v>
      </c>
      <c r="B3861" s="671">
        <v>32.120000000000005</v>
      </c>
      <c r="C3861" s="671">
        <v>31.720000000000006</v>
      </c>
      <c r="D3861" s="675">
        <v>31.639999999999997</v>
      </c>
      <c r="E3861" s="707">
        <v>0</v>
      </c>
      <c r="F3861" s="675">
        <v>30.880000000000003</v>
      </c>
      <c r="G3861" s="820">
        <v>36.200000000000003</v>
      </c>
      <c r="H3861" s="820">
        <v>18.8</v>
      </c>
      <c r="I3861" s="809">
        <v>88</v>
      </c>
      <c r="J3861" s="809">
        <v>46</v>
      </c>
      <c r="K3861" s="707">
        <v>0</v>
      </c>
      <c r="L3861" s="732">
        <v>7.12</v>
      </c>
      <c r="M3861" s="821">
        <v>0.8</v>
      </c>
      <c r="N3861" s="821">
        <v>0.73</v>
      </c>
      <c r="O3861" s="740">
        <f t="shared" si="722"/>
        <v>0.76500000000000001</v>
      </c>
      <c r="P3861" s="642" t="s">
        <v>432</v>
      </c>
      <c r="Q3861" s="678" t="str">
        <f t="shared" si="726"/>
        <v>0.00.</v>
      </c>
    </row>
    <row r="3862" spans="1:17" ht="15" thickBot="1" x14ac:dyDescent="0.4">
      <c r="A3862" s="594">
        <v>24</v>
      </c>
      <c r="B3862" s="671">
        <v>31.76</v>
      </c>
      <c r="C3862" s="671">
        <v>31.560000000000002</v>
      </c>
      <c r="D3862" s="675">
        <v>31.6</v>
      </c>
      <c r="E3862" s="707">
        <v>0</v>
      </c>
      <c r="F3862" s="675">
        <v>30.880000000000003</v>
      </c>
      <c r="G3862" s="820">
        <v>37.4</v>
      </c>
      <c r="H3862" s="823">
        <v>17.399999999999999</v>
      </c>
      <c r="I3862" s="809">
        <v>96</v>
      </c>
      <c r="J3862" s="809">
        <v>39</v>
      </c>
      <c r="K3862" s="707">
        <v>0</v>
      </c>
      <c r="L3862" s="732">
        <v>6.3</v>
      </c>
      <c r="M3862" s="821">
        <v>0.83</v>
      </c>
      <c r="N3862" s="821">
        <v>0.34</v>
      </c>
      <c r="O3862" s="740">
        <f t="shared" si="722"/>
        <v>0.58499999999999996</v>
      </c>
      <c r="P3862" s="642" t="s">
        <v>432</v>
      </c>
      <c r="Q3862" s="678" t="str">
        <f t="shared" si="726"/>
        <v>0.00.</v>
      </c>
    </row>
    <row r="3863" spans="1:17" ht="15" thickBot="1" x14ac:dyDescent="0.4">
      <c r="A3863" s="594">
        <v>25</v>
      </c>
      <c r="B3863" s="671">
        <v>31.96</v>
      </c>
      <c r="C3863" s="671">
        <v>31.72</v>
      </c>
      <c r="D3863" s="675">
        <v>31.640000000000004</v>
      </c>
      <c r="E3863" s="707">
        <v>0</v>
      </c>
      <c r="F3863" s="675">
        <v>30.919999999999998</v>
      </c>
      <c r="G3863" s="820">
        <v>37.6</v>
      </c>
      <c r="H3863" s="820">
        <v>19</v>
      </c>
      <c r="I3863" s="809">
        <v>92</v>
      </c>
      <c r="J3863" s="809">
        <v>39</v>
      </c>
      <c r="K3863" s="707">
        <v>0</v>
      </c>
      <c r="L3863" s="732">
        <v>5.46</v>
      </c>
      <c r="M3863" s="821">
        <v>1</v>
      </c>
      <c r="N3863" s="821">
        <v>0.35</v>
      </c>
      <c r="O3863" s="740">
        <f t="shared" si="722"/>
        <v>0.67500000000000004</v>
      </c>
      <c r="P3863" s="642" t="s">
        <v>432</v>
      </c>
      <c r="Q3863" s="626" t="str">
        <f t="shared" si="726"/>
        <v>0.00.</v>
      </c>
    </row>
    <row r="3864" spans="1:17" ht="15" thickBot="1" x14ac:dyDescent="0.4">
      <c r="A3864" s="594">
        <v>26</v>
      </c>
      <c r="B3864" s="671">
        <v>32.36</v>
      </c>
      <c r="C3864" s="581">
        <v>31.160000000000004</v>
      </c>
      <c r="D3864" s="627">
        <v>31.880000000000003</v>
      </c>
      <c r="E3864" s="707">
        <v>0</v>
      </c>
      <c r="F3864" s="627">
        <v>31.04</v>
      </c>
      <c r="G3864" s="820">
        <v>36.4</v>
      </c>
      <c r="H3864" s="820">
        <v>20.2</v>
      </c>
      <c r="I3864" s="809">
        <v>88</v>
      </c>
      <c r="J3864" s="809">
        <v>48</v>
      </c>
      <c r="K3864" s="707">
        <v>0</v>
      </c>
      <c r="L3864" s="732">
        <v>8.5400000000000009</v>
      </c>
      <c r="M3864" s="821">
        <v>1.05</v>
      </c>
      <c r="N3864" s="821">
        <v>0.55000000000000004</v>
      </c>
      <c r="O3864" s="740">
        <f t="shared" si="722"/>
        <v>0.8</v>
      </c>
      <c r="P3864" s="642" t="s">
        <v>432</v>
      </c>
      <c r="Q3864" s="626" t="str">
        <f t="shared" si="726"/>
        <v>0.00.</v>
      </c>
    </row>
    <row r="3865" spans="1:17" ht="15" thickBot="1" x14ac:dyDescent="0.4">
      <c r="A3865" s="594">
        <v>27</v>
      </c>
      <c r="B3865" s="671">
        <v>29.919999999999998</v>
      </c>
      <c r="C3865" s="581">
        <v>30.76</v>
      </c>
      <c r="D3865" s="627">
        <v>31.560000000000002</v>
      </c>
      <c r="E3865" s="707">
        <v>0</v>
      </c>
      <c r="F3865" s="627">
        <v>31.080000000000002</v>
      </c>
      <c r="G3865" s="820">
        <v>36</v>
      </c>
      <c r="H3865" s="820">
        <v>20.2</v>
      </c>
      <c r="I3865" s="809">
        <v>96</v>
      </c>
      <c r="J3865" s="809">
        <v>54</v>
      </c>
      <c r="K3865" s="707">
        <v>0</v>
      </c>
      <c r="L3865" s="732">
        <v>3.8</v>
      </c>
      <c r="M3865" s="821">
        <v>1.59</v>
      </c>
      <c r="N3865" s="821">
        <v>0.43</v>
      </c>
      <c r="O3865" s="740">
        <f t="shared" si="722"/>
        <v>1.01</v>
      </c>
      <c r="P3865" s="642" t="s">
        <v>432</v>
      </c>
      <c r="Q3865" s="627">
        <v>13.5</v>
      </c>
    </row>
    <row r="3866" spans="1:17" ht="15" thickBot="1" x14ac:dyDescent="0.4">
      <c r="A3866" s="594">
        <v>28</v>
      </c>
      <c r="B3866" s="581">
        <v>28.640000000000004</v>
      </c>
      <c r="C3866" s="581">
        <v>29.28</v>
      </c>
      <c r="D3866" s="627">
        <v>30.359999999999996</v>
      </c>
      <c r="E3866" s="707">
        <v>0</v>
      </c>
      <c r="F3866" s="627">
        <v>31</v>
      </c>
      <c r="G3866" s="583">
        <v>32.799999999999997</v>
      </c>
      <c r="H3866" s="583">
        <v>19.600000000000001</v>
      </c>
      <c r="I3866" s="809">
        <v>92</v>
      </c>
      <c r="J3866" s="809">
        <v>61</v>
      </c>
      <c r="K3866" s="707">
        <v>0</v>
      </c>
      <c r="L3866" s="627">
        <v>4.6000000000000005</v>
      </c>
      <c r="M3866" s="581">
        <v>1.1000000000000001</v>
      </c>
      <c r="N3866" s="580">
        <v>0.32</v>
      </c>
      <c r="O3866" s="740">
        <f t="shared" si="722"/>
        <v>0.71000000000000008</v>
      </c>
      <c r="P3866" s="642" t="s">
        <v>432</v>
      </c>
      <c r="Q3866" s="626" t="str">
        <f t="shared" ref="Q3866:Q3867" si="727">$Q$3817</f>
        <v>0.00.</v>
      </c>
    </row>
    <row r="3867" spans="1:17" ht="15" thickBot="1" x14ac:dyDescent="0.4">
      <c r="A3867" s="594">
        <v>29</v>
      </c>
      <c r="B3867" s="581">
        <v>27.920000000000005</v>
      </c>
      <c r="C3867" s="581">
        <v>28.560000000000002</v>
      </c>
      <c r="D3867" s="627">
        <v>29.759999999999998</v>
      </c>
      <c r="E3867" s="707">
        <v>0</v>
      </c>
      <c r="F3867" s="627">
        <v>31.2</v>
      </c>
      <c r="G3867" s="583">
        <v>29.4</v>
      </c>
      <c r="H3867" s="583">
        <v>20.399999999999999</v>
      </c>
      <c r="I3867" s="809">
        <v>96</v>
      </c>
      <c r="J3867" s="809">
        <v>71</v>
      </c>
      <c r="K3867" s="707">
        <v>0</v>
      </c>
      <c r="L3867" s="627">
        <v>3</v>
      </c>
      <c r="M3867" s="581">
        <v>1.1399999999999999</v>
      </c>
      <c r="N3867" s="580">
        <v>0.14000000000000001</v>
      </c>
      <c r="O3867" s="740">
        <f t="shared" si="722"/>
        <v>0.6399999999999999</v>
      </c>
      <c r="P3867" s="642" t="s">
        <v>432</v>
      </c>
      <c r="Q3867" s="626" t="str">
        <f t="shared" si="727"/>
        <v>0.00.</v>
      </c>
    </row>
    <row r="3868" spans="1:17" ht="15" thickBot="1" x14ac:dyDescent="0.4">
      <c r="A3868" s="594">
        <v>30</v>
      </c>
      <c r="B3868" s="581">
        <v>28.559999999999995</v>
      </c>
      <c r="C3868" s="581">
        <v>29.2</v>
      </c>
      <c r="D3868" s="627">
        <v>29.32</v>
      </c>
      <c r="E3868" s="707">
        <v>0</v>
      </c>
      <c r="F3868" s="627">
        <v>31.160000000000004</v>
      </c>
      <c r="G3868" s="583">
        <v>32</v>
      </c>
      <c r="H3868" s="583">
        <v>19.399999999999999</v>
      </c>
      <c r="I3868" s="809">
        <v>96</v>
      </c>
      <c r="J3868" s="809">
        <v>61</v>
      </c>
      <c r="K3868" s="707">
        <v>0</v>
      </c>
      <c r="L3868" s="627">
        <v>3.42</v>
      </c>
      <c r="M3868" s="581">
        <v>0.8</v>
      </c>
      <c r="N3868" s="580">
        <v>0.13</v>
      </c>
      <c r="O3868" s="740">
        <f t="shared" si="722"/>
        <v>0.46500000000000002</v>
      </c>
      <c r="P3868" s="642" t="s">
        <v>432</v>
      </c>
      <c r="Q3868" s="627">
        <v>2</v>
      </c>
    </row>
    <row r="3869" spans="1:17" ht="15" thickBot="1" x14ac:dyDescent="0.4">
      <c r="A3869" s="689">
        <v>31</v>
      </c>
      <c r="B3869" s="581">
        <v>26.52</v>
      </c>
      <c r="C3869" s="581">
        <v>28.560000000000002</v>
      </c>
      <c r="D3869" s="627">
        <v>29.119999999999997</v>
      </c>
      <c r="E3869" s="707">
        <v>0</v>
      </c>
      <c r="F3869" s="627">
        <v>30.439999999999998</v>
      </c>
      <c r="G3869" s="583">
        <v>33.6</v>
      </c>
      <c r="H3869" s="583">
        <v>19</v>
      </c>
      <c r="I3869" s="823">
        <v>92</v>
      </c>
      <c r="J3869" s="823">
        <v>55</v>
      </c>
      <c r="K3869" s="707">
        <v>0</v>
      </c>
      <c r="L3869" s="627">
        <v>2.56</v>
      </c>
      <c r="M3869" s="581">
        <v>0.74</v>
      </c>
      <c r="N3869" s="580">
        <v>0.28000000000000003</v>
      </c>
      <c r="O3869" s="740">
        <f t="shared" si="722"/>
        <v>0.51</v>
      </c>
      <c r="P3869" s="642" t="s">
        <v>432</v>
      </c>
      <c r="Q3869" s="626" t="str">
        <f>$Q$3817</f>
        <v>0.00.</v>
      </c>
    </row>
    <row r="3870" spans="1:17" x14ac:dyDescent="0.35">
      <c r="A3870" s="580" t="s">
        <v>16</v>
      </c>
      <c r="B3870" s="581">
        <f>SUM(B3859:B3869)</f>
        <v>333.96000000000004</v>
      </c>
      <c r="C3870" s="581">
        <f>SUM(C3859:C3869)</f>
        <v>335.79999999999995</v>
      </c>
      <c r="D3870" s="581">
        <f>SUM(D3859:D3869)</f>
        <v>339.88</v>
      </c>
      <c r="E3870" s="581"/>
      <c r="F3870" s="581">
        <f t="shared" ref="F3870:N3870" si="728">SUM(F3859:F3869)</f>
        <v>340.24</v>
      </c>
      <c r="G3870" s="581">
        <f t="shared" si="728"/>
        <v>386.2</v>
      </c>
      <c r="H3870" s="581">
        <f t="shared" si="728"/>
        <v>211.60000000000002</v>
      </c>
      <c r="I3870" s="581">
        <f t="shared" si="728"/>
        <v>1020</v>
      </c>
      <c r="J3870" s="581">
        <f t="shared" si="728"/>
        <v>552</v>
      </c>
      <c r="K3870" s="581">
        <f t="shared" si="728"/>
        <v>0</v>
      </c>
      <c r="L3870" s="581">
        <f t="shared" si="728"/>
        <v>60.52</v>
      </c>
      <c r="M3870" s="581">
        <f t="shared" si="728"/>
        <v>10.740000000000002</v>
      </c>
      <c r="N3870" s="581">
        <f t="shared" si="728"/>
        <v>5.6099999999999994</v>
      </c>
      <c r="O3870" s="740">
        <f t="shared" si="722"/>
        <v>8.1750000000000007</v>
      </c>
      <c r="P3870" s="581"/>
      <c r="Q3870" s="581"/>
    </row>
    <row r="3871" spans="1:17" x14ac:dyDescent="0.35">
      <c r="A3871" s="580" t="s">
        <v>18</v>
      </c>
      <c r="B3871" s="581">
        <f>AVERAGE(B3859:B3869)</f>
        <v>30.360000000000003</v>
      </c>
      <c r="C3871" s="581">
        <f>AVERAGE(C3859:C3869)</f>
        <v>30.527272727272724</v>
      </c>
      <c r="D3871" s="581">
        <f>AVERAGE(D3859:D3869)</f>
        <v>30.898181818181818</v>
      </c>
      <c r="E3871" s="581"/>
      <c r="F3871" s="581">
        <f t="shared" ref="F3871:N3871" si="729">AVERAGE(F3859:F3869)</f>
        <v>30.930909090909093</v>
      </c>
      <c r="G3871" s="581">
        <f t="shared" si="729"/>
        <v>35.109090909090909</v>
      </c>
      <c r="H3871" s="581">
        <f t="shared" si="729"/>
        <v>19.236363636363638</v>
      </c>
      <c r="I3871" s="581">
        <f t="shared" si="729"/>
        <v>92.727272727272734</v>
      </c>
      <c r="J3871" s="581">
        <f t="shared" si="729"/>
        <v>50.18181818181818</v>
      </c>
      <c r="K3871" s="581">
        <f t="shared" si="729"/>
        <v>0</v>
      </c>
      <c r="L3871" s="581">
        <f t="shared" si="729"/>
        <v>5.5018181818181819</v>
      </c>
      <c r="M3871" s="581">
        <f t="shared" si="729"/>
        <v>0.97636363636363654</v>
      </c>
      <c r="N3871" s="581">
        <f t="shared" si="729"/>
        <v>0.5099999999999999</v>
      </c>
      <c r="O3871" s="740">
        <f t="shared" si="722"/>
        <v>0.74318181818181817</v>
      </c>
      <c r="P3871" s="581"/>
      <c r="Q3871" s="581"/>
    </row>
    <row r="3872" spans="1:17" x14ac:dyDescent="0.35">
      <c r="A3872" s="580" t="s">
        <v>49</v>
      </c>
      <c r="B3872" s="581">
        <f>B3870+B3857+B3845</f>
        <v>958.84000000000015</v>
      </c>
      <c r="C3872" s="581">
        <f>C3870+C3857+C3845</f>
        <v>950.8</v>
      </c>
      <c r="D3872" s="581">
        <f>D3870+D3857+D3845</f>
        <v>951.72</v>
      </c>
      <c r="E3872" s="581"/>
      <c r="F3872" s="581">
        <f t="shared" ref="F3872:N3872" si="730">F3870+F3857+F3845</f>
        <v>946.11999999999989</v>
      </c>
      <c r="G3872" s="581">
        <f t="shared" si="730"/>
        <v>1091.8</v>
      </c>
      <c r="H3872" s="581">
        <f t="shared" si="730"/>
        <v>592.80000000000007</v>
      </c>
      <c r="I3872" s="581">
        <f t="shared" si="730"/>
        <v>2904</v>
      </c>
      <c r="J3872" s="581">
        <f t="shared" si="730"/>
        <v>1539</v>
      </c>
      <c r="K3872" s="581">
        <f t="shared" si="730"/>
        <v>0</v>
      </c>
      <c r="L3872" s="581">
        <f t="shared" si="730"/>
        <v>182.96000000000004</v>
      </c>
      <c r="M3872" s="581">
        <f t="shared" si="730"/>
        <v>27.190000000000005</v>
      </c>
      <c r="N3872" s="581">
        <f t="shared" si="730"/>
        <v>14.49</v>
      </c>
      <c r="O3872" s="740">
        <f t="shared" si="722"/>
        <v>20.840000000000003</v>
      </c>
      <c r="P3872" s="581"/>
      <c r="Q3872" s="581"/>
    </row>
    <row r="3873" spans="1:17" x14ac:dyDescent="0.35">
      <c r="A3873" s="580" t="s">
        <v>21</v>
      </c>
      <c r="B3873" s="581">
        <f>B3872/31</f>
        <v>30.930322580645164</v>
      </c>
      <c r="C3873" s="581">
        <f>C3872/31</f>
        <v>30.670967741935481</v>
      </c>
      <c r="D3873" s="581">
        <f>D3872/31</f>
        <v>30.700645161290325</v>
      </c>
      <c r="E3873" s="581"/>
      <c r="F3873" s="581">
        <f t="shared" ref="F3873:N3873" si="731">F3872/31</f>
        <v>30.519999999999996</v>
      </c>
      <c r="G3873" s="581">
        <f t="shared" si="731"/>
        <v>35.219354838709677</v>
      </c>
      <c r="H3873" s="581">
        <f t="shared" si="731"/>
        <v>19.122580645161293</v>
      </c>
      <c r="I3873" s="581">
        <f t="shared" si="731"/>
        <v>93.677419354838705</v>
      </c>
      <c r="J3873" s="581">
        <f t="shared" si="731"/>
        <v>49.645161290322584</v>
      </c>
      <c r="K3873" s="581">
        <f t="shared" si="731"/>
        <v>0</v>
      </c>
      <c r="L3873" s="581">
        <f t="shared" si="731"/>
        <v>5.901935483870969</v>
      </c>
      <c r="M3873" s="581">
        <f t="shared" si="731"/>
        <v>0.87709677419354859</v>
      </c>
      <c r="N3873" s="581">
        <f t="shared" si="731"/>
        <v>0.46741935483870967</v>
      </c>
      <c r="O3873" s="740">
        <f t="shared" si="722"/>
        <v>0.67225806451612913</v>
      </c>
      <c r="P3873" s="581"/>
      <c r="Q3873" s="581"/>
    </row>
    <row r="3874" spans="1:17" x14ac:dyDescent="0.35">
      <c r="A3874" s="634"/>
      <c r="B3874" s="634"/>
      <c r="C3874" s="634"/>
      <c r="D3874" s="634"/>
      <c r="E3874" s="634"/>
      <c r="F3874" s="634"/>
      <c r="G3874" s="634"/>
      <c r="H3874" s="634"/>
      <c r="I3874" s="634"/>
      <c r="J3874" s="634"/>
      <c r="K3874" s="634"/>
      <c r="L3874" s="634"/>
      <c r="M3874" s="634"/>
      <c r="N3874" s="634"/>
      <c r="O3874" s="634"/>
      <c r="P3874" s="634"/>
      <c r="Q3874" s="634"/>
    </row>
    <row r="3875" spans="1:17" x14ac:dyDescent="0.35">
      <c r="A3875" s="634"/>
      <c r="B3875" s="634"/>
      <c r="C3875" s="634"/>
      <c r="D3875" s="634"/>
      <c r="E3875" s="634"/>
      <c r="F3875" s="634"/>
      <c r="G3875" s="634"/>
      <c r="H3875" s="634"/>
      <c r="I3875" s="634"/>
      <c r="J3875" s="634"/>
      <c r="K3875" s="634"/>
      <c r="L3875" s="634"/>
      <c r="M3875" s="634"/>
      <c r="N3875" s="634"/>
      <c r="O3875" s="634"/>
      <c r="P3875" s="634"/>
      <c r="Q3875" s="634"/>
    </row>
    <row r="3876" spans="1:17" x14ac:dyDescent="0.35">
      <c r="A3876" s="634"/>
      <c r="B3876" s="634"/>
      <c r="C3876" s="634"/>
      <c r="D3876" s="634"/>
      <c r="E3876" s="634"/>
      <c r="F3876" s="634"/>
      <c r="G3876" s="634"/>
      <c r="H3876" s="634"/>
      <c r="I3876" s="634"/>
      <c r="J3876" s="634"/>
      <c r="K3876" s="634"/>
      <c r="L3876" s="634"/>
      <c r="M3876" s="634"/>
      <c r="N3876" s="634"/>
      <c r="O3876" s="634"/>
      <c r="P3876" s="634"/>
      <c r="Q3876" s="634"/>
    </row>
    <row r="3877" spans="1:17" x14ac:dyDescent="0.35">
      <c r="A3877" s="634"/>
      <c r="B3877" s="634"/>
      <c r="C3877" s="634"/>
      <c r="D3877" s="634"/>
      <c r="E3877" s="634"/>
      <c r="F3877" s="634"/>
      <c r="G3877" s="634"/>
      <c r="H3877" s="634"/>
      <c r="I3877" s="634"/>
      <c r="J3877" s="634"/>
      <c r="K3877" s="634"/>
      <c r="L3877" s="634"/>
      <c r="M3877" s="634"/>
      <c r="N3877" s="634"/>
      <c r="O3877" s="634"/>
      <c r="P3877" s="634"/>
      <c r="Q3877" s="634"/>
    </row>
    <row r="3878" spans="1:17" ht="15" thickBot="1" x14ac:dyDescent="0.4">
      <c r="A3878" s="634"/>
      <c r="B3878" s="1589" t="s">
        <v>438</v>
      </c>
      <c r="C3878" s="1589"/>
      <c r="D3878" s="1589"/>
      <c r="E3878" s="1589"/>
      <c r="F3878" s="1589"/>
      <c r="G3878" s="1589"/>
      <c r="H3878" s="1589"/>
      <c r="I3878" s="1589"/>
      <c r="J3878" s="1589"/>
      <c r="K3878" s="1589"/>
      <c r="L3878" s="1589"/>
      <c r="M3878" s="1589"/>
      <c r="N3878" s="658"/>
      <c r="O3878" s="658"/>
      <c r="P3878" s="657"/>
      <c r="Q3878" s="634"/>
    </row>
    <row r="3879" spans="1:17" ht="26.25" customHeight="1" x14ac:dyDescent="0.35">
      <c r="A3879" s="1569" t="s">
        <v>1</v>
      </c>
      <c r="B3879" s="1460" t="s">
        <v>23</v>
      </c>
      <c r="C3879" s="1578"/>
      <c r="D3879" s="1578"/>
      <c r="E3879" s="1578"/>
      <c r="F3879" s="1571"/>
      <c r="G3879" s="1460" t="s">
        <v>24</v>
      </c>
      <c r="H3879" s="1571"/>
      <c r="I3879" s="1460" t="s">
        <v>4</v>
      </c>
      <c r="J3879" s="1571"/>
      <c r="K3879" s="1572" t="s">
        <v>5</v>
      </c>
      <c r="L3879" s="1573"/>
      <c r="M3879" s="1590" t="s">
        <v>6</v>
      </c>
      <c r="N3879" s="1591"/>
      <c r="O3879" s="1592"/>
      <c r="P3879" s="1593" t="s">
        <v>7</v>
      </c>
      <c r="Q3879" s="1593" t="s">
        <v>8</v>
      </c>
    </row>
    <row r="3880" spans="1:17" ht="26.5" thickBot="1" x14ac:dyDescent="0.4">
      <c r="A3880" s="1597"/>
      <c r="B3880" s="568" t="s">
        <v>396</v>
      </c>
      <c r="C3880" s="568" t="s">
        <v>399</v>
      </c>
      <c r="D3880" s="709" t="s">
        <v>322</v>
      </c>
      <c r="E3880" s="709" t="s">
        <v>228</v>
      </c>
      <c r="F3880" s="709" t="s">
        <v>229</v>
      </c>
      <c r="G3880" s="568" t="s">
        <v>9</v>
      </c>
      <c r="H3880" s="568" t="s">
        <v>10</v>
      </c>
      <c r="I3880" s="568" t="s">
        <v>9</v>
      </c>
      <c r="J3880" s="568" t="s">
        <v>10</v>
      </c>
      <c r="K3880" s="568" t="s">
        <v>11</v>
      </c>
      <c r="L3880" s="568" t="s">
        <v>12</v>
      </c>
      <c r="M3880" s="606" t="s">
        <v>13</v>
      </c>
      <c r="N3880" s="606" t="s">
        <v>14</v>
      </c>
      <c r="O3880" s="606" t="s">
        <v>15</v>
      </c>
      <c r="P3880" s="1579"/>
      <c r="Q3880" s="1579"/>
    </row>
    <row r="3881" spans="1:17" ht="15" thickBot="1" x14ac:dyDescent="0.4">
      <c r="A3881" s="735">
        <v>1</v>
      </c>
      <c r="B3881" s="627">
        <v>30.52</v>
      </c>
      <c r="C3881" s="627">
        <v>29.520000000000003</v>
      </c>
      <c r="D3881" s="627">
        <v>29.520000000000003</v>
      </c>
      <c r="E3881" s="707">
        <v>0</v>
      </c>
      <c r="F3881" s="824">
        <v>29.879999999999995</v>
      </c>
      <c r="G3881" s="808">
        <v>34.6</v>
      </c>
      <c r="H3881" s="808">
        <v>18.600000000000001</v>
      </c>
      <c r="I3881" s="809">
        <v>96</v>
      </c>
      <c r="J3881" s="809">
        <v>49</v>
      </c>
      <c r="K3881" s="707">
        <v>0</v>
      </c>
      <c r="L3881" s="732">
        <v>5.04</v>
      </c>
      <c r="M3881" s="808">
        <v>1.02</v>
      </c>
      <c r="N3881" s="808">
        <v>0.1</v>
      </c>
      <c r="O3881" s="740">
        <f>AVERAGE(M3881:N3881)</f>
        <v>0.56000000000000005</v>
      </c>
      <c r="P3881" s="642" t="s">
        <v>432</v>
      </c>
      <c r="Q3881" s="626" t="str">
        <f t="shared" ref="Q3881:Q3882" si="732">$Q$3817</f>
        <v>0.00.</v>
      </c>
    </row>
    <row r="3882" spans="1:17" ht="15" thickBot="1" x14ac:dyDescent="0.4">
      <c r="A3882" s="735">
        <v>2</v>
      </c>
      <c r="B3882" s="581">
        <v>30.24</v>
      </c>
      <c r="C3882" s="581">
        <v>30.2</v>
      </c>
      <c r="D3882" s="627">
        <v>30.2</v>
      </c>
      <c r="E3882" s="707">
        <v>0</v>
      </c>
      <c r="F3882" s="824">
        <v>29.96</v>
      </c>
      <c r="G3882" s="810">
        <v>36</v>
      </c>
      <c r="H3882" s="810">
        <v>21.4</v>
      </c>
      <c r="I3882" s="809">
        <v>96</v>
      </c>
      <c r="J3882" s="811">
        <v>48</v>
      </c>
      <c r="K3882" s="707">
        <v>0</v>
      </c>
      <c r="L3882" s="732">
        <v>6.8000000000000007</v>
      </c>
      <c r="M3882" s="808">
        <v>0.94</v>
      </c>
      <c r="N3882" s="808">
        <v>0.28999999999999998</v>
      </c>
      <c r="O3882" s="740">
        <f t="shared" ref="O3882:O3917" si="733">AVERAGE(M3882:N3882)</f>
        <v>0.61499999999999999</v>
      </c>
      <c r="P3882" s="642" t="s">
        <v>432</v>
      </c>
      <c r="Q3882" s="626" t="str">
        <f t="shared" si="732"/>
        <v>0.00.</v>
      </c>
    </row>
    <row r="3883" spans="1:17" ht="15" thickBot="1" x14ac:dyDescent="0.4">
      <c r="A3883" s="594">
        <v>3</v>
      </c>
      <c r="B3883" s="581">
        <v>31.2</v>
      </c>
      <c r="C3883" s="581">
        <v>30.52</v>
      </c>
      <c r="D3883" s="627">
        <v>30.52</v>
      </c>
      <c r="E3883" s="707">
        <v>0</v>
      </c>
      <c r="F3883" s="824">
        <v>29.919999999999998</v>
      </c>
      <c r="G3883" s="810">
        <v>35</v>
      </c>
      <c r="H3883" s="810">
        <v>18.8</v>
      </c>
      <c r="I3883" s="812">
        <v>88</v>
      </c>
      <c r="J3883" s="811">
        <v>61</v>
      </c>
      <c r="K3883" s="707">
        <v>0</v>
      </c>
      <c r="L3883" s="732">
        <v>7.0600000000000005</v>
      </c>
      <c r="M3883" s="808">
        <v>1.25</v>
      </c>
      <c r="N3883" s="808">
        <v>0.43</v>
      </c>
      <c r="O3883" s="740">
        <f t="shared" si="733"/>
        <v>0.84</v>
      </c>
      <c r="P3883" s="642" t="s">
        <v>432</v>
      </c>
      <c r="Q3883" s="627">
        <v>18.2</v>
      </c>
    </row>
    <row r="3884" spans="1:17" ht="15" thickBot="1" x14ac:dyDescent="0.4">
      <c r="A3884" s="594">
        <v>4</v>
      </c>
      <c r="B3884" s="627">
        <v>31.4</v>
      </c>
      <c r="C3884" s="627">
        <v>30.839999999999996</v>
      </c>
      <c r="D3884" s="581">
        <v>30.839999999999996</v>
      </c>
      <c r="E3884" s="707">
        <v>0</v>
      </c>
      <c r="F3884" s="824">
        <v>29.96</v>
      </c>
      <c r="G3884" s="810">
        <v>33</v>
      </c>
      <c r="H3884" s="810">
        <v>18.8</v>
      </c>
      <c r="I3884" s="812">
        <v>92</v>
      </c>
      <c r="J3884" s="811">
        <v>65</v>
      </c>
      <c r="K3884" s="707">
        <v>0</v>
      </c>
      <c r="L3884" s="732">
        <v>7.4</v>
      </c>
      <c r="M3884" s="808">
        <v>1.18</v>
      </c>
      <c r="N3884" s="640">
        <v>0.3</v>
      </c>
      <c r="O3884" s="740">
        <f t="shared" si="733"/>
        <v>0.74</v>
      </c>
      <c r="P3884" s="642" t="s">
        <v>432</v>
      </c>
      <c r="Q3884" s="627">
        <v>40.799999999999997</v>
      </c>
    </row>
    <row r="3885" spans="1:17" ht="15" thickBot="1" x14ac:dyDescent="0.4">
      <c r="A3885" s="594">
        <v>5</v>
      </c>
      <c r="B3885" s="627">
        <v>30.96</v>
      </c>
      <c r="C3885" s="627">
        <v>31.119999999999997</v>
      </c>
      <c r="D3885" s="581">
        <v>31.119999999999997</v>
      </c>
      <c r="E3885" s="707">
        <v>0</v>
      </c>
      <c r="F3885" s="824">
        <v>30</v>
      </c>
      <c r="G3885" s="810">
        <v>31.2</v>
      </c>
      <c r="H3885" s="810">
        <v>19.2</v>
      </c>
      <c r="I3885" s="812">
        <v>84</v>
      </c>
      <c r="J3885" s="811">
        <v>68</v>
      </c>
      <c r="K3885" s="707">
        <v>0</v>
      </c>
      <c r="L3885" s="732">
        <v>1.62</v>
      </c>
      <c r="M3885" s="640">
        <v>1.1499999999999999</v>
      </c>
      <c r="N3885" s="813">
        <v>0.23</v>
      </c>
      <c r="O3885" s="740">
        <f t="shared" si="733"/>
        <v>0.69</v>
      </c>
      <c r="P3885" s="642" t="s">
        <v>432</v>
      </c>
      <c r="Q3885" s="626" t="str">
        <f>$Q$3817</f>
        <v>0.00.</v>
      </c>
    </row>
    <row r="3886" spans="1:17" ht="15" thickBot="1" x14ac:dyDescent="0.4">
      <c r="A3886" s="594">
        <v>6</v>
      </c>
      <c r="B3886" s="604">
        <v>31.120000000000005</v>
      </c>
      <c r="C3886" s="581">
        <v>30.839999999999996</v>
      </c>
      <c r="D3886" s="581">
        <v>30.839999999999996</v>
      </c>
      <c r="E3886" s="707">
        <v>0</v>
      </c>
      <c r="F3886" s="824">
        <v>30.160000000000004</v>
      </c>
      <c r="G3886" s="810">
        <v>34.200000000000003</v>
      </c>
      <c r="H3886" s="810">
        <v>18.600000000000001</v>
      </c>
      <c r="I3886" s="812">
        <v>96</v>
      </c>
      <c r="J3886" s="811">
        <v>51</v>
      </c>
      <c r="K3886" s="707">
        <v>0</v>
      </c>
      <c r="L3886" s="732">
        <v>4.5200000000000005</v>
      </c>
      <c r="M3886" s="813">
        <v>1.44</v>
      </c>
      <c r="N3886" s="640">
        <v>0.31</v>
      </c>
      <c r="O3886" s="740">
        <f t="shared" si="733"/>
        <v>0.875</v>
      </c>
      <c r="P3886" s="642" t="s">
        <v>432</v>
      </c>
      <c r="Q3886" s="627">
        <v>8.6</v>
      </c>
    </row>
    <row r="3887" spans="1:17" ht="15" thickBot="1" x14ac:dyDescent="0.4">
      <c r="A3887" s="594">
        <v>7</v>
      </c>
      <c r="B3887" s="581">
        <v>30.880000000000003</v>
      </c>
      <c r="C3887" s="581">
        <v>30.96</v>
      </c>
      <c r="D3887" s="627">
        <v>30.96</v>
      </c>
      <c r="E3887" s="707">
        <v>0</v>
      </c>
      <c r="F3887" s="824">
        <v>30.160000000000004</v>
      </c>
      <c r="G3887" s="810">
        <v>36.4</v>
      </c>
      <c r="H3887" s="810">
        <v>19.8</v>
      </c>
      <c r="I3887" s="812">
        <v>92</v>
      </c>
      <c r="J3887" s="811">
        <v>47</v>
      </c>
      <c r="K3887" s="707">
        <v>0</v>
      </c>
      <c r="L3887" s="732">
        <v>5.38</v>
      </c>
      <c r="M3887" s="640">
        <v>0.79</v>
      </c>
      <c r="N3887" s="813">
        <v>0.27</v>
      </c>
      <c r="O3887" s="740">
        <f t="shared" si="733"/>
        <v>0.53</v>
      </c>
      <c r="P3887" s="642" t="s">
        <v>432</v>
      </c>
      <c r="Q3887" s="626" t="str">
        <f t="shared" ref="Q3887:Q3890" si="734">$Q$3817</f>
        <v>0.00.</v>
      </c>
    </row>
    <row r="3888" spans="1:17" ht="15" thickBot="1" x14ac:dyDescent="0.4">
      <c r="A3888" s="594">
        <v>8</v>
      </c>
      <c r="B3888" s="581">
        <v>30.160000000000004</v>
      </c>
      <c r="C3888" s="581">
        <v>30.32</v>
      </c>
      <c r="D3888" s="627">
        <v>30.32</v>
      </c>
      <c r="E3888" s="707">
        <v>0</v>
      </c>
      <c r="F3888" s="824">
        <v>30.2</v>
      </c>
      <c r="G3888" s="810">
        <v>35.799999999999997</v>
      </c>
      <c r="H3888" s="810">
        <v>20.399999999999999</v>
      </c>
      <c r="I3888" s="812">
        <v>96</v>
      </c>
      <c r="J3888" s="811">
        <v>48</v>
      </c>
      <c r="K3888" s="707">
        <v>0</v>
      </c>
      <c r="L3888" s="732">
        <v>7.3000000000000007</v>
      </c>
      <c r="M3888" s="813">
        <v>0.93</v>
      </c>
      <c r="N3888" s="808">
        <v>0.45</v>
      </c>
      <c r="O3888" s="740">
        <f t="shared" si="733"/>
        <v>0.69000000000000006</v>
      </c>
      <c r="P3888" s="642" t="s">
        <v>432</v>
      </c>
      <c r="Q3888" s="626" t="str">
        <f t="shared" si="734"/>
        <v>0.00.</v>
      </c>
    </row>
    <row r="3889" spans="1:17" ht="15" thickBot="1" x14ac:dyDescent="0.4">
      <c r="A3889" s="594">
        <v>9</v>
      </c>
      <c r="B3889" s="581">
        <v>29.76</v>
      </c>
      <c r="C3889" s="581">
        <v>30.04</v>
      </c>
      <c r="D3889" s="627">
        <v>30.04</v>
      </c>
      <c r="E3889" s="707">
        <v>0</v>
      </c>
      <c r="F3889" s="824">
        <v>30.160000000000004</v>
      </c>
      <c r="G3889" s="810">
        <v>36.6</v>
      </c>
      <c r="H3889" s="810">
        <v>20</v>
      </c>
      <c r="I3889" s="812">
        <v>84</v>
      </c>
      <c r="J3889" s="811">
        <v>39</v>
      </c>
      <c r="K3889" s="707">
        <v>0</v>
      </c>
      <c r="L3889" s="732">
        <v>7.6999999999999993</v>
      </c>
      <c r="M3889" s="813">
        <v>0.91</v>
      </c>
      <c r="N3889" s="813">
        <v>0.22</v>
      </c>
      <c r="O3889" s="740">
        <f t="shared" si="733"/>
        <v>0.56500000000000006</v>
      </c>
      <c r="P3889" s="642" t="s">
        <v>432</v>
      </c>
      <c r="Q3889" s="626" t="str">
        <f t="shared" si="734"/>
        <v>0.00.</v>
      </c>
    </row>
    <row r="3890" spans="1:17" ht="15" thickBot="1" x14ac:dyDescent="0.4">
      <c r="A3890" s="735">
        <v>10</v>
      </c>
      <c r="B3890" s="581">
        <v>30.279999999999994</v>
      </c>
      <c r="C3890" s="581">
        <v>30.119999999999997</v>
      </c>
      <c r="D3890" s="627">
        <v>30.119999999999997</v>
      </c>
      <c r="E3890" s="707">
        <v>0</v>
      </c>
      <c r="F3890" s="824">
        <v>30.32</v>
      </c>
      <c r="G3890" s="810">
        <v>37</v>
      </c>
      <c r="H3890" s="810">
        <v>19.600000000000001</v>
      </c>
      <c r="I3890" s="812">
        <v>96</v>
      </c>
      <c r="J3890" s="811">
        <v>42</v>
      </c>
      <c r="K3890" s="707">
        <v>0</v>
      </c>
      <c r="L3890" s="732">
        <v>7.7200000000000006</v>
      </c>
      <c r="M3890" s="813">
        <v>1</v>
      </c>
      <c r="N3890" s="640">
        <v>0.32</v>
      </c>
      <c r="O3890" s="740">
        <f t="shared" si="733"/>
        <v>0.66</v>
      </c>
      <c r="P3890" s="642" t="s">
        <v>432</v>
      </c>
      <c r="Q3890" s="626" t="str">
        <f t="shared" si="734"/>
        <v>0.00.</v>
      </c>
    </row>
    <row r="3891" spans="1:17" x14ac:dyDescent="0.35">
      <c r="A3891" s="580" t="s">
        <v>16</v>
      </c>
      <c r="B3891" s="581">
        <f>SUM(B3881:B3890)</f>
        <v>306.52</v>
      </c>
      <c r="C3891" s="581">
        <f>SUM(C3881:C3890)</f>
        <v>304.48</v>
      </c>
      <c r="D3891" s="581">
        <f>SUM(D3881:D3890)</f>
        <v>304.48</v>
      </c>
      <c r="E3891" s="581"/>
      <c r="F3891" s="581">
        <f>SUM(F3881:F3890)</f>
        <v>300.71999999999997</v>
      </c>
      <c r="G3891" s="581">
        <f>SUM(G3881:G3890)</f>
        <v>349.8</v>
      </c>
      <c r="H3891" s="581">
        <f>SUM(H3881:H3890)</f>
        <v>195.20000000000002</v>
      </c>
      <c r="I3891" s="581">
        <f>SUM(I3881:I3890)</f>
        <v>920</v>
      </c>
      <c r="J3891" s="581">
        <f>SUM(J3881:J3890)</f>
        <v>518</v>
      </c>
      <c r="K3891" s="707">
        <v>0</v>
      </c>
      <c r="L3891" s="581">
        <f>SUM(L3881:L3890)</f>
        <v>60.540000000000006</v>
      </c>
      <c r="M3891" s="581">
        <f>SUM(M3881:M3890)</f>
        <v>10.61</v>
      </c>
      <c r="N3891" s="581">
        <f>SUM(N3881:N3890)</f>
        <v>2.9200000000000004</v>
      </c>
      <c r="O3891" s="740">
        <f t="shared" si="733"/>
        <v>6.7649999999999997</v>
      </c>
      <c r="P3891" s="581"/>
      <c r="Q3891" s="581"/>
    </row>
    <row r="3892" spans="1:17" ht="15" thickBot="1" x14ac:dyDescent="0.4">
      <c r="A3892" s="580" t="s">
        <v>18</v>
      </c>
      <c r="B3892" s="581">
        <f>AVERAGE(B3881:B3890)</f>
        <v>30.651999999999997</v>
      </c>
      <c r="C3892" s="581">
        <f>AVERAGE(C3881:C3890)</f>
        <v>30.448</v>
      </c>
      <c r="D3892" s="581">
        <f>AVERAGE(D3881:D3890)</f>
        <v>30.448</v>
      </c>
      <c r="E3892" s="581"/>
      <c r="F3892" s="581">
        <f>AVERAGE(F3881:F3890)</f>
        <v>30.071999999999996</v>
      </c>
      <c r="G3892" s="581">
        <f>AVERAGE(G3881:G3890)</f>
        <v>34.980000000000004</v>
      </c>
      <c r="H3892" s="581">
        <f>AVERAGE(H3881:H3890)</f>
        <v>19.520000000000003</v>
      </c>
      <c r="I3892" s="581">
        <f>AVERAGE(I3881:I3890)</f>
        <v>92</v>
      </c>
      <c r="J3892" s="581">
        <f>AVERAGE(J3881:J3890)</f>
        <v>51.8</v>
      </c>
      <c r="K3892" s="707">
        <v>0</v>
      </c>
      <c r="L3892" s="581">
        <f>AVERAGE(L3881:L3890)</f>
        <v>6.0540000000000003</v>
      </c>
      <c r="M3892" s="581">
        <f>AVERAGE(M3881:M3890)</f>
        <v>1.0609999999999999</v>
      </c>
      <c r="N3892" s="581">
        <f>AVERAGE(N3881:N3890)</f>
        <v>0.29200000000000004</v>
      </c>
      <c r="O3892" s="740">
        <f t="shared" si="733"/>
        <v>0.67649999999999999</v>
      </c>
      <c r="P3892" s="581"/>
      <c r="Q3892" s="581"/>
    </row>
    <row r="3893" spans="1:17" ht="15" thickBot="1" x14ac:dyDescent="0.4">
      <c r="A3893" s="735">
        <v>11</v>
      </c>
      <c r="B3893" s="581">
        <v>30.4</v>
      </c>
      <c r="C3893" s="581">
        <v>30.24</v>
      </c>
      <c r="D3893" s="627">
        <v>30.24</v>
      </c>
      <c r="E3893" s="707">
        <v>0</v>
      </c>
      <c r="F3893" s="824">
        <v>30.4</v>
      </c>
      <c r="G3893" s="583">
        <v>37</v>
      </c>
      <c r="H3893" s="583">
        <v>20.399999999999999</v>
      </c>
      <c r="I3893" s="812">
        <v>92</v>
      </c>
      <c r="J3893" s="811">
        <v>44</v>
      </c>
      <c r="K3893" s="707">
        <v>0</v>
      </c>
      <c r="L3893" s="732">
        <v>6.96</v>
      </c>
      <c r="M3893" s="627">
        <v>1.1599999999999999</v>
      </c>
      <c r="N3893" s="627">
        <v>0.23</v>
      </c>
      <c r="O3893" s="740">
        <f t="shared" si="733"/>
        <v>0.69499999999999995</v>
      </c>
      <c r="P3893" s="642" t="s">
        <v>432</v>
      </c>
      <c r="Q3893" s="626" t="str">
        <f t="shared" ref="Q3893:Q3902" si="735">$Q$3817</f>
        <v>0.00.</v>
      </c>
    </row>
    <row r="3894" spans="1:17" ht="15" thickBot="1" x14ac:dyDescent="0.4">
      <c r="A3894" s="594">
        <v>12</v>
      </c>
      <c r="B3894" s="581">
        <v>30.4</v>
      </c>
      <c r="C3894" s="581">
        <v>30.52</v>
      </c>
      <c r="D3894" s="627">
        <v>30.52</v>
      </c>
      <c r="E3894" s="707">
        <v>0</v>
      </c>
      <c r="F3894" s="824">
        <v>30.4</v>
      </c>
      <c r="G3894" s="583">
        <v>36</v>
      </c>
      <c r="H3894" s="583">
        <v>18.600000000000001</v>
      </c>
      <c r="I3894" s="812">
        <v>96</v>
      </c>
      <c r="J3894" s="811">
        <v>48</v>
      </c>
      <c r="K3894" s="707">
        <v>0</v>
      </c>
      <c r="L3894" s="732">
        <v>5.72</v>
      </c>
      <c r="M3894" s="581">
        <v>1.1000000000000001</v>
      </c>
      <c r="N3894" s="581">
        <v>0.99</v>
      </c>
      <c r="O3894" s="740">
        <f t="shared" si="733"/>
        <v>1.0449999999999999</v>
      </c>
      <c r="P3894" s="642" t="s">
        <v>432</v>
      </c>
      <c r="Q3894" s="626" t="str">
        <f t="shared" si="735"/>
        <v>0.00.</v>
      </c>
    </row>
    <row r="3895" spans="1:17" ht="15" thickBot="1" x14ac:dyDescent="0.4">
      <c r="A3895" s="594">
        <v>13</v>
      </c>
      <c r="B3895" s="581">
        <v>30.04</v>
      </c>
      <c r="C3895" s="671">
        <v>30.4</v>
      </c>
      <c r="D3895" s="675">
        <v>30.4</v>
      </c>
      <c r="E3895" s="707">
        <v>0</v>
      </c>
      <c r="F3895" s="824">
        <v>30.4</v>
      </c>
      <c r="G3895" s="670">
        <v>35.6</v>
      </c>
      <c r="H3895" s="670">
        <v>21.6</v>
      </c>
      <c r="I3895" s="812">
        <v>84</v>
      </c>
      <c r="J3895" s="811">
        <v>53</v>
      </c>
      <c r="K3895" s="707">
        <v>0</v>
      </c>
      <c r="L3895" s="732">
        <v>6.18</v>
      </c>
      <c r="M3895" s="675">
        <v>1.2</v>
      </c>
      <c r="N3895" s="626">
        <v>0.22</v>
      </c>
      <c r="O3895" s="740">
        <f t="shared" si="733"/>
        <v>0.71</v>
      </c>
      <c r="P3895" s="642" t="s">
        <v>432</v>
      </c>
      <c r="Q3895" s="678" t="str">
        <f t="shared" si="735"/>
        <v>0.00.</v>
      </c>
    </row>
    <row r="3896" spans="1:17" ht="15" thickBot="1" x14ac:dyDescent="0.4">
      <c r="A3896" s="594">
        <v>14</v>
      </c>
      <c r="B3896" s="581">
        <v>30.079999999999995</v>
      </c>
      <c r="C3896" s="671">
        <v>29.919999999999998</v>
      </c>
      <c r="D3896" s="675">
        <v>29.919999999999998</v>
      </c>
      <c r="E3896" s="707">
        <v>0</v>
      </c>
      <c r="F3896" s="824">
        <v>30.4</v>
      </c>
      <c r="G3896" s="670">
        <v>36.200000000000003</v>
      </c>
      <c r="H3896" s="670">
        <v>21.2</v>
      </c>
      <c r="I3896" s="812">
        <v>96</v>
      </c>
      <c r="J3896" s="811">
        <v>50</v>
      </c>
      <c r="K3896" s="707">
        <v>0</v>
      </c>
      <c r="L3896" s="732">
        <v>6.38</v>
      </c>
      <c r="M3896" s="630">
        <v>0.92</v>
      </c>
      <c r="N3896" s="671">
        <v>0.32</v>
      </c>
      <c r="O3896" s="740">
        <f t="shared" si="733"/>
        <v>0.62</v>
      </c>
      <c r="P3896" s="642" t="s">
        <v>432</v>
      </c>
      <c r="Q3896" s="678" t="str">
        <f t="shared" si="735"/>
        <v>0.00.</v>
      </c>
    </row>
    <row r="3897" spans="1:17" ht="15" thickBot="1" x14ac:dyDescent="0.4">
      <c r="A3897" s="594">
        <v>15</v>
      </c>
      <c r="B3897" s="671">
        <v>30.72</v>
      </c>
      <c r="C3897" s="671">
        <v>30.52</v>
      </c>
      <c r="D3897" s="675">
        <v>30.52</v>
      </c>
      <c r="E3897" s="707">
        <v>0</v>
      </c>
      <c r="F3897" s="824">
        <v>30.479999999999997</v>
      </c>
      <c r="G3897" s="670">
        <v>35.6</v>
      </c>
      <c r="H3897" s="670">
        <v>20.6</v>
      </c>
      <c r="I3897" s="812">
        <v>92</v>
      </c>
      <c r="J3897" s="811">
        <v>48</v>
      </c>
      <c r="K3897" s="707">
        <v>0</v>
      </c>
      <c r="L3897" s="732">
        <v>8.1999999999999993</v>
      </c>
      <c r="M3897" s="671">
        <v>1.24</v>
      </c>
      <c r="N3897" s="626">
        <v>0.43</v>
      </c>
      <c r="O3897" s="740">
        <f t="shared" si="733"/>
        <v>0.83499999999999996</v>
      </c>
      <c r="P3897" s="642" t="s">
        <v>432</v>
      </c>
      <c r="Q3897" s="678" t="str">
        <f t="shared" si="735"/>
        <v>0.00.</v>
      </c>
    </row>
    <row r="3898" spans="1:17" ht="15" thickBot="1" x14ac:dyDescent="0.4">
      <c r="A3898" s="594">
        <v>16</v>
      </c>
      <c r="B3898" s="671">
        <v>31.04</v>
      </c>
      <c r="C3898" s="671">
        <v>30.839999999999996</v>
      </c>
      <c r="D3898" s="675">
        <v>30.839999999999996</v>
      </c>
      <c r="E3898" s="707">
        <v>0</v>
      </c>
      <c r="F3898" s="824">
        <v>30.6</v>
      </c>
      <c r="G3898" s="670">
        <v>36.200000000000003</v>
      </c>
      <c r="H3898" s="670">
        <v>18.8</v>
      </c>
      <c r="I3898" s="812">
        <v>92</v>
      </c>
      <c r="J3898" s="811">
        <v>41</v>
      </c>
      <c r="K3898" s="707">
        <v>0</v>
      </c>
      <c r="L3898" s="732">
        <v>6.75</v>
      </c>
      <c r="M3898" s="671">
        <v>1.05</v>
      </c>
      <c r="N3898" s="678">
        <v>0.11</v>
      </c>
      <c r="O3898" s="740">
        <f t="shared" si="733"/>
        <v>0.58000000000000007</v>
      </c>
      <c r="P3898" s="642" t="s">
        <v>432</v>
      </c>
      <c r="Q3898" s="678" t="str">
        <f t="shared" si="735"/>
        <v>0.00.</v>
      </c>
    </row>
    <row r="3899" spans="1:17" ht="15" thickBot="1" x14ac:dyDescent="0.4">
      <c r="A3899" s="594">
        <v>17</v>
      </c>
      <c r="B3899" s="671">
        <v>31.48</v>
      </c>
      <c r="C3899" s="671">
        <v>31.080000000000002</v>
      </c>
      <c r="D3899" s="675">
        <v>31.080000000000002</v>
      </c>
      <c r="E3899" s="707">
        <v>0</v>
      </c>
      <c r="F3899" s="824">
        <v>30.6</v>
      </c>
      <c r="G3899" s="670">
        <v>37.4</v>
      </c>
      <c r="H3899" s="670">
        <v>20.6</v>
      </c>
      <c r="I3899" s="812">
        <v>92</v>
      </c>
      <c r="J3899" s="811">
        <v>44</v>
      </c>
      <c r="K3899" s="707">
        <v>0</v>
      </c>
      <c r="L3899" s="732">
        <v>7.18</v>
      </c>
      <c r="M3899" s="671">
        <v>1.1000000000000001</v>
      </c>
      <c r="N3899" s="678">
        <v>0.36</v>
      </c>
      <c r="O3899" s="740">
        <f t="shared" si="733"/>
        <v>0.73</v>
      </c>
      <c r="P3899" s="642" t="s">
        <v>432</v>
      </c>
      <c r="Q3899" s="678" t="str">
        <f t="shared" si="735"/>
        <v>0.00.</v>
      </c>
    </row>
    <row r="3900" spans="1:17" ht="15" thickBot="1" x14ac:dyDescent="0.4">
      <c r="A3900" s="594">
        <v>18</v>
      </c>
      <c r="B3900" s="671">
        <v>31.52</v>
      </c>
      <c r="C3900" s="671">
        <v>31.2</v>
      </c>
      <c r="D3900" s="675">
        <v>31.2</v>
      </c>
      <c r="E3900" s="707">
        <v>0</v>
      </c>
      <c r="F3900" s="824">
        <v>30.52</v>
      </c>
      <c r="G3900" s="670">
        <v>37</v>
      </c>
      <c r="H3900" s="670">
        <v>19.2</v>
      </c>
      <c r="I3900" s="812">
        <v>92</v>
      </c>
      <c r="J3900" s="811">
        <v>42</v>
      </c>
      <c r="K3900" s="707">
        <v>0</v>
      </c>
      <c r="L3900" s="732">
        <v>10.62</v>
      </c>
      <c r="M3900" s="630">
        <v>1.03</v>
      </c>
      <c r="N3900" s="671">
        <v>0.92</v>
      </c>
      <c r="O3900" s="740">
        <f t="shared" si="733"/>
        <v>0.97500000000000009</v>
      </c>
      <c r="P3900" s="642" t="s">
        <v>432</v>
      </c>
      <c r="Q3900" s="678" t="str">
        <f t="shared" si="735"/>
        <v>0.00.</v>
      </c>
    </row>
    <row r="3901" spans="1:17" ht="15" thickBot="1" x14ac:dyDescent="0.4">
      <c r="A3901" s="594">
        <v>19</v>
      </c>
      <c r="B3901" s="671">
        <v>31.439999999999998</v>
      </c>
      <c r="C3901" s="671">
        <v>31.360000000000003</v>
      </c>
      <c r="D3901" s="675">
        <v>31.360000000000003</v>
      </c>
      <c r="E3901" s="707">
        <v>0</v>
      </c>
      <c r="F3901" s="824">
        <v>30.6</v>
      </c>
      <c r="G3901" s="670">
        <v>37.4</v>
      </c>
      <c r="H3901" s="670">
        <v>20.8</v>
      </c>
      <c r="I3901" s="812">
        <v>88</v>
      </c>
      <c r="J3901" s="811">
        <v>44</v>
      </c>
      <c r="K3901" s="707">
        <v>0</v>
      </c>
      <c r="L3901" s="732">
        <v>8.16</v>
      </c>
      <c r="M3901" s="671">
        <v>0.95</v>
      </c>
      <c r="N3901" s="671">
        <v>1.43</v>
      </c>
      <c r="O3901" s="740">
        <f t="shared" si="733"/>
        <v>1.19</v>
      </c>
      <c r="P3901" s="642" t="s">
        <v>432</v>
      </c>
      <c r="Q3901" s="678" t="str">
        <f t="shared" si="735"/>
        <v>0.00.</v>
      </c>
    </row>
    <row r="3902" spans="1:17" ht="15" thickBot="1" x14ac:dyDescent="0.4">
      <c r="A3902" s="735">
        <v>20</v>
      </c>
      <c r="B3902" s="671">
        <v>31.360000000000003</v>
      </c>
      <c r="C3902" s="671">
        <v>31.28</v>
      </c>
      <c r="D3902" s="675">
        <v>31.28</v>
      </c>
      <c r="E3902" s="707">
        <v>0</v>
      </c>
      <c r="F3902" s="824">
        <v>30.76</v>
      </c>
      <c r="G3902" s="825">
        <v>36.6</v>
      </c>
      <c r="H3902" s="825">
        <v>20.2</v>
      </c>
      <c r="I3902" s="812">
        <v>92</v>
      </c>
      <c r="J3902" s="811">
        <v>42</v>
      </c>
      <c r="K3902" s="707">
        <v>0</v>
      </c>
      <c r="L3902" s="732">
        <v>8.0399999999999991</v>
      </c>
      <c r="M3902" s="758">
        <v>1.1399999999999999</v>
      </c>
      <c r="N3902" s="568">
        <v>0.23</v>
      </c>
      <c r="O3902" s="740">
        <f t="shared" si="733"/>
        <v>0.68499999999999994</v>
      </c>
      <c r="P3902" s="642" t="s">
        <v>432</v>
      </c>
      <c r="Q3902" s="678" t="str">
        <f t="shared" si="735"/>
        <v>0.00.</v>
      </c>
    </row>
    <row r="3903" spans="1:17" x14ac:dyDescent="0.35">
      <c r="A3903" s="580" t="s">
        <v>16</v>
      </c>
      <c r="B3903" s="581">
        <f>SUM(B3893:B3902)</f>
        <v>308.48</v>
      </c>
      <c r="C3903" s="581">
        <f>SUM(C3893:C3902)</f>
        <v>307.36</v>
      </c>
      <c r="D3903" s="581">
        <f>SUM(D3893:D3902)</f>
        <v>307.36</v>
      </c>
      <c r="E3903" s="581"/>
      <c r="F3903" s="581">
        <f>SUM(F3893:F3902)</f>
        <v>305.15999999999997</v>
      </c>
      <c r="G3903" s="581">
        <f>SUM(G3893:G3902)</f>
        <v>365</v>
      </c>
      <c r="H3903" s="581">
        <f>SUM(H3893:H3902)</f>
        <v>202</v>
      </c>
      <c r="I3903" s="581">
        <f>SUM(I3893:I3902)</f>
        <v>916</v>
      </c>
      <c r="J3903" s="581">
        <f>SUM(J3893:J3902)</f>
        <v>456</v>
      </c>
      <c r="K3903" s="707">
        <v>0</v>
      </c>
      <c r="L3903" s="581">
        <f>SUM(L3893:L3902)</f>
        <v>74.19</v>
      </c>
      <c r="M3903" s="581">
        <f>SUM(M3893:M3902)</f>
        <v>10.889999999999999</v>
      </c>
      <c r="N3903" s="581">
        <f>SUM(N3893:N3902)</f>
        <v>5.24</v>
      </c>
      <c r="O3903" s="740">
        <f t="shared" si="733"/>
        <v>8.0649999999999995</v>
      </c>
      <c r="P3903" s="581"/>
      <c r="Q3903" s="581"/>
    </row>
    <row r="3904" spans="1:17" ht="15" thickBot="1" x14ac:dyDescent="0.4">
      <c r="A3904" s="580" t="s">
        <v>18</v>
      </c>
      <c r="B3904" s="581">
        <f>AVERAGE(B3893:B3902)</f>
        <v>30.848000000000003</v>
      </c>
      <c r="C3904" s="581">
        <f>AVERAGE(C3893:C3902)</f>
        <v>30.736000000000001</v>
      </c>
      <c r="D3904" s="581">
        <f>AVERAGE(D3893:D3902)</f>
        <v>30.736000000000001</v>
      </c>
      <c r="E3904" s="581"/>
      <c r="F3904" s="581">
        <f>AVERAGE(F3893:F3902)</f>
        <v>30.515999999999998</v>
      </c>
      <c r="G3904" s="581">
        <f>AVERAGE(G3893:G3902)</f>
        <v>36.5</v>
      </c>
      <c r="H3904" s="581">
        <f>AVERAGE(H3893:H3902)</f>
        <v>20.2</v>
      </c>
      <c r="I3904" s="581">
        <f>AVERAGE(I3893:I3902)</f>
        <v>91.6</v>
      </c>
      <c r="J3904" s="581">
        <f>AVERAGE(J3893:J3902)</f>
        <v>45.6</v>
      </c>
      <c r="K3904" s="707">
        <v>0</v>
      </c>
      <c r="L3904" s="581">
        <f>AVERAGE(L3893:L3902)</f>
        <v>7.4189999999999996</v>
      </c>
      <c r="M3904" s="581">
        <f>AVERAGE(M3893:M3902)</f>
        <v>1.089</v>
      </c>
      <c r="N3904" s="581">
        <f>AVERAGE(N3893:N3902)</f>
        <v>0.52400000000000002</v>
      </c>
      <c r="O3904" s="740">
        <f t="shared" si="733"/>
        <v>0.80649999999999999</v>
      </c>
      <c r="P3904" s="581"/>
      <c r="Q3904" s="581"/>
    </row>
    <row r="3905" spans="1:17" ht="15" thickBot="1" x14ac:dyDescent="0.4">
      <c r="A3905" s="735">
        <v>21</v>
      </c>
      <c r="B3905" s="671">
        <v>31.52</v>
      </c>
      <c r="C3905" s="671">
        <v>31.4</v>
      </c>
      <c r="D3905" s="675">
        <v>31.4</v>
      </c>
      <c r="E3905" s="707">
        <v>0</v>
      </c>
      <c r="F3905" s="824">
        <v>30.8</v>
      </c>
      <c r="G3905" s="627">
        <v>39</v>
      </c>
      <c r="H3905" s="627">
        <v>22</v>
      </c>
      <c r="I3905" s="812">
        <v>88</v>
      </c>
      <c r="J3905" s="811">
        <v>41</v>
      </c>
      <c r="K3905" s="707">
        <v>0</v>
      </c>
      <c r="L3905" s="732">
        <v>7</v>
      </c>
      <c r="M3905" s="627">
        <v>1.1200000000000001</v>
      </c>
      <c r="N3905" s="627">
        <v>0.39</v>
      </c>
      <c r="O3905" s="740">
        <f t="shared" si="733"/>
        <v>0.75500000000000012</v>
      </c>
      <c r="P3905" s="642" t="s">
        <v>432</v>
      </c>
      <c r="Q3905" s="678" t="str">
        <f>$Q$3817</f>
        <v>0.00.</v>
      </c>
    </row>
    <row r="3906" spans="1:17" ht="15" thickBot="1" x14ac:dyDescent="0.4">
      <c r="A3906" s="594">
        <v>22</v>
      </c>
      <c r="B3906" s="671">
        <v>31.76</v>
      </c>
      <c r="C3906" s="671">
        <v>31.6</v>
      </c>
      <c r="D3906" s="675">
        <v>31.6</v>
      </c>
      <c r="E3906" s="707">
        <v>0</v>
      </c>
      <c r="F3906" s="824">
        <v>30.839999999999996</v>
      </c>
      <c r="G3906" s="627">
        <v>37</v>
      </c>
      <c r="H3906" s="627">
        <v>21.6</v>
      </c>
      <c r="I3906" s="822">
        <v>92</v>
      </c>
      <c r="J3906" s="811">
        <v>45</v>
      </c>
      <c r="K3906" s="707">
        <v>0</v>
      </c>
      <c r="L3906" s="732">
        <v>7.3999999999999995</v>
      </c>
      <c r="M3906" s="627">
        <v>0.78</v>
      </c>
      <c r="N3906" s="627">
        <v>0.69</v>
      </c>
      <c r="O3906" s="740">
        <f t="shared" si="733"/>
        <v>0.73499999999999999</v>
      </c>
      <c r="P3906" s="642" t="s">
        <v>432</v>
      </c>
      <c r="Q3906" s="675">
        <v>5.6</v>
      </c>
    </row>
    <row r="3907" spans="1:17" ht="15" thickBot="1" x14ac:dyDescent="0.4">
      <c r="A3907" s="594">
        <v>23</v>
      </c>
      <c r="B3907" s="671">
        <v>31.720000000000006</v>
      </c>
      <c r="C3907" s="671">
        <v>31.639999999999997</v>
      </c>
      <c r="D3907" s="675">
        <v>31.639999999999997</v>
      </c>
      <c r="E3907" s="707">
        <v>0</v>
      </c>
      <c r="F3907" s="824">
        <v>30.880000000000003</v>
      </c>
      <c r="G3907" s="736">
        <v>37.799999999999997</v>
      </c>
      <c r="H3907" s="826">
        <v>21.8</v>
      </c>
      <c r="I3907" s="809">
        <v>92</v>
      </c>
      <c r="J3907" s="809">
        <v>38</v>
      </c>
      <c r="K3907" s="707">
        <v>0</v>
      </c>
      <c r="L3907" s="732">
        <v>6.42</v>
      </c>
      <c r="M3907" s="740">
        <v>1.1100000000000001</v>
      </c>
      <c r="N3907" s="740">
        <v>0.18</v>
      </c>
      <c r="O3907" s="740">
        <f t="shared" si="733"/>
        <v>0.64500000000000002</v>
      </c>
      <c r="P3907" s="642" t="s">
        <v>432</v>
      </c>
      <c r="Q3907" s="678" t="str">
        <f t="shared" ref="Q3907:Q3911" si="736">$Q$3817</f>
        <v>0.00.</v>
      </c>
    </row>
    <row r="3908" spans="1:17" ht="15" thickBot="1" x14ac:dyDescent="0.4">
      <c r="A3908" s="594">
        <v>24</v>
      </c>
      <c r="B3908" s="671">
        <v>31.560000000000002</v>
      </c>
      <c r="C3908" s="671">
        <v>31.6</v>
      </c>
      <c r="D3908" s="675">
        <v>31.6</v>
      </c>
      <c r="E3908" s="707">
        <v>0</v>
      </c>
      <c r="F3908" s="824">
        <v>30.880000000000003</v>
      </c>
      <c r="G3908" s="736">
        <v>39</v>
      </c>
      <c r="H3908" s="736">
        <v>19.399999999999999</v>
      </c>
      <c r="I3908" s="809">
        <v>96</v>
      </c>
      <c r="J3908" s="809">
        <v>37</v>
      </c>
      <c r="K3908" s="707">
        <v>0</v>
      </c>
      <c r="L3908" s="732">
        <v>9.5399999999999991</v>
      </c>
      <c r="M3908" s="740">
        <v>1.0900000000000001</v>
      </c>
      <c r="N3908" s="740">
        <v>0.24</v>
      </c>
      <c r="O3908" s="740">
        <f t="shared" si="733"/>
        <v>0.66500000000000004</v>
      </c>
      <c r="P3908" s="642" t="s">
        <v>432</v>
      </c>
      <c r="Q3908" s="678" t="str">
        <f t="shared" si="736"/>
        <v>0.00.</v>
      </c>
    </row>
    <row r="3909" spans="1:17" ht="15" thickBot="1" x14ac:dyDescent="0.4">
      <c r="A3909" s="594">
        <v>25</v>
      </c>
      <c r="B3909" s="671">
        <v>31.72</v>
      </c>
      <c r="C3909" s="671">
        <v>31.640000000000004</v>
      </c>
      <c r="D3909" s="675">
        <v>31.640000000000004</v>
      </c>
      <c r="E3909" s="707">
        <v>0</v>
      </c>
      <c r="F3909" s="824">
        <v>30.919999999999998</v>
      </c>
      <c r="G3909" s="736">
        <v>39</v>
      </c>
      <c r="H3909" s="736">
        <v>18.600000000000001</v>
      </c>
      <c r="I3909" s="809">
        <v>79</v>
      </c>
      <c r="J3909" s="809">
        <v>36</v>
      </c>
      <c r="K3909" s="707">
        <v>0</v>
      </c>
      <c r="L3909" s="732">
        <v>7.32</v>
      </c>
      <c r="M3909" s="740">
        <v>1.04</v>
      </c>
      <c r="N3909" s="740">
        <v>0.37</v>
      </c>
      <c r="O3909" s="740">
        <f t="shared" si="733"/>
        <v>0.70500000000000007</v>
      </c>
      <c r="P3909" s="642" t="s">
        <v>432</v>
      </c>
      <c r="Q3909" s="626" t="str">
        <f t="shared" si="736"/>
        <v>0.00.</v>
      </c>
    </row>
    <row r="3910" spans="1:17" ht="15" thickBot="1" x14ac:dyDescent="0.4">
      <c r="A3910" s="594">
        <v>26</v>
      </c>
      <c r="B3910" s="671">
        <v>31.160000000000004</v>
      </c>
      <c r="C3910" s="581">
        <v>31.880000000000003</v>
      </c>
      <c r="D3910" s="627">
        <v>31.880000000000003</v>
      </c>
      <c r="E3910" s="707">
        <v>0</v>
      </c>
      <c r="F3910" s="824">
        <v>31.04</v>
      </c>
      <c r="G3910" s="736">
        <v>39.799999999999997</v>
      </c>
      <c r="H3910" s="736">
        <v>19.2</v>
      </c>
      <c r="I3910" s="809">
        <v>76</v>
      </c>
      <c r="J3910" s="809">
        <v>36</v>
      </c>
      <c r="K3910" s="707">
        <v>0</v>
      </c>
      <c r="L3910" s="732">
        <v>6.54</v>
      </c>
      <c r="M3910" s="740">
        <v>0.95</v>
      </c>
      <c r="N3910" s="740">
        <v>0.28999999999999998</v>
      </c>
      <c r="O3910" s="740">
        <f t="shared" si="733"/>
        <v>0.62</v>
      </c>
      <c r="P3910" s="642" t="s">
        <v>432</v>
      </c>
      <c r="Q3910" s="626" t="str">
        <f t="shared" si="736"/>
        <v>0.00.</v>
      </c>
    </row>
    <row r="3911" spans="1:17" ht="15" thickBot="1" x14ac:dyDescent="0.4">
      <c r="A3911" s="594">
        <v>27</v>
      </c>
      <c r="B3911" s="671">
        <v>30.76</v>
      </c>
      <c r="C3911" s="581">
        <v>31.560000000000002</v>
      </c>
      <c r="D3911" s="627">
        <v>31.560000000000002</v>
      </c>
      <c r="E3911" s="707">
        <v>0</v>
      </c>
      <c r="F3911" s="824">
        <v>31.080000000000002</v>
      </c>
      <c r="G3911" s="736">
        <v>39.4</v>
      </c>
      <c r="H3911" s="736">
        <v>20</v>
      </c>
      <c r="I3911" s="809">
        <v>76</v>
      </c>
      <c r="J3911" s="809">
        <v>41</v>
      </c>
      <c r="K3911" s="707">
        <v>0</v>
      </c>
      <c r="L3911" s="732">
        <v>7.86</v>
      </c>
      <c r="M3911" s="740">
        <v>1.18</v>
      </c>
      <c r="N3911" s="740">
        <v>0.92</v>
      </c>
      <c r="O3911" s="740">
        <f t="shared" si="733"/>
        <v>1.05</v>
      </c>
      <c r="P3911" s="642" t="s">
        <v>432</v>
      </c>
      <c r="Q3911" s="626" t="str">
        <f t="shared" si="736"/>
        <v>0.00.</v>
      </c>
    </row>
    <row r="3912" spans="1:17" ht="15" thickBot="1" x14ac:dyDescent="0.4">
      <c r="A3912" s="594">
        <v>28</v>
      </c>
      <c r="B3912" s="581">
        <v>29.28</v>
      </c>
      <c r="C3912" s="581">
        <v>30.359999999999996</v>
      </c>
      <c r="D3912" s="627">
        <v>30.359999999999996</v>
      </c>
      <c r="E3912" s="707">
        <v>0</v>
      </c>
      <c r="F3912" s="824">
        <v>31</v>
      </c>
      <c r="G3912" s="827">
        <v>37</v>
      </c>
      <c r="H3912" s="828">
        <v>19.600000000000001</v>
      </c>
      <c r="I3912" s="809">
        <v>96</v>
      </c>
      <c r="J3912" s="809">
        <v>51</v>
      </c>
      <c r="K3912" s="707">
        <v>0</v>
      </c>
      <c r="L3912" s="627">
        <v>4.82</v>
      </c>
      <c r="M3912" s="829">
        <v>1.1000000000000001</v>
      </c>
      <c r="N3912" s="830">
        <v>0.66</v>
      </c>
      <c r="O3912" s="740">
        <f t="shared" si="733"/>
        <v>0.88000000000000012</v>
      </c>
      <c r="P3912" s="642" t="s">
        <v>432</v>
      </c>
      <c r="Q3912" s="627">
        <v>7.5</v>
      </c>
    </row>
    <row r="3913" spans="1:17" ht="15" thickBot="1" x14ac:dyDescent="0.4">
      <c r="A3913" s="594">
        <v>29</v>
      </c>
      <c r="B3913" s="581">
        <v>28.560000000000002</v>
      </c>
      <c r="C3913" s="581">
        <v>29.759999999999998</v>
      </c>
      <c r="D3913" s="627">
        <v>29.759999999999998</v>
      </c>
      <c r="E3913" s="707">
        <v>0</v>
      </c>
      <c r="F3913" s="824">
        <v>31.2</v>
      </c>
      <c r="G3913" s="728">
        <v>36.6</v>
      </c>
      <c r="H3913" s="831">
        <v>20.399999999999999</v>
      </c>
      <c r="I3913" s="809">
        <v>96</v>
      </c>
      <c r="J3913" s="809">
        <v>42</v>
      </c>
      <c r="K3913" s="707">
        <v>0</v>
      </c>
      <c r="L3913" s="627">
        <v>5.88</v>
      </c>
      <c r="M3913" s="730">
        <v>1.44</v>
      </c>
      <c r="N3913" s="832">
        <v>0.48</v>
      </c>
      <c r="O3913" s="740">
        <f t="shared" si="733"/>
        <v>0.96</v>
      </c>
      <c r="P3913" s="642" t="s">
        <v>432</v>
      </c>
      <c r="Q3913" s="627">
        <v>3</v>
      </c>
    </row>
    <row r="3914" spans="1:17" x14ac:dyDescent="0.35">
      <c r="A3914" s="580" t="s">
        <v>16</v>
      </c>
      <c r="B3914" s="581">
        <f>SUM(B3905:B3913)</f>
        <v>278.03999999999996</v>
      </c>
      <c r="C3914" s="581">
        <f>SUM(C3905:C3913)</f>
        <v>281.44</v>
      </c>
      <c r="D3914" s="581">
        <f>SUM(D3905:D3913)</f>
        <v>281.44</v>
      </c>
      <c r="E3914" s="581"/>
      <c r="F3914" s="581">
        <f>SUM(F3905:F3913)</f>
        <v>278.64</v>
      </c>
      <c r="G3914" s="581">
        <f>SUM(G3905:G3913)</f>
        <v>344.6</v>
      </c>
      <c r="H3914" s="581">
        <f>SUM(H3905:H3913)</f>
        <v>182.60000000000002</v>
      </c>
      <c r="I3914" s="581">
        <f>SUM(I3905:I3913)</f>
        <v>791</v>
      </c>
      <c r="J3914" s="581">
        <f>SUM(J3905:J3913)</f>
        <v>367</v>
      </c>
      <c r="K3914" s="581"/>
      <c r="L3914" s="581">
        <f>SUM(L3905:L3913)</f>
        <v>62.78</v>
      </c>
      <c r="M3914" s="581">
        <f>SUM(M3905:M3913)</f>
        <v>9.81</v>
      </c>
      <c r="N3914" s="581">
        <f>SUM(N3905:N3913)</f>
        <v>4.2200000000000006</v>
      </c>
      <c r="O3914" s="740">
        <f t="shared" si="733"/>
        <v>7.0150000000000006</v>
      </c>
      <c r="P3914" s="581"/>
      <c r="Q3914" s="581"/>
    </row>
    <row r="3915" spans="1:17" x14ac:dyDescent="0.35">
      <c r="A3915" s="580" t="s">
        <v>18</v>
      </c>
      <c r="B3915" s="581">
        <f>AVERAGE(B3905:B3913)</f>
        <v>30.893333333333331</v>
      </c>
      <c r="C3915" s="581">
        <f>AVERAGE(C3905:C3913)</f>
        <v>31.271111111111111</v>
      </c>
      <c r="D3915" s="581">
        <f>AVERAGE(D3905:D3913)</f>
        <v>31.271111111111111</v>
      </c>
      <c r="E3915" s="581"/>
      <c r="F3915" s="581">
        <f>AVERAGE(F3905:F3913)</f>
        <v>30.959999999999997</v>
      </c>
      <c r="G3915" s="581">
        <f>AVERAGE(G3905:G3913)</f>
        <v>38.288888888888891</v>
      </c>
      <c r="H3915" s="581">
        <f>AVERAGE(H3905:H3913)</f>
        <v>20.288888888888891</v>
      </c>
      <c r="I3915" s="581">
        <f>AVERAGE(I3905:I3913)</f>
        <v>87.888888888888886</v>
      </c>
      <c r="J3915" s="581">
        <f>AVERAGE(J3905:J3913)</f>
        <v>40.777777777777779</v>
      </c>
      <c r="K3915" s="581"/>
      <c r="L3915" s="581">
        <f>AVERAGE(L3905:L3913)</f>
        <v>6.9755555555555553</v>
      </c>
      <c r="M3915" s="581">
        <f>AVERAGE(M3905:M3913)</f>
        <v>1.0900000000000001</v>
      </c>
      <c r="N3915" s="581">
        <f>AVERAGE(N3905:N3913)</f>
        <v>0.46888888888888897</v>
      </c>
      <c r="O3915" s="740">
        <f t="shared" si="733"/>
        <v>0.7794444444444445</v>
      </c>
      <c r="P3915" s="581"/>
      <c r="Q3915" s="581"/>
    </row>
    <row r="3916" spans="1:17" x14ac:dyDescent="0.35">
      <c r="A3916" s="580" t="s">
        <v>49</v>
      </c>
      <c r="B3916" s="581">
        <f>B3914+B3903+B3891</f>
        <v>893.04</v>
      </c>
      <c r="C3916" s="581">
        <f>C3914+C3903+C3891</f>
        <v>893.28</v>
      </c>
      <c r="D3916" s="581">
        <f>D3914+D3903+D3891</f>
        <v>893.28</v>
      </c>
      <c r="E3916" s="581"/>
      <c r="F3916" s="581">
        <f>F3914+F3903+F3891</f>
        <v>884.52</v>
      </c>
      <c r="G3916" s="581">
        <f>G3914+G3903+G3891</f>
        <v>1059.4000000000001</v>
      </c>
      <c r="H3916" s="581">
        <f>H3914+H3903+H3891</f>
        <v>579.80000000000007</v>
      </c>
      <c r="I3916" s="581">
        <f>I3914+I3903+I3891</f>
        <v>2627</v>
      </c>
      <c r="J3916" s="581">
        <f>J3914+J3903+J3891</f>
        <v>1341</v>
      </c>
      <c r="K3916" s="581"/>
      <c r="L3916" s="581">
        <f>L3914+L3903+L3891</f>
        <v>197.51</v>
      </c>
      <c r="M3916" s="581">
        <f>M3914+M3903+M3891</f>
        <v>31.31</v>
      </c>
      <c r="N3916" s="581">
        <f>N3914+N3903+N3891</f>
        <v>12.38</v>
      </c>
      <c r="O3916" s="740">
        <f t="shared" si="733"/>
        <v>21.844999999999999</v>
      </c>
      <c r="P3916" s="581"/>
      <c r="Q3916" s="581"/>
    </row>
    <row r="3917" spans="1:17" x14ac:dyDescent="0.35">
      <c r="A3917" s="580" t="s">
        <v>21</v>
      </c>
      <c r="B3917" s="581">
        <f>B3916/29</f>
        <v>30.794482758620688</v>
      </c>
      <c r="C3917" s="581">
        <f>C3916/29</f>
        <v>30.802758620689655</v>
      </c>
      <c r="D3917" s="581">
        <f>D3916/29</f>
        <v>30.802758620689655</v>
      </c>
      <c r="E3917" s="581"/>
      <c r="F3917" s="581">
        <f>F3916/29</f>
        <v>30.500689655172412</v>
      </c>
      <c r="G3917" s="581">
        <f>G3916/29</f>
        <v>36.531034482758621</v>
      </c>
      <c r="H3917" s="581">
        <f>H3916/29</f>
        <v>19.993103448275864</v>
      </c>
      <c r="I3917" s="581">
        <f>I3916/29</f>
        <v>90.58620689655173</v>
      </c>
      <c r="J3917" s="581">
        <f>J3916/29</f>
        <v>46.241379310344826</v>
      </c>
      <c r="K3917" s="581"/>
      <c r="L3917" s="581">
        <f>L3916/29</f>
        <v>6.8106896551724132</v>
      </c>
      <c r="M3917" s="581">
        <f>M3916/29</f>
        <v>1.0796551724137931</v>
      </c>
      <c r="N3917" s="581">
        <f>N3916/29</f>
        <v>0.42689655172413798</v>
      </c>
      <c r="O3917" s="740">
        <f t="shared" si="733"/>
        <v>0.75327586206896546</v>
      </c>
      <c r="P3917" s="581"/>
      <c r="Q3917" s="581"/>
    </row>
    <row r="3918" spans="1:17" x14ac:dyDescent="0.35">
      <c r="A3918" s="634"/>
      <c r="B3918" s="634"/>
      <c r="C3918" s="634"/>
      <c r="D3918" s="634"/>
      <c r="E3918" s="634"/>
      <c r="F3918" s="634"/>
      <c r="G3918" s="634"/>
      <c r="H3918" s="634"/>
      <c r="I3918" s="634"/>
      <c r="J3918" s="634"/>
      <c r="K3918" s="634"/>
      <c r="L3918" s="634"/>
      <c r="M3918" s="634"/>
      <c r="N3918" s="634"/>
      <c r="O3918" s="634"/>
      <c r="P3918" s="634"/>
      <c r="Q3918" s="634"/>
    </row>
    <row r="3919" spans="1:17" ht="21" thickBot="1" x14ac:dyDescent="0.4">
      <c r="A3919" s="634"/>
      <c r="B3919" s="1608" t="s">
        <v>439</v>
      </c>
      <c r="C3919" s="1608"/>
      <c r="D3919" s="1608"/>
      <c r="E3919" s="1608"/>
      <c r="F3919" s="1608"/>
      <c r="G3919" s="1608"/>
      <c r="H3919" s="1608"/>
      <c r="I3919" s="1608"/>
      <c r="J3919" s="1608"/>
      <c r="K3919" s="1608"/>
      <c r="L3919" s="1608"/>
      <c r="M3919" s="1608"/>
      <c r="N3919" s="658"/>
      <c r="O3919" s="658"/>
      <c r="P3919" s="657"/>
      <c r="Q3919" s="634"/>
    </row>
    <row r="3920" spans="1:17" ht="32.25" customHeight="1" x14ac:dyDescent="0.35">
      <c r="A3920" s="1569" t="s">
        <v>1</v>
      </c>
      <c r="B3920" s="1460" t="s">
        <v>23</v>
      </c>
      <c r="C3920" s="1578"/>
      <c r="D3920" s="1578"/>
      <c r="E3920" s="1578"/>
      <c r="F3920" s="1571"/>
      <c r="G3920" s="1460" t="s">
        <v>24</v>
      </c>
      <c r="H3920" s="1571"/>
      <c r="I3920" s="1460" t="s">
        <v>4</v>
      </c>
      <c r="J3920" s="1571"/>
      <c r="K3920" s="1572" t="s">
        <v>5</v>
      </c>
      <c r="L3920" s="1573"/>
      <c r="M3920" s="1590" t="s">
        <v>6</v>
      </c>
      <c r="N3920" s="1591"/>
      <c r="O3920" s="1592"/>
      <c r="P3920" s="1593" t="s">
        <v>7</v>
      </c>
      <c r="Q3920" s="1593" t="s">
        <v>8</v>
      </c>
    </row>
    <row r="3921" spans="1:17" ht="26.5" thickBot="1" x14ac:dyDescent="0.4">
      <c r="A3921" s="1597"/>
      <c r="B3921" s="568" t="s">
        <v>396</v>
      </c>
      <c r="C3921" s="568" t="s">
        <v>399</v>
      </c>
      <c r="D3921" s="709" t="s">
        <v>322</v>
      </c>
      <c r="E3921" s="709" t="s">
        <v>228</v>
      </c>
      <c r="F3921" s="709" t="s">
        <v>229</v>
      </c>
      <c r="G3921" s="568" t="s">
        <v>9</v>
      </c>
      <c r="H3921" s="568" t="s">
        <v>10</v>
      </c>
      <c r="I3921" s="568" t="s">
        <v>9</v>
      </c>
      <c r="J3921" s="568" t="s">
        <v>10</v>
      </c>
      <c r="K3921" s="568" t="s">
        <v>11</v>
      </c>
      <c r="L3921" s="568" t="s">
        <v>12</v>
      </c>
      <c r="M3921" s="606" t="s">
        <v>13</v>
      </c>
      <c r="N3921" s="606" t="s">
        <v>14</v>
      </c>
      <c r="O3921" s="606" t="s">
        <v>15</v>
      </c>
      <c r="P3921" s="1579"/>
      <c r="Q3921" s="1579"/>
    </row>
    <row r="3922" spans="1:17" ht="15" thickBot="1" x14ac:dyDescent="0.4">
      <c r="A3922" s="735">
        <v>1</v>
      </c>
      <c r="B3922" s="627">
        <v>31.360000000000003</v>
      </c>
      <c r="C3922" s="627">
        <v>30.68</v>
      </c>
      <c r="D3922" s="627">
        <v>31.72</v>
      </c>
      <c r="E3922" s="707">
        <v>0</v>
      </c>
      <c r="F3922" s="627">
        <v>31.639999999999997</v>
      </c>
      <c r="G3922" s="808">
        <v>38.799999999999997</v>
      </c>
      <c r="H3922" s="808">
        <v>22</v>
      </c>
      <c r="I3922" s="809">
        <v>84</v>
      </c>
      <c r="J3922" s="809">
        <v>37</v>
      </c>
      <c r="K3922" s="707">
        <v>0</v>
      </c>
      <c r="L3922" s="737">
        <v>9.84</v>
      </c>
      <c r="M3922" s="833">
        <v>1.54</v>
      </c>
      <c r="N3922" s="808">
        <v>0.95</v>
      </c>
      <c r="O3922" s="740">
        <f>AVERAGE(M3922:N3922)</f>
        <v>1.2450000000000001</v>
      </c>
      <c r="P3922" s="642" t="s">
        <v>432</v>
      </c>
      <c r="Q3922" s="626" t="str">
        <f t="shared" ref="Q3922:Q3926" si="737">$Q$3817</f>
        <v>0.00.</v>
      </c>
    </row>
    <row r="3923" spans="1:17" ht="15" thickBot="1" x14ac:dyDescent="0.4">
      <c r="A3923" s="735">
        <v>2</v>
      </c>
      <c r="B3923" s="581">
        <v>30.360000000000003</v>
      </c>
      <c r="C3923" s="581">
        <v>29.839999999999996</v>
      </c>
      <c r="D3923" s="627">
        <v>31.880000000000003</v>
      </c>
      <c r="E3923" s="707">
        <v>0</v>
      </c>
      <c r="F3923" s="707">
        <v>31.479999999999997</v>
      </c>
      <c r="G3923" s="810">
        <v>38.799999999999997</v>
      </c>
      <c r="H3923" s="810">
        <v>21.4</v>
      </c>
      <c r="I3923" s="809">
        <v>78</v>
      </c>
      <c r="J3923" s="811">
        <v>48</v>
      </c>
      <c r="K3923" s="707">
        <v>0</v>
      </c>
      <c r="L3923" s="732">
        <v>7.46</v>
      </c>
      <c r="M3923" s="808">
        <v>0.97</v>
      </c>
      <c r="N3923" s="808">
        <v>0.24</v>
      </c>
      <c r="O3923" s="740">
        <f t="shared" ref="O3923:O3960" si="738">AVERAGE(M3923:N3923)</f>
        <v>0.60499999999999998</v>
      </c>
      <c r="P3923" s="642" t="s">
        <v>432</v>
      </c>
      <c r="Q3923" s="626" t="str">
        <f t="shared" si="737"/>
        <v>0.00.</v>
      </c>
    </row>
    <row r="3924" spans="1:17" ht="15" thickBot="1" x14ac:dyDescent="0.4">
      <c r="A3924" s="594">
        <v>3</v>
      </c>
      <c r="B3924" s="581">
        <v>30.880000000000003</v>
      </c>
      <c r="C3924" s="581">
        <v>30</v>
      </c>
      <c r="D3924" s="627">
        <v>31.160000000000004</v>
      </c>
      <c r="E3924" s="707">
        <v>0</v>
      </c>
      <c r="F3924" s="627">
        <v>31.6</v>
      </c>
      <c r="G3924" s="810">
        <v>37</v>
      </c>
      <c r="H3924" s="810">
        <v>20</v>
      </c>
      <c r="I3924" s="822">
        <v>92</v>
      </c>
      <c r="J3924" s="811">
        <v>36</v>
      </c>
      <c r="K3924" s="707">
        <v>0</v>
      </c>
      <c r="L3924" s="732">
        <v>6.8599999999999994</v>
      </c>
      <c r="M3924" s="808">
        <v>0.94</v>
      </c>
      <c r="N3924" s="808">
        <v>0.8</v>
      </c>
      <c r="O3924" s="740">
        <f t="shared" si="738"/>
        <v>0.87</v>
      </c>
      <c r="P3924" s="642" t="s">
        <v>432</v>
      </c>
      <c r="Q3924" s="626" t="str">
        <f t="shared" si="737"/>
        <v>0.00.</v>
      </c>
    </row>
    <row r="3925" spans="1:17" ht="15" thickBot="1" x14ac:dyDescent="0.4">
      <c r="A3925" s="594">
        <v>4</v>
      </c>
      <c r="B3925" s="627">
        <v>30.04</v>
      </c>
      <c r="C3925" s="627">
        <v>30.32</v>
      </c>
      <c r="D3925" s="581">
        <v>31.28</v>
      </c>
      <c r="E3925" s="707">
        <v>0</v>
      </c>
      <c r="F3925" s="627">
        <v>31.6</v>
      </c>
      <c r="G3925" s="810">
        <v>36.4</v>
      </c>
      <c r="H3925" s="810">
        <v>21.4</v>
      </c>
      <c r="I3925" s="822">
        <v>92</v>
      </c>
      <c r="J3925" s="811">
        <v>71</v>
      </c>
      <c r="K3925" s="707">
        <v>0</v>
      </c>
      <c r="L3925" s="732">
        <v>7.08</v>
      </c>
      <c r="M3925" s="808">
        <v>0.82</v>
      </c>
      <c r="N3925" s="640">
        <v>0.28999999999999998</v>
      </c>
      <c r="O3925" s="740">
        <f t="shared" si="738"/>
        <v>0.55499999999999994</v>
      </c>
      <c r="P3925" s="642" t="s">
        <v>432</v>
      </c>
      <c r="Q3925" s="626" t="str">
        <f t="shared" si="737"/>
        <v>0.00.</v>
      </c>
    </row>
    <row r="3926" spans="1:17" ht="15" thickBot="1" x14ac:dyDescent="0.4">
      <c r="A3926" s="594">
        <v>5</v>
      </c>
      <c r="B3926" s="627">
        <v>30.04</v>
      </c>
      <c r="C3926" s="627">
        <v>29.440000000000005</v>
      </c>
      <c r="D3926" s="581">
        <v>31.04</v>
      </c>
      <c r="E3926" s="707">
        <v>0</v>
      </c>
      <c r="F3926" s="627">
        <v>31.6</v>
      </c>
      <c r="G3926" s="810">
        <v>32.6</v>
      </c>
      <c r="H3926" s="810">
        <v>21</v>
      </c>
      <c r="I3926" s="822">
        <v>92</v>
      </c>
      <c r="J3926" s="811">
        <v>55</v>
      </c>
      <c r="K3926" s="707">
        <v>0</v>
      </c>
      <c r="L3926" s="732">
        <v>5.0600000000000005</v>
      </c>
      <c r="M3926" s="640">
        <v>0.75</v>
      </c>
      <c r="N3926" s="813">
        <v>0.17</v>
      </c>
      <c r="O3926" s="740">
        <f t="shared" si="738"/>
        <v>0.46</v>
      </c>
      <c r="P3926" s="642" t="s">
        <v>432</v>
      </c>
      <c r="Q3926" s="626" t="str">
        <f t="shared" si="737"/>
        <v>0.00.</v>
      </c>
    </row>
    <row r="3927" spans="1:17" ht="27" thickBot="1" x14ac:dyDescent="0.4">
      <c r="A3927" s="594">
        <v>6</v>
      </c>
      <c r="B3927" s="604">
        <v>32.1</v>
      </c>
      <c r="C3927" s="581">
        <v>30.320000000000004</v>
      </c>
      <c r="D3927" s="581">
        <v>30.119999999999997</v>
      </c>
      <c r="E3927" s="707">
        <v>0</v>
      </c>
      <c r="F3927" s="627">
        <v>31.560000000000002</v>
      </c>
      <c r="G3927" s="810">
        <v>33.200000000000003</v>
      </c>
      <c r="H3927" s="810">
        <v>19.2</v>
      </c>
      <c r="I3927" s="822">
        <v>96</v>
      </c>
      <c r="J3927" s="811">
        <v>68</v>
      </c>
      <c r="K3927" s="707">
        <v>0</v>
      </c>
      <c r="L3927" s="732" t="s">
        <v>408</v>
      </c>
      <c r="M3927" s="813">
        <v>1.5</v>
      </c>
      <c r="N3927" s="640">
        <v>0.24</v>
      </c>
      <c r="O3927" s="740">
        <f t="shared" si="738"/>
        <v>0.87</v>
      </c>
      <c r="P3927" s="642" t="s">
        <v>432</v>
      </c>
      <c r="Q3927" s="627">
        <v>4.7</v>
      </c>
    </row>
    <row r="3928" spans="1:17" ht="15" thickBot="1" x14ac:dyDescent="0.4">
      <c r="A3928" s="594">
        <v>7</v>
      </c>
      <c r="B3928" s="581">
        <v>27.879999999999995</v>
      </c>
      <c r="C3928" s="581">
        <v>28.359999999999996</v>
      </c>
      <c r="D3928" s="627">
        <v>29.439999999999998</v>
      </c>
      <c r="E3928" s="707">
        <v>0</v>
      </c>
      <c r="F3928" s="627">
        <v>31.4</v>
      </c>
      <c r="G3928" s="810">
        <v>36.4</v>
      </c>
      <c r="H3928" s="810">
        <v>19.399999999999999</v>
      </c>
      <c r="I3928" s="822">
        <v>92</v>
      </c>
      <c r="J3928" s="811">
        <v>34</v>
      </c>
      <c r="K3928" s="707">
        <v>0</v>
      </c>
      <c r="L3928" s="732">
        <v>4.04</v>
      </c>
      <c r="M3928" s="640">
        <v>1.1599999999999999</v>
      </c>
      <c r="N3928" s="813">
        <v>0.43</v>
      </c>
      <c r="O3928" s="740">
        <f t="shared" si="738"/>
        <v>0.79499999999999993</v>
      </c>
      <c r="P3928" s="642" t="s">
        <v>432</v>
      </c>
      <c r="Q3928" s="627">
        <v>11</v>
      </c>
    </row>
    <row r="3929" spans="1:17" ht="15" thickBot="1" x14ac:dyDescent="0.4">
      <c r="A3929" s="594">
        <v>8</v>
      </c>
      <c r="B3929" s="581">
        <v>29.439999999999998</v>
      </c>
      <c r="C3929" s="581">
        <v>28.639999999999997</v>
      </c>
      <c r="D3929" s="627">
        <v>30.320000000000004</v>
      </c>
      <c r="E3929" s="707">
        <v>0</v>
      </c>
      <c r="F3929" s="627">
        <v>31.479999999999997</v>
      </c>
      <c r="G3929" s="810">
        <v>39</v>
      </c>
      <c r="H3929" s="810">
        <v>22</v>
      </c>
      <c r="I3929" s="822">
        <v>77</v>
      </c>
      <c r="J3929" s="811">
        <v>38</v>
      </c>
      <c r="K3929" s="707">
        <v>0</v>
      </c>
      <c r="L3929" s="732">
        <v>6.46</v>
      </c>
      <c r="M3929" s="813">
        <v>1.28</v>
      </c>
      <c r="N3929" s="808">
        <v>0.83</v>
      </c>
      <c r="O3929" s="740">
        <f t="shared" si="738"/>
        <v>1.0549999999999999</v>
      </c>
      <c r="P3929" s="642" t="s">
        <v>432</v>
      </c>
      <c r="Q3929" s="626" t="str">
        <f>$Q$3817</f>
        <v>0.00.</v>
      </c>
    </row>
    <row r="3930" spans="1:17" ht="15" thickBot="1" x14ac:dyDescent="0.4">
      <c r="A3930" s="594">
        <v>9</v>
      </c>
      <c r="B3930" s="581">
        <v>30.320000000000004</v>
      </c>
      <c r="C3930" s="581">
        <v>29.436</v>
      </c>
      <c r="D3930" s="627">
        <v>30.76</v>
      </c>
      <c r="E3930" s="707">
        <v>0</v>
      </c>
      <c r="F3930" s="627">
        <v>31.080000000000002</v>
      </c>
      <c r="G3930" s="810">
        <v>35</v>
      </c>
      <c r="H3930" s="810">
        <v>19.8</v>
      </c>
      <c r="I3930" s="822">
        <v>96</v>
      </c>
      <c r="J3930" s="811">
        <v>77</v>
      </c>
      <c r="K3930" s="707">
        <v>0</v>
      </c>
      <c r="L3930" s="732">
        <v>4.5599999999999996</v>
      </c>
      <c r="M3930" s="813">
        <v>0.64</v>
      </c>
      <c r="N3930" s="813">
        <v>0.08</v>
      </c>
      <c r="O3930" s="740">
        <f t="shared" si="738"/>
        <v>0.36</v>
      </c>
      <c r="P3930" s="642" t="s">
        <v>432</v>
      </c>
      <c r="Q3930" s="627">
        <v>31.4</v>
      </c>
    </row>
    <row r="3931" spans="1:17" ht="15" thickBot="1" x14ac:dyDescent="0.4">
      <c r="A3931" s="735">
        <v>10</v>
      </c>
      <c r="B3931" s="581">
        <v>28.639999999999997</v>
      </c>
      <c r="C3931" s="581">
        <v>28.759999999999998</v>
      </c>
      <c r="D3931" s="627">
        <v>29.160000000000004</v>
      </c>
      <c r="E3931" s="707">
        <v>0</v>
      </c>
      <c r="F3931" s="627">
        <v>31.2</v>
      </c>
      <c r="G3931" s="810">
        <v>34.799999999999997</v>
      </c>
      <c r="H3931" s="810">
        <v>20</v>
      </c>
      <c r="I3931" s="822">
        <v>96</v>
      </c>
      <c r="J3931" s="811">
        <v>60</v>
      </c>
      <c r="K3931" s="707">
        <v>0</v>
      </c>
      <c r="L3931" s="732">
        <v>4.5600000000000005</v>
      </c>
      <c r="M3931" s="813">
        <v>0.99</v>
      </c>
      <c r="N3931" s="640">
        <v>0.2</v>
      </c>
      <c r="O3931" s="740">
        <f t="shared" si="738"/>
        <v>0.59499999999999997</v>
      </c>
      <c r="P3931" s="642" t="s">
        <v>432</v>
      </c>
      <c r="Q3931" s="626" t="str">
        <f>$Q$3817</f>
        <v>0.00.</v>
      </c>
    </row>
    <row r="3932" spans="1:17" x14ac:dyDescent="0.35">
      <c r="A3932" s="580" t="s">
        <v>16</v>
      </c>
      <c r="B3932" s="581">
        <f>SUM(B3922:B3931)</f>
        <v>301.06</v>
      </c>
      <c r="C3932" s="581">
        <f>SUM(C3922:C3931)</f>
        <v>295.79599999999994</v>
      </c>
      <c r="D3932" s="581">
        <f>SUM(D3922:D3931)</f>
        <v>306.88000000000005</v>
      </c>
      <c r="E3932" s="581"/>
      <c r="F3932" s="581">
        <f>SUM(F3922:F3931)</f>
        <v>314.64</v>
      </c>
      <c r="G3932" s="581">
        <f>SUM(G3922:G3931)</f>
        <v>362.00000000000006</v>
      </c>
      <c r="H3932" s="581">
        <f>SUM(H3922:H3931)</f>
        <v>206.20000000000002</v>
      </c>
      <c r="I3932" s="581">
        <f>SUM(I3922:I3931)</f>
        <v>895</v>
      </c>
      <c r="J3932" s="581">
        <f>SUM(J3922:J3931)</f>
        <v>524</v>
      </c>
      <c r="K3932" s="581"/>
      <c r="L3932" s="581">
        <f>SUM(L3922:L3931)</f>
        <v>55.920000000000009</v>
      </c>
      <c r="M3932" s="581">
        <f>SUM(M3922:M3931)</f>
        <v>10.59</v>
      </c>
      <c r="N3932" s="581">
        <f>SUM(N3922:N3931)</f>
        <v>4.2299999999999995</v>
      </c>
      <c r="O3932" s="740">
        <f t="shared" si="738"/>
        <v>7.41</v>
      </c>
      <c r="P3932" s="581"/>
      <c r="Q3932" s="581"/>
    </row>
    <row r="3933" spans="1:17" ht="15" thickBot="1" x14ac:dyDescent="0.4">
      <c r="A3933" s="580" t="s">
        <v>18</v>
      </c>
      <c r="B3933" s="581">
        <f>AVERAGE(B3922:B3931)</f>
        <v>30.106000000000002</v>
      </c>
      <c r="C3933" s="581">
        <f>AVERAGE(C3922:C3931)</f>
        <v>29.579599999999992</v>
      </c>
      <c r="D3933" s="581">
        <f>AVERAGE(D3922:D3931)</f>
        <v>30.688000000000006</v>
      </c>
      <c r="E3933" s="581"/>
      <c r="F3933" s="581">
        <f>AVERAGE(F3922:F3931)</f>
        <v>31.463999999999999</v>
      </c>
      <c r="G3933" s="581">
        <f>AVERAGE(G3922:G3931)</f>
        <v>36.200000000000003</v>
      </c>
      <c r="H3933" s="581">
        <f>AVERAGE(H3922:H3931)</f>
        <v>20.62</v>
      </c>
      <c r="I3933" s="581">
        <f>AVERAGE(I3922:I3931)</f>
        <v>89.5</v>
      </c>
      <c r="J3933" s="581">
        <f>AVERAGE(J3922:J3931)</f>
        <v>52.4</v>
      </c>
      <c r="K3933" s="581"/>
      <c r="L3933" s="581">
        <f>AVERAGE(L3922:L3931)</f>
        <v>6.2133333333333347</v>
      </c>
      <c r="M3933" s="581">
        <f>AVERAGE(M3922:M3931)</f>
        <v>1.0589999999999999</v>
      </c>
      <c r="N3933" s="581">
        <f>AVERAGE(N3922:N3931)</f>
        <v>0.42299999999999993</v>
      </c>
      <c r="O3933" s="740">
        <f t="shared" si="738"/>
        <v>0.74099999999999988</v>
      </c>
      <c r="P3933" s="581"/>
      <c r="Q3933" s="581"/>
    </row>
    <row r="3934" spans="1:17" ht="15" thickBot="1" x14ac:dyDescent="0.4">
      <c r="A3934" s="735">
        <v>11</v>
      </c>
      <c r="B3934" s="581">
        <v>30.520000000000003</v>
      </c>
      <c r="C3934" s="581">
        <v>29.32</v>
      </c>
      <c r="D3934" s="627">
        <v>29.080000000000002</v>
      </c>
      <c r="E3934" s="707">
        <v>0</v>
      </c>
      <c r="F3934" s="627">
        <v>31.2</v>
      </c>
      <c r="G3934" s="583">
        <v>29.6</v>
      </c>
      <c r="H3934" s="583">
        <v>21.4</v>
      </c>
      <c r="I3934" s="732">
        <v>96</v>
      </c>
      <c r="J3934" s="811">
        <v>66</v>
      </c>
      <c r="K3934" s="707">
        <v>0</v>
      </c>
      <c r="L3934" s="732">
        <v>8.1</v>
      </c>
      <c r="M3934" s="815">
        <v>0.6</v>
      </c>
      <c r="N3934" s="816">
        <v>0.18</v>
      </c>
      <c r="O3934" s="740">
        <f t="shared" si="738"/>
        <v>0.39</v>
      </c>
      <c r="P3934" s="642" t="s">
        <v>432</v>
      </c>
      <c r="Q3934" s="627">
        <v>3.2</v>
      </c>
    </row>
    <row r="3935" spans="1:17" ht="15" thickBot="1" x14ac:dyDescent="0.4">
      <c r="A3935" s="594">
        <v>12</v>
      </c>
      <c r="B3935" s="581">
        <v>29.160000000000004</v>
      </c>
      <c r="C3935" s="581">
        <v>29.24</v>
      </c>
      <c r="D3935" s="627">
        <v>28.919999999999998</v>
      </c>
      <c r="E3935" s="707">
        <v>0</v>
      </c>
      <c r="F3935" s="627">
        <v>31.2</v>
      </c>
      <c r="G3935" s="583">
        <v>35</v>
      </c>
      <c r="H3935" s="583">
        <v>20.399999999999999</v>
      </c>
      <c r="I3935" s="732">
        <v>96</v>
      </c>
      <c r="J3935" s="811">
        <v>55</v>
      </c>
      <c r="K3935" s="707">
        <v>0</v>
      </c>
      <c r="L3935" s="732">
        <v>9.44</v>
      </c>
      <c r="M3935" s="817">
        <v>0.88</v>
      </c>
      <c r="N3935" s="818">
        <v>0.17</v>
      </c>
      <c r="O3935" s="740">
        <f t="shared" si="738"/>
        <v>0.52500000000000002</v>
      </c>
      <c r="P3935" s="642" t="s">
        <v>432</v>
      </c>
      <c r="Q3935" s="627">
        <v>2.2000000000000002</v>
      </c>
    </row>
    <row r="3936" spans="1:17" ht="15" thickBot="1" x14ac:dyDescent="0.4">
      <c r="A3936" s="594">
        <v>13</v>
      </c>
      <c r="B3936" s="581">
        <v>31.560000000000002</v>
      </c>
      <c r="C3936" s="671">
        <v>30.160000000000004</v>
      </c>
      <c r="D3936" s="675">
        <v>29.4</v>
      </c>
      <c r="E3936" s="707">
        <v>0</v>
      </c>
      <c r="F3936" s="675">
        <v>31.160000000000004</v>
      </c>
      <c r="G3936" s="670">
        <v>37</v>
      </c>
      <c r="H3936" s="670">
        <v>20.399999999999999</v>
      </c>
      <c r="I3936" s="732">
        <v>96</v>
      </c>
      <c r="J3936" s="811">
        <v>45</v>
      </c>
      <c r="K3936" s="707">
        <v>0</v>
      </c>
      <c r="L3936" s="732">
        <v>6.46</v>
      </c>
      <c r="M3936" s="818">
        <v>1.1499999999999999</v>
      </c>
      <c r="N3936" s="816">
        <v>1.06</v>
      </c>
      <c r="O3936" s="740">
        <f t="shared" si="738"/>
        <v>1.105</v>
      </c>
      <c r="P3936" s="642" t="s">
        <v>432</v>
      </c>
      <c r="Q3936" s="678" t="str">
        <f t="shared" ref="Q3936:Q3938" si="739">$Q$3817</f>
        <v>0.00.</v>
      </c>
    </row>
    <row r="3937" spans="1:17" ht="15" thickBot="1" x14ac:dyDescent="0.4">
      <c r="A3937" s="594">
        <v>14</v>
      </c>
      <c r="B3937" s="581">
        <v>29.2</v>
      </c>
      <c r="C3937" s="671">
        <v>29.72</v>
      </c>
      <c r="D3937" s="675">
        <v>29.48</v>
      </c>
      <c r="E3937" s="707">
        <v>0</v>
      </c>
      <c r="F3937" s="675">
        <v>31.160000000000004</v>
      </c>
      <c r="G3937" s="670">
        <v>36</v>
      </c>
      <c r="H3937" s="670">
        <v>21.8</v>
      </c>
      <c r="I3937" s="732">
        <v>77</v>
      </c>
      <c r="J3937" s="811">
        <v>34</v>
      </c>
      <c r="K3937" s="707">
        <v>0</v>
      </c>
      <c r="L3937" s="732">
        <v>2.9</v>
      </c>
      <c r="M3937" s="818">
        <v>1.62</v>
      </c>
      <c r="N3937" s="819">
        <v>0.34</v>
      </c>
      <c r="O3937" s="740">
        <f t="shared" si="738"/>
        <v>0.98000000000000009</v>
      </c>
      <c r="P3937" s="642" t="s">
        <v>432</v>
      </c>
      <c r="Q3937" s="678" t="str">
        <f t="shared" si="739"/>
        <v>0.00.</v>
      </c>
    </row>
    <row r="3938" spans="1:17" ht="15" thickBot="1" x14ac:dyDescent="0.4">
      <c r="A3938" s="594">
        <v>15</v>
      </c>
      <c r="B3938" s="671">
        <v>28.199999999999996</v>
      </c>
      <c r="C3938" s="671">
        <v>28.159999999999997</v>
      </c>
      <c r="D3938" s="675">
        <v>29.919999999999998</v>
      </c>
      <c r="E3938" s="707">
        <v>0</v>
      </c>
      <c r="F3938" s="675">
        <v>31.119999999999997</v>
      </c>
      <c r="G3938" s="670">
        <v>36</v>
      </c>
      <c r="H3938" s="670">
        <v>21.4</v>
      </c>
      <c r="I3938" s="732">
        <v>92</v>
      </c>
      <c r="J3938" s="811">
        <v>50</v>
      </c>
      <c r="K3938" s="707">
        <v>0</v>
      </c>
      <c r="L3938" s="732">
        <v>4.42</v>
      </c>
      <c r="M3938" s="818">
        <v>0.95</v>
      </c>
      <c r="N3938" s="819">
        <v>0.52</v>
      </c>
      <c r="O3938" s="740">
        <f t="shared" si="738"/>
        <v>0.73499999999999999</v>
      </c>
      <c r="P3938" s="642" t="s">
        <v>432</v>
      </c>
      <c r="Q3938" s="678" t="str">
        <f t="shared" si="739"/>
        <v>0.00.</v>
      </c>
    </row>
    <row r="3939" spans="1:17" ht="15" thickBot="1" x14ac:dyDescent="0.4">
      <c r="A3939" s="594">
        <v>16</v>
      </c>
      <c r="B3939" s="671">
        <v>28.76</v>
      </c>
      <c r="C3939" s="671">
        <v>28.439999999999998</v>
      </c>
      <c r="D3939" s="675">
        <v>29.759999999999998</v>
      </c>
      <c r="E3939" s="707">
        <v>0</v>
      </c>
      <c r="F3939" s="675">
        <v>31.04</v>
      </c>
      <c r="G3939" s="670">
        <v>30.4</v>
      </c>
      <c r="H3939" s="670">
        <v>21.2</v>
      </c>
      <c r="I3939" s="732">
        <v>96</v>
      </c>
      <c r="J3939" s="811">
        <v>68</v>
      </c>
      <c r="K3939" s="707">
        <v>0</v>
      </c>
      <c r="L3939" s="732">
        <v>5.1199999999999992</v>
      </c>
      <c r="M3939" s="817">
        <v>0.88</v>
      </c>
      <c r="N3939" s="818">
        <v>0.17</v>
      </c>
      <c r="O3939" s="740">
        <f t="shared" si="738"/>
        <v>0.52500000000000002</v>
      </c>
      <c r="P3939" s="642" t="s">
        <v>432</v>
      </c>
      <c r="Q3939" s="675">
        <v>11.2</v>
      </c>
    </row>
    <row r="3940" spans="1:17" ht="15" thickBot="1" x14ac:dyDescent="0.4">
      <c r="A3940" s="594">
        <v>17</v>
      </c>
      <c r="B3940" s="671">
        <v>29.880000000000003</v>
      </c>
      <c r="C3940" s="671">
        <v>28.959999999999997</v>
      </c>
      <c r="D3940" s="675">
        <v>29.080000000000002</v>
      </c>
      <c r="E3940" s="707">
        <v>0</v>
      </c>
      <c r="F3940" s="675">
        <v>31</v>
      </c>
      <c r="G3940" s="670">
        <v>34</v>
      </c>
      <c r="H3940" s="670">
        <v>19.600000000000001</v>
      </c>
      <c r="I3940" s="732">
        <v>96</v>
      </c>
      <c r="J3940" s="811">
        <v>68</v>
      </c>
      <c r="K3940" s="707">
        <v>0</v>
      </c>
      <c r="L3940" s="732">
        <v>6.8599999999999994</v>
      </c>
      <c r="M3940" s="818">
        <v>0.64</v>
      </c>
      <c r="N3940" s="818">
        <v>1.69</v>
      </c>
      <c r="O3940" s="740">
        <f t="shared" si="738"/>
        <v>1.165</v>
      </c>
      <c r="P3940" s="642" t="s">
        <v>432</v>
      </c>
      <c r="Q3940" s="675"/>
    </row>
    <row r="3941" spans="1:17" ht="15" thickBot="1" x14ac:dyDescent="0.4">
      <c r="A3941" s="594">
        <v>18</v>
      </c>
      <c r="B3941" s="671">
        <v>31.48</v>
      </c>
      <c r="C3941" s="671">
        <v>30.28</v>
      </c>
      <c r="D3941" s="675">
        <v>29.119999999999997</v>
      </c>
      <c r="E3941" s="707">
        <v>0</v>
      </c>
      <c r="F3941" s="675">
        <v>31.04</v>
      </c>
      <c r="G3941" s="670">
        <v>36</v>
      </c>
      <c r="H3941" s="670">
        <v>20</v>
      </c>
      <c r="I3941" s="732">
        <v>92</v>
      </c>
      <c r="J3941" s="811">
        <v>44</v>
      </c>
      <c r="K3941" s="707">
        <v>0</v>
      </c>
      <c r="L3941" s="732">
        <v>7.94</v>
      </c>
      <c r="M3941" s="818">
        <v>0.87</v>
      </c>
      <c r="N3941" s="817">
        <v>0.64</v>
      </c>
      <c r="O3941" s="740">
        <f t="shared" si="738"/>
        <v>0.755</v>
      </c>
      <c r="P3941" s="642" t="s">
        <v>432</v>
      </c>
      <c r="Q3941" s="675"/>
    </row>
    <row r="3942" spans="1:17" ht="15" thickBot="1" x14ac:dyDescent="0.4">
      <c r="A3942" s="594">
        <v>19</v>
      </c>
      <c r="B3942" s="671">
        <v>31.080000000000002</v>
      </c>
      <c r="C3942" s="671">
        <v>30.4</v>
      </c>
      <c r="D3942" s="675">
        <v>29.360000000000003</v>
      </c>
      <c r="E3942" s="707">
        <v>0</v>
      </c>
      <c r="F3942" s="675">
        <v>31</v>
      </c>
      <c r="G3942" s="670">
        <v>33.799999999999997</v>
      </c>
      <c r="H3942" s="670">
        <v>20.8</v>
      </c>
      <c r="I3942" s="732">
        <v>92</v>
      </c>
      <c r="J3942" s="811">
        <v>63</v>
      </c>
      <c r="K3942" s="707">
        <v>0</v>
      </c>
      <c r="L3942" s="732">
        <v>6.85</v>
      </c>
      <c r="M3942" s="808">
        <v>1.2</v>
      </c>
      <c r="N3942" s="808">
        <v>0.17</v>
      </c>
      <c r="O3942" s="740">
        <f t="shared" si="738"/>
        <v>0.68499999999999994</v>
      </c>
      <c r="P3942" s="710">
        <v>4.3</v>
      </c>
      <c r="Q3942" s="675">
        <v>3.2</v>
      </c>
    </row>
    <row r="3943" spans="1:17" ht="27" thickBot="1" x14ac:dyDescent="0.4">
      <c r="A3943" s="735">
        <v>20</v>
      </c>
      <c r="B3943" s="671">
        <v>32.160000000000004</v>
      </c>
      <c r="C3943" s="671">
        <v>31</v>
      </c>
      <c r="D3943" s="675">
        <v>29.639999999999997</v>
      </c>
      <c r="E3943" s="707">
        <v>0</v>
      </c>
      <c r="F3943" s="675">
        <v>31</v>
      </c>
      <c r="G3943" s="825">
        <v>37</v>
      </c>
      <c r="H3943" s="825">
        <v>21</v>
      </c>
      <c r="I3943" s="834">
        <v>96</v>
      </c>
      <c r="J3943" s="811">
        <v>46</v>
      </c>
      <c r="K3943" s="707">
        <v>0</v>
      </c>
      <c r="L3943" s="732" t="s">
        <v>408</v>
      </c>
      <c r="M3943" s="808">
        <v>1.29</v>
      </c>
      <c r="N3943" s="808">
        <v>0.4</v>
      </c>
      <c r="O3943" s="740">
        <f t="shared" si="738"/>
        <v>0.84499999999999997</v>
      </c>
      <c r="P3943" s="835">
        <v>9.3000000000000007</v>
      </c>
      <c r="Q3943" s="678" t="str">
        <f t="shared" ref="Q3943:Q3947" si="740">$Q$3817</f>
        <v>0.00.</v>
      </c>
    </row>
    <row r="3944" spans="1:17" x14ac:dyDescent="0.35">
      <c r="A3944" s="580" t="s">
        <v>16</v>
      </c>
      <c r="B3944" s="581">
        <f>SUM(B3934:B3943)</f>
        <v>302</v>
      </c>
      <c r="C3944" s="581">
        <f>SUM(C3934:C3943)</f>
        <v>295.68</v>
      </c>
      <c r="D3944" s="581">
        <f>SUM(D3934:D3943)</f>
        <v>293.76</v>
      </c>
      <c r="E3944" s="581"/>
      <c r="F3944" s="581">
        <f>SUM(F3934:F3943)</f>
        <v>310.91999999999996</v>
      </c>
      <c r="G3944" s="581">
        <f>SUM(G3934:G3943)</f>
        <v>344.8</v>
      </c>
      <c r="H3944" s="581">
        <f>SUM(H3934:H3943)</f>
        <v>208.00000000000003</v>
      </c>
      <c r="I3944" s="581">
        <f>SUM(I3934:I3943)</f>
        <v>929</v>
      </c>
      <c r="J3944" s="581">
        <f>SUM(J3934:J3943)</f>
        <v>539</v>
      </c>
      <c r="K3944" s="581"/>
      <c r="L3944" s="581">
        <f>SUM(L3934:L3943)</f>
        <v>58.089999999999996</v>
      </c>
      <c r="M3944" s="581">
        <f>SUM(M3934:M3943)</f>
        <v>10.079999999999998</v>
      </c>
      <c r="N3944" s="581">
        <f>SUM(N3934:N3943)</f>
        <v>5.3400000000000007</v>
      </c>
      <c r="O3944" s="740">
        <f t="shared" si="738"/>
        <v>7.7099999999999991</v>
      </c>
      <c r="P3944" s="581"/>
      <c r="Q3944" s="581" t="str">
        <f t="shared" si="740"/>
        <v>0.00.</v>
      </c>
    </row>
    <row r="3945" spans="1:17" ht="15" thickBot="1" x14ac:dyDescent="0.4">
      <c r="A3945" s="580" t="s">
        <v>18</v>
      </c>
      <c r="B3945" s="581">
        <f>AVERAGE(B3934:B3943)</f>
        <v>30.2</v>
      </c>
      <c r="C3945" s="581">
        <f>AVERAGE(C3934:C3943)</f>
        <v>29.568000000000001</v>
      </c>
      <c r="D3945" s="581">
        <f>AVERAGE(D3934:D3943)</f>
        <v>29.375999999999998</v>
      </c>
      <c r="E3945" s="581"/>
      <c r="F3945" s="581">
        <f>AVERAGE(F3934:F3943)</f>
        <v>31.091999999999995</v>
      </c>
      <c r="G3945" s="581">
        <f>AVERAGE(G3934:G3943)</f>
        <v>34.480000000000004</v>
      </c>
      <c r="H3945" s="581">
        <f>AVERAGE(H3934:H3943)</f>
        <v>20.800000000000004</v>
      </c>
      <c r="I3945" s="581">
        <f>AVERAGE(I3934:I3943)</f>
        <v>92.9</v>
      </c>
      <c r="J3945" s="581">
        <f>AVERAGE(J3934:J3943)</f>
        <v>53.9</v>
      </c>
      <c r="K3945" s="581"/>
      <c r="L3945" s="581">
        <f>AVERAGE(L3934:L3943)</f>
        <v>6.4544444444444444</v>
      </c>
      <c r="M3945" s="581">
        <f>AVERAGE(M3934:M3943)</f>
        <v>1.0079999999999998</v>
      </c>
      <c r="N3945" s="581">
        <f>AVERAGE(N3934:N3943)</f>
        <v>0.53400000000000003</v>
      </c>
      <c r="O3945" s="740">
        <f t="shared" si="738"/>
        <v>0.77099999999999991</v>
      </c>
      <c r="P3945" s="581"/>
      <c r="Q3945" s="581" t="str">
        <f t="shared" si="740"/>
        <v>0.00.</v>
      </c>
    </row>
    <row r="3946" spans="1:17" ht="15" thickBot="1" x14ac:dyDescent="0.4">
      <c r="A3946" s="735">
        <v>21</v>
      </c>
      <c r="B3946" s="671">
        <v>28.4</v>
      </c>
      <c r="C3946" s="671">
        <v>29.32</v>
      </c>
      <c r="D3946" s="675">
        <v>30.32</v>
      </c>
      <c r="E3946" s="707">
        <v>0</v>
      </c>
      <c r="F3946" s="675">
        <v>30.4</v>
      </c>
      <c r="G3946" s="627">
        <v>36</v>
      </c>
      <c r="H3946" s="627">
        <v>22</v>
      </c>
      <c r="I3946" s="737">
        <v>88</v>
      </c>
      <c r="J3946" s="811">
        <v>56</v>
      </c>
      <c r="K3946" s="707">
        <v>0</v>
      </c>
      <c r="L3946" s="732">
        <v>4.9000000000000004</v>
      </c>
      <c r="M3946" s="821">
        <v>1.29</v>
      </c>
      <c r="N3946" s="821">
        <v>1.8</v>
      </c>
      <c r="O3946" s="740">
        <f t="shared" si="738"/>
        <v>1.5449999999999999</v>
      </c>
      <c r="P3946" s="627">
        <v>3</v>
      </c>
      <c r="Q3946" s="678" t="str">
        <f t="shared" si="740"/>
        <v>0.00.</v>
      </c>
    </row>
    <row r="3947" spans="1:17" ht="15" thickBot="1" x14ac:dyDescent="0.4">
      <c r="A3947" s="594">
        <v>22</v>
      </c>
      <c r="B3947" s="671">
        <v>30.32</v>
      </c>
      <c r="C3947" s="671">
        <v>29.68</v>
      </c>
      <c r="D3947" s="675">
        <v>30.360000000000003</v>
      </c>
      <c r="E3947" s="707">
        <v>0</v>
      </c>
      <c r="F3947" s="675">
        <v>31.04</v>
      </c>
      <c r="G3947" s="627">
        <v>35</v>
      </c>
      <c r="H3947" s="627">
        <v>22.8</v>
      </c>
      <c r="I3947" s="737">
        <v>70</v>
      </c>
      <c r="J3947" s="811">
        <v>48</v>
      </c>
      <c r="K3947" s="707">
        <v>0</v>
      </c>
      <c r="L3947" s="732">
        <v>6.18</v>
      </c>
      <c r="M3947" s="821">
        <v>2.31</v>
      </c>
      <c r="N3947" s="821">
        <v>0.61</v>
      </c>
      <c r="O3947" s="740">
        <f t="shared" si="738"/>
        <v>1.46</v>
      </c>
      <c r="P3947" s="627">
        <v>2</v>
      </c>
      <c r="Q3947" s="678" t="str">
        <f t="shared" si="740"/>
        <v>0.00.</v>
      </c>
    </row>
    <row r="3948" spans="1:17" ht="15" thickBot="1" x14ac:dyDescent="0.4">
      <c r="A3948" s="594">
        <v>23</v>
      </c>
      <c r="B3948" s="671">
        <v>28.639999999999997</v>
      </c>
      <c r="C3948" s="671">
        <v>28.959999999999997</v>
      </c>
      <c r="D3948" s="675">
        <v>30</v>
      </c>
      <c r="E3948" s="707">
        <v>0</v>
      </c>
      <c r="F3948" s="675">
        <v>30.96</v>
      </c>
      <c r="G3948" s="736">
        <v>34</v>
      </c>
      <c r="H3948" s="826">
        <v>21</v>
      </c>
      <c r="I3948" s="739">
        <v>96</v>
      </c>
      <c r="J3948" s="809">
        <v>53</v>
      </c>
      <c r="K3948" s="707">
        <v>0</v>
      </c>
      <c r="L3948" s="732">
        <v>4.54</v>
      </c>
      <c r="M3948" s="821">
        <v>1.1499999999999999</v>
      </c>
      <c r="N3948" s="821">
        <v>0.28000000000000003</v>
      </c>
      <c r="O3948" s="740">
        <f t="shared" si="738"/>
        <v>0.71499999999999997</v>
      </c>
      <c r="P3948" s="826">
        <v>6</v>
      </c>
      <c r="Q3948" s="675">
        <v>4.5999999999999996</v>
      </c>
    </row>
    <row r="3949" spans="1:17" ht="15" thickBot="1" x14ac:dyDescent="0.4">
      <c r="A3949" s="594">
        <v>24</v>
      </c>
      <c r="B3949" s="671">
        <v>30.8</v>
      </c>
      <c r="C3949" s="671">
        <v>28.48</v>
      </c>
      <c r="D3949" s="675">
        <v>30.04</v>
      </c>
      <c r="E3949" s="707">
        <v>0</v>
      </c>
      <c r="F3949" s="675">
        <v>31</v>
      </c>
      <c r="G3949" s="736">
        <v>37</v>
      </c>
      <c r="H3949" s="736">
        <v>20</v>
      </c>
      <c r="I3949" s="739">
        <v>96</v>
      </c>
      <c r="J3949" s="809">
        <v>46</v>
      </c>
      <c r="K3949" s="707">
        <v>0</v>
      </c>
      <c r="L3949" s="732">
        <v>8.32</v>
      </c>
      <c r="M3949" s="821">
        <v>1.19</v>
      </c>
      <c r="N3949" s="821">
        <v>0.19</v>
      </c>
      <c r="O3949" s="740">
        <f t="shared" si="738"/>
        <v>0.69</v>
      </c>
      <c r="P3949" s="826">
        <v>7</v>
      </c>
      <c r="Q3949" s="678" t="str">
        <f t="shared" ref="Q3949:Q3953" si="741">$Q$3817</f>
        <v>0.00.</v>
      </c>
    </row>
    <row r="3950" spans="1:17" ht="27" thickBot="1" x14ac:dyDescent="0.4">
      <c r="A3950" s="594">
        <v>25</v>
      </c>
      <c r="B3950" s="671">
        <v>30.72</v>
      </c>
      <c r="C3950" s="671">
        <v>30.079999999999995</v>
      </c>
      <c r="D3950" s="675">
        <v>30.52</v>
      </c>
      <c r="E3950" s="707">
        <v>0</v>
      </c>
      <c r="F3950" s="675">
        <v>31</v>
      </c>
      <c r="G3950" s="736">
        <v>37</v>
      </c>
      <c r="H3950" s="736">
        <v>22</v>
      </c>
      <c r="I3950" s="739">
        <v>92</v>
      </c>
      <c r="J3950" s="809">
        <v>48</v>
      </c>
      <c r="K3950" s="707">
        <v>0</v>
      </c>
      <c r="L3950" s="732" t="s">
        <v>408</v>
      </c>
      <c r="M3950" s="821">
        <v>1.22</v>
      </c>
      <c r="N3950" s="821">
        <v>0.15</v>
      </c>
      <c r="O3950" s="740">
        <f t="shared" si="738"/>
        <v>0.68499999999999994</v>
      </c>
      <c r="P3950" s="826">
        <v>10</v>
      </c>
      <c r="Q3950" s="626" t="str">
        <f t="shared" si="741"/>
        <v>0.00.</v>
      </c>
    </row>
    <row r="3951" spans="1:17" ht="15" thickBot="1" x14ac:dyDescent="0.4">
      <c r="A3951" s="594">
        <v>26</v>
      </c>
      <c r="B3951" s="671">
        <v>31.2</v>
      </c>
      <c r="C3951" s="581">
        <v>30.2</v>
      </c>
      <c r="D3951" s="627">
        <v>31.160000000000004</v>
      </c>
      <c r="E3951" s="707">
        <v>0</v>
      </c>
      <c r="F3951" s="627">
        <v>31.080000000000002</v>
      </c>
      <c r="G3951" s="736">
        <v>37.200000000000003</v>
      </c>
      <c r="H3951" s="736">
        <v>20.2</v>
      </c>
      <c r="I3951" s="739">
        <v>92</v>
      </c>
      <c r="J3951" s="809">
        <v>48</v>
      </c>
      <c r="K3951" s="707">
        <v>0</v>
      </c>
      <c r="L3951" s="732">
        <v>8.26</v>
      </c>
      <c r="M3951" s="821">
        <v>1.1200000000000001</v>
      </c>
      <c r="N3951" s="821">
        <v>0.12</v>
      </c>
      <c r="O3951" s="740">
        <f t="shared" si="738"/>
        <v>0.62000000000000011</v>
      </c>
      <c r="P3951" s="826">
        <v>10</v>
      </c>
      <c r="Q3951" s="626" t="str">
        <f t="shared" si="741"/>
        <v>0.00.</v>
      </c>
    </row>
    <row r="3952" spans="1:17" ht="15" thickBot="1" x14ac:dyDescent="0.4">
      <c r="A3952" s="594">
        <v>27</v>
      </c>
      <c r="B3952" s="671">
        <v>32.08</v>
      </c>
      <c r="C3952" s="581">
        <v>30.68</v>
      </c>
      <c r="D3952" s="627">
        <v>31.640000000000004</v>
      </c>
      <c r="E3952" s="707">
        <v>0</v>
      </c>
      <c r="F3952" s="627">
        <v>31.080000000000002</v>
      </c>
      <c r="G3952" s="736">
        <v>36.6</v>
      </c>
      <c r="H3952" s="736">
        <v>21.6</v>
      </c>
      <c r="I3952" s="739">
        <v>92</v>
      </c>
      <c r="J3952" s="809">
        <v>52</v>
      </c>
      <c r="K3952" s="707">
        <v>0</v>
      </c>
      <c r="L3952" s="732">
        <v>9.36</v>
      </c>
      <c r="M3952" s="821">
        <v>1.36</v>
      </c>
      <c r="N3952" s="821">
        <v>0.54</v>
      </c>
      <c r="O3952" s="740">
        <f t="shared" si="738"/>
        <v>0.95000000000000007</v>
      </c>
      <c r="P3952" s="826">
        <v>7.3</v>
      </c>
      <c r="Q3952" s="626" t="str">
        <f t="shared" si="741"/>
        <v>0.00.</v>
      </c>
    </row>
    <row r="3953" spans="1:17" ht="15" thickBot="1" x14ac:dyDescent="0.4">
      <c r="A3953" s="594">
        <v>28</v>
      </c>
      <c r="B3953" s="581">
        <v>31.640000000000004</v>
      </c>
      <c r="C3953" s="581">
        <v>31.28</v>
      </c>
      <c r="D3953" s="627">
        <v>31.560000000000002</v>
      </c>
      <c r="E3953" s="707">
        <v>0</v>
      </c>
      <c r="F3953" s="627">
        <v>31</v>
      </c>
      <c r="G3953" s="827">
        <v>36</v>
      </c>
      <c r="H3953" s="828">
        <v>20</v>
      </c>
      <c r="I3953" s="836">
        <v>96</v>
      </c>
      <c r="J3953" s="809">
        <v>53</v>
      </c>
      <c r="K3953" s="707">
        <v>0</v>
      </c>
      <c r="L3953" s="627">
        <v>9.08</v>
      </c>
      <c r="M3953" s="581">
        <v>1.28</v>
      </c>
      <c r="N3953" s="580">
        <v>0.2</v>
      </c>
      <c r="O3953" s="740">
        <f t="shared" si="738"/>
        <v>0.74</v>
      </c>
      <c r="P3953" s="837">
        <v>7.3</v>
      </c>
      <c r="Q3953" s="626" t="str">
        <f t="shared" si="741"/>
        <v>0.00.</v>
      </c>
    </row>
    <row r="3954" spans="1:17" ht="15" thickBot="1" x14ac:dyDescent="0.4">
      <c r="A3954" s="594">
        <v>29</v>
      </c>
      <c r="B3954" s="581">
        <v>31.360000000000003</v>
      </c>
      <c r="C3954" s="581">
        <v>31.160000000000004</v>
      </c>
      <c r="D3954" s="627">
        <v>30.919999999999998</v>
      </c>
      <c r="E3954" s="707">
        <v>0</v>
      </c>
      <c r="F3954" s="627">
        <v>30.440000000000005</v>
      </c>
      <c r="G3954" s="838">
        <v>34.799999999999997</v>
      </c>
      <c r="H3954" s="724">
        <v>22</v>
      </c>
      <c r="I3954" s="839">
        <v>96</v>
      </c>
      <c r="J3954" s="809">
        <v>55</v>
      </c>
      <c r="K3954" s="707">
        <v>0</v>
      </c>
      <c r="L3954" s="627" t="s">
        <v>408</v>
      </c>
      <c r="M3954" s="581">
        <v>0.98</v>
      </c>
      <c r="N3954" s="580">
        <v>0.2</v>
      </c>
      <c r="O3954" s="740">
        <f t="shared" si="738"/>
        <v>0.59</v>
      </c>
      <c r="P3954" s="840">
        <v>5</v>
      </c>
      <c r="Q3954" s="627">
        <v>60.4</v>
      </c>
    </row>
    <row r="3955" spans="1:17" ht="15" thickBot="1" x14ac:dyDescent="0.4">
      <c r="A3955" s="594">
        <v>30</v>
      </c>
      <c r="B3955" s="581">
        <v>29.880000000000003</v>
      </c>
      <c r="C3955" s="581">
        <v>29.880000000000003</v>
      </c>
      <c r="D3955" s="627">
        <v>30.160000000000004</v>
      </c>
      <c r="E3955" s="707">
        <v>0</v>
      </c>
      <c r="F3955" s="627">
        <v>30.6</v>
      </c>
      <c r="G3955" s="736">
        <v>35</v>
      </c>
      <c r="H3955" s="736">
        <v>19.399999999999999</v>
      </c>
      <c r="I3955" s="739">
        <v>96</v>
      </c>
      <c r="J3955" s="809">
        <v>55</v>
      </c>
      <c r="K3955" s="707">
        <v>0</v>
      </c>
      <c r="L3955" s="627">
        <v>1.7</v>
      </c>
      <c r="M3955" s="581">
        <v>1.1499999999999999</v>
      </c>
      <c r="N3955" s="580">
        <v>0.25</v>
      </c>
      <c r="O3955" s="740">
        <f t="shared" si="738"/>
        <v>0.7</v>
      </c>
      <c r="P3955" s="736">
        <v>10.3</v>
      </c>
      <c r="Q3955" s="626" t="str">
        <f t="shared" ref="Q3955:Q3956" si="742">$Q$3817</f>
        <v>0.00.</v>
      </c>
    </row>
    <row r="3956" spans="1:17" ht="15" thickBot="1" x14ac:dyDescent="0.4">
      <c r="A3956" s="689">
        <v>31</v>
      </c>
      <c r="B3956" s="581">
        <v>31.32</v>
      </c>
      <c r="C3956" s="581">
        <v>30.24</v>
      </c>
      <c r="D3956" s="627">
        <v>30.24</v>
      </c>
      <c r="E3956" s="707">
        <v>0</v>
      </c>
      <c r="F3956" s="627">
        <v>30.8</v>
      </c>
      <c r="G3956" s="736">
        <v>35.4</v>
      </c>
      <c r="H3956" s="736">
        <v>22</v>
      </c>
      <c r="I3956" s="739">
        <v>92</v>
      </c>
      <c r="J3956" s="823">
        <v>51</v>
      </c>
      <c r="K3956" s="707">
        <v>0</v>
      </c>
      <c r="L3956" s="627">
        <v>6.4</v>
      </c>
      <c r="M3956" s="581">
        <v>1.52</v>
      </c>
      <c r="N3956" s="580">
        <v>0.7</v>
      </c>
      <c r="O3956" s="740">
        <f t="shared" si="738"/>
        <v>1.1099999999999999</v>
      </c>
      <c r="P3956" s="736">
        <v>9.3000000000000007</v>
      </c>
      <c r="Q3956" s="626" t="str">
        <f t="shared" si="742"/>
        <v>0.00.</v>
      </c>
    </row>
    <row r="3957" spans="1:17" x14ac:dyDescent="0.35">
      <c r="A3957" s="580" t="s">
        <v>16</v>
      </c>
      <c r="B3957" s="581">
        <f>SUM(B3946:B3956)</f>
        <v>336.35999999999996</v>
      </c>
      <c r="C3957" s="581">
        <f>SUM(C3946:C3956)</f>
        <v>329.96</v>
      </c>
      <c r="D3957" s="581">
        <f>SUM(D3946:D3956)</f>
        <v>336.92000000000007</v>
      </c>
      <c r="E3957" s="581"/>
      <c r="F3957" s="581">
        <f>SUM(F3946:F3956)</f>
        <v>339.40000000000009</v>
      </c>
      <c r="G3957" s="581">
        <f>SUM(G3946:G3956)</f>
        <v>393.99999999999994</v>
      </c>
      <c r="H3957" s="581">
        <f>SUM(H3946:H3956)</f>
        <v>233</v>
      </c>
      <c r="I3957" s="581">
        <f>SUM(I3946:I3956)</f>
        <v>1006</v>
      </c>
      <c r="J3957" s="581">
        <f>SUM(J3946:J3956)</f>
        <v>565</v>
      </c>
      <c r="K3957" s="581"/>
      <c r="L3957" s="581">
        <f>SUM(L3946:L3956)</f>
        <v>58.74</v>
      </c>
      <c r="M3957" s="581">
        <f>SUM(M3946:M3956)</f>
        <v>14.569999999999999</v>
      </c>
      <c r="N3957" s="581">
        <f>SUM(N3946:N3956)</f>
        <v>5.0400000000000009</v>
      </c>
      <c r="O3957" s="740">
        <f t="shared" si="738"/>
        <v>9.8049999999999997</v>
      </c>
      <c r="P3957" s="581"/>
      <c r="Q3957" s="581"/>
    </row>
    <row r="3958" spans="1:17" x14ac:dyDescent="0.35">
      <c r="A3958" s="580" t="s">
        <v>18</v>
      </c>
      <c r="B3958" s="581">
        <f>AVERAGE(B3946:B3956)</f>
        <v>30.578181818181815</v>
      </c>
      <c r="C3958" s="581">
        <f>AVERAGE(C3946:C3956)</f>
        <v>29.996363636363636</v>
      </c>
      <c r="D3958" s="581">
        <f>AVERAGE(D3946:D3956)</f>
        <v>30.629090909090916</v>
      </c>
      <c r="E3958" s="581"/>
      <c r="F3958" s="581">
        <f>AVERAGE(F3946:F3956)</f>
        <v>30.854545454545462</v>
      </c>
      <c r="G3958" s="581">
        <f>AVERAGE(G3946:G3956)</f>
        <v>35.818181818181813</v>
      </c>
      <c r="H3958" s="581">
        <f>AVERAGE(H3946:H3956)</f>
        <v>21.181818181818183</v>
      </c>
      <c r="I3958" s="581">
        <f>AVERAGE(I3946:I3956)</f>
        <v>91.454545454545453</v>
      </c>
      <c r="J3958" s="581">
        <f>AVERAGE(J3946:J3956)</f>
        <v>51.363636363636367</v>
      </c>
      <c r="K3958" s="581"/>
      <c r="L3958" s="581">
        <f>AVERAGE(L3946:L3956)</f>
        <v>6.5266666666666673</v>
      </c>
      <c r="M3958" s="581">
        <f>AVERAGE(M3946:M3956)</f>
        <v>1.3245454545454545</v>
      </c>
      <c r="N3958" s="581">
        <f>AVERAGE(N3946:N3956)</f>
        <v>0.45818181818181825</v>
      </c>
      <c r="O3958" s="740">
        <f t="shared" si="738"/>
        <v>0.89136363636363636</v>
      </c>
      <c r="P3958" s="581"/>
      <c r="Q3958" s="581"/>
    </row>
    <row r="3959" spans="1:17" x14ac:dyDescent="0.35">
      <c r="A3959" s="580" t="s">
        <v>49</v>
      </c>
      <c r="B3959" s="581">
        <f>B3957+B3944+B3932</f>
        <v>939.41999999999985</v>
      </c>
      <c r="C3959" s="581">
        <f>C3957+C3944+C3932</f>
        <v>921.43599999999992</v>
      </c>
      <c r="D3959" s="581">
        <f>D3957+D3944+D3932</f>
        <v>937.56000000000017</v>
      </c>
      <c r="E3959" s="581"/>
      <c r="F3959" s="581">
        <f>F3957+F3944+F3932</f>
        <v>964.96</v>
      </c>
      <c r="G3959" s="581">
        <f>G3957+G3944+G3932</f>
        <v>1100.8</v>
      </c>
      <c r="H3959" s="581">
        <f>H3957+H3944+H3932</f>
        <v>647.20000000000005</v>
      </c>
      <c r="I3959" s="581">
        <f>I3957+I3944+I3932</f>
        <v>2830</v>
      </c>
      <c r="J3959" s="581">
        <f>J3957+J3944+J3932</f>
        <v>1628</v>
      </c>
      <c r="K3959" s="581"/>
      <c r="L3959" s="581">
        <f>L3957+L3944+L3932</f>
        <v>172.75</v>
      </c>
      <c r="M3959" s="581">
        <f>M3957+M3944+M3932</f>
        <v>35.239999999999995</v>
      </c>
      <c r="N3959" s="581">
        <f>N3957+N3944+N3932</f>
        <v>14.610000000000003</v>
      </c>
      <c r="O3959" s="740">
        <f t="shared" si="738"/>
        <v>24.924999999999997</v>
      </c>
      <c r="P3959" s="581"/>
      <c r="Q3959" s="581"/>
    </row>
    <row r="3960" spans="1:17" x14ac:dyDescent="0.35">
      <c r="A3960" s="580" t="s">
        <v>21</v>
      </c>
      <c r="B3960" s="581">
        <f>B3959/31</f>
        <v>30.303870967741929</v>
      </c>
      <c r="C3960" s="581">
        <f>C3959/31</f>
        <v>29.723741935483869</v>
      </c>
      <c r="D3960" s="581">
        <f>D3959/31</f>
        <v>30.243870967741941</v>
      </c>
      <c r="E3960" s="581"/>
      <c r="F3960" s="581">
        <f>F3959/31</f>
        <v>31.127741935483872</v>
      </c>
      <c r="G3960" s="581">
        <f>G3959/31</f>
        <v>35.509677419354837</v>
      </c>
      <c r="H3960" s="581">
        <f>H3959/31</f>
        <v>20.877419354838711</v>
      </c>
      <c r="I3960" s="581">
        <f>I3959/31</f>
        <v>91.290322580645167</v>
      </c>
      <c r="J3960" s="581">
        <f>J3959/31</f>
        <v>52.516129032258064</v>
      </c>
      <c r="K3960" s="581"/>
      <c r="L3960" s="581">
        <f>L3959/31</f>
        <v>5.57258064516129</v>
      </c>
      <c r="M3960" s="581">
        <f>M3959/31</f>
        <v>1.1367741935483868</v>
      </c>
      <c r="N3960" s="581">
        <f>N3959/31</f>
        <v>0.47129032258064524</v>
      </c>
      <c r="O3960" s="740">
        <f t="shared" si="738"/>
        <v>0.80403225806451606</v>
      </c>
      <c r="P3960" s="581"/>
      <c r="Q3960" s="581"/>
    </row>
    <row r="3961" spans="1:17" x14ac:dyDescent="0.35">
      <c r="A3961" s="634"/>
      <c r="B3961" s="634"/>
      <c r="C3961" s="634"/>
      <c r="D3961" s="634"/>
      <c r="E3961" s="634"/>
      <c r="F3961" s="634"/>
      <c r="G3961" s="634"/>
      <c r="H3961" s="634"/>
      <c r="I3961" s="634"/>
      <c r="J3961" s="634"/>
      <c r="K3961" s="634"/>
      <c r="L3961" s="634"/>
      <c r="M3961" s="634"/>
      <c r="N3961" s="634"/>
      <c r="O3961" s="634"/>
      <c r="P3961" s="634"/>
      <c r="Q3961" s="634"/>
    </row>
    <row r="3962" spans="1:17" s="1421" customFormat="1" ht="21.5" thickBot="1" x14ac:dyDescent="0.55000000000000004">
      <c r="A3962" s="1419"/>
      <c r="B3962" s="1608" t="s">
        <v>440</v>
      </c>
      <c r="C3962" s="1608"/>
      <c r="D3962" s="1608"/>
      <c r="E3962" s="1608"/>
      <c r="F3962" s="1608"/>
      <c r="G3962" s="1608"/>
      <c r="H3962" s="1608"/>
      <c r="I3962" s="1608"/>
      <c r="J3962" s="1608"/>
      <c r="K3962" s="1608"/>
      <c r="L3962" s="1608"/>
      <c r="M3962" s="1608"/>
      <c r="N3962" s="1417"/>
      <c r="O3962" s="1417"/>
      <c r="P3962" s="1420"/>
      <c r="Q3962" s="1419"/>
    </row>
    <row r="3963" spans="1:17" ht="27.75" customHeight="1" x14ac:dyDescent="0.35">
      <c r="A3963" s="1569" t="s">
        <v>1</v>
      </c>
      <c r="B3963" s="1460" t="s">
        <v>23</v>
      </c>
      <c r="C3963" s="1578"/>
      <c r="D3963" s="1578"/>
      <c r="E3963" s="1578"/>
      <c r="F3963" s="1571"/>
      <c r="G3963" s="1460" t="s">
        <v>24</v>
      </c>
      <c r="H3963" s="1571"/>
      <c r="I3963" s="1460" t="s">
        <v>4</v>
      </c>
      <c r="J3963" s="1571"/>
      <c r="K3963" s="1572" t="s">
        <v>5</v>
      </c>
      <c r="L3963" s="1573"/>
      <c r="M3963" s="1590" t="s">
        <v>6</v>
      </c>
      <c r="N3963" s="1591"/>
      <c r="O3963" s="1592"/>
      <c r="P3963" s="1593" t="s">
        <v>7</v>
      </c>
      <c r="Q3963" s="1593" t="s">
        <v>8</v>
      </c>
    </row>
    <row r="3964" spans="1:17" ht="26.5" thickBot="1" x14ac:dyDescent="0.4">
      <c r="A3964" s="1597"/>
      <c r="B3964" s="568" t="s">
        <v>396</v>
      </c>
      <c r="C3964" s="568" t="s">
        <v>399</v>
      </c>
      <c r="D3964" s="709" t="s">
        <v>322</v>
      </c>
      <c r="E3964" s="709" t="s">
        <v>228</v>
      </c>
      <c r="F3964" s="709" t="s">
        <v>229</v>
      </c>
      <c r="G3964" s="568" t="s">
        <v>9</v>
      </c>
      <c r="H3964" s="568" t="s">
        <v>10</v>
      </c>
      <c r="I3964" s="568" t="s">
        <v>9</v>
      </c>
      <c r="J3964" s="568" t="s">
        <v>10</v>
      </c>
      <c r="K3964" s="568" t="s">
        <v>11</v>
      </c>
      <c r="L3964" s="568" t="s">
        <v>12</v>
      </c>
      <c r="M3964" s="606" t="s">
        <v>13</v>
      </c>
      <c r="N3964" s="606" t="s">
        <v>14</v>
      </c>
      <c r="O3964" s="606" t="s">
        <v>15</v>
      </c>
      <c r="P3964" s="1606"/>
      <c r="Q3964" s="1579"/>
    </row>
    <row r="3965" spans="1:17" ht="15" thickBot="1" x14ac:dyDescent="0.4">
      <c r="A3965" s="735">
        <v>1</v>
      </c>
      <c r="B3965" s="627">
        <v>29.640000000000004</v>
      </c>
      <c r="C3965" s="627">
        <v>29.52</v>
      </c>
      <c r="D3965" s="627">
        <v>30.04</v>
      </c>
      <c r="E3965" s="707">
        <v>0</v>
      </c>
      <c r="F3965" s="627">
        <v>30.640000000000004</v>
      </c>
      <c r="G3965" s="808">
        <v>35.6</v>
      </c>
      <c r="H3965" s="808">
        <v>19.399999999999999</v>
      </c>
      <c r="I3965" s="809">
        <v>96</v>
      </c>
      <c r="J3965" s="809">
        <v>65</v>
      </c>
      <c r="K3965" s="707">
        <v>0</v>
      </c>
      <c r="L3965" s="737">
        <v>6.0399999999999991</v>
      </c>
      <c r="M3965" s="833">
        <v>1.06</v>
      </c>
      <c r="N3965" s="808">
        <v>0.63</v>
      </c>
      <c r="O3965" s="740">
        <f>AVERAGE(M3965:N3965)</f>
        <v>0.84499999999999997</v>
      </c>
      <c r="P3965" s="841">
        <v>5.4</v>
      </c>
      <c r="Q3965" s="626" t="str">
        <f t="shared" ref="Q3965:Q3966" si="743">$Q$3817</f>
        <v>0.00.</v>
      </c>
    </row>
    <row r="3966" spans="1:17" ht="15" thickBot="1" x14ac:dyDescent="0.4">
      <c r="A3966" s="735">
        <v>2</v>
      </c>
      <c r="B3966" s="581">
        <v>30.6</v>
      </c>
      <c r="C3966" s="581">
        <v>29.959999999999997</v>
      </c>
      <c r="D3966" s="627">
        <v>29.880000000000003</v>
      </c>
      <c r="E3966" s="707">
        <v>0</v>
      </c>
      <c r="F3966" s="707">
        <v>30.2</v>
      </c>
      <c r="G3966" s="810">
        <v>37</v>
      </c>
      <c r="H3966" s="810">
        <v>19.8</v>
      </c>
      <c r="I3966" s="809">
        <v>96</v>
      </c>
      <c r="J3966" s="811">
        <v>43</v>
      </c>
      <c r="K3966" s="707">
        <v>0</v>
      </c>
      <c r="L3966" s="732">
        <v>8.02</v>
      </c>
      <c r="M3966" s="808">
        <v>1.25</v>
      </c>
      <c r="N3966" s="808">
        <v>0.79</v>
      </c>
      <c r="O3966" s="740">
        <f t="shared" ref="O3966:O4001" si="744">AVERAGE(M3966:N3966)</f>
        <v>1.02</v>
      </c>
      <c r="P3966" s="808">
        <v>10.3</v>
      </c>
      <c r="Q3966" s="626" t="str">
        <f t="shared" si="743"/>
        <v>0.00.</v>
      </c>
    </row>
    <row r="3967" spans="1:17" ht="15" thickBot="1" x14ac:dyDescent="0.4">
      <c r="A3967" s="594">
        <v>3</v>
      </c>
      <c r="B3967" s="581">
        <v>30.839999999999996</v>
      </c>
      <c r="C3967" s="581">
        <v>30.28</v>
      </c>
      <c r="D3967" s="627">
        <v>30.599999999999994</v>
      </c>
      <c r="E3967" s="707">
        <v>0</v>
      </c>
      <c r="F3967" s="627">
        <v>31.32</v>
      </c>
      <c r="G3967" s="810">
        <v>35.4</v>
      </c>
      <c r="H3967" s="810">
        <v>19</v>
      </c>
      <c r="I3967" s="822">
        <v>96</v>
      </c>
      <c r="J3967" s="811">
        <v>53</v>
      </c>
      <c r="K3967" s="707">
        <v>0</v>
      </c>
      <c r="L3967" s="732">
        <v>5.6999999999999993</v>
      </c>
      <c r="M3967" s="808">
        <v>1.44</v>
      </c>
      <c r="N3967" s="808">
        <v>1.31</v>
      </c>
      <c r="O3967" s="740">
        <f t="shared" si="744"/>
        <v>1.375</v>
      </c>
      <c r="P3967" s="808">
        <v>8.3000000000000007</v>
      </c>
      <c r="Q3967" s="627">
        <v>18.2</v>
      </c>
    </row>
    <row r="3968" spans="1:17" ht="15" thickBot="1" x14ac:dyDescent="0.4">
      <c r="A3968" s="594">
        <v>4</v>
      </c>
      <c r="B3968" s="627">
        <v>30.6</v>
      </c>
      <c r="C3968" s="627">
        <v>29.920000000000005</v>
      </c>
      <c r="D3968" s="581">
        <v>30.4</v>
      </c>
      <c r="E3968" s="707">
        <v>0</v>
      </c>
      <c r="F3968" s="627">
        <v>31.68</v>
      </c>
      <c r="G3968" s="810">
        <v>34.200000000000003</v>
      </c>
      <c r="H3968" s="810">
        <v>19.399999999999999</v>
      </c>
      <c r="I3968" s="822">
        <v>96</v>
      </c>
      <c r="J3968" s="811">
        <v>54</v>
      </c>
      <c r="K3968" s="707">
        <v>0</v>
      </c>
      <c r="L3968" s="732">
        <v>4.28</v>
      </c>
      <c r="M3968" s="808">
        <v>1.1000000000000001</v>
      </c>
      <c r="N3968" s="640">
        <v>0.68</v>
      </c>
      <c r="O3968" s="740">
        <f t="shared" si="744"/>
        <v>0.89000000000000012</v>
      </c>
      <c r="P3968" s="808">
        <v>10.35</v>
      </c>
      <c r="Q3968" s="627">
        <v>24.4</v>
      </c>
    </row>
    <row r="3969" spans="1:17" ht="15" thickBot="1" x14ac:dyDescent="0.4">
      <c r="A3969" s="594">
        <v>5</v>
      </c>
      <c r="B3969" s="627">
        <v>30.6</v>
      </c>
      <c r="C3969" s="627">
        <v>30.2</v>
      </c>
      <c r="D3969" s="581">
        <v>30.839999999999996</v>
      </c>
      <c r="E3969" s="707">
        <v>0</v>
      </c>
      <c r="F3969" s="627">
        <v>31.72</v>
      </c>
      <c r="G3969" s="810">
        <v>35</v>
      </c>
      <c r="H3969" s="810">
        <v>20</v>
      </c>
      <c r="I3969" s="822">
        <v>96</v>
      </c>
      <c r="J3969" s="811">
        <v>53</v>
      </c>
      <c r="K3969" s="707">
        <v>0</v>
      </c>
      <c r="L3969" s="732">
        <v>6.2799999999999994</v>
      </c>
      <c r="M3969" s="640">
        <v>1.1399999999999999</v>
      </c>
      <c r="N3969" s="813">
        <v>0.35</v>
      </c>
      <c r="O3969" s="740">
        <f t="shared" si="744"/>
        <v>0.74499999999999988</v>
      </c>
      <c r="P3969" s="808">
        <v>9.15</v>
      </c>
      <c r="Q3969" s="626" t="str">
        <f t="shared" ref="Q3969:Q3974" si="745">$Q$3817</f>
        <v>0.00.</v>
      </c>
    </row>
    <row r="3970" spans="1:17" ht="15" thickBot="1" x14ac:dyDescent="0.4">
      <c r="A3970" s="594">
        <v>6</v>
      </c>
      <c r="B3970" s="604">
        <v>31.919999999999998</v>
      </c>
      <c r="C3970" s="581">
        <v>31.119999999999997</v>
      </c>
      <c r="D3970" s="581">
        <v>31.160000000000004</v>
      </c>
      <c r="E3970" s="707">
        <v>0</v>
      </c>
      <c r="F3970" s="627">
        <v>31.8</v>
      </c>
      <c r="G3970" s="810">
        <v>36</v>
      </c>
      <c r="H3970" s="810">
        <v>19.2</v>
      </c>
      <c r="I3970" s="822">
        <v>96</v>
      </c>
      <c r="J3970" s="811">
        <v>45</v>
      </c>
      <c r="K3970" s="707">
        <v>0</v>
      </c>
      <c r="L3970" s="732">
        <v>8.5</v>
      </c>
      <c r="M3970" s="813">
        <v>1.08</v>
      </c>
      <c r="N3970" s="640">
        <v>0.12</v>
      </c>
      <c r="O3970" s="740">
        <f t="shared" si="744"/>
        <v>0.60000000000000009</v>
      </c>
      <c r="P3970" s="634">
        <v>10.15</v>
      </c>
      <c r="Q3970" s="626" t="str">
        <f t="shared" si="745"/>
        <v>0.00.</v>
      </c>
    </row>
    <row r="3971" spans="1:17" ht="15" thickBot="1" x14ac:dyDescent="0.4">
      <c r="A3971" s="594">
        <v>7</v>
      </c>
      <c r="B3971" s="581">
        <v>32.92</v>
      </c>
      <c r="C3971" s="581">
        <v>32.119999999999997</v>
      </c>
      <c r="D3971" s="627">
        <v>31.839999999999996</v>
      </c>
      <c r="E3971" s="707">
        <v>0</v>
      </c>
      <c r="F3971" s="627">
        <v>31.8</v>
      </c>
      <c r="G3971" s="810">
        <v>36</v>
      </c>
      <c r="H3971" s="810">
        <v>19.8</v>
      </c>
      <c r="I3971" s="822">
        <v>96</v>
      </c>
      <c r="J3971" s="811">
        <v>44</v>
      </c>
      <c r="K3971" s="707">
        <v>0</v>
      </c>
      <c r="L3971" s="732">
        <v>6.6400000000000006</v>
      </c>
      <c r="M3971" s="640">
        <v>0.96</v>
      </c>
      <c r="N3971" s="813">
        <v>0.59</v>
      </c>
      <c r="O3971" s="740">
        <f t="shared" si="744"/>
        <v>0.77499999999999991</v>
      </c>
      <c r="P3971" s="634">
        <v>10.55</v>
      </c>
      <c r="Q3971" s="626" t="str">
        <f t="shared" si="745"/>
        <v>0.00.</v>
      </c>
    </row>
    <row r="3972" spans="1:17" ht="15" thickBot="1" x14ac:dyDescent="0.4">
      <c r="A3972" s="594">
        <v>8</v>
      </c>
      <c r="B3972" s="581">
        <v>33.479999999999997</v>
      </c>
      <c r="C3972" s="581">
        <v>32.720000000000006</v>
      </c>
      <c r="D3972" s="627">
        <v>32.44</v>
      </c>
      <c r="E3972" s="707">
        <v>0</v>
      </c>
      <c r="F3972" s="627">
        <v>31.8</v>
      </c>
      <c r="G3972" s="810">
        <v>37.200000000000003</v>
      </c>
      <c r="H3972" s="810">
        <v>20.399999999999999</v>
      </c>
      <c r="I3972" s="822">
        <v>96</v>
      </c>
      <c r="J3972" s="811">
        <v>40</v>
      </c>
      <c r="K3972" s="707">
        <v>0</v>
      </c>
      <c r="L3972" s="732">
        <v>9.42</v>
      </c>
      <c r="M3972" s="813">
        <v>0.67</v>
      </c>
      <c r="N3972" s="808">
        <v>0.93</v>
      </c>
      <c r="O3972" s="740">
        <f t="shared" si="744"/>
        <v>0.8</v>
      </c>
      <c r="P3972" s="634">
        <v>10.35</v>
      </c>
      <c r="Q3972" s="626" t="str">
        <f t="shared" si="745"/>
        <v>0.00.</v>
      </c>
    </row>
    <row r="3973" spans="1:17" ht="15" thickBot="1" x14ac:dyDescent="0.4">
      <c r="A3973" s="594">
        <v>9</v>
      </c>
      <c r="B3973" s="581">
        <v>33.840000000000003</v>
      </c>
      <c r="C3973" s="581">
        <v>33.08</v>
      </c>
      <c r="D3973" s="627">
        <v>32.919999999999995</v>
      </c>
      <c r="E3973" s="707">
        <v>0</v>
      </c>
      <c r="F3973" s="627">
        <v>31.76</v>
      </c>
      <c r="G3973" s="810">
        <v>36</v>
      </c>
      <c r="H3973" s="810">
        <v>20.6</v>
      </c>
      <c r="I3973" s="822">
        <v>92</v>
      </c>
      <c r="J3973" s="811">
        <v>44</v>
      </c>
      <c r="K3973" s="707">
        <v>0</v>
      </c>
      <c r="L3973" s="732">
        <v>6.9600000000000009</v>
      </c>
      <c r="M3973" s="813">
        <v>0.36</v>
      </c>
      <c r="N3973" s="813">
        <v>0.14000000000000001</v>
      </c>
      <c r="O3973" s="740">
        <f t="shared" si="744"/>
        <v>0.25</v>
      </c>
      <c r="P3973" s="820">
        <v>10</v>
      </c>
      <c r="Q3973" s="626" t="str">
        <f t="shared" si="745"/>
        <v>0.00.</v>
      </c>
    </row>
    <row r="3974" spans="1:17" ht="15" thickBot="1" x14ac:dyDescent="0.4">
      <c r="A3974" s="735">
        <v>10</v>
      </c>
      <c r="B3974" s="581">
        <v>33.839999999999996</v>
      </c>
      <c r="C3974" s="581">
        <v>33.28</v>
      </c>
      <c r="D3974" s="627">
        <v>33.120000000000005</v>
      </c>
      <c r="E3974" s="707">
        <v>0</v>
      </c>
      <c r="F3974" s="627">
        <v>32.04</v>
      </c>
      <c r="G3974" s="810">
        <v>37.6</v>
      </c>
      <c r="H3974" s="810">
        <v>20.8</v>
      </c>
      <c r="I3974" s="822">
        <v>92</v>
      </c>
      <c r="J3974" s="811">
        <v>42</v>
      </c>
      <c r="K3974" s="707">
        <v>0</v>
      </c>
      <c r="L3974" s="732">
        <v>6.5</v>
      </c>
      <c r="M3974" s="813">
        <v>0.77</v>
      </c>
      <c r="N3974" s="640">
        <v>0.46</v>
      </c>
      <c r="O3974" s="740">
        <f t="shared" si="744"/>
        <v>0.61499999999999999</v>
      </c>
      <c r="P3974" s="820">
        <v>8.3000000000000007</v>
      </c>
      <c r="Q3974" s="626" t="str">
        <f t="shared" si="745"/>
        <v>0.00.</v>
      </c>
    </row>
    <row r="3975" spans="1:17" x14ac:dyDescent="0.35">
      <c r="A3975" s="580" t="s">
        <v>16</v>
      </c>
      <c r="B3975" s="581">
        <f>SUM(B3965:B3974)</f>
        <v>318.27999999999997</v>
      </c>
      <c r="C3975" s="581">
        <f>SUM(C3965:C3974)</f>
        <v>312.20000000000005</v>
      </c>
      <c r="D3975" s="581">
        <f>SUM(D3965:D3974)</f>
        <v>313.24</v>
      </c>
      <c r="E3975" s="707">
        <v>0</v>
      </c>
      <c r="F3975" s="581">
        <f t="shared" ref="F3975:N3975" si="746">SUM(F3965:F3974)</f>
        <v>314.76000000000005</v>
      </c>
      <c r="G3975" s="581">
        <f t="shared" si="746"/>
        <v>360</v>
      </c>
      <c r="H3975" s="581">
        <f t="shared" si="746"/>
        <v>198.4</v>
      </c>
      <c r="I3975" s="581">
        <f t="shared" si="746"/>
        <v>952</v>
      </c>
      <c r="J3975" s="581">
        <f t="shared" si="746"/>
        <v>483</v>
      </c>
      <c r="K3975" s="581">
        <f t="shared" si="746"/>
        <v>0</v>
      </c>
      <c r="L3975" s="581">
        <f t="shared" si="746"/>
        <v>68.34</v>
      </c>
      <c r="M3975" s="581">
        <f t="shared" si="746"/>
        <v>9.8299999999999983</v>
      </c>
      <c r="N3975" s="581">
        <f t="shared" si="746"/>
        <v>6</v>
      </c>
      <c r="O3975" s="740">
        <f t="shared" si="744"/>
        <v>7.9149999999999991</v>
      </c>
      <c r="P3975" s="581"/>
      <c r="Q3975" s="581"/>
    </row>
    <row r="3976" spans="1:17" ht="15" thickBot="1" x14ac:dyDescent="0.4">
      <c r="A3976" s="580" t="s">
        <v>18</v>
      </c>
      <c r="B3976" s="581">
        <f>AVERAGE(B3965:B3974)</f>
        <v>31.827999999999996</v>
      </c>
      <c r="C3976" s="581">
        <f>AVERAGE(C3965:C3974)</f>
        <v>31.220000000000006</v>
      </c>
      <c r="D3976" s="581">
        <f>AVERAGE(D3965:D3974)</f>
        <v>31.324000000000002</v>
      </c>
      <c r="E3976" s="707">
        <v>0</v>
      </c>
      <c r="F3976" s="581">
        <f t="shared" ref="F3976:N3976" si="747">AVERAGE(F3965:F3974)</f>
        <v>31.476000000000006</v>
      </c>
      <c r="G3976" s="581">
        <f t="shared" si="747"/>
        <v>36</v>
      </c>
      <c r="H3976" s="581">
        <f t="shared" si="747"/>
        <v>19.84</v>
      </c>
      <c r="I3976" s="581">
        <f t="shared" si="747"/>
        <v>95.2</v>
      </c>
      <c r="J3976" s="581">
        <f t="shared" si="747"/>
        <v>48.3</v>
      </c>
      <c r="K3976" s="581">
        <f t="shared" si="747"/>
        <v>0</v>
      </c>
      <c r="L3976" s="581">
        <f t="shared" si="747"/>
        <v>6.8340000000000005</v>
      </c>
      <c r="M3976" s="581">
        <f t="shared" si="747"/>
        <v>0.98299999999999987</v>
      </c>
      <c r="N3976" s="581">
        <f t="shared" si="747"/>
        <v>0.6</v>
      </c>
      <c r="O3976" s="740">
        <f t="shared" si="744"/>
        <v>0.79149999999999987</v>
      </c>
      <c r="P3976" s="581"/>
      <c r="Q3976" s="581"/>
    </row>
    <row r="3977" spans="1:17" ht="15" thickBot="1" x14ac:dyDescent="0.4">
      <c r="A3977" s="735">
        <v>11</v>
      </c>
      <c r="B3977" s="581">
        <v>33.6</v>
      </c>
      <c r="C3977" s="581">
        <v>33.24</v>
      </c>
      <c r="D3977" s="627">
        <v>33.32</v>
      </c>
      <c r="E3977" s="707">
        <v>0</v>
      </c>
      <c r="F3977" s="627">
        <v>31.72</v>
      </c>
      <c r="G3977" s="583">
        <v>38.6</v>
      </c>
      <c r="H3977" s="583">
        <v>20.6</v>
      </c>
      <c r="I3977" s="732">
        <v>96</v>
      </c>
      <c r="J3977" s="811">
        <v>40</v>
      </c>
      <c r="K3977" s="707">
        <v>0</v>
      </c>
      <c r="L3977" s="732">
        <v>6.6</v>
      </c>
      <c r="M3977" s="815">
        <v>0.95</v>
      </c>
      <c r="N3977" s="816">
        <v>0.72</v>
      </c>
      <c r="O3977" s="740">
        <f t="shared" si="744"/>
        <v>0.83499999999999996</v>
      </c>
      <c r="P3977" s="710">
        <v>10.199999999999999</v>
      </c>
      <c r="Q3977" s="627">
        <v>11.4</v>
      </c>
    </row>
    <row r="3978" spans="1:17" ht="15" thickBot="1" x14ac:dyDescent="0.4">
      <c r="A3978" s="594">
        <v>12</v>
      </c>
      <c r="B3978" s="581">
        <v>32.839999999999996</v>
      </c>
      <c r="C3978" s="581">
        <v>32.6</v>
      </c>
      <c r="D3978" s="627">
        <v>33.08</v>
      </c>
      <c r="E3978" s="707">
        <v>0</v>
      </c>
      <c r="F3978" s="627">
        <v>31.920000000000005</v>
      </c>
      <c r="G3978" s="583">
        <v>36</v>
      </c>
      <c r="H3978" s="583">
        <v>21</v>
      </c>
      <c r="I3978" s="732">
        <v>96</v>
      </c>
      <c r="J3978" s="811">
        <v>45</v>
      </c>
      <c r="K3978" s="707">
        <v>0</v>
      </c>
      <c r="L3978" s="732">
        <v>6</v>
      </c>
      <c r="M3978" s="817">
        <v>1.78</v>
      </c>
      <c r="N3978" s="818">
        <v>1.24</v>
      </c>
      <c r="O3978" s="740">
        <f t="shared" si="744"/>
        <v>1.51</v>
      </c>
      <c r="P3978" s="710">
        <v>8.0500000000000007</v>
      </c>
      <c r="Q3978" s="626" t="str">
        <f t="shared" ref="Q3978:Q3979" si="748">$Q$3817</f>
        <v>0.00.</v>
      </c>
    </row>
    <row r="3979" spans="1:17" ht="15" thickBot="1" x14ac:dyDescent="0.4">
      <c r="A3979" s="594">
        <v>13</v>
      </c>
      <c r="B3979" s="581">
        <v>31.24</v>
      </c>
      <c r="C3979" s="671">
        <v>32.040000000000006</v>
      </c>
      <c r="D3979" s="675">
        <v>32.679999999999993</v>
      </c>
      <c r="E3979" s="707">
        <v>0</v>
      </c>
      <c r="F3979" s="675">
        <v>31.919999999999998</v>
      </c>
      <c r="G3979" s="670">
        <v>35.6</v>
      </c>
      <c r="H3979" s="670">
        <v>20</v>
      </c>
      <c r="I3979" s="732">
        <v>96</v>
      </c>
      <c r="J3979" s="811">
        <v>55</v>
      </c>
      <c r="K3979" s="707">
        <v>0</v>
      </c>
      <c r="L3979" s="732">
        <v>4.3</v>
      </c>
      <c r="M3979" s="818">
        <v>0.7</v>
      </c>
      <c r="N3979" s="816">
        <v>0.15</v>
      </c>
      <c r="O3979" s="740">
        <f t="shared" si="744"/>
        <v>0.42499999999999999</v>
      </c>
      <c r="P3979" s="710">
        <v>3.1</v>
      </c>
      <c r="Q3979" s="678" t="str">
        <f t="shared" si="748"/>
        <v>0.00.</v>
      </c>
    </row>
    <row r="3980" spans="1:17" ht="15" thickBot="1" x14ac:dyDescent="0.4">
      <c r="A3980" s="594">
        <v>14</v>
      </c>
      <c r="B3980" s="581">
        <v>28.52</v>
      </c>
      <c r="C3980" s="671">
        <v>30.04</v>
      </c>
      <c r="D3980" s="675">
        <v>31.4</v>
      </c>
      <c r="E3980" s="707">
        <v>0</v>
      </c>
      <c r="F3980" s="675">
        <v>32</v>
      </c>
      <c r="G3980" s="670">
        <v>31.4</v>
      </c>
      <c r="H3980" s="670">
        <v>20.6</v>
      </c>
      <c r="I3980" s="732">
        <v>92</v>
      </c>
      <c r="J3980" s="811">
        <v>74</v>
      </c>
      <c r="K3980" s="707">
        <v>0</v>
      </c>
      <c r="L3980" s="732">
        <v>2.64</v>
      </c>
      <c r="M3980" s="818">
        <v>0.78</v>
      </c>
      <c r="N3980" s="819">
        <v>0.21</v>
      </c>
      <c r="O3980" s="740">
        <f t="shared" si="744"/>
        <v>0.495</v>
      </c>
      <c r="P3980" s="710">
        <v>0</v>
      </c>
      <c r="Q3980" s="675">
        <v>38.4</v>
      </c>
    </row>
    <row r="3981" spans="1:17" ht="15" thickBot="1" x14ac:dyDescent="0.4">
      <c r="A3981" s="594">
        <v>15</v>
      </c>
      <c r="B3981" s="671">
        <v>26.6</v>
      </c>
      <c r="C3981" s="671">
        <v>27.68</v>
      </c>
      <c r="D3981" s="675">
        <v>29.28</v>
      </c>
      <c r="E3981" s="707">
        <v>0</v>
      </c>
      <c r="F3981" s="675">
        <v>32</v>
      </c>
      <c r="G3981" s="670">
        <v>28</v>
      </c>
      <c r="H3981" s="670">
        <v>20</v>
      </c>
      <c r="I3981" s="732">
        <v>92</v>
      </c>
      <c r="J3981" s="811">
        <v>74</v>
      </c>
      <c r="K3981" s="707">
        <v>0</v>
      </c>
      <c r="L3981" s="732">
        <v>2.1</v>
      </c>
      <c r="M3981" s="818">
        <v>0.6</v>
      </c>
      <c r="N3981" s="819">
        <v>0.16</v>
      </c>
      <c r="O3981" s="740">
        <f t="shared" si="744"/>
        <v>0.38</v>
      </c>
      <c r="P3981" s="710">
        <v>0.35</v>
      </c>
      <c r="Q3981" s="678" t="str">
        <f t="shared" ref="Q3981:Q3982" si="749">$Q$3817</f>
        <v>0.00.</v>
      </c>
    </row>
    <row r="3982" spans="1:17" ht="15" thickBot="1" x14ac:dyDescent="0.4">
      <c r="A3982" s="594">
        <v>16</v>
      </c>
      <c r="B3982" s="671">
        <v>29.080000000000002</v>
      </c>
      <c r="C3982" s="671">
        <v>28.04</v>
      </c>
      <c r="D3982" s="675">
        <v>28.72</v>
      </c>
      <c r="E3982" s="707">
        <v>0</v>
      </c>
      <c r="F3982" s="675">
        <v>31.919999999999998</v>
      </c>
      <c r="G3982" s="670">
        <v>35</v>
      </c>
      <c r="H3982" s="670">
        <v>19</v>
      </c>
      <c r="I3982" s="732">
        <v>96</v>
      </c>
      <c r="J3982" s="811">
        <v>53</v>
      </c>
      <c r="K3982" s="707">
        <v>0</v>
      </c>
      <c r="L3982" s="732">
        <v>4.7799999999999994</v>
      </c>
      <c r="M3982" s="817">
        <v>1</v>
      </c>
      <c r="N3982" s="818">
        <v>0.68</v>
      </c>
      <c r="O3982" s="740">
        <f t="shared" si="744"/>
        <v>0.84000000000000008</v>
      </c>
      <c r="P3982" s="710">
        <v>9.3000000000000007</v>
      </c>
      <c r="Q3982" s="678" t="str">
        <f t="shared" si="749"/>
        <v>0.00.</v>
      </c>
    </row>
    <row r="3983" spans="1:17" ht="15" thickBot="1" x14ac:dyDescent="0.4">
      <c r="A3983" s="594">
        <v>17</v>
      </c>
      <c r="B3983" s="671">
        <v>26.559999999999995</v>
      </c>
      <c r="C3983" s="671">
        <v>27.96</v>
      </c>
      <c r="D3983" s="675">
        <v>29.04</v>
      </c>
      <c r="E3983" s="707">
        <v>0</v>
      </c>
      <c r="F3983" s="675">
        <v>31.8</v>
      </c>
      <c r="G3983" s="670">
        <v>34.4</v>
      </c>
      <c r="H3983" s="670">
        <v>20</v>
      </c>
      <c r="I3983" s="732">
        <v>96</v>
      </c>
      <c r="J3983" s="811">
        <v>9</v>
      </c>
      <c r="K3983" s="707">
        <v>0</v>
      </c>
      <c r="L3983" s="732">
        <v>2.2400000000000002</v>
      </c>
      <c r="M3983" s="818">
        <v>0.77</v>
      </c>
      <c r="N3983" s="818">
        <v>0.1</v>
      </c>
      <c r="O3983" s="740">
        <f t="shared" si="744"/>
        <v>0.435</v>
      </c>
      <c r="P3983" s="710">
        <v>0</v>
      </c>
      <c r="Q3983" s="675">
        <v>32.200000000000003</v>
      </c>
    </row>
    <row r="3984" spans="1:17" ht="15" thickBot="1" x14ac:dyDescent="0.4">
      <c r="A3984" s="594">
        <v>18</v>
      </c>
      <c r="B3984" s="671">
        <v>28.6</v>
      </c>
      <c r="C3984" s="671">
        <v>27.559999999999995</v>
      </c>
      <c r="D3984" s="675">
        <v>28.32</v>
      </c>
      <c r="E3984" s="707">
        <v>0</v>
      </c>
      <c r="F3984" s="675">
        <v>31.8</v>
      </c>
      <c r="G3984" s="670">
        <v>33.6</v>
      </c>
      <c r="H3984" s="670">
        <v>20.399999999999999</v>
      </c>
      <c r="I3984" s="732">
        <v>96</v>
      </c>
      <c r="J3984" s="811">
        <v>57</v>
      </c>
      <c r="K3984" s="707">
        <v>0</v>
      </c>
      <c r="L3984" s="732">
        <v>3.28</v>
      </c>
      <c r="M3984" s="818">
        <v>0.61</v>
      </c>
      <c r="N3984" s="817">
        <v>1.34</v>
      </c>
      <c r="O3984" s="740">
        <f t="shared" si="744"/>
        <v>0.97500000000000009</v>
      </c>
      <c r="P3984" s="710">
        <v>6.15</v>
      </c>
      <c r="Q3984" s="675">
        <v>122.4</v>
      </c>
    </row>
    <row r="3985" spans="1:17" ht="15" thickBot="1" x14ac:dyDescent="0.4">
      <c r="A3985" s="594">
        <v>19</v>
      </c>
      <c r="B3985" s="671">
        <v>27.24</v>
      </c>
      <c r="C3985" s="671">
        <v>27.880000000000003</v>
      </c>
      <c r="D3985" s="675">
        <v>28.4</v>
      </c>
      <c r="E3985" s="707">
        <v>0</v>
      </c>
      <c r="F3985" s="675">
        <v>30.160000000000004</v>
      </c>
      <c r="G3985" s="670">
        <v>33</v>
      </c>
      <c r="H3985" s="670">
        <v>19</v>
      </c>
      <c r="I3985" s="732">
        <v>96</v>
      </c>
      <c r="J3985" s="811">
        <v>71</v>
      </c>
      <c r="K3985" s="707">
        <v>0</v>
      </c>
      <c r="L3985" s="732">
        <v>1.46</v>
      </c>
      <c r="M3985" s="808">
        <v>0.65</v>
      </c>
      <c r="N3985" s="808">
        <v>0.1</v>
      </c>
      <c r="O3985" s="740">
        <f t="shared" si="744"/>
        <v>0.375</v>
      </c>
      <c r="P3985" s="710">
        <v>2.35</v>
      </c>
      <c r="Q3985" s="678" t="str">
        <f t="shared" ref="Q3985:Q3990" si="750">$Q$3817</f>
        <v>0.00.</v>
      </c>
    </row>
    <row r="3986" spans="1:17" ht="15" thickBot="1" x14ac:dyDescent="0.4">
      <c r="A3986" s="735">
        <v>20</v>
      </c>
      <c r="B3986" s="671">
        <v>28.4</v>
      </c>
      <c r="C3986" s="671">
        <v>28</v>
      </c>
      <c r="D3986" s="675">
        <v>28.359999999999996</v>
      </c>
      <c r="E3986" s="707">
        <v>0</v>
      </c>
      <c r="F3986" s="675">
        <v>30.240000000000002</v>
      </c>
      <c r="G3986" s="825">
        <v>31</v>
      </c>
      <c r="H3986" s="825">
        <v>19.399999999999999</v>
      </c>
      <c r="I3986" s="834">
        <v>96</v>
      </c>
      <c r="J3986" s="811">
        <v>66</v>
      </c>
      <c r="K3986" s="707">
        <v>0</v>
      </c>
      <c r="L3986" s="732">
        <v>4.4399999999999995</v>
      </c>
      <c r="M3986" s="808">
        <v>1.01</v>
      </c>
      <c r="N3986" s="808">
        <v>0.05</v>
      </c>
      <c r="O3986" s="740">
        <f t="shared" si="744"/>
        <v>0.53</v>
      </c>
      <c r="P3986" s="835">
        <v>2</v>
      </c>
      <c r="Q3986" s="678" t="str">
        <f t="shared" si="750"/>
        <v>0.00.</v>
      </c>
    </row>
    <row r="3987" spans="1:17" x14ac:dyDescent="0.35">
      <c r="A3987" s="580" t="s">
        <v>16</v>
      </c>
      <c r="B3987" s="581">
        <f>SUM(B3977:B3986)</f>
        <v>292.67999999999995</v>
      </c>
      <c r="C3987" s="581">
        <f>SUM(C3977:C3986)</f>
        <v>295.04000000000002</v>
      </c>
      <c r="D3987" s="581">
        <f>SUM(D3977:D3986)</f>
        <v>302.59999999999997</v>
      </c>
      <c r="E3987" s="707">
        <v>0</v>
      </c>
      <c r="F3987" s="581">
        <f t="shared" ref="F3987:N3987" si="751">SUM(F3977:F3986)</f>
        <v>315.48</v>
      </c>
      <c r="G3987" s="581">
        <f t="shared" si="751"/>
        <v>336.6</v>
      </c>
      <c r="H3987" s="581">
        <f t="shared" si="751"/>
        <v>200</v>
      </c>
      <c r="I3987" s="581">
        <f t="shared" si="751"/>
        <v>952</v>
      </c>
      <c r="J3987" s="581">
        <f t="shared" si="751"/>
        <v>544</v>
      </c>
      <c r="K3987" s="581">
        <f t="shared" si="751"/>
        <v>0</v>
      </c>
      <c r="L3987" s="581">
        <f t="shared" si="751"/>
        <v>37.840000000000003</v>
      </c>
      <c r="M3987" s="581">
        <f t="shared" si="751"/>
        <v>8.8500000000000014</v>
      </c>
      <c r="N3987" s="581">
        <f t="shared" si="751"/>
        <v>4.75</v>
      </c>
      <c r="O3987" s="740">
        <f t="shared" si="744"/>
        <v>6.8000000000000007</v>
      </c>
      <c r="P3987" s="581"/>
      <c r="Q3987" s="581"/>
    </row>
    <row r="3988" spans="1:17" ht="15" thickBot="1" x14ac:dyDescent="0.4">
      <c r="A3988" s="580" t="s">
        <v>18</v>
      </c>
      <c r="B3988" s="581">
        <f>AVERAGE(B3977:B3986)</f>
        <v>29.267999999999994</v>
      </c>
      <c r="C3988" s="581">
        <f>AVERAGE(C3977:C3986)</f>
        <v>29.504000000000001</v>
      </c>
      <c r="D3988" s="581">
        <f>AVERAGE(D3977:D3986)</f>
        <v>30.259999999999998</v>
      </c>
      <c r="E3988" s="707">
        <v>0</v>
      </c>
      <c r="F3988" s="581">
        <f t="shared" ref="F3988:N3988" si="752">AVERAGE(F3977:F3986)</f>
        <v>31.548000000000002</v>
      </c>
      <c r="G3988" s="581">
        <f t="shared" si="752"/>
        <v>33.660000000000004</v>
      </c>
      <c r="H3988" s="581">
        <f t="shared" si="752"/>
        <v>20</v>
      </c>
      <c r="I3988" s="581">
        <f t="shared" si="752"/>
        <v>95.2</v>
      </c>
      <c r="J3988" s="581">
        <f t="shared" si="752"/>
        <v>54.4</v>
      </c>
      <c r="K3988" s="581">
        <f t="shared" si="752"/>
        <v>0</v>
      </c>
      <c r="L3988" s="581">
        <f t="shared" si="752"/>
        <v>3.7840000000000003</v>
      </c>
      <c r="M3988" s="581">
        <f t="shared" si="752"/>
        <v>0.88500000000000012</v>
      </c>
      <c r="N3988" s="581">
        <f t="shared" si="752"/>
        <v>0.47499999999999998</v>
      </c>
      <c r="O3988" s="740">
        <f t="shared" si="744"/>
        <v>0.68</v>
      </c>
      <c r="P3988" s="581"/>
      <c r="Q3988" s="581"/>
    </row>
    <row r="3989" spans="1:17" ht="15" thickBot="1" x14ac:dyDescent="0.4">
      <c r="A3989" s="735">
        <v>21</v>
      </c>
      <c r="B3989" s="671">
        <v>29.68</v>
      </c>
      <c r="C3989" s="671">
        <v>28.839999999999996</v>
      </c>
      <c r="D3989" s="675">
        <v>28.52</v>
      </c>
      <c r="E3989" s="707">
        <v>0</v>
      </c>
      <c r="F3989" s="675">
        <v>30.479999999999997</v>
      </c>
      <c r="G3989" s="627">
        <v>33</v>
      </c>
      <c r="H3989" s="627">
        <v>20.399999999999999</v>
      </c>
      <c r="I3989" s="737">
        <v>96</v>
      </c>
      <c r="J3989" s="811">
        <v>59</v>
      </c>
      <c r="K3989" s="707">
        <v>0</v>
      </c>
      <c r="L3989" s="732">
        <v>5.56</v>
      </c>
      <c r="M3989" s="821">
        <v>0.88</v>
      </c>
      <c r="N3989" s="821">
        <v>0.23</v>
      </c>
      <c r="O3989" s="740">
        <f t="shared" si="744"/>
        <v>0.55500000000000005</v>
      </c>
      <c r="P3989" s="627">
        <v>8.3000000000000007</v>
      </c>
      <c r="Q3989" s="678" t="str">
        <f t="shared" si="750"/>
        <v>0.00.</v>
      </c>
    </row>
    <row r="3990" spans="1:17" ht="15" thickBot="1" x14ac:dyDescent="0.4">
      <c r="A3990" s="594">
        <v>22</v>
      </c>
      <c r="B3990" s="671">
        <v>29.6</v>
      </c>
      <c r="C3990" s="671">
        <v>29</v>
      </c>
      <c r="D3990" s="675">
        <v>29.119999999999997</v>
      </c>
      <c r="E3990" s="707">
        <v>0</v>
      </c>
      <c r="F3990" s="675">
        <v>30.68</v>
      </c>
      <c r="G3990" s="627">
        <v>34</v>
      </c>
      <c r="H3990" s="627">
        <v>21.4</v>
      </c>
      <c r="I3990" s="737">
        <v>88</v>
      </c>
      <c r="J3990" s="811">
        <v>56</v>
      </c>
      <c r="K3990" s="707">
        <v>0</v>
      </c>
      <c r="L3990" s="732">
        <v>4.46</v>
      </c>
      <c r="M3990" s="821">
        <v>1.04</v>
      </c>
      <c r="N3990" s="821">
        <v>0.1</v>
      </c>
      <c r="O3990" s="740">
        <f t="shared" si="744"/>
        <v>0.57000000000000006</v>
      </c>
      <c r="P3990" s="627">
        <v>4</v>
      </c>
      <c r="Q3990" s="678" t="str">
        <f t="shared" si="750"/>
        <v>0.00.</v>
      </c>
    </row>
    <row r="3991" spans="1:17" ht="15" thickBot="1" x14ac:dyDescent="0.4">
      <c r="A3991" s="594">
        <v>23</v>
      </c>
      <c r="B3991" s="671">
        <v>28.76</v>
      </c>
      <c r="C3991" s="671">
        <v>28.839999999999996</v>
      </c>
      <c r="D3991" s="675">
        <v>29.2</v>
      </c>
      <c r="E3991" s="707">
        <v>0</v>
      </c>
      <c r="F3991" s="675">
        <v>30.8</v>
      </c>
      <c r="G3991" s="736">
        <v>34</v>
      </c>
      <c r="H3991" s="826">
        <v>21.8</v>
      </c>
      <c r="I3991" s="739">
        <v>96</v>
      </c>
      <c r="J3991" s="809">
        <v>84</v>
      </c>
      <c r="K3991" s="707">
        <v>0</v>
      </c>
      <c r="L3991" s="732">
        <v>4.82</v>
      </c>
      <c r="M3991" s="821">
        <v>1</v>
      </c>
      <c r="N3991" s="821">
        <v>0.44</v>
      </c>
      <c r="O3991" s="740">
        <f t="shared" si="744"/>
        <v>0.72</v>
      </c>
      <c r="P3991" s="826">
        <v>2.25</v>
      </c>
      <c r="Q3991" s="675">
        <v>2.8</v>
      </c>
    </row>
    <row r="3992" spans="1:17" ht="15" thickBot="1" x14ac:dyDescent="0.4">
      <c r="A3992" s="594">
        <v>24</v>
      </c>
      <c r="B3992" s="671">
        <v>28.439999999999998</v>
      </c>
      <c r="C3992" s="671">
        <v>28.2</v>
      </c>
      <c r="D3992" s="675">
        <v>28.6</v>
      </c>
      <c r="E3992" s="707">
        <v>0</v>
      </c>
      <c r="F3992" s="675">
        <v>30.6</v>
      </c>
      <c r="G3992" s="736">
        <v>30.2</v>
      </c>
      <c r="H3992" s="736">
        <v>21.4</v>
      </c>
      <c r="I3992" s="739">
        <v>96</v>
      </c>
      <c r="J3992" s="809">
        <v>66</v>
      </c>
      <c r="K3992" s="707">
        <v>0</v>
      </c>
      <c r="L3992" s="732">
        <v>4.2</v>
      </c>
      <c r="M3992" s="821">
        <v>0.7</v>
      </c>
      <c r="N3992" s="821">
        <v>0.08</v>
      </c>
      <c r="O3992" s="740">
        <f t="shared" si="744"/>
        <v>0.38999999999999996</v>
      </c>
      <c r="P3992" s="826">
        <v>2.2000000000000002</v>
      </c>
      <c r="Q3992" s="678" t="str">
        <f>$Q$3963</f>
        <v>Rainfall</v>
      </c>
    </row>
    <row r="3993" spans="1:17" ht="15" thickBot="1" x14ac:dyDescent="0.4">
      <c r="A3993" s="594">
        <v>25</v>
      </c>
      <c r="B3993" s="671">
        <v>29.6</v>
      </c>
      <c r="C3993" s="671">
        <v>29.32</v>
      </c>
      <c r="D3993" s="675">
        <v>28.8</v>
      </c>
      <c r="E3993" s="707">
        <v>0</v>
      </c>
      <c r="F3993" s="675">
        <v>30.4</v>
      </c>
      <c r="G3993" s="736">
        <v>34.200000000000003</v>
      </c>
      <c r="H3993" s="736">
        <v>21</v>
      </c>
      <c r="I3993" s="739">
        <v>96</v>
      </c>
      <c r="J3993" s="809">
        <v>59</v>
      </c>
      <c r="K3993" s="707">
        <v>0</v>
      </c>
      <c r="L3993" s="732">
        <v>3.22</v>
      </c>
      <c r="M3993" s="821">
        <v>0.89</v>
      </c>
      <c r="N3993" s="821">
        <v>0.37</v>
      </c>
      <c r="O3993" s="740">
        <f t="shared" si="744"/>
        <v>0.63</v>
      </c>
      <c r="P3993" s="826">
        <v>4.05</v>
      </c>
      <c r="Q3993" s="627">
        <v>40.4</v>
      </c>
    </row>
    <row r="3994" spans="1:17" ht="15" thickBot="1" x14ac:dyDescent="0.4">
      <c r="A3994" s="594">
        <v>26</v>
      </c>
      <c r="B3994" s="671">
        <v>26.559999999999995</v>
      </c>
      <c r="C3994" s="581">
        <v>27.6</v>
      </c>
      <c r="D3994" s="627">
        <v>28.720000000000006</v>
      </c>
      <c r="E3994" s="707">
        <v>0</v>
      </c>
      <c r="F3994" s="627">
        <v>30.2</v>
      </c>
      <c r="G3994" s="736">
        <v>33.799999999999997</v>
      </c>
      <c r="H3994" s="736">
        <v>20.399999999999999</v>
      </c>
      <c r="I3994" s="739">
        <v>96</v>
      </c>
      <c r="J3994" s="809">
        <v>84</v>
      </c>
      <c r="K3994" s="707">
        <v>0</v>
      </c>
      <c r="L3994" s="732">
        <v>2.9</v>
      </c>
      <c r="M3994" s="821">
        <v>0.82</v>
      </c>
      <c r="N3994" s="821">
        <v>0.2</v>
      </c>
      <c r="O3994" s="740">
        <f t="shared" si="744"/>
        <v>0.51</v>
      </c>
      <c r="P3994" s="826">
        <v>1.45</v>
      </c>
      <c r="Q3994" s="627">
        <v>6.9</v>
      </c>
    </row>
    <row r="3995" spans="1:17" ht="15" thickBot="1" x14ac:dyDescent="0.4">
      <c r="A3995" s="594">
        <v>27</v>
      </c>
      <c r="B3995" s="671">
        <v>28.2</v>
      </c>
      <c r="C3995" s="581">
        <v>27.68</v>
      </c>
      <c r="D3995" s="627">
        <v>27.96</v>
      </c>
      <c r="E3995" s="707">
        <v>0</v>
      </c>
      <c r="F3995" s="627">
        <v>30.4</v>
      </c>
      <c r="G3995" s="736">
        <v>33.6</v>
      </c>
      <c r="H3995" s="736">
        <v>18.8</v>
      </c>
      <c r="I3995" s="739">
        <v>96</v>
      </c>
      <c r="J3995" s="809">
        <v>63</v>
      </c>
      <c r="K3995" s="707">
        <v>0</v>
      </c>
      <c r="L3995" s="732">
        <v>5.4</v>
      </c>
      <c r="M3995" s="821">
        <v>0.98</v>
      </c>
      <c r="N3995" s="821">
        <v>0.72</v>
      </c>
      <c r="O3995" s="740">
        <f t="shared" si="744"/>
        <v>0.85</v>
      </c>
      <c r="P3995" s="826">
        <v>5.25</v>
      </c>
      <c r="Q3995" s="627">
        <v>2.4</v>
      </c>
    </row>
    <row r="3996" spans="1:17" ht="15" thickBot="1" x14ac:dyDescent="0.4">
      <c r="A3996" s="594">
        <v>28</v>
      </c>
      <c r="B3996" s="581">
        <v>27.6</v>
      </c>
      <c r="C3996" s="581">
        <v>28.04</v>
      </c>
      <c r="D3996" s="627">
        <v>28.2</v>
      </c>
      <c r="E3996" s="707">
        <v>0</v>
      </c>
      <c r="F3996" s="627">
        <v>30.4</v>
      </c>
      <c r="G3996" s="827">
        <v>33.4</v>
      </c>
      <c r="H3996" s="828">
        <v>21.2</v>
      </c>
      <c r="I3996" s="836">
        <v>96</v>
      </c>
      <c r="J3996" s="809">
        <v>62</v>
      </c>
      <c r="K3996" s="707">
        <v>0</v>
      </c>
      <c r="L3996" s="627">
        <v>4.5600000000000005</v>
      </c>
      <c r="M3996" s="581">
        <v>0.71</v>
      </c>
      <c r="N3996" s="580">
        <v>0.12</v>
      </c>
      <c r="O3996" s="740">
        <f t="shared" si="744"/>
        <v>0.41499999999999998</v>
      </c>
      <c r="P3996" s="837">
        <v>1.05</v>
      </c>
      <c r="Q3996" s="627"/>
    </row>
    <row r="3997" spans="1:17" ht="15" thickBot="1" x14ac:dyDescent="0.4">
      <c r="A3997" s="594">
        <v>29</v>
      </c>
      <c r="B3997" s="581">
        <v>28.4</v>
      </c>
      <c r="C3997" s="581">
        <v>28.119999999999997</v>
      </c>
      <c r="D3997" s="627">
        <v>28.2</v>
      </c>
      <c r="E3997" s="707">
        <v>0</v>
      </c>
      <c r="F3997" s="627">
        <v>30.28</v>
      </c>
      <c r="G3997" s="838">
        <v>34</v>
      </c>
      <c r="H3997" s="724">
        <v>21.4</v>
      </c>
      <c r="I3997" s="839">
        <v>96</v>
      </c>
      <c r="J3997" s="809">
        <v>46</v>
      </c>
      <c r="K3997" s="707">
        <v>0</v>
      </c>
      <c r="L3997" s="627">
        <v>4.18</v>
      </c>
      <c r="M3997" s="581">
        <v>1.35</v>
      </c>
      <c r="N3997" s="580">
        <v>0.46</v>
      </c>
      <c r="O3997" s="740">
        <f t="shared" si="744"/>
        <v>0.90500000000000003</v>
      </c>
      <c r="P3997" s="840">
        <v>4.25</v>
      </c>
      <c r="Q3997" s="627">
        <v>18.2</v>
      </c>
    </row>
    <row r="3998" spans="1:17" ht="15" thickBot="1" x14ac:dyDescent="0.4">
      <c r="A3998" s="594">
        <v>30</v>
      </c>
      <c r="B3998" s="581">
        <v>26.840000000000003</v>
      </c>
      <c r="C3998" s="581">
        <v>27.6</v>
      </c>
      <c r="D3998" s="627">
        <v>28.24</v>
      </c>
      <c r="E3998" s="707">
        <v>0</v>
      </c>
      <c r="F3998" s="627">
        <v>30.28</v>
      </c>
      <c r="G3998" s="736">
        <v>31.4</v>
      </c>
      <c r="H3998" s="736">
        <v>19.8</v>
      </c>
      <c r="I3998" s="739">
        <v>96</v>
      </c>
      <c r="J3998" s="809">
        <v>84</v>
      </c>
      <c r="K3998" s="707">
        <v>0</v>
      </c>
      <c r="L3998" s="627">
        <v>2.8200000000000003</v>
      </c>
      <c r="M3998" s="581">
        <v>0.74</v>
      </c>
      <c r="N3998" s="580">
        <v>0.12</v>
      </c>
      <c r="O3998" s="740">
        <f t="shared" si="744"/>
        <v>0.43</v>
      </c>
      <c r="P3998" s="736">
        <v>2.2999999999999998</v>
      </c>
      <c r="Q3998" s="627">
        <v>2.6</v>
      </c>
    </row>
    <row r="3999" spans="1:17" x14ac:dyDescent="0.35">
      <c r="A3999" s="580" t="s">
        <v>16</v>
      </c>
      <c r="B3999" s="581">
        <f>SUM(B3989:B3998)</f>
        <v>283.67999999999995</v>
      </c>
      <c r="C3999" s="581">
        <f>SUM(C3989:C3998)</f>
        <v>283.24</v>
      </c>
      <c r="D3999" s="581">
        <f>SUM(D3989:D3998)</f>
        <v>285.56</v>
      </c>
      <c r="E3999" s="707">
        <v>0</v>
      </c>
      <c r="F3999" s="581">
        <f>SUM(F3989:F3998)</f>
        <v>304.52</v>
      </c>
      <c r="G3999" s="581">
        <f>SUM(G3989:G3998)</f>
        <v>331.59999999999997</v>
      </c>
      <c r="H3999" s="581">
        <f>SUM(H3989:H3998)</f>
        <v>207.60000000000002</v>
      </c>
      <c r="I3999" s="581">
        <f>SUM(I3989:I3998)</f>
        <v>952</v>
      </c>
      <c r="J3999" s="581">
        <f>SUM(J3989:J3998)</f>
        <v>663</v>
      </c>
      <c r="K3999" s="581"/>
      <c r="L3999" s="581">
        <f>SUM(L3989:L3998)</f>
        <v>42.12</v>
      </c>
      <c r="M3999" s="581">
        <f>SUM(M3989:M3998)</f>
        <v>9.1100000000000012</v>
      </c>
      <c r="N3999" s="581">
        <f>SUM(N3989:N3998)</f>
        <v>2.84</v>
      </c>
      <c r="O3999" s="740">
        <f t="shared" si="744"/>
        <v>5.9750000000000005</v>
      </c>
      <c r="P3999" s="581"/>
      <c r="Q3999" s="581"/>
    </row>
    <row r="4000" spans="1:17" x14ac:dyDescent="0.35">
      <c r="A4000" s="580" t="s">
        <v>18</v>
      </c>
      <c r="B4000" s="581">
        <f>AVERAGE(B3989:B3998)</f>
        <v>28.367999999999995</v>
      </c>
      <c r="C4000" s="581">
        <f>AVERAGE(C3989:C3998)</f>
        <v>28.324000000000002</v>
      </c>
      <c r="D4000" s="581">
        <f>AVERAGE(D3989:D3998)</f>
        <v>28.556000000000001</v>
      </c>
      <c r="E4000" s="707">
        <v>0</v>
      </c>
      <c r="F4000" s="581">
        <f>AVERAGE(F3989:F3998)</f>
        <v>30.451999999999998</v>
      </c>
      <c r="G4000" s="581">
        <f>AVERAGE(G3989:G3998)</f>
        <v>33.159999999999997</v>
      </c>
      <c r="H4000" s="581">
        <f>AVERAGE(H3989:H3998)</f>
        <v>20.76</v>
      </c>
      <c r="I4000" s="581">
        <f>AVERAGE(I3989:I3998)</f>
        <v>95.2</v>
      </c>
      <c r="J4000" s="581">
        <f>AVERAGE(J3989:J3998)</f>
        <v>66.3</v>
      </c>
      <c r="K4000" s="581"/>
      <c r="L4000" s="581">
        <f>AVERAGE(L3989:L3998)</f>
        <v>4.2119999999999997</v>
      </c>
      <c r="M4000" s="581">
        <f>AVERAGE(M3989:M3998)</f>
        <v>0.91100000000000014</v>
      </c>
      <c r="N4000" s="581">
        <f>AVERAGE(N3989:N3998)</f>
        <v>0.28399999999999997</v>
      </c>
      <c r="O4000" s="740">
        <f t="shared" si="744"/>
        <v>0.59750000000000003</v>
      </c>
      <c r="P4000" s="581"/>
      <c r="Q4000" s="581"/>
    </row>
    <row r="4001" spans="1:17" x14ac:dyDescent="0.35">
      <c r="A4001" s="580" t="s">
        <v>49</v>
      </c>
      <c r="B4001" s="581">
        <f>B3999+B3987+B3975</f>
        <v>894.63999999999987</v>
      </c>
      <c r="C4001" s="581">
        <f>C3999+C3987+C3975</f>
        <v>890.48</v>
      </c>
      <c r="D4001" s="581">
        <f>D3999+D3987+D3975</f>
        <v>901.4</v>
      </c>
      <c r="E4001" s="707">
        <v>0</v>
      </c>
      <c r="F4001" s="581">
        <f>F3999+F3987+F3975</f>
        <v>934.76</v>
      </c>
      <c r="G4001" s="581">
        <f>G3999+G3987+G3975</f>
        <v>1028.2</v>
      </c>
      <c r="H4001" s="581">
        <f>H3999+H3987+H3975</f>
        <v>606</v>
      </c>
      <c r="I4001" s="581">
        <f>I3999+I3987+I3975</f>
        <v>2856</v>
      </c>
      <c r="J4001" s="581">
        <f>J3999+J3987+J3975</f>
        <v>1690</v>
      </c>
      <c r="K4001" s="581"/>
      <c r="L4001" s="581">
        <f>L3999+L3987+L3975</f>
        <v>148.30000000000001</v>
      </c>
      <c r="M4001" s="581">
        <f>M3999+M3987+M3975</f>
        <v>27.79</v>
      </c>
      <c r="N4001" s="581">
        <f>N3999+N3987+N3975</f>
        <v>13.59</v>
      </c>
      <c r="O4001" s="740">
        <f t="shared" si="744"/>
        <v>20.689999999999998</v>
      </c>
      <c r="P4001" s="581"/>
      <c r="Q4001" s="581"/>
    </row>
    <row r="4002" spans="1:17" x14ac:dyDescent="0.35">
      <c r="A4002" s="580" t="s">
        <v>21</v>
      </c>
      <c r="B4002" s="581">
        <f>B4001/30</f>
        <v>29.821333333333328</v>
      </c>
      <c r="C4002" s="581">
        <f>C4001/30</f>
        <v>29.682666666666666</v>
      </c>
      <c r="D4002" s="581">
        <f>D4001/30</f>
        <v>30.046666666666667</v>
      </c>
      <c r="E4002" s="707">
        <v>0</v>
      </c>
      <c r="F4002" s="581">
        <f>F4001/30</f>
        <v>31.158666666666665</v>
      </c>
      <c r="G4002" s="581">
        <f>G4001/30</f>
        <v>34.273333333333333</v>
      </c>
      <c r="H4002" s="581">
        <f>H4001/30</f>
        <v>20.2</v>
      </c>
      <c r="I4002" s="581">
        <f>I4001/30</f>
        <v>95.2</v>
      </c>
      <c r="J4002" s="581">
        <f>J4001/30</f>
        <v>56.333333333333336</v>
      </c>
      <c r="K4002" s="581"/>
      <c r="L4002" s="581">
        <f>L4001/30</f>
        <v>4.9433333333333334</v>
      </c>
      <c r="M4002" s="581">
        <f>M4001/30</f>
        <v>0.92633333333333334</v>
      </c>
      <c r="N4002" s="581">
        <f>N4001/30</f>
        <v>0.45300000000000001</v>
      </c>
      <c r="O4002" s="740">
        <f>AVERAGE(M4002:N4002)</f>
        <v>0.68966666666666665</v>
      </c>
      <c r="P4002" s="581"/>
      <c r="Q4002" s="581"/>
    </row>
    <row r="4003" spans="1:17" x14ac:dyDescent="0.35">
      <c r="A4003" s="634"/>
      <c r="B4003" s="634"/>
      <c r="C4003" s="634"/>
      <c r="D4003" s="634"/>
      <c r="E4003" s="634"/>
      <c r="F4003" s="634"/>
      <c r="G4003" s="634"/>
      <c r="H4003" s="634"/>
      <c r="I4003" s="634"/>
      <c r="J4003" s="634"/>
      <c r="K4003" s="634"/>
      <c r="L4003" s="634"/>
      <c r="M4003" s="634"/>
      <c r="N4003" s="634"/>
      <c r="O4003" s="634"/>
      <c r="P4003" s="634"/>
      <c r="Q4003" s="634"/>
    </row>
    <row r="4004" spans="1:17" ht="21" thickBot="1" x14ac:dyDescent="0.4">
      <c r="A4004" s="634"/>
      <c r="B4004" s="1608" t="s">
        <v>441</v>
      </c>
      <c r="C4004" s="1608"/>
      <c r="D4004" s="1608"/>
      <c r="E4004" s="1608"/>
      <c r="F4004" s="1608"/>
      <c r="G4004" s="1608"/>
      <c r="H4004" s="1608"/>
      <c r="I4004" s="1608"/>
      <c r="J4004" s="1608"/>
      <c r="K4004" s="1608"/>
      <c r="L4004" s="1608"/>
      <c r="M4004" s="1608"/>
      <c r="N4004" s="658"/>
      <c r="O4004" s="658"/>
      <c r="P4004" s="657"/>
      <c r="Q4004" s="634"/>
    </row>
    <row r="4005" spans="1:17" ht="27" customHeight="1" x14ac:dyDescent="0.35">
      <c r="A4005" s="1569" t="s">
        <v>1</v>
      </c>
      <c r="B4005" s="1460" t="s">
        <v>23</v>
      </c>
      <c r="C4005" s="1578"/>
      <c r="D4005" s="1578"/>
      <c r="E4005" s="1578"/>
      <c r="F4005" s="1571"/>
      <c r="G4005" s="1460" t="s">
        <v>24</v>
      </c>
      <c r="H4005" s="1571"/>
      <c r="I4005" s="1460" t="s">
        <v>4</v>
      </c>
      <c r="J4005" s="1571"/>
      <c r="K4005" s="1572" t="s">
        <v>5</v>
      </c>
      <c r="L4005" s="1573"/>
      <c r="M4005" s="1590" t="s">
        <v>6</v>
      </c>
      <c r="N4005" s="1591"/>
      <c r="O4005" s="1592"/>
      <c r="P4005" s="1593" t="s">
        <v>7</v>
      </c>
      <c r="Q4005" s="1593" t="s">
        <v>8</v>
      </c>
    </row>
    <row r="4006" spans="1:17" ht="26.5" thickBot="1" x14ac:dyDescent="0.4">
      <c r="A4006" s="1597"/>
      <c r="B4006" s="568" t="s">
        <v>396</v>
      </c>
      <c r="C4006" s="568" t="s">
        <v>399</v>
      </c>
      <c r="D4006" s="709" t="s">
        <v>322</v>
      </c>
      <c r="E4006" s="709" t="s">
        <v>228</v>
      </c>
      <c r="F4006" s="709" t="s">
        <v>229</v>
      </c>
      <c r="G4006" s="568" t="s">
        <v>9</v>
      </c>
      <c r="H4006" s="568" t="s">
        <v>10</v>
      </c>
      <c r="I4006" s="568" t="s">
        <v>9</v>
      </c>
      <c r="J4006" s="568" t="s">
        <v>10</v>
      </c>
      <c r="K4006" s="568" t="s">
        <v>11</v>
      </c>
      <c r="L4006" s="568" t="s">
        <v>12</v>
      </c>
      <c r="M4006" s="606" t="s">
        <v>13</v>
      </c>
      <c r="N4006" s="606" t="s">
        <v>14</v>
      </c>
      <c r="O4006" s="606" t="s">
        <v>15</v>
      </c>
      <c r="P4006" s="1606"/>
      <c r="Q4006" s="1579"/>
    </row>
    <row r="4007" spans="1:17" ht="15" thickBot="1" x14ac:dyDescent="0.4">
      <c r="A4007" s="735">
        <v>1</v>
      </c>
      <c r="B4007" s="627">
        <v>29.48</v>
      </c>
      <c r="C4007" s="627">
        <v>28.32</v>
      </c>
      <c r="D4007" s="627">
        <v>28.28</v>
      </c>
      <c r="E4007" s="707">
        <v>0</v>
      </c>
      <c r="F4007" s="627">
        <v>30.2</v>
      </c>
      <c r="G4007" s="808">
        <v>33.4</v>
      </c>
      <c r="H4007" s="808">
        <v>21</v>
      </c>
      <c r="I4007" s="809">
        <v>96</v>
      </c>
      <c r="J4007" s="809">
        <v>59</v>
      </c>
      <c r="K4007" s="707">
        <v>0</v>
      </c>
      <c r="L4007" s="737">
        <v>6.6</v>
      </c>
      <c r="M4007" s="833">
        <v>1</v>
      </c>
      <c r="N4007" s="808">
        <v>0.3</v>
      </c>
      <c r="O4007" s="740">
        <f>AVERAGE(M4007:N4007)</f>
        <v>0.65</v>
      </c>
      <c r="P4007" s="841">
        <v>8.35</v>
      </c>
      <c r="Q4007" s="626" t="str">
        <f t="shared" ref="Q4007:Q4008" si="753">$Q$3963</f>
        <v>Rainfall</v>
      </c>
    </row>
    <row r="4008" spans="1:17" ht="15" thickBot="1" x14ac:dyDescent="0.4">
      <c r="A4008" s="735">
        <v>2</v>
      </c>
      <c r="B4008" s="581">
        <v>28.520000000000003</v>
      </c>
      <c r="C4008" s="581">
        <v>28.360000000000003</v>
      </c>
      <c r="D4008" s="627">
        <v>28.48</v>
      </c>
      <c r="E4008" s="707">
        <v>0</v>
      </c>
      <c r="F4008" s="707">
        <v>30.28</v>
      </c>
      <c r="G4008" s="810">
        <v>32.200000000000003</v>
      </c>
      <c r="H4008" s="810">
        <v>20.399999999999999</v>
      </c>
      <c r="I4008" s="809">
        <v>96</v>
      </c>
      <c r="J4008" s="811">
        <v>58</v>
      </c>
      <c r="K4008" s="707">
        <v>0</v>
      </c>
      <c r="L4008" s="732">
        <v>6.28</v>
      </c>
      <c r="M4008" s="808">
        <v>1.85</v>
      </c>
      <c r="N4008" s="808">
        <v>0.09</v>
      </c>
      <c r="O4008" s="740">
        <f t="shared" ref="O4008:O4045" si="754">AVERAGE(M4008:N4008)</f>
        <v>0.97000000000000008</v>
      </c>
      <c r="P4008" s="808">
        <v>7.45</v>
      </c>
      <c r="Q4008" s="626" t="str">
        <f t="shared" si="753"/>
        <v>Rainfall</v>
      </c>
    </row>
    <row r="4009" spans="1:17" ht="15" thickBot="1" x14ac:dyDescent="0.4">
      <c r="A4009" s="594">
        <v>3</v>
      </c>
      <c r="B4009" s="581">
        <v>28.759999999999998</v>
      </c>
      <c r="C4009" s="581">
        <v>28.6</v>
      </c>
      <c r="D4009" s="627">
        <v>28.640000000000004</v>
      </c>
      <c r="E4009" s="707">
        <v>0</v>
      </c>
      <c r="F4009" s="627">
        <v>30.2</v>
      </c>
      <c r="G4009" s="810">
        <v>32</v>
      </c>
      <c r="H4009" s="810">
        <v>21.6</v>
      </c>
      <c r="I4009" s="822">
        <v>96</v>
      </c>
      <c r="J4009" s="811">
        <v>55</v>
      </c>
      <c r="K4009" s="707">
        <v>0</v>
      </c>
      <c r="L4009" s="732">
        <v>4.2799999999999994</v>
      </c>
      <c r="M4009" s="808">
        <v>0.46</v>
      </c>
      <c r="N4009" s="808">
        <v>0.18</v>
      </c>
      <c r="O4009" s="740">
        <f t="shared" si="754"/>
        <v>0.32</v>
      </c>
      <c r="P4009" s="808">
        <v>3.3</v>
      </c>
      <c r="Q4009" s="627">
        <v>20.399999999999999</v>
      </c>
    </row>
    <row r="4010" spans="1:17" ht="15" thickBot="1" x14ac:dyDescent="0.4">
      <c r="A4010" s="594">
        <v>4</v>
      </c>
      <c r="B4010" s="627">
        <v>28.639999999999997</v>
      </c>
      <c r="C4010" s="627">
        <v>28.439999999999998</v>
      </c>
      <c r="D4010" s="581">
        <v>28.560000000000002</v>
      </c>
      <c r="E4010" s="707">
        <v>0</v>
      </c>
      <c r="F4010" s="627">
        <v>30.2</v>
      </c>
      <c r="G4010" s="810">
        <v>32.6</v>
      </c>
      <c r="H4010" s="810">
        <v>19.8</v>
      </c>
      <c r="I4010" s="822">
        <v>92</v>
      </c>
      <c r="J4010" s="811">
        <v>58</v>
      </c>
      <c r="K4010" s="707">
        <v>0</v>
      </c>
      <c r="L4010" s="732">
        <v>4.16</v>
      </c>
      <c r="M4010" s="808">
        <v>1.22</v>
      </c>
      <c r="N4010" s="640">
        <v>0.67</v>
      </c>
      <c r="O4010" s="740">
        <f t="shared" si="754"/>
        <v>0.94500000000000006</v>
      </c>
      <c r="P4010" s="808">
        <v>6.05</v>
      </c>
      <c r="Q4010" s="627">
        <v>11.4</v>
      </c>
    </row>
    <row r="4011" spans="1:17" ht="15" thickBot="1" x14ac:dyDescent="0.4">
      <c r="A4011" s="594">
        <v>5</v>
      </c>
      <c r="B4011" s="627">
        <v>29.68</v>
      </c>
      <c r="C4011" s="627">
        <v>28.96</v>
      </c>
      <c r="D4011" s="581">
        <v>28.479999999999997</v>
      </c>
      <c r="E4011" s="707">
        <v>0</v>
      </c>
      <c r="F4011" s="627">
        <v>30.28</v>
      </c>
      <c r="G4011" s="810">
        <v>34</v>
      </c>
      <c r="H4011" s="810">
        <v>20.399999999999999</v>
      </c>
      <c r="I4011" s="822">
        <v>96</v>
      </c>
      <c r="J4011" s="811">
        <v>58</v>
      </c>
      <c r="K4011" s="707">
        <v>0</v>
      </c>
      <c r="L4011" s="732">
        <v>4.0199999999999996</v>
      </c>
      <c r="M4011" s="640">
        <v>0.96</v>
      </c>
      <c r="N4011" s="813">
        <v>0.08</v>
      </c>
      <c r="O4011" s="740">
        <f t="shared" si="754"/>
        <v>0.52</v>
      </c>
      <c r="P4011" s="842">
        <v>8.35</v>
      </c>
      <c r="Q4011" s="626" t="str">
        <f>$Q$3963</f>
        <v>Rainfall</v>
      </c>
    </row>
    <row r="4012" spans="1:17" ht="15" thickBot="1" x14ac:dyDescent="0.4">
      <c r="A4012" s="594">
        <v>6</v>
      </c>
      <c r="B4012" s="604">
        <v>30.2</v>
      </c>
      <c r="C4012" s="581">
        <v>29.52</v>
      </c>
      <c r="D4012" s="581">
        <v>29.240000000000002</v>
      </c>
      <c r="E4012" s="707">
        <v>0</v>
      </c>
      <c r="F4012" s="627">
        <v>30.24</v>
      </c>
      <c r="G4012" s="810">
        <v>34.4</v>
      </c>
      <c r="H4012" s="810">
        <v>22.6</v>
      </c>
      <c r="I4012" s="822">
        <v>96</v>
      </c>
      <c r="J4012" s="811">
        <v>57</v>
      </c>
      <c r="K4012" s="707">
        <v>0</v>
      </c>
      <c r="L4012" s="732">
        <v>4.32</v>
      </c>
      <c r="M4012" s="813">
        <v>0.99</v>
      </c>
      <c r="N4012" s="640">
        <v>0.31</v>
      </c>
      <c r="O4012" s="740">
        <f t="shared" si="754"/>
        <v>0.65</v>
      </c>
      <c r="P4012" s="627">
        <v>6</v>
      </c>
      <c r="Q4012" s="627">
        <v>2.4</v>
      </c>
    </row>
    <row r="4013" spans="1:17" ht="15" thickBot="1" x14ac:dyDescent="0.4">
      <c r="A4013" s="594">
        <v>7</v>
      </c>
      <c r="B4013" s="581">
        <v>29.96</v>
      </c>
      <c r="C4013" s="581">
        <v>29.199999999999996</v>
      </c>
      <c r="D4013" s="627">
        <v>29.160000000000004</v>
      </c>
      <c r="E4013" s="707">
        <v>0</v>
      </c>
      <c r="F4013" s="627">
        <v>30.32</v>
      </c>
      <c r="G4013" s="810">
        <v>34</v>
      </c>
      <c r="H4013" s="810">
        <v>20</v>
      </c>
      <c r="I4013" s="822">
        <v>96</v>
      </c>
      <c r="J4013" s="811">
        <v>67</v>
      </c>
      <c r="K4013" s="707">
        <v>0</v>
      </c>
      <c r="L4013" s="732">
        <v>4.4399999999999995</v>
      </c>
      <c r="M4013" s="640">
        <v>0.98</v>
      </c>
      <c r="N4013" s="813">
        <v>0.64</v>
      </c>
      <c r="O4013" s="740">
        <f t="shared" si="754"/>
        <v>0.81</v>
      </c>
      <c r="P4013" s="627">
        <v>10</v>
      </c>
      <c r="Q4013" s="626" t="str">
        <f t="shared" ref="Q4013:Q4014" si="755">$Q$3963</f>
        <v>Rainfall</v>
      </c>
    </row>
    <row r="4014" spans="1:17" ht="15" thickBot="1" x14ac:dyDescent="0.4">
      <c r="A4014" s="594">
        <v>8</v>
      </c>
      <c r="B4014" s="581">
        <v>29.679999999999996</v>
      </c>
      <c r="C4014" s="581">
        <v>29.28</v>
      </c>
      <c r="D4014" s="627">
        <v>29.32</v>
      </c>
      <c r="E4014" s="707">
        <v>0</v>
      </c>
      <c r="F4014" s="627">
        <v>30.32</v>
      </c>
      <c r="G4014" s="810">
        <v>34</v>
      </c>
      <c r="H4014" s="810">
        <v>19.2</v>
      </c>
      <c r="I4014" s="822">
        <v>96</v>
      </c>
      <c r="J4014" s="811">
        <v>59</v>
      </c>
      <c r="K4014" s="707">
        <v>0</v>
      </c>
      <c r="L4014" s="732">
        <v>3.1</v>
      </c>
      <c r="M4014" s="813">
        <v>1.19</v>
      </c>
      <c r="N4014" s="808">
        <v>0.48</v>
      </c>
      <c r="O4014" s="740">
        <f t="shared" si="754"/>
        <v>0.83499999999999996</v>
      </c>
      <c r="P4014" s="627">
        <v>8.15</v>
      </c>
      <c r="Q4014" s="626" t="str">
        <f t="shared" si="755"/>
        <v>Rainfall</v>
      </c>
    </row>
    <row r="4015" spans="1:17" ht="15" thickBot="1" x14ac:dyDescent="0.4">
      <c r="A4015" s="594">
        <v>9</v>
      </c>
      <c r="B4015" s="581">
        <v>30.119999999999997</v>
      </c>
      <c r="C4015" s="581">
        <v>29.560000000000002</v>
      </c>
      <c r="D4015" s="627">
        <v>29.639999999999997</v>
      </c>
      <c r="E4015" s="707">
        <v>0</v>
      </c>
      <c r="F4015" s="627">
        <v>30.439999999999998</v>
      </c>
      <c r="G4015" s="810">
        <v>33.6</v>
      </c>
      <c r="H4015" s="810">
        <v>20.8</v>
      </c>
      <c r="I4015" s="822">
        <v>96</v>
      </c>
      <c r="J4015" s="811">
        <v>56</v>
      </c>
      <c r="K4015" s="707">
        <v>0</v>
      </c>
      <c r="L4015" s="732">
        <v>5.48</v>
      </c>
      <c r="M4015" s="813">
        <v>1.06</v>
      </c>
      <c r="N4015" s="813">
        <v>0.17</v>
      </c>
      <c r="O4015" s="740">
        <f t="shared" si="754"/>
        <v>0.61499999999999999</v>
      </c>
      <c r="P4015" s="843">
        <v>7.5</v>
      </c>
      <c r="Q4015" s="627">
        <v>5.5</v>
      </c>
    </row>
    <row r="4016" spans="1:17" ht="15" thickBot="1" x14ac:dyDescent="0.4">
      <c r="A4016" s="735">
        <v>10</v>
      </c>
      <c r="B4016" s="581">
        <v>29.96</v>
      </c>
      <c r="C4016" s="581">
        <v>29.8</v>
      </c>
      <c r="D4016" s="627">
        <v>29.839999999999996</v>
      </c>
      <c r="E4016" s="707">
        <v>0</v>
      </c>
      <c r="F4016" s="627">
        <v>30.479999999999997</v>
      </c>
      <c r="G4016" s="810">
        <v>33.4</v>
      </c>
      <c r="H4016" s="810">
        <v>22.4</v>
      </c>
      <c r="I4016" s="822">
        <v>96</v>
      </c>
      <c r="J4016" s="811">
        <v>61</v>
      </c>
      <c r="K4016" s="707">
        <v>0</v>
      </c>
      <c r="L4016" s="732">
        <v>5.16</v>
      </c>
      <c r="M4016" s="813">
        <v>1.1399999999999999</v>
      </c>
      <c r="N4016" s="640">
        <v>0.91</v>
      </c>
      <c r="O4016" s="740">
        <f t="shared" si="754"/>
        <v>1.0249999999999999</v>
      </c>
      <c r="P4016" s="820">
        <v>4.45</v>
      </c>
      <c r="Q4016" s="626" t="str">
        <f>$Q$3963</f>
        <v>Rainfall</v>
      </c>
    </row>
    <row r="4017" spans="1:17" x14ac:dyDescent="0.35">
      <c r="A4017" s="580" t="s">
        <v>16</v>
      </c>
      <c r="B4017" s="581">
        <f>SUM(B4007:B4016)</f>
        <v>294.99999999999994</v>
      </c>
      <c r="C4017" s="581">
        <f>SUM(C4007:C4016)</f>
        <v>290.04000000000002</v>
      </c>
      <c r="D4017" s="581">
        <f>SUM(D4007:D4016)</f>
        <v>289.64</v>
      </c>
      <c r="E4017" s="581"/>
      <c r="F4017" s="581">
        <f>SUM(F4007:F4016)</f>
        <v>302.96000000000004</v>
      </c>
      <c r="G4017" s="581">
        <f>SUM(G4007:G4016)</f>
        <v>333.6</v>
      </c>
      <c r="H4017" s="581">
        <f>SUM(H4007:H4016)</f>
        <v>208.2</v>
      </c>
      <c r="I4017" s="581">
        <f>SUM(I4007:I4016)</f>
        <v>956</v>
      </c>
      <c r="J4017" s="581">
        <f>SUM(J4007:J4016)</f>
        <v>588</v>
      </c>
      <c r="K4017" s="581"/>
      <c r="L4017" s="581">
        <f>SUM(L4007:L4016)</f>
        <v>47.839999999999989</v>
      </c>
      <c r="M4017" s="581">
        <f>SUM(M4007:M4016)</f>
        <v>10.850000000000001</v>
      </c>
      <c r="N4017" s="581">
        <f>SUM(N4007:N4016)</f>
        <v>3.8300000000000005</v>
      </c>
      <c r="O4017" s="740">
        <f t="shared" si="754"/>
        <v>7.3400000000000007</v>
      </c>
      <c r="P4017" s="581"/>
      <c r="Q4017" s="581"/>
    </row>
    <row r="4018" spans="1:17" ht="15" thickBot="1" x14ac:dyDescent="0.4">
      <c r="A4018" s="580" t="s">
        <v>18</v>
      </c>
      <c r="B4018" s="581">
        <f>AVERAGE(B4007:B4016)</f>
        <v>29.499999999999993</v>
      </c>
      <c r="C4018" s="581">
        <f>AVERAGE(C4007:C4016)</f>
        <v>29.004000000000001</v>
      </c>
      <c r="D4018" s="581">
        <f>AVERAGE(D4007:D4016)</f>
        <v>28.963999999999999</v>
      </c>
      <c r="E4018" s="581"/>
      <c r="F4018" s="581">
        <f>AVERAGE(F4007:F4016)</f>
        <v>30.296000000000003</v>
      </c>
      <c r="G4018" s="581">
        <f>AVERAGE(G4007:G4016)</f>
        <v>33.36</v>
      </c>
      <c r="H4018" s="581">
        <f>AVERAGE(H4007:H4016)</f>
        <v>20.82</v>
      </c>
      <c r="I4018" s="581">
        <f>AVERAGE(I4007:I4016)</f>
        <v>95.6</v>
      </c>
      <c r="J4018" s="581">
        <f>AVERAGE(J4007:J4016)</f>
        <v>58.8</v>
      </c>
      <c r="K4018" s="581"/>
      <c r="L4018" s="581">
        <f>AVERAGE(L4007:L4016)</f>
        <v>4.7839999999999989</v>
      </c>
      <c r="M4018" s="581">
        <f>AVERAGE(M4007:M4016)</f>
        <v>1.0850000000000002</v>
      </c>
      <c r="N4018" s="581">
        <f>AVERAGE(N4007:N4016)</f>
        <v>0.38300000000000006</v>
      </c>
      <c r="O4018" s="740">
        <f t="shared" si="754"/>
        <v>0.7340000000000001</v>
      </c>
      <c r="P4018" s="581"/>
      <c r="Q4018" s="581"/>
    </row>
    <row r="4019" spans="1:17" ht="15" thickBot="1" x14ac:dyDescent="0.4">
      <c r="A4019" s="735">
        <v>11</v>
      </c>
      <c r="B4019" s="581">
        <v>30.360000000000003</v>
      </c>
      <c r="C4019" s="581">
        <v>29.68</v>
      </c>
      <c r="D4019" s="627">
        <v>29.8</v>
      </c>
      <c r="E4019" s="707">
        <v>0</v>
      </c>
      <c r="F4019" s="627">
        <v>30.479999999999997</v>
      </c>
      <c r="G4019" s="583">
        <v>35.4</v>
      </c>
      <c r="H4019" s="583">
        <v>21.2</v>
      </c>
      <c r="I4019" s="732">
        <v>88</v>
      </c>
      <c r="J4019" s="811">
        <v>57</v>
      </c>
      <c r="K4019" s="707">
        <v>0</v>
      </c>
      <c r="L4019" s="732">
        <v>7.08</v>
      </c>
      <c r="M4019" s="815">
        <v>1.29</v>
      </c>
      <c r="N4019" s="816">
        <v>0.11</v>
      </c>
      <c r="O4019" s="740">
        <f t="shared" si="754"/>
        <v>0.70000000000000007</v>
      </c>
      <c r="P4019" s="710">
        <v>10.3</v>
      </c>
      <c r="Q4019" s="626" t="str">
        <f t="shared" ref="Q4019:Q4021" si="756">$Q$3963</f>
        <v>Rainfall</v>
      </c>
    </row>
    <row r="4020" spans="1:17" ht="15" thickBot="1" x14ac:dyDescent="0.4">
      <c r="A4020" s="594">
        <v>12</v>
      </c>
      <c r="B4020" s="581">
        <v>32.239999999999995</v>
      </c>
      <c r="C4020" s="581">
        <v>30.76</v>
      </c>
      <c r="D4020" s="627">
        <v>30.599999999999994</v>
      </c>
      <c r="E4020" s="707">
        <v>0</v>
      </c>
      <c r="F4020" s="627">
        <v>30.52</v>
      </c>
      <c r="G4020" s="583">
        <v>34.4</v>
      </c>
      <c r="H4020" s="583">
        <v>21.8</v>
      </c>
      <c r="I4020" s="732">
        <v>96</v>
      </c>
      <c r="J4020" s="811">
        <v>54</v>
      </c>
      <c r="K4020" s="707">
        <v>0</v>
      </c>
      <c r="L4020" s="732">
        <v>7.56</v>
      </c>
      <c r="M4020" s="817">
        <v>1.38</v>
      </c>
      <c r="N4020" s="818">
        <v>0.2</v>
      </c>
      <c r="O4020" s="740">
        <f t="shared" si="754"/>
        <v>0.78999999999999992</v>
      </c>
      <c r="P4020" s="710">
        <v>10</v>
      </c>
      <c r="Q4020" s="626" t="str">
        <f t="shared" si="756"/>
        <v>Rainfall</v>
      </c>
    </row>
    <row r="4021" spans="1:17" ht="15" thickBot="1" x14ac:dyDescent="0.4">
      <c r="A4021" s="594">
        <v>13</v>
      </c>
      <c r="B4021" s="581">
        <v>32.6</v>
      </c>
      <c r="C4021" s="671">
        <v>31.52</v>
      </c>
      <c r="D4021" s="675">
        <v>31.240000000000002</v>
      </c>
      <c r="E4021" s="707">
        <v>0</v>
      </c>
      <c r="F4021" s="675">
        <v>30.68</v>
      </c>
      <c r="G4021" s="670">
        <v>35</v>
      </c>
      <c r="H4021" s="670">
        <v>22</v>
      </c>
      <c r="I4021" s="732">
        <v>96</v>
      </c>
      <c r="J4021" s="811">
        <v>53</v>
      </c>
      <c r="K4021" s="707">
        <v>0</v>
      </c>
      <c r="L4021" s="732">
        <v>6</v>
      </c>
      <c r="M4021" s="818">
        <v>1.21</v>
      </c>
      <c r="N4021" s="816">
        <v>0.18</v>
      </c>
      <c r="O4021" s="740">
        <f t="shared" si="754"/>
        <v>0.69499999999999995</v>
      </c>
      <c r="P4021" s="710">
        <v>10.4</v>
      </c>
      <c r="Q4021" s="678" t="str">
        <f t="shared" si="756"/>
        <v>Rainfall</v>
      </c>
    </row>
    <row r="4022" spans="1:17" ht="15" thickBot="1" x14ac:dyDescent="0.4">
      <c r="A4022" s="594">
        <v>14</v>
      </c>
      <c r="B4022" s="581">
        <v>32.799999999999997</v>
      </c>
      <c r="C4022" s="671">
        <v>31.8</v>
      </c>
      <c r="D4022" s="675">
        <v>31.52</v>
      </c>
      <c r="E4022" s="707">
        <v>0</v>
      </c>
      <c r="F4022" s="675">
        <v>30.6</v>
      </c>
      <c r="G4022" s="670">
        <v>35</v>
      </c>
      <c r="H4022" s="670">
        <v>22</v>
      </c>
      <c r="I4022" s="732">
        <v>96</v>
      </c>
      <c r="J4022" s="811">
        <v>55</v>
      </c>
      <c r="K4022" s="707">
        <v>0</v>
      </c>
      <c r="L4022" s="732">
        <v>6.6099999999999994</v>
      </c>
      <c r="M4022" s="818">
        <v>1.1499999999999999</v>
      </c>
      <c r="N4022" s="819">
        <v>0.39</v>
      </c>
      <c r="O4022" s="740">
        <f t="shared" si="754"/>
        <v>0.77</v>
      </c>
      <c r="P4022" s="710">
        <v>8.0500000000000007</v>
      </c>
      <c r="Q4022" s="675">
        <v>2.5</v>
      </c>
    </row>
    <row r="4023" spans="1:17" ht="15" thickBot="1" x14ac:dyDescent="0.4">
      <c r="A4023" s="594">
        <v>15</v>
      </c>
      <c r="B4023" s="671">
        <v>30.719999999999992</v>
      </c>
      <c r="C4023" s="671">
        <v>31.24</v>
      </c>
      <c r="D4023" s="675">
        <v>31.440000000000005</v>
      </c>
      <c r="E4023" s="707">
        <v>0</v>
      </c>
      <c r="F4023" s="675">
        <v>30.76</v>
      </c>
      <c r="G4023" s="670">
        <v>32.799999999999997</v>
      </c>
      <c r="H4023" s="670">
        <v>21.8</v>
      </c>
      <c r="I4023" s="732">
        <v>96</v>
      </c>
      <c r="J4023" s="811">
        <v>68</v>
      </c>
      <c r="K4023" s="707">
        <v>0</v>
      </c>
      <c r="L4023" s="732">
        <v>5.62</v>
      </c>
      <c r="M4023" s="818">
        <v>0.96</v>
      </c>
      <c r="N4023" s="819">
        <v>0.2</v>
      </c>
      <c r="O4023" s="740">
        <f t="shared" si="754"/>
        <v>0.57999999999999996</v>
      </c>
      <c r="P4023" s="835">
        <v>3.05</v>
      </c>
      <c r="Q4023" s="678" t="str">
        <f t="shared" ref="Q4023:Q4028" si="757">$Q$3963</f>
        <v>Rainfall</v>
      </c>
    </row>
    <row r="4024" spans="1:17" ht="15" thickBot="1" x14ac:dyDescent="0.4">
      <c r="A4024" s="594">
        <v>16</v>
      </c>
      <c r="B4024" s="671">
        <v>33.280000000000008</v>
      </c>
      <c r="C4024" s="671">
        <v>31.639999999999997</v>
      </c>
      <c r="D4024" s="675">
        <v>31.439999999999998</v>
      </c>
      <c r="E4024" s="707">
        <v>0</v>
      </c>
      <c r="F4024" s="675">
        <v>30.8</v>
      </c>
      <c r="G4024" s="670">
        <v>35.200000000000003</v>
      </c>
      <c r="H4024" s="670">
        <v>21</v>
      </c>
      <c r="I4024" s="732">
        <v>96</v>
      </c>
      <c r="J4024" s="811">
        <v>57</v>
      </c>
      <c r="K4024" s="707">
        <v>0</v>
      </c>
      <c r="L4024" s="732">
        <v>6.12</v>
      </c>
      <c r="M4024" s="817">
        <v>1.1000000000000001</v>
      </c>
      <c r="N4024" s="818">
        <v>0.79</v>
      </c>
      <c r="O4024" s="740">
        <f t="shared" si="754"/>
        <v>0.94500000000000006</v>
      </c>
      <c r="P4024" s="627">
        <v>10.55</v>
      </c>
      <c r="Q4024" s="678" t="str">
        <f t="shared" si="757"/>
        <v>Rainfall</v>
      </c>
    </row>
    <row r="4025" spans="1:17" ht="15" thickBot="1" x14ac:dyDescent="0.4">
      <c r="A4025" s="594">
        <v>17</v>
      </c>
      <c r="B4025" s="671">
        <v>32.96</v>
      </c>
      <c r="C4025" s="671">
        <v>32</v>
      </c>
      <c r="D4025" s="675">
        <v>31.919999999999998</v>
      </c>
      <c r="E4025" s="707">
        <v>0</v>
      </c>
      <c r="F4025" s="675">
        <v>30.839999999999996</v>
      </c>
      <c r="G4025" s="670">
        <v>35.799999999999997</v>
      </c>
      <c r="H4025" s="670">
        <v>20.399999999999999</v>
      </c>
      <c r="I4025" s="732">
        <v>96</v>
      </c>
      <c r="J4025" s="811">
        <v>54</v>
      </c>
      <c r="K4025" s="707">
        <v>0</v>
      </c>
      <c r="L4025" s="732">
        <v>7</v>
      </c>
      <c r="M4025" s="818">
        <v>1.21</v>
      </c>
      <c r="N4025" s="818">
        <v>0.13</v>
      </c>
      <c r="O4025" s="740">
        <f t="shared" si="754"/>
        <v>0.66999999999999993</v>
      </c>
      <c r="P4025" s="736">
        <v>10.3</v>
      </c>
      <c r="Q4025" s="678" t="str">
        <f t="shared" si="757"/>
        <v>Rainfall</v>
      </c>
    </row>
    <row r="4026" spans="1:17" ht="15" thickBot="1" x14ac:dyDescent="0.4">
      <c r="A4026" s="594">
        <v>18</v>
      </c>
      <c r="B4026" s="671">
        <v>33.92</v>
      </c>
      <c r="C4026" s="671">
        <v>32.44</v>
      </c>
      <c r="D4026" s="675">
        <v>32.08</v>
      </c>
      <c r="E4026" s="707">
        <v>0</v>
      </c>
      <c r="F4026" s="675">
        <v>31</v>
      </c>
      <c r="G4026" s="670">
        <v>35.200000000000003</v>
      </c>
      <c r="H4026" s="670">
        <v>20.8</v>
      </c>
      <c r="I4026" s="732">
        <v>96</v>
      </c>
      <c r="J4026" s="811">
        <v>50</v>
      </c>
      <c r="K4026" s="707">
        <v>0</v>
      </c>
      <c r="L4026" s="732">
        <v>7.16</v>
      </c>
      <c r="M4026" s="818">
        <v>0.79</v>
      </c>
      <c r="N4026" s="817">
        <v>0.08</v>
      </c>
      <c r="O4026" s="740">
        <f t="shared" si="754"/>
        <v>0.435</v>
      </c>
      <c r="P4026" s="736">
        <v>10.25</v>
      </c>
      <c r="Q4026" s="678" t="str">
        <f t="shared" si="757"/>
        <v>Rainfall</v>
      </c>
    </row>
    <row r="4027" spans="1:17" ht="15" thickBot="1" x14ac:dyDescent="0.4">
      <c r="A4027" s="594">
        <v>19</v>
      </c>
      <c r="B4027" s="671">
        <v>33.799999999999997</v>
      </c>
      <c r="C4027" s="671">
        <v>32.64</v>
      </c>
      <c r="D4027" s="675">
        <v>32.559999999999995</v>
      </c>
      <c r="E4027" s="707">
        <v>0</v>
      </c>
      <c r="F4027" s="675">
        <v>31.28</v>
      </c>
      <c r="G4027" s="670">
        <v>35.4</v>
      </c>
      <c r="H4027" s="670">
        <v>19.399999999999999</v>
      </c>
      <c r="I4027" s="732">
        <v>96</v>
      </c>
      <c r="J4027" s="811">
        <v>48</v>
      </c>
      <c r="K4027" s="707">
        <v>0</v>
      </c>
      <c r="L4027" s="732">
        <v>7.0600000000000005</v>
      </c>
      <c r="M4027" s="808">
        <v>0.91</v>
      </c>
      <c r="N4027" s="808">
        <v>0.14000000000000001</v>
      </c>
      <c r="O4027" s="740">
        <f t="shared" si="754"/>
        <v>0.52500000000000002</v>
      </c>
      <c r="P4027" s="627">
        <v>10.55</v>
      </c>
      <c r="Q4027" s="678" t="str">
        <f t="shared" si="757"/>
        <v>Rainfall</v>
      </c>
    </row>
    <row r="4028" spans="1:17" ht="15" thickBot="1" x14ac:dyDescent="0.4">
      <c r="A4028" s="735">
        <v>20</v>
      </c>
      <c r="B4028" s="671">
        <v>33.760000000000005</v>
      </c>
      <c r="C4028" s="671">
        <v>32.760000000000005</v>
      </c>
      <c r="D4028" s="675">
        <v>32.6</v>
      </c>
      <c r="E4028" s="707">
        <v>0</v>
      </c>
      <c r="F4028" s="675">
        <v>31.2</v>
      </c>
      <c r="G4028" s="825">
        <v>35.6</v>
      </c>
      <c r="H4028" s="825">
        <v>20.399999999999999</v>
      </c>
      <c r="I4028" s="834">
        <v>92</v>
      </c>
      <c r="J4028" s="811">
        <v>53</v>
      </c>
      <c r="K4028" s="707">
        <v>0</v>
      </c>
      <c r="L4028" s="732">
        <v>5.78</v>
      </c>
      <c r="M4028" s="808">
        <v>0.66</v>
      </c>
      <c r="N4028" s="808">
        <v>0.21</v>
      </c>
      <c r="O4028" s="740">
        <f t="shared" si="754"/>
        <v>0.435</v>
      </c>
      <c r="P4028" s="835">
        <v>5.45</v>
      </c>
      <c r="Q4028" s="678" t="str">
        <f t="shared" si="757"/>
        <v>Rainfall</v>
      </c>
    </row>
    <row r="4029" spans="1:17" x14ac:dyDescent="0.35">
      <c r="A4029" s="580" t="s">
        <v>16</v>
      </c>
      <c r="B4029" s="581">
        <f>SUM(B4019:B4028)</f>
        <v>326.44</v>
      </c>
      <c r="C4029" s="581">
        <f>SUM(C4019:C4028)</f>
        <v>316.47999999999996</v>
      </c>
      <c r="D4029" s="581">
        <f>SUM(D4019:D4028)</f>
        <v>315.2</v>
      </c>
      <c r="E4029" s="581"/>
      <c r="F4029" s="581">
        <f>SUM(F4019:F4028)</f>
        <v>308.16000000000003</v>
      </c>
      <c r="G4029" s="581">
        <f>SUM(G4019:G4028)</f>
        <v>349.8</v>
      </c>
      <c r="H4029" s="581">
        <f>SUM(H4019:H4028)</f>
        <v>210.80000000000004</v>
      </c>
      <c r="I4029" s="581">
        <f>SUM(I4019:I4028)</f>
        <v>948</v>
      </c>
      <c r="J4029" s="581">
        <f>SUM(J4019:J4028)</f>
        <v>549</v>
      </c>
      <c r="K4029" s="581"/>
      <c r="L4029" s="581">
        <f>SUM(L4019:L4028)</f>
        <v>65.989999999999995</v>
      </c>
      <c r="M4029" s="581">
        <f>SUM(M4019:M4028)</f>
        <v>10.66</v>
      </c>
      <c r="N4029" s="581">
        <f>SUM(N4019:N4028)</f>
        <v>2.4300000000000002</v>
      </c>
      <c r="O4029" s="740">
        <f t="shared" si="754"/>
        <v>6.5449999999999999</v>
      </c>
      <c r="P4029" s="581"/>
      <c r="Q4029" s="581"/>
    </row>
    <row r="4030" spans="1:17" ht="15" thickBot="1" x14ac:dyDescent="0.4">
      <c r="A4030" s="580" t="s">
        <v>18</v>
      </c>
      <c r="B4030" s="581">
        <f>AVERAGE(B4019:B4028)</f>
        <v>32.643999999999998</v>
      </c>
      <c r="C4030" s="581">
        <f>AVERAGE(C4019:C4028)</f>
        <v>31.647999999999996</v>
      </c>
      <c r="D4030" s="581">
        <f>AVERAGE(D4019:D4028)</f>
        <v>31.52</v>
      </c>
      <c r="E4030" s="581"/>
      <c r="F4030" s="581">
        <f>AVERAGE(F4019:F4028)</f>
        <v>30.816000000000003</v>
      </c>
      <c r="G4030" s="581">
        <f>AVERAGE(G4019:G4028)</f>
        <v>34.980000000000004</v>
      </c>
      <c r="H4030" s="581">
        <f>AVERAGE(H4019:H4028)</f>
        <v>21.080000000000005</v>
      </c>
      <c r="I4030" s="581">
        <f>AVERAGE(I4019:I4028)</f>
        <v>94.8</v>
      </c>
      <c r="J4030" s="581">
        <f>AVERAGE(J4019:J4028)</f>
        <v>54.9</v>
      </c>
      <c r="K4030" s="581"/>
      <c r="L4030" s="581">
        <f>AVERAGE(L4019:L4028)</f>
        <v>6.5989999999999993</v>
      </c>
      <c r="M4030" s="581">
        <f>AVERAGE(M4019:M4028)</f>
        <v>1.0660000000000001</v>
      </c>
      <c r="N4030" s="581">
        <f>AVERAGE(N4019:N4028)</f>
        <v>0.24300000000000002</v>
      </c>
      <c r="O4030" s="740">
        <f t="shared" si="754"/>
        <v>0.65450000000000008</v>
      </c>
      <c r="P4030" s="581"/>
      <c r="Q4030" s="581"/>
    </row>
    <row r="4031" spans="1:17" ht="15" thickBot="1" x14ac:dyDescent="0.4">
      <c r="A4031" s="735">
        <v>21</v>
      </c>
      <c r="B4031" s="671">
        <v>33.56</v>
      </c>
      <c r="C4031" s="671">
        <v>32.879999999999995</v>
      </c>
      <c r="D4031" s="675">
        <v>32.64</v>
      </c>
      <c r="E4031" s="707">
        <v>0</v>
      </c>
      <c r="F4031" s="675">
        <v>31.28</v>
      </c>
      <c r="G4031" s="627">
        <v>35</v>
      </c>
      <c r="H4031" s="627">
        <v>22</v>
      </c>
      <c r="I4031" s="737">
        <v>92</v>
      </c>
      <c r="J4031" s="811">
        <v>49</v>
      </c>
      <c r="K4031" s="707">
        <v>0</v>
      </c>
      <c r="L4031" s="732">
        <v>5.34</v>
      </c>
      <c r="M4031" s="821">
        <v>0.74</v>
      </c>
      <c r="N4031" s="821">
        <v>0.25</v>
      </c>
      <c r="O4031" s="740">
        <f t="shared" si="754"/>
        <v>0.495</v>
      </c>
      <c r="P4031" s="627">
        <v>4.05</v>
      </c>
      <c r="Q4031" s="678" t="str">
        <f t="shared" ref="Q4031:Q4037" si="758">$Q$3963</f>
        <v>Rainfall</v>
      </c>
    </row>
    <row r="4032" spans="1:17" ht="15" thickBot="1" x14ac:dyDescent="0.4">
      <c r="A4032" s="594">
        <v>22</v>
      </c>
      <c r="B4032" s="671">
        <v>32.92</v>
      </c>
      <c r="C4032" s="671">
        <v>26.6</v>
      </c>
      <c r="D4032" s="675">
        <v>32.679999999999993</v>
      </c>
      <c r="E4032" s="707">
        <v>0</v>
      </c>
      <c r="F4032" s="675">
        <v>31.4</v>
      </c>
      <c r="G4032" s="627">
        <v>34</v>
      </c>
      <c r="H4032" s="627">
        <v>21.4</v>
      </c>
      <c r="I4032" s="737">
        <v>96</v>
      </c>
      <c r="J4032" s="811">
        <v>52</v>
      </c>
      <c r="K4032" s="707">
        <v>0</v>
      </c>
      <c r="L4032" s="732">
        <v>6.5</v>
      </c>
      <c r="M4032" s="821">
        <v>1.27</v>
      </c>
      <c r="N4032" s="821">
        <v>0.35</v>
      </c>
      <c r="O4032" s="740">
        <f t="shared" si="754"/>
        <v>0.81</v>
      </c>
      <c r="P4032" s="627">
        <v>3.45</v>
      </c>
      <c r="Q4032" s="678" t="str">
        <f t="shared" si="758"/>
        <v>Rainfall</v>
      </c>
    </row>
    <row r="4033" spans="1:17" ht="15" thickBot="1" x14ac:dyDescent="0.4">
      <c r="A4033" s="594">
        <v>23</v>
      </c>
      <c r="B4033" s="671">
        <v>33.440000000000005</v>
      </c>
      <c r="C4033" s="671">
        <v>32.319999999999993</v>
      </c>
      <c r="D4033" s="675">
        <v>32.32</v>
      </c>
      <c r="E4033" s="707">
        <v>0</v>
      </c>
      <c r="F4033" s="675">
        <v>31.479999999999997</v>
      </c>
      <c r="G4033" s="736">
        <v>35.4</v>
      </c>
      <c r="H4033" s="826">
        <v>20.8</v>
      </c>
      <c r="I4033" s="739">
        <v>92</v>
      </c>
      <c r="J4033" s="809">
        <v>53</v>
      </c>
      <c r="K4033" s="707">
        <v>0</v>
      </c>
      <c r="L4033" s="732">
        <v>6.1</v>
      </c>
      <c r="M4033" s="821">
        <v>0.51</v>
      </c>
      <c r="N4033" s="821">
        <v>0.18</v>
      </c>
      <c r="O4033" s="740">
        <f t="shared" si="754"/>
        <v>0.34499999999999997</v>
      </c>
      <c r="P4033" s="826">
        <v>6.05</v>
      </c>
      <c r="Q4033" s="678" t="str">
        <f t="shared" si="758"/>
        <v>Rainfall</v>
      </c>
    </row>
    <row r="4034" spans="1:17" ht="15" thickBot="1" x14ac:dyDescent="0.4">
      <c r="A4034" s="594">
        <v>24</v>
      </c>
      <c r="B4034" s="671">
        <v>31.439999999999998</v>
      </c>
      <c r="C4034" s="671">
        <v>31.639999999999997</v>
      </c>
      <c r="D4034" s="675">
        <v>32.32</v>
      </c>
      <c r="E4034" s="707">
        <v>0</v>
      </c>
      <c r="F4034" s="675">
        <v>31.479999999999997</v>
      </c>
      <c r="G4034" s="736">
        <v>35</v>
      </c>
      <c r="H4034" s="736">
        <v>20</v>
      </c>
      <c r="I4034" s="739">
        <v>96</v>
      </c>
      <c r="J4034" s="809">
        <v>53</v>
      </c>
      <c r="K4034" s="707">
        <v>0</v>
      </c>
      <c r="L4034" s="732">
        <v>4.3</v>
      </c>
      <c r="M4034" s="821">
        <v>0.79</v>
      </c>
      <c r="N4034" s="821">
        <v>0.24</v>
      </c>
      <c r="O4034" s="740">
        <f t="shared" si="754"/>
        <v>0.51500000000000001</v>
      </c>
      <c r="P4034" s="826">
        <v>5</v>
      </c>
      <c r="Q4034" s="678" t="str">
        <f t="shared" si="758"/>
        <v>Rainfall</v>
      </c>
    </row>
    <row r="4035" spans="1:17" ht="15" thickBot="1" x14ac:dyDescent="0.4">
      <c r="A4035" s="594">
        <v>25</v>
      </c>
      <c r="B4035" s="671">
        <v>33.76</v>
      </c>
      <c r="C4035" s="671">
        <v>32.520000000000003</v>
      </c>
      <c r="D4035" s="675">
        <v>32.280000000000008</v>
      </c>
      <c r="E4035" s="707">
        <v>0</v>
      </c>
      <c r="F4035" s="675">
        <v>31.559999999999995</v>
      </c>
      <c r="G4035" s="736">
        <v>35.200000000000003</v>
      </c>
      <c r="H4035" s="736">
        <v>21</v>
      </c>
      <c r="I4035" s="739">
        <v>92</v>
      </c>
      <c r="J4035" s="809">
        <v>53</v>
      </c>
      <c r="K4035" s="707">
        <v>0</v>
      </c>
      <c r="L4035" s="732">
        <v>5.92</v>
      </c>
      <c r="M4035" s="821">
        <v>0.98</v>
      </c>
      <c r="N4035" s="821">
        <v>0.22</v>
      </c>
      <c r="O4035" s="740">
        <f t="shared" si="754"/>
        <v>0.6</v>
      </c>
      <c r="P4035" s="826">
        <v>9.3000000000000007</v>
      </c>
      <c r="Q4035" s="626" t="str">
        <f t="shared" si="758"/>
        <v>Rainfall</v>
      </c>
    </row>
    <row r="4036" spans="1:17" ht="15" thickBot="1" x14ac:dyDescent="0.4">
      <c r="A4036" s="594">
        <v>26</v>
      </c>
      <c r="B4036" s="671">
        <v>34.159999999999997</v>
      </c>
      <c r="C4036" s="581">
        <v>33.200000000000003</v>
      </c>
      <c r="D4036" s="627">
        <v>32.799999999999997</v>
      </c>
      <c r="E4036" s="707">
        <v>0</v>
      </c>
      <c r="F4036" s="627">
        <v>31.76</v>
      </c>
      <c r="G4036" s="736">
        <v>35</v>
      </c>
      <c r="H4036" s="736">
        <v>21.4</v>
      </c>
      <c r="I4036" s="739">
        <v>96</v>
      </c>
      <c r="J4036" s="809">
        <v>52</v>
      </c>
      <c r="K4036" s="707">
        <v>0</v>
      </c>
      <c r="L4036" s="732">
        <v>7.44</v>
      </c>
      <c r="M4036" s="821">
        <v>0.99</v>
      </c>
      <c r="N4036" s="821">
        <v>0.48</v>
      </c>
      <c r="O4036" s="740">
        <f t="shared" si="754"/>
        <v>0.73499999999999999</v>
      </c>
      <c r="P4036" s="826">
        <v>9.1999999999999993</v>
      </c>
      <c r="Q4036" s="626" t="str">
        <f t="shared" si="758"/>
        <v>Rainfall</v>
      </c>
    </row>
    <row r="4037" spans="1:17" ht="15" thickBot="1" x14ac:dyDescent="0.4">
      <c r="A4037" s="594">
        <v>27</v>
      </c>
      <c r="B4037" s="671">
        <v>33.200000000000003</v>
      </c>
      <c r="C4037" s="581">
        <v>33.44</v>
      </c>
      <c r="D4037" s="627">
        <v>33.200000000000003</v>
      </c>
      <c r="E4037" s="707">
        <v>0</v>
      </c>
      <c r="F4037" s="627">
        <v>31.8</v>
      </c>
      <c r="G4037" s="736">
        <v>36.200000000000003</v>
      </c>
      <c r="H4037" s="736">
        <v>21.8</v>
      </c>
      <c r="I4037" s="739">
        <v>92</v>
      </c>
      <c r="J4037" s="809">
        <v>56</v>
      </c>
      <c r="K4037" s="707">
        <v>0</v>
      </c>
      <c r="L4037" s="732">
        <v>6.3</v>
      </c>
      <c r="M4037" s="821">
        <v>1.06</v>
      </c>
      <c r="N4037" s="821">
        <v>0.33</v>
      </c>
      <c r="O4037" s="740">
        <f t="shared" si="754"/>
        <v>0.69500000000000006</v>
      </c>
      <c r="P4037" s="826">
        <v>6.15</v>
      </c>
      <c r="Q4037" s="626" t="str">
        <f t="shared" si="758"/>
        <v>Rainfall</v>
      </c>
    </row>
    <row r="4038" spans="1:17" ht="15" thickBot="1" x14ac:dyDescent="0.4">
      <c r="A4038" s="594">
        <v>28</v>
      </c>
      <c r="B4038" s="581">
        <v>30.24</v>
      </c>
      <c r="C4038" s="581">
        <v>31.8</v>
      </c>
      <c r="D4038" s="627">
        <v>32.839999999999996</v>
      </c>
      <c r="E4038" s="707">
        <v>0</v>
      </c>
      <c r="F4038" s="627">
        <v>31.76</v>
      </c>
      <c r="G4038" s="827">
        <v>34.200000000000003</v>
      </c>
      <c r="H4038" s="828">
        <v>22.2</v>
      </c>
      <c r="I4038" s="836">
        <v>96</v>
      </c>
      <c r="J4038" s="809">
        <v>71</v>
      </c>
      <c r="K4038" s="707">
        <v>0</v>
      </c>
      <c r="L4038" s="627">
        <v>0.64</v>
      </c>
      <c r="M4038" s="581">
        <v>1.42</v>
      </c>
      <c r="N4038" s="580">
        <v>0.31</v>
      </c>
      <c r="O4038" s="740">
        <f t="shared" si="754"/>
        <v>0.86499999999999999</v>
      </c>
      <c r="P4038" s="835">
        <v>0</v>
      </c>
      <c r="Q4038" s="627">
        <v>5.6</v>
      </c>
    </row>
    <row r="4039" spans="1:17" ht="15" thickBot="1" x14ac:dyDescent="0.4">
      <c r="A4039" s="594">
        <v>29</v>
      </c>
      <c r="B4039" s="581">
        <v>31.72</v>
      </c>
      <c r="C4039" s="581">
        <v>30.839999999999996</v>
      </c>
      <c r="D4039" s="627">
        <v>31.2</v>
      </c>
      <c r="E4039" s="707">
        <v>0</v>
      </c>
      <c r="F4039" s="627">
        <v>31.8</v>
      </c>
      <c r="G4039" s="838">
        <v>34.799999999999997</v>
      </c>
      <c r="H4039" s="724">
        <v>20.6</v>
      </c>
      <c r="I4039" s="839">
        <v>96</v>
      </c>
      <c r="J4039" s="809">
        <v>54</v>
      </c>
      <c r="K4039" s="707">
        <v>0</v>
      </c>
      <c r="L4039" s="627">
        <v>6.1</v>
      </c>
      <c r="M4039" s="581">
        <v>1.01</v>
      </c>
      <c r="N4039" s="580">
        <v>0.27</v>
      </c>
      <c r="O4039" s="740">
        <f t="shared" si="754"/>
        <v>0.64</v>
      </c>
      <c r="P4039" s="736">
        <v>7.45</v>
      </c>
      <c r="Q4039" s="626" t="str">
        <f t="shared" ref="Q4039:Q4041" si="759">$Q$3963</f>
        <v>Rainfall</v>
      </c>
    </row>
    <row r="4040" spans="1:17" ht="15" thickBot="1" x14ac:dyDescent="0.4">
      <c r="A4040" s="594">
        <v>30</v>
      </c>
      <c r="B4040" s="581">
        <v>30.68</v>
      </c>
      <c r="C4040" s="581">
        <v>31</v>
      </c>
      <c r="D4040" s="627">
        <v>31.560000000000002</v>
      </c>
      <c r="E4040" s="707">
        <v>0</v>
      </c>
      <c r="F4040" s="627">
        <v>31.8</v>
      </c>
      <c r="G4040" s="736">
        <v>34.799999999999997</v>
      </c>
      <c r="H4040" s="736">
        <v>21.6</v>
      </c>
      <c r="I4040" s="739">
        <v>92</v>
      </c>
      <c r="J4040" s="809">
        <v>63</v>
      </c>
      <c r="K4040" s="707">
        <v>0</v>
      </c>
      <c r="L4040" s="627">
        <v>4.62</v>
      </c>
      <c r="M4040" s="581">
        <v>0.72</v>
      </c>
      <c r="N4040" s="580">
        <v>0.95</v>
      </c>
      <c r="O4040" s="740">
        <f t="shared" si="754"/>
        <v>0.83499999999999996</v>
      </c>
      <c r="P4040" s="736">
        <v>0.2</v>
      </c>
      <c r="Q4040" s="626" t="str">
        <f t="shared" si="759"/>
        <v>Rainfall</v>
      </c>
    </row>
    <row r="4041" spans="1:17" ht="15" thickBot="1" x14ac:dyDescent="0.4">
      <c r="A4041" s="689">
        <v>31</v>
      </c>
      <c r="B4041" s="581">
        <v>32.32</v>
      </c>
      <c r="C4041" s="581">
        <v>31.24</v>
      </c>
      <c r="D4041" s="627">
        <v>31.28</v>
      </c>
      <c r="E4041" s="707">
        <v>0</v>
      </c>
      <c r="F4041" s="627">
        <v>31.8</v>
      </c>
      <c r="G4041" s="736">
        <v>34.4</v>
      </c>
      <c r="H4041" s="736">
        <v>20.2</v>
      </c>
      <c r="I4041" s="739">
        <v>96</v>
      </c>
      <c r="J4041" s="823">
        <v>52</v>
      </c>
      <c r="K4041" s="707">
        <v>0</v>
      </c>
      <c r="L4041" s="627">
        <v>5.6</v>
      </c>
      <c r="M4041" s="581">
        <v>1.0900000000000001</v>
      </c>
      <c r="N4041" s="580">
        <v>0.2</v>
      </c>
      <c r="O4041" s="740">
        <f t="shared" si="754"/>
        <v>0.64500000000000002</v>
      </c>
      <c r="P4041" s="844">
        <v>9</v>
      </c>
      <c r="Q4041" s="626" t="str">
        <f t="shared" si="759"/>
        <v>Rainfall</v>
      </c>
    </row>
    <row r="4042" spans="1:17" x14ac:dyDescent="0.35">
      <c r="A4042" s="580" t="s">
        <v>16</v>
      </c>
      <c r="B4042" s="581">
        <f>SUM(B4031:B4041)</f>
        <v>357.44000000000005</v>
      </c>
      <c r="C4042" s="581">
        <f>SUM(C4031:C4041)</f>
        <v>347.47999999999996</v>
      </c>
      <c r="D4042" s="581">
        <f>SUM(D4031:D4041)</f>
        <v>355.11999999999989</v>
      </c>
      <c r="E4042" s="581"/>
      <c r="F4042" s="581">
        <f t="shared" ref="F4042:N4042" si="760">SUM(F4031:F4041)</f>
        <v>347.92</v>
      </c>
      <c r="G4042" s="581">
        <f t="shared" si="760"/>
        <v>384</v>
      </c>
      <c r="H4042" s="581">
        <f t="shared" si="760"/>
        <v>232.99999999999997</v>
      </c>
      <c r="I4042" s="581">
        <f t="shared" si="760"/>
        <v>1036</v>
      </c>
      <c r="J4042" s="581">
        <f t="shared" si="760"/>
        <v>608</v>
      </c>
      <c r="K4042" s="581">
        <f t="shared" si="760"/>
        <v>0</v>
      </c>
      <c r="L4042" s="581">
        <f t="shared" si="760"/>
        <v>58.859999999999992</v>
      </c>
      <c r="M4042" s="581">
        <f t="shared" si="760"/>
        <v>10.58</v>
      </c>
      <c r="N4042" s="581">
        <f t="shared" si="760"/>
        <v>3.7800000000000002</v>
      </c>
      <c r="O4042" s="740">
        <f t="shared" si="754"/>
        <v>7.18</v>
      </c>
      <c r="P4042" s="581"/>
      <c r="Q4042" s="581"/>
    </row>
    <row r="4043" spans="1:17" x14ac:dyDescent="0.35">
      <c r="A4043" s="580" t="s">
        <v>18</v>
      </c>
      <c r="B4043" s="581">
        <f>AVERAGE(B4031:B4041)</f>
        <v>32.49454545454546</v>
      </c>
      <c r="C4043" s="581">
        <f>AVERAGE(C4031:C4041)</f>
        <v>31.589090909090906</v>
      </c>
      <c r="D4043" s="581">
        <f>AVERAGE(D4031:D4041)</f>
        <v>32.283636363636354</v>
      </c>
      <c r="E4043" s="581"/>
      <c r="F4043" s="581">
        <f t="shared" ref="F4043:N4043" si="761">AVERAGE(F4031:F4041)</f>
        <v>31.629090909090909</v>
      </c>
      <c r="G4043" s="581">
        <f t="shared" si="761"/>
        <v>34.909090909090907</v>
      </c>
      <c r="H4043" s="581">
        <f t="shared" si="761"/>
        <v>21.18181818181818</v>
      </c>
      <c r="I4043" s="581">
        <f t="shared" si="761"/>
        <v>94.181818181818187</v>
      </c>
      <c r="J4043" s="581">
        <f t="shared" si="761"/>
        <v>55.272727272727273</v>
      </c>
      <c r="K4043" s="581">
        <f t="shared" si="761"/>
        <v>0</v>
      </c>
      <c r="L4043" s="581">
        <f t="shared" si="761"/>
        <v>5.3509090909090906</v>
      </c>
      <c r="M4043" s="581">
        <f t="shared" si="761"/>
        <v>0.96181818181818179</v>
      </c>
      <c r="N4043" s="581">
        <f t="shared" si="761"/>
        <v>0.34363636363636368</v>
      </c>
      <c r="O4043" s="740">
        <f t="shared" si="754"/>
        <v>0.65272727272727271</v>
      </c>
      <c r="P4043" s="581"/>
      <c r="Q4043" s="581"/>
    </row>
    <row r="4044" spans="1:17" x14ac:dyDescent="0.35">
      <c r="A4044" s="580" t="s">
        <v>49</v>
      </c>
      <c r="B4044" s="581">
        <f>B4042+B4029+B4017</f>
        <v>978.88000000000011</v>
      </c>
      <c r="C4044" s="581">
        <f>C4042+C4029+C4017</f>
        <v>954</v>
      </c>
      <c r="D4044" s="581">
        <f>D4042+D4029+D4017</f>
        <v>959.95999999999992</v>
      </c>
      <c r="E4044" s="581"/>
      <c r="F4044" s="581">
        <f t="shared" ref="F4044:N4044" si="762">F4042+F4029+F4017</f>
        <v>959.04000000000008</v>
      </c>
      <c r="G4044" s="581">
        <f t="shared" si="762"/>
        <v>1067.4000000000001</v>
      </c>
      <c r="H4044" s="581">
        <f t="shared" si="762"/>
        <v>652</v>
      </c>
      <c r="I4044" s="581">
        <f t="shared" si="762"/>
        <v>2940</v>
      </c>
      <c r="J4044" s="581">
        <f t="shared" si="762"/>
        <v>1745</v>
      </c>
      <c r="K4044" s="581">
        <f t="shared" si="762"/>
        <v>0</v>
      </c>
      <c r="L4044" s="581">
        <f t="shared" si="762"/>
        <v>172.69</v>
      </c>
      <c r="M4044" s="581">
        <f t="shared" si="762"/>
        <v>32.090000000000003</v>
      </c>
      <c r="N4044" s="581">
        <f t="shared" si="762"/>
        <v>10.040000000000001</v>
      </c>
      <c r="O4044" s="740">
        <f t="shared" si="754"/>
        <v>21.065000000000001</v>
      </c>
      <c r="P4044" s="581"/>
      <c r="Q4044" s="581"/>
    </row>
    <row r="4045" spans="1:17" x14ac:dyDescent="0.35">
      <c r="A4045" s="580" t="s">
        <v>21</v>
      </c>
      <c r="B4045" s="581">
        <f>B4044/31</f>
        <v>31.576774193548392</v>
      </c>
      <c r="C4045" s="581">
        <f>C4044/31</f>
        <v>30.774193548387096</v>
      </c>
      <c r="D4045" s="581">
        <f>D4044/31</f>
        <v>30.966451612903224</v>
      </c>
      <c r="E4045" s="581"/>
      <c r="F4045" s="581">
        <f t="shared" ref="F4045:N4045" si="763">F4044/31</f>
        <v>30.936774193548391</v>
      </c>
      <c r="G4045" s="581">
        <f t="shared" si="763"/>
        <v>34.432258064516134</v>
      </c>
      <c r="H4045" s="581">
        <f t="shared" si="763"/>
        <v>21.032258064516128</v>
      </c>
      <c r="I4045" s="581">
        <f t="shared" si="763"/>
        <v>94.838709677419359</v>
      </c>
      <c r="J4045" s="581">
        <f t="shared" si="763"/>
        <v>56.29032258064516</v>
      </c>
      <c r="K4045" s="581">
        <f t="shared" si="763"/>
        <v>0</v>
      </c>
      <c r="L4045" s="581">
        <f t="shared" si="763"/>
        <v>5.5706451612903223</v>
      </c>
      <c r="M4045" s="581">
        <f t="shared" si="763"/>
        <v>1.0351612903225809</v>
      </c>
      <c r="N4045" s="581">
        <f t="shared" si="763"/>
        <v>0.32387096774193552</v>
      </c>
      <c r="O4045" s="740">
        <f t="shared" si="754"/>
        <v>0.67951612903225822</v>
      </c>
      <c r="P4045" s="581"/>
      <c r="Q4045" s="581"/>
    </row>
    <row r="4046" spans="1:17" ht="21" thickBot="1" x14ac:dyDescent="0.4">
      <c r="A4046" s="634"/>
      <c r="B4046" s="1608" t="s">
        <v>442</v>
      </c>
      <c r="C4046" s="1608"/>
      <c r="D4046" s="1608"/>
      <c r="E4046" s="1608"/>
      <c r="F4046" s="1608"/>
      <c r="G4046" s="1608"/>
      <c r="H4046" s="1608"/>
      <c r="I4046" s="1608"/>
      <c r="J4046" s="1608"/>
      <c r="K4046" s="1608"/>
      <c r="L4046" s="1608"/>
      <c r="M4046" s="1608"/>
      <c r="N4046" s="658"/>
      <c r="O4046" s="658"/>
      <c r="P4046" s="657"/>
      <c r="Q4046" s="634"/>
    </row>
    <row r="4047" spans="1:17" ht="30" customHeight="1" x14ac:dyDescent="0.35">
      <c r="A4047" s="1569" t="s">
        <v>1</v>
      </c>
      <c r="B4047" s="1460" t="s">
        <v>23</v>
      </c>
      <c r="C4047" s="1578"/>
      <c r="D4047" s="1578"/>
      <c r="E4047" s="1578"/>
      <c r="F4047" s="1571"/>
      <c r="G4047" s="1460" t="s">
        <v>24</v>
      </c>
      <c r="H4047" s="1571"/>
      <c r="I4047" s="1460" t="s">
        <v>4</v>
      </c>
      <c r="J4047" s="1571"/>
      <c r="K4047" s="1572" t="s">
        <v>5</v>
      </c>
      <c r="L4047" s="1573"/>
      <c r="M4047" s="1590" t="s">
        <v>6</v>
      </c>
      <c r="N4047" s="1591"/>
      <c r="O4047" s="1592"/>
      <c r="P4047" s="1593" t="s">
        <v>7</v>
      </c>
      <c r="Q4047" s="1593" t="s">
        <v>8</v>
      </c>
    </row>
    <row r="4048" spans="1:17" ht="26.5" thickBot="1" x14ac:dyDescent="0.4">
      <c r="A4048" s="1597"/>
      <c r="B4048" s="568" t="s">
        <v>396</v>
      </c>
      <c r="C4048" s="568" t="s">
        <v>399</v>
      </c>
      <c r="D4048" s="709" t="s">
        <v>322</v>
      </c>
      <c r="E4048" s="709" t="s">
        <v>228</v>
      </c>
      <c r="F4048" s="709" t="s">
        <v>229</v>
      </c>
      <c r="G4048" s="568" t="s">
        <v>9</v>
      </c>
      <c r="H4048" s="568" t="s">
        <v>10</v>
      </c>
      <c r="I4048" s="568" t="s">
        <v>9</v>
      </c>
      <c r="J4048" s="568" t="s">
        <v>10</v>
      </c>
      <c r="K4048" s="568" t="s">
        <v>11</v>
      </c>
      <c r="L4048" s="568" t="s">
        <v>12</v>
      </c>
      <c r="M4048" s="606" t="s">
        <v>13</v>
      </c>
      <c r="N4048" s="606" t="s">
        <v>14</v>
      </c>
      <c r="O4048" s="606" t="s">
        <v>15</v>
      </c>
      <c r="P4048" s="1606"/>
      <c r="Q4048" s="1579"/>
    </row>
    <row r="4049" spans="1:17" ht="15" thickBot="1" x14ac:dyDescent="0.4">
      <c r="A4049" s="735">
        <v>1</v>
      </c>
      <c r="B4049" s="627">
        <v>32.56</v>
      </c>
      <c r="C4049" s="627">
        <v>31.880000000000003</v>
      </c>
      <c r="D4049" s="627">
        <v>31.920000000000005</v>
      </c>
      <c r="E4049" s="707">
        <v>0</v>
      </c>
      <c r="F4049" s="627">
        <v>31.8</v>
      </c>
      <c r="G4049" s="808">
        <v>33.200000000000003</v>
      </c>
      <c r="H4049" s="808">
        <v>21</v>
      </c>
      <c r="I4049" s="809">
        <v>96</v>
      </c>
      <c r="J4049" s="809">
        <v>52</v>
      </c>
      <c r="K4049" s="707">
        <v>0</v>
      </c>
      <c r="L4049" s="737">
        <v>0</v>
      </c>
      <c r="M4049" s="833">
        <v>0.92</v>
      </c>
      <c r="N4049" s="808">
        <v>0.42</v>
      </c>
      <c r="O4049" s="740">
        <f>AVERAGE(M4049:N4049)</f>
        <v>0.67</v>
      </c>
      <c r="P4049" s="841">
        <v>4.3</v>
      </c>
      <c r="Q4049" s="627">
        <v>1.8</v>
      </c>
    </row>
    <row r="4050" spans="1:17" ht="15" thickBot="1" x14ac:dyDescent="0.4">
      <c r="A4050" s="735">
        <v>2</v>
      </c>
      <c r="B4050" s="581">
        <v>33.119999999999997</v>
      </c>
      <c r="C4050" s="581">
        <v>32.08</v>
      </c>
      <c r="D4050" s="627">
        <v>31.919999999999998</v>
      </c>
      <c r="E4050" s="707">
        <v>0</v>
      </c>
      <c r="F4050" s="707">
        <v>31.8</v>
      </c>
      <c r="G4050" s="810">
        <v>36</v>
      </c>
      <c r="H4050" s="810">
        <v>20.399999999999999</v>
      </c>
      <c r="I4050" s="809">
        <v>96</v>
      </c>
      <c r="J4050" s="811">
        <v>42</v>
      </c>
      <c r="K4050" s="707">
        <v>0</v>
      </c>
      <c r="L4050" s="737">
        <v>0</v>
      </c>
      <c r="M4050" s="808">
        <v>0.83</v>
      </c>
      <c r="N4050" s="808">
        <v>0.28999999999999998</v>
      </c>
      <c r="O4050" s="740">
        <f t="shared" ref="O4050:O4086" si="764">AVERAGE(M4050:N4050)</f>
        <v>0.55999999999999994</v>
      </c>
      <c r="P4050" s="808">
        <v>9.5500000000000007</v>
      </c>
      <c r="Q4050" s="626" t="str">
        <f>$Q$3963</f>
        <v>Rainfall</v>
      </c>
    </row>
    <row r="4051" spans="1:17" ht="15" thickBot="1" x14ac:dyDescent="0.4">
      <c r="A4051" s="594">
        <v>3</v>
      </c>
      <c r="B4051" s="581">
        <v>32.999999999999993</v>
      </c>
      <c r="C4051" s="581">
        <v>32.200000000000003</v>
      </c>
      <c r="D4051" s="627">
        <v>32.4</v>
      </c>
      <c r="E4051" s="707">
        <v>0</v>
      </c>
      <c r="F4051" s="627">
        <v>32</v>
      </c>
      <c r="G4051" s="810">
        <v>35.6</v>
      </c>
      <c r="H4051" s="810">
        <v>20.399999999999999</v>
      </c>
      <c r="I4051" s="822">
        <v>96</v>
      </c>
      <c r="J4051" s="811">
        <v>42</v>
      </c>
      <c r="K4051" s="707">
        <v>0</v>
      </c>
      <c r="L4051" s="737">
        <v>0</v>
      </c>
      <c r="M4051" s="808">
        <v>0.87</v>
      </c>
      <c r="N4051" s="808">
        <v>0.69</v>
      </c>
      <c r="O4051" s="740">
        <f t="shared" si="764"/>
        <v>0.78</v>
      </c>
      <c r="P4051" s="808">
        <v>4</v>
      </c>
      <c r="Q4051" s="627">
        <v>37.4</v>
      </c>
    </row>
    <row r="4052" spans="1:17" ht="15" thickBot="1" x14ac:dyDescent="0.4">
      <c r="A4052" s="594">
        <v>4</v>
      </c>
      <c r="B4052" s="627">
        <v>31.4</v>
      </c>
      <c r="C4052" s="627">
        <v>31.439999999999998</v>
      </c>
      <c r="D4052" s="581">
        <v>32.159999999999997</v>
      </c>
      <c r="E4052" s="707">
        <v>0</v>
      </c>
      <c r="F4052" s="627">
        <v>31.839999999999996</v>
      </c>
      <c r="G4052" s="810">
        <v>35</v>
      </c>
      <c r="H4052" s="810">
        <v>18.399999999999999</v>
      </c>
      <c r="I4052" s="822">
        <v>96</v>
      </c>
      <c r="J4052" s="811">
        <v>58</v>
      </c>
      <c r="K4052" s="707">
        <v>0</v>
      </c>
      <c r="L4052" s="737">
        <v>0</v>
      </c>
      <c r="M4052" s="808">
        <v>0.89</v>
      </c>
      <c r="N4052" s="640">
        <v>0.22</v>
      </c>
      <c r="O4052" s="740">
        <f t="shared" si="764"/>
        <v>0.55500000000000005</v>
      </c>
      <c r="P4052" s="808">
        <v>0</v>
      </c>
      <c r="Q4052" s="626" t="str">
        <f t="shared" ref="Q4052:Q4053" si="765">$Q$3963</f>
        <v>Rainfall</v>
      </c>
    </row>
    <row r="4053" spans="1:17" ht="15" thickBot="1" x14ac:dyDescent="0.4">
      <c r="A4053" s="594">
        <v>5</v>
      </c>
      <c r="B4053" s="627">
        <v>31.839999999999996</v>
      </c>
      <c r="C4053" s="627">
        <v>31.2</v>
      </c>
      <c r="D4053" s="581">
        <v>31.360000000000003</v>
      </c>
      <c r="E4053" s="707">
        <v>0</v>
      </c>
      <c r="F4053" s="627">
        <v>31.8</v>
      </c>
      <c r="G4053" s="810">
        <v>34.799999999999997</v>
      </c>
      <c r="H4053" s="810">
        <v>21</v>
      </c>
      <c r="I4053" s="822">
        <v>96</v>
      </c>
      <c r="J4053" s="811">
        <v>52</v>
      </c>
      <c r="K4053" s="707">
        <v>0</v>
      </c>
      <c r="L4053" s="737">
        <v>0</v>
      </c>
      <c r="M4053" s="640">
        <v>0.96</v>
      </c>
      <c r="N4053" s="813">
        <v>0.4</v>
      </c>
      <c r="O4053" s="740">
        <f t="shared" si="764"/>
        <v>0.67999999999999994</v>
      </c>
      <c r="P4053" s="842">
        <v>5</v>
      </c>
      <c r="Q4053" s="626" t="str">
        <f t="shared" si="765"/>
        <v>Rainfall</v>
      </c>
    </row>
    <row r="4054" spans="1:17" ht="15" thickBot="1" x14ac:dyDescent="0.4">
      <c r="A4054" s="594">
        <v>6</v>
      </c>
      <c r="B4054" s="604">
        <v>30.560000000000002</v>
      </c>
      <c r="C4054" s="581">
        <v>30.28</v>
      </c>
      <c r="D4054" s="581">
        <v>30.96</v>
      </c>
      <c r="E4054" s="707">
        <v>0</v>
      </c>
      <c r="F4054" s="627">
        <v>89.8</v>
      </c>
      <c r="G4054" s="810">
        <v>33.6</v>
      </c>
      <c r="H4054" s="810">
        <v>20</v>
      </c>
      <c r="I4054" s="822">
        <v>92</v>
      </c>
      <c r="J4054" s="811">
        <v>51</v>
      </c>
      <c r="K4054" s="707">
        <v>0</v>
      </c>
      <c r="L4054" s="737">
        <v>0</v>
      </c>
      <c r="M4054" s="813">
        <v>0.48</v>
      </c>
      <c r="N4054" s="640">
        <v>0.35</v>
      </c>
      <c r="O4054" s="740">
        <f t="shared" si="764"/>
        <v>0.41499999999999998</v>
      </c>
      <c r="P4054" s="627">
        <v>4</v>
      </c>
      <c r="Q4054" s="627">
        <v>6.4</v>
      </c>
    </row>
    <row r="4055" spans="1:17" ht="15" thickBot="1" x14ac:dyDescent="0.4">
      <c r="A4055" s="594">
        <v>7</v>
      </c>
      <c r="B4055" s="581">
        <v>28.840000000000003</v>
      </c>
      <c r="C4055" s="581">
        <v>29.24</v>
      </c>
      <c r="D4055" s="627">
        <v>30.439999999999998</v>
      </c>
      <c r="E4055" s="707">
        <v>0</v>
      </c>
      <c r="F4055" s="627">
        <v>32</v>
      </c>
      <c r="G4055" s="810">
        <v>33.799999999999997</v>
      </c>
      <c r="H4055" s="810">
        <v>20.399999999999999</v>
      </c>
      <c r="I4055" s="822">
        <v>84</v>
      </c>
      <c r="J4055" s="811">
        <v>77</v>
      </c>
      <c r="K4055" s="707">
        <v>0</v>
      </c>
      <c r="L4055" s="737">
        <v>0</v>
      </c>
      <c r="M4055" s="640">
        <v>0.9</v>
      </c>
      <c r="N4055" s="813">
        <v>0.19</v>
      </c>
      <c r="O4055" s="740">
        <f t="shared" si="764"/>
        <v>0.54500000000000004</v>
      </c>
      <c r="P4055" s="627">
        <v>1</v>
      </c>
      <c r="Q4055" s="627">
        <v>2.6</v>
      </c>
    </row>
    <row r="4056" spans="1:17" ht="15" thickBot="1" x14ac:dyDescent="0.4">
      <c r="A4056" s="594">
        <v>8</v>
      </c>
      <c r="B4056" s="581">
        <v>29.559999999999995</v>
      </c>
      <c r="C4056" s="581">
        <v>29.440000000000005</v>
      </c>
      <c r="D4056" s="627">
        <v>29.72</v>
      </c>
      <c r="E4056" s="707">
        <v>0</v>
      </c>
      <c r="F4056" s="627">
        <v>32</v>
      </c>
      <c r="G4056" s="810">
        <v>32</v>
      </c>
      <c r="H4056" s="810">
        <v>20.8</v>
      </c>
      <c r="I4056" s="822">
        <v>96</v>
      </c>
      <c r="J4056" s="811">
        <v>84</v>
      </c>
      <c r="K4056" s="707">
        <v>0</v>
      </c>
      <c r="L4056" s="737">
        <v>0</v>
      </c>
      <c r="M4056" s="813">
        <v>1.02</v>
      </c>
      <c r="N4056" s="808">
        <v>0.26</v>
      </c>
      <c r="O4056" s="740">
        <f t="shared" si="764"/>
        <v>0.64</v>
      </c>
      <c r="P4056" s="627">
        <v>4.1500000000000004</v>
      </c>
      <c r="Q4056" s="627">
        <v>7</v>
      </c>
    </row>
    <row r="4057" spans="1:17" ht="15" thickBot="1" x14ac:dyDescent="0.4">
      <c r="A4057" s="594">
        <v>9</v>
      </c>
      <c r="B4057" s="581">
        <v>30</v>
      </c>
      <c r="C4057" s="581">
        <v>29.160000000000004</v>
      </c>
      <c r="D4057" s="627">
        <v>29.32</v>
      </c>
      <c r="E4057" s="707">
        <v>0</v>
      </c>
      <c r="F4057" s="627">
        <v>32</v>
      </c>
      <c r="G4057" s="810">
        <v>34.4</v>
      </c>
      <c r="H4057" s="810">
        <v>21.4</v>
      </c>
      <c r="I4057" s="822">
        <v>96</v>
      </c>
      <c r="J4057" s="811">
        <v>67</v>
      </c>
      <c r="K4057" s="707">
        <v>0</v>
      </c>
      <c r="L4057" s="737">
        <v>0</v>
      </c>
      <c r="M4057" s="813">
        <v>0.49</v>
      </c>
      <c r="N4057" s="813">
        <v>0.12</v>
      </c>
      <c r="O4057" s="740">
        <f t="shared" si="764"/>
        <v>0.30499999999999999</v>
      </c>
      <c r="P4057" s="843">
        <v>0.3</v>
      </c>
      <c r="Q4057" s="627">
        <v>6</v>
      </c>
    </row>
    <row r="4058" spans="1:17" ht="15" thickBot="1" x14ac:dyDescent="0.4">
      <c r="A4058" s="735">
        <v>10</v>
      </c>
      <c r="B4058" s="581">
        <v>29.4</v>
      </c>
      <c r="C4058" s="581">
        <v>29.6</v>
      </c>
      <c r="D4058" s="627">
        <v>29.839999999999996</v>
      </c>
      <c r="E4058" s="707">
        <v>0</v>
      </c>
      <c r="F4058" s="627">
        <v>32</v>
      </c>
      <c r="G4058" s="810">
        <v>34.6</v>
      </c>
      <c r="H4058" s="810">
        <v>20.6</v>
      </c>
      <c r="I4058" s="822">
        <v>96</v>
      </c>
      <c r="J4058" s="811">
        <v>66</v>
      </c>
      <c r="K4058" s="707">
        <v>0</v>
      </c>
      <c r="L4058" s="737">
        <v>0</v>
      </c>
      <c r="M4058" s="813">
        <v>0.75</v>
      </c>
      <c r="N4058" s="640">
        <v>0.28000000000000003</v>
      </c>
      <c r="O4058" s="740">
        <f t="shared" si="764"/>
        <v>0.51500000000000001</v>
      </c>
      <c r="P4058" s="820">
        <v>5.0999999999999996</v>
      </c>
      <c r="Q4058" s="626">
        <f>$Q$4030</f>
        <v>0</v>
      </c>
    </row>
    <row r="4059" spans="1:17" x14ac:dyDescent="0.35">
      <c r="A4059" s="580" t="s">
        <v>16</v>
      </c>
      <c r="B4059" s="581">
        <f>SUM(B4049:B4058)</f>
        <v>310.27999999999997</v>
      </c>
      <c r="C4059" s="581">
        <f>SUM(C4049:C4058)</f>
        <v>306.52000000000004</v>
      </c>
      <c r="D4059" s="581">
        <f>SUM(D4049:D4058)</f>
        <v>310.04000000000002</v>
      </c>
      <c r="E4059" s="707">
        <v>0</v>
      </c>
      <c r="F4059" s="581">
        <f>SUM(F4049:F4058)</f>
        <v>377.04</v>
      </c>
      <c r="G4059" s="581">
        <f>SUM(G4049:G4058)</f>
        <v>343</v>
      </c>
      <c r="H4059" s="581">
        <f>SUM(H4049:H4058)</f>
        <v>204.4</v>
      </c>
      <c r="I4059" s="581">
        <f>SUM(I4049:I4058)</f>
        <v>944</v>
      </c>
      <c r="J4059" s="581">
        <f>SUM(J4049:J4058)</f>
        <v>591</v>
      </c>
      <c r="K4059" s="707">
        <v>0</v>
      </c>
      <c r="L4059" s="737">
        <v>0</v>
      </c>
      <c r="M4059" s="581">
        <f>SUM(M4049:M4058)</f>
        <v>8.1100000000000012</v>
      </c>
      <c r="N4059" s="581">
        <f>SUM(N4049:N4058)</f>
        <v>3.2200000000000006</v>
      </c>
      <c r="O4059" s="740">
        <f t="shared" si="764"/>
        <v>5.6650000000000009</v>
      </c>
      <c r="P4059" s="581"/>
      <c r="Q4059" s="581"/>
    </row>
    <row r="4060" spans="1:17" ht="15" thickBot="1" x14ac:dyDescent="0.4">
      <c r="A4060" s="580" t="s">
        <v>18</v>
      </c>
      <c r="B4060" s="581">
        <f>AVERAGE(B4049:B4058)</f>
        <v>31.027999999999999</v>
      </c>
      <c r="C4060" s="581">
        <f>AVERAGE(C4049:C4058)</f>
        <v>30.652000000000005</v>
      </c>
      <c r="D4060" s="581">
        <f>AVERAGE(D4049:D4058)</f>
        <v>31.004000000000001</v>
      </c>
      <c r="E4060" s="707">
        <v>0</v>
      </c>
      <c r="F4060" s="581">
        <f>AVERAGE(F4049:F4058)</f>
        <v>37.704000000000001</v>
      </c>
      <c r="G4060" s="581">
        <f>AVERAGE(G4049:G4058)</f>
        <v>34.299999999999997</v>
      </c>
      <c r="H4060" s="581">
        <f>AVERAGE(H4049:H4058)</f>
        <v>20.440000000000001</v>
      </c>
      <c r="I4060" s="581">
        <f>AVERAGE(I4049:I4058)</f>
        <v>94.4</v>
      </c>
      <c r="J4060" s="581">
        <f>AVERAGE(J4049:J4058)</f>
        <v>59.1</v>
      </c>
      <c r="K4060" s="707">
        <v>0</v>
      </c>
      <c r="L4060" s="737">
        <v>0</v>
      </c>
      <c r="M4060" s="581">
        <f>AVERAGE(M4049:M4058)</f>
        <v>0.81100000000000017</v>
      </c>
      <c r="N4060" s="581">
        <f>AVERAGE(N4049:N4058)</f>
        <v>0.32200000000000006</v>
      </c>
      <c r="O4060" s="740">
        <f t="shared" si="764"/>
        <v>0.56650000000000011</v>
      </c>
      <c r="P4060" s="581"/>
      <c r="Q4060" s="581"/>
    </row>
    <row r="4061" spans="1:17" ht="15" thickBot="1" x14ac:dyDescent="0.4">
      <c r="A4061" s="735">
        <v>11</v>
      </c>
      <c r="B4061" s="581">
        <v>31.559999999999995</v>
      </c>
      <c r="C4061" s="581">
        <v>30.32</v>
      </c>
      <c r="D4061" s="627">
        <v>30.119999999999997</v>
      </c>
      <c r="E4061" s="707">
        <v>0</v>
      </c>
      <c r="F4061" s="627">
        <v>32</v>
      </c>
      <c r="G4061" s="583">
        <v>33.6</v>
      </c>
      <c r="H4061" s="583">
        <v>20.2</v>
      </c>
      <c r="I4061" s="732">
        <v>96</v>
      </c>
      <c r="J4061" s="811">
        <v>63</v>
      </c>
      <c r="K4061" s="707">
        <v>0</v>
      </c>
      <c r="L4061" s="737">
        <v>0</v>
      </c>
      <c r="M4061" s="815">
        <v>0.9</v>
      </c>
      <c r="N4061" s="816">
        <v>0.77</v>
      </c>
      <c r="O4061" s="740">
        <f t="shared" si="764"/>
        <v>0.83499999999999996</v>
      </c>
      <c r="P4061" s="710">
        <v>6.3</v>
      </c>
      <c r="Q4061" s="627">
        <v>40.799999999999997</v>
      </c>
    </row>
    <row r="4062" spans="1:17" ht="15" thickBot="1" x14ac:dyDescent="0.4">
      <c r="A4062" s="594">
        <v>12</v>
      </c>
      <c r="B4062" s="581">
        <v>30.2</v>
      </c>
      <c r="C4062" s="581">
        <v>30.119999999999997</v>
      </c>
      <c r="D4062" s="627">
        <v>30.439999999999998</v>
      </c>
      <c r="E4062" s="707">
        <v>0</v>
      </c>
      <c r="F4062" s="627">
        <v>31.8</v>
      </c>
      <c r="G4062" s="583">
        <v>33.6</v>
      </c>
      <c r="H4062" s="583">
        <v>19.600000000000001</v>
      </c>
      <c r="I4062" s="732">
        <v>96</v>
      </c>
      <c r="J4062" s="811">
        <v>60</v>
      </c>
      <c r="K4062" s="707">
        <v>0</v>
      </c>
      <c r="L4062" s="737">
        <v>0</v>
      </c>
      <c r="M4062" s="817">
        <v>0.85</v>
      </c>
      <c r="N4062" s="818">
        <v>0.83</v>
      </c>
      <c r="O4062" s="740">
        <f t="shared" si="764"/>
        <v>0.84</v>
      </c>
      <c r="P4062" s="710">
        <v>3.15</v>
      </c>
      <c r="Q4062" s="627">
        <v>2.7</v>
      </c>
    </row>
    <row r="4063" spans="1:17" ht="15" thickBot="1" x14ac:dyDescent="0.4">
      <c r="A4063" s="594">
        <v>13</v>
      </c>
      <c r="B4063" s="581">
        <v>28.439999999999998</v>
      </c>
      <c r="C4063" s="671">
        <v>29.48</v>
      </c>
      <c r="D4063" s="675">
        <v>30.079999999999995</v>
      </c>
      <c r="E4063" s="707">
        <v>0</v>
      </c>
      <c r="F4063" s="675">
        <v>31.8</v>
      </c>
      <c r="G4063" s="670">
        <v>32</v>
      </c>
      <c r="H4063" s="670">
        <v>19.8</v>
      </c>
      <c r="I4063" s="732">
        <v>96</v>
      </c>
      <c r="J4063" s="811">
        <v>66</v>
      </c>
      <c r="K4063" s="707">
        <v>0</v>
      </c>
      <c r="L4063" s="737">
        <v>0</v>
      </c>
      <c r="M4063" s="818">
        <v>0.62</v>
      </c>
      <c r="N4063" s="816">
        <v>0.09</v>
      </c>
      <c r="O4063" s="740">
        <f t="shared" si="764"/>
        <v>0.35499999999999998</v>
      </c>
      <c r="P4063" s="710">
        <v>0.25</v>
      </c>
      <c r="Q4063" s="675">
        <v>43.8</v>
      </c>
    </row>
    <row r="4064" spans="1:17" ht="15" thickBot="1" x14ac:dyDescent="0.4">
      <c r="A4064" s="594">
        <v>14</v>
      </c>
      <c r="B4064" s="581">
        <v>26.640000000000004</v>
      </c>
      <c r="C4064" s="671">
        <v>27.6</v>
      </c>
      <c r="D4064" s="675">
        <v>29.079999999999995</v>
      </c>
      <c r="E4064" s="707">
        <v>0</v>
      </c>
      <c r="F4064" s="675">
        <v>37.6</v>
      </c>
      <c r="G4064" s="670">
        <v>31.6</v>
      </c>
      <c r="H4064" s="670">
        <v>19</v>
      </c>
      <c r="I4064" s="732">
        <v>96</v>
      </c>
      <c r="J4064" s="811">
        <v>77</v>
      </c>
      <c r="K4064" s="707">
        <v>0</v>
      </c>
      <c r="L4064" s="737">
        <v>0</v>
      </c>
      <c r="M4064" s="818">
        <v>0.95</v>
      </c>
      <c r="N4064" s="819">
        <v>0.1</v>
      </c>
      <c r="O4064" s="740">
        <f t="shared" si="764"/>
        <v>0.52500000000000002</v>
      </c>
      <c r="P4064" s="710">
        <v>0</v>
      </c>
      <c r="Q4064" s="675">
        <v>12.6</v>
      </c>
    </row>
    <row r="4065" spans="1:17" ht="15" thickBot="1" x14ac:dyDescent="0.4">
      <c r="A4065" s="594">
        <v>15</v>
      </c>
      <c r="B4065" s="671">
        <v>27.2</v>
      </c>
      <c r="C4065" s="671">
        <v>27.160000000000004</v>
      </c>
      <c r="D4065" s="675">
        <v>27.96</v>
      </c>
      <c r="E4065" s="707">
        <v>0</v>
      </c>
      <c r="F4065" s="675">
        <v>31.6</v>
      </c>
      <c r="G4065" s="670">
        <v>32</v>
      </c>
      <c r="H4065" s="670">
        <v>18.600000000000001</v>
      </c>
      <c r="I4065" s="732">
        <v>92</v>
      </c>
      <c r="J4065" s="811">
        <v>66</v>
      </c>
      <c r="K4065" s="707">
        <v>0</v>
      </c>
      <c r="L4065" s="737">
        <v>0</v>
      </c>
      <c r="M4065" s="818">
        <v>0.95</v>
      </c>
      <c r="N4065" s="819">
        <v>0.22</v>
      </c>
      <c r="O4065" s="740">
        <f t="shared" si="764"/>
        <v>0.58499999999999996</v>
      </c>
      <c r="P4065" s="835">
        <v>0</v>
      </c>
      <c r="Q4065" s="678" t="str">
        <f t="shared" ref="Q4065:Q4066" si="766">$Q$3963</f>
        <v>Rainfall</v>
      </c>
    </row>
    <row r="4066" spans="1:17" ht="15" thickBot="1" x14ac:dyDescent="0.4">
      <c r="A4066" s="594">
        <v>16</v>
      </c>
      <c r="B4066" s="671">
        <v>28.6</v>
      </c>
      <c r="C4066" s="671">
        <v>27.8</v>
      </c>
      <c r="D4066" s="675">
        <v>27.919999999999998</v>
      </c>
      <c r="E4066" s="707">
        <v>0</v>
      </c>
      <c r="F4066" s="675">
        <v>31.4</v>
      </c>
      <c r="G4066" s="670">
        <v>34.799999999999997</v>
      </c>
      <c r="H4066" s="670">
        <v>19.600000000000001</v>
      </c>
      <c r="I4066" s="732">
        <v>96</v>
      </c>
      <c r="J4066" s="811">
        <v>56</v>
      </c>
      <c r="K4066" s="707">
        <v>0</v>
      </c>
      <c r="L4066" s="737">
        <v>0</v>
      </c>
      <c r="M4066" s="817">
        <v>0.78</v>
      </c>
      <c r="N4066" s="818">
        <v>0.2</v>
      </c>
      <c r="O4066" s="740">
        <f t="shared" si="764"/>
        <v>0.49</v>
      </c>
      <c r="P4066" s="627">
        <v>3.4</v>
      </c>
      <c r="Q4066" s="678" t="str">
        <f t="shared" si="766"/>
        <v>Rainfall</v>
      </c>
    </row>
    <row r="4067" spans="1:17" ht="15" thickBot="1" x14ac:dyDescent="0.4">
      <c r="A4067" s="594">
        <v>17</v>
      </c>
      <c r="B4067" s="671">
        <v>29.24</v>
      </c>
      <c r="C4067" s="671">
        <v>28.639999999999997</v>
      </c>
      <c r="D4067" s="675">
        <v>28.639999999999997</v>
      </c>
      <c r="E4067" s="707">
        <v>0</v>
      </c>
      <c r="F4067" s="675">
        <v>31.4</v>
      </c>
      <c r="G4067" s="670">
        <v>34.799999999999997</v>
      </c>
      <c r="H4067" s="670">
        <v>19.8</v>
      </c>
      <c r="I4067" s="732">
        <v>96</v>
      </c>
      <c r="J4067" s="811">
        <v>51</v>
      </c>
      <c r="K4067" s="707">
        <v>0</v>
      </c>
      <c r="L4067" s="737">
        <v>0</v>
      </c>
      <c r="M4067" s="818">
        <v>1.1200000000000001</v>
      </c>
      <c r="N4067" s="818">
        <v>0.2</v>
      </c>
      <c r="O4067" s="740">
        <f t="shared" si="764"/>
        <v>0.66</v>
      </c>
      <c r="P4067" s="736">
        <v>5.5</v>
      </c>
      <c r="Q4067" s="675">
        <v>1.5</v>
      </c>
    </row>
    <row r="4068" spans="1:17" ht="15" thickBot="1" x14ac:dyDescent="0.4">
      <c r="A4068" s="594">
        <v>18</v>
      </c>
      <c r="B4068" s="671">
        <v>27.96</v>
      </c>
      <c r="C4068" s="671">
        <v>28.2</v>
      </c>
      <c r="D4068" s="675">
        <v>28.68</v>
      </c>
      <c r="E4068" s="707">
        <v>0</v>
      </c>
      <c r="F4068" s="675">
        <v>31.2</v>
      </c>
      <c r="G4068" s="670">
        <v>35.200000000000003</v>
      </c>
      <c r="H4068" s="670">
        <v>20.2</v>
      </c>
      <c r="I4068" s="732">
        <v>92</v>
      </c>
      <c r="J4068" s="811">
        <v>68</v>
      </c>
      <c r="K4068" s="707">
        <v>0</v>
      </c>
      <c r="L4068" s="737">
        <v>0</v>
      </c>
      <c r="M4068" s="818">
        <v>1.08</v>
      </c>
      <c r="N4068" s="817">
        <v>0.2</v>
      </c>
      <c r="O4068" s="740">
        <f t="shared" si="764"/>
        <v>0.64</v>
      </c>
      <c r="P4068" s="736">
        <v>0.25</v>
      </c>
      <c r="Q4068" s="678" t="str">
        <f t="shared" ref="Q4068:Q4070" si="767">$Q$3963</f>
        <v>Rainfall</v>
      </c>
    </row>
    <row r="4069" spans="1:17" ht="15" thickBot="1" x14ac:dyDescent="0.4">
      <c r="A4069" s="594">
        <v>19</v>
      </c>
      <c r="B4069" s="671">
        <v>30</v>
      </c>
      <c r="C4069" s="671">
        <v>28.8</v>
      </c>
      <c r="D4069" s="675">
        <v>28.639999999999997</v>
      </c>
      <c r="E4069" s="707">
        <v>0</v>
      </c>
      <c r="F4069" s="675">
        <v>31.119999999999997</v>
      </c>
      <c r="G4069" s="670">
        <v>34.6</v>
      </c>
      <c r="H4069" s="670">
        <v>20</v>
      </c>
      <c r="I4069" s="732">
        <v>92</v>
      </c>
      <c r="J4069" s="811">
        <v>56</v>
      </c>
      <c r="K4069" s="707">
        <v>0</v>
      </c>
      <c r="L4069" s="737">
        <v>0</v>
      </c>
      <c r="M4069" s="808">
        <v>0.59</v>
      </c>
      <c r="N4069" s="808">
        <v>0.15</v>
      </c>
      <c r="O4069" s="740">
        <f t="shared" si="764"/>
        <v>0.37</v>
      </c>
      <c r="P4069" s="627">
        <v>6</v>
      </c>
      <c r="Q4069" s="678" t="str">
        <f t="shared" si="767"/>
        <v>Rainfall</v>
      </c>
    </row>
    <row r="4070" spans="1:17" ht="15" thickBot="1" x14ac:dyDescent="0.4">
      <c r="A4070" s="735">
        <v>20</v>
      </c>
      <c r="B4070" s="671">
        <v>28.6</v>
      </c>
      <c r="C4070" s="671">
        <v>28.639999999999997</v>
      </c>
      <c r="D4070" s="675">
        <v>28.76</v>
      </c>
      <c r="E4070" s="707">
        <v>0</v>
      </c>
      <c r="F4070" s="675">
        <v>31.2</v>
      </c>
      <c r="G4070" s="825">
        <v>34.6</v>
      </c>
      <c r="H4070" s="825">
        <v>21.2</v>
      </c>
      <c r="I4070" s="834">
        <v>96</v>
      </c>
      <c r="J4070" s="811">
        <v>66</v>
      </c>
      <c r="K4070" s="707">
        <v>0</v>
      </c>
      <c r="L4070" s="737">
        <v>0</v>
      </c>
      <c r="M4070" s="808">
        <v>1.28</v>
      </c>
      <c r="N4070" s="808">
        <v>0.12</v>
      </c>
      <c r="O4070" s="740">
        <f t="shared" si="764"/>
        <v>0.7</v>
      </c>
      <c r="P4070" s="835">
        <v>0.3</v>
      </c>
      <c r="Q4070" s="678" t="str">
        <f t="shared" si="767"/>
        <v>Rainfall</v>
      </c>
    </row>
    <row r="4071" spans="1:17" x14ac:dyDescent="0.35">
      <c r="A4071" s="580" t="s">
        <v>16</v>
      </c>
      <c r="B4071" s="671">
        <f>SUM(B4061:B4070)</f>
        <v>288.44000000000005</v>
      </c>
      <c r="C4071" s="671">
        <f>SUM(C4061:C4070)</f>
        <v>286.76</v>
      </c>
      <c r="D4071" s="671">
        <f>SUM(D4061:D4070)</f>
        <v>290.31999999999994</v>
      </c>
      <c r="E4071" s="707">
        <v>0</v>
      </c>
      <c r="F4071" s="671">
        <f>SUM(F4061:F4070)</f>
        <v>321.12</v>
      </c>
      <c r="G4071" s="671">
        <f>SUM(G4061:G4070)</f>
        <v>336.80000000000007</v>
      </c>
      <c r="H4071" s="671">
        <f>SUM(H4061:H4070)</f>
        <v>197.99999999999997</v>
      </c>
      <c r="I4071" s="671">
        <f>SUM(I4061:I4070)</f>
        <v>948</v>
      </c>
      <c r="J4071" s="671">
        <f>SUM(J4061:J4070)</f>
        <v>629</v>
      </c>
      <c r="K4071" s="707">
        <v>0</v>
      </c>
      <c r="L4071" s="737">
        <v>0</v>
      </c>
      <c r="M4071" s="671">
        <f>SUM(M4061:M4070)</f>
        <v>9.120000000000001</v>
      </c>
      <c r="N4071" s="671">
        <f>SUM(N4061:N4070)</f>
        <v>2.8800000000000008</v>
      </c>
      <c r="O4071" s="740">
        <f t="shared" si="764"/>
        <v>6.0000000000000009</v>
      </c>
      <c r="P4071" s="671"/>
      <c r="Q4071" s="671"/>
    </row>
    <row r="4072" spans="1:17" ht="15" thickBot="1" x14ac:dyDescent="0.4">
      <c r="A4072" s="580" t="s">
        <v>18</v>
      </c>
      <c r="B4072" s="671">
        <f>AVERAGE(B4061:B4070)</f>
        <v>28.844000000000005</v>
      </c>
      <c r="C4072" s="671">
        <f>AVERAGE(C4061:C4070)</f>
        <v>28.675999999999998</v>
      </c>
      <c r="D4072" s="671">
        <f>AVERAGE(D4061:D4070)</f>
        <v>29.031999999999993</v>
      </c>
      <c r="E4072" s="707">
        <v>0</v>
      </c>
      <c r="F4072" s="671">
        <f>AVERAGE(F4061:F4070)</f>
        <v>32.112000000000002</v>
      </c>
      <c r="G4072" s="671">
        <f>AVERAGE(G4061:G4070)</f>
        <v>33.680000000000007</v>
      </c>
      <c r="H4072" s="671">
        <f>AVERAGE(H4061:H4070)</f>
        <v>19.799999999999997</v>
      </c>
      <c r="I4072" s="671">
        <f>AVERAGE(I4061:I4070)</f>
        <v>94.8</v>
      </c>
      <c r="J4072" s="671">
        <f>AVERAGE(J4061:J4070)</f>
        <v>62.9</v>
      </c>
      <c r="K4072" s="707">
        <v>0</v>
      </c>
      <c r="L4072" s="737">
        <v>0</v>
      </c>
      <c r="M4072" s="671">
        <f>AVERAGE(M4061:M4070)</f>
        <v>0.91200000000000014</v>
      </c>
      <c r="N4072" s="671">
        <f>AVERAGE(N4061:N4070)</f>
        <v>0.28800000000000009</v>
      </c>
      <c r="O4072" s="740">
        <f t="shared" si="764"/>
        <v>0.60000000000000009</v>
      </c>
      <c r="P4072" s="671"/>
      <c r="Q4072" s="671"/>
    </row>
    <row r="4073" spans="1:17" ht="15" thickBot="1" x14ac:dyDescent="0.4">
      <c r="A4073" s="735">
        <v>21</v>
      </c>
      <c r="B4073" s="671">
        <v>29.159999999999997</v>
      </c>
      <c r="C4073" s="671">
        <v>28.52</v>
      </c>
      <c r="D4073" s="675">
        <v>28.919999999999998</v>
      </c>
      <c r="E4073" s="707">
        <v>0</v>
      </c>
      <c r="F4073" s="675">
        <v>31</v>
      </c>
      <c r="G4073" s="627">
        <v>35</v>
      </c>
      <c r="H4073" s="627">
        <v>20.8</v>
      </c>
      <c r="I4073" s="737">
        <v>92</v>
      </c>
      <c r="J4073" s="811">
        <v>56</v>
      </c>
      <c r="K4073" s="707">
        <v>0</v>
      </c>
      <c r="L4073" s="737">
        <v>0</v>
      </c>
      <c r="M4073" s="821">
        <v>0.98</v>
      </c>
      <c r="N4073" s="821">
        <v>0.47</v>
      </c>
      <c r="O4073" s="740">
        <f t="shared" si="764"/>
        <v>0.72499999999999998</v>
      </c>
      <c r="P4073" s="627">
        <v>2</v>
      </c>
      <c r="Q4073" s="675">
        <v>3.4</v>
      </c>
    </row>
    <row r="4074" spans="1:17" ht="15" thickBot="1" x14ac:dyDescent="0.4">
      <c r="A4074" s="594">
        <v>22</v>
      </c>
      <c r="B4074" s="671">
        <v>27.360000000000003</v>
      </c>
      <c r="C4074" s="671">
        <v>28.160000000000004</v>
      </c>
      <c r="D4074" s="675">
        <v>28.880000000000003</v>
      </c>
      <c r="E4074" s="707">
        <v>0</v>
      </c>
      <c r="F4074" s="675">
        <v>31</v>
      </c>
      <c r="G4074" s="627">
        <v>34.4</v>
      </c>
      <c r="H4074" s="627">
        <v>21</v>
      </c>
      <c r="I4074" s="737">
        <v>92</v>
      </c>
      <c r="J4074" s="811">
        <v>77</v>
      </c>
      <c r="K4074" s="707">
        <v>0</v>
      </c>
      <c r="L4074" s="737">
        <v>0</v>
      </c>
      <c r="M4074" s="821">
        <v>1.23</v>
      </c>
      <c r="N4074" s="821">
        <v>0.32</v>
      </c>
      <c r="O4074" s="740">
        <f t="shared" si="764"/>
        <v>0.77500000000000002</v>
      </c>
      <c r="P4074" s="627">
        <v>0</v>
      </c>
      <c r="Q4074" s="678" t="str">
        <f>$Q$3963</f>
        <v>Rainfall</v>
      </c>
    </row>
    <row r="4075" spans="1:17" ht="15" thickBot="1" x14ac:dyDescent="0.4">
      <c r="A4075" s="594">
        <v>23</v>
      </c>
      <c r="B4075" s="671">
        <v>28.080000000000002</v>
      </c>
      <c r="C4075" s="671">
        <v>27.28</v>
      </c>
      <c r="D4075" s="675">
        <v>28.52</v>
      </c>
      <c r="E4075" s="707">
        <v>0</v>
      </c>
      <c r="F4075" s="675">
        <v>31</v>
      </c>
      <c r="G4075" s="736">
        <v>34</v>
      </c>
      <c r="H4075" s="826">
        <v>21</v>
      </c>
      <c r="I4075" s="739">
        <v>92</v>
      </c>
      <c r="J4075" s="809">
        <v>59</v>
      </c>
      <c r="K4075" s="707">
        <v>0</v>
      </c>
      <c r="L4075" s="737">
        <v>0</v>
      </c>
      <c r="M4075" s="821">
        <v>0.62</v>
      </c>
      <c r="N4075" s="821">
        <v>0.22</v>
      </c>
      <c r="O4075" s="740">
        <f t="shared" si="764"/>
        <v>0.42</v>
      </c>
      <c r="P4075" s="826">
        <v>2.2999999999999998</v>
      </c>
      <c r="Q4075" s="675">
        <v>12.4</v>
      </c>
    </row>
    <row r="4076" spans="1:17" ht="15" thickBot="1" x14ac:dyDescent="0.4">
      <c r="A4076" s="594">
        <v>24</v>
      </c>
      <c r="B4076" s="671">
        <v>26.76</v>
      </c>
      <c r="C4076" s="671">
        <v>27.72</v>
      </c>
      <c r="D4076" s="675">
        <v>28.560000000000002</v>
      </c>
      <c r="E4076" s="707">
        <v>0</v>
      </c>
      <c r="F4076" s="675">
        <v>30.68</v>
      </c>
      <c r="G4076" s="736">
        <v>34.200000000000003</v>
      </c>
      <c r="H4076" s="736">
        <v>20.399999999999999</v>
      </c>
      <c r="I4076" s="739">
        <v>96</v>
      </c>
      <c r="J4076" s="809">
        <v>84</v>
      </c>
      <c r="K4076" s="707">
        <v>0</v>
      </c>
      <c r="L4076" s="737">
        <v>0</v>
      </c>
      <c r="M4076" s="821">
        <v>1.45</v>
      </c>
      <c r="N4076" s="821">
        <v>0.25</v>
      </c>
      <c r="O4076" s="740">
        <f t="shared" si="764"/>
        <v>0.85</v>
      </c>
      <c r="P4076" s="826">
        <v>0</v>
      </c>
      <c r="Q4076" s="678" t="str">
        <f>$Q$3963</f>
        <v>Rainfall</v>
      </c>
    </row>
    <row r="4077" spans="1:17" ht="15" thickBot="1" x14ac:dyDescent="0.4">
      <c r="A4077" s="594">
        <v>25</v>
      </c>
      <c r="B4077" s="671">
        <v>29.559999999999995</v>
      </c>
      <c r="C4077" s="671">
        <v>28.4</v>
      </c>
      <c r="D4077" s="675">
        <v>28.439999999999998</v>
      </c>
      <c r="E4077" s="707">
        <v>0</v>
      </c>
      <c r="F4077" s="675">
        <v>30.6</v>
      </c>
      <c r="G4077" s="736">
        <v>34.4</v>
      </c>
      <c r="H4077" s="736">
        <v>19.2</v>
      </c>
      <c r="I4077" s="739">
        <v>96</v>
      </c>
      <c r="J4077" s="809">
        <v>51</v>
      </c>
      <c r="K4077" s="707">
        <v>0</v>
      </c>
      <c r="L4077" s="737">
        <v>0</v>
      </c>
      <c r="M4077" s="821">
        <v>0.77</v>
      </c>
      <c r="N4077" s="821">
        <v>0.22</v>
      </c>
      <c r="O4077" s="740">
        <f t="shared" si="764"/>
        <v>0.495</v>
      </c>
      <c r="P4077" s="826">
        <v>6.2</v>
      </c>
      <c r="Q4077" s="627" t="s">
        <v>443</v>
      </c>
    </row>
    <row r="4078" spans="1:17" ht="15" thickBot="1" x14ac:dyDescent="0.4">
      <c r="A4078" s="594">
        <v>26</v>
      </c>
      <c r="B4078" s="671">
        <v>27</v>
      </c>
      <c r="C4078" s="581">
        <v>27.28</v>
      </c>
      <c r="D4078" s="627">
        <v>28.360000000000003</v>
      </c>
      <c r="E4078" s="707">
        <v>0</v>
      </c>
      <c r="F4078" s="627">
        <v>30.639999999999997</v>
      </c>
      <c r="G4078" s="736">
        <v>29</v>
      </c>
      <c r="H4078" s="736">
        <v>19</v>
      </c>
      <c r="I4078" s="739">
        <v>96</v>
      </c>
      <c r="J4078" s="809">
        <v>77</v>
      </c>
      <c r="K4078" s="707">
        <v>0</v>
      </c>
      <c r="L4078" s="737">
        <v>0</v>
      </c>
      <c r="M4078" s="821">
        <v>0.78</v>
      </c>
      <c r="N4078" s="821">
        <v>0.16</v>
      </c>
      <c r="O4078" s="740">
        <f t="shared" si="764"/>
        <v>0.47000000000000003</v>
      </c>
      <c r="P4078" s="826">
        <v>0</v>
      </c>
      <c r="Q4078" s="627">
        <v>2.8</v>
      </c>
    </row>
    <row r="4079" spans="1:17" ht="15" thickBot="1" x14ac:dyDescent="0.4">
      <c r="A4079" s="594">
        <v>27</v>
      </c>
      <c r="B4079" s="671">
        <v>27.080000000000002</v>
      </c>
      <c r="C4079" s="581">
        <v>27.080000000000002</v>
      </c>
      <c r="D4079" s="627">
        <v>27.839999999999996</v>
      </c>
      <c r="E4079" s="707">
        <v>0</v>
      </c>
      <c r="F4079" s="627">
        <v>30.639999999999997</v>
      </c>
      <c r="G4079" s="736">
        <v>31.2</v>
      </c>
      <c r="H4079" s="736">
        <v>19.399999999999999</v>
      </c>
      <c r="I4079" s="739">
        <v>96</v>
      </c>
      <c r="J4079" s="809">
        <v>66</v>
      </c>
      <c r="K4079" s="707">
        <v>0</v>
      </c>
      <c r="L4079" s="737">
        <v>0</v>
      </c>
      <c r="M4079" s="821">
        <v>0.47</v>
      </c>
      <c r="N4079" s="821">
        <v>0.27</v>
      </c>
      <c r="O4079" s="740">
        <f t="shared" si="764"/>
        <v>0.37</v>
      </c>
      <c r="P4079" s="826">
        <v>0</v>
      </c>
      <c r="Q4079" s="626" t="str">
        <f t="shared" ref="Q4079:Q4082" si="768">$Q$3963</f>
        <v>Rainfall</v>
      </c>
    </row>
    <row r="4080" spans="1:17" ht="15" thickBot="1" x14ac:dyDescent="0.4">
      <c r="A4080" s="594">
        <v>28</v>
      </c>
      <c r="B4080" s="581">
        <v>29.639999999999997</v>
      </c>
      <c r="C4080" s="581">
        <v>28.159999999999997</v>
      </c>
      <c r="D4080" s="627">
        <v>27.839999999999996</v>
      </c>
      <c r="E4080" s="707">
        <v>0</v>
      </c>
      <c r="F4080" s="627">
        <v>30.6</v>
      </c>
      <c r="G4080" s="827">
        <v>34</v>
      </c>
      <c r="H4080" s="828">
        <v>20</v>
      </c>
      <c r="I4080" s="836">
        <v>96</v>
      </c>
      <c r="J4080" s="809">
        <v>68</v>
      </c>
      <c r="K4080" s="707">
        <v>0</v>
      </c>
      <c r="L4080" s="737">
        <v>0</v>
      </c>
      <c r="M4080" s="581">
        <v>0.69</v>
      </c>
      <c r="N4080" s="580">
        <v>0.56000000000000005</v>
      </c>
      <c r="O4080" s="740">
        <f t="shared" si="764"/>
        <v>0.625</v>
      </c>
      <c r="P4080" s="835">
        <v>6.2</v>
      </c>
      <c r="Q4080" s="626" t="str">
        <f t="shared" si="768"/>
        <v>Rainfall</v>
      </c>
    </row>
    <row r="4081" spans="1:17" ht="15" thickBot="1" x14ac:dyDescent="0.4">
      <c r="A4081" s="594">
        <v>29</v>
      </c>
      <c r="B4081" s="581">
        <v>30.359999999999996</v>
      </c>
      <c r="C4081" s="581">
        <v>29.279999999999994</v>
      </c>
      <c r="D4081" s="627">
        <v>28.880000000000003</v>
      </c>
      <c r="E4081" s="707">
        <v>0</v>
      </c>
      <c r="F4081" s="627">
        <v>30.68</v>
      </c>
      <c r="G4081" s="838">
        <v>34.200000000000003</v>
      </c>
      <c r="H4081" s="724">
        <v>21</v>
      </c>
      <c r="I4081" s="839">
        <v>96</v>
      </c>
      <c r="J4081" s="809">
        <v>50</v>
      </c>
      <c r="K4081" s="707">
        <v>0</v>
      </c>
      <c r="L4081" s="737">
        <v>0</v>
      </c>
      <c r="M4081" s="581">
        <v>0.74</v>
      </c>
      <c r="N4081" s="580">
        <v>0.22</v>
      </c>
      <c r="O4081" s="740">
        <f t="shared" si="764"/>
        <v>0.48</v>
      </c>
      <c r="P4081" s="736">
        <v>5.15</v>
      </c>
      <c r="Q4081" s="626" t="str">
        <f t="shared" si="768"/>
        <v>Rainfall</v>
      </c>
    </row>
    <row r="4082" spans="1:17" ht="15" thickBot="1" x14ac:dyDescent="0.4">
      <c r="A4082" s="594">
        <v>30</v>
      </c>
      <c r="B4082" s="581">
        <v>31.160000000000004</v>
      </c>
      <c r="C4082" s="581">
        <v>30.159999999999997</v>
      </c>
      <c r="D4082" s="627">
        <v>29.919999999999998</v>
      </c>
      <c r="E4082" s="707">
        <v>0</v>
      </c>
      <c r="F4082" s="627">
        <v>30.72</v>
      </c>
      <c r="G4082" s="736">
        <v>36</v>
      </c>
      <c r="H4082" s="736">
        <v>21.6</v>
      </c>
      <c r="I4082" s="739">
        <v>96</v>
      </c>
      <c r="J4082" s="809">
        <v>55</v>
      </c>
      <c r="K4082" s="707">
        <v>0</v>
      </c>
      <c r="L4082" s="737">
        <v>0</v>
      </c>
      <c r="M4082" s="581">
        <v>0.69</v>
      </c>
      <c r="N4082" s="580">
        <v>0.36</v>
      </c>
      <c r="O4082" s="740">
        <f t="shared" si="764"/>
        <v>0.52499999999999991</v>
      </c>
      <c r="P4082" s="736">
        <v>2.0499999999999998</v>
      </c>
      <c r="Q4082" s="626" t="str">
        <f t="shared" si="768"/>
        <v>Rainfall</v>
      </c>
    </row>
    <row r="4083" spans="1:17" x14ac:dyDescent="0.35">
      <c r="A4083" s="580" t="s">
        <v>16</v>
      </c>
      <c r="B4083" s="583">
        <f>SUM(B4073:B4082)</f>
        <v>286.15999999999997</v>
      </c>
      <c r="C4083" s="583">
        <f>SUM(C4073:C4082)</f>
        <v>282.04000000000002</v>
      </c>
      <c r="D4083" s="583">
        <f>SUM(D4073:D4082)</f>
        <v>286.16000000000003</v>
      </c>
      <c r="E4083" s="583"/>
      <c r="F4083" s="583">
        <f>SUM(F4073:F4082)</f>
        <v>307.55999999999995</v>
      </c>
      <c r="G4083" s="583">
        <f>SUM(G4073:G4082)</f>
        <v>336.40000000000003</v>
      </c>
      <c r="H4083" s="583">
        <f>SUM(H4073:H4082)</f>
        <v>203.39999999999998</v>
      </c>
      <c r="I4083" s="583">
        <f>SUM(I4073:I4082)</f>
        <v>948</v>
      </c>
      <c r="J4083" s="583">
        <f>SUM(J4073:J4082)</f>
        <v>643</v>
      </c>
      <c r="K4083" s="583"/>
      <c r="L4083" s="583"/>
      <c r="M4083" s="583">
        <f>SUM(M4073:M4082)</f>
        <v>8.42</v>
      </c>
      <c r="N4083" s="583">
        <f>SUM(N4073:N4082)</f>
        <v>3.05</v>
      </c>
      <c r="O4083" s="740">
        <f t="shared" si="764"/>
        <v>5.7349999999999994</v>
      </c>
      <c r="P4083" s="740"/>
      <c r="Q4083" s="740"/>
    </row>
    <row r="4084" spans="1:17" x14ac:dyDescent="0.35">
      <c r="A4084" s="580" t="s">
        <v>18</v>
      </c>
      <c r="B4084" s="583">
        <f>AVERAGE(B4073:B4082)</f>
        <v>28.615999999999996</v>
      </c>
      <c r="C4084" s="583">
        <f>AVERAGE(C4073:C4082)</f>
        <v>28.204000000000001</v>
      </c>
      <c r="D4084" s="583">
        <f>AVERAGE(D4073:D4082)</f>
        <v>28.616000000000003</v>
      </c>
      <c r="E4084" s="583"/>
      <c r="F4084" s="583">
        <f>AVERAGE(F4073:F4082)</f>
        <v>30.755999999999993</v>
      </c>
      <c r="G4084" s="583">
        <f>AVERAGE(G4073:G4082)</f>
        <v>33.64</v>
      </c>
      <c r="H4084" s="583">
        <f>AVERAGE(H4073:H4082)</f>
        <v>20.339999999999996</v>
      </c>
      <c r="I4084" s="583">
        <f>AVERAGE(I4073:I4082)</f>
        <v>94.8</v>
      </c>
      <c r="J4084" s="583">
        <f>AVERAGE(J4073:J4082)</f>
        <v>64.3</v>
      </c>
      <c r="K4084" s="583"/>
      <c r="L4084" s="583"/>
      <c r="M4084" s="583">
        <f>AVERAGE(M4073:M4082)</f>
        <v>0.84199999999999997</v>
      </c>
      <c r="N4084" s="583">
        <f>AVERAGE(N4073:N4082)</f>
        <v>0.30499999999999999</v>
      </c>
      <c r="O4084" s="740">
        <f t="shared" si="764"/>
        <v>0.57350000000000001</v>
      </c>
      <c r="P4084" s="740"/>
      <c r="Q4084" s="740"/>
    </row>
    <row r="4085" spans="1:17" x14ac:dyDescent="0.35">
      <c r="A4085" s="580" t="s">
        <v>49</v>
      </c>
      <c r="B4085" s="583">
        <f>B4083+B4071+B4059</f>
        <v>884.88</v>
      </c>
      <c r="C4085" s="583">
        <f>C4083+C4071+C4059</f>
        <v>875.31999999999994</v>
      </c>
      <c r="D4085" s="583">
        <f>D4083+D4071+D4059</f>
        <v>886.52</v>
      </c>
      <c r="E4085" s="583"/>
      <c r="F4085" s="583">
        <f>F4083+F4071+F4059</f>
        <v>1005.72</v>
      </c>
      <c r="G4085" s="583">
        <f>G4083+G4071+G4059</f>
        <v>1016.2</v>
      </c>
      <c r="H4085" s="583">
        <f>H4083+H4071+H4059</f>
        <v>605.79999999999995</v>
      </c>
      <c r="I4085" s="583">
        <f>I4083+I4071+I4059</f>
        <v>2840</v>
      </c>
      <c r="J4085" s="583">
        <f>J4083+J4071+J4059</f>
        <v>1863</v>
      </c>
      <c r="K4085" s="583"/>
      <c r="L4085" s="583"/>
      <c r="M4085" s="583">
        <f>M4083+M4071+M4059</f>
        <v>25.65</v>
      </c>
      <c r="N4085" s="583">
        <f>N4083+N4071+N4059</f>
        <v>9.1500000000000021</v>
      </c>
      <c r="O4085" s="740">
        <f t="shared" si="764"/>
        <v>17.399999999999999</v>
      </c>
      <c r="P4085" s="740"/>
      <c r="Q4085" s="740"/>
    </row>
    <row r="4086" spans="1:17" x14ac:dyDescent="0.35">
      <c r="A4086" s="580" t="s">
        <v>21</v>
      </c>
      <c r="B4086" s="626">
        <f>B4085/30</f>
        <v>29.495999999999999</v>
      </c>
      <c r="C4086" s="626">
        <f>C4085/30</f>
        <v>29.17733333333333</v>
      </c>
      <c r="D4086" s="626">
        <f>D4085/30</f>
        <v>29.550666666666665</v>
      </c>
      <c r="E4086" s="626"/>
      <c r="F4086" s="626">
        <f>F4085/30</f>
        <v>33.524000000000001</v>
      </c>
      <c r="G4086" s="626">
        <f>G4085/30</f>
        <v>33.873333333333335</v>
      </c>
      <c r="H4086" s="626">
        <f>H4085/30</f>
        <v>20.193333333333332</v>
      </c>
      <c r="I4086" s="626">
        <f>I4085/30</f>
        <v>94.666666666666671</v>
      </c>
      <c r="J4086" s="626">
        <f>J4085/30</f>
        <v>62.1</v>
      </c>
      <c r="K4086" s="626"/>
      <c r="L4086" s="626"/>
      <c r="M4086" s="626">
        <f>M4085/30</f>
        <v>0.85499999999999998</v>
      </c>
      <c r="N4086" s="626">
        <f>N4085/30</f>
        <v>0.30500000000000005</v>
      </c>
      <c r="O4086" s="740">
        <f t="shared" si="764"/>
        <v>0.58000000000000007</v>
      </c>
      <c r="P4086" s="740"/>
      <c r="Q4086" s="740"/>
    </row>
    <row r="4087" spans="1:17" s="1421" customFormat="1" ht="21.5" thickBot="1" x14ac:dyDescent="0.55000000000000004">
      <c r="A4087" s="1419"/>
      <c r="B4087" s="1608" t="s">
        <v>444</v>
      </c>
      <c r="C4087" s="1608"/>
      <c r="D4087" s="1608"/>
      <c r="E4087" s="1608"/>
      <c r="F4087" s="1608"/>
      <c r="G4087" s="1608"/>
      <c r="H4087" s="1608"/>
      <c r="I4087" s="1608"/>
      <c r="J4087" s="1608"/>
      <c r="K4087" s="1608"/>
      <c r="L4087" s="1608"/>
      <c r="M4087" s="1608"/>
      <c r="N4087" s="1417"/>
      <c r="O4087" s="1417"/>
      <c r="P4087" s="1420"/>
      <c r="Q4087" s="1419"/>
    </row>
    <row r="4088" spans="1:17" ht="28.5" customHeight="1" x14ac:dyDescent="0.35">
      <c r="A4088" s="1569" t="s">
        <v>1</v>
      </c>
      <c r="B4088" s="1460" t="s">
        <v>23</v>
      </c>
      <c r="C4088" s="1578"/>
      <c r="D4088" s="1578"/>
      <c r="E4088" s="1578"/>
      <c r="F4088" s="1571"/>
      <c r="G4088" s="1460" t="s">
        <v>24</v>
      </c>
      <c r="H4088" s="1571"/>
      <c r="I4088" s="1460" t="s">
        <v>4</v>
      </c>
      <c r="J4088" s="1571"/>
      <c r="K4088" s="1572" t="s">
        <v>5</v>
      </c>
      <c r="L4088" s="1573"/>
      <c r="M4088" s="1590" t="s">
        <v>6</v>
      </c>
      <c r="N4088" s="1591"/>
      <c r="O4088" s="1592"/>
      <c r="P4088" s="1593" t="s">
        <v>7</v>
      </c>
      <c r="Q4088" s="1593" t="s">
        <v>8</v>
      </c>
    </row>
    <row r="4089" spans="1:17" ht="26.5" thickBot="1" x14ac:dyDescent="0.4">
      <c r="A4089" s="1597"/>
      <c r="B4089" s="568" t="s">
        <v>396</v>
      </c>
      <c r="C4089" s="568" t="s">
        <v>399</v>
      </c>
      <c r="D4089" s="709" t="s">
        <v>322</v>
      </c>
      <c r="E4089" s="709" t="s">
        <v>228</v>
      </c>
      <c r="F4089" s="709" t="s">
        <v>229</v>
      </c>
      <c r="G4089" s="568" t="s">
        <v>9</v>
      </c>
      <c r="H4089" s="568" t="s">
        <v>10</v>
      </c>
      <c r="I4089" s="568" t="s">
        <v>9</v>
      </c>
      <c r="J4089" s="568" t="s">
        <v>10</v>
      </c>
      <c r="K4089" s="568" t="s">
        <v>11</v>
      </c>
      <c r="L4089" s="568" t="s">
        <v>12</v>
      </c>
      <c r="M4089" s="606" t="s">
        <v>13</v>
      </c>
      <c r="N4089" s="606" t="s">
        <v>14</v>
      </c>
      <c r="O4089" s="606" t="s">
        <v>15</v>
      </c>
      <c r="P4089" s="1606"/>
      <c r="Q4089" s="1579"/>
    </row>
    <row r="4090" spans="1:17" ht="15" thickBot="1" x14ac:dyDescent="0.4">
      <c r="A4090" s="735">
        <v>1</v>
      </c>
      <c r="B4090" s="627">
        <v>32.08</v>
      </c>
      <c r="C4090" s="627">
        <v>30.5</v>
      </c>
      <c r="D4090" s="627">
        <v>30.2</v>
      </c>
      <c r="E4090" s="707">
        <v>0</v>
      </c>
      <c r="F4090" s="627">
        <v>30.68</v>
      </c>
      <c r="G4090" s="808">
        <v>35</v>
      </c>
      <c r="H4090" s="808">
        <v>20.399999999999999</v>
      </c>
      <c r="I4090" s="809">
        <v>96</v>
      </c>
      <c r="J4090" s="809">
        <v>47</v>
      </c>
      <c r="K4090" s="707">
        <v>0</v>
      </c>
      <c r="L4090" s="737">
        <v>6</v>
      </c>
      <c r="M4090" s="808">
        <v>0.78</v>
      </c>
      <c r="N4090" s="808">
        <v>0.16</v>
      </c>
      <c r="O4090" s="740">
        <f>AVERAGE(M4090:N4090)</f>
        <v>0.47000000000000003</v>
      </c>
      <c r="P4090" s="841">
        <v>6.2</v>
      </c>
      <c r="Q4090" s="626">
        <f t="shared" ref="Q4090:Q4093" si="769">$Q$4030</f>
        <v>0</v>
      </c>
    </row>
    <row r="4091" spans="1:17" ht="15" thickBot="1" x14ac:dyDescent="0.4">
      <c r="A4091" s="735">
        <v>2</v>
      </c>
      <c r="B4091" s="581">
        <v>30.279999999999994</v>
      </c>
      <c r="C4091" s="581">
        <v>30.28</v>
      </c>
      <c r="D4091" s="627">
        <v>30.48</v>
      </c>
      <c r="E4091" s="707">
        <v>0</v>
      </c>
      <c r="F4091" s="707">
        <v>30.639999999999997</v>
      </c>
      <c r="G4091" s="810">
        <v>33.6</v>
      </c>
      <c r="H4091" s="810">
        <v>21</v>
      </c>
      <c r="I4091" s="809">
        <v>96</v>
      </c>
      <c r="J4091" s="811">
        <v>77</v>
      </c>
      <c r="K4091" s="707">
        <v>0</v>
      </c>
      <c r="L4091" s="732">
        <v>4.0600000000000005</v>
      </c>
      <c r="M4091" s="808">
        <v>0.8</v>
      </c>
      <c r="N4091" s="808">
        <v>0.24</v>
      </c>
      <c r="O4091" s="740">
        <f t="shared" ref="O4091:O4124" si="770">AVERAGE(M4091:N4091)</f>
        <v>0.52</v>
      </c>
      <c r="P4091" s="808">
        <v>0</v>
      </c>
      <c r="Q4091" s="626">
        <f t="shared" si="769"/>
        <v>0</v>
      </c>
    </row>
    <row r="4092" spans="1:17" ht="15" thickBot="1" x14ac:dyDescent="0.4">
      <c r="A4092" s="594">
        <v>3</v>
      </c>
      <c r="B4092" s="581">
        <v>31.639999999999997</v>
      </c>
      <c r="C4092" s="581">
        <v>30.080000000000002</v>
      </c>
      <c r="D4092" s="627">
        <v>29.68</v>
      </c>
      <c r="E4092" s="707">
        <v>0</v>
      </c>
      <c r="F4092" s="627">
        <v>30.68</v>
      </c>
      <c r="G4092" s="810">
        <v>34.799999999999997</v>
      </c>
      <c r="H4092" s="810">
        <v>18.2</v>
      </c>
      <c r="I4092" s="822">
        <v>96</v>
      </c>
      <c r="J4092" s="811">
        <v>46</v>
      </c>
      <c r="K4092" s="707">
        <v>0</v>
      </c>
      <c r="L4092" s="732">
        <v>6.58</v>
      </c>
      <c r="M4092" s="808">
        <v>0.69</v>
      </c>
      <c r="N4092" s="808">
        <v>0.3</v>
      </c>
      <c r="O4092" s="740">
        <f t="shared" si="770"/>
        <v>0.495</v>
      </c>
      <c r="P4092" s="808">
        <v>5.3</v>
      </c>
      <c r="Q4092" s="626">
        <f t="shared" si="769"/>
        <v>0</v>
      </c>
    </row>
    <row r="4093" spans="1:17" ht="15" thickBot="1" x14ac:dyDescent="0.4">
      <c r="A4093" s="594">
        <v>4</v>
      </c>
      <c r="B4093" s="627">
        <v>33</v>
      </c>
      <c r="C4093" s="627">
        <v>31.2</v>
      </c>
      <c r="D4093" s="581">
        <v>30.72</v>
      </c>
      <c r="E4093" s="707">
        <v>0</v>
      </c>
      <c r="F4093" s="627">
        <v>30.68</v>
      </c>
      <c r="G4093" s="810">
        <v>35</v>
      </c>
      <c r="H4093" s="810">
        <v>21.2</v>
      </c>
      <c r="I4093" s="822">
        <v>92</v>
      </c>
      <c r="J4093" s="811">
        <v>44</v>
      </c>
      <c r="K4093" s="707">
        <v>0</v>
      </c>
      <c r="L4093" s="732">
        <v>4.62</v>
      </c>
      <c r="M4093" s="808">
        <v>0.59</v>
      </c>
      <c r="N4093" s="640">
        <v>0.22</v>
      </c>
      <c r="O4093" s="740">
        <f t="shared" si="770"/>
        <v>0.40499999999999997</v>
      </c>
      <c r="P4093" s="808">
        <v>6</v>
      </c>
      <c r="Q4093" s="626">
        <f t="shared" si="769"/>
        <v>0</v>
      </c>
    </row>
    <row r="4094" spans="1:17" ht="15" thickBot="1" x14ac:dyDescent="0.4">
      <c r="A4094" s="594">
        <v>5</v>
      </c>
      <c r="B4094" s="627">
        <v>32.760000000000005</v>
      </c>
      <c r="C4094" s="627">
        <v>31.6</v>
      </c>
      <c r="D4094" s="581">
        <v>31.359999999999996</v>
      </c>
      <c r="E4094" s="707">
        <v>0</v>
      </c>
      <c r="F4094" s="627">
        <v>30.76</v>
      </c>
      <c r="G4094" s="810">
        <v>33.799999999999997</v>
      </c>
      <c r="H4094" s="810">
        <v>20.399999999999999</v>
      </c>
      <c r="I4094" s="822">
        <v>96</v>
      </c>
      <c r="J4094" s="811">
        <v>44</v>
      </c>
      <c r="K4094" s="707">
        <v>0</v>
      </c>
      <c r="L4094" s="732">
        <v>6.2799999999999994</v>
      </c>
      <c r="M4094" s="640">
        <v>0.65</v>
      </c>
      <c r="N4094" s="813">
        <v>0.79</v>
      </c>
      <c r="O4094" s="740">
        <f t="shared" si="770"/>
        <v>0.72</v>
      </c>
      <c r="P4094" s="842">
        <v>4.3</v>
      </c>
      <c r="Q4094" s="627">
        <v>5.8</v>
      </c>
    </row>
    <row r="4095" spans="1:17" ht="15" thickBot="1" x14ac:dyDescent="0.4">
      <c r="A4095" s="594">
        <v>6</v>
      </c>
      <c r="B4095" s="604">
        <v>31.560000000000002</v>
      </c>
      <c r="C4095" s="581">
        <v>31.119999999999997</v>
      </c>
      <c r="D4095" s="581">
        <v>31.24</v>
      </c>
      <c r="E4095" s="707">
        <v>0</v>
      </c>
      <c r="F4095" s="627">
        <v>30.640000000000004</v>
      </c>
      <c r="G4095" s="810">
        <v>33</v>
      </c>
      <c r="H4095" s="845">
        <v>20.2</v>
      </c>
      <c r="I4095" s="822">
        <v>92</v>
      </c>
      <c r="J4095" s="811">
        <v>62</v>
      </c>
      <c r="K4095" s="707">
        <v>0</v>
      </c>
      <c r="L4095" s="732">
        <v>3.28</v>
      </c>
      <c r="M4095" s="813">
        <v>0.77</v>
      </c>
      <c r="N4095" s="640">
        <v>0.33</v>
      </c>
      <c r="O4095" s="740">
        <f t="shared" si="770"/>
        <v>0.55000000000000004</v>
      </c>
      <c r="P4095" s="627">
        <v>4</v>
      </c>
      <c r="Q4095" s="626">
        <f t="shared" ref="Q4095:Q4099" si="771">$Q$4030</f>
        <v>0</v>
      </c>
    </row>
    <row r="4096" spans="1:17" ht="15" thickBot="1" x14ac:dyDescent="0.4">
      <c r="A4096" s="594">
        <v>7</v>
      </c>
      <c r="B4096" s="581">
        <v>30</v>
      </c>
      <c r="C4096" s="581">
        <v>30.2</v>
      </c>
      <c r="D4096" s="627">
        <v>30.880000000000003</v>
      </c>
      <c r="E4096" s="707">
        <v>0</v>
      </c>
      <c r="F4096" s="627">
        <v>30.76</v>
      </c>
      <c r="G4096" s="810">
        <v>33.200000000000003</v>
      </c>
      <c r="H4096" s="845">
        <v>20.8</v>
      </c>
      <c r="I4096" s="822">
        <v>92</v>
      </c>
      <c r="J4096" s="811">
        <v>66</v>
      </c>
      <c r="K4096" s="707">
        <v>0</v>
      </c>
      <c r="L4096" s="732">
        <v>4.08</v>
      </c>
      <c r="M4096" s="640">
        <v>0.83</v>
      </c>
      <c r="N4096" s="813">
        <v>0.89</v>
      </c>
      <c r="O4096" s="740">
        <f t="shared" si="770"/>
        <v>0.86</v>
      </c>
      <c r="P4096" s="627">
        <v>0.25</v>
      </c>
      <c r="Q4096" s="626">
        <f t="shared" si="771"/>
        <v>0</v>
      </c>
    </row>
    <row r="4097" spans="1:17" ht="15" thickBot="1" x14ac:dyDescent="0.4">
      <c r="A4097" s="594">
        <v>8</v>
      </c>
      <c r="B4097" s="581">
        <v>29.6</v>
      </c>
      <c r="C4097" s="581">
        <v>29.559999999999995</v>
      </c>
      <c r="D4097" s="627">
        <v>29.919999999999998</v>
      </c>
      <c r="E4097" s="707">
        <v>0</v>
      </c>
      <c r="F4097" s="627">
        <v>30.72</v>
      </c>
      <c r="G4097" s="810">
        <v>32</v>
      </c>
      <c r="H4097" s="845">
        <v>20.6</v>
      </c>
      <c r="I4097" s="822">
        <v>92</v>
      </c>
      <c r="J4097" s="811">
        <v>53</v>
      </c>
      <c r="K4097" s="707">
        <v>0</v>
      </c>
      <c r="L4097" s="732">
        <v>4.78</v>
      </c>
      <c r="M4097" s="813">
        <v>0.74</v>
      </c>
      <c r="N4097" s="808">
        <v>0.22</v>
      </c>
      <c r="O4097" s="740">
        <f t="shared" si="770"/>
        <v>0.48</v>
      </c>
      <c r="P4097" s="627">
        <v>2.2999999999999998</v>
      </c>
      <c r="Q4097" s="626">
        <f t="shared" si="771"/>
        <v>0</v>
      </c>
    </row>
    <row r="4098" spans="1:17" ht="15" thickBot="1" x14ac:dyDescent="0.4">
      <c r="A4098" s="594">
        <v>9</v>
      </c>
      <c r="B4098" s="581">
        <v>30.439999999999998</v>
      </c>
      <c r="C4098" s="581">
        <v>29.96</v>
      </c>
      <c r="D4098" s="627">
        <v>29.880000000000003</v>
      </c>
      <c r="E4098" s="707">
        <v>0</v>
      </c>
      <c r="F4098" s="627">
        <v>30.880000000000003</v>
      </c>
      <c r="G4098" s="810">
        <v>32.799999999999997</v>
      </c>
      <c r="H4098" s="810">
        <v>21</v>
      </c>
      <c r="I4098" s="822">
        <v>96</v>
      </c>
      <c r="J4098" s="811">
        <v>55</v>
      </c>
      <c r="K4098" s="707">
        <v>0</v>
      </c>
      <c r="L4098" s="732">
        <v>3.9000000000000004</v>
      </c>
      <c r="M4098" s="813">
        <v>0.78</v>
      </c>
      <c r="N4098" s="813">
        <v>0.37</v>
      </c>
      <c r="O4098" s="740">
        <f t="shared" si="770"/>
        <v>0.57499999999999996</v>
      </c>
      <c r="P4098" s="843">
        <v>2.35</v>
      </c>
      <c r="Q4098" s="626">
        <f t="shared" si="771"/>
        <v>0</v>
      </c>
    </row>
    <row r="4099" spans="1:17" ht="15" thickBot="1" x14ac:dyDescent="0.4">
      <c r="A4099" s="735">
        <v>10</v>
      </c>
      <c r="B4099" s="581">
        <v>32.04</v>
      </c>
      <c r="C4099" s="581">
        <v>30.360000000000003</v>
      </c>
      <c r="D4099" s="627">
        <v>29.919999999999998</v>
      </c>
      <c r="E4099" s="707">
        <v>0</v>
      </c>
      <c r="F4099" s="627">
        <v>31.080000000000002</v>
      </c>
      <c r="G4099" s="810">
        <v>35</v>
      </c>
      <c r="H4099" s="810">
        <v>20</v>
      </c>
      <c r="I4099" s="822">
        <v>96</v>
      </c>
      <c r="J4099" s="811">
        <v>50</v>
      </c>
      <c r="K4099" s="707">
        <v>0</v>
      </c>
      <c r="L4099" s="732">
        <v>5.74</v>
      </c>
      <c r="M4099" s="813">
        <v>0.54</v>
      </c>
      <c r="N4099" s="640">
        <v>0.22</v>
      </c>
      <c r="O4099" s="740">
        <f t="shared" si="770"/>
        <v>0.38</v>
      </c>
      <c r="P4099" s="820">
        <v>3.3</v>
      </c>
      <c r="Q4099" s="626">
        <f t="shared" si="771"/>
        <v>0</v>
      </c>
    </row>
    <row r="4100" spans="1:17" x14ac:dyDescent="0.35">
      <c r="A4100" s="580" t="s">
        <v>16</v>
      </c>
      <c r="B4100" s="581">
        <f>SUM(B4090:B4099)</f>
        <v>313.40000000000003</v>
      </c>
      <c r="C4100" s="581">
        <f>SUM(C4090:C4099)</f>
        <v>304.86</v>
      </c>
      <c r="D4100" s="581">
        <f>SUM(D4090:D4099)</f>
        <v>304.28000000000003</v>
      </c>
      <c r="E4100" s="581"/>
      <c r="F4100" s="581">
        <f>SUM(F4090:F4099)</f>
        <v>307.52</v>
      </c>
      <c r="G4100" s="581">
        <f>SUM(G4090:G4099)</f>
        <v>338.2</v>
      </c>
      <c r="H4100" s="581">
        <f>SUM(H4090:H4099)</f>
        <v>203.79999999999998</v>
      </c>
      <c r="I4100" s="581">
        <f>SUM(I4090:I4099)</f>
        <v>944</v>
      </c>
      <c r="J4100" s="581">
        <f>SUM(J4090:J4099)</f>
        <v>544</v>
      </c>
      <c r="K4100" s="707">
        <v>0</v>
      </c>
      <c r="L4100" s="581">
        <f>SUM(L4090:L4099)</f>
        <v>49.32</v>
      </c>
      <c r="M4100" s="581">
        <f>SUM(M4090:M4099)</f>
        <v>7.17</v>
      </c>
      <c r="N4100" s="581">
        <f>SUM(N4090:N4099)</f>
        <v>3.7400000000000007</v>
      </c>
      <c r="O4100" s="740">
        <f t="shared" si="770"/>
        <v>5.4550000000000001</v>
      </c>
      <c r="P4100" s="581"/>
      <c r="Q4100" s="581"/>
    </row>
    <row r="4101" spans="1:17" ht="15" thickBot="1" x14ac:dyDescent="0.4">
      <c r="A4101" s="580" t="s">
        <v>18</v>
      </c>
      <c r="B4101" s="581">
        <f>AVERAGE(B4090:B4099)</f>
        <v>31.340000000000003</v>
      </c>
      <c r="C4101" s="581">
        <f>AVERAGE(C4090:C4099)</f>
        <v>30.486000000000001</v>
      </c>
      <c r="D4101" s="581">
        <f>AVERAGE(D4090:D4099)</f>
        <v>30.428000000000004</v>
      </c>
      <c r="E4101" s="581"/>
      <c r="F4101" s="581">
        <f>AVERAGE(F4090:F4099)</f>
        <v>30.751999999999999</v>
      </c>
      <c r="G4101" s="581">
        <f>AVERAGE(G4090:G4099)</f>
        <v>33.82</v>
      </c>
      <c r="H4101" s="581">
        <f>AVERAGE(H4090:H4099)</f>
        <v>20.38</v>
      </c>
      <c r="I4101" s="581">
        <f>AVERAGE(I4090:I4099)</f>
        <v>94.4</v>
      </c>
      <c r="J4101" s="581">
        <f>AVERAGE(J4090:J4099)</f>
        <v>54.4</v>
      </c>
      <c r="K4101" s="707">
        <v>0</v>
      </c>
      <c r="L4101" s="581">
        <f>AVERAGE(L4090:L4099)</f>
        <v>4.9320000000000004</v>
      </c>
      <c r="M4101" s="581">
        <f>AVERAGE(M4090:M4099)</f>
        <v>0.71699999999999997</v>
      </c>
      <c r="N4101" s="581">
        <f>AVERAGE(N4090:N4099)</f>
        <v>0.37400000000000005</v>
      </c>
      <c r="O4101" s="740">
        <f t="shared" si="770"/>
        <v>0.54549999999999998</v>
      </c>
      <c r="P4101" s="581"/>
      <c r="Q4101" s="581"/>
    </row>
    <row r="4102" spans="1:17" ht="15" thickBot="1" x14ac:dyDescent="0.4">
      <c r="A4102" s="735">
        <v>11</v>
      </c>
      <c r="B4102" s="581">
        <v>32.96</v>
      </c>
      <c r="C4102" s="581">
        <v>31.48</v>
      </c>
      <c r="D4102" s="627">
        <v>31.4</v>
      </c>
      <c r="E4102" s="707">
        <v>0</v>
      </c>
      <c r="F4102" s="627">
        <v>31.080000000000002</v>
      </c>
      <c r="G4102" s="583">
        <v>35.200000000000003</v>
      </c>
      <c r="H4102" s="583">
        <v>20</v>
      </c>
      <c r="I4102" s="732">
        <v>96</v>
      </c>
      <c r="J4102" s="811">
        <v>42</v>
      </c>
      <c r="K4102" s="707">
        <v>0</v>
      </c>
      <c r="L4102" s="732">
        <v>6.84</v>
      </c>
      <c r="M4102" s="813">
        <v>0.92</v>
      </c>
      <c r="N4102" s="640">
        <v>0.87</v>
      </c>
      <c r="O4102" s="740">
        <f t="shared" si="770"/>
        <v>0.89500000000000002</v>
      </c>
      <c r="P4102" s="710">
        <v>9.3000000000000007</v>
      </c>
      <c r="Q4102" s="627">
        <v>3.6</v>
      </c>
    </row>
    <row r="4103" spans="1:17" ht="15" thickBot="1" x14ac:dyDescent="0.4">
      <c r="A4103" s="594">
        <v>12</v>
      </c>
      <c r="B4103" s="581">
        <v>31.52</v>
      </c>
      <c r="C4103" s="581">
        <v>31.279999999999994</v>
      </c>
      <c r="D4103" s="627">
        <v>31.439999999999998</v>
      </c>
      <c r="E4103" s="707">
        <v>0</v>
      </c>
      <c r="F4103" s="627">
        <v>31.04</v>
      </c>
      <c r="G4103" s="583">
        <v>34.6</v>
      </c>
      <c r="H4103" s="583">
        <v>20.2</v>
      </c>
      <c r="I4103" s="732">
        <v>96</v>
      </c>
      <c r="J4103" s="811">
        <v>50</v>
      </c>
      <c r="K4103" s="707">
        <v>0</v>
      </c>
      <c r="L4103" s="732">
        <v>4.62</v>
      </c>
      <c r="M4103" s="581">
        <v>0.87</v>
      </c>
      <c r="N4103" s="581">
        <v>0.46</v>
      </c>
      <c r="O4103" s="740">
        <f t="shared" si="770"/>
        <v>0.66500000000000004</v>
      </c>
      <c r="P4103" s="710">
        <v>4</v>
      </c>
      <c r="Q4103" s="626">
        <f t="shared" ref="Q4103:Q4105" si="772">$Q$4030</f>
        <v>0</v>
      </c>
    </row>
    <row r="4104" spans="1:17" ht="15" thickBot="1" x14ac:dyDescent="0.4">
      <c r="A4104" s="594">
        <v>13</v>
      </c>
      <c r="B4104" s="581">
        <v>30.440000000000005</v>
      </c>
      <c r="C4104" s="671">
        <v>30.720000000000006</v>
      </c>
      <c r="D4104" s="675">
        <v>31.079999999999995</v>
      </c>
      <c r="E4104" s="707">
        <v>0</v>
      </c>
      <c r="F4104" s="675">
        <v>31.080000000000002</v>
      </c>
      <c r="G4104" s="670">
        <v>33</v>
      </c>
      <c r="H4104" s="670">
        <v>21.2</v>
      </c>
      <c r="I4104" s="732">
        <v>92</v>
      </c>
      <c r="J4104" s="811">
        <v>67</v>
      </c>
      <c r="K4104" s="707">
        <v>0</v>
      </c>
      <c r="L4104" s="732">
        <v>5.56</v>
      </c>
      <c r="M4104" s="675">
        <v>0.72</v>
      </c>
      <c r="N4104" s="626">
        <v>0.09</v>
      </c>
      <c r="O4104" s="740">
        <f t="shared" si="770"/>
        <v>0.40499999999999997</v>
      </c>
      <c r="P4104" s="710">
        <v>2.2999999999999998</v>
      </c>
      <c r="Q4104" s="678">
        <f t="shared" si="772"/>
        <v>0</v>
      </c>
    </row>
    <row r="4105" spans="1:17" ht="15" thickBot="1" x14ac:dyDescent="0.4">
      <c r="A4105" s="594">
        <v>14</v>
      </c>
      <c r="B4105" s="581">
        <v>33.959999999999994</v>
      </c>
      <c r="C4105" s="671">
        <v>30.8</v>
      </c>
      <c r="D4105" s="675">
        <v>30.6</v>
      </c>
      <c r="E4105" s="707">
        <v>0</v>
      </c>
      <c r="F4105" s="675">
        <v>31.119999999999997</v>
      </c>
      <c r="G4105" s="670">
        <v>34.799999999999997</v>
      </c>
      <c r="H4105" s="670">
        <v>20</v>
      </c>
      <c r="I4105" s="732">
        <v>92</v>
      </c>
      <c r="J4105" s="811">
        <v>49</v>
      </c>
      <c r="K4105" s="707">
        <v>0</v>
      </c>
      <c r="L4105" s="732">
        <v>4.5999999999999996</v>
      </c>
      <c r="M4105" s="630">
        <v>0.89</v>
      </c>
      <c r="N4105" s="671">
        <v>0.39</v>
      </c>
      <c r="O4105" s="740">
        <f t="shared" si="770"/>
        <v>0.64</v>
      </c>
      <c r="P4105" s="710">
        <v>7.3</v>
      </c>
      <c r="Q4105" s="678">
        <f t="shared" si="772"/>
        <v>0</v>
      </c>
    </row>
    <row r="4106" spans="1:17" ht="15" thickBot="1" x14ac:dyDescent="0.4">
      <c r="A4106" s="594">
        <v>15</v>
      </c>
      <c r="B4106" s="671">
        <v>31.360000000000003</v>
      </c>
      <c r="C4106" s="671">
        <v>31.24</v>
      </c>
      <c r="D4106" s="675">
        <v>31.32</v>
      </c>
      <c r="E4106" s="707">
        <v>0</v>
      </c>
      <c r="F4106" s="675">
        <v>31.2</v>
      </c>
      <c r="G4106" s="670">
        <v>35</v>
      </c>
      <c r="H4106" s="670">
        <v>21.2</v>
      </c>
      <c r="I4106" s="732">
        <v>92</v>
      </c>
      <c r="J4106" s="811">
        <v>53</v>
      </c>
      <c r="K4106" s="707">
        <v>0</v>
      </c>
      <c r="L4106" s="732">
        <v>6</v>
      </c>
      <c r="M4106" s="671">
        <v>1.01</v>
      </c>
      <c r="N4106" s="626">
        <v>0.34</v>
      </c>
      <c r="O4106" s="740">
        <f t="shared" si="770"/>
        <v>0.67500000000000004</v>
      </c>
      <c r="P4106" s="835">
        <v>1.35</v>
      </c>
      <c r="Q4106" s="675">
        <v>7.8</v>
      </c>
    </row>
    <row r="4107" spans="1:17" ht="15" thickBot="1" x14ac:dyDescent="0.4">
      <c r="A4107" s="594">
        <v>16</v>
      </c>
      <c r="B4107" s="671">
        <v>29.279999999999994</v>
      </c>
      <c r="C4107" s="671">
        <v>29.679999999999996</v>
      </c>
      <c r="D4107" s="675">
        <v>30.52</v>
      </c>
      <c r="E4107" s="707">
        <v>0</v>
      </c>
      <c r="F4107" s="675">
        <v>31.119999999999997</v>
      </c>
      <c r="G4107" s="670">
        <v>30.8</v>
      </c>
      <c r="H4107" s="670">
        <v>20.2</v>
      </c>
      <c r="I4107" s="732">
        <v>96</v>
      </c>
      <c r="J4107" s="811">
        <v>61</v>
      </c>
      <c r="K4107" s="707">
        <v>0</v>
      </c>
      <c r="L4107" s="732">
        <v>4.5200000000000005</v>
      </c>
      <c r="M4107" s="671">
        <v>0.91</v>
      </c>
      <c r="N4107" s="678">
        <v>0.68</v>
      </c>
      <c r="O4107" s="740">
        <f t="shared" si="770"/>
        <v>0.79500000000000004</v>
      </c>
      <c r="P4107" s="627">
        <v>2</v>
      </c>
      <c r="Q4107" s="678">
        <f t="shared" ref="Q4107:Q4111" si="773">$Q$4030</f>
        <v>0</v>
      </c>
    </row>
    <row r="4108" spans="1:17" ht="15" thickBot="1" x14ac:dyDescent="0.4">
      <c r="A4108" s="594">
        <v>17</v>
      </c>
      <c r="B4108" s="671">
        <v>29.8</v>
      </c>
      <c r="C4108" s="671">
        <v>29.279999999999994</v>
      </c>
      <c r="D4108" s="675">
        <v>29.68</v>
      </c>
      <c r="E4108" s="707">
        <v>0</v>
      </c>
      <c r="F4108" s="675">
        <v>31.080000000000002</v>
      </c>
      <c r="G4108" s="670">
        <v>33.4</v>
      </c>
      <c r="H4108" s="670">
        <v>20.8</v>
      </c>
      <c r="I4108" s="732">
        <v>96</v>
      </c>
      <c r="J4108" s="811">
        <v>55</v>
      </c>
      <c r="K4108" s="707">
        <v>0</v>
      </c>
      <c r="L4108" s="732">
        <v>3.66</v>
      </c>
      <c r="M4108" s="671">
        <v>0.8</v>
      </c>
      <c r="N4108" s="678">
        <v>0.22</v>
      </c>
      <c r="O4108" s="740">
        <f t="shared" si="770"/>
        <v>0.51</v>
      </c>
      <c r="P4108" s="736">
        <v>2</v>
      </c>
      <c r="Q4108" s="678">
        <f t="shared" si="773"/>
        <v>0</v>
      </c>
    </row>
    <row r="4109" spans="1:17" ht="15" thickBot="1" x14ac:dyDescent="0.4">
      <c r="A4109" s="594">
        <v>18</v>
      </c>
      <c r="B4109" s="671">
        <v>28.6</v>
      </c>
      <c r="C4109" s="671">
        <v>28.919999999999998</v>
      </c>
      <c r="D4109" s="675">
        <v>29.48</v>
      </c>
      <c r="E4109" s="707">
        <v>0</v>
      </c>
      <c r="F4109" s="675">
        <v>31.2</v>
      </c>
      <c r="G4109" s="670">
        <v>32.4</v>
      </c>
      <c r="H4109" s="670">
        <v>19.600000000000001</v>
      </c>
      <c r="I4109" s="732">
        <v>96</v>
      </c>
      <c r="J4109" s="811">
        <v>66</v>
      </c>
      <c r="K4109" s="707">
        <v>0</v>
      </c>
      <c r="L4109" s="732">
        <v>3.9</v>
      </c>
      <c r="M4109" s="630">
        <v>0.9</v>
      </c>
      <c r="N4109" s="671">
        <v>0.46</v>
      </c>
      <c r="O4109" s="740">
        <f t="shared" si="770"/>
        <v>0.68</v>
      </c>
      <c r="P4109" s="736">
        <v>3.05</v>
      </c>
      <c r="Q4109" s="678">
        <f t="shared" si="773"/>
        <v>0</v>
      </c>
    </row>
    <row r="4110" spans="1:17" ht="15" thickBot="1" x14ac:dyDescent="0.4">
      <c r="A4110" s="594">
        <v>19</v>
      </c>
      <c r="B4110" s="671">
        <v>29</v>
      </c>
      <c r="C4110" s="671">
        <v>28.96</v>
      </c>
      <c r="D4110" s="675">
        <v>29.32</v>
      </c>
      <c r="E4110" s="707">
        <v>0</v>
      </c>
      <c r="F4110" s="675">
        <v>31.160000000000004</v>
      </c>
      <c r="G4110" s="670">
        <v>30.4</v>
      </c>
      <c r="H4110" s="670">
        <v>20.2</v>
      </c>
      <c r="I4110" s="732">
        <v>92</v>
      </c>
      <c r="J4110" s="811">
        <v>54</v>
      </c>
      <c r="K4110" s="707">
        <v>0</v>
      </c>
      <c r="L4110" s="732">
        <v>3.36</v>
      </c>
      <c r="M4110" s="671">
        <v>0.54</v>
      </c>
      <c r="N4110" s="671">
        <v>0.12</v>
      </c>
      <c r="O4110" s="740">
        <f t="shared" si="770"/>
        <v>0.33</v>
      </c>
      <c r="P4110" s="627">
        <v>0.3</v>
      </c>
      <c r="Q4110" s="678">
        <f t="shared" si="773"/>
        <v>0</v>
      </c>
    </row>
    <row r="4111" spans="1:17" ht="15" thickBot="1" x14ac:dyDescent="0.4">
      <c r="A4111" s="735">
        <v>20</v>
      </c>
      <c r="B4111" s="671">
        <v>28.919999999999998</v>
      </c>
      <c r="C4111" s="671">
        <v>28.679999999999996</v>
      </c>
      <c r="D4111" s="675">
        <v>29.2</v>
      </c>
      <c r="E4111" s="707">
        <v>0</v>
      </c>
      <c r="F4111" s="675">
        <v>31.119999999999997</v>
      </c>
      <c r="G4111" s="825">
        <v>30.6</v>
      </c>
      <c r="H4111" s="825">
        <v>19.600000000000001</v>
      </c>
      <c r="I4111" s="834">
        <v>96</v>
      </c>
      <c r="J4111" s="811">
        <v>66</v>
      </c>
      <c r="K4111" s="707">
        <v>0</v>
      </c>
      <c r="L4111" s="732">
        <v>4.74</v>
      </c>
      <c r="M4111" s="758">
        <v>0.53</v>
      </c>
      <c r="N4111" s="568">
        <v>0.17</v>
      </c>
      <c r="O4111" s="740">
        <f t="shared" si="770"/>
        <v>0.35000000000000003</v>
      </c>
      <c r="P4111" s="835">
        <v>2</v>
      </c>
      <c r="Q4111" s="678">
        <f t="shared" si="773"/>
        <v>0</v>
      </c>
    </row>
    <row r="4112" spans="1:17" x14ac:dyDescent="0.35">
      <c r="A4112" s="580" t="s">
        <v>16</v>
      </c>
      <c r="B4112" s="671">
        <f>SUM(B4102:B4111)</f>
        <v>305.84000000000003</v>
      </c>
      <c r="C4112" s="671">
        <f>SUM(C4102:C4111)</f>
        <v>301.03999999999996</v>
      </c>
      <c r="D4112" s="671">
        <f>SUM(D4102:D4111)</f>
        <v>304.03999999999996</v>
      </c>
      <c r="E4112" s="671"/>
      <c r="F4112" s="671">
        <f>SUM(F4102:F4111)</f>
        <v>311.2</v>
      </c>
      <c r="G4112" s="671">
        <f>SUM(G4102:G4111)</f>
        <v>330.20000000000005</v>
      </c>
      <c r="H4112" s="671">
        <f>SUM(H4102:H4111)</f>
        <v>203</v>
      </c>
      <c r="I4112" s="671">
        <f>SUM(I4102:I4111)</f>
        <v>944</v>
      </c>
      <c r="J4112" s="671">
        <f>SUM(J4102:J4111)</f>
        <v>563</v>
      </c>
      <c r="K4112" s="707">
        <v>0</v>
      </c>
      <c r="L4112" s="671">
        <f>SUM(L4102:L4111)</f>
        <v>47.8</v>
      </c>
      <c r="M4112" s="671">
        <f>SUM(M4102:M4111)</f>
        <v>8.09</v>
      </c>
      <c r="N4112" s="671">
        <f>SUM(N4102:N4111)</f>
        <v>3.8000000000000003</v>
      </c>
      <c r="O4112" s="740">
        <f t="shared" si="770"/>
        <v>5.9450000000000003</v>
      </c>
      <c r="P4112" s="671"/>
      <c r="Q4112" s="671"/>
    </row>
    <row r="4113" spans="1:17" ht="15" thickBot="1" x14ac:dyDescent="0.4">
      <c r="A4113" s="580" t="s">
        <v>18</v>
      </c>
      <c r="B4113" s="671">
        <f>AVERAGE(B4102:B4111)</f>
        <v>30.584000000000003</v>
      </c>
      <c r="C4113" s="671">
        <f>AVERAGE(C4102:C4111)</f>
        <v>30.103999999999996</v>
      </c>
      <c r="D4113" s="671">
        <f>AVERAGE(D4102:D4111)</f>
        <v>30.403999999999996</v>
      </c>
      <c r="E4113" s="671"/>
      <c r="F4113" s="671">
        <f>AVERAGE(F4102:F4111)</f>
        <v>31.119999999999997</v>
      </c>
      <c r="G4113" s="671">
        <f>AVERAGE(G4102:G4111)</f>
        <v>33.020000000000003</v>
      </c>
      <c r="H4113" s="671">
        <f>AVERAGE(H4102:H4111)</f>
        <v>20.3</v>
      </c>
      <c r="I4113" s="671">
        <f>AVERAGE(I4102:I4111)</f>
        <v>94.4</v>
      </c>
      <c r="J4113" s="671">
        <f>AVERAGE(J4102:J4111)</f>
        <v>56.3</v>
      </c>
      <c r="K4113" s="707">
        <v>0</v>
      </c>
      <c r="L4113" s="671">
        <f>AVERAGE(L4102:L4111)</f>
        <v>4.7799999999999994</v>
      </c>
      <c r="M4113" s="671">
        <f>AVERAGE(M4102:M4111)</f>
        <v>0.80899999999999994</v>
      </c>
      <c r="N4113" s="671">
        <f>AVERAGE(N4102:N4111)</f>
        <v>0.38</v>
      </c>
      <c r="O4113" s="740">
        <f t="shared" si="770"/>
        <v>0.59450000000000003</v>
      </c>
      <c r="P4113" s="671"/>
      <c r="Q4113" s="671"/>
    </row>
    <row r="4114" spans="1:17" ht="15" thickBot="1" x14ac:dyDescent="0.4">
      <c r="A4114" s="735">
        <v>21</v>
      </c>
      <c r="B4114" s="671">
        <v>30.04</v>
      </c>
      <c r="C4114" s="671">
        <v>29.04</v>
      </c>
      <c r="D4114" s="675">
        <v>29.04</v>
      </c>
      <c r="E4114" s="707">
        <v>0</v>
      </c>
      <c r="F4114" s="675">
        <v>31.160000000000004</v>
      </c>
      <c r="G4114" s="627">
        <v>33.200000000000003</v>
      </c>
      <c r="H4114" s="627">
        <v>20.2</v>
      </c>
      <c r="I4114" s="737">
        <v>92</v>
      </c>
      <c r="J4114" s="811">
        <v>53</v>
      </c>
      <c r="K4114" s="707">
        <v>0</v>
      </c>
      <c r="L4114" s="732">
        <v>4.38</v>
      </c>
      <c r="M4114" s="627">
        <v>0.67</v>
      </c>
      <c r="N4114" s="627">
        <v>0.3</v>
      </c>
      <c r="O4114" s="740">
        <f t="shared" si="770"/>
        <v>0.48499999999999999</v>
      </c>
      <c r="P4114" s="627">
        <v>4.05</v>
      </c>
      <c r="Q4114" s="675">
        <v>7.8</v>
      </c>
    </row>
    <row r="4115" spans="1:17" ht="15" thickBot="1" x14ac:dyDescent="0.4">
      <c r="A4115" s="594">
        <v>22</v>
      </c>
      <c r="B4115" s="671">
        <v>27.880000000000003</v>
      </c>
      <c r="C4115" s="671">
        <v>28.679999999999996</v>
      </c>
      <c r="D4115" s="675">
        <v>29.4</v>
      </c>
      <c r="E4115" s="707">
        <v>0</v>
      </c>
      <c r="F4115" s="675">
        <v>31.119999999999997</v>
      </c>
      <c r="G4115" s="627">
        <v>28.4</v>
      </c>
      <c r="H4115" s="627">
        <v>19.399999999999999</v>
      </c>
      <c r="I4115" s="737">
        <v>88</v>
      </c>
      <c r="J4115" s="811">
        <v>77</v>
      </c>
      <c r="K4115" s="707">
        <v>0</v>
      </c>
      <c r="L4115" s="732">
        <v>1.4</v>
      </c>
      <c r="M4115" s="627">
        <v>0.66</v>
      </c>
      <c r="N4115" s="627">
        <v>0.06</v>
      </c>
      <c r="O4115" s="740">
        <f t="shared" si="770"/>
        <v>0.36</v>
      </c>
      <c r="P4115" s="627">
        <v>0</v>
      </c>
      <c r="Q4115" s="678">
        <f>$Q$4030</f>
        <v>0</v>
      </c>
    </row>
    <row r="4116" spans="1:17" ht="15" thickBot="1" x14ac:dyDescent="0.4">
      <c r="A4116" s="594">
        <v>23</v>
      </c>
      <c r="B4116" s="671">
        <v>28.04</v>
      </c>
      <c r="C4116" s="671">
        <v>28</v>
      </c>
      <c r="D4116" s="675">
        <v>28.32</v>
      </c>
      <c r="E4116" s="707">
        <v>0</v>
      </c>
      <c r="F4116" s="675">
        <v>31</v>
      </c>
      <c r="G4116" s="736">
        <v>29</v>
      </c>
      <c r="H4116" s="826">
        <v>20.399999999999999</v>
      </c>
      <c r="I4116" s="739">
        <v>96</v>
      </c>
      <c r="J4116" s="809">
        <v>68</v>
      </c>
      <c r="K4116" s="707">
        <v>0</v>
      </c>
      <c r="L4116" s="732">
        <v>3.62</v>
      </c>
      <c r="M4116" s="740">
        <v>0.64</v>
      </c>
      <c r="N4116" s="740">
        <v>0.16</v>
      </c>
      <c r="O4116" s="740">
        <f t="shared" si="770"/>
        <v>0.4</v>
      </c>
      <c r="P4116" s="826">
        <v>0.45</v>
      </c>
      <c r="Q4116" s="678">
        <f>$Q$4030</f>
        <v>0</v>
      </c>
    </row>
    <row r="4117" spans="1:17" ht="15" thickBot="1" x14ac:dyDescent="0.4">
      <c r="A4117" s="594">
        <v>24</v>
      </c>
      <c r="B4117" s="671">
        <v>29.52</v>
      </c>
      <c r="C4117" s="671">
        <v>28.4</v>
      </c>
      <c r="D4117" s="675">
        <v>28.4</v>
      </c>
      <c r="E4117" s="707">
        <v>0</v>
      </c>
      <c r="F4117" s="675">
        <v>30.879999999999995</v>
      </c>
      <c r="G4117" s="736">
        <v>32.799999999999997</v>
      </c>
      <c r="H4117" s="736">
        <v>20</v>
      </c>
      <c r="I4117" s="739">
        <v>96</v>
      </c>
      <c r="J4117" s="809">
        <v>55</v>
      </c>
      <c r="K4117" s="707">
        <v>0</v>
      </c>
      <c r="L4117" s="732">
        <v>3.58</v>
      </c>
      <c r="M4117" s="740">
        <v>1.06</v>
      </c>
      <c r="N4117" s="740">
        <v>0.72</v>
      </c>
      <c r="O4117" s="740">
        <f t="shared" si="770"/>
        <v>0.89</v>
      </c>
      <c r="P4117" s="826">
        <v>0</v>
      </c>
      <c r="Q4117" s="675">
        <v>1.5</v>
      </c>
    </row>
    <row r="4118" spans="1:17" ht="15" thickBot="1" x14ac:dyDescent="0.4">
      <c r="A4118" s="594">
        <v>25</v>
      </c>
      <c r="B4118" s="671">
        <v>30.2</v>
      </c>
      <c r="C4118" s="671">
        <v>29.040000000000003</v>
      </c>
      <c r="D4118" s="675">
        <v>28.839999999999996</v>
      </c>
      <c r="E4118" s="707">
        <v>0</v>
      </c>
      <c r="F4118" s="675">
        <v>30.8</v>
      </c>
      <c r="G4118" s="736">
        <v>33.4</v>
      </c>
      <c r="H4118" s="736">
        <v>19.2</v>
      </c>
      <c r="I4118" s="739">
        <v>96</v>
      </c>
      <c r="J4118" s="809">
        <v>55</v>
      </c>
      <c r="K4118" s="707">
        <v>0</v>
      </c>
      <c r="L4118" s="732">
        <v>5.04</v>
      </c>
      <c r="M4118" s="740">
        <v>0.71</v>
      </c>
      <c r="N4118" s="740">
        <v>0.52</v>
      </c>
      <c r="O4118" s="740">
        <f t="shared" si="770"/>
        <v>0.61499999999999999</v>
      </c>
      <c r="P4118" s="826">
        <v>6.15</v>
      </c>
      <c r="Q4118" s="626">
        <f t="shared" ref="Q4118:Q4119" si="774">$Q$4030</f>
        <v>0</v>
      </c>
    </row>
    <row r="4119" spans="1:17" ht="15" thickBot="1" x14ac:dyDescent="0.4">
      <c r="A4119" s="594">
        <v>26</v>
      </c>
      <c r="B4119" s="671">
        <v>28.040000000000003</v>
      </c>
      <c r="C4119" s="581">
        <v>28.679999999999996</v>
      </c>
      <c r="D4119" s="627">
        <v>28.759999999999998</v>
      </c>
      <c r="E4119" s="707">
        <v>0</v>
      </c>
      <c r="F4119" s="627">
        <v>30.880000000000003</v>
      </c>
      <c r="G4119" s="736">
        <v>31.6</v>
      </c>
      <c r="H4119" s="736">
        <v>19.399999999999999</v>
      </c>
      <c r="I4119" s="739">
        <v>92</v>
      </c>
      <c r="J4119" s="809">
        <v>80</v>
      </c>
      <c r="K4119" s="707">
        <v>0</v>
      </c>
      <c r="L4119" s="732">
        <v>4.3999999999999995</v>
      </c>
      <c r="M4119" s="740">
        <v>1.48</v>
      </c>
      <c r="N4119" s="740">
        <v>0.53</v>
      </c>
      <c r="O4119" s="740">
        <f t="shared" si="770"/>
        <v>1.0049999999999999</v>
      </c>
      <c r="P4119" s="826">
        <v>1.2</v>
      </c>
      <c r="Q4119" s="626">
        <f t="shared" si="774"/>
        <v>0</v>
      </c>
    </row>
    <row r="4120" spans="1:17" ht="15" thickBot="1" x14ac:dyDescent="0.4">
      <c r="A4120" s="594">
        <v>27</v>
      </c>
      <c r="B4120" s="671">
        <v>30.32</v>
      </c>
      <c r="C4120" s="581">
        <v>28.920000000000005</v>
      </c>
      <c r="D4120" s="627">
        <v>28.679999999999996</v>
      </c>
      <c r="E4120" s="707">
        <v>0</v>
      </c>
      <c r="F4120" s="627">
        <v>30.8</v>
      </c>
      <c r="G4120" s="736">
        <v>34.4</v>
      </c>
      <c r="H4120" s="736">
        <v>18.8</v>
      </c>
      <c r="I4120" s="739">
        <v>96</v>
      </c>
      <c r="J4120" s="809">
        <v>49</v>
      </c>
      <c r="K4120" s="707">
        <v>0</v>
      </c>
      <c r="L4120" s="732">
        <v>4.5999999999999996</v>
      </c>
      <c r="M4120" s="740">
        <v>0.74</v>
      </c>
      <c r="N4120" s="740">
        <v>0.26</v>
      </c>
      <c r="O4120" s="740">
        <f t="shared" si="770"/>
        <v>0.5</v>
      </c>
      <c r="P4120" s="826">
        <v>7.2</v>
      </c>
      <c r="Q4120" s="627">
        <v>2.4</v>
      </c>
    </row>
    <row r="4121" spans="1:17" ht="15" thickBot="1" x14ac:dyDescent="0.4">
      <c r="A4121" s="594">
        <v>28</v>
      </c>
      <c r="B4121" s="581">
        <v>30.079999999999995</v>
      </c>
      <c r="C4121" s="581">
        <v>29.8</v>
      </c>
      <c r="D4121" s="627">
        <v>29.68</v>
      </c>
      <c r="E4121" s="707">
        <v>0</v>
      </c>
      <c r="F4121" s="627">
        <v>30.8</v>
      </c>
      <c r="G4121" s="846">
        <v>33.4</v>
      </c>
      <c r="H4121" s="847">
        <v>20.6</v>
      </c>
      <c r="I4121" s="836">
        <v>96</v>
      </c>
      <c r="J4121" s="809">
        <v>63</v>
      </c>
      <c r="K4121" s="707">
        <v>0</v>
      </c>
      <c r="L4121" s="627">
        <v>3.62</v>
      </c>
      <c r="M4121" s="848">
        <v>0.88</v>
      </c>
      <c r="N4121" s="849">
        <v>0.32</v>
      </c>
      <c r="O4121" s="740">
        <f t="shared" si="770"/>
        <v>0.6</v>
      </c>
      <c r="P4121" s="835">
        <v>2</v>
      </c>
      <c r="Q4121" s="626">
        <f t="shared" ref="Q4121:Q4123" si="775">$Q$4030</f>
        <v>0</v>
      </c>
    </row>
    <row r="4122" spans="1:17" ht="15" thickBot="1" x14ac:dyDescent="0.4">
      <c r="A4122" s="594">
        <v>29</v>
      </c>
      <c r="B4122" s="581">
        <v>31.360000000000003</v>
      </c>
      <c r="C4122" s="581">
        <v>30</v>
      </c>
      <c r="D4122" s="627">
        <v>29.76</v>
      </c>
      <c r="E4122" s="707">
        <v>0</v>
      </c>
      <c r="F4122" s="627">
        <v>30.76</v>
      </c>
      <c r="G4122" s="736">
        <v>34.799999999999997</v>
      </c>
      <c r="H4122" s="736">
        <v>21.4</v>
      </c>
      <c r="I4122" s="839">
        <v>92</v>
      </c>
      <c r="J4122" s="809">
        <v>50</v>
      </c>
      <c r="K4122" s="707">
        <v>0</v>
      </c>
      <c r="L4122" s="627">
        <v>6.5</v>
      </c>
      <c r="M4122" s="740">
        <v>1.06</v>
      </c>
      <c r="N4122" s="740">
        <v>0.13</v>
      </c>
      <c r="O4122" s="740">
        <f t="shared" si="770"/>
        <v>0.59499999999999997</v>
      </c>
      <c r="P4122" s="736">
        <v>7.3</v>
      </c>
      <c r="Q4122" s="626">
        <f t="shared" si="775"/>
        <v>0</v>
      </c>
    </row>
    <row r="4123" spans="1:17" ht="15" thickBot="1" x14ac:dyDescent="0.4">
      <c r="A4123" s="594">
        <v>30</v>
      </c>
      <c r="B4123" s="581">
        <v>32.200000000000003</v>
      </c>
      <c r="C4123" s="581">
        <v>31</v>
      </c>
      <c r="D4123" s="627">
        <v>30.6</v>
      </c>
      <c r="E4123" s="707">
        <v>0</v>
      </c>
      <c r="F4123" s="627">
        <v>30.959999999999997</v>
      </c>
      <c r="G4123" s="736">
        <v>35.4</v>
      </c>
      <c r="H4123" s="736">
        <v>20.399999999999999</v>
      </c>
      <c r="I4123" s="739">
        <v>96</v>
      </c>
      <c r="J4123" s="809">
        <v>54</v>
      </c>
      <c r="K4123" s="707">
        <v>0</v>
      </c>
      <c r="L4123" s="627">
        <v>6.06</v>
      </c>
      <c r="M4123" s="740">
        <v>0.86</v>
      </c>
      <c r="N4123" s="740">
        <v>0.27</v>
      </c>
      <c r="O4123" s="740">
        <f t="shared" si="770"/>
        <v>0.56499999999999995</v>
      </c>
      <c r="P4123" s="736">
        <v>6.2</v>
      </c>
      <c r="Q4123" s="626">
        <f t="shared" si="775"/>
        <v>0</v>
      </c>
    </row>
    <row r="4124" spans="1:17" ht="15" thickBot="1" x14ac:dyDescent="0.4">
      <c r="A4124" s="689">
        <v>31</v>
      </c>
      <c r="B4124" s="581">
        <v>31.560000000000002</v>
      </c>
      <c r="C4124" s="581">
        <v>30.639999999999997</v>
      </c>
      <c r="D4124" s="627">
        <v>30.6</v>
      </c>
      <c r="E4124" s="707">
        <v>0</v>
      </c>
      <c r="F4124" s="627">
        <v>30.6</v>
      </c>
      <c r="G4124" s="844">
        <v>33.6</v>
      </c>
      <c r="H4124" s="844">
        <v>20</v>
      </c>
      <c r="I4124" s="739">
        <v>96</v>
      </c>
      <c r="J4124" s="823">
        <v>53</v>
      </c>
      <c r="K4124" s="707">
        <v>0</v>
      </c>
      <c r="L4124" s="627">
        <v>3.78</v>
      </c>
      <c r="M4124" s="850">
        <v>1.6</v>
      </c>
      <c r="N4124" s="850">
        <v>0.66</v>
      </c>
      <c r="O4124" s="740">
        <f t="shared" si="770"/>
        <v>1.1300000000000001</v>
      </c>
      <c r="P4124" s="844">
        <v>6.05</v>
      </c>
      <c r="Q4124" s="627">
        <v>5.2</v>
      </c>
    </row>
    <row r="4125" spans="1:17" x14ac:dyDescent="0.35">
      <c r="A4125" s="580" t="s">
        <v>16</v>
      </c>
      <c r="B4125" s="583">
        <f>SUM(B4114:B4124)</f>
        <v>329.23999999999995</v>
      </c>
      <c r="C4125" s="583">
        <f>SUM(C4114:C4124)</f>
        <v>322.20000000000005</v>
      </c>
      <c r="D4125" s="583">
        <f>SUM(D4114:D4124)</f>
        <v>322.08000000000004</v>
      </c>
      <c r="E4125" s="583"/>
      <c r="F4125" s="583">
        <f t="shared" ref="F4125:O4125" si="776">SUM(F4114:F4124)</f>
        <v>339.76000000000005</v>
      </c>
      <c r="G4125" s="583">
        <f t="shared" si="776"/>
        <v>360</v>
      </c>
      <c r="H4125" s="583">
        <f t="shared" si="776"/>
        <v>219.8</v>
      </c>
      <c r="I4125" s="583">
        <f t="shared" si="776"/>
        <v>1036</v>
      </c>
      <c r="J4125" s="583">
        <f t="shared" si="776"/>
        <v>657</v>
      </c>
      <c r="K4125" s="604">
        <f t="shared" si="776"/>
        <v>0</v>
      </c>
      <c r="L4125" s="583">
        <f t="shared" si="776"/>
        <v>46.980000000000004</v>
      </c>
      <c r="M4125" s="583">
        <f t="shared" si="776"/>
        <v>10.36</v>
      </c>
      <c r="N4125" s="583">
        <f t="shared" si="776"/>
        <v>3.9299999999999997</v>
      </c>
      <c r="O4125" s="583">
        <f t="shared" si="776"/>
        <v>7.1449999999999987</v>
      </c>
      <c r="P4125" s="583"/>
      <c r="Q4125" s="583"/>
    </row>
    <row r="4126" spans="1:17" x14ac:dyDescent="0.35">
      <c r="A4126" s="580" t="s">
        <v>18</v>
      </c>
      <c r="B4126" s="583">
        <f>AVERAGE(B4114:B4124)</f>
        <v>29.930909090909086</v>
      </c>
      <c r="C4126" s="583">
        <f>AVERAGE(C4114:C4124)</f>
        <v>29.290909090909096</v>
      </c>
      <c r="D4126" s="583">
        <f>AVERAGE(D4114:D4124)</f>
        <v>29.280000000000005</v>
      </c>
      <c r="E4126" s="583"/>
      <c r="F4126" s="583">
        <f t="shared" ref="F4126:O4126" si="777">AVERAGE(F4114:F4124)</f>
        <v>30.88727272727273</v>
      </c>
      <c r="G4126" s="583">
        <f t="shared" si="777"/>
        <v>32.727272727272727</v>
      </c>
      <c r="H4126" s="583">
        <f t="shared" si="777"/>
        <v>19.981818181818184</v>
      </c>
      <c r="I4126" s="583">
        <f t="shared" si="777"/>
        <v>94.181818181818187</v>
      </c>
      <c r="J4126" s="583">
        <f t="shared" si="777"/>
        <v>59.727272727272727</v>
      </c>
      <c r="K4126" s="604">
        <f t="shared" si="777"/>
        <v>0</v>
      </c>
      <c r="L4126" s="583">
        <f t="shared" si="777"/>
        <v>4.2709090909090914</v>
      </c>
      <c r="M4126" s="583">
        <f t="shared" si="777"/>
        <v>0.94181818181818178</v>
      </c>
      <c r="N4126" s="583">
        <f t="shared" si="777"/>
        <v>0.35727272727272724</v>
      </c>
      <c r="O4126" s="583">
        <f t="shared" si="777"/>
        <v>0.64954545454545443</v>
      </c>
      <c r="P4126" s="583"/>
      <c r="Q4126" s="583"/>
    </row>
    <row r="4127" spans="1:17" x14ac:dyDescent="0.35">
      <c r="A4127" s="580" t="s">
        <v>49</v>
      </c>
      <c r="B4127" s="583">
        <f>B4125+B4112+B4100</f>
        <v>948.48</v>
      </c>
      <c r="C4127" s="583">
        <f>C4125+C4112+C4100</f>
        <v>928.1</v>
      </c>
      <c r="D4127" s="583">
        <f>D4125+D4112+D4100</f>
        <v>930.40000000000009</v>
      </c>
      <c r="E4127" s="583"/>
      <c r="F4127" s="583">
        <f t="shared" ref="F4127:O4127" si="778">F4125+F4112+F4100</f>
        <v>958.48</v>
      </c>
      <c r="G4127" s="583">
        <f t="shared" si="778"/>
        <v>1028.4000000000001</v>
      </c>
      <c r="H4127" s="583">
        <f t="shared" si="778"/>
        <v>626.6</v>
      </c>
      <c r="I4127" s="583">
        <f t="shared" si="778"/>
        <v>2924</v>
      </c>
      <c r="J4127" s="583">
        <f t="shared" si="778"/>
        <v>1764</v>
      </c>
      <c r="K4127" s="604">
        <f t="shared" si="778"/>
        <v>0</v>
      </c>
      <c r="L4127" s="583">
        <f t="shared" si="778"/>
        <v>144.1</v>
      </c>
      <c r="M4127" s="583">
        <f t="shared" si="778"/>
        <v>25.619999999999997</v>
      </c>
      <c r="N4127" s="583">
        <f t="shared" si="778"/>
        <v>11.47</v>
      </c>
      <c r="O4127" s="583">
        <f t="shared" si="778"/>
        <v>18.545000000000002</v>
      </c>
      <c r="P4127" s="583"/>
      <c r="Q4127" s="583"/>
    </row>
    <row r="4128" spans="1:17" x14ac:dyDescent="0.35">
      <c r="A4128" s="580" t="s">
        <v>21</v>
      </c>
      <c r="B4128" s="626">
        <f>B4127/31</f>
        <v>30.596129032258066</v>
      </c>
      <c r="C4128" s="626">
        <f>C4127/31</f>
        <v>29.938709677419357</v>
      </c>
      <c r="D4128" s="626">
        <f>D4127/31</f>
        <v>30.012903225806454</v>
      </c>
      <c r="E4128" s="626"/>
      <c r="F4128" s="626">
        <f t="shared" ref="F4128:O4128" si="779">F4127/31</f>
        <v>30.918709677419354</v>
      </c>
      <c r="G4128" s="626">
        <f t="shared" si="779"/>
        <v>33.174193548387102</v>
      </c>
      <c r="H4128" s="626">
        <f t="shared" si="779"/>
        <v>20.212903225806453</v>
      </c>
      <c r="I4128" s="626">
        <f t="shared" si="779"/>
        <v>94.322580645161295</v>
      </c>
      <c r="J4128" s="626">
        <f t="shared" si="779"/>
        <v>56.903225806451616</v>
      </c>
      <c r="K4128" s="692">
        <f t="shared" si="779"/>
        <v>0</v>
      </c>
      <c r="L4128" s="626">
        <f t="shared" si="779"/>
        <v>4.6483870967741936</v>
      </c>
      <c r="M4128" s="626">
        <f t="shared" si="779"/>
        <v>0.82645161290322577</v>
      </c>
      <c r="N4128" s="626">
        <f t="shared" si="779"/>
        <v>0.37</v>
      </c>
      <c r="O4128" s="626">
        <f t="shared" si="779"/>
        <v>0.59822580645161294</v>
      </c>
      <c r="P4128" s="626"/>
      <c r="Q4128" s="626"/>
    </row>
    <row r="4129" spans="1:17" x14ac:dyDescent="0.35">
      <c r="A4129" s="634"/>
      <c r="B4129" s="634"/>
      <c r="C4129" s="634"/>
      <c r="D4129" s="634"/>
      <c r="E4129" s="634"/>
      <c r="F4129" s="634"/>
      <c r="G4129" s="634"/>
      <c r="H4129" s="634"/>
      <c r="I4129" s="634"/>
      <c r="J4129" s="634"/>
      <c r="K4129" s="634"/>
      <c r="L4129" s="634"/>
      <c r="M4129" s="634"/>
      <c r="N4129" s="634"/>
      <c r="O4129" s="634"/>
      <c r="P4129" s="634"/>
      <c r="Q4129" s="634"/>
    </row>
    <row r="4130" spans="1:17" ht="21" thickBot="1" x14ac:dyDescent="0.4">
      <c r="A4130" s="634"/>
      <c r="B4130" s="1608" t="s">
        <v>445</v>
      </c>
      <c r="C4130" s="1608"/>
      <c r="D4130" s="1608"/>
      <c r="E4130" s="1608"/>
      <c r="F4130" s="1608"/>
      <c r="G4130" s="1608"/>
      <c r="H4130" s="1608"/>
      <c r="I4130" s="1608"/>
      <c r="J4130" s="1608"/>
      <c r="K4130" s="1608"/>
      <c r="L4130" s="1608"/>
      <c r="M4130" s="1608"/>
      <c r="N4130" s="658"/>
      <c r="O4130" s="658"/>
      <c r="P4130" s="657"/>
      <c r="Q4130" s="634"/>
    </row>
    <row r="4131" spans="1:17" ht="23.25" customHeight="1" x14ac:dyDescent="0.35">
      <c r="A4131" s="1569" t="s">
        <v>1</v>
      </c>
      <c r="B4131" s="1460" t="s">
        <v>23</v>
      </c>
      <c r="C4131" s="1578"/>
      <c r="D4131" s="1578"/>
      <c r="E4131" s="1578"/>
      <c r="F4131" s="1571"/>
      <c r="G4131" s="1460" t="s">
        <v>24</v>
      </c>
      <c r="H4131" s="1571"/>
      <c r="I4131" s="1460" t="s">
        <v>4</v>
      </c>
      <c r="J4131" s="1571"/>
      <c r="K4131" s="1572" t="s">
        <v>5</v>
      </c>
      <c r="L4131" s="1573"/>
      <c r="M4131" s="1590" t="s">
        <v>6</v>
      </c>
      <c r="N4131" s="1591"/>
      <c r="O4131" s="1592"/>
      <c r="P4131" s="1593" t="s">
        <v>7</v>
      </c>
      <c r="Q4131" s="1593" t="s">
        <v>8</v>
      </c>
    </row>
    <row r="4132" spans="1:17" ht="26.5" thickBot="1" x14ac:dyDescent="0.4">
      <c r="A4132" s="1597"/>
      <c r="B4132" s="568" t="s">
        <v>396</v>
      </c>
      <c r="C4132" s="568" t="s">
        <v>399</v>
      </c>
      <c r="D4132" s="709" t="s">
        <v>322</v>
      </c>
      <c r="E4132" s="709" t="s">
        <v>228</v>
      </c>
      <c r="F4132" s="709" t="s">
        <v>229</v>
      </c>
      <c r="G4132" s="568" t="s">
        <v>9</v>
      </c>
      <c r="H4132" s="568" t="s">
        <v>10</v>
      </c>
      <c r="I4132" s="568" t="s">
        <v>9</v>
      </c>
      <c r="J4132" s="568" t="s">
        <v>10</v>
      </c>
      <c r="K4132" s="568" t="s">
        <v>11</v>
      </c>
      <c r="L4132" s="568" t="s">
        <v>12</v>
      </c>
      <c r="M4132" s="606" t="s">
        <v>13</v>
      </c>
      <c r="N4132" s="606" t="s">
        <v>14</v>
      </c>
      <c r="O4132" s="606" t="s">
        <v>15</v>
      </c>
      <c r="P4132" s="1579"/>
      <c r="Q4132" s="1579"/>
    </row>
    <row r="4133" spans="1:17" ht="15" thickBot="1" x14ac:dyDescent="0.4">
      <c r="A4133" s="735">
        <v>1</v>
      </c>
      <c r="B4133" s="627">
        <v>31.880000000000003</v>
      </c>
      <c r="C4133" s="627">
        <v>30.76</v>
      </c>
      <c r="D4133" s="627">
        <v>30.76</v>
      </c>
      <c r="E4133" s="707">
        <v>0</v>
      </c>
      <c r="F4133" s="627">
        <v>30.720000000000006</v>
      </c>
      <c r="G4133" s="808">
        <v>34.6</v>
      </c>
      <c r="H4133" s="808">
        <v>19.600000000000001</v>
      </c>
      <c r="I4133" s="809">
        <v>96</v>
      </c>
      <c r="J4133" s="809">
        <v>50</v>
      </c>
      <c r="K4133" s="707">
        <v>0</v>
      </c>
      <c r="L4133" s="737">
        <v>6.0600000000000005</v>
      </c>
      <c r="M4133" s="808">
        <v>0.85</v>
      </c>
      <c r="N4133" s="808">
        <v>0.24</v>
      </c>
      <c r="O4133" s="851">
        <f>AVERAGE(M4133:N4133)</f>
        <v>0.54499999999999993</v>
      </c>
      <c r="P4133" s="627">
        <v>6.4</v>
      </c>
      <c r="Q4133" s="749">
        <f t="shared" ref="Q4133:Q4139" si="780">$Q$4030</f>
        <v>0</v>
      </c>
    </row>
    <row r="4134" spans="1:17" ht="15" thickBot="1" x14ac:dyDescent="0.4">
      <c r="A4134" s="735">
        <v>2</v>
      </c>
      <c r="B4134" s="581">
        <v>31.68</v>
      </c>
      <c r="C4134" s="581">
        <v>30.8</v>
      </c>
      <c r="D4134" s="627">
        <v>30.8</v>
      </c>
      <c r="E4134" s="707">
        <v>0</v>
      </c>
      <c r="F4134" s="707">
        <v>30.839999999999996</v>
      </c>
      <c r="G4134" s="810">
        <v>35.6</v>
      </c>
      <c r="H4134" s="810">
        <v>18.399999999999999</v>
      </c>
      <c r="I4134" s="809">
        <v>96</v>
      </c>
      <c r="J4134" s="811">
        <v>40</v>
      </c>
      <c r="K4134" s="707">
        <v>0</v>
      </c>
      <c r="L4134" s="732">
        <v>8.66</v>
      </c>
      <c r="M4134" s="808">
        <v>1.25</v>
      </c>
      <c r="N4134" s="808">
        <v>0.15</v>
      </c>
      <c r="O4134" s="740">
        <f t="shared" ref="O4134:O4171" si="781">AVERAGE(M4134:N4134)</f>
        <v>0.7</v>
      </c>
      <c r="P4134" s="841">
        <v>9</v>
      </c>
      <c r="Q4134" s="626">
        <f t="shared" si="780"/>
        <v>0</v>
      </c>
    </row>
    <row r="4135" spans="1:17" ht="15" thickBot="1" x14ac:dyDescent="0.4">
      <c r="A4135" s="594">
        <v>3</v>
      </c>
      <c r="B4135" s="581">
        <v>30.560000000000002</v>
      </c>
      <c r="C4135" s="581">
        <v>30.72</v>
      </c>
      <c r="D4135" s="627">
        <v>31.080000000000002</v>
      </c>
      <c r="E4135" s="707">
        <v>0</v>
      </c>
      <c r="F4135" s="627">
        <v>30.8</v>
      </c>
      <c r="G4135" s="810">
        <v>35</v>
      </c>
      <c r="H4135" s="810">
        <v>20.399999999999999</v>
      </c>
      <c r="I4135" s="822">
        <v>92</v>
      </c>
      <c r="J4135" s="811">
        <v>45</v>
      </c>
      <c r="K4135" s="707">
        <v>0</v>
      </c>
      <c r="L4135" s="732">
        <v>5</v>
      </c>
      <c r="M4135" s="808">
        <v>1.07</v>
      </c>
      <c r="N4135" s="808">
        <v>0.54</v>
      </c>
      <c r="O4135" s="740">
        <f t="shared" si="781"/>
        <v>0.80500000000000005</v>
      </c>
      <c r="P4135" s="808">
        <v>2.0499999999999998</v>
      </c>
      <c r="Q4135" s="626">
        <f t="shared" si="780"/>
        <v>0</v>
      </c>
    </row>
    <row r="4136" spans="1:17" ht="15" thickBot="1" x14ac:dyDescent="0.4">
      <c r="A4136" s="594">
        <v>4</v>
      </c>
      <c r="B4136" s="627">
        <v>28.479999999999997</v>
      </c>
      <c r="C4136" s="627">
        <v>29.520000000000003</v>
      </c>
      <c r="D4136" s="581">
        <v>30.32</v>
      </c>
      <c r="E4136" s="707">
        <v>0</v>
      </c>
      <c r="F4136" s="627">
        <v>30.72</v>
      </c>
      <c r="G4136" s="810">
        <v>33</v>
      </c>
      <c r="H4136" s="810">
        <v>20.399999999999999</v>
      </c>
      <c r="I4136" s="822">
        <v>92</v>
      </c>
      <c r="J4136" s="811">
        <v>64</v>
      </c>
      <c r="K4136" s="707">
        <v>0</v>
      </c>
      <c r="L4136" s="732">
        <v>2.38</v>
      </c>
      <c r="M4136" s="808">
        <v>0.61</v>
      </c>
      <c r="N4136" s="640">
        <v>0.39</v>
      </c>
      <c r="O4136" s="740">
        <f t="shared" si="781"/>
        <v>0.5</v>
      </c>
      <c r="P4136" s="808">
        <v>0</v>
      </c>
      <c r="Q4136" s="626">
        <f t="shared" si="780"/>
        <v>0</v>
      </c>
    </row>
    <row r="4137" spans="1:17" ht="15" thickBot="1" x14ac:dyDescent="0.4">
      <c r="A4137" s="594">
        <v>5</v>
      </c>
      <c r="B4137" s="627">
        <v>28.919999999999998</v>
      </c>
      <c r="C4137" s="627">
        <v>28.919999999999998</v>
      </c>
      <c r="D4137" s="581">
        <v>29.32</v>
      </c>
      <c r="E4137" s="707">
        <v>0</v>
      </c>
      <c r="F4137" s="627">
        <v>30.76</v>
      </c>
      <c r="G4137" s="810">
        <v>31.4</v>
      </c>
      <c r="H4137" s="810">
        <v>20.2</v>
      </c>
      <c r="I4137" s="822">
        <v>92</v>
      </c>
      <c r="J4137" s="811">
        <v>57</v>
      </c>
      <c r="K4137" s="707">
        <v>0</v>
      </c>
      <c r="L4137" s="732">
        <v>3.5200000000000005</v>
      </c>
      <c r="M4137" s="640">
        <v>0.88</v>
      </c>
      <c r="N4137" s="813">
        <v>0.6</v>
      </c>
      <c r="O4137" s="740">
        <f t="shared" si="781"/>
        <v>0.74</v>
      </c>
      <c r="P4137" s="842">
        <v>0.2</v>
      </c>
      <c r="Q4137" s="626">
        <f t="shared" si="780"/>
        <v>0</v>
      </c>
    </row>
    <row r="4138" spans="1:17" ht="15" thickBot="1" x14ac:dyDescent="0.4">
      <c r="A4138" s="594">
        <v>6</v>
      </c>
      <c r="B4138" s="604">
        <v>30.8</v>
      </c>
      <c r="C4138" s="581">
        <v>29.68</v>
      </c>
      <c r="D4138" s="581">
        <v>29.52</v>
      </c>
      <c r="E4138" s="707">
        <v>0</v>
      </c>
      <c r="F4138" s="627">
        <v>30.76</v>
      </c>
      <c r="G4138" s="810">
        <v>35</v>
      </c>
      <c r="H4138" s="845">
        <v>19.8</v>
      </c>
      <c r="I4138" s="822">
        <v>84</v>
      </c>
      <c r="J4138" s="811">
        <v>42</v>
      </c>
      <c r="K4138" s="707">
        <v>0</v>
      </c>
      <c r="L4138" s="732">
        <v>6.5200000000000005</v>
      </c>
      <c r="M4138" s="813">
        <v>1.23</v>
      </c>
      <c r="N4138" s="640">
        <v>1.1200000000000001</v>
      </c>
      <c r="O4138" s="740">
        <f t="shared" si="781"/>
        <v>1.175</v>
      </c>
      <c r="P4138" s="627">
        <v>7</v>
      </c>
      <c r="Q4138" s="626">
        <f t="shared" si="780"/>
        <v>0</v>
      </c>
    </row>
    <row r="4139" spans="1:17" ht="15" thickBot="1" x14ac:dyDescent="0.4">
      <c r="A4139" s="594">
        <v>7</v>
      </c>
      <c r="B4139" s="581">
        <v>29.839999999999996</v>
      </c>
      <c r="C4139" s="581">
        <v>29.8</v>
      </c>
      <c r="D4139" s="627">
        <v>30.119999999999997</v>
      </c>
      <c r="E4139" s="707">
        <v>0</v>
      </c>
      <c r="F4139" s="627">
        <v>30.76</v>
      </c>
      <c r="G4139" s="810">
        <v>35</v>
      </c>
      <c r="H4139" s="845">
        <v>21.6</v>
      </c>
      <c r="I4139" s="822">
        <v>84</v>
      </c>
      <c r="J4139" s="811">
        <v>62</v>
      </c>
      <c r="K4139" s="707">
        <v>0</v>
      </c>
      <c r="L4139" s="732">
        <v>3.68</v>
      </c>
      <c r="M4139" s="640">
        <v>0.69</v>
      </c>
      <c r="N4139" s="813">
        <v>0.24</v>
      </c>
      <c r="O4139" s="740">
        <f t="shared" si="781"/>
        <v>0.46499999999999997</v>
      </c>
      <c r="P4139" s="627">
        <v>0.4</v>
      </c>
      <c r="Q4139" s="626">
        <f t="shared" si="780"/>
        <v>0</v>
      </c>
    </row>
    <row r="4140" spans="1:17" ht="15" thickBot="1" x14ac:dyDescent="0.4">
      <c r="A4140" s="594">
        <v>8</v>
      </c>
      <c r="B4140" s="581">
        <v>28.68</v>
      </c>
      <c r="C4140" s="581">
        <v>29.240000000000002</v>
      </c>
      <c r="D4140" s="627">
        <v>29.52</v>
      </c>
      <c r="E4140" s="707">
        <v>0</v>
      </c>
      <c r="F4140" s="627">
        <v>30.72</v>
      </c>
      <c r="G4140" s="810">
        <v>31</v>
      </c>
      <c r="H4140" s="845">
        <v>20.399999999999999</v>
      </c>
      <c r="I4140" s="822">
        <v>96</v>
      </c>
      <c r="J4140" s="811">
        <v>88</v>
      </c>
      <c r="K4140" s="707">
        <v>0</v>
      </c>
      <c r="L4140" s="732">
        <v>3.56</v>
      </c>
      <c r="M4140" s="813">
        <v>0.81</v>
      </c>
      <c r="N4140" s="808">
        <v>0.18</v>
      </c>
      <c r="O4140" s="740">
        <f t="shared" si="781"/>
        <v>0.495</v>
      </c>
      <c r="P4140" s="627">
        <v>1.1000000000000001</v>
      </c>
      <c r="Q4140" s="627">
        <v>4.4000000000000004</v>
      </c>
    </row>
    <row r="4141" spans="1:17" ht="15" thickBot="1" x14ac:dyDescent="0.4">
      <c r="A4141" s="594">
        <v>9</v>
      </c>
      <c r="B4141" s="581">
        <v>28.72</v>
      </c>
      <c r="C4141" s="581">
        <v>28.48</v>
      </c>
      <c r="D4141" s="627">
        <v>29</v>
      </c>
      <c r="E4141" s="707">
        <v>0</v>
      </c>
      <c r="F4141" s="627">
        <v>30.72</v>
      </c>
      <c r="G4141" s="810">
        <v>32.4</v>
      </c>
      <c r="H4141" s="810">
        <v>20.8</v>
      </c>
      <c r="I4141" s="822">
        <v>96</v>
      </c>
      <c r="J4141" s="811">
        <v>55</v>
      </c>
      <c r="K4141" s="707">
        <v>0</v>
      </c>
      <c r="L4141" s="732">
        <v>4.18</v>
      </c>
      <c r="M4141" s="813">
        <v>1.43</v>
      </c>
      <c r="N4141" s="813">
        <v>0.13</v>
      </c>
      <c r="O4141" s="740">
        <f t="shared" si="781"/>
        <v>0.78</v>
      </c>
      <c r="P4141" s="843">
        <v>3.05</v>
      </c>
      <c r="Q4141" s="626">
        <f t="shared" ref="Q4141:Q4142" si="782">$Q$4030</f>
        <v>0</v>
      </c>
    </row>
    <row r="4142" spans="1:17" ht="15" thickBot="1" x14ac:dyDescent="0.4">
      <c r="A4142" s="735">
        <v>10</v>
      </c>
      <c r="B4142" s="581">
        <v>29.72</v>
      </c>
      <c r="C4142" s="581">
        <v>28.639999999999997</v>
      </c>
      <c r="D4142" s="627">
        <v>28.68</v>
      </c>
      <c r="E4142" s="707">
        <v>0</v>
      </c>
      <c r="F4142" s="627">
        <v>30.76</v>
      </c>
      <c r="G4142" s="810">
        <v>34</v>
      </c>
      <c r="H4142" s="810">
        <v>16.399999999999999</v>
      </c>
      <c r="I4142" s="822">
        <v>96</v>
      </c>
      <c r="J4142" s="811">
        <v>44</v>
      </c>
      <c r="K4142" s="707">
        <v>0</v>
      </c>
      <c r="L4142" s="732">
        <v>5.5</v>
      </c>
      <c r="M4142" s="813">
        <v>0.79</v>
      </c>
      <c r="N4142" s="640">
        <v>0.9</v>
      </c>
      <c r="O4142" s="740">
        <f t="shared" si="781"/>
        <v>0.84499999999999997</v>
      </c>
      <c r="P4142" s="820">
        <v>5.3</v>
      </c>
      <c r="Q4142" s="626">
        <f t="shared" si="782"/>
        <v>0</v>
      </c>
    </row>
    <row r="4143" spans="1:17" x14ac:dyDescent="0.35">
      <c r="A4143" s="580" t="s">
        <v>16</v>
      </c>
      <c r="B4143" s="581">
        <f>SUM(B4133:B4142)</f>
        <v>299.27999999999997</v>
      </c>
      <c r="C4143" s="581">
        <f>SUM(C4133:C4142)</f>
        <v>296.56</v>
      </c>
      <c r="D4143" s="581">
        <f>SUM(D4133:D4142)</f>
        <v>299.12000000000006</v>
      </c>
      <c r="E4143" s="581"/>
      <c r="F4143" s="581">
        <f>SUM(F4133:F4142)</f>
        <v>307.55999999999995</v>
      </c>
      <c r="G4143" s="581">
        <f>SUM(G4133:G4142)</f>
        <v>337</v>
      </c>
      <c r="H4143" s="581">
        <f>SUM(H4133:H4142)</f>
        <v>198.00000000000003</v>
      </c>
      <c r="I4143" s="581">
        <f>SUM(I4133:I4142)</f>
        <v>924</v>
      </c>
      <c r="J4143" s="581">
        <f>SUM(J4133:J4142)</f>
        <v>547</v>
      </c>
      <c r="K4143" s="707">
        <v>0</v>
      </c>
      <c r="L4143" s="581">
        <f>SUM(L4133:L4142)</f>
        <v>49.06</v>
      </c>
      <c r="M4143" s="581">
        <f>SUM(M4133:M4142)</f>
        <v>9.61</v>
      </c>
      <c r="N4143" s="581">
        <f>SUM(N4133:N4142)</f>
        <v>4.49</v>
      </c>
      <c r="O4143" s="740">
        <f t="shared" si="781"/>
        <v>7.05</v>
      </c>
      <c r="P4143" s="581"/>
      <c r="Q4143" s="581"/>
    </row>
    <row r="4144" spans="1:17" ht="15" thickBot="1" x14ac:dyDescent="0.4">
      <c r="A4144" s="580" t="s">
        <v>18</v>
      </c>
      <c r="B4144" s="581">
        <f>AVERAGE(B4133:B4142)</f>
        <v>29.927999999999997</v>
      </c>
      <c r="C4144" s="581">
        <f>AVERAGE(C4133:C4142)</f>
        <v>29.655999999999999</v>
      </c>
      <c r="D4144" s="581">
        <f>AVERAGE(D4133:D4142)</f>
        <v>29.912000000000006</v>
      </c>
      <c r="E4144" s="581"/>
      <c r="F4144" s="581">
        <f>AVERAGE(F4133:F4142)</f>
        <v>30.755999999999993</v>
      </c>
      <c r="G4144" s="581">
        <f>AVERAGE(G4133:G4142)</f>
        <v>33.700000000000003</v>
      </c>
      <c r="H4144" s="581">
        <f>AVERAGE(H4133:H4142)</f>
        <v>19.800000000000004</v>
      </c>
      <c r="I4144" s="581">
        <f>AVERAGE(I4133:I4142)</f>
        <v>92.4</v>
      </c>
      <c r="J4144" s="581">
        <f>AVERAGE(J4133:J4142)</f>
        <v>54.7</v>
      </c>
      <c r="K4144" s="707">
        <v>0</v>
      </c>
      <c r="L4144" s="581">
        <f>AVERAGE(L4133:L4142)</f>
        <v>4.9060000000000006</v>
      </c>
      <c r="M4144" s="581">
        <f>AVERAGE(M4133:M4142)</f>
        <v>0.96099999999999997</v>
      </c>
      <c r="N4144" s="581">
        <f>AVERAGE(N4133:N4142)</f>
        <v>0.44900000000000001</v>
      </c>
      <c r="O4144" s="740">
        <f t="shared" si="781"/>
        <v>0.70499999999999996</v>
      </c>
      <c r="P4144" s="581"/>
      <c r="Q4144" s="581"/>
    </row>
    <row r="4145" spans="1:17" ht="15" thickBot="1" x14ac:dyDescent="0.4">
      <c r="A4145" s="735">
        <v>11</v>
      </c>
      <c r="B4145" s="581">
        <v>30.52</v>
      </c>
      <c r="C4145" s="581">
        <v>30</v>
      </c>
      <c r="D4145" s="627">
        <v>29.720000000000006</v>
      </c>
      <c r="E4145" s="707">
        <v>0</v>
      </c>
      <c r="F4145" s="627">
        <v>30.72</v>
      </c>
      <c r="G4145" s="583">
        <v>33.799999999999997</v>
      </c>
      <c r="H4145" s="583">
        <v>20.6</v>
      </c>
      <c r="I4145" s="732">
        <v>92</v>
      </c>
      <c r="J4145" s="811">
        <v>48</v>
      </c>
      <c r="K4145" s="707">
        <v>0</v>
      </c>
      <c r="L4145" s="732">
        <v>6.38</v>
      </c>
      <c r="M4145" s="813">
        <v>0.83</v>
      </c>
      <c r="N4145" s="640">
        <v>0.6</v>
      </c>
      <c r="O4145" s="740">
        <f t="shared" si="781"/>
        <v>0.71499999999999997</v>
      </c>
      <c r="P4145" s="710">
        <v>1.1000000000000001</v>
      </c>
      <c r="Q4145" s="626">
        <f t="shared" ref="Q4145:Q4147" si="783">$Q$4030</f>
        <v>0</v>
      </c>
    </row>
    <row r="4146" spans="1:17" ht="15" thickBot="1" x14ac:dyDescent="0.4">
      <c r="A4146" s="594">
        <v>12</v>
      </c>
      <c r="B4146" s="581">
        <v>29.28</v>
      </c>
      <c r="C4146" s="581">
        <v>29.4</v>
      </c>
      <c r="D4146" s="627">
        <v>30</v>
      </c>
      <c r="E4146" s="707">
        <v>0</v>
      </c>
      <c r="F4146" s="627">
        <v>30.68</v>
      </c>
      <c r="G4146" s="583">
        <v>31.2</v>
      </c>
      <c r="H4146" s="583">
        <v>20.2</v>
      </c>
      <c r="I4146" s="732">
        <v>92</v>
      </c>
      <c r="J4146" s="811">
        <v>63</v>
      </c>
      <c r="K4146" s="707">
        <v>0</v>
      </c>
      <c r="L4146" s="732">
        <v>4</v>
      </c>
      <c r="M4146" s="581">
        <v>1.3</v>
      </c>
      <c r="N4146" s="581">
        <v>0.17</v>
      </c>
      <c r="O4146" s="740">
        <f t="shared" si="781"/>
        <v>0.73499999999999999</v>
      </c>
      <c r="P4146" s="710">
        <v>2.2999999999999998</v>
      </c>
      <c r="Q4146" s="626">
        <f t="shared" si="783"/>
        <v>0</v>
      </c>
    </row>
    <row r="4147" spans="1:17" ht="15" thickBot="1" x14ac:dyDescent="0.4">
      <c r="A4147" s="594">
        <v>13</v>
      </c>
      <c r="B4147" s="581">
        <v>31.4</v>
      </c>
      <c r="C4147" s="671">
        <v>29.8</v>
      </c>
      <c r="D4147" s="675">
        <v>29.52</v>
      </c>
      <c r="E4147" s="707">
        <v>0</v>
      </c>
      <c r="F4147" s="675">
        <v>30.68</v>
      </c>
      <c r="G4147" s="670">
        <v>35.4</v>
      </c>
      <c r="H4147" s="670">
        <v>18</v>
      </c>
      <c r="I4147" s="732">
        <v>96</v>
      </c>
      <c r="J4147" s="811">
        <v>44</v>
      </c>
      <c r="K4147" s="707">
        <v>0</v>
      </c>
      <c r="L4147" s="732">
        <v>5.72</v>
      </c>
      <c r="M4147" s="675">
        <v>0.99</v>
      </c>
      <c r="N4147" s="626">
        <v>0.68</v>
      </c>
      <c r="O4147" s="740">
        <f t="shared" si="781"/>
        <v>0.83499999999999996</v>
      </c>
      <c r="P4147" s="710">
        <v>9.3000000000000007</v>
      </c>
      <c r="Q4147" s="626">
        <f t="shared" si="783"/>
        <v>0</v>
      </c>
    </row>
    <row r="4148" spans="1:17" ht="15" thickBot="1" x14ac:dyDescent="0.4">
      <c r="A4148" s="594">
        <v>14</v>
      </c>
      <c r="B4148" s="581">
        <v>30.96</v>
      </c>
      <c r="C4148" s="671">
        <v>30.68</v>
      </c>
      <c r="D4148" s="675">
        <v>30.6</v>
      </c>
      <c r="E4148" s="707">
        <v>0</v>
      </c>
      <c r="F4148" s="675">
        <v>30.640000000000004</v>
      </c>
      <c r="G4148" s="670">
        <v>35</v>
      </c>
      <c r="H4148" s="670">
        <v>20.399999999999999</v>
      </c>
      <c r="I4148" s="732">
        <v>92</v>
      </c>
      <c r="J4148" s="811">
        <v>70</v>
      </c>
      <c r="K4148" s="707">
        <v>0</v>
      </c>
      <c r="L4148" s="732">
        <v>3.52</v>
      </c>
      <c r="M4148" s="630">
        <v>1.02</v>
      </c>
      <c r="N4148" s="671">
        <v>0.18</v>
      </c>
      <c r="O4148" s="740">
        <f t="shared" si="781"/>
        <v>0.6</v>
      </c>
      <c r="P4148" s="710">
        <v>3.3</v>
      </c>
      <c r="Q4148" s="737">
        <v>5.6</v>
      </c>
    </row>
    <row r="4149" spans="1:17" ht="15" thickBot="1" x14ac:dyDescent="0.4">
      <c r="A4149" s="594">
        <v>15</v>
      </c>
      <c r="B4149" s="671">
        <v>30.48</v>
      </c>
      <c r="C4149" s="671">
        <v>29.439999999999998</v>
      </c>
      <c r="D4149" s="675">
        <v>29.6</v>
      </c>
      <c r="E4149" s="707">
        <v>0</v>
      </c>
      <c r="F4149" s="675">
        <v>30.72</v>
      </c>
      <c r="G4149" s="670">
        <v>35.4</v>
      </c>
      <c r="H4149" s="670">
        <v>19</v>
      </c>
      <c r="I4149" s="732">
        <v>96</v>
      </c>
      <c r="J4149" s="811">
        <v>47</v>
      </c>
      <c r="K4149" s="707">
        <v>0</v>
      </c>
      <c r="L4149" s="732">
        <v>5.88</v>
      </c>
      <c r="M4149" s="671">
        <v>0.82</v>
      </c>
      <c r="N4149" s="626">
        <v>0.16</v>
      </c>
      <c r="O4149" s="740">
        <f t="shared" si="781"/>
        <v>0.49</v>
      </c>
      <c r="P4149" s="835">
        <v>6.15</v>
      </c>
      <c r="Q4149" s="626">
        <f t="shared" ref="Q4149:Q4150" si="784">$Q$4030</f>
        <v>0</v>
      </c>
    </row>
    <row r="4150" spans="1:17" ht="15" thickBot="1" x14ac:dyDescent="0.4">
      <c r="A4150" s="594">
        <v>16</v>
      </c>
      <c r="B4150" s="671">
        <v>31.880000000000003</v>
      </c>
      <c r="C4150" s="671">
        <v>30.639999999999997</v>
      </c>
      <c r="D4150" s="675">
        <v>30.4</v>
      </c>
      <c r="E4150" s="707">
        <v>0</v>
      </c>
      <c r="F4150" s="675">
        <v>30.68</v>
      </c>
      <c r="G4150" s="670">
        <v>36.6</v>
      </c>
      <c r="H4150" s="670">
        <v>21.6</v>
      </c>
      <c r="I4150" s="732">
        <v>92</v>
      </c>
      <c r="J4150" s="811">
        <v>42</v>
      </c>
      <c r="K4150" s="707">
        <v>0</v>
      </c>
      <c r="L4150" s="732">
        <v>6.4</v>
      </c>
      <c r="M4150" s="671">
        <v>1</v>
      </c>
      <c r="N4150" s="678">
        <v>0.37</v>
      </c>
      <c r="O4150" s="740">
        <f t="shared" si="781"/>
        <v>0.68500000000000005</v>
      </c>
      <c r="P4150" s="627">
        <v>6.45</v>
      </c>
      <c r="Q4150" s="626">
        <f t="shared" si="784"/>
        <v>0</v>
      </c>
    </row>
    <row r="4151" spans="1:17" ht="15" thickBot="1" x14ac:dyDescent="0.4">
      <c r="A4151" s="594">
        <v>17</v>
      </c>
      <c r="B4151" s="671">
        <v>32.68</v>
      </c>
      <c r="C4151" s="671">
        <v>31.360000000000003</v>
      </c>
      <c r="D4151" s="675">
        <v>30.840000000000003</v>
      </c>
      <c r="E4151" s="707">
        <v>0</v>
      </c>
      <c r="F4151" s="675">
        <v>30.959999999999997</v>
      </c>
      <c r="G4151" s="670">
        <v>37.200000000000003</v>
      </c>
      <c r="H4151" s="670">
        <v>20</v>
      </c>
      <c r="I4151" s="732">
        <v>96</v>
      </c>
      <c r="J4151" s="811">
        <v>39</v>
      </c>
      <c r="K4151" s="707">
        <v>0</v>
      </c>
      <c r="L4151" s="732">
        <v>7.4</v>
      </c>
      <c r="M4151" s="671">
        <v>1.03</v>
      </c>
      <c r="N4151" s="678">
        <v>0.89</v>
      </c>
      <c r="O4151" s="740">
        <f t="shared" si="781"/>
        <v>0.96</v>
      </c>
      <c r="P4151" s="736">
        <v>10.1</v>
      </c>
      <c r="Q4151" s="852">
        <v>14.4</v>
      </c>
    </row>
    <row r="4152" spans="1:17" ht="15" thickBot="1" x14ac:dyDescent="0.4">
      <c r="A4152" s="594">
        <v>18</v>
      </c>
      <c r="B4152" s="671">
        <v>28</v>
      </c>
      <c r="C4152" s="671">
        <v>30.120000000000005</v>
      </c>
      <c r="D4152" s="675">
        <v>31.080000000000002</v>
      </c>
      <c r="E4152" s="707">
        <v>0</v>
      </c>
      <c r="F4152" s="675">
        <v>30.68</v>
      </c>
      <c r="G4152" s="670">
        <v>34</v>
      </c>
      <c r="H4152" s="670">
        <v>19.8</v>
      </c>
      <c r="I4152" s="732">
        <v>96</v>
      </c>
      <c r="J4152" s="811">
        <v>84</v>
      </c>
      <c r="K4152" s="707">
        <v>0</v>
      </c>
      <c r="L4152" s="732">
        <v>1.56</v>
      </c>
      <c r="M4152" s="630">
        <v>0.69</v>
      </c>
      <c r="N4152" s="671">
        <v>0.08</v>
      </c>
      <c r="O4152" s="740">
        <f t="shared" si="781"/>
        <v>0.38499999999999995</v>
      </c>
      <c r="P4152" s="736">
        <v>0</v>
      </c>
      <c r="Q4152" s="737">
        <v>7</v>
      </c>
    </row>
    <row r="4153" spans="1:17" ht="15" thickBot="1" x14ac:dyDescent="0.4">
      <c r="A4153" s="594">
        <v>19</v>
      </c>
      <c r="B4153" s="671">
        <v>29.04</v>
      </c>
      <c r="C4153" s="671">
        <v>28.959999999999997</v>
      </c>
      <c r="D4153" s="675">
        <v>29.32</v>
      </c>
      <c r="E4153" s="707">
        <v>0</v>
      </c>
      <c r="F4153" s="675">
        <v>30.68</v>
      </c>
      <c r="G4153" s="670">
        <v>32.4</v>
      </c>
      <c r="H4153" s="670">
        <v>20.2</v>
      </c>
      <c r="I4153" s="732">
        <v>96</v>
      </c>
      <c r="J4153" s="811">
        <v>66</v>
      </c>
      <c r="K4153" s="707">
        <v>0</v>
      </c>
      <c r="L4153" s="732">
        <v>5.4</v>
      </c>
      <c r="M4153" s="671">
        <v>0.81</v>
      </c>
      <c r="N4153" s="671">
        <v>0.32</v>
      </c>
      <c r="O4153" s="740">
        <f t="shared" si="781"/>
        <v>0.56500000000000006</v>
      </c>
      <c r="P4153" s="627">
        <v>3.35</v>
      </c>
      <c r="Q4153" s="626">
        <f t="shared" ref="Q4153:Q4154" si="785">$Q$4030</f>
        <v>0</v>
      </c>
    </row>
    <row r="4154" spans="1:17" ht="15" thickBot="1" x14ac:dyDescent="0.4">
      <c r="A4154" s="735">
        <v>20</v>
      </c>
      <c r="B4154" s="671">
        <v>30.560000000000002</v>
      </c>
      <c r="C4154" s="671">
        <v>29.560000000000002</v>
      </c>
      <c r="D4154" s="675">
        <v>29.439999999999998</v>
      </c>
      <c r="E4154" s="707">
        <v>0</v>
      </c>
      <c r="F4154" s="675">
        <v>30.76</v>
      </c>
      <c r="G4154" s="825">
        <v>35.4</v>
      </c>
      <c r="H4154" s="825">
        <v>21.2</v>
      </c>
      <c r="I4154" s="834">
        <v>96</v>
      </c>
      <c r="J4154" s="811">
        <v>42</v>
      </c>
      <c r="K4154" s="707">
        <v>0</v>
      </c>
      <c r="L4154" s="732">
        <v>5.68</v>
      </c>
      <c r="M4154" s="758">
        <v>1.04</v>
      </c>
      <c r="N4154" s="568">
        <v>0.22</v>
      </c>
      <c r="O4154" s="740">
        <f t="shared" si="781"/>
        <v>0.63</v>
      </c>
      <c r="P4154" s="835">
        <v>6.5</v>
      </c>
      <c r="Q4154" s="626">
        <f t="shared" si="785"/>
        <v>0</v>
      </c>
    </row>
    <row r="4155" spans="1:17" x14ac:dyDescent="0.35">
      <c r="A4155" s="735" t="s">
        <v>16</v>
      </c>
      <c r="B4155" s="671">
        <f>SUM(B4145:B4154)</f>
        <v>304.8</v>
      </c>
      <c r="C4155" s="671">
        <f>SUM(C4145:C4154)</f>
        <v>299.95999999999998</v>
      </c>
      <c r="D4155" s="671">
        <f>SUM(D4145:D4154)</f>
        <v>300.52000000000004</v>
      </c>
      <c r="E4155" s="707">
        <v>0</v>
      </c>
      <c r="F4155" s="671">
        <f>SUM(F4145:F4154)</f>
        <v>307.2</v>
      </c>
      <c r="G4155" s="671">
        <f>SUM(G4145:G4154)</f>
        <v>346.4</v>
      </c>
      <c r="H4155" s="671">
        <f>SUM(H4145:H4154)</f>
        <v>200.99999999999997</v>
      </c>
      <c r="I4155" s="671">
        <f>SUM(I4145:I4154)</f>
        <v>944</v>
      </c>
      <c r="J4155" s="671">
        <f>SUM(J4145:J4154)</f>
        <v>545</v>
      </c>
      <c r="K4155" s="707">
        <v>0</v>
      </c>
      <c r="L4155" s="671">
        <f>SUM(L4145:L4154)</f>
        <v>51.94</v>
      </c>
      <c r="M4155" s="671">
        <f>SUM(M4145:M4154)</f>
        <v>9.5300000000000011</v>
      </c>
      <c r="N4155" s="671">
        <f>SUM(N4145:N4154)</f>
        <v>3.6700000000000004</v>
      </c>
      <c r="O4155" s="740">
        <f t="shared" si="781"/>
        <v>6.6000000000000005</v>
      </c>
      <c r="P4155" s="671"/>
      <c r="Q4155" s="671"/>
    </row>
    <row r="4156" spans="1:17" ht="15" thickBot="1" x14ac:dyDescent="0.4">
      <c r="A4156" s="735" t="s">
        <v>18</v>
      </c>
      <c r="B4156" s="671">
        <f>AVERAGE(B4145:B4154)</f>
        <v>30.48</v>
      </c>
      <c r="C4156" s="671">
        <f>AVERAGE(C4145:C4154)</f>
        <v>29.995999999999999</v>
      </c>
      <c r="D4156" s="671">
        <f>AVERAGE(D4145:D4154)</f>
        <v>30.052000000000003</v>
      </c>
      <c r="E4156" s="707">
        <v>0</v>
      </c>
      <c r="F4156" s="671">
        <f>AVERAGE(F4145:F4154)</f>
        <v>30.72</v>
      </c>
      <c r="G4156" s="671">
        <f>AVERAGE(G4145:G4154)</f>
        <v>34.64</v>
      </c>
      <c r="H4156" s="671">
        <f>AVERAGE(H4145:H4154)</f>
        <v>20.099999999999998</v>
      </c>
      <c r="I4156" s="671">
        <f>AVERAGE(I4145:I4154)</f>
        <v>94.4</v>
      </c>
      <c r="J4156" s="671">
        <f>AVERAGE(J4145:J4154)</f>
        <v>54.5</v>
      </c>
      <c r="K4156" s="707">
        <v>0</v>
      </c>
      <c r="L4156" s="671">
        <f>AVERAGE(L4145:L4154)</f>
        <v>5.194</v>
      </c>
      <c r="M4156" s="671">
        <f>AVERAGE(M4145:M4154)</f>
        <v>0.95300000000000007</v>
      </c>
      <c r="N4156" s="671">
        <f>AVERAGE(N4145:N4154)</f>
        <v>0.36700000000000005</v>
      </c>
      <c r="O4156" s="740">
        <f t="shared" si="781"/>
        <v>0.66</v>
      </c>
      <c r="P4156" s="671"/>
      <c r="Q4156" s="671"/>
    </row>
    <row r="4157" spans="1:17" ht="15" thickBot="1" x14ac:dyDescent="0.4">
      <c r="A4157" s="735">
        <v>21</v>
      </c>
      <c r="B4157" s="671">
        <v>31.8</v>
      </c>
      <c r="C4157" s="671">
        <v>30.52</v>
      </c>
      <c r="D4157" s="675">
        <v>30.2</v>
      </c>
      <c r="E4157" s="707">
        <v>0</v>
      </c>
      <c r="F4157" s="675">
        <v>30.8</v>
      </c>
      <c r="G4157" s="627">
        <v>36.4</v>
      </c>
      <c r="H4157" s="627">
        <v>21</v>
      </c>
      <c r="I4157" s="737">
        <v>96</v>
      </c>
      <c r="J4157" s="811">
        <v>42</v>
      </c>
      <c r="K4157" s="707">
        <v>0</v>
      </c>
      <c r="L4157" s="732">
        <v>8</v>
      </c>
      <c r="M4157" s="627">
        <v>1.06</v>
      </c>
      <c r="N4157" s="627">
        <v>0.21</v>
      </c>
      <c r="O4157" s="740">
        <f t="shared" si="781"/>
        <v>0.63500000000000001</v>
      </c>
      <c r="P4157" s="627">
        <v>9</v>
      </c>
      <c r="Q4157" s="626">
        <f t="shared" ref="Q4157:Q4159" si="786">$Q$4030</f>
        <v>0</v>
      </c>
    </row>
    <row r="4158" spans="1:17" ht="15" thickBot="1" x14ac:dyDescent="0.4">
      <c r="A4158" s="594">
        <v>22</v>
      </c>
      <c r="B4158" s="671">
        <v>29.76</v>
      </c>
      <c r="C4158" s="671">
        <v>30.880000000000003</v>
      </c>
      <c r="D4158" s="675">
        <v>30.76</v>
      </c>
      <c r="E4158" s="707">
        <v>0</v>
      </c>
      <c r="F4158" s="675">
        <v>30.76</v>
      </c>
      <c r="G4158" s="627">
        <v>35.799999999999997</v>
      </c>
      <c r="H4158" s="627">
        <v>20</v>
      </c>
      <c r="I4158" s="737">
        <v>96</v>
      </c>
      <c r="J4158" s="811">
        <v>42</v>
      </c>
      <c r="K4158" s="707">
        <v>0</v>
      </c>
      <c r="L4158" s="732">
        <v>7.6800000000000006</v>
      </c>
      <c r="M4158" s="627">
        <v>1.1499999999999999</v>
      </c>
      <c r="N4158" s="627">
        <v>0.39</v>
      </c>
      <c r="O4158" s="740">
        <f t="shared" si="781"/>
        <v>0.77</v>
      </c>
      <c r="P4158" s="627">
        <v>6.25</v>
      </c>
      <c r="Q4158" s="626">
        <f t="shared" si="786"/>
        <v>0</v>
      </c>
    </row>
    <row r="4159" spans="1:17" ht="15" thickBot="1" x14ac:dyDescent="0.4">
      <c r="A4159" s="594">
        <v>23</v>
      </c>
      <c r="B4159" s="671">
        <v>30.04</v>
      </c>
      <c r="C4159" s="671">
        <v>30.360000000000003</v>
      </c>
      <c r="D4159" s="675">
        <v>31</v>
      </c>
      <c r="E4159" s="707">
        <v>0</v>
      </c>
      <c r="F4159" s="675">
        <v>30.8</v>
      </c>
      <c r="G4159" s="736">
        <v>36</v>
      </c>
      <c r="H4159" s="826">
        <v>22</v>
      </c>
      <c r="I4159" s="739">
        <v>84</v>
      </c>
      <c r="J4159" s="809">
        <v>55</v>
      </c>
      <c r="K4159" s="707">
        <v>0</v>
      </c>
      <c r="L4159" s="732">
        <v>4.16</v>
      </c>
      <c r="M4159" s="740">
        <v>1.03</v>
      </c>
      <c r="N4159" s="740">
        <v>0.33</v>
      </c>
      <c r="O4159" s="740">
        <f t="shared" si="781"/>
        <v>0.68</v>
      </c>
      <c r="P4159" s="826">
        <v>4.1500000000000004</v>
      </c>
      <c r="Q4159" s="626">
        <f t="shared" si="786"/>
        <v>0</v>
      </c>
    </row>
    <row r="4160" spans="1:17" ht="15" thickBot="1" x14ac:dyDescent="0.4">
      <c r="A4160" s="594">
        <v>24</v>
      </c>
      <c r="B4160" s="671">
        <v>31.880000000000003</v>
      </c>
      <c r="C4160" s="671">
        <v>30.839999999999996</v>
      </c>
      <c r="D4160" s="675">
        <v>30.559999999999995</v>
      </c>
      <c r="E4160" s="707">
        <v>0</v>
      </c>
      <c r="F4160" s="675">
        <v>30.880000000000003</v>
      </c>
      <c r="G4160" s="736">
        <v>36.4</v>
      </c>
      <c r="H4160" s="736">
        <v>20.6</v>
      </c>
      <c r="I4160" s="739">
        <v>92</v>
      </c>
      <c r="J4160" s="809">
        <v>42</v>
      </c>
      <c r="K4160" s="707">
        <v>0</v>
      </c>
      <c r="L4160" s="732">
        <v>5.4</v>
      </c>
      <c r="M4160" s="740">
        <v>1</v>
      </c>
      <c r="N4160" s="740">
        <v>0.89</v>
      </c>
      <c r="O4160" s="740">
        <f t="shared" si="781"/>
        <v>0.94500000000000006</v>
      </c>
      <c r="P4160" s="826">
        <v>7.45</v>
      </c>
      <c r="Q4160" s="732">
        <v>12.4</v>
      </c>
    </row>
    <row r="4161" spans="1:17" ht="15" thickBot="1" x14ac:dyDescent="0.4">
      <c r="A4161" s="594">
        <v>25</v>
      </c>
      <c r="B4161" s="671">
        <v>30.24</v>
      </c>
      <c r="C4161" s="671">
        <v>30.439999999999998</v>
      </c>
      <c r="D4161" s="675">
        <v>30.68</v>
      </c>
      <c r="E4161" s="707">
        <v>0</v>
      </c>
      <c r="F4161" s="675">
        <v>30.76</v>
      </c>
      <c r="G4161" s="736">
        <v>35.799999999999997</v>
      </c>
      <c r="H4161" s="736">
        <v>21.2</v>
      </c>
      <c r="I4161" s="739">
        <v>96</v>
      </c>
      <c r="J4161" s="809">
        <v>55</v>
      </c>
      <c r="K4161" s="707">
        <v>0</v>
      </c>
      <c r="L4161" s="732">
        <v>5.26</v>
      </c>
      <c r="M4161" s="740">
        <v>0.76</v>
      </c>
      <c r="N4161" s="740">
        <v>0.24</v>
      </c>
      <c r="O4161" s="740">
        <f t="shared" si="781"/>
        <v>0.5</v>
      </c>
      <c r="P4161" s="826">
        <v>4.05</v>
      </c>
      <c r="Q4161" s="626">
        <f t="shared" ref="Q4161:Q4162" si="787">$Q$4030</f>
        <v>0</v>
      </c>
    </row>
    <row r="4162" spans="1:17" ht="15" thickBot="1" x14ac:dyDescent="0.4">
      <c r="A4162" s="594">
        <v>26</v>
      </c>
      <c r="B4162" s="671">
        <v>31.439999999999998</v>
      </c>
      <c r="C4162" s="581">
        <v>30.4</v>
      </c>
      <c r="D4162" s="627">
        <v>30.360000000000003</v>
      </c>
      <c r="E4162" s="707">
        <v>0</v>
      </c>
      <c r="F4162" s="627">
        <v>30.8</v>
      </c>
      <c r="G4162" s="736">
        <v>36.4</v>
      </c>
      <c r="H4162" s="736">
        <v>18.399999999999999</v>
      </c>
      <c r="I4162" s="739">
        <v>96</v>
      </c>
      <c r="J4162" s="809">
        <v>42</v>
      </c>
      <c r="K4162" s="707">
        <v>0</v>
      </c>
      <c r="L4162" s="732">
        <v>5.8</v>
      </c>
      <c r="M4162" s="740">
        <v>0.95</v>
      </c>
      <c r="N4162" s="740">
        <v>0.15</v>
      </c>
      <c r="O4162" s="740">
        <f t="shared" si="781"/>
        <v>0.54999999999999993</v>
      </c>
      <c r="P4162" s="826">
        <v>10</v>
      </c>
      <c r="Q4162" s="626">
        <f t="shared" si="787"/>
        <v>0</v>
      </c>
    </row>
    <row r="4163" spans="1:17" ht="15" thickBot="1" x14ac:dyDescent="0.4">
      <c r="A4163" s="594">
        <v>27</v>
      </c>
      <c r="B4163" s="671">
        <v>31.6</v>
      </c>
      <c r="C4163" s="581">
        <v>30.919999999999998</v>
      </c>
      <c r="D4163" s="627">
        <v>30.8</v>
      </c>
      <c r="E4163" s="707">
        <v>0</v>
      </c>
      <c r="F4163" s="627">
        <v>30.839999999999996</v>
      </c>
      <c r="G4163" s="736">
        <v>36.4</v>
      </c>
      <c r="H4163" s="736">
        <v>18.600000000000001</v>
      </c>
      <c r="I4163" s="739">
        <v>96</v>
      </c>
      <c r="J4163" s="809">
        <v>41</v>
      </c>
      <c r="K4163" s="707">
        <v>0</v>
      </c>
      <c r="L4163" s="732">
        <v>6.6</v>
      </c>
      <c r="M4163" s="740">
        <v>0.94</v>
      </c>
      <c r="N4163" s="740">
        <v>0.39</v>
      </c>
      <c r="O4163" s="740">
        <f t="shared" si="781"/>
        <v>0.66500000000000004</v>
      </c>
      <c r="P4163" s="826">
        <v>6.2</v>
      </c>
      <c r="Q4163" s="627">
        <v>8.6</v>
      </c>
    </row>
    <row r="4164" spans="1:17" ht="15" thickBot="1" x14ac:dyDescent="0.4">
      <c r="A4164" s="594">
        <v>28</v>
      </c>
      <c r="B4164" s="581">
        <v>31</v>
      </c>
      <c r="C4164" s="581">
        <v>30.679999999999996</v>
      </c>
      <c r="D4164" s="627">
        <v>30.879999999999995</v>
      </c>
      <c r="E4164" s="707">
        <v>0</v>
      </c>
      <c r="F4164" s="627">
        <v>30.720000000000006</v>
      </c>
      <c r="G4164" s="846">
        <v>34.4</v>
      </c>
      <c r="H4164" s="847">
        <v>21.2</v>
      </c>
      <c r="I4164" s="836">
        <v>96</v>
      </c>
      <c r="J4164" s="809">
        <v>50</v>
      </c>
      <c r="K4164" s="707">
        <v>0</v>
      </c>
      <c r="L4164" s="627">
        <v>2.92</v>
      </c>
      <c r="M4164" s="848">
        <v>1.18</v>
      </c>
      <c r="N4164" s="849">
        <v>0.53</v>
      </c>
      <c r="O4164" s="740">
        <f t="shared" si="781"/>
        <v>0.85499999999999998</v>
      </c>
      <c r="P4164" s="835">
        <v>7</v>
      </c>
      <c r="Q4164" s="834">
        <v>4.5999999999999996</v>
      </c>
    </row>
    <row r="4165" spans="1:17" ht="15" thickBot="1" x14ac:dyDescent="0.4">
      <c r="A4165" s="594">
        <v>29</v>
      </c>
      <c r="B4165" s="581">
        <v>30.04</v>
      </c>
      <c r="C4165" s="581">
        <v>30.160000000000004</v>
      </c>
      <c r="D4165" s="627">
        <v>30.68</v>
      </c>
      <c r="E4165" s="707">
        <v>0</v>
      </c>
      <c r="F4165" s="627">
        <v>30.880000000000003</v>
      </c>
      <c r="G4165" s="736">
        <v>32.4</v>
      </c>
      <c r="H4165" s="736">
        <v>20</v>
      </c>
      <c r="I4165" s="839">
        <v>96</v>
      </c>
      <c r="J4165" s="809">
        <v>71</v>
      </c>
      <c r="K4165" s="707">
        <v>0</v>
      </c>
      <c r="L4165" s="627">
        <v>4.38</v>
      </c>
      <c r="M4165" s="740">
        <v>1.1200000000000001</v>
      </c>
      <c r="N4165" s="740">
        <v>1.08</v>
      </c>
      <c r="O4165" s="740">
        <f t="shared" si="781"/>
        <v>1.1000000000000001</v>
      </c>
      <c r="P4165" s="736">
        <v>1.3</v>
      </c>
      <c r="Q4165" s="737">
        <v>2.5</v>
      </c>
    </row>
    <row r="4166" spans="1:17" ht="15" thickBot="1" x14ac:dyDescent="0.4">
      <c r="A4166" s="594">
        <v>30</v>
      </c>
      <c r="B4166" s="581">
        <v>30.079999999999995</v>
      </c>
      <c r="C4166" s="581">
        <v>29.32</v>
      </c>
      <c r="D4166" s="627">
        <v>29.96</v>
      </c>
      <c r="E4166" s="707">
        <v>0</v>
      </c>
      <c r="F4166" s="627">
        <v>30.72</v>
      </c>
      <c r="G4166" s="736">
        <v>32.200000000000003</v>
      </c>
      <c r="H4166" s="736">
        <v>20.6</v>
      </c>
      <c r="I4166" s="739">
        <v>96</v>
      </c>
      <c r="J4166" s="809">
        <v>55</v>
      </c>
      <c r="K4166" s="707">
        <v>0</v>
      </c>
      <c r="L4166" s="627">
        <v>4.2799999999999994</v>
      </c>
      <c r="M4166" s="740">
        <v>1</v>
      </c>
      <c r="N4166" s="740">
        <v>0.43</v>
      </c>
      <c r="O4166" s="740">
        <f t="shared" si="781"/>
        <v>0.71499999999999997</v>
      </c>
      <c r="P4166" s="736">
        <v>5</v>
      </c>
      <c r="Q4166" s="626">
        <f t="shared" ref="Q4166:Q4167" si="788">$Q$4030</f>
        <v>0</v>
      </c>
    </row>
    <row r="4167" spans="1:17" ht="15" thickBot="1" x14ac:dyDescent="0.4">
      <c r="A4167" s="689">
        <v>31</v>
      </c>
      <c r="B4167" s="581">
        <v>30.96</v>
      </c>
      <c r="C4167" s="581">
        <v>30.719999999999992</v>
      </c>
      <c r="D4167" s="627">
        <v>29.840000000000003</v>
      </c>
      <c r="E4167" s="707">
        <v>0</v>
      </c>
      <c r="F4167" s="627">
        <v>30.879999999999995</v>
      </c>
      <c r="G4167" s="844">
        <v>35.799999999999997</v>
      </c>
      <c r="H4167" s="844">
        <v>18.600000000000001</v>
      </c>
      <c r="I4167" s="739">
        <v>96</v>
      </c>
      <c r="J4167" s="823">
        <v>48</v>
      </c>
      <c r="K4167" s="707">
        <v>0</v>
      </c>
      <c r="L4167" s="627">
        <v>7.54</v>
      </c>
      <c r="M4167" s="850">
        <v>0.92</v>
      </c>
      <c r="N4167" s="850">
        <v>1.75</v>
      </c>
      <c r="O4167" s="740">
        <f t="shared" si="781"/>
        <v>1.335</v>
      </c>
      <c r="P4167" s="844">
        <v>9</v>
      </c>
      <c r="Q4167" s="626">
        <f t="shared" si="788"/>
        <v>0</v>
      </c>
    </row>
    <row r="4168" spans="1:17" x14ac:dyDescent="0.35">
      <c r="A4168" s="580" t="s">
        <v>16</v>
      </c>
      <c r="B4168" s="583">
        <f>SUM(B4157:B4167)</f>
        <v>338.84</v>
      </c>
      <c r="C4168" s="583">
        <f>SUM(C4157:C4167)</f>
        <v>335.23999999999995</v>
      </c>
      <c r="D4168" s="583">
        <f>SUM(D4157:D4167)</f>
        <v>335.72</v>
      </c>
      <c r="E4168" s="707">
        <v>0</v>
      </c>
      <c r="F4168" s="583">
        <f>SUM(F4157:F4167)</f>
        <v>338.84000000000003</v>
      </c>
      <c r="G4168" s="583">
        <f>SUM(G4157:G4167)</f>
        <v>387.99999999999994</v>
      </c>
      <c r="H4168" s="583">
        <f>SUM(H4157:H4167)</f>
        <v>222.19999999999996</v>
      </c>
      <c r="I4168" s="583">
        <f>SUM(I4157:I4167)</f>
        <v>1040</v>
      </c>
      <c r="J4168" s="583">
        <f>SUM(J4157:J4167)</f>
        <v>543</v>
      </c>
      <c r="K4168" s="707">
        <v>0</v>
      </c>
      <c r="L4168" s="583">
        <f>SUM(L4157:L4167)</f>
        <v>62.02</v>
      </c>
      <c r="M4168" s="583">
        <f>SUM(M4157:M4167)</f>
        <v>11.110000000000001</v>
      </c>
      <c r="N4168" s="583">
        <f>SUM(N4157:N4167)</f>
        <v>6.39</v>
      </c>
      <c r="O4168" s="740">
        <f t="shared" si="781"/>
        <v>8.75</v>
      </c>
      <c r="P4168" s="583"/>
      <c r="Q4168" s="583"/>
    </row>
    <row r="4169" spans="1:17" x14ac:dyDescent="0.35">
      <c r="A4169" s="580" t="s">
        <v>18</v>
      </c>
      <c r="B4169" s="583">
        <f>AVERAGE(B4157:B4167)</f>
        <v>30.803636363636361</v>
      </c>
      <c r="C4169" s="583">
        <f>AVERAGE(C4157:C4167)</f>
        <v>30.476363636363633</v>
      </c>
      <c r="D4169" s="583">
        <f>AVERAGE(D4157:D4167)</f>
        <v>30.520000000000003</v>
      </c>
      <c r="E4169" s="707">
        <v>0</v>
      </c>
      <c r="F4169" s="583">
        <f>AVERAGE(F4157:F4167)</f>
        <v>30.803636363636368</v>
      </c>
      <c r="G4169" s="583">
        <f>AVERAGE(G4157:G4167)</f>
        <v>35.272727272727266</v>
      </c>
      <c r="H4169" s="583">
        <f>AVERAGE(H4157:H4167)</f>
        <v>20.199999999999996</v>
      </c>
      <c r="I4169" s="583">
        <f>AVERAGE(I4157:I4167)</f>
        <v>94.545454545454547</v>
      </c>
      <c r="J4169" s="583">
        <f>AVERAGE(J4157:J4167)</f>
        <v>49.363636363636367</v>
      </c>
      <c r="K4169" s="707">
        <v>0</v>
      </c>
      <c r="L4169" s="583">
        <f>AVERAGE(L4157:L4167)</f>
        <v>5.6381818181818186</v>
      </c>
      <c r="M4169" s="583">
        <f>AVERAGE(M4157:M4167)</f>
        <v>1.01</v>
      </c>
      <c r="N4169" s="583">
        <f>AVERAGE(N4157:N4167)</f>
        <v>0.58090909090909093</v>
      </c>
      <c r="O4169" s="740">
        <f t="shared" si="781"/>
        <v>0.79545454545454541</v>
      </c>
      <c r="P4169" s="583"/>
      <c r="Q4169" s="583"/>
    </row>
    <row r="4170" spans="1:17" x14ac:dyDescent="0.35">
      <c r="A4170" s="580" t="s">
        <v>49</v>
      </c>
      <c r="B4170" s="583">
        <f>B4168+B4155+B4143</f>
        <v>942.92</v>
      </c>
      <c r="C4170" s="583">
        <f>C4168+C4155+C4143</f>
        <v>931.76</v>
      </c>
      <c r="D4170" s="583">
        <f>D4168+D4155+D4143</f>
        <v>935.36000000000013</v>
      </c>
      <c r="E4170" s="707">
        <v>0</v>
      </c>
      <c r="F4170" s="583">
        <f>F4168+F4155+F4143</f>
        <v>953.59999999999991</v>
      </c>
      <c r="G4170" s="583">
        <f>G4168+G4155+G4143</f>
        <v>1071.3999999999999</v>
      </c>
      <c r="H4170" s="583">
        <f>H4168+H4155+H4143</f>
        <v>621.19999999999993</v>
      </c>
      <c r="I4170" s="583">
        <f>I4168+I4155+I4143</f>
        <v>2908</v>
      </c>
      <c r="J4170" s="583">
        <f>J4168+J4155+J4143</f>
        <v>1635</v>
      </c>
      <c r="K4170" s="707">
        <v>0</v>
      </c>
      <c r="L4170" s="583">
        <f>L4168+L4155+L4143</f>
        <v>163.02000000000001</v>
      </c>
      <c r="M4170" s="583">
        <f>M4168+M4155+M4143</f>
        <v>30.25</v>
      </c>
      <c r="N4170" s="583">
        <f>N4168+N4155+N4143</f>
        <v>14.55</v>
      </c>
      <c r="O4170" s="740">
        <f t="shared" si="781"/>
        <v>22.4</v>
      </c>
      <c r="P4170" s="583"/>
      <c r="Q4170" s="583"/>
    </row>
    <row r="4171" spans="1:17" x14ac:dyDescent="0.35">
      <c r="A4171" s="580" t="s">
        <v>21</v>
      </c>
      <c r="B4171" s="626">
        <f>B4170/31</f>
        <v>30.416774193548385</v>
      </c>
      <c r="C4171" s="626">
        <f>C4170/31</f>
        <v>30.056774193548385</v>
      </c>
      <c r="D4171" s="626">
        <f>D4170/31</f>
        <v>30.172903225806454</v>
      </c>
      <c r="E4171" s="707">
        <v>0</v>
      </c>
      <c r="F4171" s="626">
        <f>F4170/31</f>
        <v>30.761290322580642</v>
      </c>
      <c r="G4171" s="626">
        <f>G4170/31</f>
        <v>34.561290322580639</v>
      </c>
      <c r="H4171" s="626">
        <f>H4170/31</f>
        <v>20.038709677419352</v>
      </c>
      <c r="I4171" s="626">
        <f>I4170/31</f>
        <v>93.806451612903231</v>
      </c>
      <c r="J4171" s="626">
        <f>J4170/31</f>
        <v>52.741935483870968</v>
      </c>
      <c r="K4171" s="707">
        <v>0</v>
      </c>
      <c r="L4171" s="626">
        <f>L4170/31</f>
        <v>5.2587096774193549</v>
      </c>
      <c r="M4171" s="626">
        <f>M4170/31</f>
        <v>0.97580645161290325</v>
      </c>
      <c r="N4171" s="626">
        <f>N4170/31</f>
        <v>0.46935483870967742</v>
      </c>
      <c r="O4171" s="740">
        <f t="shared" si="781"/>
        <v>0.72258064516129039</v>
      </c>
      <c r="P4171" s="626"/>
      <c r="Q4171" s="626"/>
    </row>
    <row r="4172" spans="1:17" ht="21" thickBot="1" x14ac:dyDescent="0.4">
      <c r="A4172" s="634"/>
      <c r="B4172" s="1608" t="s">
        <v>446</v>
      </c>
      <c r="C4172" s="1608"/>
      <c r="D4172" s="1608"/>
      <c r="E4172" s="1608"/>
      <c r="F4172" s="1608"/>
      <c r="G4172" s="1608"/>
      <c r="H4172" s="1608"/>
      <c r="I4172" s="1608"/>
      <c r="J4172" s="1608"/>
      <c r="K4172" s="1608"/>
      <c r="L4172" s="1608"/>
      <c r="M4172" s="1608"/>
      <c r="N4172" s="658"/>
      <c r="O4172" s="658"/>
      <c r="P4172" s="657"/>
      <c r="Q4172" s="634"/>
    </row>
    <row r="4173" spans="1:17" ht="32.25" customHeight="1" x14ac:dyDescent="0.35">
      <c r="A4173" s="1569" t="s">
        <v>1</v>
      </c>
      <c r="B4173" s="1460" t="s">
        <v>23</v>
      </c>
      <c r="C4173" s="1578"/>
      <c r="D4173" s="1578"/>
      <c r="E4173" s="1578"/>
      <c r="F4173" s="1571"/>
      <c r="G4173" s="1460" t="s">
        <v>24</v>
      </c>
      <c r="H4173" s="1571"/>
      <c r="I4173" s="1460" t="s">
        <v>4</v>
      </c>
      <c r="J4173" s="1571"/>
      <c r="K4173" s="1572" t="s">
        <v>5</v>
      </c>
      <c r="L4173" s="1573"/>
      <c r="M4173" s="1590" t="s">
        <v>6</v>
      </c>
      <c r="N4173" s="1591"/>
      <c r="O4173" s="1592"/>
      <c r="P4173" s="1593" t="s">
        <v>7</v>
      </c>
      <c r="Q4173" s="1593" t="s">
        <v>8</v>
      </c>
    </row>
    <row r="4174" spans="1:17" ht="26.5" thickBot="1" x14ac:dyDescent="0.4">
      <c r="A4174" s="1597"/>
      <c r="B4174" s="568" t="s">
        <v>396</v>
      </c>
      <c r="C4174" s="568" t="s">
        <v>399</v>
      </c>
      <c r="D4174" s="709" t="s">
        <v>322</v>
      </c>
      <c r="E4174" s="709" t="s">
        <v>228</v>
      </c>
      <c r="F4174" s="709" t="s">
        <v>229</v>
      </c>
      <c r="G4174" s="568" t="s">
        <v>9</v>
      </c>
      <c r="H4174" s="568" t="s">
        <v>10</v>
      </c>
      <c r="I4174" s="568" t="s">
        <v>9</v>
      </c>
      <c r="J4174" s="568" t="s">
        <v>10</v>
      </c>
      <c r="K4174" s="568" t="s">
        <v>11</v>
      </c>
      <c r="L4174" s="568" t="s">
        <v>12</v>
      </c>
      <c r="M4174" s="606" t="s">
        <v>13</v>
      </c>
      <c r="N4174" s="606" t="s">
        <v>14</v>
      </c>
      <c r="O4174" s="606" t="s">
        <v>15</v>
      </c>
      <c r="P4174" s="1606"/>
      <c r="Q4174" s="1579"/>
    </row>
    <row r="4175" spans="1:17" ht="15" thickBot="1" x14ac:dyDescent="0.4">
      <c r="A4175" s="735">
        <v>1</v>
      </c>
      <c r="B4175" s="627">
        <v>27.919999999999998</v>
      </c>
      <c r="C4175" s="627">
        <v>29.119999999999997</v>
      </c>
      <c r="D4175" s="627">
        <v>30.080000000000002</v>
      </c>
      <c r="E4175" s="707">
        <v>0</v>
      </c>
      <c r="F4175" s="627">
        <v>30.6</v>
      </c>
      <c r="G4175" s="808">
        <v>35</v>
      </c>
      <c r="H4175" s="808">
        <v>31.2</v>
      </c>
      <c r="I4175" s="809">
        <v>92</v>
      </c>
      <c r="J4175" s="809">
        <v>77</v>
      </c>
      <c r="K4175" s="707">
        <v>0</v>
      </c>
      <c r="L4175" s="737">
        <v>2.14</v>
      </c>
      <c r="M4175" s="808">
        <v>0.85</v>
      </c>
      <c r="N4175" s="808">
        <v>0.24</v>
      </c>
      <c r="O4175" s="740">
        <f>AVERAGE(M4175:N4175)</f>
        <v>0.54499999999999993</v>
      </c>
      <c r="P4175" s="841">
        <v>2</v>
      </c>
      <c r="Q4175" s="627">
        <v>8.1999999999999993</v>
      </c>
    </row>
    <row r="4176" spans="1:17" ht="15" thickBot="1" x14ac:dyDescent="0.4">
      <c r="A4176" s="735">
        <v>2</v>
      </c>
      <c r="B4176" s="581">
        <v>28.240000000000002</v>
      </c>
      <c r="C4176" s="581">
        <v>27.8</v>
      </c>
      <c r="D4176" s="627">
        <v>28.6</v>
      </c>
      <c r="E4176" s="707">
        <v>0</v>
      </c>
      <c r="F4176" s="707">
        <v>30.72</v>
      </c>
      <c r="G4176" s="810">
        <v>33.200000000000003</v>
      </c>
      <c r="H4176" s="810">
        <v>17.399999999999999</v>
      </c>
      <c r="I4176" s="809">
        <v>96</v>
      </c>
      <c r="J4176" s="811">
        <v>55</v>
      </c>
      <c r="K4176" s="707">
        <v>0</v>
      </c>
      <c r="L4176" s="732">
        <v>4.08</v>
      </c>
      <c r="M4176" s="808">
        <v>0.78</v>
      </c>
      <c r="N4176" s="808">
        <v>0.37</v>
      </c>
      <c r="O4176" s="740">
        <f t="shared" ref="O4176:O4212" si="789">AVERAGE(M4176:N4176)</f>
        <v>0.57499999999999996</v>
      </c>
      <c r="P4176" s="808">
        <v>1.2</v>
      </c>
      <c r="Q4176" s="626">
        <f t="shared" ref="Q4176:Q4180" si="790">$Q$4140</f>
        <v>4.4000000000000004</v>
      </c>
    </row>
    <row r="4177" spans="1:17" ht="15" thickBot="1" x14ac:dyDescent="0.4">
      <c r="A4177" s="594">
        <v>3</v>
      </c>
      <c r="B4177" s="581">
        <v>29.880000000000003</v>
      </c>
      <c r="C4177" s="581">
        <v>28.8</v>
      </c>
      <c r="D4177" s="627">
        <v>28.8</v>
      </c>
      <c r="E4177" s="707">
        <v>0</v>
      </c>
      <c r="F4177" s="627">
        <v>30.919999999999998</v>
      </c>
      <c r="G4177" s="810">
        <v>33.799999999999997</v>
      </c>
      <c r="H4177" s="810">
        <v>19</v>
      </c>
      <c r="I4177" s="822">
        <v>96</v>
      </c>
      <c r="J4177" s="811">
        <v>44</v>
      </c>
      <c r="K4177" s="707">
        <v>0</v>
      </c>
      <c r="L4177" s="732">
        <v>6.3</v>
      </c>
      <c r="M4177" s="808">
        <v>0.94</v>
      </c>
      <c r="N4177" s="808">
        <v>0.18</v>
      </c>
      <c r="O4177" s="740">
        <f t="shared" si="789"/>
        <v>0.55999999999999994</v>
      </c>
      <c r="P4177" s="808">
        <v>4.3499999999999996</v>
      </c>
      <c r="Q4177" s="626">
        <f t="shared" si="790"/>
        <v>4.4000000000000004</v>
      </c>
    </row>
    <row r="4178" spans="1:17" ht="15" thickBot="1" x14ac:dyDescent="0.4">
      <c r="A4178" s="594">
        <v>4</v>
      </c>
      <c r="B4178" s="627">
        <v>30.96</v>
      </c>
      <c r="C4178" s="627">
        <v>29.68</v>
      </c>
      <c r="D4178" s="581">
        <v>29.52</v>
      </c>
      <c r="E4178" s="707">
        <v>0</v>
      </c>
      <c r="F4178" s="627">
        <v>30.8</v>
      </c>
      <c r="G4178" s="810">
        <v>34.4</v>
      </c>
      <c r="H4178" s="810">
        <v>20</v>
      </c>
      <c r="I4178" s="822">
        <v>88</v>
      </c>
      <c r="J4178" s="811">
        <v>42</v>
      </c>
      <c r="K4178" s="707">
        <v>0</v>
      </c>
      <c r="L4178" s="732">
        <v>5.46</v>
      </c>
      <c r="M4178" s="808">
        <v>0.86</v>
      </c>
      <c r="N4178" s="640">
        <v>0.34</v>
      </c>
      <c r="O4178" s="740">
        <f t="shared" si="789"/>
        <v>0.6</v>
      </c>
      <c r="P4178" s="808">
        <v>7.3</v>
      </c>
      <c r="Q4178" s="626">
        <f t="shared" si="790"/>
        <v>4.4000000000000004</v>
      </c>
    </row>
    <row r="4179" spans="1:17" ht="15" thickBot="1" x14ac:dyDescent="0.4">
      <c r="A4179" s="594">
        <v>5</v>
      </c>
      <c r="B4179" s="627">
        <v>29.919999999999998</v>
      </c>
      <c r="C4179" s="627">
        <v>29.8</v>
      </c>
      <c r="D4179" s="581">
        <v>30.28</v>
      </c>
      <c r="E4179" s="707">
        <v>0</v>
      </c>
      <c r="F4179" s="627">
        <v>30.880000000000003</v>
      </c>
      <c r="G4179" s="810">
        <v>34.4</v>
      </c>
      <c r="H4179" s="810">
        <v>21</v>
      </c>
      <c r="I4179" s="822">
        <v>92</v>
      </c>
      <c r="J4179" s="811">
        <v>48</v>
      </c>
      <c r="K4179" s="707">
        <v>0</v>
      </c>
      <c r="L4179" s="732">
        <v>5.32</v>
      </c>
      <c r="M4179" s="640">
        <v>0.72</v>
      </c>
      <c r="N4179" s="813">
        <v>0.96</v>
      </c>
      <c r="O4179" s="740">
        <f t="shared" si="789"/>
        <v>0.84</v>
      </c>
      <c r="P4179" s="842">
        <v>3.3</v>
      </c>
      <c r="Q4179" s="626">
        <f t="shared" si="790"/>
        <v>4.4000000000000004</v>
      </c>
    </row>
    <row r="4180" spans="1:17" ht="15" thickBot="1" x14ac:dyDescent="0.4">
      <c r="A4180" s="594">
        <v>6</v>
      </c>
      <c r="B4180" s="604">
        <v>30.679999999999996</v>
      </c>
      <c r="C4180" s="581">
        <v>29.8</v>
      </c>
      <c r="D4180" s="581">
        <v>29.880000000000003</v>
      </c>
      <c r="E4180" s="707">
        <v>0</v>
      </c>
      <c r="F4180" s="627">
        <v>31</v>
      </c>
      <c r="G4180" s="810">
        <v>33.799999999999997</v>
      </c>
      <c r="H4180" s="845">
        <v>21</v>
      </c>
      <c r="I4180" s="822">
        <v>96</v>
      </c>
      <c r="J4180" s="811">
        <v>53</v>
      </c>
      <c r="K4180" s="707">
        <v>0</v>
      </c>
      <c r="L4180" s="732">
        <v>4.4799999999999995</v>
      </c>
      <c r="M4180" s="813">
        <v>1.05</v>
      </c>
      <c r="N4180" s="640">
        <v>0.18</v>
      </c>
      <c r="O4180" s="740">
        <f t="shared" si="789"/>
        <v>0.61499999999999999</v>
      </c>
      <c r="P4180" s="627">
        <v>5.3</v>
      </c>
      <c r="Q4180" s="626">
        <f t="shared" si="790"/>
        <v>4.4000000000000004</v>
      </c>
    </row>
    <row r="4181" spans="1:17" ht="15" thickBot="1" x14ac:dyDescent="0.4">
      <c r="A4181" s="594">
        <v>7</v>
      </c>
      <c r="B4181" s="581">
        <v>29.28</v>
      </c>
      <c r="C4181" s="581">
        <v>29.48</v>
      </c>
      <c r="D4181" s="627">
        <v>30.04</v>
      </c>
      <c r="E4181" s="707">
        <v>0</v>
      </c>
      <c r="F4181" s="627">
        <v>30.880000000000003</v>
      </c>
      <c r="G4181" s="810">
        <v>31.8</v>
      </c>
      <c r="H4181" s="845">
        <v>21.2</v>
      </c>
      <c r="I4181" s="822">
        <v>96</v>
      </c>
      <c r="J4181" s="811">
        <v>66</v>
      </c>
      <c r="K4181" s="707">
        <v>0</v>
      </c>
      <c r="L4181" s="732">
        <v>3.9</v>
      </c>
      <c r="M4181" s="640">
        <v>1.34</v>
      </c>
      <c r="N4181" s="813">
        <v>0.34</v>
      </c>
      <c r="O4181" s="740">
        <f t="shared" si="789"/>
        <v>0.84000000000000008</v>
      </c>
      <c r="P4181" s="627">
        <v>4</v>
      </c>
      <c r="Q4181" s="627">
        <v>14.2</v>
      </c>
    </row>
    <row r="4182" spans="1:17" ht="15" thickBot="1" x14ac:dyDescent="0.4">
      <c r="A4182" s="594">
        <v>8</v>
      </c>
      <c r="B4182" s="581">
        <v>29.160000000000004</v>
      </c>
      <c r="C4182" s="581">
        <v>29.080000000000002</v>
      </c>
      <c r="D4182" s="627">
        <v>29.48</v>
      </c>
      <c r="E4182" s="707">
        <v>0</v>
      </c>
      <c r="F4182" s="627">
        <v>30.639999999999997</v>
      </c>
      <c r="G4182" s="810">
        <v>32.200000000000003</v>
      </c>
      <c r="H4182" s="845">
        <v>20</v>
      </c>
      <c r="I4182" s="822">
        <v>96</v>
      </c>
      <c r="J4182" s="811">
        <v>63</v>
      </c>
      <c r="K4182" s="707">
        <v>0</v>
      </c>
      <c r="L4182" s="732">
        <v>5.2</v>
      </c>
      <c r="M4182" s="813">
        <v>0.9</v>
      </c>
      <c r="N4182" s="808">
        <v>0.28000000000000003</v>
      </c>
      <c r="O4182" s="740">
        <f t="shared" si="789"/>
        <v>0.59000000000000008</v>
      </c>
      <c r="P4182" s="627">
        <v>1.05</v>
      </c>
      <c r="Q4182" s="626">
        <f t="shared" ref="Q4182:Q4184" si="791">$Q$4140</f>
        <v>4.4000000000000004</v>
      </c>
    </row>
    <row r="4183" spans="1:17" ht="15" thickBot="1" x14ac:dyDescent="0.4">
      <c r="A4183" s="594">
        <v>9</v>
      </c>
      <c r="B4183" s="581">
        <v>30.6</v>
      </c>
      <c r="C4183" s="581">
        <v>29.520000000000003</v>
      </c>
      <c r="D4183" s="627">
        <v>29.360000000000003</v>
      </c>
      <c r="E4183" s="707">
        <v>0</v>
      </c>
      <c r="F4183" s="627">
        <v>30.8</v>
      </c>
      <c r="G4183" s="810">
        <v>35</v>
      </c>
      <c r="H4183" s="810">
        <v>21</v>
      </c>
      <c r="I4183" s="822">
        <v>88</v>
      </c>
      <c r="J4183" s="811">
        <v>43</v>
      </c>
      <c r="K4183" s="707">
        <v>0</v>
      </c>
      <c r="L4183" s="732">
        <v>5.8</v>
      </c>
      <c r="M4183" s="813">
        <v>1.05</v>
      </c>
      <c r="N4183" s="813">
        <v>0.18</v>
      </c>
      <c r="O4183" s="740">
        <f t="shared" si="789"/>
        <v>0.61499999999999999</v>
      </c>
      <c r="P4183" s="843">
        <v>5</v>
      </c>
      <c r="Q4183" s="626">
        <f t="shared" si="791"/>
        <v>4.4000000000000004</v>
      </c>
    </row>
    <row r="4184" spans="1:17" ht="15" thickBot="1" x14ac:dyDescent="0.4">
      <c r="A4184" s="735">
        <v>10</v>
      </c>
      <c r="B4184" s="581">
        <v>32.08</v>
      </c>
      <c r="C4184" s="581">
        <v>30.439999999999998</v>
      </c>
      <c r="D4184" s="627">
        <v>30.080000000000002</v>
      </c>
      <c r="E4184" s="707">
        <v>0</v>
      </c>
      <c r="F4184" s="627">
        <v>31.080000000000002</v>
      </c>
      <c r="G4184" s="810">
        <v>36.6</v>
      </c>
      <c r="H4184" s="810">
        <v>19.399999999999999</v>
      </c>
      <c r="I4184" s="822">
        <v>92</v>
      </c>
      <c r="J4184" s="811">
        <v>37</v>
      </c>
      <c r="K4184" s="707">
        <v>0</v>
      </c>
      <c r="L4184" s="732">
        <v>7.42</v>
      </c>
      <c r="M4184" s="813">
        <v>0.85</v>
      </c>
      <c r="N4184" s="640">
        <v>0.24</v>
      </c>
      <c r="O4184" s="740">
        <f t="shared" si="789"/>
        <v>0.54499999999999993</v>
      </c>
      <c r="P4184" s="820">
        <v>9</v>
      </c>
      <c r="Q4184" s="626">
        <f t="shared" si="791"/>
        <v>4.4000000000000004</v>
      </c>
    </row>
    <row r="4185" spans="1:17" x14ac:dyDescent="0.35">
      <c r="A4185" s="580" t="s">
        <v>16</v>
      </c>
      <c r="B4185" s="581">
        <f>SUM(B4175:B4184)</f>
        <v>298.71999999999997</v>
      </c>
      <c r="C4185" s="581">
        <f>SUM(C4175:C4184)</f>
        <v>293.52000000000004</v>
      </c>
      <c r="D4185" s="581">
        <f>SUM(D4175:D4184)</f>
        <v>296.11999999999995</v>
      </c>
      <c r="E4185" s="581"/>
      <c r="F4185" s="581">
        <f>SUM(F4175:F4184)</f>
        <v>308.31999999999994</v>
      </c>
      <c r="G4185" s="581">
        <f>SUM(G4175:G4184)</f>
        <v>340.20000000000005</v>
      </c>
      <c r="H4185" s="581">
        <f>SUM(H4175:H4184)</f>
        <v>211.2</v>
      </c>
      <c r="I4185" s="581">
        <f>SUM(I4175:I4184)</f>
        <v>932</v>
      </c>
      <c r="J4185" s="581">
        <f>SUM(J4175:J4184)</f>
        <v>528</v>
      </c>
      <c r="K4185" s="707">
        <v>0</v>
      </c>
      <c r="L4185" s="581">
        <f>SUM(L4175:L4184)</f>
        <v>50.1</v>
      </c>
      <c r="M4185" s="581">
        <f>SUM(M4175:M4184)</f>
        <v>9.34</v>
      </c>
      <c r="N4185" s="581">
        <f>SUM(N4175:N4184)</f>
        <v>3.3099999999999996</v>
      </c>
      <c r="O4185" s="740">
        <f t="shared" si="789"/>
        <v>6.3249999999999993</v>
      </c>
      <c r="P4185" s="581"/>
      <c r="Q4185" s="581"/>
    </row>
    <row r="4186" spans="1:17" ht="15" thickBot="1" x14ac:dyDescent="0.4">
      <c r="A4186" s="580" t="s">
        <v>18</v>
      </c>
      <c r="B4186" s="581">
        <f>AVERAGE(B4175:B4184)</f>
        <v>29.871999999999996</v>
      </c>
      <c r="C4186" s="581">
        <f>AVERAGE(C4175:C4184)</f>
        <v>29.352000000000004</v>
      </c>
      <c r="D4186" s="581">
        <f>AVERAGE(D4175:D4184)</f>
        <v>29.611999999999995</v>
      </c>
      <c r="E4186" s="581"/>
      <c r="F4186" s="581">
        <f>AVERAGE(F4175:F4184)</f>
        <v>30.831999999999994</v>
      </c>
      <c r="G4186" s="581">
        <f>AVERAGE(G4175:G4184)</f>
        <v>34.020000000000003</v>
      </c>
      <c r="H4186" s="581">
        <f>AVERAGE(H4175:H4184)</f>
        <v>21.119999999999997</v>
      </c>
      <c r="I4186" s="581">
        <f>AVERAGE(I4175:I4184)</f>
        <v>93.2</v>
      </c>
      <c r="J4186" s="581">
        <f>AVERAGE(J4175:J4184)</f>
        <v>52.8</v>
      </c>
      <c r="K4186" s="707">
        <v>0</v>
      </c>
      <c r="L4186" s="581">
        <f>AVERAGE(L4175:L4184)</f>
        <v>5.01</v>
      </c>
      <c r="M4186" s="581">
        <f>AVERAGE(M4175:M4184)</f>
        <v>0.93399999999999994</v>
      </c>
      <c r="N4186" s="581">
        <f>AVERAGE(N4175:N4184)</f>
        <v>0.33099999999999996</v>
      </c>
      <c r="O4186" s="740">
        <f t="shared" si="789"/>
        <v>0.63249999999999995</v>
      </c>
      <c r="P4186" s="581"/>
      <c r="Q4186" s="581"/>
    </row>
    <row r="4187" spans="1:17" ht="15" thickBot="1" x14ac:dyDescent="0.4">
      <c r="A4187" s="735">
        <v>11</v>
      </c>
      <c r="B4187" s="581">
        <v>32.480000000000004</v>
      </c>
      <c r="C4187" s="581">
        <v>30.8</v>
      </c>
      <c r="D4187" s="627">
        <v>30.639999999999997</v>
      </c>
      <c r="E4187" s="707">
        <v>0</v>
      </c>
      <c r="F4187" s="627">
        <v>31.080000000000002</v>
      </c>
      <c r="G4187" s="583">
        <v>37.200000000000003</v>
      </c>
      <c r="H4187" s="583">
        <v>18.2</v>
      </c>
      <c r="I4187" s="732">
        <v>96</v>
      </c>
      <c r="J4187" s="811">
        <v>39</v>
      </c>
      <c r="K4187" s="707">
        <v>0</v>
      </c>
      <c r="L4187" s="732">
        <v>9.4400000000000013</v>
      </c>
      <c r="M4187" s="813">
        <v>0.82</v>
      </c>
      <c r="N4187" s="640">
        <v>0.33</v>
      </c>
      <c r="O4187" s="740">
        <f t="shared" si="789"/>
        <v>0.57499999999999996</v>
      </c>
      <c r="P4187" s="710">
        <v>10.3</v>
      </c>
      <c r="Q4187" s="626">
        <f t="shared" ref="Q4187:Q4192" si="792">$Q$4140</f>
        <v>4.4000000000000004</v>
      </c>
    </row>
    <row r="4188" spans="1:17" ht="15" thickBot="1" x14ac:dyDescent="0.4">
      <c r="A4188" s="594">
        <v>12</v>
      </c>
      <c r="B4188" s="581">
        <v>31.8</v>
      </c>
      <c r="C4188" s="581">
        <v>30.919999999999998</v>
      </c>
      <c r="D4188" s="627">
        <v>31</v>
      </c>
      <c r="E4188" s="707">
        <v>0</v>
      </c>
      <c r="F4188" s="627">
        <v>31</v>
      </c>
      <c r="G4188" s="583">
        <v>36.799999999999997</v>
      </c>
      <c r="H4188" s="583">
        <v>19.2</v>
      </c>
      <c r="I4188" s="732">
        <v>92</v>
      </c>
      <c r="J4188" s="811">
        <v>42</v>
      </c>
      <c r="K4188" s="707">
        <v>0</v>
      </c>
      <c r="L4188" s="732">
        <v>7.1999999999999993</v>
      </c>
      <c r="M4188" s="581">
        <v>0.9</v>
      </c>
      <c r="N4188" s="581">
        <v>0.48</v>
      </c>
      <c r="O4188" s="740">
        <f t="shared" si="789"/>
        <v>0.69</v>
      </c>
      <c r="P4188" s="710">
        <v>5.15</v>
      </c>
      <c r="Q4188" s="626">
        <f t="shared" si="792"/>
        <v>4.4000000000000004</v>
      </c>
    </row>
    <row r="4189" spans="1:17" ht="15" thickBot="1" x14ac:dyDescent="0.4">
      <c r="A4189" s="594">
        <v>13</v>
      </c>
      <c r="B4189" s="581">
        <v>30.959999999999997</v>
      </c>
      <c r="C4189" s="671">
        <v>30.68</v>
      </c>
      <c r="D4189" s="675">
        <v>30.840000000000003</v>
      </c>
      <c r="E4189" s="707">
        <v>0</v>
      </c>
      <c r="F4189" s="675">
        <v>31</v>
      </c>
      <c r="G4189" s="670">
        <v>34.4</v>
      </c>
      <c r="H4189" s="670">
        <v>21</v>
      </c>
      <c r="I4189" s="732">
        <v>96</v>
      </c>
      <c r="J4189" s="811">
        <v>55</v>
      </c>
      <c r="K4189" s="707">
        <v>0</v>
      </c>
      <c r="L4189" s="732">
        <v>2.8</v>
      </c>
      <c r="M4189" s="675">
        <v>1.1399999999999999</v>
      </c>
      <c r="N4189" s="626">
        <v>0.19</v>
      </c>
      <c r="O4189" s="740">
        <f t="shared" si="789"/>
        <v>0.66499999999999992</v>
      </c>
      <c r="P4189" s="710">
        <v>3</v>
      </c>
      <c r="Q4189" s="678">
        <f t="shared" si="792"/>
        <v>4.4000000000000004</v>
      </c>
    </row>
    <row r="4190" spans="1:17" ht="15" thickBot="1" x14ac:dyDescent="0.4">
      <c r="A4190" s="594">
        <v>14</v>
      </c>
      <c r="B4190" s="581">
        <v>31.68</v>
      </c>
      <c r="C4190" s="671">
        <v>30.2</v>
      </c>
      <c r="D4190" s="675">
        <v>30.040000000000003</v>
      </c>
      <c r="E4190" s="707">
        <v>0</v>
      </c>
      <c r="F4190" s="675">
        <v>30.76</v>
      </c>
      <c r="G4190" s="670">
        <v>37</v>
      </c>
      <c r="H4190" s="670">
        <v>19</v>
      </c>
      <c r="I4190" s="732">
        <v>96</v>
      </c>
      <c r="J4190" s="811">
        <v>41</v>
      </c>
      <c r="K4190" s="707">
        <v>0</v>
      </c>
      <c r="L4190" s="732">
        <v>7.18</v>
      </c>
      <c r="M4190" s="630">
        <v>0.87</v>
      </c>
      <c r="N4190" s="671">
        <v>0.22</v>
      </c>
      <c r="O4190" s="740">
        <f t="shared" si="789"/>
        <v>0.54500000000000004</v>
      </c>
      <c r="P4190" s="710">
        <v>9.3000000000000007</v>
      </c>
      <c r="Q4190" s="678">
        <f t="shared" si="792"/>
        <v>4.4000000000000004</v>
      </c>
    </row>
    <row r="4191" spans="1:17" ht="15" thickBot="1" x14ac:dyDescent="0.4">
      <c r="A4191" s="594">
        <v>15</v>
      </c>
      <c r="B4191" s="671">
        <v>30.68</v>
      </c>
      <c r="C4191" s="671">
        <v>30.440000000000005</v>
      </c>
      <c r="D4191" s="675">
        <v>30.640000000000004</v>
      </c>
      <c r="E4191" s="707">
        <v>0</v>
      </c>
      <c r="F4191" s="675">
        <v>30.879999999999995</v>
      </c>
      <c r="G4191" s="670">
        <v>36.200000000000003</v>
      </c>
      <c r="H4191" s="670">
        <v>21.6</v>
      </c>
      <c r="I4191" s="732">
        <v>84</v>
      </c>
      <c r="J4191" s="811">
        <v>55</v>
      </c>
      <c r="K4191" s="707">
        <v>0</v>
      </c>
      <c r="L4191" s="732">
        <v>6</v>
      </c>
      <c r="M4191" s="671">
        <v>1.25</v>
      </c>
      <c r="N4191" s="626">
        <v>0.82</v>
      </c>
      <c r="O4191" s="740">
        <f t="shared" si="789"/>
        <v>1.0349999999999999</v>
      </c>
      <c r="P4191" s="835">
        <v>2.1</v>
      </c>
      <c r="Q4191" s="678">
        <f t="shared" si="792"/>
        <v>4.4000000000000004</v>
      </c>
    </row>
    <row r="4192" spans="1:17" ht="15" thickBot="1" x14ac:dyDescent="0.4">
      <c r="A4192" s="594">
        <v>16</v>
      </c>
      <c r="B4192" s="671">
        <v>32</v>
      </c>
      <c r="C4192" s="671">
        <v>30.879999999999995</v>
      </c>
      <c r="D4192" s="675">
        <v>30.6</v>
      </c>
      <c r="E4192" s="707">
        <v>0</v>
      </c>
      <c r="F4192" s="675">
        <v>30.96</v>
      </c>
      <c r="G4192" s="670">
        <v>36.799999999999997</v>
      </c>
      <c r="H4192" s="670">
        <v>21.8</v>
      </c>
      <c r="I4192" s="732">
        <v>84</v>
      </c>
      <c r="J4192" s="811">
        <v>42</v>
      </c>
      <c r="K4192" s="707">
        <v>0</v>
      </c>
      <c r="L4192" s="732">
        <v>7.3999999999999995</v>
      </c>
      <c r="M4192" s="671">
        <v>1</v>
      </c>
      <c r="N4192" s="678">
        <v>1.28</v>
      </c>
      <c r="O4192" s="740">
        <f t="shared" si="789"/>
        <v>1.1400000000000001</v>
      </c>
      <c r="P4192" s="627">
        <v>5</v>
      </c>
      <c r="Q4192" s="678">
        <f t="shared" si="792"/>
        <v>4.4000000000000004</v>
      </c>
    </row>
    <row r="4193" spans="1:17" ht="15" thickBot="1" x14ac:dyDescent="0.4">
      <c r="A4193" s="594">
        <v>17</v>
      </c>
      <c r="B4193" s="671">
        <v>28.8</v>
      </c>
      <c r="C4193" s="671">
        <v>29.759999999999998</v>
      </c>
      <c r="D4193" s="675">
        <v>30.639999999999997</v>
      </c>
      <c r="E4193" s="707">
        <v>0</v>
      </c>
      <c r="F4193" s="675">
        <v>30.72</v>
      </c>
      <c r="G4193" s="670">
        <v>32.200000000000003</v>
      </c>
      <c r="H4193" s="670">
        <v>19.2</v>
      </c>
      <c r="I4193" s="732">
        <v>92</v>
      </c>
      <c r="J4193" s="811">
        <v>61</v>
      </c>
      <c r="K4193" s="707">
        <v>0</v>
      </c>
      <c r="L4193" s="732">
        <v>3.5199999999999996</v>
      </c>
      <c r="M4193" s="671">
        <v>1.54</v>
      </c>
      <c r="N4193" s="678">
        <v>0.32</v>
      </c>
      <c r="O4193" s="740">
        <f t="shared" si="789"/>
        <v>0.93</v>
      </c>
      <c r="P4193" s="736">
        <v>2</v>
      </c>
      <c r="Q4193" s="675">
        <v>4.2</v>
      </c>
    </row>
    <row r="4194" spans="1:17" ht="15" thickBot="1" x14ac:dyDescent="0.4">
      <c r="A4194" s="594">
        <v>18</v>
      </c>
      <c r="B4194" s="671">
        <v>31.639999999999997</v>
      </c>
      <c r="C4194" s="671">
        <v>30.160000000000004</v>
      </c>
      <c r="D4194" s="675">
        <v>30.160000000000004</v>
      </c>
      <c r="E4194" s="707">
        <v>0</v>
      </c>
      <c r="F4194" s="675">
        <v>30.880000000000003</v>
      </c>
      <c r="G4194" s="670">
        <v>37.6</v>
      </c>
      <c r="H4194" s="670">
        <v>19.2</v>
      </c>
      <c r="I4194" s="732">
        <v>96</v>
      </c>
      <c r="J4194" s="811">
        <v>36</v>
      </c>
      <c r="K4194" s="707">
        <v>0</v>
      </c>
      <c r="L4194" s="732">
        <v>7.78</v>
      </c>
      <c r="M4194" s="630">
        <v>0.88</v>
      </c>
      <c r="N4194" s="671">
        <v>0.37</v>
      </c>
      <c r="O4194" s="740">
        <f t="shared" si="789"/>
        <v>0.625</v>
      </c>
      <c r="P4194" s="736">
        <v>9.1</v>
      </c>
      <c r="Q4194" s="678">
        <f t="shared" ref="Q4194:Q4200" si="793">$Q$4140</f>
        <v>4.4000000000000004</v>
      </c>
    </row>
    <row r="4195" spans="1:17" ht="15" thickBot="1" x14ac:dyDescent="0.4">
      <c r="A4195" s="594">
        <v>19</v>
      </c>
      <c r="B4195" s="671">
        <v>31.320000000000004</v>
      </c>
      <c r="C4195" s="671">
        <v>30.759999999999998</v>
      </c>
      <c r="D4195" s="675">
        <v>30.720000000000006</v>
      </c>
      <c r="E4195" s="707">
        <v>0</v>
      </c>
      <c r="F4195" s="675">
        <v>30.959999999999997</v>
      </c>
      <c r="G4195" s="670">
        <v>36.4</v>
      </c>
      <c r="H4195" s="670">
        <v>20.8</v>
      </c>
      <c r="I4195" s="732">
        <v>88</v>
      </c>
      <c r="J4195" s="811">
        <v>47</v>
      </c>
      <c r="K4195" s="707">
        <v>0</v>
      </c>
      <c r="L4195" s="732">
        <v>5.5</v>
      </c>
      <c r="M4195" s="671">
        <v>1.33</v>
      </c>
      <c r="N4195" s="671">
        <v>0.77</v>
      </c>
      <c r="O4195" s="740">
        <f t="shared" si="789"/>
        <v>1.05</v>
      </c>
      <c r="P4195" s="627">
        <v>3.1</v>
      </c>
      <c r="Q4195" s="678">
        <f t="shared" si="793"/>
        <v>4.4000000000000004</v>
      </c>
    </row>
    <row r="4196" spans="1:17" ht="15" thickBot="1" x14ac:dyDescent="0.4">
      <c r="A4196" s="735">
        <v>20</v>
      </c>
      <c r="B4196" s="671">
        <v>31.6</v>
      </c>
      <c r="C4196" s="671">
        <v>31.120000000000005</v>
      </c>
      <c r="D4196" s="675">
        <v>30.839999999999996</v>
      </c>
      <c r="E4196" s="707">
        <v>0</v>
      </c>
      <c r="F4196" s="675">
        <v>31.119999999999997</v>
      </c>
      <c r="G4196" s="825">
        <v>36.200000000000003</v>
      </c>
      <c r="H4196" s="825">
        <v>22.4</v>
      </c>
      <c r="I4196" s="834">
        <v>92</v>
      </c>
      <c r="J4196" s="811">
        <v>45</v>
      </c>
      <c r="K4196" s="707">
        <v>0</v>
      </c>
      <c r="L4196" s="732">
        <v>7.84</v>
      </c>
      <c r="M4196" s="758">
        <v>1.2</v>
      </c>
      <c r="N4196" s="568">
        <v>1.1599999999999999</v>
      </c>
      <c r="O4196" s="740">
        <f t="shared" si="789"/>
        <v>1.18</v>
      </c>
      <c r="P4196" s="835">
        <v>4.45</v>
      </c>
      <c r="Q4196" s="678">
        <f t="shared" si="793"/>
        <v>4.4000000000000004</v>
      </c>
    </row>
    <row r="4197" spans="1:17" x14ac:dyDescent="0.35">
      <c r="A4197" s="580" t="s">
        <v>16</v>
      </c>
      <c r="B4197" s="671">
        <f>SUM(B4187:B4196)</f>
        <v>312.96000000000004</v>
      </c>
      <c r="C4197" s="671">
        <f>SUM(C4187:C4196)</f>
        <v>305.72000000000003</v>
      </c>
      <c r="D4197" s="671">
        <f>SUM(D4187:D4196)</f>
        <v>306.12</v>
      </c>
      <c r="E4197" s="671"/>
      <c r="F4197" s="671">
        <f>SUM(F4187:F4196)</f>
        <v>309.36</v>
      </c>
      <c r="G4197" s="671">
        <f>SUM(G4187:G4196)</f>
        <v>360.8</v>
      </c>
      <c r="H4197" s="671">
        <f>SUM(H4187:H4196)</f>
        <v>202.4</v>
      </c>
      <c r="I4197" s="671">
        <f>SUM(I4187:I4196)</f>
        <v>916</v>
      </c>
      <c r="J4197" s="671">
        <f>SUM(J4187:J4196)</f>
        <v>463</v>
      </c>
      <c r="K4197" s="707">
        <v>0</v>
      </c>
      <c r="L4197" s="671">
        <f>SUM(L4187:L4196)</f>
        <v>64.660000000000011</v>
      </c>
      <c r="M4197" s="671">
        <f>SUM(M4187:M4196)</f>
        <v>10.93</v>
      </c>
      <c r="N4197" s="671">
        <f>SUM(N4187:N4196)</f>
        <v>5.9399999999999995</v>
      </c>
      <c r="O4197" s="740">
        <f t="shared" si="789"/>
        <v>8.4349999999999987</v>
      </c>
      <c r="P4197" s="671"/>
      <c r="Q4197" s="671"/>
    </row>
    <row r="4198" spans="1:17" ht="15" thickBot="1" x14ac:dyDescent="0.4">
      <c r="A4198" s="580" t="s">
        <v>18</v>
      </c>
      <c r="B4198" s="671">
        <f>AVERAGE(B4187:B4196)</f>
        <v>31.296000000000003</v>
      </c>
      <c r="C4198" s="671">
        <f>AVERAGE(C4187:C4196)</f>
        <v>30.572000000000003</v>
      </c>
      <c r="D4198" s="671">
        <f>AVERAGE(D4187:D4196)</f>
        <v>30.612000000000002</v>
      </c>
      <c r="E4198" s="671"/>
      <c r="F4198" s="671">
        <f>AVERAGE(F4187:F4196)</f>
        <v>30.936</v>
      </c>
      <c r="G4198" s="671">
        <f>AVERAGE(G4187:G4196)</f>
        <v>36.08</v>
      </c>
      <c r="H4198" s="671">
        <f>AVERAGE(H4187:H4196)</f>
        <v>20.240000000000002</v>
      </c>
      <c r="I4198" s="671">
        <f>AVERAGE(I4187:I4196)</f>
        <v>91.6</v>
      </c>
      <c r="J4198" s="671">
        <f>AVERAGE(J4187:J4196)</f>
        <v>46.3</v>
      </c>
      <c r="K4198" s="707">
        <v>0</v>
      </c>
      <c r="L4198" s="671">
        <f>AVERAGE(L4187:L4196)</f>
        <v>6.4660000000000011</v>
      </c>
      <c r="M4198" s="671">
        <f>AVERAGE(M4187:M4196)</f>
        <v>1.093</v>
      </c>
      <c r="N4198" s="671">
        <f>AVERAGE(N4187:N4196)</f>
        <v>0.59399999999999997</v>
      </c>
      <c r="O4198" s="740">
        <f t="shared" si="789"/>
        <v>0.84349999999999992</v>
      </c>
      <c r="P4198" s="671"/>
      <c r="Q4198" s="671"/>
    </row>
    <row r="4199" spans="1:17" ht="15" thickBot="1" x14ac:dyDescent="0.4">
      <c r="A4199" s="735">
        <v>21</v>
      </c>
      <c r="B4199" s="671">
        <v>32.440000000000005</v>
      </c>
      <c r="C4199" s="671">
        <v>31.160000000000004</v>
      </c>
      <c r="D4199" s="675">
        <v>30.919999999999998</v>
      </c>
      <c r="E4199" s="707">
        <v>0</v>
      </c>
      <c r="F4199" s="675">
        <v>31</v>
      </c>
      <c r="G4199" s="627">
        <v>36</v>
      </c>
      <c r="H4199" s="627">
        <v>20.399999999999999</v>
      </c>
      <c r="I4199" s="737">
        <v>96</v>
      </c>
      <c r="J4199" s="811">
        <v>40</v>
      </c>
      <c r="K4199" s="707">
        <v>0</v>
      </c>
      <c r="L4199" s="732">
        <v>6.1</v>
      </c>
      <c r="M4199" s="627">
        <v>0.95</v>
      </c>
      <c r="N4199" s="627">
        <v>0.34</v>
      </c>
      <c r="O4199" s="740">
        <f t="shared" si="789"/>
        <v>0.64500000000000002</v>
      </c>
      <c r="P4199" s="627">
        <v>7.45</v>
      </c>
      <c r="Q4199" s="678">
        <f t="shared" si="793"/>
        <v>4.4000000000000004</v>
      </c>
    </row>
    <row r="4200" spans="1:17" ht="15" thickBot="1" x14ac:dyDescent="0.4">
      <c r="A4200" s="594">
        <v>22</v>
      </c>
      <c r="B4200" s="671">
        <v>30.439999999999998</v>
      </c>
      <c r="C4200" s="671">
        <v>31.120000000000005</v>
      </c>
      <c r="D4200" s="675">
        <v>31.48</v>
      </c>
      <c r="E4200" s="707">
        <v>0</v>
      </c>
      <c r="F4200" s="675">
        <v>31.080000000000002</v>
      </c>
      <c r="G4200" s="627">
        <v>35.200000000000003</v>
      </c>
      <c r="H4200" s="627">
        <v>21</v>
      </c>
      <c r="I4200" s="737">
        <v>92</v>
      </c>
      <c r="J4200" s="811">
        <v>63</v>
      </c>
      <c r="K4200" s="707">
        <v>0</v>
      </c>
      <c r="L4200" s="732">
        <v>5.0999999999999996</v>
      </c>
      <c r="M4200" s="627">
        <v>1.42</v>
      </c>
      <c r="N4200" s="627">
        <v>0.84</v>
      </c>
      <c r="O4200" s="740">
        <f t="shared" si="789"/>
        <v>1.1299999999999999</v>
      </c>
      <c r="P4200" s="627">
        <v>0</v>
      </c>
      <c r="Q4200" s="678">
        <f t="shared" si="793"/>
        <v>4.4000000000000004</v>
      </c>
    </row>
    <row r="4201" spans="1:17" ht="15" thickBot="1" x14ac:dyDescent="0.4">
      <c r="A4201" s="594">
        <v>23</v>
      </c>
      <c r="B4201" s="671">
        <v>27.639999999999997</v>
      </c>
      <c r="C4201" s="671">
        <v>29.32</v>
      </c>
      <c r="D4201" s="675">
        <v>30.28</v>
      </c>
      <c r="E4201" s="707">
        <v>0</v>
      </c>
      <c r="F4201" s="675">
        <v>30.839999999999996</v>
      </c>
      <c r="G4201" s="736">
        <v>29</v>
      </c>
      <c r="H4201" s="826">
        <v>21.2</v>
      </c>
      <c r="I4201" s="739">
        <v>92</v>
      </c>
      <c r="J4201" s="809">
        <v>80</v>
      </c>
      <c r="K4201" s="707">
        <v>0</v>
      </c>
      <c r="L4201" s="732">
        <v>1.8</v>
      </c>
      <c r="M4201" s="740">
        <v>1.6</v>
      </c>
      <c r="N4201" s="740">
        <v>0.63</v>
      </c>
      <c r="O4201" s="740">
        <f t="shared" si="789"/>
        <v>1.115</v>
      </c>
      <c r="P4201" s="826">
        <v>0.3</v>
      </c>
      <c r="Q4201" s="675">
        <v>2</v>
      </c>
    </row>
    <row r="4202" spans="1:17" ht="15" thickBot="1" x14ac:dyDescent="0.4">
      <c r="A4202" s="594">
        <v>24</v>
      </c>
      <c r="B4202" s="671">
        <v>30.719999999999992</v>
      </c>
      <c r="C4202" s="671">
        <v>29.439999999999998</v>
      </c>
      <c r="D4202" s="675">
        <v>29.359999999999996</v>
      </c>
      <c r="E4202" s="707">
        <v>0</v>
      </c>
      <c r="F4202" s="675">
        <v>31.2</v>
      </c>
      <c r="G4202" s="736">
        <v>35.200000000000003</v>
      </c>
      <c r="H4202" s="736">
        <v>20.8</v>
      </c>
      <c r="I4202" s="739">
        <v>96</v>
      </c>
      <c r="J4202" s="809">
        <v>45</v>
      </c>
      <c r="K4202" s="707">
        <v>0</v>
      </c>
      <c r="L4202" s="732">
        <v>5.6</v>
      </c>
      <c r="M4202" s="740">
        <v>0.95</v>
      </c>
      <c r="N4202" s="740">
        <v>0.3</v>
      </c>
      <c r="O4202" s="740">
        <f t="shared" si="789"/>
        <v>0.625</v>
      </c>
      <c r="P4202" s="826">
        <v>4.2</v>
      </c>
      <c r="Q4202" s="678">
        <f t="shared" ref="Q4202:Q4203" si="794">$Q$4140</f>
        <v>4.4000000000000004</v>
      </c>
    </row>
    <row r="4203" spans="1:17" ht="15" thickBot="1" x14ac:dyDescent="0.4">
      <c r="A4203" s="594">
        <v>25</v>
      </c>
      <c r="B4203" s="671">
        <v>32.120000000000005</v>
      </c>
      <c r="C4203" s="671">
        <v>30.880000000000003</v>
      </c>
      <c r="D4203" s="675">
        <v>30.360000000000003</v>
      </c>
      <c r="E4203" s="707">
        <v>0</v>
      </c>
      <c r="F4203" s="675">
        <v>31.04</v>
      </c>
      <c r="G4203" s="736">
        <v>37</v>
      </c>
      <c r="H4203" s="736">
        <v>20.6</v>
      </c>
      <c r="I4203" s="739">
        <v>92</v>
      </c>
      <c r="J4203" s="809"/>
      <c r="K4203" s="707">
        <v>0</v>
      </c>
      <c r="L4203" s="732">
        <v>6.8000000000000007</v>
      </c>
      <c r="M4203" s="740">
        <v>1.1200000000000001</v>
      </c>
      <c r="N4203" s="740">
        <v>0.32</v>
      </c>
      <c r="O4203" s="740">
        <f t="shared" si="789"/>
        <v>0.72000000000000008</v>
      </c>
      <c r="P4203" s="826">
        <v>7.1</v>
      </c>
      <c r="Q4203" s="626">
        <f t="shared" si="794"/>
        <v>4.4000000000000004</v>
      </c>
    </row>
    <row r="4204" spans="1:17" ht="15" thickBot="1" x14ac:dyDescent="0.4">
      <c r="A4204" s="594">
        <v>26</v>
      </c>
      <c r="B4204" s="671">
        <v>29.8</v>
      </c>
      <c r="C4204" s="581">
        <v>30.48</v>
      </c>
      <c r="D4204" s="627">
        <v>30.840000000000003</v>
      </c>
      <c r="E4204" s="707">
        <v>0</v>
      </c>
      <c r="F4204" s="627">
        <v>30.880000000000003</v>
      </c>
      <c r="G4204" s="736">
        <v>32</v>
      </c>
      <c r="H4204" s="736">
        <v>21.6</v>
      </c>
      <c r="I4204" s="739">
        <v>96</v>
      </c>
      <c r="J4204" s="809">
        <v>63</v>
      </c>
      <c r="K4204" s="707">
        <v>0</v>
      </c>
      <c r="L4204" s="732">
        <v>0</v>
      </c>
      <c r="M4204" s="740">
        <v>1.08</v>
      </c>
      <c r="N4204" s="740">
        <v>0.22</v>
      </c>
      <c r="O4204" s="740">
        <f t="shared" si="789"/>
        <v>0.65</v>
      </c>
      <c r="P4204" s="826">
        <v>0.3</v>
      </c>
      <c r="Q4204" s="627">
        <v>6.5</v>
      </c>
    </row>
    <row r="4205" spans="1:17" ht="15" thickBot="1" x14ac:dyDescent="0.4">
      <c r="A4205" s="594">
        <v>27</v>
      </c>
      <c r="B4205" s="671">
        <v>28.359999999999996</v>
      </c>
      <c r="C4205" s="581">
        <v>29.119999999999997</v>
      </c>
      <c r="D4205" s="627">
        <v>30.560000000000002</v>
      </c>
      <c r="E4205" s="707">
        <v>0</v>
      </c>
      <c r="F4205" s="627">
        <v>30.72</v>
      </c>
      <c r="G4205" s="736">
        <v>30.4</v>
      </c>
      <c r="H4205" s="736">
        <v>20</v>
      </c>
      <c r="I4205" s="739">
        <v>96</v>
      </c>
      <c r="J4205" s="809">
        <v>66</v>
      </c>
      <c r="K4205" s="707">
        <v>0</v>
      </c>
      <c r="L4205" s="732">
        <v>2.6</v>
      </c>
      <c r="M4205" s="740">
        <v>0.76</v>
      </c>
      <c r="N4205" s="740">
        <v>0.27</v>
      </c>
      <c r="O4205" s="740">
        <f t="shared" si="789"/>
        <v>0.51500000000000001</v>
      </c>
      <c r="P4205" s="826">
        <v>1.3</v>
      </c>
      <c r="Q4205" s="627">
        <v>2.5</v>
      </c>
    </row>
    <row r="4206" spans="1:17" ht="15" thickBot="1" x14ac:dyDescent="0.4">
      <c r="A4206" s="594">
        <v>28</v>
      </c>
      <c r="B4206" s="581">
        <v>31.360000000000003</v>
      </c>
      <c r="C4206" s="581">
        <v>29.8</v>
      </c>
      <c r="D4206" s="627">
        <v>29.48</v>
      </c>
      <c r="E4206" s="707">
        <v>0</v>
      </c>
      <c r="F4206" s="627">
        <v>31</v>
      </c>
      <c r="G4206" s="846">
        <v>37.200000000000003</v>
      </c>
      <c r="H4206" s="847">
        <v>19.600000000000001</v>
      </c>
      <c r="I4206" s="836">
        <v>96</v>
      </c>
      <c r="J4206" s="809">
        <v>39</v>
      </c>
      <c r="K4206" s="707">
        <v>0</v>
      </c>
      <c r="L4206" s="627">
        <v>5.42</v>
      </c>
      <c r="M4206" s="848">
        <v>1</v>
      </c>
      <c r="N4206" s="849">
        <v>0.52</v>
      </c>
      <c r="O4206" s="740">
        <f t="shared" si="789"/>
        <v>0.76</v>
      </c>
      <c r="P4206" s="835">
        <v>9.1999999999999993</v>
      </c>
      <c r="Q4206" s="626">
        <f>$Q$4140</f>
        <v>4.4000000000000004</v>
      </c>
    </row>
    <row r="4207" spans="1:17" ht="15" thickBot="1" x14ac:dyDescent="0.4">
      <c r="A4207" s="594">
        <v>29</v>
      </c>
      <c r="B4207" s="581">
        <v>31.04</v>
      </c>
      <c r="C4207" s="581">
        <v>30.359999999999996</v>
      </c>
      <c r="D4207" s="627">
        <v>30.440000000000005</v>
      </c>
      <c r="E4207" s="707">
        <v>0</v>
      </c>
      <c r="F4207" s="627">
        <v>30.919999999999998</v>
      </c>
      <c r="G4207" s="736">
        <v>36.200000000000003</v>
      </c>
      <c r="H4207" s="736">
        <v>20.399999999999999</v>
      </c>
      <c r="I4207" s="839">
        <v>96</v>
      </c>
      <c r="J4207" s="809">
        <v>52</v>
      </c>
      <c r="K4207" s="707">
        <v>0</v>
      </c>
      <c r="L4207" s="627">
        <v>3.52</v>
      </c>
      <c r="M4207" s="740">
        <v>0.99</v>
      </c>
      <c r="N4207" s="740" t="s">
        <v>447</v>
      </c>
      <c r="O4207" s="740">
        <f t="shared" si="789"/>
        <v>0.99</v>
      </c>
      <c r="P4207" s="736">
        <v>8.3000000000000007</v>
      </c>
      <c r="Q4207" s="627">
        <v>85</v>
      </c>
    </row>
    <row r="4208" spans="1:17" ht="15" thickBot="1" x14ac:dyDescent="0.4">
      <c r="A4208" s="594">
        <v>30</v>
      </c>
      <c r="B4208" s="581">
        <v>28.32</v>
      </c>
      <c r="C4208" s="581">
        <v>29.32</v>
      </c>
      <c r="D4208" s="627">
        <v>30.04</v>
      </c>
      <c r="E4208" s="707">
        <v>0</v>
      </c>
      <c r="F4208" s="627">
        <v>30.96</v>
      </c>
      <c r="G4208" s="736">
        <v>33</v>
      </c>
      <c r="H4208" s="736">
        <v>19.600000000000001</v>
      </c>
      <c r="I4208" s="739">
        <v>96</v>
      </c>
      <c r="J4208" s="809">
        <v>58</v>
      </c>
      <c r="K4208" s="707">
        <v>0</v>
      </c>
      <c r="L4208" s="627">
        <v>1.58</v>
      </c>
      <c r="M4208" s="740">
        <v>1.06</v>
      </c>
      <c r="N4208" s="740">
        <v>0.82</v>
      </c>
      <c r="O4208" s="740">
        <f t="shared" si="789"/>
        <v>0.94</v>
      </c>
      <c r="P4208" s="736">
        <v>2.2999999999999998</v>
      </c>
      <c r="Q4208" s="627"/>
    </row>
    <row r="4209" spans="1:17" x14ac:dyDescent="0.35">
      <c r="A4209" s="580" t="s">
        <v>16</v>
      </c>
      <c r="B4209" s="583">
        <f>SUM(B4199:B4208)</f>
        <v>302.24</v>
      </c>
      <c r="C4209" s="583">
        <f>SUM(C4199:C4208)</f>
        <v>301</v>
      </c>
      <c r="D4209" s="583">
        <f>SUM(D4199:D4208)</f>
        <v>303.76000000000005</v>
      </c>
      <c r="E4209" s="583"/>
      <c r="F4209" s="583">
        <f>SUM(F4199:F4208)</f>
        <v>309.64</v>
      </c>
      <c r="G4209" s="583">
        <f>SUM(G4199:G4208)</f>
        <v>341.2</v>
      </c>
      <c r="H4209" s="583">
        <f>SUM(H4199:H4208)</f>
        <v>205.2</v>
      </c>
      <c r="I4209" s="583">
        <f>SUM(I4199:I4208)</f>
        <v>948</v>
      </c>
      <c r="J4209" s="583">
        <f>SUM(J4199:J4208)</f>
        <v>506</v>
      </c>
      <c r="K4209" s="583"/>
      <c r="L4209" s="583">
        <f>SUM(L4199:L4208)</f>
        <v>38.520000000000003</v>
      </c>
      <c r="M4209" s="583">
        <f>SUM(M4199:M4208)</f>
        <v>10.93</v>
      </c>
      <c r="N4209" s="583">
        <f>SUM(N4199:N4208)</f>
        <v>4.26</v>
      </c>
      <c r="O4209" s="740">
        <f t="shared" si="789"/>
        <v>7.5949999999999998</v>
      </c>
      <c r="P4209" s="583"/>
      <c r="Q4209" s="583"/>
    </row>
    <row r="4210" spans="1:17" x14ac:dyDescent="0.35">
      <c r="A4210" s="580" t="s">
        <v>18</v>
      </c>
      <c r="B4210" s="583">
        <f>AVERAGE(B4199:B4208)</f>
        <v>30.224</v>
      </c>
      <c r="C4210" s="583">
        <f>AVERAGE(C4199:C4208)</f>
        <v>30.1</v>
      </c>
      <c r="D4210" s="583">
        <f>AVERAGE(D4199:D4208)</f>
        <v>30.376000000000005</v>
      </c>
      <c r="E4210" s="583"/>
      <c r="F4210" s="583">
        <f>AVERAGE(F4199:F4208)</f>
        <v>30.963999999999999</v>
      </c>
      <c r="G4210" s="583">
        <f>AVERAGE(G4199:G4208)</f>
        <v>34.119999999999997</v>
      </c>
      <c r="H4210" s="583">
        <f>AVERAGE(H4199:H4208)</f>
        <v>20.52</v>
      </c>
      <c r="I4210" s="583">
        <f>AVERAGE(I4199:I4208)</f>
        <v>94.8</v>
      </c>
      <c r="J4210" s="583">
        <f>AVERAGE(J4199:J4208)</f>
        <v>56.222222222222221</v>
      </c>
      <c r="K4210" s="583"/>
      <c r="L4210" s="583">
        <f>AVERAGE(L4199:L4208)</f>
        <v>3.8520000000000003</v>
      </c>
      <c r="M4210" s="583">
        <f>AVERAGE(M4199:M4208)</f>
        <v>1.093</v>
      </c>
      <c r="N4210" s="583">
        <f>AVERAGE(N4199:N4208)</f>
        <v>0.47333333333333333</v>
      </c>
      <c r="O4210" s="740">
        <f t="shared" si="789"/>
        <v>0.78316666666666668</v>
      </c>
      <c r="P4210" s="583"/>
      <c r="Q4210" s="583"/>
    </row>
    <row r="4211" spans="1:17" x14ac:dyDescent="0.35">
      <c r="A4211" s="580" t="s">
        <v>49</v>
      </c>
      <c r="B4211" s="583">
        <f>B4209+B4197+B4185</f>
        <v>913.92000000000007</v>
      </c>
      <c r="C4211" s="583">
        <f>C4209+C4197+C4185</f>
        <v>900.24</v>
      </c>
      <c r="D4211" s="583">
        <f>D4209+D4197+D4185</f>
        <v>906</v>
      </c>
      <c r="E4211" s="583"/>
      <c r="F4211" s="583">
        <f>F4209+F4197+F4185</f>
        <v>927.31999999999994</v>
      </c>
      <c r="G4211" s="583">
        <f>G4209+G4197+G4185</f>
        <v>1042.2</v>
      </c>
      <c r="H4211" s="583">
        <f>H4209+H4197+H4185</f>
        <v>618.79999999999995</v>
      </c>
      <c r="I4211" s="583">
        <f>I4209+I4197+I4185</f>
        <v>2796</v>
      </c>
      <c r="J4211" s="583">
        <f>J4209+J4197+J4185</f>
        <v>1497</v>
      </c>
      <c r="K4211" s="583"/>
      <c r="L4211" s="583">
        <f>L4209+L4197+L4185</f>
        <v>153.28</v>
      </c>
      <c r="M4211" s="583">
        <f>M4209+M4197+M4185</f>
        <v>31.2</v>
      </c>
      <c r="N4211" s="583">
        <f>N4209+N4197+N4185</f>
        <v>13.509999999999998</v>
      </c>
      <c r="O4211" s="740">
        <f t="shared" si="789"/>
        <v>22.354999999999997</v>
      </c>
      <c r="P4211" s="583"/>
      <c r="Q4211" s="583"/>
    </row>
    <row r="4212" spans="1:17" x14ac:dyDescent="0.35">
      <c r="A4212" s="580" t="s">
        <v>21</v>
      </c>
      <c r="B4212" s="691">
        <f>B4211/30</f>
        <v>30.464000000000002</v>
      </c>
      <c r="C4212" s="691">
        <f>C4211/30</f>
        <v>30.007999999999999</v>
      </c>
      <c r="D4212" s="691">
        <f>D4211/30</f>
        <v>30.2</v>
      </c>
      <c r="E4212" s="691"/>
      <c r="F4212" s="691">
        <f>F4211/30</f>
        <v>30.910666666666664</v>
      </c>
      <c r="G4212" s="691">
        <f>G4211/30</f>
        <v>34.74</v>
      </c>
      <c r="H4212" s="691">
        <f>H4211/30</f>
        <v>20.626666666666665</v>
      </c>
      <c r="I4212" s="691">
        <f>I4211/30</f>
        <v>93.2</v>
      </c>
      <c r="J4212" s="691">
        <f>J4211/30</f>
        <v>49.9</v>
      </c>
      <c r="K4212" s="691"/>
      <c r="L4212" s="691">
        <f>L4211/30</f>
        <v>5.1093333333333337</v>
      </c>
      <c r="M4212" s="691">
        <f>M4211/30</f>
        <v>1.04</v>
      </c>
      <c r="N4212" s="691">
        <f>N4211/30</f>
        <v>0.45033333333333325</v>
      </c>
      <c r="O4212" s="740">
        <f t="shared" si="789"/>
        <v>0.74516666666666664</v>
      </c>
      <c r="P4212" s="691"/>
      <c r="Q4212" s="691"/>
    </row>
    <row r="4213" spans="1:17" x14ac:dyDescent="0.35">
      <c r="A4213" s="634"/>
      <c r="B4213" s="634"/>
      <c r="C4213" s="634"/>
      <c r="D4213" s="634"/>
      <c r="E4213" s="634"/>
      <c r="F4213" s="634"/>
      <c r="G4213" s="634"/>
      <c r="H4213" s="634"/>
      <c r="I4213" s="634"/>
      <c r="J4213" s="634"/>
      <c r="K4213" s="634"/>
      <c r="L4213" s="634"/>
      <c r="M4213" s="634"/>
      <c r="N4213" s="634"/>
      <c r="O4213" s="634"/>
      <c r="P4213" s="634"/>
      <c r="Q4213" s="634"/>
    </row>
    <row r="4214" spans="1:17" ht="21" thickBot="1" x14ac:dyDescent="0.4">
      <c r="A4214" s="634"/>
      <c r="B4214" s="1608" t="s">
        <v>448</v>
      </c>
      <c r="C4214" s="1608"/>
      <c r="D4214" s="1608"/>
      <c r="E4214" s="1608"/>
      <c r="F4214" s="1608"/>
      <c r="G4214" s="1608"/>
      <c r="H4214" s="1608"/>
      <c r="I4214" s="1608"/>
      <c r="J4214" s="1608"/>
      <c r="K4214" s="1608"/>
      <c r="L4214" s="1608"/>
      <c r="M4214" s="1608"/>
      <c r="N4214" s="658"/>
      <c r="O4214" s="658"/>
      <c r="P4214" s="657"/>
      <c r="Q4214" s="634"/>
    </row>
    <row r="4215" spans="1:17" ht="41.25" customHeight="1" x14ac:dyDescent="0.35">
      <c r="A4215" s="1569" t="s">
        <v>1</v>
      </c>
      <c r="B4215" s="1460" t="s">
        <v>23</v>
      </c>
      <c r="C4215" s="1578"/>
      <c r="D4215" s="1578"/>
      <c r="E4215" s="1578"/>
      <c r="F4215" s="1571"/>
      <c r="G4215" s="1460" t="s">
        <v>24</v>
      </c>
      <c r="H4215" s="1571"/>
      <c r="I4215" s="1460" t="s">
        <v>4</v>
      </c>
      <c r="J4215" s="1571"/>
      <c r="K4215" s="1572" t="s">
        <v>5</v>
      </c>
      <c r="L4215" s="1573"/>
      <c r="M4215" s="1590" t="s">
        <v>6</v>
      </c>
      <c r="N4215" s="1591"/>
      <c r="O4215" s="1592"/>
      <c r="P4215" s="1593" t="s">
        <v>7</v>
      </c>
      <c r="Q4215" s="1593" t="s">
        <v>8</v>
      </c>
    </row>
    <row r="4216" spans="1:17" ht="26.5" thickBot="1" x14ac:dyDescent="0.4">
      <c r="A4216" s="1597"/>
      <c r="B4216" s="568" t="s">
        <v>396</v>
      </c>
      <c r="C4216" s="568" t="s">
        <v>399</v>
      </c>
      <c r="D4216" s="709" t="s">
        <v>322</v>
      </c>
      <c r="E4216" s="709" t="s">
        <v>228</v>
      </c>
      <c r="F4216" s="709" t="s">
        <v>229</v>
      </c>
      <c r="G4216" s="568" t="s">
        <v>9</v>
      </c>
      <c r="H4216" s="568" t="s">
        <v>10</v>
      </c>
      <c r="I4216" s="568" t="s">
        <v>9</v>
      </c>
      <c r="J4216" s="568" t="s">
        <v>10</v>
      </c>
      <c r="K4216" s="568" t="s">
        <v>11</v>
      </c>
      <c r="L4216" s="568" t="s">
        <v>12</v>
      </c>
      <c r="M4216" s="606" t="s">
        <v>13</v>
      </c>
      <c r="N4216" s="606" t="s">
        <v>14</v>
      </c>
      <c r="O4216" s="606" t="s">
        <v>15</v>
      </c>
      <c r="P4216" s="1579"/>
      <c r="Q4216" s="1579"/>
    </row>
    <row r="4217" spans="1:17" ht="15" thickBot="1" x14ac:dyDescent="0.4">
      <c r="A4217" s="735">
        <v>1</v>
      </c>
      <c r="B4217" s="627">
        <v>31.2</v>
      </c>
      <c r="C4217" s="627">
        <v>30.24</v>
      </c>
      <c r="D4217" s="627">
        <v>29.560000000000002</v>
      </c>
      <c r="E4217" s="707">
        <v>0</v>
      </c>
      <c r="F4217" s="627">
        <v>30.96</v>
      </c>
      <c r="G4217" s="808">
        <v>34</v>
      </c>
      <c r="H4217" s="808">
        <v>19.399999999999999</v>
      </c>
      <c r="I4217" s="809">
        <v>96</v>
      </c>
      <c r="J4217" s="809">
        <v>50</v>
      </c>
      <c r="K4217" s="707">
        <v>0</v>
      </c>
      <c r="L4217" s="737">
        <v>5.8</v>
      </c>
      <c r="M4217" s="808">
        <v>0.83</v>
      </c>
      <c r="N4217" s="808">
        <v>0.97</v>
      </c>
      <c r="O4217" s="740">
        <f>AVERAGE(M4217:N4217)</f>
        <v>0.89999999999999991</v>
      </c>
      <c r="P4217" s="580">
        <v>6.5</v>
      </c>
      <c r="Q4217" s="678">
        <f>$Q$4140</f>
        <v>4.4000000000000004</v>
      </c>
    </row>
    <row r="4218" spans="1:17" ht="15" thickBot="1" x14ac:dyDescent="0.4">
      <c r="A4218" s="735">
        <v>2</v>
      </c>
      <c r="B4218" s="581">
        <v>30.919999999999998</v>
      </c>
      <c r="C4218" s="581">
        <v>30.160000000000004</v>
      </c>
      <c r="D4218" s="627">
        <v>30.28</v>
      </c>
      <c r="E4218" s="707">
        <v>0</v>
      </c>
      <c r="F4218" s="707">
        <v>31</v>
      </c>
      <c r="G4218" s="810">
        <v>34.200000000000003</v>
      </c>
      <c r="H4218" s="810">
        <v>18.2</v>
      </c>
      <c r="I4218" s="809">
        <v>96</v>
      </c>
      <c r="J4218" s="811">
        <v>61</v>
      </c>
      <c r="K4218" s="707">
        <v>0</v>
      </c>
      <c r="L4218" s="732">
        <v>4.5199999999999996</v>
      </c>
      <c r="M4218" s="808">
        <v>0.83</v>
      </c>
      <c r="N4218" s="808">
        <v>0.97</v>
      </c>
      <c r="O4218" s="740">
        <f t="shared" ref="O4218:O4254" si="795">AVERAGE(M4218:N4218)</f>
        <v>0.89999999999999991</v>
      </c>
      <c r="P4218" s="580">
        <v>5.0999999999999996</v>
      </c>
      <c r="Q4218" s="627">
        <v>16.5</v>
      </c>
    </row>
    <row r="4219" spans="1:17" ht="15" thickBot="1" x14ac:dyDescent="0.4">
      <c r="A4219" s="594">
        <v>3</v>
      </c>
      <c r="B4219" s="581">
        <v>29.24</v>
      </c>
      <c r="C4219" s="581">
        <v>29.640000000000004</v>
      </c>
      <c r="D4219" s="627">
        <v>30.2</v>
      </c>
      <c r="E4219" s="707">
        <v>0</v>
      </c>
      <c r="F4219" s="627">
        <v>30.839999999999996</v>
      </c>
      <c r="G4219" s="810">
        <v>32</v>
      </c>
      <c r="H4219" s="810">
        <v>20.6</v>
      </c>
      <c r="I4219" s="822">
        <v>96</v>
      </c>
      <c r="J4219" s="811">
        <v>55</v>
      </c>
      <c r="K4219" s="707">
        <v>0</v>
      </c>
      <c r="L4219" s="732">
        <v>4.26</v>
      </c>
      <c r="M4219" s="808">
        <v>0.83</v>
      </c>
      <c r="N4219" s="808">
        <v>0.97</v>
      </c>
      <c r="O4219" s="740">
        <f t="shared" si="795"/>
        <v>0.89999999999999991</v>
      </c>
      <c r="P4219" s="580">
        <v>2.2999999999999998</v>
      </c>
      <c r="Q4219" s="626">
        <f t="shared" ref="Q4219:Q4224" si="796">$Q$4172</f>
        <v>0</v>
      </c>
    </row>
    <row r="4220" spans="1:17" ht="15" thickBot="1" x14ac:dyDescent="0.4">
      <c r="A4220" s="594">
        <v>4</v>
      </c>
      <c r="B4220" s="627">
        <v>30.96</v>
      </c>
      <c r="C4220" s="627">
        <v>29.839999999999996</v>
      </c>
      <c r="D4220" s="581">
        <v>29.68</v>
      </c>
      <c r="E4220" s="707">
        <v>0</v>
      </c>
      <c r="F4220" s="627">
        <v>30.839999999999996</v>
      </c>
      <c r="G4220" s="810">
        <v>34</v>
      </c>
      <c r="H4220" s="810">
        <v>0.8</v>
      </c>
      <c r="I4220" s="822">
        <v>96</v>
      </c>
      <c r="J4220" s="811">
        <v>53</v>
      </c>
      <c r="K4220" s="707">
        <v>0</v>
      </c>
      <c r="L4220" s="732">
        <v>5.76</v>
      </c>
      <c r="M4220" s="808">
        <v>0.83</v>
      </c>
      <c r="N4220" s="640">
        <v>0.97</v>
      </c>
      <c r="O4220" s="740">
        <f t="shared" si="795"/>
        <v>0.89999999999999991</v>
      </c>
      <c r="P4220" s="580">
        <v>6.35</v>
      </c>
      <c r="Q4220" s="626">
        <f t="shared" si="796"/>
        <v>0</v>
      </c>
    </row>
    <row r="4221" spans="1:17" ht="15" thickBot="1" x14ac:dyDescent="0.4">
      <c r="A4221" s="594">
        <v>5</v>
      </c>
      <c r="B4221" s="627">
        <v>31.320000000000004</v>
      </c>
      <c r="C4221" s="627">
        <v>29.920000000000005</v>
      </c>
      <c r="D4221" s="581">
        <v>30.28</v>
      </c>
      <c r="E4221" s="707">
        <v>0</v>
      </c>
      <c r="F4221" s="627">
        <v>30.839999999999996</v>
      </c>
      <c r="G4221" s="810">
        <v>35</v>
      </c>
      <c r="H4221" s="810">
        <v>21</v>
      </c>
      <c r="I4221" s="822">
        <v>92</v>
      </c>
      <c r="J4221" s="811">
        <v>47</v>
      </c>
      <c r="K4221" s="707">
        <v>0</v>
      </c>
      <c r="L4221" s="732">
        <v>5.82</v>
      </c>
      <c r="M4221" s="640">
        <v>0.83</v>
      </c>
      <c r="N4221" s="813">
        <v>0.97</v>
      </c>
      <c r="O4221" s="740">
        <f t="shared" si="795"/>
        <v>0.89999999999999991</v>
      </c>
      <c r="P4221" s="580">
        <v>3.2</v>
      </c>
      <c r="Q4221" s="626">
        <f t="shared" si="796"/>
        <v>0</v>
      </c>
    </row>
    <row r="4222" spans="1:17" ht="15" thickBot="1" x14ac:dyDescent="0.4">
      <c r="A4222" s="594">
        <v>6</v>
      </c>
      <c r="B4222" s="604">
        <v>31.76</v>
      </c>
      <c r="C4222" s="581">
        <v>30.68</v>
      </c>
      <c r="D4222" s="581">
        <v>30.4</v>
      </c>
      <c r="E4222" s="707">
        <v>0</v>
      </c>
      <c r="F4222" s="627">
        <v>30.839999999999996</v>
      </c>
      <c r="G4222" s="810">
        <v>35</v>
      </c>
      <c r="H4222" s="845">
        <v>20.8</v>
      </c>
      <c r="I4222" s="822">
        <v>92</v>
      </c>
      <c r="J4222" s="811">
        <v>48</v>
      </c>
      <c r="K4222" s="707">
        <v>0</v>
      </c>
      <c r="L4222" s="732">
        <v>5.22</v>
      </c>
      <c r="M4222" s="813">
        <v>0.83</v>
      </c>
      <c r="N4222" s="640">
        <v>0.97</v>
      </c>
      <c r="O4222" s="740">
        <f t="shared" si="795"/>
        <v>0.89999999999999991</v>
      </c>
      <c r="P4222" s="580">
        <v>6.2</v>
      </c>
      <c r="Q4222" s="626">
        <f t="shared" si="796"/>
        <v>0</v>
      </c>
    </row>
    <row r="4223" spans="1:17" ht="15" thickBot="1" x14ac:dyDescent="0.4">
      <c r="A4223" s="594">
        <v>7</v>
      </c>
      <c r="B4223" s="581">
        <v>32.56</v>
      </c>
      <c r="C4223" s="581">
        <v>31.2</v>
      </c>
      <c r="D4223" s="627">
        <v>30.839999999999996</v>
      </c>
      <c r="E4223" s="707">
        <v>0</v>
      </c>
      <c r="F4223" s="627">
        <v>31</v>
      </c>
      <c r="G4223" s="810">
        <v>36.200000000000003</v>
      </c>
      <c r="H4223" s="845">
        <v>20</v>
      </c>
      <c r="I4223" s="822">
        <v>92</v>
      </c>
      <c r="J4223" s="811">
        <v>48</v>
      </c>
      <c r="K4223" s="707">
        <v>0</v>
      </c>
      <c r="L4223" s="732">
        <v>7.04</v>
      </c>
      <c r="M4223" s="640">
        <v>0.71</v>
      </c>
      <c r="N4223" s="813">
        <v>0.27</v>
      </c>
      <c r="O4223" s="740">
        <f t="shared" si="795"/>
        <v>0.49</v>
      </c>
      <c r="P4223" s="580">
        <v>9.3000000000000007</v>
      </c>
      <c r="Q4223" s="626">
        <f t="shared" si="796"/>
        <v>0</v>
      </c>
    </row>
    <row r="4224" spans="1:17" ht="15" thickBot="1" x14ac:dyDescent="0.4">
      <c r="A4224" s="594">
        <v>8</v>
      </c>
      <c r="B4224" s="581">
        <v>32.879999999999995</v>
      </c>
      <c r="C4224" s="581">
        <v>31.72</v>
      </c>
      <c r="D4224" s="627">
        <v>31.639999999999997</v>
      </c>
      <c r="E4224" s="707">
        <v>0</v>
      </c>
      <c r="F4224" s="627">
        <v>31.119999999999997</v>
      </c>
      <c r="G4224" s="810">
        <v>35.799999999999997</v>
      </c>
      <c r="H4224" s="845">
        <v>19.399999999999999</v>
      </c>
      <c r="I4224" s="822">
        <v>96</v>
      </c>
      <c r="J4224" s="811">
        <v>56</v>
      </c>
      <c r="K4224" s="707">
        <v>0</v>
      </c>
      <c r="L4224" s="732">
        <v>7.84</v>
      </c>
      <c r="M4224" s="813">
        <v>0.92</v>
      </c>
      <c r="N4224" s="808">
        <v>0.39</v>
      </c>
      <c r="O4224" s="740">
        <f t="shared" si="795"/>
        <v>0.65500000000000003</v>
      </c>
      <c r="P4224" s="736">
        <v>8</v>
      </c>
      <c r="Q4224" s="626">
        <f t="shared" si="796"/>
        <v>0</v>
      </c>
    </row>
    <row r="4225" spans="1:17" ht="15" thickBot="1" x14ac:dyDescent="0.4">
      <c r="A4225" s="594">
        <v>9</v>
      </c>
      <c r="B4225" s="581">
        <v>33.119999999999997</v>
      </c>
      <c r="C4225" s="581">
        <v>32.04</v>
      </c>
      <c r="D4225" s="627">
        <v>31.76</v>
      </c>
      <c r="E4225" s="707">
        <v>0</v>
      </c>
      <c r="F4225" s="627">
        <v>31.142000000000003</v>
      </c>
      <c r="G4225" s="810">
        <v>36.799999999999997</v>
      </c>
      <c r="H4225" s="810">
        <v>21.6</v>
      </c>
      <c r="I4225" s="822">
        <v>92</v>
      </c>
      <c r="J4225" s="811">
        <v>42</v>
      </c>
      <c r="K4225" s="707">
        <v>0</v>
      </c>
      <c r="L4225" s="732">
        <v>5.7</v>
      </c>
      <c r="M4225" s="813">
        <v>0.85</v>
      </c>
      <c r="N4225" s="813">
        <v>1.02</v>
      </c>
      <c r="O4225" s="740">
        <f t="shared" si="795"/>
        <v>0.93500000000000005</v>
      </c>
      <c r="P4225" s="736">
        <v>7.4</v>
      </c>
      <c r="Q4225" s="627">
        <v>22.2</v>
      </c>
    </row>
    <row r="4226" spans="1:17" x14ac:dyDescent="0.35">
      <c r="A4226" s="735">
        <v>10</v>
      </c>
      <c r="B4226" s="581">
        <v>30.119999999999997</v>
      </c>
      <c r="C4226" s="581">
        <v>30.96</v>
      </c>
      <c r="D4226" s="627">
        <v>31.72</v>
      </c>
      <c r="E4226" s="707">
        <v>0</v>
      </c>
      <c r="F4226" s="627">
        <v>30.96</v>
      </c>
      <c r="G4226" s="853">
        <v>34.6</v>
      </c>
      <c r="H4226" s="853">
        <v>19.399999999999999</v>
      </c>
      <c r="I4226" s="854">
        <v>92</v>
      </c>
      <c r="J4226" s="855">
        <v>50</v>
      </c>
      <c r="K4226" s="707">
        <v>0</v>
      </c>
      <c r="L4226" s="834">
        <v>4.38</v>
      </c>
      <c r="M4226" s="856">
        <v>1.6</v>
      </c>
      <c r="N4226" s="857">
        <v>0.15</v>
      </c>
      <c r="O4226" s="740">
        <f t="shared" si="795"/>
        <v>0.875</v>
      </c>
      <c r="P4226" s="858">
        <v>4.3</v>
      </c>
      <c r="Q4226" s="697">
        <f t="shared" ref="Q4226" si="797">$Q$4172</f>
        <v>0</v>
      </c>
    </row>
    <row r="4227" spans="1:17" x14ac:dyDescent="0.35">
      <c r="A4227" s="580" t="s">
        <v>16</v>
      </c>
      <c r="B4227" s="581">
        <f>SUM(B4217:B4226)</f>
        <v>314.08</v>
      </c>
      <c r="C4227" s="581">
        <f>SUM(C4217:C4226)</f>
        <v>306.39999999999998</v>
      </c>
      <c r="D4227" s="581">
        <f>SUM(D4217:D4226)</f>
        <v>306.36</v>
      </c>
      <c r="E4227" s="581"/>
      <c r="F4227" s="581">
        <f>SUM(F4217:F4226)</f>
        <v>309.54199999999997</v>
      </c>
      <c r="G4227" s="581">
        <f>SUM(G4217:G4226)</f>
        <v>347.6</v>
      </c>
      <c r="H4227" s="581">
        <f>SUM(H4217:H4226)</f>
        <v>181.2</v>
      </c>
      <c r="I4227" s="581">
        <f>SUM(I4217:I4226)</f>
        <v>940</v>
      </c>
      <c r="J4227" s="581">
        <f>SUM(J4217:J4226)</f>
        <v>510</v>
      </c>
      <c r="K4227" s="707">
        <v>0</v>
      </c>
      <c r="L4227" s="581">
        <f>SUM(L4217:L4226)</f>
        <v>56.340000000000011</v>
      </c>
      <c r="M4227" s="581">
        <f>SUM(M4217:M4226)</f>
        <v>9.0599999999999987</v>
      </c>
      <c r="N4227" s="581">
        <f>SUM(N4217:N4226)</f>
        <v>7.65</v>
      </c>
      <c r="O4227" s="740">
        <f t="shared" si="795"/>
        <v>8.3550000000000004</v>
      </c>
      <c r="P4227" s="581"/>
      <c r="Q4227" s="581"/>
    </row>
    <row r="4228" spans="1:17" x14ac:dyDescent="0.35">
      <c r="A4228" s="580" t="s">
        <v>18</v>
      </c>
      <c r="B4228" s="581">
        <f>AVERAGE(B4217:B4226)</f>
        <v>31.407999999999998</v>
      </c>
      <c r="C4228" s="581">
        <f>AVERAGE(C4217:C4226)</f>
        <v>30.639999999999997</v>
      </c>
      <c r="D4228" s="581">
        <f>AVERAGE(D4217:D4226)</f>
        <v>30.636000000000003</v>
      </c>
      <c r="E4228" s="581"/>
      <c r="F4228" s="581">
        <f>AVERAGE(F4217:F4226)</f>
        <v>30.954199999999997</v>
      </c>
      <c r="G4228" s="581">
        <f>AVERAGE(G4217:G4226)</f>
        <v>34.760000000000005</v>
      </c>
      <c r="H4228" s="581">
        <f>AVERAGE(H4217:H4226)</f>
        <v>18.119999999999997</v>
      </c>
      <c r="I4228" s="581">
        <f>AVERAGE(I4217:I4226)</f>
        <v>94</v>
      </c>
      <c r="J4228" s="581">
        <f>AVERAGE(J4217:J4226)</f>
        <v>51</v>
      </c>
      <c r="K4228" s="707">
        <v>0</v>
      </c>
      <c r="L4228" s="581">
        <f>AVERAGE(L4217:L4226)</f>
        <v>5.6340000000000012</v>
      </c>
      <c r="M4228" s="581">
        <f>AVERAGE(M4217:M4226)</f>
        <v>0.90599999999999992</v>
      </c>
      <c r="N4228" s="581">
        <f>AVERAGE(N4217:N4226)</f>
        <v>0.76500000000000001</v>
      </c>
      <c r="O4228" s="740">
        <f t="shared" si="795"/>
        <v>0.83549999999999991</v>
      </c>
      <c r="P4228" s="581"/>
      <c r="Q4228" s="581"/>
    </row>
    <row r="4229" spans="1:17" ht="15" thickBot="1" x14ac:dyDescent="0.4">
      <c r="A4229" s="735">
        <v>11</v>
      </c>
      <c r="B4229" s="581">
        <v>31.8</v>
      </c>
      <c r="C4229" s="581">
        <v>31.1</v>
      </c>
      <c r="D4229" s="627">
        <v>31.6</v>
      </c>
      <c r="E4229" s="707">
        <v>0</v>
      </c>
      <c r="F4229" s="627">
        <v>30.919999999999998</v>
      </c>
      <c r="G4229" s="572">
        <v>35</v>
      </c>
      <c r="H4229" s="572">
        <v>20.8</v>
      </c>
      <c r="I4229" s="732">
        <v>92</v>
      </c>
      <c r="J4229" s="859">
        <v>42</v>
      </c>
      <c r="K4229" s="707">
        <v>0</v>
      </c>
      <c r="L4229" s="732">
        <v>5.96</v>
      </c>
      <c r="M4229" s="860">
        <v>0.84</v>
      </c>
      <c r="N4229" s="861">
        <v>0.3</v>
      </c>
      <c r="O4229" s="740">
        <f t="shared" si="795"/>
        <v>0.56999999999999995</v>
      </c>
      <c r="P4229" s="844">
        <v>7.1</v>
      </c>
      <c r="Q4229" s="701">
        <f>$Q$4202</f>
        <v>4.4000000000000004</v>
      </c>
    </row>
    <row r="4230" spans="1:17" ht="15" thickBot="1" x14ac:dyDescent="0.4">
      <c r="A4230" s="594">
        <v>12</v>
      </c>
      <c r="B4230" s="581">
        <v>31.879999999999995</v>
      </c>
      <c r="C4230" s="581">
        <v>31.4</v>
      </c>
      <c r="D4230" s="627">
        <v>31.360000000000003</v>
      </c>
      <c r="E4230" s="707">
        <v>0</v>
      </c>
      <c r="F4230" s="627">
        <v>30.880000000000003</v>
      </c>
      <c r="G4230" s="583">
        <v>33.6</v>
      </c>
      <c r="H4230" s="583">
        <v>20.6</v>
      </c>
      <c r="I4230" s="732">
        <v>92</v>
      </c>
      <c r="J4230" s="811">
        <v>50</v>
      </c>
      <c r="K4230" s="707">
        <v>0</v>
      </c>
      <c r="L4230" s="732">
        <v>6.34</v>
      </c>
      <c r="M4230" s="581">
        <v>1.32</v>
      </c>
      <c r="N4230" s="581">
        <v>0.34</v>
      </c>
      <c r="O4230" s="740">
        <f t="shared" si="795"/>
        <v>0.83000000000000007</v>
      </c>
      <c r="P4230" s="736">
        <v>5.2</v>
      </c>
      <c r="Q4230" s="627">
        <v>35.200000000000003</v>
      </c>
    </row>
    <row r="4231" spans="1:17" ht="15" thickBot="1" x14ac:dyDescent="0.4">
      <c r="A4231" s="594">
        <v>13</v>
      </c>
      <c r="B4231" s="581">
        <v>29.72</v>
      </c>
      <c r="C4231" s="671">
        <v>29.880000000000003</v>
      </c>
      <c r="D4231" s="675">
        <v>30.639999999999997</v>
      </c>
      <c r="E4231" s="707">
        <v>0</v>
      </c>
      <c r="F4231" s="675">
        <v>30.76</v>
      </c>
      <c r="G4231" s="670">
        <v>31</v>
      </c>
      <c r="H4231" s="670">
        <v>19.2</v>
      </c>
      <c r="I4231" s="732">
        <v>96</v>
      </c>
      <c r="J4231" s="811">
        <v>63</v>
      </c>
      <c r="K4231" s="707">
        <v>0</v>
      </c>
      <c r="L4231" s="732">
        <v>4.22</v>
      </c>
      <c r="M4231" s="675">
        <v>0.81</v>
      </c>
      <c r="N4231" s="626">
        <v>0.17</v>
      </c>
      <c r="O4231" s="740">
        <f t="shared" si="795"/>
        <v>0.49000000000000005</v>
      </c>
      <c r="P4231" s="736">
        <v>3.3</v>
      </c>
      <c r="Q4231" s="678">
        <f>$Q$4202</f>
        <v>4.4000000000000004</v>
      </c>
    </row>
    <row r="4232" spans="1:17" ht="15" thickBot="1" x14ac:dyDescent="0.4">
      <c r="A4232" s="594">
        <v>14</v>
      </c>
      <c r="B4232" s="581">
        <v>30.119999999999997</v>
      </c>
      <c r="C4232" s="671">
        <v>30.24</v>
      </c>
      <c r="D4232" s="675">
        <v>30.48</v>
      </c>
      <c r="E4232" s="707">
        <v>0</v>
      </c>
      <c r="F4232" s="675">
        <v>30.72</v>
      </c>
      <c r="G4232" s="670">
        <v>33.799999999999997</v>
      </c>
      <c r="H4232" s="670">
        <v>19.2</v>
      </c>
      <c r="I4232" s="732">
        <v>88</v>
      </c>
      <c r="J4232" s="811">
        <v>88</v>
      </c>
      <c r="K4232" s="707">
        <v>0</v>
      </c>
      <c r="L4232" s="732">
        <v>4.8000000000000007</v>
      </c>
      <c r="M4232" s="630">
        <v>0.77</v>
      </c>
      <c r="N4232" s="671">
        <v>0.92</v>
      </c>
      <c r="O4232" s="740">
        <f t="shared" si="795"/>
        <v>0.84499999999999997</v>
      </c>
      <c r="P4232" s="736">
        <v>3.4</v>
      </c>
      <c r="Q4232" s="675">
        <v>3.6</v>
      </c>
    </row>
    <row r="4233" spans="1:17" ht="15" thickBot="1" x14ac:dyDescent="0.4">
      <c r="A4233" s="594">
        <v>15</v>
      </c>
      <c r="B4233" s="671">
        <v>29.96</v>
      </c>
      <c r="C4233" s="671">
        <v>29.68</v>
      </c>
      <c r="D4233" s="675">
        <v>30.04</v>
      </c>
      <c r="E4233" s="707">
        <v>0</v>
      </c>
      <c r="F4233" s="675">
        <v>30.76</v>
      </c>
      <c r="G4233" s="670">
        <v>34</v>
      </c>
      <c r="H4233" s="670">
        <v>20</v>
      </c>
      <c r="I4233" s="732">
        <v>96</v>
      </c>
      <c r="J4233" s="811">
        <v>54</v>
      </c>
      <c r="K4233" s="707">
        <v>0</v>
      </c>
      <c r="L4233" s="732">
        <v>2.56</v>
      </c>
      <c r="M4233" s="671">
        <v>1.36</v>
      </c>
      <c r="N4233" s="626">
        <v>0.31</v>
      </c>
      <c r="O4233" s="740">
        <f t="shared" si="795"/>
        <v>0.83500000000000008</v>
      </c>
      <c r="P4233" s="580">
        <v>4.3</v>
      </c>
      <c r="Q4233" s="678">
        <f t="shared" ref="Q4233:Q4234" si="798">$Q$4202</f>
        <v>4.4000000000000004</v>
      </c>
    </row>
    <row r="4234" spans="1:17" ht="15" thickBot="1" x14ac:dyDescent="0.4">
      <c r="A4234" s="594">
        <v>16</v>
      </c>
      <c r="B4234" s="671">
        <v>30.119999999999997</v>
      </c>
      <c r="C4234" s="671">
        <v>29.72</v>
      </c>
      <c r="D4234" s="675">
        <v>30</v>
      </c>
      <c r="E4234" s="707">
        <v>0</v>
      </c>
      <c r="F4234" s="675">
        <v>30.839999999999996</v>
      </c>
      <c r="G4234" s="670">
        <v>34.200000000000003</v>
      </c>
      <c r="H4234" s="670">
        <v>20.8</v>
      </c>
      <c r="I4234" s="732">
        <v>92</v>
      </c>
      <c r="J4234" s="811">
        <v>50</v>
      </c>
      <c r="K4234" s="707">
        <v>0</v>
      </c>
      <c r="L4234" s="732">
        <v>5.78</v>
      </c>
      <c r="M4234" s="671">
        <v>0.9</v>
      </c>
      <c r="N4234" s="678">
        <v>0.15</v>
      </c>
      <c r="O4234" s="740">
        <f t="shared" si="795"/>
        <v>0.52500000000000002</v>
      </c>
      <c r="P4234" s="736">
        <v>3.2</v>
      </c>
      <c r="Q4234" s="678">
        <f t="shared" si="798"/>
        <v>4.4000000000000004</v>
      </c>
    </row>
    <row r="4235" spans="1:17" ht="15" thickBot="1" x14ac:dyDescent="0.4">
      <c r="A4235" s="594">
        <v>17</v>
      </c>
      <c r="B4235" s="671">
        <v>27.119999999999997</v>
      </c>
      <c r="C4235" s="671">
        <v>28.839999999999996</v>
      </c>
      <c r="D4235" s="675">
        <v>29.880000000000003</v>
      </c>
      <c r="E4235" s="707">
        <v>0</v>
      </c>
      <c r="F4235" s="675">
        <v>30.880000000000003</v>
      </c>
      <c r="G4235" s="670">
        <v>92</v>
      </c>
      <c r="H4235" s="670">
        <v>77</v>
      </c>
      <c r="I4235" s="732">
        <v>92</v>
      </c>
      <c r="J4235" s="811">
        <v>88</v>
      </c>
      <c r="K4235" s="707">
        <v>0</v>
      </c>
      <c r="L4235" s="732">
        <v>2.5</v>
      </c>
      <c r="M4235" s="671">
        <v>1.07</v>
      </c>
      <c r="N4235" s="678">
        <v>0.38</v>
      </c>
      <c r="O4235" s="740">
        <f t="shared" si="795"/>
        <v>0.72500000000000009</v>
      </c>
      <c r="P4235" s="736">
        <v>1.3</v>
      </c>
      <c r="Q4235" s="675">
        <v>9.5</v>
      </c>
    </row>
    <row r="4236" spans="1:17" ht="15" thickBot="1" x14ac:dyDescent="0.4">
      <c r="A4236" s="594">
        <v>18</v>
      </c>
      <c r="B4236" s="671">
        <v>25.880000000000003</v>
      </c>
      <c r="C4236" s="671">
        <v>27.24</v>
      </c>
      <c r="D4236" s="675">
        <v>28.28</v>
      </c>
      <c r="E4236" s="707">
        <v>0</v>
      </c>
      <c r="F4236" s="675">
        <v>30.6</v>
      </c>
      <c r="G4236" s="670">
        <v>28.8</v>
      </c>
      <c r="H4236" s="670">
        <v>20.8</v>
      </c>
      <c r="I4236" s="732">
        <v>96</v>
      </c>
      <c r="J4236" s="811">
        <v>92</v>
      </c>
      <c r="K4236" s="707">
        <v>0</v>
      </c>
      <c r="L4236" s="732">
        <v>0.90000000000000013</v>
      </c>
      <c r="M4236" s="630">
        <v>0.56000000000000005</v>
      </c>
      <c r="N4236" s="671">
        <v>0.15</v>
      </c>
      <c r="O4236" s="740">
        <f t="shared" si="795"/>
        <v>0.35500000000000004</v>
      </c>
      <c r="P4236" s="580">
        <v>0.2</v>
      </c>
      <c r="Q4236" s="675">
        <v>7.5</v>
      </c>
    </row>
    <row r="4237" spans="1:17" ht="15" thickBot="1" x14ac:dyDescent="0.4">
      <c r="A4237" s="594">
        <v>19</v>
      </c>
      <c r="B4237" s="671">
        <v>27.639999999999997</v>
      </c>
      <c r="C4237" s="671">
        <v>27.24</v>
      </c>
      <c r="D4237" s="675">
        <v>27.52</v>
      </c>
      <c r="E4237" s="707">
        <v>0</v>
      </c>
      <c r="F4237" s="675">
        <v>30.68</v>
      </c>
      <c r="G4237" s="670">
        <v>33.4</v>
      </c>
      <c r="H4237" s="670">
        <v>19.2</v>
      </c>
      <c r="I4237" s="732">
        <v>96</v>
      </c>
      <c r="J4237" s="811">
        <v>64</v>
      </c>
      <c r="K4237" s="707">
        <v>0</v>
      </c>
      <c r="L4237" s="732">
        <v>4.9800000000000004</v>
      </c>
      <c r="M4237" s="671">
        <v>0.86</v>
      </c>
      <c r="N4237" s="671">
        <v>0.51</v>
      </c>
      <c r="O4237" s="740">
        <f t="shared" si="795"/>
        <v>0.68500000000000005</v>
      </c>
      <c r="P4237" s="736">
        <v>4.2</v>
      </c>
      <c r="Q4237" s="678">
        <f t="shared" ref="Q4237:Q4238" si="799">$Q$4202</f>
        <v>4.4000000000000004</v>
      </c>
    </row>
    <row r="4238" spans="1:17" ht="15" thickBot="1" x14ac:dyDescent="0.4">
      <c r="A4238" s="735">
        <v>20</v>
      </c>
      <c r="B4238" s="671">
        <v>29.96</v>
      </c>
      <c r="C4238" s="671">
        <v>29.279999999999994</v>
      </c>
      <c r="D4238" s="675">
        <v>28.4</v>
      </c>
      <c r="E4238" s="707">
        <v>0</v>
      </c>
      <c r="F4238" s="675">
        <v>30.959999999999997</v>
      </c>
      <c r="G4238" s="825">
        <v>35.200000000000003</v>
      </c>
      <c r="H4238" s="825">
        <v>21.2</v>
      </c>
      <c r="I4238" s="834">
        <v>92</v>
      </c>
      <c r="J4238" s="811">
        <v>45</v>
      </c>
      <c r="K4238" s="707">
        <v>0</v>
      </c>
      <c r="L4238" s="732">
        <v>6.72</v>
      </c>
      <c r="M4238" s="758">
        <v>1.06</v>
      </c>
      <c r="N4238" s="568">
        <v>0.26</v>
      </c>
      <c r="O4238" s="740">
        <f t="shared" si="795"/>
        <v>0.66</v>
      </c>
      <c r="P4238" s="580">
        <v>9.3000000000000007</v>
      </c>
      <c r="Q4238" s="678">
        <f t="shared" si="799"/>
        <v>4.4000000000000004</v>
      </c>
    </row>
    <row r="4239" spans="1:17" x14ac:dyDescent="0.35">
      <c r="A4239" s="580" t="s">
        <v>16</v>
      </c>
      <c r="B4239" s="671">
        <f>SUM(B4229:B4238)</f>
        <v>294.2</v>
      </c>
      <c r="C4239" s="671">
        <f>SUM(C4229:C4238)</f>
        <v>294.61999999999995</v>
      </c>
      <c r="D4239" s="671">
        <f>SUM(D4229:D4238)</f>
        <v>298.2</v>
      </c>
      <c r="E4239" s="707">
        <v>0</v>
      </c>
      <c r="F4239" s="671">
        <f>SUM(F4229:F4238)</f>
        <v>307.99999999999994</v>
      </c>
      <c r="G4239" s="671">
        <f>SUM(G4229:G4238)</f>
        <v>390.99999999999994</v>
      </c>
      <c r="H4239" s="671">
        <f>SUM(H4229:H4238)</f>
        <v>258.8</v>
      </c>
      <c r="I4239" s="671">
        <f>SUM(I4229:I4238)</f>
        <v>932</v>
      </c>
      <c r="J4239" s="671">
        <f>SUM(J4229:J4238)</f>
        <v>636</v>
      </c>
      <c r="K4239" s="707">
        <v>0</v>
      </c>
      <c r="L4239" s="671">
        <f>SUM(L4229:L4238)</f>
        <v>44.759999999999991</v>
      </c>
      <c r="M4239" s="671">
        <f>SUM(M4229:M4238)</f>
        <v>9.5500000000000007</v>
      </c>
      <c r="N4239" s="671">
        <f>SUM(N4229:N4238)</f>
        <v>3.4899999999999993</v>
      </c>
      <c r="O4239" s="740">
        <f t="shared" si="795"/>
        <v>6.52</v>
      </c>
      <c r="P4239" s="671"/>
      <c r="Q4239" s="671"/>
    </row>
    <row r="4240" spans="1:17" ht="15" thickBot="1" x14ac:dyDescent="0.4">
      <c r="A4240" s="580" t="s">
        <v>18</v>
      </c>
      <c r="B4240" s="671">
        <f>AVERAGE(B4229:B4238)</f>
        <v>29.419999999999998</v>
      </c>
      <c r="C4240" s="671">
        <f>AVERAGE(C4229:C4238)</f>
        <v>29.461999999999996</v>
      </c>
      <c r="D4240" s="671">
        <f>AVERAGE(D4229:D4238)</f>
        <v>29.82</v>
      </c>
      <c r="E4240" s="707">
        <v>0</v>
      </c>
      <c r="F4240" s="671">
        <f>AVERAGE(F4229:F4238)</f>
        <v>30.799999999999994</v>
      </c>
      <c r="G4240" s="671">
        <f>AVERAGE(G4229:G4238)</f>
        <v>39.099999999999994</v>
      </c>
      <c r="H4240" s="671">
        <f>AVERAGE(H4229:H4238)</f>
        <v>25.880000000000003</v>
      </c>
      <c r="I4240" s="671">
        <f>AVERAGE(I4229:I4238)</f>
        <v>93.2</v>
      </c>
      <c r="J4240" s="671">
        <f>AVERAGE(J4229:J4238)</f>
        <v>63.6</v>
      </c>
      <c r="K4240" s="707">
        <v>0</v>
      </c>
      <c r="L4240" s="671">
        <f>AVERAGE(L4229:L4238)</f>
        <v>4.4759999999999991</v>
      </c>
      <c r="M4240" s="671">
        <f>AVERAGE(M4229:M4238)</f>
        <v>0.95500000000000007</v>
      </c>
      <c r="N4240" s="671">
        <f>AVERAGE(N4229:N4238)</f>
        <v>0.34899999999999992</v>
      </c>
      <c r="O4240" s="740">
        <f t="shared" si="795"/>
        <v>0.65200000000000002</v>
      </c>
      <c r="P4240" s="671"/>
      <c r="Q4240" s="671"/>
    </row>
    <row r="4241" spans="1:17" ht="15" thickBot="1" x14ac:dyDescent="0.4">
      <c r="A4241" s="735">
        <v>21</v>
      </c>
      <c r="B4241" s="671">
        <v>29.2</v>
      </c>
      <c r="C4241" s="671">
        <v>29.080000000000002</v>
      </c>
      <c r="D4241" s="675">
        <v>29.2</v>
      </c>
      <c r="E4241" s="707">
        <v>0</v>
      </c>
      <c r="F4241" s="675">
        <v>30.96</v>
      </c>
      <c r="G4241" s="627">
        <v>34.200000000000003</v>
      </c>
      <c r="H4241" s="627">
        <v>21.2</v>
      </c>
      <c r="I4241" s="737">
        <v>92</v>
      </c>
      <c r="J4241" s="811">
        <v>63</v>
      </c>
      <c r="K4241" s="707">
        <v>0</v>
      </c>
      <c r="L4241" s="732">
        <v>4.5</v>
      </c>
      <c r="M4241" s="627">
        <v>0.65</v>
      </c>
      <c r="N4241" s="627">
        <v>0.14000000000000001</v>
      </c>
      <c r="O4241" s="740">
        <f t="shared" si="795"/>
        <v>0.39500000000000002</v>
      </c>
      <c r="P4241" s="580">
        <v>1.1000000000000001</v>
      </c>
      <c r="Q4241" s="678">
        <f>$Q$4202</f>
        <v>4.4000000000000004</v>
      </c>
    </row>
    <row r="4242" spans="1:17" ht="15" thickBot="1" x14ac:dyDescent="0.4">
      <c r="A4242" s="594">
        <v>22</v>
      </c>
      <c r="B4242" s="671">
        <v>31.320000000000004</v>
      </c>
      <c r="C4242" s="671">
        <v>29.76</v>
      </c>
      <c r="D4242" s="675">
        <v>29.2</v>
      </c>
      <c r="E4242" s="707">
        <v>0</v>
      </c>
      <c r="F4242" s="675">
        <v>30.72</v>
      </c>
      <c r="G4242" s="627">
        <v>35.200000000000003</v>
      </c>
      <c r="H4242" s="627">
        <v>18.8</v>
      </c>
      <c r="I4242" s="737">
        <v>92</v>
      </c>
      <c r="J4242" s="811">
        <v>45</v>
      </c>
      <c r="K4242" s="707">
        <v>0</v>
      </c>
      <c r="L4242" s="732">
        <v>5.8000000000000007</v>
      </c>
      <c r="M4242" s="627">
        <v>0.81</v>
      </c>
      <c r="N4242" s="627">
        <v>0.59</v>
      </c>
      <c r="O4242" s="740">
        <f t="shared" si="795"/>
        <v>0.7</v>
      </c>
      <c r="P4242" s="862">
        <v>2.5</v>
      </c>
      <c r="Q4242" s="675">
        <v>2.5</v>
      </c>
    </row>
    <row r="4243" spans="1:17" ht="15" thickBot="1" x14ac:dyDescent="0.4">
      <c r="A4243" s="594">
        <v>23</v>
      </c>
      <c r="B4243" s="671">
        <v>29.759999999999998</v>
      </c>
      <c r="C4243" s="671">
        <v>29.48</v>
      </c>
      <c r="D4243" s="675">
        <v>29.72</v>
      </c>
      <c r="E4243" s="707">
        <v>0</v>
      </c>
      <c r="F4243" s="675">
        <v>30.6</v>
      </c>
      <c r="G4243" s="736">
        <v>34.799999999999997</v>
      </c>
      <c r="H4243" s="826">
        <v>19.2</v>
      </c>
      <c r="I4243" s="739">
        <v>96</v>
      </c>
      <c r="J4243" s="809">
        <v>54</v>
      </c>
      <c r="K4243" s="707">
        <v>0</v>
      </c>
      <c r="L4243" s="732">
        <v>5.13</v>
      </c>
      <c r="M4243" s="740">
        <v>0.95</v>
      </c>
      <c r="N4243" s="740">
        <v>0.26</v>
      </c>
      <c r="O4243" s="740">
        <f t="shared" si="795"/>
        <v>0.60499999999999998</v>
      </c>
      <c r="P4243" s="862">
        <v>5</v>
      </c>
      <c r="Q4243" s="678">
        <f t="shared" ref="Q4243:Q4244" si="800">$Q$4202</f>
        <v>4.4000000000000004</v>
      </c>
    </row>
    <row r="4244" spans="1:17" ht="15" thickBot="1" x14ac:dyDescent="0.4">
      <c r="A4244" s="594">
        <v>24</v>
      </c>
      <c r="B4244" s="671">
        <v>31.48</v>
      </c>
      <c r="C4244" s="671">
        <v>30.080000000000002</v>
      </c>
      <c r="D4244" s="675">
        <v>29.759999999999998</v>
      </c>
      <c r="E4244" s="707">
        <v>0</v>
      </c>
      <c r="F4244" s="675">
        <v>30.76</v>
      </c>
      <c r="G4244" s="736">
        <v>35</v>
      </c>
      <c r="H4244" s="736">
        <v>19.399999999999999</v>
      </c>
      <c r="I4244" s="739">
        <v>96</v>
      </c>
      <c r="J4244" s="809">
        <v>48</v>
      </c>
      <c r="K4244" s="707">
        <v>0</v>
      </c>
      <c r="L4244" s="732">
        <v>6.54</v>
      </c>
      <c r="M4244" s="740">
        <v>1.04</v>
      </c>
      <c r="N4244" s="740">
        <v>0.26</v>
      </c>
      <c r="O4244" s="740">
        <f t="shared" si="795"/>
        <v>0.65</v>
      </c>
      <c r="P4244" s="862">
        <v>9.35</v>
      </c>
      <c r="Q4244" s="678">
        <f t="shared" si="800"/>
        <v>4.4000000000000004</v>
      </c>
    </row>
    <row r="4245" spans="1:17" ht="15" thickBot="1" x14ac:dyDescent="0.4">
      <c r="A4245" s="594">
        <v>25</v>
      </c>
      <c r="B4245" s="671">
        <v>32.119999999999997</v>
      </c>
      <c r="C4245" s="671">
        <v>30.76</v>
      </c>
      <c r="D4245" s="675">
        <v>30.439999999999998</v>
      </c>
      <c r="E4245" s="707">
        <v>0</v>
      </c>
      <c r="F4245" s="675">
        <v>30.919999999999998</v>
      </c>
      <c r="G4245" s="736">
        <v>36.4</v>
      </c>
      <c r="H4245" s="736">
        <v>20.2</v>
      </c>
      <c r="I4245" s="739">
        <v>92</v>
      </c>
      <c r="J4245" s="809">
        <v>54</v>
      </c>
      <c r="K4245" s="707">
        <v>0</v>
      </c>
      <c r="L4245" s="732">
        <v>7.6</v>
      </c>
      <c r="M4245" s="740">
        <v>1.0900000000000001</v>
      </c>
      <c r="N4245" s="740">
        <v>0.47</v>
      </c>
      <c r="O4245" s="740">
        <f t="shared" si="795"/>
        <v>0.78</v>
      </c>
      <c r="P4245" s="862">
        <v>10.3</v>
      </c>
      <c r="Q4245" s="627">
        <v>8.5</v>
      </c>
    </row>
    <row r="4246" spans="1:17" ht="15" thickBot="1" x14ac:dyDescent="0.4">
      <c r="A4246" s="594">
        <v>26</v>
      </c>
      <c r="B4246" s="671">
        <v>30.360000000000003</v>
      </c>
      <c r="C4246" s="581">
        <v>30.28</v>
      </c>
      <c r="D4246" s="627">
        <v>30.560000000000002</v>
      </c>
      <c r="E4246" s="707">
        <v>0</v>
      </c>
      <c r="F4246" s="627">
        <v>30.6</v>
      </c>
      <c r="G4246" s="736">
        <v>35</v>
      </c>
      <c r="H4246" s="736">
        <v>19.2</v>
      </c>
      <c r="I4246" s="739">
        <v>96</v>
      </c>
      <c r="J4246" s="809">
        <v>55</v>
      </c>
      <c r="K4246" s="707">
        <v>0</v>
      </c>
      <c r="L4246" s="732">
        <v>3.8200000000000003</v>
      </c>
      <c r="M4246" s="740">
        <v>0.83</v>
      </c>
      <c r="N4246" s="740">
        <v>0.56999999999999995</v>
      </c>
      <c r="O4246" s="740">
        <f t="shared" si="795"/>
        <v>0.7</v>
      </c>
      <c r="P4246" s="862">
        <v>7.3</v>
      </c>
      <c r="Q4246" s="627">
        <v>13.2</v>
      </c>
    </row>
    <row r="4247" spans="1:17" ht="15" thickBot="1" x14ac:dyDescent="0.4">
      <c r="A4247" s="594">
        <v>27</v>
      </c>
      <c r="B4247" s="671">
        <v>29.8</v>
      </c>
      <c r="C4247" s="581">
        <v>29.6</v>
      </c>
      <c r="D4247" s="627">
        <v>30</v>
      </c>
      <c r="E4247" s="707">
        <v>0</v>
      </c>
      <c r="F4247" s="627">
        <v>30.559999999999995</v>
      </c>
      <c r="G4247" s="736">
        <v>34.799999999999997</v>
      </c>
      <c r="H4247" s="736">
        <v>19.8</v>
      </c>
      <c r="I4247" s="739">
        <v>96</v>
      </c>
      <c r="J4247" s="809">
        <v>54</v>
      </c>
      <c r="K4247" s="707">
        <v>0</v>
      </c>
      <c r="L4247" s="732">
        <v>4.9000000000000004</v>
      </c>
      <c r="M4247" s="740">
        <v>0.64</v>
      </c>
      <c r="N4247" s="740">
        <v>0.28000000000000003</v>
      </c>
      <c r="O4247" s="740">
        <f t="shared" si="795"/>
        <v>0.46</v>
      </c>
      <c r="P4247" s="736">
        <v>6.3</v>
      </c>
      <c r="Q4247" s="626">
        <f t="shared" ref="Q4247:Q4250" si="801">$Q$4202</f>
        <v>4.4000000000000004</v>
      </c>
    </row>
    <row r="4248" spans="1:17" ht="15" thickBot="1" x14ac:dyDescent="0.4">
      <c r="A4248" s="594">
        <v>28</v>
      </c>
      <c r="B4248" s="581">
        <v>31.28</v>
      </c>
      <c r="C4248" s="581">
        <v>30.4</v>
      </c>
      <c r="D4248" s="627">
        <v>30.120000000000005</v>
      </c>
      <c r="E4248" s="707">
        <v>0</v>
      </c>
      <c r="F4248" s="627">
        <v>30.559999999999995</v>
      </c>
      <c r="G4248" s="846">
        <v>35.799999999999997</v>
      </c>
      <c r="H4248" s="847">
        <v>19.2</v>
      </c>
      <c r="I4248" s="836">
        <v>96</v>
      </c>
      <c r="J4248" s="809">
        <v>51</v>
      </c>
      <c r="K4248" s="707">
        <v>0</v>
      </c>
      <c r="L4248" s="627">
        <v>8</v>
      </c>
      <c r="M4248" s="848">
        <v>0.64</v>
      </c>
      <c r="N4248" s="849">
        <v>0.65</v>
      </c>
      <c r="O4248" s="740">
        <f t="shared" si="795"/>
        <v>0.64500000000000002</v>
      </c>
      <c r="P4248" s="736">
        <v>10</v>
      </c>
      <c r="Q4248" s="626">
        <f t="shared" si="801"/>
        <v>4.4000000000000004</v>
      </c>
    </row>
    <row r="4249" spans="1:17" ht="15" thickBot="1" x14ac:dyDescent="0.4">
      <c r="A4249" s="594">
        <v>29</v>
      </c>
      <c r="B4249" s="581">
        <v>31.76</v>
      </c>
      <c r="C4249" s="581">
        <v>31.04</v>
      </c>
      <c r="D4249" s="627">
        <v>30.6</v>
      </c>
      <c r="E4249" s="707">
        <v>0</v>
      </c>
      <c r="F4249" s="627">
        <v>30.839999999999996</v>
      </c>
      <c r="G4249" s="736">
        <v>35.6</v>
      </c>
      <c r="H4249" s="736">
        <v>20.2</v>
      </c>
      <c r="I4249" s="839">
        <v>84</v>
      </c>
      <c r="J4249" s="809">
        <v>54</v>
      </c>
      <c r="K4249" s="707">
        <v>0</v>
      </c>
      <c r="L4249" s="627">
        <v>5.92</v>
      </c>
      <c r="M4249" s="740">
        <v>0.78</v>
      </c>
      <c r="N4249" s="740">
        <v>0.36</v>
      </c>
      <c r="O4249" s="740">
        <f t="shared" si="795"/>
        <v>0.57000000000000006</v>
      </c>
      <c r="P4249" s="736">
        <v>8.3000000000000007</v>
      </c>
      <c r="Q4249" s="626">
        <f t="shared" si="801"/>
        <v>4.4000000000000004</v>
      </c>
    </row>
    <row r="4250" spans="1:17" ht="15" thickBot="1" x14ac:dyDescent="0.4">
      <c r="A4250" s="594">
        <v>30</v>
      </c>
      <c r="B4250" s="581">
        <v>31.32</v>
      </c>
      <c r="C4250" s="581">
        <v>30.96</v>
      </c>
      <c r="D4250" s="627">
        <v>30.96</v>
      </c>
      <c r="E4250" s="707">
        <v>0</v>
      </c>
      <c r="F4250" s="627">
        <v>30.8</v>
      </c>
      <c r="G4250" s="736">
        <v>34</v>
      </c>
      <c r="H4250" s="736">
        <v>20.8</v>
      </c>
      <c r="I4250" s="739">
        <v>88</v>
      </c>
      <c r="J4250" s="809">
        <v>55</v>
      </c>
      <c r="K4250" s="707">
        <v>0</v>
      </c>
      <c r="L4250" s="627">
        <v>4.88</v>
      </c>
      <c r="M4250" s="740">
        <v>0.77</v>
      </c>
      <c r="N4250" s="740">
        <v>0.25</v>
      </c>
      <c r="O4250" s="740">
        <f t="shared" si="795"/>
        <v>0.51</v>
      </c>
      <c r="P4250" s="736">
        <v>4.5</v>
      </c>
      <c r="Q4250" s="626">
        <f t="shared" si="801"/>
        <v>4.4000000000000004</v>
      </c>
    </row>
    <row r="4251" spans="1:17" ht="15" thickBot="1" x14ac:dyDescent="0.4">
      <c r="A4251" s="689">
        <v>31</v>
      </c>
      <c r="B4251" s="581">
        <v>29.560000000000002</v>
      </c>
      <c r="C4251" s="581">
        <v>29.880000000000003</v>
      </c>
      <c r="D4251" s="627">
        <v>30.440000000000005</v>
      </c>
      <c r="E4251" s="707">
        <v>0</v>
      </c>
      <c r="F4251" s="627">
        <v>30.6</v>
      </c>
      <c r="G4251" s="844">
        <v>32.6</v>
      </c>
      <c r="H4251" s="844">
        <v>21.2</v>
      </c>
      <c r="I4251" s="739">
        <v>96</v>
      </c>
      <c r="J4251" s="823">
        <v>63</v>
      </c>
      <c r="K4251" s="707">
        <v>0</v>
      </c>
      <c r="L4251" s="627">
        <v>2.2599999999999998</v>
      </c>
      <c r="M4251" s="850">
        <v>1.32</v>
      </c>
      <c r="N4251" s="850">
        <v>0.4</v>
      </c>
      <c r="O4251" s="740">
        <f t="shared" si="795"/>
        <v>0.8600000000000001</v>
      </c>
      <c r="P4251" s="863">
        <v>6.3</v>
      </c>
      <c r="Q4251" s="627">
        <v>8.5</v>
      </c>
    </row>
    <row r="4252" spans="1:17" x14ac:dyDescent="0.35">
      <c r="A4252" s="580" t="s">
        <v>16</v>
      </c>
      <c r="B4252" s="583">
        <f>SUM(B4241:B4251)</f>
        <v>337.96000000000004</v>
      </c>
      <c r="C4252" s="583">
        <f>SUM(C4241:C4251)</f>
        <v>331.32</v>
      </c>
      <c r="D4252" s="583">
        <f>SUM(D4241:D4251)</f>
        <v>331</v>
      </c>
      <c r="E4252" s="707">
        <v>0</v>
      </c>
      <c r="F4252" s="583">
        <f>SUM(F4241:F4251)</f>
        <v>337.92</v>
      </c>
      <c r="G4252" s="583">
        <f>SUM(G4241:G4251)</f>
        <v>383.40000000000003</v>
      </c>
      <c r="H4252" s="583">
        <f>SUM(H4241:H4251)</f>
        <v>219.2</v>
      </c>
      <c r="I4252" s="583">
        <f>SUM(I4241:I4251)</f>
        <v>1024</v>
      </c>
      <c r="J4252" s="583">
        <f>SUM(J4241:J4251)</f>
        <v>596</v>
      </c>
      <c r="K4252" s="583"/>
      <c r="L4252" s="583">
        <f>SUM(L4241:L4251)</f>
        <v>59.35</v>
      </c>
      <c r="M4252" s="583">
        <f>SUM(M4241:M4251)</f>
        <v>9.52</v>
      </c>
      <c r="N4252" s="583">
        <f>SUM(N4241:N4251)</f>
        <v>4.2300000000000004</v>
      </c>
      <c r="O4252" s="740">
        <f t="shared" si="795"/>
        <v>6.875</v>
      </c>
      <c r="P4252" s="583"/>
      <c r="Q4252" s="583"/>
    </row>
    <row r="4253" spans="1:17" x14ac:dyDescent="0.35">
      <c r="A4253" s="580" t="s">
        <v>18</v>
      </c>
      <c r="B4253" s="583">
        <f>AVERAGE(B4241:B4251)</f>
        <v>30.723636363636366</v>
      </c>
      <c r="C4253" s="583">
        <f>AVERAGE(C4241:C4251)</f>
        <v>30.12</v>
      </c>
      <c r="D4253" s="583">
        <f>AVERAGE(D4241:D4251)</f>
        <v>30.09090909090909</v>
      </c>
      <c r="E4253" s="707">
        <v>0</v>
      </c>
      <c r="F4253" s="583">
        <f>AVERAGE(F4241:F4251)</f>
        <v>30.720000000000002</v>
      </c>
      <c r="G4253" s="583">
        <f>AVERAGE(G4241:G4251)</f>
        <v>34.854545454545459</v>
      </c>
      <c r="H4253" s="583">
        <f>AVERAGE(H4241:H4251)</f>
        <v>19.927272727272726</v>
      </c>
      <c r="I4253" s="583">
        <f>AVERAGE(I4241:I4251)</f>
        <v>93.090909090909093</v>
      </c>
      <c r="J4253" s="583">
        <f>AVERAGE(J4241:J4251)</f>
        <v>54.18181818181818</v>
      </c>
      <c r="K4253" s="583"/>
      <c r="L4253" s="583">
        <f>AVERAGE(L4241:L4251)</f>
        <v>5.3954545454545455</v>
      </c>
      <c r="M4253" s="583">
        <f>AVERAGE(M4241:M4251)</f>
        <v>0.86545454545454537</v>
      </c>
      <c r="N4253" s="583">
        <f>AVERAGE(N4241:N4251)</f>
        <v>0.38454545454545458</v>
      </c>
      <c r="O4253" s="740">
        <f t="shared" si="795"/>
        <v>0.625</v>
      </c>
      <c r="P4253" s="583"/>
      <c r="Q4253" s="583"/>
    </row>
    <row r="4254" spans="1:17" x14ac:dyDescent="0.35">
      <c r="A4254" s="580" t="s">
        <v>49</v>
      </c>
      <c r="B4254" s="583">
        <f>B4252+B4239+B4227</f>
        <v>946.24</v>
      </c>
      <c r="C4254" s="583">
        <f>C4252+C4239+C4227</f>
        <v>932.33999999999992</v>
      </c>
      <c r="D4254" s="583">
        <f>D4252+D4239+D4227</f>
        <v>935.56000000000006</v>
      </c>
      <c r="E4254" s="707">
        <v>0</v>
      </c>
      <c r="F4254" s="583">
        <f>F4252+F4239+F4227</f>
        <v>955.46199999999999</v>
      </c>
      <c r="G4254" s="583">
        <f>G4252+G4239+G4227</f>
        <v>1122</v>
      </c>
      <c r="H4254" s="583">
        <f>H4252+H4239+H4227</f>
        <v>659.2</v>
      </c>
      <c r="I4254" s="583">
        <f>I4252+I4239+I4227</f>
        <v>2896</v>
      </c>
      <c r="J4254" s="583">
        <f>J4252+J4239+J4227</f>
        <v>1742</v>
      </c>
      <c r="K4254" s="583"/>
      <c r="L4254" s="583">
        <f>L4252+L4239+L4227</f>
        <v>160.44999999999999</v>
      </c>
      <c r="M4254" s="583">
        <f>M4252+M4239+M4227</f>
        <v>28.13</v>
      </c>
      <c r="N4254" s="583">
        <f>N4252+N4239+N4227</f>
        <v>15.370000000000001</v>
      </c>
      <c r="O4254" s="740">
        <f t="shared" si="795"/>
        <v>21.75</v>
      </c>
      <c r="P4254" s="583"/>
      <c r="Q4254" s="583"/>
    </row>
    <row r="4255" spans="1:17" x14ac:dyDescent="0.35">
      <c r="A4255" s="580" t="s">
        <v>21</v>
      </c>
      <c r="B4255" s="626">
        <f>B4254/31</f>
        <v>30.523870967741935</v>
      </c>
      <c r="C4255" s="626">
        <f>C4254/31</f>
        <v>30.075483870967741</v>
      </c>
      <c r="D4255" s="626">
        <f>D4254/31</f>
        <v>30.179354838709678</v>
      </c>
      <c r="E4255" s="707">
        <v>0</v>
      </c>
      <c r="F4255" s="626">
        <f>F4254/31</f>
        <v>30.821354838709677</v>
      </c>
      <c r="G4255" s="626">
        <f>G4254/31</f>
        <v>36.193548387096776</v>
      </c>
      <c r="H4255" s="626">
        <f>H4254/31</f>
        <v>21.264516129032259</v>
      </c>
      <c r="I4255" s="626">
        <f>I4254/31</f>
        <v>93.41935483870968</v>
      </c>
      <c r="J4255" s="626">
        <f>J4254/31</f>
        <v>56.193548387096776</v>
      </c>
      <c r="K4255" s="626"/>
      <c r="L4255" s="626">
        <f>L4254/31</f>
        <v>5.1758064516129032</v>
      </c>
      <c r="M4255" s="626">
        <f>M4254/31</f>
        <v>0.90741935483870961</v>
      </c>
      <c r="N4255" s="626">
        <f>N4254/31</f>
        <v>0.49580645161290327</v>
      </c>
      <c r="O4255" s="626">
        <f>O4254/31</f>
        <v>0.70161290322580649</v>
      </c>
      <c r="P4255" s="626"/>
      <c r="Q4255" s="626"/>
    </row>
    <row r="4256" spans="1:17" x14ac:dyDescent="0.35">
      <c r="A4256" s="634"/>
      <c r="B4256" s="634"/>
      <c r="C4256" s="634"/>
      <c r="D4256" s="634"/>
      <c r="E4256" s="634"/>
      <c r="F4256" s="634"/>
      <c r="G4256" s="634"/>
      <c r="H4256" s="634"/>
      <c r="I4256" s="634"/>
      <c r="J4256" s="634"/>
      <c r="K4256" s="634"/>
      <c r="L4256" s="634"/>
      <c r="M4256" s="634"/>
      <c r="N4256" s="634"/>
      <c r="O4256" s="634"/>
      <c r="P4256" s="634"/>
      <c r="Q4256" s="634"/>
    </row>
    <row r="4257" spans="1:17" x14ac:dyDescent="0.35">
      <c r="A4257" s="634"/>
      <c r="B4257" s="634"/>
      <c r="C4257" s="634"/>
      <c r="D4257" s="634"/>
      <c r="E4257" s="634"/>
      <c r="F4257" s="634"/>
      <c r="G4257" s="634"/>
      <c r="H4257" s="634"/>
      <c r="I4257" s="634"/>
      <c r="J4257" s="634"/>
      <c r="K4257" s="634"/>
      <c r="L4257" s="634"/>
      <c r="M4257" s="634"/>
      <c r="N4257" s="634"/>
      <c r="O4257" s="634"/>
      <c r="P4257" s="634"/>
      <c r="Q4257" s="634"/>
    </row>
    <row r="4258" spans="1:17" x14ac:dyDescent="0.35">
      <c r="A4258" s="634"/>
      <c r="B4258" s="634"/>
      <c r="C4258" s="634"/>
      <c r="D4258" s="634"/>
      <c r="E4258" s="634"/>
      <c r="F4258" s="634"/>
      <c r="G4258" s="634"/>
      <c r="H4258" s="634"/>
      <c r="I4258" s="634"/>
      <c r="J4258" s="634"/>
      <c r="K4258" s="634"/>
      <c r="L4258" s="634"/>
      <c r="M4258" s="634"/>
      <c r="N4258" s="634"/>
      <c r="O4258" s="634"/>
      <c r="P4258" s="634"/>
      <c r="Q4258" s="634"/>
    </row>
    <row r="4259" spans="1:17" x14ac:dyDescent="0.35">
      <c r="A4259" s="634"/>
      <c r="B4259" s="634"/>
      <c r="C4259" s="634"/>
      <c r="D4259" s="634"/>
      <c r="E4259" s="634"/>
      <c r="F4259" s="634"/>
      <c r="G4259" s="634"/>
      <c r="H4259" s="634"/>
      <c r="I4259" s="634"/>
      <c r="J4259" s="634"/>
      <c r="K4259" s="634"/>
      <c r="L4259" s="634"/>
      <c r="M4259" s="634"/>
      <c r="N4259" s="634"/>
      <c r="O4259" s="634"/>
      <c r="P4259" s="634"/>
      <c r="Q4259" s="634"/>
    </row>
    <row r="4260" spans="1:17" ht="21" thickBot="1" x14ac:dyDescent="0.4">
      <c r="A4260" s="634"/>
      <c r="B4260" s="1608" t="s">
        <v>449</v>
      </c>
      <c r="C4260" s="1608"/>
      <c r="D4260" s="1608"/>
      <c r="E4260" s="1608"/>
      <c r="F4260" s="1608"/>
      <c r="G4260" s="1608"/>
      <c r="H4260" s="1608"/>
      <c r="I4260" s="1608"/>
      <c r="J4260" s="1608"/>
      <c r="K4260" s="1608"/>
      <c r="L4260" s="1608"/>
      <c r="M4260" s="1608"/>
      <c r="N4260" s="658"/>
      <c r="O4260" s="658"/>
      <c r="P4260" s="657"/>
      <c r="Q4260" s="634"/>
    </row>
    <row r="4261" spans="1:17" ht="44.25" customHeight="1" x14ac:dyDescent="0.35">
      <c r="A4261" s="1569" t="s">
        <v>1</v>
      </c>
      <c r="B4261" s="1460" t="s">
        <v>23</v>
      </c>
      <c r="C4261" s="1578"/>
      <c r="D4261" s="1578"/>
      <c r="E4261" s="1578"/>
      <c r="F4261" s="1571"/>
      <c r="G4261" s="1460" t="s">
        <v>24</v>
      </c>
      <c r="H4261" s="1571"/>
      <c r="I4261" s="1460" t="s">
        <v>4</v>
      </c>
      <c r="J4261" s="1571"/>
      <c r="K4261" s="1572" t="s">
        <v>5</v>
      </c>
      <c r="L4261" s="1573"/>
      <c r="M4261" s="1590" t="s">
        <v>6</v>
      </c>
      <c r="N4261" s="1591"/>
      <c r="O4261" s="1592"/>
      <c r="P4261" s="1593" t="s">
        <v>7</v>
      </c>
      <c r="Q4261" s="1593" t="s">
        <v>8</v>
      </c>
    </row>
    <row r="4262" spans="1:17" ht="26.5" thickBot="1" x14ac:dyDescent="0.4">
      <c r="A4262" s="1597"/>
      <c r="B4262" s="568" t="s">
        <v>396</v>
      </c>
      <c r="C4262" s="568" t="s">
        <v>399</v>
      </c>
      <c r="D4262" s="709" t="s">
        <v>322</v>
      </c>
      <c r="E4262" s="709" t="s">
        <v>228</v>
      </c>
      <c r="F4262" s="709" t="s">
        <v>229</v>
      </c>
      <c r="G4262" s="568" t="s">
        <v>9</v>
      </c>
      <c r="H4262" s="568" t="s">
        <v>10</v>
      </c>
      <c r="I4262" s="568" t="s">
        <v>9</v>
      </c>
      <c r="J4262" s="568" t="s">
        <v>10</v>
      </c>
      <c r="K4262" s="568" t="s">
        <v>11</v>
      </c>
      <c r="L4262" s="568" t="s">
        <v>12</v>
      </c>
      <c r="M4262" s="606" t="s">
        <v>13</v>
      </c>
      <c r="N4262" s="606" t="s">
        <v>14</v>
      </c>
      <c r="O4262" s="606" t="s">
        <v>15</v>
      </c>
      <c r="P4262" s="1579"/>
      <c r="Q4262" s="1579"/>
    </row>
    <row r="4263" spans="1:17" ht="15" thickBot="1" x14ac:dyDescent="0.4">
      <c r="A4263" s="735">
        <v>1</v>
      </c>
      <c r="B4263" s="627">
        <v>30.360000000000003</v>
      </c>
      <c r="C4263" s="627">
        <v>30.079999999999995</v>
      </c>
      <c r="D4263" s="627">
        <v>29.96</v>
      </c>
      <c r="E4263" s="707">
        <v>0</v>
      </c>
      <c r="F4263" s="627">
        <v>30.72</v>
      </c>
      <c r="G4263" s="808">
        <v>33.4</v>
      </c>
      <c r="H4263" s="808">
        <v>20.2</v>
      </c>
      <c r="I4263" s="809">
        <v>96</v>
      </c>
      <c r="J4263" s="809">
        <v>59</v>
      </c>
      <c r="K4263" s="707">
        <v>0</v>
      </c>
      <c r="L4263" s="737">
        <v>2.7699999999999996</v>
      </c>
      <c r="M4263" s="808">
        <v>0.59</v>
      </c>
      <c r="N4263" s="808">
        <v>0.64500000000000002</v>
      </c>
      <c r="O4263" s="740">
        <f>AVERAGE(M4263:N4263)</f>
        <v>0.61749999999999994</v>
      </c>
      <c r="P4263" s="580">
        <v>6.25</v>
      </c>
      <c r="Q4263" s="626">
        <f t="shared" ref="Q4263:Q4268" si="802">$Q$4202</f>
        <v>4.4000000000000004</v>
      </c>
    </row>
    <row r="4264" spans="1:17" ht="15" thickBot="1" x14ac:dyDescent="0.4">
      <c r="A4264" s="735">
        <v>2</v>
      </c>
      <c r="B4264" s="581">
        <v>29.68</v>
      </c>
      <c r="C4264" s="581">
        <v>30.360000000000003</v>
      </c>
      <c r="D4264" s="627">
        <v>30.559999999999995</v>
      </c>
      <c r="E4264" s="707">
        <v>0</v>
      </c>
      <c r="F4264" s="707">
        <v>30.68</v>
      </c>
      <c r="G4264" s="810">
        <v>35</v>
      </c>
      <c r="H4264" s="810">
        <v>19.399999999999999</v>
      </c>
      <c r="I4264" s="809">
        <v>96</v>
      </c>
      <c r="J4264" s="811">
        <v>47</v>
      </c>
      <c r="K4264" s="707">
        <v>0</v>
      </c>
      <c r="L4264" s="732">
        <v>2.25</v>
      </c>
      <c r="M4264" s="808">
        <v>0.24</v>
      </c>
      <c r="N4264" s="808">
        <v>0.46499999999999997</v>
      </c>
      <c r="O4264" s="740">
        <f t="shared" ref="O4264:O4300" si="803">AVERAGE(M4264:N4264)</f>
        <v>0.35249999999999998</v>
      </c>
      <c r="P4264" s="580">
        <v>7.05</v>
      </c>
      <c r="Q4264" s="626">
        <f t="shared" si="802"/>
        <v>4.4000000000000004</v>
      </c>
    </row>
    <row r="4265" spans="1:17" ht="15" thickBot="1" x14ac:dyDescent="0.4">
      <c r="A4265" s="594">
        <v>3</v>
      </c>
      <c r="B4265" s="581">
        <v>32.08</v>
      </c>
      <c r="C4265" s="581">
        <v>31.04</v>
      </c>
      <c r="D4265" s="627">
        <v>30.920000000000005</v>
      </c>
      <c r="E4265" s="707">
        <v>0</v>
      </c>
      <c r="F4265" s="627">
        <v>30.880000000000003</v>
      </c>
      <c r="G4265" s="810">
        <v>36</v>
      </c>
      <c r="H4265" s="810">
        <v>19.2</v>
      </c>
      <c r="I4265" s="822">
        <v>96</v>
      </c>
      <c r="J4265" s="811">
        <v>50</v>
      </c>
      <c r="K4265" s="707">
        <v>0</v>
      </c>
      <c r="L4265" s="732">
        <v>3.35</v>
      </c>
      <c r="M4265" s="808">
        <v>0.26</v>
      </c>
      <c r="N4265" s="808">
        <v>0.54499999999999993</v>
      </c>
      <c r="O4265" s="740">
        <f t="shared" si="803"/>
        <v>0.40249999999999997</v>
      </c>
      <c r="P4265" s="580">
        <v>10.3</v>
      </c>
      <c r="Q4265" s="626">
        <f t="shared" si="802"/>
        <v>4.4000000000000004</v>
      </c>
    </row>
    <row r="4266" spans="1:17" ht="27" thickBot="1" x14ac:dyDescent="0.4">
      <c r="A4266" s="594">
        <v>4</v>
      </c>
      <c r="B4266" s="627">
        <v>32.839999999999996</v>
      </c>
      <c r="C4266" s="627">
        <v>31.559999999999995</v>
      </c>
      <c r="D4266" s="581">
        <v>31.139999999999997</v>
      </c>
      <c r="E4266" s="707">
        <v>0</v>
      </c>
      <c r="F4266" s="627">
        <v>31</v>
      </c>
      <c r="G4266" s="810">
        <v>36.200000000000003</v>
      </c>
      <c r="H4266" s="810">
        <v>18.399999999999999</v>
      </c>
      <c r="I4266" s="822">
        <v>96</v>
      </c>
      <c r="J4266" s="811">
        <v>48</v>
      </c>
      <c r="K4266" s="707">
        <v>0</v>
      </c>
      <c r="L4266" s="732" t="s">
        <v>450</v>
      </c>
      <c r="M4266" s="808">
        <v>0.18</v>
      </c>
      <c r="N4266" s="640">
        <v>0.41500000000000004</v>
      </c>
      <c r="O4266" s="740">
        <f t="shared" si="803"/>
        <v>0.29749999999999999</v>
      </c>
      <c r="P4266" s="580">
        <v>10.3</v>
      </c>
      <c r="Q4266" s="626">
        <f t="shared" si="802"/>
        <v>4.4000000000000004</v>
      </c>
    </row>
    <row r="4267" spans="1:17" ht="15" thickBot="1" x14ac:dyDescent="0.4">
      <c r="A4267" s="594">
        <v>5</v>
      </c>
      <c r="B4267" s="627">
        <v>32.119999999999997</v>
      </c>
      <c r="C4267" s="627">
        <v>31.72</v>
      </c>
      <c r="D4267" s="581">
        <v>31.639999999999997</v>
      </c>
      <c r="E4267" s="707">
        <v>0</v>
      </c>
      <c r="F4267" s="627">
        <v>31.04</v>
      </c>
      <c r="G4267" s="810">
        <v>36</v>
      </c>
      <c r="H4267" s="810">
        <v>19.399999999999999</v>
      </c>
      <c r="I4267" s="822">
        <v>96</v>
      </c>
      <c r="J4267" s="811">
        <v>50</v>
      </c>
      <c r="K4267" s="707">
        <v>0</v>
      </c>
      <c r="L4267" s="732">
        <v>2.92</v>
      </c>
      <c r="M4267" s="640">
        <v>0.04</v>
      </c>
      <c r="N4267" s="813">
        <v>0.41000000000000003</v>
      </c>
      <c r="O4267" s="740">
        <f t="shared" si="803"/>
        <v>0.22500000000000001</v>
      </c>
      <c r="P4267" s="580">
        <v>10</v>
      </c>
      <c r="Q4267" s="626">
        <f t="shared" si="802"/>
        <v>4.4000000000000004</v>
      </c>
    </row>
    <row r="4268" spans="1:17" ht="15" thickBot="1" x14ac:dyDescent="0.4">
      <c r="A4268" s="594">
        <v>6</v>
      </c>
      <c r="B4268" s="604">
        <v>33.160000000000004</v>
      </c>
      <c r="C4268" s="581">
        <v>32</v>
      </c>
      <c r="D4268" s="581">
        <v>31.919999999999998</v>
      </c>
      <c r="E4268" s="707">
        <v>0</v>
      </c>
      <c r="F4268" s="627">
        <v>31.119999999999997</v>
      </c>
      <c r="G4268" s="810">
        <v>36.200000000000003</v>
      </c>
      <c r="H4268" s="845">
        <v>20.2</v>
      </c>
      <c r="I4268" s="822">
        <v>96</v>
      </c>
      <c r="J4268" s="811">
        <v>46</v>
      </c>
      <c r="K4268" s="707">
        <v>0</v>
      </c>
      <c r="L4268" s="732">
        <v>3.6</v>
      </c>
      <c r="M4268" s="813">
        <v>0.22</v>
      </c>
      <c r="N4268" s="640">
        <v>0.625</v>
      </c>
      <c r="O4268" s="740">
        <f t="shared" si="803"/>
        <v>0.42249999999999999</v>
      </c>
      <c r="P4268" s="580">
        <v>8.3000000000000007</v>
      </c>
      <c r="Q4268" s="626">
        <f t="shared" si="802"/>
        <v>4.4000000000000004</v>
      </c>
    </row>
    <row r="4269" spans="1:17" ht="15" thickBot="1" x14ac:dyDescent="0.4">
      <c r="A4269" s="594">
        <v>7</v>
      </c>
      <c r="B4269" s="581">
        <v>32.559999999999995</v>
      </c>
      <c r="C4269" s="581">
        <v>31.879999999999995</v>
      </c>
      <c r="D4269" s="627">
        <v>32.119999999999997</v>
      </c>
      <c r="E4269" s="707">
        <v>0</v>
      </c>
      <c r="F4269" s="627">
        <v>31.119999999999997</v>
      </c>
      <c r="G4269" s="810">
        <v>35.6</v>
      </c>
      <c r="H4269" s="845">
        <v>20</v>
      </c>
      <c r="I4269" s="822">
        <v>96</v>
      </c>
      <c r="J4269" s="811">
        <v>54</v>
      </c>
      <c r="K4269" s="707">
        <v>0</v>
      </c>
      <c r="L4269" s="732">
        <v>3.62</v>
      </c>
      <c r="M4269" s="640">
        <v>0.56000000000000005</v>
      </c>
      <c r="N4269" s="813">
        <v>0.77500000000000002</v>
      </c>
      <c r="O4269" s="740">
        <f t="shared" si="803"/>
        <v>0.66749999999999998</v>
      </c>
      <c r="P4269" s="580">
        <v>6.3</v>
      </c>
      <c r="Q4269" s="627">
        <v>40.200000000000003</v>
      </c>
    </row>
    <row r="4270" spans="1:17" ht="15" thickBot="1" x14ac:dyDescent="0.4">
      <c r="A4270" s="594">
        <v>8</v>
      </c>
      <c r="B4270" s="581">
        <v>29.68</v>
      </c>
      <c r="C4270" s="581">
        <v>30.359999999999996</v>
      </c>
      <c r="D4270" s="627">
        <v>31.639999999999997</v>
      </c>
      <c r="E4270" s="707">
        <v>0</v>
      </c>
      <c r="F4270" s="627">
        <v>31</v>
      </c>
      <c r="G4270" s="810">
        <v>32.200000000000003</v>
      </c>
      <c r="H4270" s="845">
        <v>19.2</v>
      </c>
      <c r="I4270" s="822">
        <v>96</v>
      </c>
      <c r="J4270" s="811">
        <v>56</v>
      </c>
      <c r="K4270" s="707">
        <v>0</v>
      </c>
      <c r="L4270" s="732">
        <v>2.15</v>
      </c>
      <c r="M4270" s="813">
        <v>0.06</v>
      </c>
      <c r="N4270" s="808">
        <v>0.30000000000000004</v>
      </c>
      <c r="O4270" s="740">
        <f t="shared" si="803"/>
        <v>0.18000000000000002</v>
      </c>
      <c r="P4270" s="736">
        <v>6.35</v>
      </c>
      <c r="Q4270" s="627">
        <v>6.2</v>
      </c>
    </row>
    <row r="4271" spans="1:17" ht="15" thickBot="1" x14ac:dyDescent="0.4">
      <c r="A4271" s="594">
        <v>9</v>
      </c>
      <c r="B4271" s="581">
        <v>30.72</v>
      </c>
      <c r="C4271" s="581">
        <v>30.24</v>
      </c>
      <c r="D4271" s="627">
        <v>30.720000000000006</v>
      </c>
      <c r="E4271" s="707">
        <v>0</v>
      </c>
      <c r="F4271" s="627">
        <v>31.080000000000002</v>
      </c>
      <c r="G4271" s="810">
        <v>34</v>
      </c>
      <c r="H4271" s="810">
        <v>21.2</v>
      </c>
      <c r="I4271" s="822">
        <v>96</v>
      </c>
      <c r="J4271" s="811">
        <v>55</v>
      </c>
      <c r="K4271" s="707">
        <v>0</v>
      </c>
      <c r="L4271" s="732">
        <v>2.25</v>
      </c>
      <c r="M4271" s="813">
        <v>0.71</v>
      </c>
      <c r="N4271" s="813">
        <v>0.86499999999999999</v>
      </c>
      <c r="O4271" s="740">
        <f t="shared" si="803"/>
        <v>0.78749999999999998</v>
      </c>
      <c r="P4271" s="736">
        <v>6.3</v>
      </c>
      <c r="Q4271" s="627">
        <v>22.4</v>
      </c>
    </row>
    <row r="4272" spans="1:17" ht="15" thickBot="1" x14ac:dyDescent="0.4">
      <c r="A4272" s="735">
        <v>10</v>
      </c>
      <c r="B4272" s="581">
        <v>29.879999999999995</v>
      </c>
      <c r="C4272" s="581">
        <v>30</v>
      </c>
      <c r="D4272" s="627">
        <v>30.6</v>
      </c>
      <c r="E4272" s="707">
        <v>0</v>
      </c>
      <c r="F4272" s="627">
        <v>30.96</v>
      </c>
      <c r="G4272" s="810">
        <v>33.200000000000003</v>
      </c>
      <c r="H4272" s="810">
        <v>19.2</v>
      </c>
      <c r="I4272" s="822">
        <v>96</v>
      </c>
      <c r="J4272" s="811">
        <v>65</v>
      </c>
      <c r="K4272" s="707">
        <v>0</v>
      </c>
      <c r="L4272" s="732">
        <v>2.16</v>
      </c>
      <c r="M4272" s="813">
        <v>0.15</v>
      </c>
      <c r="N4272" s="640">
        <v>0.495</v>
      </c>
      <c r="O4272" s="740">
        <f t="shared" si="803"/>
        <v>0.32250000000000001</v>
      </c>
      <c r="P4272" s="736">
        <v>8.4</v>
      </c>
      <c r="Q4272" s="626">
        <f>$Q$4202</f>
        <v>4.4000000000000004</v>
      </c>
    </row>
    <row r="4273" spans="1:17" x14ac:dyDescent="0.35">
      <c r="A4273" s="580" t="s">
        <v>16</v>
      </c>
      <c r="B4273" s="581">
        <f>SUM(B4263:B4272)</f>
        <v>313.08000000000004</v>
      </c>
      <c r="C4273" s="581">
        <f>SUM(C4263:C4272)</f>
        <v>309.23999999999995</v>
      </c>
      <c r="D4273" s="581">
        <f>SUM(D4263:D4272)</f>
        <v>311.22000000000003</v>
      </c>
      <c r="E4273" s="581"/>
      <c r="F4273" s="581">
        <f>SUM(F4263:F4272)</f>
        <v>309.59999999999997</v>
      </c>
      <c r="G4273" s="581">
        <f>SUM(G4263:G4272)</f>
        <v>347.8</v>
      </c>
      <c r="H4273" s="581">
        <f>SUM(H4263:H4272)</f>
        <v>196.39999999999998</v>
      </c>
      <c r="I4273" s="581">
        <f>SUM(I4263:I4272)</f>
        <v>960</v>
      </c>
      <c r="J4273" s="581">
        <f>SUM(J4263:J4272)</f>
        <v>530</v>
      </c>
      <c r="K4273" s="707">
        <v>0</v>
      </c>
      <c r="L4273" s="581">
        <f>SUM(L4263:L4272)</f>
        <v>25.069999999999997</v>
      </c>
      <c r="M4273" s="581">
        <f>SUM(M4263:M4272)</f>
        <v>3.01</v>
      </c>
      <c r="N4273" s="581">
        <f>SUM(N4263:N4272)</f>
        <v>5.54</v>
      </c>
      <c r="O4273" s="740">
        <f t="shared" si="803"/>
        <v>4.2750000000000004</v>
      </c>
      <c r="P4273" s="581"/>
      <c r="Q4273" s="581"/>
    </row>
    <row r="4274" spans="1:17" ht="15" thickBot="1" x14ac:dyDescent="0.4">
      <c r="A4274" s="580" t="s">
        <v>18</v>
      </c>
      <c r="B4274" s="581">
        <f>AVERAGE(B4263:B4272)</f>
        <v>31.308000000000003</v>
      </c>
      <c r="C4274" s="581">
        <f>AVERAGE(C4263:C4272)</f>
        <v>30.923999999999996</v>
      </c>
      <c r="D4274" s="581">
        <f>AVERAGE(D4263:D4272)</f>
        <v>31.122000000000003</v>
      </c>
      <c r="E4274" s="581"/>
      <c r="F4274" s="581">
        <f>AVERAGE(F4263:F4272)</f>
        <v>30.959999999999997</v>
      </c>
      <c r="G4274" s="581">
        <f>AVERAGE(G4263:G4272)</f>
        <v>34.78</v>
      </c>
      <c r="H4274" s="581">
        <f>AVERAGE(H4263:H4272)</f>
        <v>19.639999999999997</v>
      </c>
      <c r="I4274" s="581">
        <f>AVERAGE(I4263:I4272)</f>
        <v>96</v>
      </c>
      <c r="J4274" s="581">
        <f>AVERAGE(J4263:J4272)</f>
        <v>53</v>
      </c>
      <c r="K4274" s="707">
        <v>0</v>
      </c>
      <c r="L4274" s="581">
        <f>AVERAGE(L4263:L4272)</f>
        <v>2.7855555555555553</v>
      </c>
      <c r="M4274" s="581">
        <f>AVERAGE(M4263:M4272)</f>
        <v>0.30099999999999999</v>
      </c>
      <c r="N4274" s="581">
        <f>AVERAGE(N4263:N4272)</f>
        <v>0.55400000000000005</v>
      </c>
      <c r="O4274" s="740">
        <f t="shared" si="803"/>
        <v>0.42749999999999999</v>
      </c>
      <c r="P4274" s="581"/>
      <c r="Q4274" s="581"/>
    </row>
    <row r="4275" spans="1:17" ht="15" thickBot="1" x14ac:dyDescent="0.4">
      <c r="A4275" s="735">
        <v>11</v>
      </c>
      <c r="B4275" s="581">
        <v>29.8</v>
      </c>
      <c r="C4275" s="581">
        <v>29.839999999999996</v>
      </c>
      <c r="D4275" s="627">
        <v>30.160000000000004</v>
      </c>
      <c r="E4275" s="707">
        <v>0</v>
      </c>
      <c r="F4275" s="627">
        <v>31.160000000000004</v>
      </c>
      <c r="G4275" s="583">
        <v>1.06</v>
      </c>
      <c r="H4275" s="583">
        <v>0.22</v>
      </c>
      <c r="I4275" s="732">
        <v>96</v>
      </c>
      <c r="J4275" s="811">
        <v>55</v>
      </c>
      <c r="K4275" s="707">
        <v>0</v>
      </c>
      <c r="L4275" s="732">
        <v>2.92</v>
      </c>
      <c r="M4275" s="813">
        <v>0.22</v>
      </c>
      <c r="N4275" s="640">
        <v>0.64</v>
      </c>
      <c r="O4275" s="740">
        <f t="shared" si="803"/>
        <v>0.43</v>
      </c>
      <c r="P4275" s="736">
        <v>9</v>
      </c>
      <c r="Q4275" s="626">
        <f t="shared" ref="Q4275:Q4276" si="804">$Q$4202</f>
        <v>4.4000000000000004</v>
      </c>
    </row>
    <row r="4276" spans="1:17" ht="15" thickBot="1" x14ac:dyDescent="0.4">
      <c r="A4276" s="594">
        <v>12</v>
      </c>
      <c r="B4276" s="581">
        <v>30.72</v>
      </c>
      <c r="C4276" s="581">
        <v>30.119999999999997</v>
      </c>
      <c r="D4276" s="627">
        <v>30.24</v>
      </c>
      <c r="E4276" s="707">
        <v>0</v>
      </c>
      <c r="F4276" s="627">
        <v>31.160000000000004</v>
      </c>
      <c r="G4276" s="583">
        <v>33.200000000000003</v>
      </c>
      <c r="H4276" s="583">
        <v>20.8</v>
      </c>
      <c r="I4276" s="732">
        <v>96</v>
      </c>
      <c r="J4276" s="811">
        <v>58</v>
      </c>
      <c r="K4276" s="707">
        <v>0</v>
      </c>
      <c r="L4276" s="732">
        <v>2.9499999999999997</v>
      </c>
      <c r="M4276" s="581">
        <v>0.2</v>
      </c>
      <c r="N4276" s="581">
        <v>0.59</v>
      </c>
      <c r="O4276" s="740">
        <f t="shared" si="803"/>
        <v>0.39500000000000002</v>
      </c>
      <c r="P4276" s="736">
        <v>9.5</v>
      </c>
      <c r="Q4276" s="626">
        <f t="shared" si="804"/>
        <v>4.4000000000000004</v>
      </c>
    </row>
    <row r="4277" spans="1:17" ht="15" thickBot="1" x14ac:dyDescent="0.4">
      <c r="A4277" s="594">
        <v>13</v>
      </c>
      <c r="B4277" s="581">
        <v>31.28</v>
      </c>
      <c r="C4277" s="671">
        <v>30.6</v>
      </c>
      <c r="D4277" s="675">
        <v>30.4</v>
      </c>
      <c r="E4277" s="707">
        <v>0</v>
      </c>
      <c r="F4277" s="675">
        <v>31.119999999999997</v>
      </c>
      <c r="G4277" s="670">
        <v>34.6</v>
      </c>
      <c r="H4277" s="670">
        <v>20.399999999999999</v>
      </c>
      <c r="I4277" s="732">
        <v>96</v>
      </c>
      <c r="J4277" s="811">
        <v>57</v>
      </c>
      <c r="K4277" s="707">
        <v>0</v>
      </c>
      <c r="L4277" s="732">
        <v>2.15</v>
      </c>
      <c r="M4277" s="675">
        <v>0.55000000000000004</v>
      </c>
      <c r="N4277" s="626">
        <v>0.65500000000000003</v>
      </c>
      <c r="O4277" s="740">
        <f t="shared" si="803"/>
        <v>0.60250000000000004</v>
      </c>
      <c r="P4277" s="736">
        <v>10</v>
      </c>
      <c r="Q4277" s="675">
        <v>5.2</v>
      </c>
    </row>
    <row r="4278" spans="1:17" ht="15" thickBot="1" x14ac:dyDescent="0.4">
      <c r="A4278" s="594">
        <v>14</v>
      </c>
      <c r="B4278" s="581">
        <v>30.880000000000003</v>
      </c>
      <c r="C4278" s="671">
        <v>30.479999999999997</v>
      </c>
      <c r="D4278" s="675">
        <v>30.559999999999995</v>
      </c>
      <c r="E4278" s="707">
        <v>0</v>
      </c>
      <c r="F4278" s="675">
        <v>31.04</v>
      </c>
      <c r="G4278" s="670">
        <v>32.799999999999997</v>
      </c>
      <c r="H4278" s="670">
        <v>20.2</v>
      </c>
      <c r="I4278" s="732">
        <v>96</v>
      </c>
      <c r="J4278" s="811">
        <v>54</v>
      </c>
      <c r="K4278" s="707">
        <v>0</v>
      </c>
      <c r="L4278" s="732">
        <v>2.9099999999999997</v>
      </c>
      <c r="M4278" s="630">
        <v>0.26</v>
      </c>
      <c r="N4278" s="671">
        <v>0.54</v>
      </c>
      <c r="O4278" s="740">
        <f t="shared" si="803"/>
        <v>0.4</v>
      </c>
      <c r="P4278" s="736">
        <v>9</v>
      </c>
      <c r="Q4278" s="678">
        <f t="shared" ref="Q4278:Q4293" si="805">$Q$4202</f>
        <v>4.4000000000000004</v>
      </c>
    </row>
    <row r="4279" spans="1:17" ht="15" thickBot="1" x14ac:dyDescent="0.4">
      <c r="A4279" s="594">
        <v>15</v>
      </c>
      <c r="B4279" s="671">
        <v>31.080000000000002</v>
      </c>
      <c r="C4279" s="671">
        <v>30.360000000000003</v>
      </c>
      <c r="D4279" s="675">
        <v>30.4</v>
      </c>
      <c r="E4279" s="707">
        <v>0</v>
      </c>
      <c r="F4279" s="675">
        <v>31.119999999999997</v>
      </c>
      <c r="G4279" s="670">
        <v>34.200000000000003</v>
      </c>
      <c r="H4279" s="670">
        <v>19.399999999999999</v>
      </c>
      <c r="I4279" s="732">
        <v>96</v>
      </c>
      <c r="J4279" s="811">
        <v>52</v>
      </c>
      <c r="K4279" s="707">
        <v>0</v>
      </c>
      <c r="L4279" s="732">
        <v>3.1599999999999997</v>
      </c>
      <c r="M4279" s="671">
        <v>0.14000000000000001</v>
      </c>
      <c r="N4279" s="626">
        <v>0.505</v>
      </c>
      <c r="O4279" s="740">
        <f t="shared" si="803"/>
        <v>0.32250000000000001</v>
      </c>
      <c r="P4279" s="580">
        <v>8.3000000000000007</v>
      </c>
      <c r="Q4279" s="678">
        <f t="shared" si="805"/>
        <v>4.4000000000000004</v>
      </c>
    </row>
    <row r="4280" spans="1:17" ht="15" thickBot="1" x14ac:dyDescent="0.4">
      <c r="A4280" s="594">
        <v>16</v>
      </c>
      <c r="B4280" s="671">
        <v>31.32</v>
      </c>
      <c r="C4280" s="671">
        <v>30.72</v>
      </c>
      <c r="D4280" s="675">
        <v>30.72</v>
      </c>
      <c r="E4280" s="707">
        <v>0</v>
      </c>
      <c r="F4280" s="675">
        <v>31.04</v>
      </c>
      <c r="G4280" s="670">
        <v>35.4</v>
      </c>
      <c r="H4280" s="670">
        <v>19.399999999999999</v>
      </c>
      <c r="I4280" s="732">
        <v>96</v>
      </c>
      <c r="J4280" s="811">
        <v>57</v>
      </c>
      <c r="K4280" s="707">
        <v>0</v>
      </c>
      <c r="L4280" s="732">
        <v>3.58</v>
      </c>
      <c r="M4280" s="671">
        <v>0.21</v>
      </c>
      <c r="N4280" s="678">
        <v>0.58499999999999996</v>
      </c>
      <c r="O4280" s="740">
        <f t="shared" si="803"/>
        <v>0.39749999999999996</v>
      </c>
      <c r="P4280" s="736">
        <v>10</v>
      </c>
      <c r="Q4280" s="678">
        <f t="shared" si="805"/>
        <v>4.4000000000000004</v>
      </c>
    </row>
    <row r="4281" spans="1:17" ht="15" thickBot="1" x14ac:dyDescent="0.4">
      <c r="A4281" s="594">
        <v>17</v>
      </c>
      <c r="B4281" s="671">
        <v>31.72</v>
      </c>
      <c r="C4281" s="671">
        <v>30.76</v>
      </c>
      <c r="D4281" s="675">
        <v>30.8</v>
      </c>
      <c r="E4281" s="707">
        <v>0</v>
      </c>
      <c r="F4281" s="675">
        <v>31</v>
      </c>
      <c r="G4281" s="670">
        <v>34.4</v>
      </c>
      <c r="H4281" s="670">
        <v>19</v>
      </c>
      <c r="I4281" s="732">
        <v>96</v>
      </c>
      <c r="J4281" s="811">
        <v>50</v>
      </c>
      <c r="K4281" s="707">
        <v>0</v>
      </c>
      <c r="L4281" s="732">
        <v>2.38</v>
      </c>
      <c r="M4281" s="671">
        <v>0.22</v>
      </c>
      <c r="N4281" s="678">
        <v>0.47499999999999998</v>
      </c>
      <c r="O4281" s="740">
        <f t="shared" si="803"/>
        <v>0.34749999999999998</v>
      </c>
      <c r="P4281" s="736">
        <v>8.5</v>
      </c>
      <c r="Q4281" s="678">
        <f t="shared" si="805"/>
        <v>4.4000000000000004</v>
      </c>
    </row>
    <row r="4282" spans="1:17" ht="15" thickBot="1" x14ac:dyDescent="0.4">
      <c r="A4282" s="594">
        <v>18</v>
      </c>
      <c r="B4282" s="671">
        <v>31.76</v>
      </c>
      <c r="C4282" s="671">
        <v>30.76</v>
      </c>
      <c r="D4282" s="675">
        <v>30.919999999999998</v>
      </c>
      <c r="E4282" s="707">
        <v>0</v>
      </c>
      <c r="F4282" s="675">
        <v>31.119999999999997</v>
      </c>
      <c r="G4282" s="670">
        <v>35</v>
      </c>
      <c r="H4282" s="670">
        <v>20.2</v>
      </c>
      <c r="I4282" s="732">
        <v>96</v>
      </c>
      <c r="J4282" s="811">
        <v>47</v>
      </c>
      <c r="K4282" s="707">
        <v>0</v>
      </c>
      <c r="L4282" s="732">
        <v>3.0200000000000005</v>
      </c>
      <c r="M4282" s="630">
        <v>0.24</v>
      </c>
      <c r="N4282" s="671">
        <v>0.55000000000000004</v>
      </c>
      <c r="O4282" s="740">
        <f t="shared" si="803"/>
        <v>0.39500000000000002</v>
      </c>
      <c r="P4282" s="580">
        <v>8</v>
      </c>
      <c r="Q4282" s="678">
        <f t="shared" si="805"/>
        <v>4.4000000000000004</v>
      </c>
    </row>
    <row r="4283" spans="1:17" ht="15" thickBot="1" x14ac:dyDescent="0.4">
      <c r="A4283" s="594">
        <v>19</v>
      </c>
      <c r="B4283" s="671">
        <v>31.880000000000003</v>
      </c>
      <c r="C4283" s="671">
        <v>30.8</v>
      </c>
      <c r="D4283" s="675">
        <v>31.080000000000002</v>
      </c>
      <c r="E4283" s="707">
        <v>0</v>
      </c>
      <c r="F4283" s="675">
        <v>31.080000000000002</v>
      </c>
      <c r="G4283" s="670">
        <v>36</v>
      </c>
      <c r="H4283" s="670">
        <v>18.2</v>
      </c>
      <c r="I4283" s="732">
        <v>96</v>
      </c>
      <c r="J4283" s="811">
        <v>45</v>
      </c>
      <c r="K4283" s="707">
        <v>0</v>
      </c>
      <c r="L4283" s="732">
        <v>2.8</v>
      </c>
      <c r="M4283" s="671">
        <v>0.18</v>
      </c>
      <c r="N4283" s="671">
        <v>0.44999999999999996</v>
      </c>
      <c r="O4283" s="740">
        <f t="shared" si="803"/>
        <v>0.31499999999999995</v>
      </c>
      <c r="P4283" s="736">
        <v>10</v>
      </c>
      <c r="Q4283" s="678">
        <f t="shared" si="805"/>
        <v>4.4000000000000004</v>
      </c>
    </row>
    <row r="4284" spans="1:17" ht="15" thickBot="1" x14ac:dyDescent="0.4">
      <c r="A4284" s="735">
        <v>20</v>
      </c>
      <c r="B4284" s="671">
        <v>34</v>
      </c>
      <c r="C4284" s="671">
        <v>31.160000000000004</v>
      </c>
      <c r="D4284" s="675">
        <v>31.28</v>
      </c>
      <c r="E4284" s="707">
        <v>0</v>
      </c>
      <c r="F4284" s="675">
        <v>31.160000000000004</v>
      </c>
      <c r="G4284" s="825">
        <v>37</v>
      </c>
      <c r="H4284" s="825">
        <v>19</v>
      </c>
      <c r="I4284" s="834">
        <v>96</v>
      </c>
      <c r="J4284" s="811">
        <v>48</v>
      </c>
      <c r="K4284" s="707">
        <v>0</v>
      </c>
      <c r="L4284" s="732">
        <v>3.26</v>
      </c>
      <c r="M4284" s="758">
        <v>0.32</v>
      </c>
      <c r="N4284" s="568">
        <v>0.51</v>
      </c>
      <c r="O4284" s="740">
        <f t="shared" si="803"/>
        <v>0.41500000000000004</v>
      </c>
      <c r="P4284" s="580">
        <v>10</v>
      </c>
      <c r="Q4284" s="678">
        <f t="shared" si="805"/>
        <v>4.4000000000000004</v>
      </c>
    </row>
    <row r="4285" spans="1:17" x14ac:dyDescent="0.35">
      <c r="A4285" s="580" t="s">
        <v>16</v>
      </c>
      <c r="B4285" s="671">
        <f>SUM(B4275:B4284)</f>
        <v>314.44</v>
      </c>
      <c r="C4285" s="671">
        <f>SUM(C4275:C4284)</f>
        <v>305.60000000000002</v>
      </c>
      <c r="D4285" s="671">
        <f>SUM(D4275:D4284)</f>
        <v>306.56000000000006</v>
      </c>
      <c r="E4285" s="707">
        <v>0</v>
      </c>
      <c r="F4285" s="671">
        <f>SUM(F4275:F4284)</f>
        <v>311</v>
      </c>
      <c r="G4285" s="671">
        <f>SUM(G4275:G4284)</f>
        <v>313.66000000000003</v>
      </c>
      <c r="H4285" s="671">
        <f>SUM(H4275:H4284)</f>
        <v>176.82</v>
      </c>
      <c r="I4285" s="671">
        <f>SUM(I4275:I4284)</f>
        <v>960</v>
      </c>
      <c r="J4285" s="671">
        <f>SUM(J4275:J4284)</f>
        <v>523</v>
      </c>
      <c r="K4285" s="707">
        <v>0</v>
      </c>
      <c r="L4285" s="671">
        <f>SUM(L4275:L4284)</f>
        <v>29.130000000000003</v>
      </c>
      <c r="M4285" s="671">
        <f>SUM(M4275:M4284)</f>
        <v>2.54</v>
      </c>
      <c r="N4285" s="671">
        <f>SUM(N4275:N4284)</f>
        <v>5.5</v>
      </c>
      <c r="O4285" s="740">
        <f t="shared" si="803"/>
        <v>4.0199999999999996</v>
      </c>
      <c r="P4285" s="671"/>
      <c r="Q4285" s="671"/>
    </row>
    <row r="4286" spans="1:17" ht="15" thickBot="1" x14ac:dyDescent="0.4">
      <c r="A4286" s="580" t="s">
        <v>18</v>
      </c>
      <c r="B4286" s="671">
        <f>AVERAGE(B4275:B4284)</f>
        <v>31.443999999999999</v>
      </c>
      <c r="C4286" s="671">
        <f>AVERAGE(C4275:C4284)</f>
        <v>30.560000000000002</v>
      </c>
      <c r="D4286" s="671">
        <f>AVERAGE(D4275:D4284)</f>
        <v>30.656000000000006</v>
      </c>
      <c r="E4286" s="707">
        <v>0</v>
      </c>
      <c r="F4286" s="671">
        <f>AVERAGE(F4275:F4284)</f>
        <v>31.1</v>
      </c>
      <c r="G4286" s="671">
        <f>AVERAGE(G4275:G4284)</f>
        <v>31.366000000000003</v>
      </c>
      <c r="H4286" s="671">
        <f>AVERAGE(H4275:H4284)</f>
        <v>17.681999999999999</v>
      </c>
      <c r="I4286" s="671">
        <f>AVERAGE(I4275:I4284)</f>
        <v>96</v>
      </c>
      <c r="J4286" s="671">
        <f>AVERAGE(J4275:J4284)</f>
        <v>52.3</v>
      </c>
      <c r="K4286" s="707">
        <v>0</v>
      </c>
      <c r="L4286" s="671">
        <f>AVERAGE(L4275:L4284)</f>
        <v>2.9130000000000003</v>
      </c>
      <c r="M4286" s="671">
        <f>AVERAGE(M4275:M4284)</f>
        <v>0.254</v>
      </c>
      <c r="N4286" s="671">
        <f>AVERAGE(N4275:N4284)</f>
        <v>0.55000000000000004</v>
      </c>
      <c r="O4286" s="740">
        <f t="shared" si="803"/>
        <v>0.40200000000000002</v>
      </c>
      <c r="P4286" s="671"/>
      <c r="Q4286" s="671"/>
    </row>
    <row r="4287" spans="1:17" ht="15" thickBot="1" x14ac:dyDescent="0.4">
      <c r="A4287" s="735">
        <v>21</v>
      </c>
      <c r="B4287" s="671">
        <v>32.239999999999995</v>
      </c>
      <c r="C4287" s="671">
        <v>31.52</v>
      </c>
      <c r="D4287" s="675">
        <v>31.439999999999998</v>
      </c>
      <c r="E4287" s="707">
        <v>0</v>
      </c>
      <c r="F4287" s="675">
        <v>31.240000000000002</v>
      </c>
      <c r="G4287" s="627">
        <v>36.799999999999997</v>
      </c>
      <c r="H4287" s="627">
        <v>18.399999999999999</v>
      </c>
      <c r="I4287" s="737">
        <v>96</v>
      </c>
      <c r="J4287" s="811">
        <v>46</v>
      </c>
      <c r="K4287" s="707">
        <v>0</v>
      </c>
      <c r="L4287" s="732">
        <v>2.65</v>
      </c>
      <c r="M4287" s="627">
        <v>0.26</v>
      </c>
      <c r="N4287" s="627">
        <v>0.52</v>
      </c>
      <c r="O4287" s="740">
        <f t="shared" si="803"/>
        <v>0.39</v>
      </c>
      <c r="P4287" s="580">
        <v>9.1999999999999993</v>
      </c>
      <c r="Q4287" s="678">
        <f t="shared" si="805"/>
        <v>4.4000000000000004</v>
      </c>
    </row>
    <row r="4288" spans="1:17" ht="15" thickBot="1" x14ac:dyDescent="0.4">
      <c r="A4288" s="594">
        <v>22</v>
      </c>
      <c r="B4288" s="671">
        <v>32.880000000000003</v>
      </c>
      <c r="C4288" s="671">
        <v>31.68</v>
      </c>
      <c r="D4288" s="675">
        <v>31.639999999999997</v>
      </c>
      <c r="E4288" s="707">
        <v>0</v>
      </c>
      <c r="F4288" s="675">
        <v>31.28</v>
      </c>
      <c r="G4288" s="627">
        <v>36.6</v>
      </c>
      <c r="H4288" s="627">
        <v>20.2</v>
      </c>
      <c r="I4288" s="737">
        <v>96</v>
      </c>
      <c r="J4288" s="811">
        <v>44</v>
      </c>
      <c r="K4288" s="707">
        <v>0</v>
      </c>
      <c r="L4288" s="732">
        <v>2.85</v>
      </c>
      <c r="M4288" s="627">
        <v>0.2</v>
      </c>
      <c r="N4288" s="627">
        <v>0.495</v>
      </c>
      <c r="O4288" s="740">
        <f t="shared" si="803"/>
        <v>0.34750000000000003</v>
      </c>
      <c r="P4288" s="862">
        <v>7.2</v>
      </c>
      <c r="Q4288" s="678">
        <f t="shared" si="805"/>
        <v>4.4000000000000004</v>
      </c>
    </row>
    <row r="4289" spans="1:17" ht="15" thickBot="1" x14ac:dyDescent="0.4">
      <c r="A4289" s="594">
        <v>23</v>
      </c>
      <c r="B4289" s="671">
        <v>32.799999999999997</v>
      </c>
      <c r="C4289" s="671">
        <v>31.96</v>
      </c>
      <c r="D4289" s="675">
        <v>31.8</v>
      </c>
      <c r="E4289" s="707">
        <v>0</v>
      </c>
      <c r="F4289" s="675">
        <v>31.160000000000004</v>
      </c>
      <c r="G4289" s="736">
        <v>36</v>
      </c>
      <c r="H4289" s="826">
        <v>19.8</v>
      </c>
      <c r="I4289" s="739">
        <v>92</v>
      </c>
      <c r="J4289" s="809">
        <v>42</v>
      </c>
      <c r="K4289" s="707">
        <v>0</v>
      </c>
      <c r="L4289" s="732">
        <v>2.2949999999999999</v>
      </c>
      <c r="M4289" s="740">
        <v>0.26</v>
      </c>
      <c r="N4289" s="740">
        <v>0.52</v>
      </c>
      <c r="O4289" s="740">
        <f t="shared" si="803"/>
        <v>0.39</v>
      </c>
      <c r="P4289" s="862">
        <v>9.4</v>
      </c>
      <c r="Q4289" s="678">
        <f t="shared" si="805"/>
        <v>4.4000000000000004</v>
      </c>
    </row>
    <row r="4290" spans="1:17" ht="15" thickBot="1" x14ac:dyDescent="0.4">
      <c r="A4290" s="594">
        <v>24</v>
      </c>
      <c r="B4290" s="671">
        <v>32.880000000000003</v>
      </c>
      <c r="C4290" s="671">
        <v>32.08</v>
      </c>
      <c r="D4290" s="675">
        <v>32.08</v>
      </c>
      <c r="E4290" s="707">
        <v>0</v>
      </c>
      <c r="F4290" s="675">
        <v>31.240000000000002</v>
      </c>
      <c r="G4290" s="736">
        <v>37.4</v>
      </c>
      <c r="H4290" s="736">
        <v>19.399999999999999</v>
      </c>
      <c r="I4290" s="739">
        <v>96</v>
      </c>
      <c r="J4290" s="809">
        <v>41</v>
      </c>
      <c r="K4290" s="707">
        <v>0</v>
      </c>
      <c r="L4290" s="732">
        <v>4.0200000000000005</v>
      </c>
      <c r="M4290" s="740">
        <v>0.92</v>
      </c>
      <c r="N4290" s="740">
        <v>0.92500000000000004</v>
      </c>
      <c r="O4290" s="740">
        <f t="shared" si="803"/>
        <v>0.9225000000000001</v>
      </c>
      <c r="P4290" s="862">
        <v>9.4499999999999993</v>
      </c>
      <c r="Q4290" s="678">
        <f t="shared" si="805"/>
        <v>4.4000000000000004</v>
      </c>
    </row>
    <row r="4291" spans="1:17" ht="15" thickBot="1" x14ac:dyDescent="0.4">
      <c r="A4291" s="594">
        <v>25</v>
      </c>
      <c r="B4291" s="671">
        <v>33.08</v>
      </c>
      <c r="C4291" s="671">
        <v>32.239999999999995</v>
      </c>
      <c r="D4291" s="675">
        <v>32.36</v>
      </c>
      <c r="E4291" s="707">
        <v>0</v>
      </c>
      <c r="F4291" s="675">
        <v>31.359999999999996</v>
      </c>
      <c r="G4291" s="736">
        <v>37.4</v>
      </c>
      <c r="H4291" s="736">
        <v>20</v>
      </c>
      <c r="I4291" s="739">
        <v>96</v>
      </c>
      <c r="J4291" s="809">
        <v>52</v>
      </c>
      <c r="K4291" s="707">
        <v>0</v>
      </c>
      <c r="L4291" s="732">
        <v>3.31</v>
      </c>
      <c r="M4291" s="740">
        <v>0.42</v>
      </c>
      <c r="N4291" s="740">
        <v>0.67999999999999994</v>
      </c>
      <c r="O4291" s="740">
        <f t="shared" si="803"/>
        <v>0.54999999999999993</v>
      </c>
      <c r="P4291" s="862">
        <v>7.3</v>
      </c>
      <c r="Q4291" s="626">
        <f t="shared" si="805"/>
        <v>4.4000000000000004</v>
      </c>
    </row>
    <row r="4292" spans="1:17" ht="15" thickBot="1" x14ac:dyDescent="0.4">
      <c r="A4292" s="594">
        <v>26</v>
      </c>
      <c r="B4292" s="671">
        <v>32.28</v>
      </c>
      <c r="C4292" s="581">
        <v>32.04</v>
      </c>
      <c r="D4292" s="627">
        <v>32.04</v>
      </c>
      <c r="E4292" s="707">
        <v>0</v>
      </c>
      <c r="F4292" s="627">
        <v>31.479999999999997</v>
      </c>
      <c r="G4292" s="736">
        <v>36</v>
      </c>
      <c r="H4292" s="736">
        <v>18.2</v>
      </c>
      <c r="I4292" s="739">
        <v>96</v>
      </c>
      <c r="J4292" s="809">
        <v>42</v>
      </c>
      <c r="K4292" s="707">
        <v>0</v>
      </c>
      <c r="L4292" s="732">
        <v>3.15</v>
      </c>
      <c r="M4292" s="740">
        <v>0.15</v>
      </c>
      <c r="N4292" s="740">
        <v>0.56499999999999995</v>
      </c>
      <c r="O4292" s="740">
        <f t="shared" si="803"/>
        <v>0.35749999999999998</v>
      </c>
      <c r="P4292" s="862">
        <v>7.2</v>
      </c>
      <c r="Q4292" s="626">
        <f t="shared" si="805"/>
        <v>4.4000000000000004</v>
      </c>
    </row>
    <row r="4293" spans="1:17" ht="15" thickBot="1" x14ac:dyDescent="0.4">
      <c r="A4293" s="594">
        <v>27</v>
      </c>
      <c r="B4293" s="671">
        <v>31.439999999999998</v>
      </c>
      <c r="C4293" s="581">
        <v>31.52</v>
      </c>
      <c r="D4293" s="627">
        <v>31.919999999999998</v>
      </c>
      <c r="E4293" s="707">
        <v>0</v>
      </c>
      <c r="F4293" s="627">
        <v>31.4</v>
      </c>
      <c r="G4293" s="736">
        <v>35.4</v>
      </c>
      <c r="H4293" s="736">
        <v>19.2</v>
      </c>
      <c r="I4293" s="739">
        <v>96</v>
      </c>
      <c r="J4293" s="809">
        <v>61</v>
      </c>
      <c r="K4293" s="707">
        <v>0</v>
      </c>
      <c r="L4293" s="732">
        <v>2.73</v>
      </c>
      <c r="M4293" s="740">
        <v>0.34</v>
      </c>
      <c r="N4293" s="740">
        <v>0.62</v>
      </c>
      <c r="O4293" s="740">
        <f t="shared" si="803"/>
        <v>0.48</v>
      </c>
      <c r="P4293" s="736">
        <v>3.45</v>
      </c>
      <c r="Q4293" s="626">
        <f t="shared" si="805"/>
        <v>4.4000000000000004</v>
      </c>
    </row>
    <row r="4294" spans="1:17" ht="15" thickBot="1" x14ac:dyDescent="0.4">
      <c r="A4294" s="594">
        <v>28</v>
      </c>
      <c r="B4294" s="581">
        <v>33</v>
      </c>
      <c r="C4294" s="581">
        <v>31.72</v>
      </c>
      <c r="D4294" s="627">
        <v>31.679999999999996</v>
      </c>
      <c r="E4294" s="707">
        <v>0</v>
      </c>
      <c r="F4294" s="627">
        <v>31.439999999999998</v>
      </c>
      <c r="G4294" s="846">
        <v>36.200000000000003</v>
      </c>
      <c r="H4294" s="847">
        <v>20.399999999999999</v>
      </c>
      <c r="I4294" s="836">
        <v>92</v>
      </c>
      <c r="J4294" s="809">
        <v>42</v>
      </c>
      <c r="K4294" s="707">
        <v>0</v>
      </c>
      <c r="L4294" s="627">
        <v>3.32</v>
      </c>
      <c r="M4294" s="848">
        <v>0.93</v>
      </c>
      <c r="N4294" s="849">
        <v>0.89500000000000002</v>
      </c>
      <c r="O4294" s="740">
        <f t="shared" si="803"/>
        <v>0.91250000000000009</v>
      </c>
      <c r="P4294" s="736">
        <v>9.5</v>
      </c>
      <c r="Q4294" s="627">
        <v>19.600000000000001</v>
      </c>
    </row>
    <row r="4295" spans="1:17" ht="15" thickBot="1" x14ac:dyDescent="0.4">
      <c r="A4295" s="594">
        <v>29</v>
      </c>
      <c r="B4295" s="581">
        <v>30.2</v>
      </c>
      <c r="C4295" s="581">
        <v>30.774000000000001</v>
      </c>
      <c r="D4295" s="627">
        <v>31.28</v>
      </c>
      <c r="E4295" s="707">
        <v>0</v>
      </c>
      <c r="F4295" s="627">
        <v>31.4</v>
      </c>
      <c r="G4295" s="736">
        <v>36.799999999999997</v>
      </c>
      <c r="H4295" s="736">
        <v>19.2</v>
      </c>
      <c r="I4295" s="839">
        <v>96</v>
      </c>
      <c r="J4295" s="809">
        <v>55</v>
      </c>
      <c r="K4295" s="707">
        <v>0</v>
      </c>
      <c r="L4295" s="627">
        <v>2.72</v>
      </c>
      <c r="M4295" s="740">
        <v>0.16</v>
      </c>
      <c r="N4295" s="740">
        <v>0.51500000000000001</v>
      </c>
      <c r="O4295" s="740">
        <f t="shared" si="803"/>
        <v>0.33750000000000002</v>
      </c>
      <c r="P4295" s="736">
        <v>8</v>
      </c>
      <c r="Q4295" s="626">
        <f t="shared" ref="Q4295:Q4296" si="806">$Q$4266</f>
        <v>4.4000000000000004</v>
      </c>
    </row>
    <row r="4296" spans="1:17" ht="15" thickBot="1" x14ac:dyDescent="0.4">
      <c r="A4296" s="594">
        <v>30</v>
      </c>
      <c r="B4296" s="581">
        <v>31.080000000000002</v>
      </c>
      <c r="C4296" s="581">
        <v>30.360000000000003</v>
      </c>
      <c r="D4296" s="627">
        <v>30.6</v>
      </c>
      <c r="E4296" s="707">
        <v>0</v>
      </c>
      <c r="F4296" s="627">
        <v>31.2</v>
      </c>
      <c r="G4296" s="736">
        <v>36.6</v>
      </c>
      <c r="H4296" s="736">
        <v>20.2</v>
      </c>
      <c r="I4296" s="739">
        <v>88</v>
      </c>
      <c r="J4296" s="809">
        <v>45</v>
      </c>
      <c r="K4296" s="707">
        <v>0</v>
      </c>
      <c r="L4296" s="627">
        <v>2.94</v>
      </c>
      <c r="M4296" s="740">
        <v>69</v>
      </c>
      <c r="N4296" s="740">
        <v>35</v>
      </c>
      <c r="O4296" s="740">
        <f t="shared" si="803"/>
        <v>52</v>
      </c>
      <c r="P4296" s="736">
        <v>9.15</v>
      </c>
      <c r="Q4296" s="626">
        <f t="shared" si="806"/>
        <v>4.4000000000000004</v>
      </c>
    </row>
    <row r="4297" spans="1:17" x14ac:dyDescent="0.35">
      <c r="A4297" s="580" t="s">
        <v>16</v>
      </c>
      <c r="B4297" s="583">
        <f>SUM(B4287:B4296)</f>
        <v>321.88</v>
      </c>
      <c r="C4297" s="583">
        <f>SUM(C4287:C4296)</f>
        <v>315.89400000000001</v>
      </c>
      <c r="D4297" s="583">
        <f>SUM(D4287:D4296)</f>
        <v>316.84000000000003</v>
      </c>
      <c r="E4297" s="583"/>
      <c r="F4297" s="583">
        <f>SUM(F4287:F4296)</f>
        <v>313.2</v>
      </c>
      <c r="G4297" s="583">
        <f>SUM(G4287:G4296)</f>
        <v>365.20000000000005</v>
      </c>
      <c r="H4297" s="583">
        <f>SUM(H4287:H4296)</f>
        <v>194.99999999999997</v>
      </c>
      <c r="I4297" s="583">
        <f>SUM(I4287:I4296)</f>
        <v>944</v>
      </c>
      <c r="J4297" s="583">
        <f>SUM(J4287:J4296)</f>
        <v>470</v>
      </c>
      <c r="K4297" s="583"/>
      <c r="L4297" s="583">
        <f>SUM(L4287:L4296)</f>
        <v>29.985000000000003</v>
      </c>
      <c r="M4297" s="583">
        <f>SUM(M4287:M4296)</f>
        <v>72.64</v>
      </c>
      <c r="N4297" s="583">
        <f>SUM(N4287:N4296)</f>
        <v>40.734999999999999</v>
      </c>
      <c r="O4297" s="740">
        <f t="shared" si="803"/>
        <v>56.6875</v>
      </c>
      <c r="P4297" s="583"/>
      <c r="Q4297" s="583"/>
    </row>
    <row r="4298" spans="1:17" x14ac:dyDescent="0.35">
      <c r="A4298" s="580" t="s">
        <v>18</v>
      </c>
      <c r="B4298" s="583">
        <f>AVERAGE(B4287:B4296)</f>
        <v>32.188000000000002</v>
      </c>
      <c r="C4298" s="583">
        <f>AVERAGE(C4287:C4296)</f>
        <v>31.589400000000001</v>
      </c>
      <c r="D4298" s="583">
        <f>AVERAGE(D4287:D4296)</f>
        <v>31.684000000000005</v>
      </c>
      <c r="E4298" s="583"/>
      <c r="F4298" s="583">
        <f>AVERAGE(F4287:F4296)</f>
        <v>31.32</v>
      </c>
      <c r="G4298" s="583">
        <f>AVERAGE(G4287:G4296)</f>
        <v>36.520000000000003</v>
      </c>
      <c r="H4298" s="583">
        <f>AVERAGE(H4287:H4296)</f>
        <v>19.499999999999996</v>
      </c>
      <c r="I4298" s="583">
        <f>AVERAGE(I4287:I4296)</f>
        <v>94.4</v>
      </c>
      <c r="J4298" s="583">
        <f>AVERAGE(J4287:J4296)</f>
        <v>47</v>
      </c>
      <c r="K4298" s="583"/>
      <c r="L4298" s="583">
        <f>AVERAGE(L4287:L4296)</f>
        <v>2.9985000000000004</v>
      </c>
      <c r="M4298" s="583">
        <f>AVERAGE(M4287:M4296)</f>
        <v>7.2640000000000002</v>
      </c>
      <c r="N4298" s="583">
        <f>AVERAGE(N4287:N4296)</f>
        <v>4.0735000000000001</v>
      </c>
      <c r="O4298" s="740">
        <f t="shared" si="803"/>
        <v>5.6687500000000002</v>
      </c>
      <c r="P4298" s="583"/>
      <c r="Q4298" s="583"/>
    </row>
    <row r="4299" spans="1:17" x14ac:dyDescent="0.35">
      <c r="A4299" s="580" t="s">
        <v>49</v>
      </c>
      <c r="B4299" s="583">
        <f>B4297+B4285+B4273</f>
        <v>949.4</v>
      </c>
      <c r="C4299" s="583">
        <f>C4297+C4285+C4273</f>
        <v>930.73399999999992</v>
      </c>
      <c r="D4299" s="583">
        <f>D4297+D4285+D4273</f>
        <v>934.62000000000012</v>
      </c>
      <c r="E4299" s="583"/>
      <c r="F4299" s="583">
        <f>F4297+F4285+F4273</f>
        <v>933.8</v>
      </c>
      <c r="G4299" s="583">
        <f>G4297+G4285+G4273</f>
        <v>1026.6600000000001</v>
      </c>
      <c r="H4299" s="583">
        <f>H4297+H4285+H4273</f>
        <v>568.21999999999991</v>
      </c>
      <c r="I4299" s="583">
        <f>I4297+I4285+I4273</f>
        <v>2864</v>
      </c>
      <c r="J4299" s="583">
        <f>J4297+J4285+J4273</f>
        <v>1523</v>
      </c>
      <c r="K4299" s="583"/>
      <c r="L4299" s="583">
        <f>L4297+L4285+L4273</f>
        <v>84.185000000000002</v>
      </c>
      <c r="M4299" s="583">
        <f>M4297+M4285+M4273</f>
        <v>78.190000000000012</v>
      </c>
      <c r="N4299" s="583">
        <f>N4297+N4285+N4273</f>
        <v>51.774999999999999</v>
      </c>
      <c r="O4299" s="740">
        <f t="shared" si="803"/>
        <v>64.982500000000002</v>
      </c>
      <c r="P4299" s="583"/>
      <c r="Q4299" s="583"/>
    </row>
    <row r="4300" spans="1:17" x14ac:dyDescent="0.35">
      <c r="A4300" s="580" t="s">
        <v>21</v>
      </c>
      <c r="B4300" s="626">
        <f>B4299/30</f>
        <v>31.646666666666665</v>
      </c>
      <c r="C4300" s="626">
        <f>C4299/30</f>
        <v>31.024466666666665</v>
      </c>
      <c r="D4300" s="626">
        <f>D4299/30</f>
        <v>31.154000000000003</v>
      </c>
      <c r="E4300" s="626"/>
      <c r="F4300" s="626">
        <f t="shared" ref="F4300:N4300" si="807">F4299/30</f>
        <v>31.126666666666665</v>
      </c>
      <c r="G4300" s="626">
        <f t="shared" si="807"/>
        <v>34.222000000000001</v>
      </c>
      <c r="H4300" s="626">
        <f t="shared" si="807"/>
        <v>18.940666666666665</v>
      </c>
      <c r="I4300" s="626">
        <f t="shared" si="807"/>
        <v>95.466666666666669</v>
      </c>
      <c r="J4300" s="626">
        <f t="shared" si="807"/>
        <v>50.766666666666666</v>
      </c>
      <c r="K4300" s="626">
        <f t="shared" si="807"/>
        <v>0</v>
      </c>
      <c r="L4300" s="626">
        <f t="shared" si="807"/>
        <v>2.8061666666666669</v>
      </c>
      <c r="M4300" s="626">
        <f t="shared" si="807"/>
        <v>2.6063333333333336</v>
      </c>
      <c r="N4300" s="626">
        <f t="shared" si="807"/>
        <v>1.7258333333333333</v>
      </c>
      <c r="O4300" s="740">
        <f t="shared" si="803"/>
        <v>2.1660833333333334</v>
      </c>
      <c r="P4300" s="626"/>
      <c r="Q4300" s="626"/>
    </row>
    <row r="4301" spans="1:17" x14ac:dyDescent="0.35">
      <c r="A4301" s="634"/>
      <c r="B4301" s="634"/>
      <c r="C4301" s="634"/>
      <c r="D4301" s="634"/>
      <c r="E4301" s="634"/>
      <c r="F4301" s="634"/>
      <c r="G4301" s="634"/>
      <c r="H4301" s="634"/>
      <c r="I4301" s="634"/>
      <c r="J4301" s="634"/>
      <c r="K4301" s="634"/>
      <c r="L4301" s="634"/>
      <c r="M4301" s="634"/>
      <c r="N4301" s="634"/>
      <c r="O4301" s="634"/>
      <c r="P4301" s="634"/>
      <c r="Q4301" s="634"/>
    </row>
    <row r="4302" spans="1:17" x14ac:dyDescent="0.35">
      <c r="A4302" s="634"/>
      <c r="B4302" s="634"/>
      <c r="C4302" s="634"/>
      <c r="D4302" s="634"/>
      <c r="E4302" s="634"/>
      <c r="F4302" s="634"/>
      <c r="G4302" s="634"/>
      <c r="H4302" s="634"/>
      <c r="I4302" s="634"/>
      <c r="J4302" s="634"/>
      <c r="K4302" s="634"/>
      <c r="L4302" s="634"/>
      <c r="M4302" s="634"/>
      <c r="N4302" s="634"/>
      <c r="O4302" s="634"/>
      <c r="P4302" s="634"/>
      <c r="Q4302" s="634"/>
    </row>
    <row r="4303" spans="1:17" ht="21" thickBot="1" x14ac:dyDescent="0.4">
      <c r="A4303" s="634"/>
      <c r="B4303" s="1608" t="s">
        <v>451</v>
      </c>
      <c r="C4303" s="1608"/>
      <c r="D4303" s="1608"/>
      <c r="E4303" s="1608"/>
      <c r="F4303" s="1608"/>
      <c r="G4303" s="1608"/>
      <c r="H4303" s="1608"/>
      <c r="I4303" s="1608"/>
      <c r="J4303" s="1608"/>
      <c r="K4303" s="1608"/>
      <c r="L4303" s="1608"/>
      <c r="M4303" s="1608"/>
      <c r="N4303" s="658"/>
      <c r="O4303" s="658"/>
      <c r="P4303" s="657"/>
      <c r="Q4303" s="634"/>
    </row>
    <row r="4304" spans="1:17" ht="31.5" customHeight="1" x14ac:dyDescent="0.35">
      <c r="A4304" s="1569" t="s">
        <v>1</v>
      </c>
      <c r="B4304" s="1460" t="s">
        <v>23</v>
      </c>
      <c r="C4304" s="1578"/>
      <c r="D4304" s="1578"/>
      <c r="E4304" s="1578"/>
      <c r="F4304" s="1571"/>
      <c r="G4304" s="1460" t="s">
        <v>24</v>
      </c>
      <c r="H4304" s="1571"/>
      <c r="I4304" s="1460" t="s">
        <v>4</v>
      </c>
      <c r="J4304" s="1571"/>
      <c r="K4304" s="1572" t="s">
        <v>5</v>
      </c>
      <c r="L4304" s="1573"/>
      <c r="M4304" s="1590" t="s">
        <v>6</v>
      </c>
      <c r="N4304" s="1591"/>
      <c r="O4304" s="1592"/>
      <c r="P4304" s="1593" t="s">
        <v>7</v>
      </c>
      <c r="Q4304" s="1593" t="s">
        <v>8</v>
      </c>
    </row>
    <row r="4305" spans="1:17" ht="26.5" thickBot="1" x14ac:dyDescent="0.4">
      <c r="A4305" s="1597"/>
      <c r="B4305" s="568" t="s">
        <v>396</v>
      </c>
      <c r="C4305" s="568" t="s">
        <v>399</v>
      </c>
      <c r="D4305" s="709" t="s">
        <v>322</v>
      </c>
      <c r="E4305" s="709" t="s">
        <v>228</v>
      </c>
      <c r="F4305" s="709" t="s">
        <v>229</v>
      </c>
      <c r="G4305" s="568" t="s">
        <v>9</v>
      </c>
      <c r="H4305" s="568" t="s">
        <v>10</v>
      </c>
      <c r="I4305" s="568" t="s">
        <v>9</v>
      </c>
      <c r="J4305" s="568" t="s">
        <v>10</v>
      </c>
      <c r="K4305" s="568" t="s">
        <v>11</v>
      </c>
      <c r="L4305" s="568" t="s">
        <v>12</v>
      </c>
      <c r="M4305" s="606" t="s">
        <v>13</v>
      </c>
      <c r="N4305" s="606" t="s">
        <v>14</v>
      </c>
      <c r="O4305" s="606" t="s">
        <v>15</v>
      </c>
      <c r="P4305" s="1579"/>
      <c r="Q4305" s="1579"/>
    </row>
    <row r="4306" spans="1:17" ht="15" thickBot="1" x14ac:dyDescent="0.4">
      <c r="A4306" s="735">
        <v>1</v>
      </c>
      <c r="B4306" s="627">
        <v>29.439999999999998</v>
      </c>
      <c r="C4306" s="627">
        <v>29.8</v>
      </c>
      <c r="D4306" s="627">
        <v>30.72</v>
      </c>
      <c r="E4306" s="707">
        <v>0</v>
      </c>
      <c r="F4306" s="627">
        <v>31.4</v>
      </c>
      <c r="G4306" s="808">
        <v>35.200000000000003</v>
      </c>
      <c r="H4306" s="808">
        <v>20.2</v>
      </c>
      <c r="I4306" s="809">
        <v>92</v>
      </c>
      <c r="J4306" s="747">
        <v>63</v>
      </c>
      <c r="K4306" s="707">
        <v>0</v>
      </c>
      <c r="L4306" s="737">
        <v>2.76</v>
      </c>
      <c r="M4306" s="808">
        <v>0.93</v>
      </c>
      <c r="N4306" s="808">
        <v>0.33</v>
      </c>
      <c r="O4306" s="740">
        <f>AVERAGE(M4306:N4306)</f>
        <v>0.63</v>
      </c>
      <c r="P4306" s="580">
        <v>3.5</v>
      </c>
      <c r="Q4306" s="627">
        <v>9</v>
      </c>
    </row>
    <row r="4307" spans="1:17" ht="15" thickBot="1" x14ac:dyDescent="0.4">
      <c r="A4307" s="735">
        <v>2</v>
      </c>
      <c r="B4307" s="581">
        <v>29.4</v>
      </c>
      <c r="C4307" s="581">
        <v>29.28</v>
      </c>
      <c r="D4307" s="627">
        <v>29.880000000000003</v>
      </c>
      <c r="E4307" s="707">
        <v>0</v>
      </c>
      <c r="F4307" s="707">
        <v>31.52</v>
      </c>
      <c r="G4307" s="810">
        <v>35</v>
      </c>
      <c r="H4307" s="810">
        <v>19.8</v>
      </c>
      <c r="I4307" s="809">
        <v>96</v>
      </c>
      <c r="J4307" s="747">
        <v>51</v>
      </c>
      <c r="K4307" s="707">
        <v>0</v>
      </c>
      <c r="L4307" s="732">
        <v>4.07</v>
      </c>
      <c r="M4307" s="808">
        <v>1.06</v>
      </c>
      <c r="N4307" s="808">
        <v>0.38</v>
      </c>
      <c r="O4307" s="740">
        <f t="shared" ref="O4307:O4340" si="808">AVERAGE(M4307:N4307)</f>
        <v>0.72</v>
      </c>
      <c r="P4307" s="580">
        <v>8</v>
      </c>
      <c r="Q4307" s="581">
        <v>0</v>
      </c>
    </row>
    <row r="4308" spans="1:17" ht="15" thickBot="1" x14ac:dyDescent="0.4">
      <c r="A4308" s="594">
        <v>3</v>
      </c>
      <c r="B4308" s="581">
        <v>31.359999999999996</v>
      </c>
      <c r="C4308" s="581">
        <v>30.320000000000004</v>
      </c>
      <c r="D4308" s="627">
        <v>30.160000000000004</v>
      </c>
      <c r="E4308" s="707">
        <v>0</v>
      </c>
      <c r="F4308" s="627">
        <v>31.559999999999995</v>
      </c>
      <c r="G4308" s="810">
        <v>36.200000000000003</v>
      </c>
      <c r="H4308" s="810">
        <v>20.2</v>
      </c>
      <c r="I4308" s="822">
        <v>92</v>
      </c>
      <c r="J4308" s="747">
        <v>42</v>
      </c>
      <c r="K4308" s="707">
        <v>0</v>
      </c>
      <c r="L4308" s="732">
        <v>6.2</v>
      </c>
      <c r="M4308" s="808">
        <v>0.72</v>
      </c>
      <c r="N4308" s="808">
        <v>0.25</v>
      </c>
      <c r="O4308" s="740">
        <f t="shared" si="808"/>
        <v>0.48499999999999999</v>
      </c>
      <c r="P4308" s="580">
        <v>8.4</v>
      </c>
      <c r="Q4308" s="581">
        <v>0</v>
      </c>
    </row>
    <row r="4309" spans="1:17" ht="15" thickBot="1" x14ac:dyDescent="0.4">
      <c r="A4309" s="594">
        <v>4</v>
      </c>
      <c r="B4309" s="627">
        <v>31.439999999999998</v>
      </c>
      <c r="C4309" s="627">
        <v>30.639999999999997</v>
      </c>
      <c r="D4309" s="581">
        <v>30.68</v>
      </c>
      <c r="E4309" s="707">
        <v>0</v>
      </c>
      <c r="F4309" s="627">
        <v>31.559999999999995</v>
      </c>
      <c r="G4309" s="810">
        <v>35.6</v>
      </c>
      <c r="H4309" s="810">
        <v>19.2</v>
      </c>
      <c r="I4309" s="822">
        <v>96</v>
      </c>
      <c r="J4309" s="747">
        <v>45</v>
      </c>
      <c r="K4309" s="707">
        <v>0</v>
      </c>
      <c r="L4309" s="732">
        <v>5.0599999999999996</v>
      </c>
      <c r="M4309" s="808">
        <v>0.67</v>
      </c>
      <c r="N4309" s="640">
        <v>0.18</v>
      </c>
      <c r="O4309" s="740">
        <f t="shared" si="808"/>
        <v>0.42500000000000004</v>
      </c>
      <c r="P4309" s="580">
        <v>7.15</v>
      </c>
      <c r="Q4309" s="581">
        <v>0</v>
      </c>
    </row>
    <row r="4310" spans="1:17" ht="15" thickBot="1" x14ac:dyDescent="0.4">
      <c r="A4310" s="594">
        <v>5</v>
      </c>
      <c r="B4310" s="627">
        <v>31.880000000000003</v>
      </c>
      <c r="C4310" s="627">
        <v>30.839999999999996</v>
      </c>
      <c r="D4310" s="581">
        <v>30.880000000000003</v>
      </c>
      <c r="E4310" s="707">
        <v>0</v>
      </c>
      <c r="F4310" s="627">
        <v>31.559999999999995</v>
      </c>
      <c r="G4310" s="810">
        <v>37</v>
      </c>
      <c r="H4310" s="810">
        <v>19</v>
      </c>
      <c r="I4310" s="822">
        <v>96</v>
      </c>
      <c r="J4310" s="747">
        <v>42</v>
      </c>
      <c r="K4310" s="707">
        <v>0</v>
      </c>
      <c r="L4310" s="732">
        <v>7.6000000000000005</v>
      </c>
      <c r="M4310" s="640">
        <v>0.78</v>
      </c>
      <c r="N4310" s="813">
        <v>1.57</v>
      </c>
      <c r="O4310" s="740">
        <f t="shared" si="808"/>
        <v>1.175</v>
      </c>
      <c r="P4310" s="580">
        <v>10</v>
      </c>
      <c r="Q4310" s="581">
        <v>0</v>
      </c>
    </row>
    <row r="4311" spans="1:17" ht="15" thickBot="1" x14ac:dyDescent="0.4">
      <c r="A4311" s="594">
        <v>6</v>
      </c>
      <c r="B4311" s="604">
        <v>32.480000000000004</v>
      </c>
      <c r="C4311" s="581">
        <v>31.320000000000004</v>
      </c>
      <c r="D4311" s="581">
        <v>31.28</v>
      </c>
      <c r="E4311" s="707">
        <v>0</v>
      </c>
      <c r="F4311" s="627">
        <v>31.52</v>
      </c>
      <c r="G4311" s="810">
        <v>36.6</v>
      </c>
      <c r="H4311" s="845">
        <v>19</v>
      </c>
      <c r="I4311" s="822">
        <v>92</v>
      </c>
      <c r="J4311" s="747">
        <v>41</v>
      </c>
      <c r="K4311" s="707">
        <v>0</v>
      </c>
      <c r="L4311" s="732">
        <v>6.1400000000000006</v>
      </c>
      <c r="M4311" s="813">
        <v>0.66</v>
      </c>
      <c r="N4311" s="640">
        <v>0.17</v>
      </c>
      <c r="O4311" s="740">
        <f t="shared" si="808"/>
        <v>0.41500000000000004</v>
      </c>
      <c r="P4311" s="580">
        <v>9</v>
      </c>
      <c r="Q4311" s="581">
        <v>0</v>
      </c>
    </row>
    <row r="4312" spans="1:17" ht="15" thickBot="1" x14ac:dyDescent="0.4">
      <c r="A4312" s="594">
        <v>7</v>
      </c>
      <c r="B4312" s="581">
        <v>32.28</v>
      </c>
      <c r="C4312" s="581">
        <v>31.24</v>
      </c>
      <c r="D4312" s="627">
        <v>31.52</v>
      </c>
      <c r="E4312" s="707">
        <v>0</v>
      </c>
      <c r="F4312" s="627">
        <v>31.559999999999995</v>
      </c>
      <c r="G4312" s="810">
        <v>37.4</v>
      </c>
      <c r="H4312" s="845">
        <v>20</v>
      </c>
      <c r="I4312" s="822">
        <v>92</v>
      </c>
      <c r="J4312" s="747">
        <v>39</v>
      </c>
      <c r="K4312" s="707">
        <v>0</v>
      </c>
      <c r="L4312" s="732">
        <v>4.8000000000000007</v>
      </c>
      <c r="M4312" s="640">
        <v>0.79</v>
      </c>
      <c r="N4312" s="813">
        <v>0.26</v>
      </c>
      <c r="O4312" s="740">
        <f t="shared" si="808"/>
        <v>0.52500000000000002</v>
      </c>
      <c r="P4312" s="580">
        <v>7</v>
      </c>
      <c r="Q4312" s="581">
        <v>0</v>
      </c>
    </row>
    <row r="4313" spans="1:17" ht="15" thickBot="1" x14ac:dyDescent="0.4">
      <c r="A4313" s="594">
        <v>8</v>
      </c>
      <c r="B4313" s="581">
        <v>32.200000000000003</v>
      </c>
      <c r="C4313" s="581">
        <v>31.68</v>
      </c>
      <c r="D4313" s="627">
        <v>31.720000000000006</v>
      </c>
      <c r="E4313" s="707">
        <v>0</v>
      </c>
      <c r="F4313" s="627">
        <v>31.640000000000004</v>
      </c>
      <c r="G4313" s="810">
        <v>37</v>
      </c>
      <c r="H4313" s="845">
        <v>20.2</v>
      </c>
      <c r="I4313" s="822">
        <v>92</v>
      </c>
      <c r="J4313" s="747">
        <v>47</v>
      </c>
      <c r="K4313" s="707">
        <v>0</v>
      </c>
      <c r="L4313" s="732">
        <v>5.84</v>
      </c>
      <c r="M4313" s="813">
        <v>0.9</v>
      </c>
      <c r="N4313" s="808">
        <v>0.16</v>
      </c>
      <c r="O4313" s="740">
        <f t="shared" si="808"/>
        <v>0.53</v>
      </c>
      <c r="P4313" s="736">
        <v>7.3</v>
      </c>
      <c r="Q4313" s="581">
        <v>0</v>
      </c>
    </row>
    <row r="4314" spans="1:17" ht="15" thickBot="1" x14ac:dyDescent="0.4">
      <c r="A4314" s="594">
        <v>9</v>
      </c>
      <c r="B4314" s="581">
        <v>32.36</v>
      </c>
      <c r="C4314" s="581">
        <v>31.360000000000003</v>
      </c>
      <c r="D4314" s="627">
        <v>31.560000000000002</v>
      </c>
      <c r="E4314" s="707">
        <v>0</v>
      </c>
      <c r="F4314" s="627">
        <v>31.6</v>
      </c>
      <c r="G4314" s="810">
        <v>36.6</v>
      </c>
      <c r="H4314" s="810">
        <v>19</v>
      </c>
      <c r="I4314" s="822">
        <v>96</v>
      </c>
      <c r="J4314" s="747">
        <v>39</v>
      </c>
      <c r="K4314" s="707">
        <v>0</v>
      </c>
      <c r="L4314" s="732">
        <v>6.28</v>
      </c>
      <c r="M4314" s="813">
        <v>0.86</v>
      </c>
      <c r="N4314" s="813">
        <v>0.18</v>
      </c>
      <c r="O4314" s="740">
        <f t="shared" si="808"/>
        <v>0.52</v>
      </c>
      <c r="P4314" s="736">
        <v>10</v>
      </c>
      <c r="Q4314" s="581">
        <v>0</v>
      </c>
    </row>
    <row r="4315" spans="1:17" ht="15" thickBot="1" x14ac:dyDescent="0.4">
      <c r="A4315" s="735">
        <v>10</v>
      </c>
      <c r="B4315" s="581">
        <v>32.520000000000003</v>
      </c>
      <c r="C4315" s="581">
        <v>31.560000000000002</v>
      </c>
      <c r="D4315" s="627">
        <v>31.72</v>
      </c>
      <c r="E4315" s="707"/>
      <c r="F4315" s="627">
        <v>31.6</v>
      </c>
      <c r="G4315" s="810">
        <v>37.4</v>
      </c>
      <c r="H4315" s="810">
        <v>18.2</v>
      </c>
      <c r="I4315" s="822">
        <v>96</v>
      </c>
      <c r="J4315" s="747">
        <v>35</v>
      </c>
      <c r="K4315" s="707">
        <v>0</v>
      </c>
      <c r="L4315" s="732">
        <v>6.28</v>
      </c>
      <c r="M4315" s="813">
        <v>0.76</v>
      </c>
      <c r="N4315" s="640">
        <v>0.2</v>
      </c>
      <c r="O4315" s="740">
        <f t="shared" si="808"/>
        <v>0.48</v>
      </c>
      <c r="P4315" s="736">
        <v>10.15</v>
      </c>
      <c r="Q4315" s="581">
        <v>0</v>
      </c>
    </row>
    <row r="4316" spans="1:17" x14ac:dyDescent="0.35">
      <c r="A4316" s="580" t="s">
        <v>16</v>
      </c>
      <c r="B4316" s="581">
        <f>SUM(B4306:B4315)</f>
        <v>315.36</v>
      </c>
      <c r="C4316" s="581">
        <f>SUM(C4306:C4315)</f>
        <v>308.04000000000002</v>
      </c>
      <c r="D4316" s="581">
        <f>SUM(D4306:D4315)</f>
        <v>310.12</v>
      </c>
      <c r="E4316" s="581"/>
      <c r="F4316" s="581">
        <f>SUM(F4306:F4315)</f>
        <v>315.52000000000004</v>
      </c>
      <c r="G4316" s="581">
        <f>SUM(G4306:G4315)</f>
        <v>364</v>
      </c>
      <c r="H4316" s="581">
        <f>SUM(H4306:H4315)</f>
        <v>194.79999999999998</v>
      </c>
      <c r="I4316" s="581">
        <f>SUM(I4306:I4315)</f>
        <v>940</v>
      </c>
      <c r="J4316" s="581">
        <f>SUM(J4306:J4315)</f>
        <v>444</v>
      </c>
      <c r="K4316" s="707">
        <v>0</v>
      </c>
      <c r="L4316" s="581">
        <f>SUM(L4306:L4315)</f>
        <v>55.03</v>
      </c>
      <c r="M4316" s="581">
        <f>SUM(M4306:M4315)</f>
        <v>8.1300000000000008</v>
      </c>
      <c r="N4316" s="581">
        <f>SUM(N4306:N4315)</f>
        <v>3.68</v>
      </c>
      <c r="O4316" s="740">
        <f t="shared" si="808"/>
        <v>5.9050000000000002</v>
      </c>
      <c r="P4316" s="581"/>
      <c r="Q4316" s="581"/>
    </row>
    <row r="4317" spans="1:17" ht="15" thickBot="1" x14ac:dyDescent="0.4">
      <c r="A4317" s="580" t="s">
        <v>18</v>
      </c>
      <c r="B4317" s="581">
        <f>AVERAGE(B4306:B4315)</f>
        <v>31.536000000000001</v>
      </c>
      <c r="C4317" s="581">
        <f>AVERAGE(C4306:C4315)</f>
        <v>30.804000000000002</v>
      </c>
      <c r="D4317" s="581">
        <f>AVERAGE(D4306:D4315)</f>
        <v>31.012</v>
      </c>
      <c r="E4317" s="581"/>
      <c r="F4317" s="581">
        <f>AVERAGE(F4306:F4315)</f>
        <v>31.552000000000003</v>
      </c>
      <c r="G4317" s="581">
        <f>AVERAGE(G4306:G4315)</f>
        <v>36.4</v>
      </c>
      <c r="H4317" s="581">
        <f>AVERAGE(H4306:H4315)</f>
        <v>19.479999999999997</v>
      </c>
      <c r="I4317" s="581">
        <f>AVERAGE(I4306:I4315)</f>
        <v>94</v>
      </c>
      <c r="J4317" s="581">
        <f>AVERAGE(J4306:J4315)</f>
        <v>44.4</v>
      </c>
      <c r="K4317" s="707">
        <v>0</v>
      </c>
      <c r="L4317" s="581">
        <f>AVERAGE(L4306:L4315)</f>
        <v>5.5030000000000001</v>
      </c>
      <c r="M4317" s="581">
        <f>AVERAGE(M4306:M4315)</f>
        <v>0.81300000000000006</v>
      </c>
      <c r="N4317" s="581">
        <f>AVERAGE(N4306:N4315)</f>
        <v>0.36799999999999999</v>
      </c>
      <c r="O4317" s="740">
        <f t="shared" si="808"/>
        <v>0.59050000000000002</v>
      </c>
      <c r="P4317" s="581"/>
      <c r="Q4317" s="581"/>
    </row>
    <row r="4318" spans="1:17" ht="15" thickBot="1" x14ac:dyDescent="0.4">
      <c r="A4318" s="735">
        <v>11</v>
      </c>
      <c r="B4318" s="581">
        <v>31.680000000000007</v>
      </c>
      <c r="C4318" s="581">
        <v>31.2</v>
      </c>
      <c r="D4318" s="627">
        <v>31.479999999999997</v>
      </c>
      <c r="E4318" s="707"/>
      <c r="F4318" s="627">
        <v>31.68</v>
      </c>
      <c r="G4318" s="583">
        <v>37.799999999999997</v>
      </c>
      <c r="H4318" s="583">
        <v>16</v>
      </c>
      <c r="I4318" s="732">
        <v>91</v>
      </c>
      <c r="J4318" s="747">
        <v>27</v>
      </c>
      <c r="K4318" s="707">
        <v>0</v>
      </c>
      <c r="L4318" s="732">
        <v>8.1210000000000004</v>
      </c>
      <c r="M4318" s="813">
        <v>0.76</v>
      </c>
      <c r="N4318" s="640">
        <v>0.44</v>
      </c>
      <c r="O4318" s="740">
        <f t="shared" si="808"/>
        <v>0.6</v>
      </c>
      <c r="P4318" s="736">
        <v>10.15</v>
      </c>
      <c r="Q4318" s="581">
        <v>0</v>
      </c>
    </row>
    <row r="4319" spans="1:17" ht="15" thickBot="1" x14ac:dyDescent="0.4">
      <c r="A4319" s="594">
        <v>12</v>
      </c>
      <c r="B4319" s="581">
        <v>31.32</v>
      </c>
      <c r="C4319" s="581">
        <v>30.76</v>
      </c>
      <c r="D4319" s="627">
        <v>31.28</v>
      </c>
      <c r="E4319" s="707">
        <v>0</v>
      </c>
      <c r="F4319" s="627">
        <v>31.640000000000004</v>
      </c>
      <c r="G4319" s="583">
        <v>36.799999999999997</v>
      </c>
      <c r="H4319" s="583">
        <v>16</v>
      </c>
      <c r="I4319" s="732">
        <v>91</v>
      </c>
      <c r="J4319" s="747">
        <v>34</v>
      </c>
      <c r="K4319" s="707">
        <v>0</v>
      </c>
      <c r="L4319" s="732">
        <v>6.78</v>
      </c>
      <c r="M4319" s="581">
        <v>0.77</v>
      </c>
      <c r="N4319" s="581">
        <v>0.17</v>
      </c>
      <c r="O4319" s="740">
        <f t="shared" si="808"/>
        <v>0.47000000000000003</v>
      </c>
      <c r="P4319" s="736">
        <v>9.35</v>
      </c>
      <c r="Q4319" s="581">
        <v>0</v>
      </c>
    </row>
    <row r="4320" spans="1:17" ht="15" thickBot="1" x14ac:dyDescent="0.4">
      <c r="A4320" s="594">
        <v>13</v>
      </c>
      <c r="B4320" s="581">
        <v>31.160000000000004</v>
      </c>
      <c r="C4320" s="671">
        <v>30.639999999999997</v>
      </c>
      <c r="D4320" s="675">
        <v>31.04</v>
      </c>
      <c r="E4320" s="707">
        <v>0</v>
      </c>
      <c r="F4320" s="675">
        <v>31.52</v>
      </c>
      <c r="G4320" s="670">
        <v>36.6</v>
      </c>
      <c r="H4320" s="670">
        <v>15.6</v>
      </c>
      <c r="I4320" s="732">
        <v>91</v>
      </c>
      <c r="J4320" s="747">
        <v>34</v>
      </c>
      <c r="K4320" s="707">
        <v>0</v>
      </c>
      <c r="L4320" s="732">
        <v>6.3000000000000007</v>
      </c>
      <c r="M4320" s="675">
        <v>0.81</v>
      </c>
      <c r="N4320" s="626">
        <v>0.24</v>
      </c>
      <c r="O4320" s="740">
        <f t="shared" si="808"/>
        <v>0.52500000000000002</v>
      </c>
      <c r="P4320" s="736">
        <v>9.3000000000000007</v>
      </c>
      <c r="Q4320" s="581">
        <v>0</v>
      </c>
    </row>
    <row r="4321" spans="1:17" ht="15" thickBot="1" x14ac:dyDescent="0.4">
      <c r="A4321" s="594">
        <v>14</v>
      </c>
      <c r="B4321" s="581">
        <v>31.439999999999998</v>
      </c>
      <c r="C4321" s="671">
        <v>30.8</v>
      </c>
      <c r="D4321" s="675">
        <v>31.080000000000002</v>
      </c>
      <c r="E4321" s="707">
        <v>0</v>
      </c>
      <c r="F4321" s="675">
        <v>31.68</v>
      </c>
      <c r="G4321" s="670">
        <v>37.4</v>
      </c>
      <c r="H4321" s="670">
        <v>16.2</v>
      </c>
      <c r="I4321" s="732">
        <v>91</v>
      </c>
      <c r="J4321" s="747">
        <v>31</v>
      </c>
      <c r="K4321" s="707">
        <v>0</v>
      </c>
      <c r="L4321" s="732">
        <v>8.06</v>
      </c>
      <c r="M4321" s="630">
        <v>0.88</v>
      </c>
      <c r="N4321" s="671">
        <v>0.08</v>
      </c>
      <c r="O4321" s="740">
        <f t="shared" si="808"/>
        <v>0.48</v>
      </c>
      <c r="P4321" s="736">
        <v>10</v>
      </c>
      <c r="Q4321" s="581">
        <v>0</v>
      </c>
    </row>
    <row r="4322" spans="1:17" ht="15" thickBot="1" x14ac:dyDescent="0.4">
      <c r="A4322" s="594">
        <v>15</v>
      </c>
      <c r="B4322" s="671">
        <v>31.360000000000003</v>
      </c>
      <c r="C4322" s="671">
        <v>30.560000000000002</v>
      </c>
      <c r="D4322" s="675">
        <v>31.240000000000002</v>
      </c>
      <c r="E4322" s="707">
        <v>0</v>
      </c>
      <c r="F4322" s="675">
        <v>31.6</v>
      </c>
      <c r="G4322" s="670">
        <v>37.6</v>
      </c>
      <c r="H4322" s="670">
        <v>15.6</v>
      </c>
      <c r="I4322" s="732">
        <v>91</v>
      </c>
      <c r="J4322" s="747">
        <v>28</v>
      </c>
      <c r="K4322" s="707">
        <v>0</v>
      </c>
      <c r="L4322" s="732">
        <v>7.46</v>
      </c>
      <c r="M4322" s="671">
        <v>0.82</v>
      </c>
      <c r="N4322" s="626">
        <v>0.21</v>
      </c>
      <c r="O4322" s="740">
        <f t="shared" si="808"/>
        <v>0.51500000000000001</v>
      </c>
      <c r="P4322" s="580">
        <v>10.199999999999999</v>
      </c>
      <c r="Q4322" s="581">
        <v>0</v>
      </c>
    </row>
    <row r="4323" spans="1:17" ht="15" thickBot="1" x14ac:dyDescent="0.4">
      <c r="A4323" s="594">
        <v>16</v>
      </c>
      <c r="B4323" s="671">
        <v>31.520000000000003</v>
      </c>
      <c r="C4323" s="671">
        <v>30.8</v>
      </c>
      <c r="D4323" s="675">
        <v>31.28</v>
      </c>
      <c r="E4323" s="707">
        <v>0</v>
      </c>
      <c r="F4323" s="675">
        <v>31.640000000000004</v>
      </c>
      <c r="G4323" s="670">
        <v>37.4</v>
      </c>
      <c r="H4323" s="670">
        <v>16.2</v>
      </c>
      <c r="I4323" s="732">
        <v>91</v>
      </c>
      <c r="J4323" s="747">
        <v>28</v>
      </c>
      <c r="K4323" s="707">
        <v>0</v>
      </c>
      <c r="L4323" s="732">
        <v>6.64</v>
      </c>
      <c r="M4323" s="671">
        <v>0.87</v>
      </c>
      <c r="N4323" s="678">
        <v>0.26</v>
      </c>
      <c r="O4323" s="740">
        <f t="shared" si="808"/>
        <v>0.56499999999999995</v>
      </c>
      <c r="P4323" s="736">
        <v>9.4499999999999993</v>
      </c>
      <c r="Q4323" s="581">
        <v>0</v>
      </c>
    </row>
    <row r="4324" spans="1:17" ht="15" thickBot="1" x14ac:dyDescent="0.4">
      <c r="A4324" s="594">
        <v>17</v>
      </c>
      <c r="B4324" s="671">
        <v>31.4</v>
      </c>
      <c r="C4324" s="671">
        <v>30.880000000000003</v>
      </c>
      <c r="D4324" s="675">
        <v>31.2</v>
      </c>
      <c r="E4324" s="707">
        <v>0</v>
      </c>
      <c r="F4324" s="675">
        <v>31.72</v>
      </c>
      <c r="G4324" s="670">
        <v>36.700000000000003</v>
      </c>
      <c r="H4324" s="670">
        <v>16</v>
      </c>
      <c r="I4324" s="732">
        <v>91</v>
      </c>
      <c r="J4324" s="747">
        <v>26</v>
      </c>
      <c r="K4324" s="707">
        <v>0</v>
      </c>
      <c r="L4324" s="732">
        <v>7.02</v>
      </c>
      <c r="M4324" s="671">
        <v>0.76</v>
      </c>
      <c r="N4324" s="678">
        <v>0.18</v>
      </c>
      <c r="O4324" s="740">
        <f t="shared" si="808"/>
        <v>0.47</v>
      </c>
      <c r="P4324" s="736">
        <v>9.15</v>
      </c>
      <c r="Q4324" s="581">
        <v>0</v>
      </c>
    </row>
    <row r="4325" spans="1:17" ht="15" thickBot="1" x14ac:dyDescent="0.4">
      <c r="A4325" s="594">
        <v>18</v>
      </c>
      <c r="B4325" s="671">
        <v>31.76</v>
      </c>
      <c r="C4325" s="671">
        <v>30.839999999999996</v>
      </c>
      <c r="D4325" s="675">
        <v>31.2</v>
      </c>
      <c r="E4325" s="707">
        <v>0</v>
      </c>
      <c r="F4325" s="675">
        <v>31.720000000000006</v>
      </c>
      <c r="G4325" s="670">
        <v>39.200000000000003</v>
      </c>
      <c r="H4325" s="670">
        <v>15.2</v>
      </c>
      <c r="I4325" s="732">
        <v>91</v>
      </c>
      <c r="J4325" s="747">
        <v>28</v>
      </c>
      <c r="K4325" s="707">
        <v>0</v>
      </c>
      <c r="L4325" s="732">
        <v>7.16</v>
      </c>
      <c r="M4325" s="630">
        <v>0.8</v>
      </c>
      <c r="N4325" s="671">
        <v>0.15</v>
      </c>
      <c r="O4325" s="740">
        <f t="shared" si="808"/>
        <v>0.47500000000000003</v>
      </c>
      <c r="P4325" s="580">
        <v>9.5500000000000007</v>
      </c>
      <c r="Q4325" s="581">
        <v>0</v>
      </c>
    </row>
    <row r="4326" spans="1:17" ht="15" thickBot="1" x14ac:dyDescent="0.4">
      <c r="A4326" s="594">
        <v>19</v>
      </c>
      <c r="B4326" s="671">
        <v>31.879999999999995</v>
      </c>
      <c r="C4326" s="671">
        <v>30.839999999999996</v>
      </c>
      <c r="D4326" s="675">
        <v>31.320000000000004</v>
      </c>
      <c r="E4326" s="707">
        <v>0</v>
      </c>
      <c r="F4326" s="675">
        <v>31.68</v>
      </c>
      <c r="G4326" s="670">
        <v>37</v>
      </c>
      <c r="H4326" s="670">
        <v>15.8</v>
      </c>
      <c r="I4326" s="732">
        <v>91</v>
      </c>
      <c r="J4326" s="747">
        <v>26</v>
      </c>
      <c r="K4326" s="707">
        <v>0</v>
      </c>
      <c r="L4326" s="732">
        <v>7.34</v>
      </c>
      <c r="M4326" s="671">
        <v>0.78</v>
      </c>
      <c r="N4326" s="671">
        <v>0.25</v>
      </c>
      <c r="O4326" s="740">
        <f t="shared" si="808"/>
        <v>0.51500000000000001</v>
      </c>
      <c r="P4326" s="736">
        <v>9.5500000000000007</v>
      </c>
      <c r="Q4326" s="581">
        <v>0</v>
      </c>
    </row>
    <row r="4327" spans="1:17" ht="15" thickBot="1" x14ac:dyDescent="0.4">
      <c r="A4327" s="735">
        <v>20</v>
      </c>
      <c r="B4327" s="671">
        <v>32.799999999999997</v>
      </c>
      <c r="C4327" s="671">
        <v>31.24</v>
      </c>
      <c r="D4327" s="675">
        <v>31.520000000000003</v>
      </c>
      <c r="E4327" s="707">
        <v>0</v>
      </c>
      <c r="F4327" s="675">
        <v>31.72</v>
      </c>
      <c r="G4327" s="825">
        <v>39</v>
      </c>
      <c r="H4327" s="825">
        <v>17.600000000000001</v>
      </c>
      <c r="I4327" s="834">
        <v>82</v>
      </c>
      <c r="J4327" s="747">
        <v>31</v>
      </c>
      <c r="K4327" s="707">
        <v>0</v>
      </c>
      <c r="L4327" s="732">
        <v>7.46</v>
      </c>
      <c r="M4327" s="758">
        <v>0.83</v>
      </c>
      <c r="N4327" s="568">
        <v>0.24</v>
      </c>
      <c r="O4327" s="740">
        <f t="shared" si="808"/>
        <v>0.53499999999999992</v>
      </c>
      <c r="P4327" s="736">
        <v>10</v>
      </c>
      <c r="Q4327" s="581">
        <v>0</v>
      </c>
    </row>
    <row r="4328" spans="1:17" x14ac:dyDescent="0.35">
      <c r="A4328" s="580" t="s">
        <v>16</v>
      </c>
      <c r="B4328" s="671">
        <f>SUM(B4318:B4327)</f>
        <v>316.32</v>
      </c>
      <c r="C4328" s="671">
        <f>SUM(C4318:C4327)</f>
        <v>308.56</v>
      </c>
      <c r="D4328" s="671">
        <f>SUM(D4318:D4327)</f>
        <v>312.64</v>
      </c>
      <c r="E4328" s="671"/>
      <c r="F4328" s="671">
        <f>SUM(F4318:F4327)</f>
        <v>316.60000000000002</v>
      </c>
      <c r="G4328" s="671">
        <f>SUM(G4318:G4327)</f>
        <v>375.5</v>
      </c>
      <c r="H4328" s="671">
        <f>SUM(H4318:H4327)</f>
        <v>160.19999999999999</v>
      </c>
      <c r="I4328" s="671">
        <f>SUM(I4318:I4327)</f>
        <v>901</v>
      </c>
      <c r="J4328" s="671">
        <f>SUM(J4318:J4327)</f>
        <v>293</v>
      </c>
      <c r="K4328" s="707">
        <v>0</v>
      </c>
      <c r="L4328" s="671">
        <f>SUM(L4318:L4327)</f>
        <v>72.340999999999994</v>
      </c>
      <c r="M4328" s="671">
        <f>SUM(M4318:M4327)</f>
        <v>8.08</v>
      </c>
      <c r="N4328" s="671">
        <f>SUM(N4318:N4327)</f>
        <v>2.2199999999999998</v>
      </c>
      <c r="O4328" s="740">
        <f t="shared" si="808"/>
        <v>5.15</v>
      </c>
      <c r="P4328" s="671"/>
      <c r="Q4328" s="581"/>
    </row>
    <row r="4329" spans="1:17" x14ac:dyDescent="0.35">
      <c r="A4329" s="580" t="s">
        <v>18</v>
      </c>
      <c r="B4329" s="671">
        <f>AVERAGE(B4318:B4327)</f>
        <v>31.631999999999998</v>
      </c>
      <c r="C4329" s="671">
        <f>AVERAGE(C4318:C4327)</f>
        <v>30.856000000000002</v>
      </c>
      <c r="D4329" s="671">
        <f>AVERAGE(D4318:D4327)</f>
        <v>31.263999999999999</v>
      </c>
      <c r="E4329" s="671"/>
      <c r="F4329" s="671">
        <f>AVERAGE(F4318:F4327)</f>
        <v>31.660000000000004</v>
      </c>
      <c r="G4329" s="671">
        <f>AVERAGE(G4318:G4327)</f>
        <v>37.549999999999997</v>
      </c>
      <c r="H4329" s="671">
        <f>AVERAGE(H4318:H4327)</f>
        <v>16.02</v>
      </c>
      <c r="I4329" s="671">
        <f>AVERAGE(I4318:I4327)</f>
        <v>90.1</v>
      </c>
      <c r="J4329" s="671">
        <f>AVERAGE(J4318:J4327)</f>
        <v>29.3</v>
      </c>
      <c r="K4329" s="707">
        <v>0</v>
      </c>
      <c r="L4329" s="671">
        <f>AVERAGE(L4318:L4327)</f>
        <v>7.2340999999999998</v>
      </c>
      <c r="M4329" s="671">
        <f>AVERAGE(M4318:M4327)</f>
        <v>0.80800000000000005</v>
      </c>
      <c r="N4329" s="671">
        <f>AVERAGE(N4318:N4327)</f>
        <v>0.22199999999999998</v>
      </c>
      <c r="O4329" s="740">
        <f t="shared" si="808"/>
        <v>0.51500000000000001</v>
      </c>
      <c r="P4329" s="671"/>
      <c r="Q4329" s="581"/>
    </row>
    <row r="4330" spans="1:17" ht="15" thickBot="1" x14ac:dyDescent="0.4">
      <c r="A4330" s="735">
        <v>21</v>
      </c>
      <c r="B4330" s="671">
        <v>33.68</v>
      </c>
      <c r="C4330" s="671">
        <v>31.919999999999995</v>
      </c>
      <c r="D4330" s="675">
        <v>31.839999999999996</v>
      </c>
      <c r="E4330" s="707">
        <v>0</v>
      </c>
      <c r="F4330" s="675">
        <v>31.72</v>
      </c>
      <c r="G4330" s="627">
        <v>39</v>
      </c>
      <c r="H4330" s="627">
        <v>20.2</v>
      </c>
      <c r="I4330" s="737">
        <v>80</v>
      </c>
      <c r="J4330" s="747">
        <v>31</v>
      </c>
      <c r="K4330" s="707">
        <v>0</v>
      </c>
      <c r="L4330" s="732">
        <v>6.3999999999999995</v>
      </c>
      <c r="M4330" s="627">
        <v>0.74</v>
      </c>
      <c r="N4330" s="627">
        <v>0.84</v>
      </c>
      <c r="O4330" s="740">
        <f t="shared" si="808"/>
        <v>0.79</v>
      </c>
      <c r="P4330" s="580">
        <v>8.25</v>
      </c>
      <c r="Q4330" s="581">
        <v>0</v>
      </c>
    </row>
    <row r="4331" spans="1:17" ht="15" thickBot="1" x14ac:dyDescent="0.4">
      <c r="A4331" s="594">
        <v>22</v>
      </c>
      <c r="B4331" s="671">
        <v>32.480000000000004</v>
      </c>
      <c r="C4331" s="671">
        <v>31.839999999999996</v>
      </c>
      <c r="D4331" s="675">
        <v>32.119999999999997</v>
      </c>
      <c r="E4331" s="707">
        <v>0</v>
      </c>
      <c r="F4331" s="675">
        <v>31.68</v>
      </c>
      <c r="G4331" s="627">
        <v>38</v>
      </c>
      <c r="H4331" s="627">
        <v>18.399999999999999</v>
      </c>
      <c r="I4331" s="737">
        <v>92</v>
      </c>
      <c r="J4331" s="739">
        <v>31</v>
      </c>
      <c r="K4331" s="707">
        <v>0</v>
      </c>
      <c r="L4331" s="732">
        <v>8.18</v>
      </c>
      <c r="M4331" s="627">
        <v>0.81</v>
      </c>
      <c r="N4331" s="627">
        <v>0.59</v>
      </c>
      <c r="O4331" s="740">
        <f t="shared" si="808"/>
        <v>0.7</v>
      </c>
      <c r="P4331" s="862">
        <v>10.3</v>
      </c>
      <c r="Q4331" s="581">
        <v>0</v>
      </c>
    </row>
    <row r="4332" spans="1:17" ht="15" thickBot="1" x14ac:dyDescent="0.4">
      <c r="A4332" s="594">
        <v>23</v>
      </c>
      <c r="B4332" s="671">
        <v>33.279999999999994</v>
      </c>
      <c r="C4332" s="671">
        <v>32.120000000000005</v>
      </c>
      <c r="D4332" s="675">
        <v>32.239999999999995</v>
      </c>
      <c r="E4332" s="707">
        <v>0</v>
      </c>
      <c r="F4332" s="675">
        <v>31.8</v>
      </c>
      <c r="G4332" s="736">
        <v>37.200000000000003</v>
      </c>
      <c r="H4332" s="826">
        <v>21</v>
      </c>
      <c r="I4332" s="739">
        <v>84</v>
      </c>
      <c r="J4332" s="739">
        <v>36</v>
      </c>
      <c r="K4332" s="707">
        <v>0</v>
      </c>
      <c r="L4332" s="732">
        <v>7</v>
      </c>
      <c r="M4332" s="740">
        <v>1.02</v>
      </c>
      <c r="N4332" s="740">
        <v>1.07</v>
      </c>
      <c r="O4332" s="740">
        <f t="shared" si="808"/>
        <v>1.0449999999999999</v>
      </c>
      <c r="P4332" s="862">
        <v>8.4</v>
      </c>
      <c r="Q4332" s="581">
        <v>0</v>
      </c>
    </row>
    <row r="4333" spans="1:17" ht="15" thickBot="1" x14ac:dyDescent="0.4">
      <c r="A4333" s="594">
        <v>24</v>
      </c>
      <c r="B4333" s="671">
        <v>33.280000000000008</v>
      </c>
      <c r="C4333" s="671">
        <v>32</v>
      </c>
      <c r="D4333" s="675">
        <v>32.160000000000004</v>
      </c>
      <c r="E4333" s="707">
        <v>0</v>
      </c>
      <c r="F4333" s="675">
        <v>31.8</v>
      </c>
      <c r="G4333" s="736">
        <v>38.799999999999997</v>
      </c>
      <c r="H4333" s="736">
        <v>18.2</v>
      </c>
      <c r="I4333" s="739">
        <v>87</v>
      </c>
      <c r="J4333" s="739">
        <v>32</v>
      </c>
      <c r="K4333" s="707">
        <v>0</v>
      </c>
      <c r="L4333" s="732">
        <v>7.86</v>
      </c>
      <c r="M4333" s="740">
        <v>1.02</v>
      </c>
      <c r="N4333" s="740">
        <v>0.19</v>
      </c>
      <c r="O4333" s="740">
        <f t="shared" si="808"/>
        <v>0.60499999999999998</v>
      </c>
      <c r="P4333" s="862">
        <v>10.15</v>
      </c>
      <c r="Q4333" s="581">
        <v>0</v>
      </c>
    </row>
    <row r="4334" spans="1:17" ht="15" thickBot="1" x14ac:dyDescent="0.4">
      <c r="A4334" s="594">
        <v>25</v>
      </c>
      <c r="B4334" s="671">
        <v>33.519999999999996</v>
      </c>
      <c r="C4334" s="671">
        <v>32.08</v>
      </c>
      <c r="D4334" s="675">
        <v>32.239999999999995</v>
      </c>
      <c r="E4334" s="707">
        <v>0</v>
      </c>
      <c r="F4334" s="675">
        <v>31.880000000000003</v>
      </c>
      <c r="G4334" s="736">
        <v>39.200000000000003</v>
      </c>
      <c r="H4334" s="736">
        <v>18.2</v>
      </c>
      <c r="I4334" s="739">
        <v>87</v>
      </c>
      <c r="J4334" s="739">
        <v>31</v>
      </c>
      <c r="K4334" s="707">
        <v>0</v>
      </c>
      <c r="L4334" s="732">
        <v>6.38</v>
      </c>
      <c r="M4334" s="740">
        <v>0.9</v>
      </c>
      <c r="N4334" s="740">
        <v>0.18</v>
      </c>
      <c r="O4334" s="740">
        <f t="shared" si="808"/>
        <v>0.54</v>
      </c>
      <c r="P4334" s="862">
        <v>10</v>
      </c>
      <c r="Q4334" s="581">
        <v>0</v>
      </c>
    </row>
    <row r="4335" spans="1:17" ht="15" thickBot="1" x14ac:dyDescent="0.4">
      <c r="A4335" s="594">
        <v>26</v>
      </c>
      <c r="B4335" s="671">
        <v>33.760000000000005</v>
      </c>
      <c r="C4335" s="581">
        <v>32.08</v>
      </c>
      <c r="D4335" s="627">
        <v>32.28</v>
      </c>
      <c r="E4335" s="707">
        <v>0</v>
      </c>
      <c r="F4335" s="627">
        <v>31.8</v>
      </c>
      <c r="G4335" s="736">
        <v>39</v>
      </c>
      <c r="H4335" s="736">
        <v>17.399999999999999</v>
      </c>
      <c r="I4335" s="739">
        <v>92</v>
      </c>
      <c r="J4335" s="739">
        <v>26</v>
      </c>
      <c r="K4335" s="707">
        <v>0</v>
      </c>
      <c r="L4335" s="732">
        <v>7.98</v>
      </c>
      <c r="M4335" s="740">
        <v>0.85</v>
      </c>
      <c r="N4335" s="740">
        <v>0.27</v>
      </c>
      <c r="O4335" s="740">
        <f t="shared" si="808"/>
        <v>0.56000000000000005</v>
      </c>
      <c r="P4335" s="862">
        <v>10</v>
      </c>
      <c r="Q4335" s="581">
        <v>0</v>
      </c>
    </row>
    <row r="4336" spans="1:17" ht="15" thickBot="1" x14ac:dyDescent="0.4">
      <c r="A4336" s="594">
        <v>27</v>
      </c>
      <c r="B4336" s="671">
        <v>33.599999999999994</v>
      </c>
      <c r="C4336" s="581">
        <v>32</v>
      </c>
      <c r="D4336" s="627">
        <v>32.239999999999995</v>
      </c>
      <c r="E4336" s="707">
        <v>0</v>
      </c>
      <c r="F4336" s="627">
        <v>31.854000000000003</v>
      </c>
      <c r="G4336" s="736">
        <v>39</v>
      </c>
      <c r="H4336" s="736">
        <v>17</v>
      </c>
      <c r="I4336" s="739">
        <v>86</v>
      </c>
      <c r="J4336" s="739">
        <v>27</v>
      </c>
      <c r="K4336" s="707">
        <v>0</v>
      </c>
      <c r="L4336" s="732">
        <v>8.0399999999999991</v>
      </c>
      <c r="M4336" s="740">
        <v>0.86</v>
      </c>
      <c r="N4336" s="740">
        <v>0.28000000000000003</v>
      </c>
      <c r="O4336" s="740">
        <f t="shared" si="808"/>
        <v>0.57000000000000006</v>
      </c>
      <c r="P4336" s="736">
        <v>9.3000000000000007</v>
      </c>
      <c r="Q4336" s="864">
        <v>0</v>
      </c>
    </row>
    <row r="4337" spans="1:17" ht="15" thickBot="1" x14ac:dyDescent="0.4">
      <c r="A4337" s="594">
        <v>28</v>
      </c>
      <c r="B4337" s="581">
        <v>32.6</v>
      </c>
      <c r="C4337" s="581">
        <v>31.32</v>
      </c>
      <c r="D4337" s="627">
        <v>31.96</v>
      </c>
      <c r="E4337" s="707">
        <v>0</v>
      </c>
      <c r="F4337" s="627">
        <v>31.839999999999996</v>
      </c>
      <c r="G4337" s="846">
        <v>39.200000000000003</v>
      </c>
      <c r="H4337" s="847">
        <v>14.4</v>
      </c>
      <c r="I4337" s="836">
        <v>91</v>
      </c>
      <c r="J4337" s="739">
        <v>21</v>
      </c>
      <c r="K4337" s="707">
        <v>0</v>
      </c>
      <c r="L4337" s="627">
        <v>7.68</v>
      </c>
      <c r="M4337" s="848">
        <v>0.86</v>
      </c>
      <c r="N4337" s="849">
        <v>0.27</v>
      </c>
      <c r="O4337" s="740">
        <f t="shared" si="808"/>
        <v>0.56499999999999995</v>
      </c>
      <c r="P4337" s="736">
        <v>10</v>
      </c>
      <c r="Q4337" s="864">
        <v>0</v>
      </c>
    </row>
    <row r="4338" spans="1:17" x14ac:dyDescent="0.35">
      <c r="A4338" s="594">
        <v>29</v>
      </c>
      <c r="B4338" s="581">
        <v>32.56</v>
      </c>
      <c r="C4338" s="581">
        <v>31.160000000000004</v>
      </c>
      <c r="D4338" s="627">
        <v>31.72</v>
      </c>
      <c r="E4338" s="707">
        <v>0</v>
      </c>
      <c r="F4338" s="627">
        <v>31.880000000000003</v>
      </c>
      <c r="G4338" s="736">
        <v>38.4</v>
      </c>
      <c r="H4338" s="736">
        <v>16.2</v>
      </c>
      <c r="I4338" s="839">
        <v>66</v>
      </c>
      <c r="J4338" s="739">
        <v>22</v>
      </c>
      <c r="K4338" s="707">
        <v>0</v>
      </c>
      <c r="L4338" s="627">
        <v>7.0600000000000005</v>
      </c>
      <c r="M4338" s="740">
        <v>0.89</v>
      </c>
      <c r="N4338" s="740">
        <v>0.19</v>
      </c>
      <c r="O4338" s="740">
        <f t="shared" si="808"/>
        <v>0.54</v>
      </c>
      <c r="P4338" s="736">
        <v>10</v>
      </c>
      <c r="Q4338" s="864">
        <v>0</v>
      </c>
    </row>
    <row r="4339" spans="1:17" x14ac:dyDescent="0.35">
      <c r="A4339" s="594">
        <v>30</v>
      </c>
      <c r="B4339" s="581">
        <v>33.76</v>
      </c>
      <c r="C4339" s="581">
        <v>31.4</v>
      </c>
      <c r="D4339" s="627">
        <v>31.880000000000003</v>
      </c>
      <c r="E4339" s="707">
        <v>0</v>
      </c>
      <c r="F4339" s="627">
        <v>31.879999999999995</v>
      </c>
      <c r="G4339" s="736">
        <v>38.799999999999997</v>
      </c>
      <c r="H4339" s="736">
        <v>17.2</v>
      </c>
      <c r="I4339" s="739">
        <v>82</v>
      </c>
      <c r="J4339" s="739">
        <v>27</v>
      </c>
      <c r="K4339" s="707">
        <v>0</v>
      </c>
      <c r="L4339" s="627">
        <v>8</v>
      </c>
      <c r="M4339" s="740">
        <v>0.88</v>
      </c>
      <c r="N4339" s="740">
        <v>0.5</v>
      </c>
      <c r="O4339" s="740">
        <f t="shared" si="808"/>
        <v>0.69</v>
      </c>
      <c r="P4339" s="736">
        <v>9.1</v>
      </c>
      <c r="Q4339" s="864">
        <v>0</v>
      </c>
    </row>
    <row r="4340" spans="1:17" x14ac:dyDescent="0.35">
      <c r="A4340" s="689">
        <v>31</v>
      </c>
      <c r="B4340" s="581">
        <v>33.08</v>
      </c>
      <c r="C4340" s="581">
        <v>31.68</v>
      </c>
      <c r="D4340" s="627">
        <v>32.160000000000004</v>
      </c>
      <c r="E4340" s="707">
        <v>0</v>
      </c>
      <c r="F4340" s="627">
        <v>31.839999999999996</v>
      </c>
      <c r="G4340" s="736">
        <v>40.200000000000003</v>
      </c>
      <c r="H4340" s="736">
        <v>20.2</v>
      </c>
      <c r="I4340" s="739">
        <v>84</v>
      </c>
      <c r="J4340" s="739">
        <v>50</v>
      </c>
      <c r="K4340" s="707">
        <v>0</v>
      </c>
      <c r="L4340" s="627">
        <v>7.1</v>
      </c>
      <c r="M4340" s="740">
        <v>1.72</v>
      </c>
      <c r="N4340" s="740">
        <v>0.84</v>
      </c>
      <c r="O4340" s="740">
        <f t="shared" si="808"/>
        <v>1.28</v>
      </c>
      <c r="P4340" s="736">
        <v>7</v>
      </c>
      <c r="Q4340" s="864">
        <v>41.4</v>
      </c>
    </row>
    <row r="4341" spans="1:17" x14ac:dyDescent="0.35">
      <c r="A4341" s="580" t="s">
        <v>16</v>
      </c>
      <c r="B4341" s="583">
        <f>SUM(B4330:B4340)</f>
        <v>365.59999999999997</v>
      </c>
      <c r="C4341" s="583">
        <f>SUM(C4330:C4340)</f>
        <v>349.59999999999997</v>
      </c>
      <c r="D4341" s="583">
        <f>SUM(D4330:D4340)</f>
        <v>352.84</v>
      </c>
      <c r="E4341" s="583"/>
      <c r="F4341" s="583">
        <f>SUM(F4330:F4340)</f>
        <v>349.97399999999999</v>
      </c>
      <c r="G4341" s="583">
        <f>SUM(G4330:G4340)</f>
        <v>426.79999999999995</v>
      </c>
      <c r="H4341" s="583">
        <f>SUM(H4330:H4340)</f>
        <v>198.39999999999998</v>
      </c>
      <c r="I4341" s="583">
        <f>SUM(I4330:I4340)</f>
        <v>931</v>
      </c>
      <c r="J4341" s="583">
        <f>SUM(J4330:J4340)</f>
        <v>334</v>
      </c>
      <c r="K4341" s="583"/>
      <c r="L4341" s="583">
        <f>SUM(L4330:L4340)</f>
        <v>81.679999999999993</v>
      </c>
      <c r="M4341" s="583">
        <f>SUM(M4330:M4340)</f>
        <v>10.55</v>
      </c>
      <c r="N4341" s="583">
        <f>SUM(N4330:N4340)</f>
        <v>5.22</v>
      </c>
      <c r="O4341" s="583">
        <f t="shared" ref="O4341" si="809">SUM(O4330:O4340)</f>
        <v>7.8850000000000007</v>
      </c>
      <c r="P4341" s="583"/>
      <c r="Q4341" s="583"/>
    </row>
    <row r="4342" spans="1:17" x14ac:dyDescent="0.35">
      <c r="A4342" s="580" t="s">
        <v>18</v>
      </c>
      <c r="B4342" s="583">
        <f>AVERAGE(B4330:B4340)</f>
        <v>33.236363636363635</v>
      </c>
      <c r="C4342" s="583">
        <f>AVERAGE(C4330:C4340)</f>
        <v>31.781818181818178</v>
      </c>
      <c r="D4342" s="583">
        <f>AVERAGE(D4330:D4340)</f>
        <v>32.076363636363631</v>
      </c>
      <c r="E4342" s="583"/>
      <c r="F4342" s="583">
        <f>AVERAGE(F4330:F4340)</f>
        <v>31.81581818181818</v>
      </c>
      <c r="G4342" s="583">
        <f>AVERAGE(G4330:G4340)</f>
        <v>38.799999999999997</v>
      </c>
      <c r="H4342" s="583">
        <f>AVERAGE(H4330:H4340)</f>
        <v>18.036363636363635</v>
      </c>
      <c r="I4342" s="583">
        <f>AVERAGE(I4330:I4340)</f>
        <v>84.63636363636364</v>
      </c>
      <c r="J4342" s="583">
        <f>AVERAGE(J4330:J4340)</f>
        <v>30.363636363636363</v>
      </c>
      <c r="K4342" s="583"/>
      <c r="L4342" s="583">
        <f>AVERAGE(L4330:L4340)</f>
        <v>7.4254545454545449</v>
      </c>
      <c r="M4342" s="583">
        <f>AVERAGE(M4330:M4340)</f>
        <v>0.95909090909090911</v>
      </c>
      <c r="N4342" s="583">
        <f>AVERAGE(N4330:N4340)</f>
        <v>0.47454545454545455</v>
      </c>
      <c r="O4342" s="583">
        <f t="shared" ref="O4342" si="810">AVERAGE(O4330:O4340)</f>
        <v>0.71681818181818191</v>
      </c>
      <c r="P4342" s="583"/>
      <c r="Q4342" s="583"/>
    </row>
    <row r="4343" spans="1:17" x14ac:dyDescent="0.35">
      <c r="A4343" s="580" t="s">
        <v>49</v>
      </c>
      <c r="B4343" s="583">
        <f>B4328+B4316+B4341</f>
        <v>997.28</v>
      </c>
      <c r="C4343" s="583">
        <f>C4328+C4316+C4341</f>
        <v>966.2</v>
      </c>
      <c r="D4343" s="583">
        <f>D4328+D4316+D4341</f>
        <v>975.59999999999991</v>
      </c>
      <c r="E4343" s="583"/>
      <c r="F4343" s="583">
        <f>F4328+F4316+F4341</f>
        <v>982.09400000000005</v>
      </c>
      <c r="G4343" s="583">
        <f>G4328+G4316+G4341</f>
        <v>1166.3</v>
      </c>
      <c r="H4343" s="583">
        <f>H4328+H4316+H4341</f>
        <v>553.4</v>
      </c>
      <c r="I4343" s="583">
        <f>I4328+I4316+I4341</f>
        <v>2772</v>
      </c>
      <c r="J4343" s="583">
        <f>J4328+J4316+J4341</f>
        <v>1071</v>
      </c>
      <c r="K4343" s="583"/>
      <c r="L4343" s="583">
        <f>L4328+L4316+L4341</f>
        <v>209.05099999999999</v>
      </c>
      <c r="M4343" s="583">
        <f>M4328+M4316+M4341</f>
        <v>26.76</v>
      </c>
      <c r="N4343" s="583">
        <f>N4328+N4316+N4341</f>
        <v>11.120000000000001</v>
      </c>
      <c r="O4343" s="583">
        <f t="shared" ref="O4343" si="811">O4328+O4316+O4341</f>
        <v>18.940000000000001</v>
      </c>
      <c r="P4343" s="583"/>
      <c r="Q4343" s="583"/>
    </row>
    <row r="4344" spans="1:17" x14ac:dyDescent="0.35">
      <c r="A4344" s="580" t="s">
        <v>21</v>
      </c>
      <c r="B4344" s="626">
        <f>B4343/31</f>
        <v>32.170322580645163</v>
      </c>
      <c r="C4344" s="626">
        <f>C4343/31</f>
        <v>31.167741935483871</v>
      </c>
      <c r="D4344" s="626">
        <f>D4343/31</f>
        <v>31.470967741935482</v>
      </c>
      <c r="E4344" s="626"/>
      <c r="F4344" s="626">
        <f>F4343/31</f>
        <v>31.680451612903227</v>
      </c>
      <c r="G4344" s="626">
        <f>G4343/31</f>
        <v>37.622580645161285</v>
      </c>
      <c r="H4344" s="626">
        <f>H4343/31</f>
        <v>17.851612903225806</v>
      </c>
      <c r="I4344" s="626">
        <f>I4343/31</f>
        <v>89.41935483870968</v>
      </c>
      <c r="J4344" s="626">
        <f>J4343/31</f>
        <v>34.548387096774192</v>
      </c>
      <c r="K4344" s="626"/>
      <c r="L4344" s="626">
        <f>L4343/31</f>
        <v>6.7435806451612903</v>
      </c>
      <c r="M4344" s="626">
        <f>M4343/31</f>
        <v>0.86322580645161295</v>
      </c>
      <c r="N4344" s="626">
        <f>N4343/31</f>
        <v>0.35870967741935489</v>
      </c>
      <c r="O4344" s="626">
        <f t="shared" ref="O4344" si="812">O4343/31</f>
        <v>0.61096774193548387</v>
      </c>
      <c r="P4344" s="626"/>
      <c r="Q4344" s="626"/>
    </row>
    <row r="4345" spans="1:17" x14ac:dyDescent="0.35">
      <c r="A4345" s="634"/>
      <c r="B4345" s="634"/>
      <c r="C4345" s="634"/>
      <c r="D4345" s="634"/>
      <c r="E4345" s="634"/>
      <c r="F4345" s="634"/>
      <c r="G4345" s="634"/>
      <c r="H4345" s="634"/>
      <c r="I4345" s="634"/>
      <c r="J4345" s="634"/>
      <c r="K4345" s="634"/>
      <c r="L4345" s="634"/>
      <c r="M4345" s="634"/>
      <c r="N4345" s="634"/>
      <c r="O4345" s="634"/>
      <c r="P4345" s="634"/>
      <c r="Q4345" s="634"/>
    </row>
    <row r="4346" spans="1:17" ht="21" thickBot="1" x14ac:dyDescent="0.4">
      <c r="A4346" s="634"/>
      <c r="B4346" s="1608" t="s">
        <v>452</v>
      </c>
      <c r="C4346" s="1608"/>
      <c r="D4346" s="1608"/>
      <c r="E4346" s="1608"/>
      <c r="F4346" s="1608"/>
      <c r="G4346" s="1608"/>
      <c r="H4346" s="1608"/>
      <c r="I4346" s="1608"/>
      <c r="J4346" s="1608"/>
      <c r="K4346" s="1608"/>
      <c r="L4346" s="1608"/>
      <c r="M4346" s="1608"/>
      <c r="N4346" s="658"/>
      <c r="O4346" s="658"/>
      <c r="P4346" s="657"/>
      <c r="Q4346" s="634"/>
    </row>
    <row r="4347" spans="1:17" ht="34.5" customHeight="1" x14ac:dyDescent="0.35">
      <c r="A4347" s="1569" t="s">
        <v>1</v>
      </c>
      <c r="B4347" s="1460" t="s">
        <v>23</v>
      </c>
      <c r="C4347" s="1578"/>
      <c r="D4347" s="1578"/>
      <c r="E4347" s="1578"/>
      <c r="F4347" s="1571"/>
      <c r="G4347" s="1460" t="s">
        <v>24</v>
      </c>
      <c r="H4347" s="1571"/>
      <c r="I4347" s="1460" t="s">
        <v>4</v>
      </c>
      <c r="J4347" s="1571"/>
      <c r="K4347" s="1572" t="s">
        <v>5</v>
      </c>
      <c r="L4347" s="1573"/>
      <c r="M4347" s="1590" t="s">
        <v>6</v>
      </c>
      <c r="N4347" s="1591"/>
      <c r="O4347" s="1592"/>
      <c r="P4347" s="1593" t="s">
        <v>7</v>
      </c>
      <c r="Q4347" s="1593" t="s">
        <v>8</v>
      </c>
    </row>
    <row r="4348" spans="1:17" ht="26.5" thickBot="1" x14ac:dyDescent="0.4">
      <c r="A4348" s="1597"/>
      <c r="B4348" s="568" t="s">
        <v>396</v>
      </c>
      <c r="C4348" s="568" t="s">
        <v>399</v>
      </c>
      <c r="D4348" s="709" t="s">
        <v>322</v>
      </c>
      <c r="E4348" s="709" t="s">
        <v>228</v>
      </c>
      <c r="F4348" s="709" t="s">
        <v>229</v>
      </c>
      <c r="G4348" s="568" t="s">
        <v>9</v>
      </c>
      <c r="H4348" s="568" t="s">
        <v>10</v>
      </c>
      <c r="I4348" s="568" t="s">
        <v>9</v>
      </c>
      <c r="J4348" s="568" t="s">
        <v>10</v>
      </c>
      <c r="K4348" s="568" t="s">
        <v>11</v>
      </c>
      <c r="L4348" s="568" t="s">
        <v>12</v>
      </c>
      <c r="M4348" s="606" t="s">
        <v>13</v>
      </c>
      <c r="N4348" s="606" t="s">
        <v>14</v>
      </c>
      <c r="O4348" s="606" t="s">
        <v>15</v>
      </c>
      <c r="P4348" s="1579"/>
      <c r="Q4348" s="1579"/>
    </row>
    <row r="4349" spans="1:17" ht="15" thickBot="1" x14ac:dyDescent="0.4">
      <c r="A4349" s="735">
        <v>1</v>
      </c>
      <c r="B4349" s="627">
        <v>29.560000000000002</v>
      </c>
      <c r="C4349" s="627">
        <v>30.040000000000003</v>
      </c>
      <c r="D4349" s="627">
        <v>31.160000000000004</v>
      </c>
      <c r="E4349" s="707">
        <v>0</v>
      </c>
      <c r="F4349" s="627">
        <v>31.839999999999996</v>
      </c>
      <c r="G4349" s="581">
        <v>33.4</v>
      </c>
      <c r="H4349" s="581">
        <v>18.600000000000001</v>
      </c>
      <c r="I4349" s="865">
        <v>96</v>
      </c>
      <c r="J4349" s="747">
        <v>46</v>
      </c>
      <c r="K4349" s="707">
        <v>0</v>
      </c>
      <c r="L4349" s="737">
        <v>5.1000000000000005</v>
      </c>
      <c r="M4349" s="808">
        <v>0.76</v>
      </c>
      <c r="N4349" s="808">
        <v>0.11</v>
      </c>
      <c r="O4349" s="740">
        <f>AVERAGE(M4349:N4349)</f>
        <v>0.435</v>
      </c>
      <c r="P4349" s="580">
        <v>6.3</v>
      </c>
      <c r="Q4349" s="581">
        <v>0</v>
      </c>
    </row>
    <row r="4350" spans="1:17" ht="15" thickBot="1" x14ac:dyDescent="0.4">
      <c r="A4350" s="735">
        <v>2</v>
      </c>
      <c r="B4350" s="581">
        <v>30.639999999999997</v>
      </c>
      <c r="C4350" s="581">
        <v>30.080000000000002</v>
      </c>
      <c r="D4350" s="627">
        <v>30.639999999999997</v>
      </c>
      <c r="E4350" s="707">
        <v>0</v>
      </c>
      <c r="F4350" s="707">
        <v>31.880000000000003</v>
      </c>
      <c r="G4350" s="581">
        <v>35.4</v>
      </c>
      <c r="H4350" s="581">
        <v>20.6</v>
      </c>
      <c r="I4350" s="865">
        <v>96</v>
      </c>
      <c r="J4350" s="747">
        <v>46</v>
      </c>
      <c r="K4350" s="707">
        <v>0</v>
      </c>
      <c r="L4350" s="732">
        <v>5.32</v>
      </c>
      <c r="M4350" s="808">
        <v>1</v>
      </c>
      <c r="N4350" s="808">
        <v>0.26</v>
      </c>
      <c r="O4350" s="740">
        <f t="shared" ref="O4350:O4383" si="813">AVERAGE(M4350:N4350)</f>
        <v>0.63</v>
      </c>
      <c r="P4350" s="580">
        <v>7</v>
      </c>
      <c r="Q4350" s="581">
        <v>0</v>
      </c>
    </row>
    <row r="4351" spans="1:17" ht="15" thickBot="1" x14ac:dyDescent="0.4">
      <c r="A4351" s="594">
        <v>3</v>
      </c>
      <c r="B4351" s="581">
        <v>31.320000000000004</v>
      </c>
      <c r="C4351" s="581">
        <v>30.840000000000003</v>
      </c>
      <c r="D4351" s="627">
        <v>31</v>
      </c>
      <c r="E4351" s="707">
        <v>0</v>
      </c>
      <c r="F4351" s="627">
        <v>32</v>
      </c>
      <c r="G4351" s="580">
        <v>36.4</v>
      </c>
      <c r="H4351" s="580">
        <v>19.8</v>
      </c>
      <c r="I4351" s="865">
        <v>92</v>
      </c>
      <c r="J4351" s="747">
        <v>32</v>
      </c>
      <c r="K4351" s="707">
        <v>0</v>
      </c>
      <c r="L4351" s="732">
        <v>6.6</v>
      </c>
      <c r="M4351" s="808">
        <v>0.86</v>
      </c>
      <c r="N4351" s="808">
        <v>0.25</v>
      </c>
      <c r="O4351" s="740">
        <f t="shared" si="813"/>
        <v>0.55499999999999994</v>
      </c>
      <c r="P4351" s="580">
        <v>10</v>
      </c>
      <c r="Q4351" s="581">
        <v>0</v>
      </c>
    </row>
    <row r="4352" spans="1:17" ht="15" thickBot="1" x14ac:dyDescent="0.4">
      <c r="A4352" s="594">
        <v>4</v>
      </c>
      <c r="B4352" s="627">
        <v>32.28</v>
      </c>
      <c r="C4352" s="627">
        <v>31.52</v>
      </c>
      <c r="D4352" s="581">
        <v>31.439999999999998</v>
      </c>
      <c r="E4352" s="707">
        <v>0</v>
      </c>
      <c r="F4352" s="627">
        <v>32</v>
      </c>
      <c r="G4352" s="581">
        <v>36.6</v>
      </c>
      <c r="H4352" s="581">
        <v>19</v>
      </c>
      <c r="I4352" s="865">
        <v>88</v>
      </c>
      <c r="J4352" s="747">
        <v>34</v>
      </c>
      <c r="K4352" s="707">
        <v>0</v>
      </c>
      <c r="L4352" s="732">
        <v>6</v>
      </c>
      <c r="M4352" s="808">
        <v>0.92</v>
      </c>
      <c r="N4352" s="640">
        <v>0.2</v>
      </c>
      <c r="O4352" s="740">
        <f t="shared" si="813"/>
        <v>0.56000000000000005</v>
      </c>
      <c r="P4352" s="580">
        <v>10</v>
      </c>
      <c r="Q4352" s="581">
        <v>0</v>
      </c>
    </row>
    <row r="4353" spans="1:17" ht="15" thickBot="1" x14ac:dyDescent="0.4">
      <c r="A4353" s="594">
        <v>5</v>
      </c>
      <c r="B4353" s="627">
        <v>31.96</v>
      </c>
      <c r="C4353" s="627">
        <v>31.440000000000005</v>
      </c>
      <c r="D4353" s="581">
        <v>31.68</v>
      </c>
      <c r="E4353" s="707">
        <v>0</v>
      </c>
      <c r="F4353" s="627">
        <v>32</v>
      </c>
      <c r="G4353" s="581">
        <v>37.200000000000003</v>
      </c>
      <c r="H4353" s="581">
        <v>18.600000000000001</v>
      </c>
      <c r="I4353" s="865">
        <v>87</v>
      </c>
      <c r="J4353" s="747">
        <v>31</v>
      </c>
      <c r="K4353" s="707">
        <v>0</v>
      </c>
      <c r="L4353" s="732">
        <v>1.08</v>
      </c>
      <c r="M4353" s="640">
        <v>5.4</v>
      </c>
      <c r="N4353" s="813">
        <v>0.3</v>
      </c>
      <c r="O4353" s="740">
        <f t="shared" si="813"/>
        <v>2.85</v>
      </c>
      <c r="P4353" s="580">
        <v>9.3000000000000007</v>
      </c>
      <c r="Q4353" s="581">
        <v>0</v>
      </c>
    </row>
    <row r="4354" spans="1:17" ht="15" thickBot="1" x14ac:dyDescent="0.4">
      <c r="A4354" s="594">
        <v>6</v>
      </c>
      <c r="B4354" s="604">
        <v>31.720000000000006</v>
      </c>
      <c r="C4354" s="581">
        <v>31.439999999999998</v>
      </c>
      <c r="D4354" s="581">
        <v>31.72</v>
      </c>
      <c r="E4354" s="707">
        <v>0</v>
      </c>
      <c r="F4354" s="627">
        <v>31.839999999999996</v>
      </c>
      <c r="G4354" s="581">
        <v>19.399999999999999</v>
      </c>
      <c r="H4354" s="581">
        <v>18.399999999999999</v>
      </c>
      <c r="I4354" s="865">
        <v>87</v>
      </c>
      <c r="J4354" s="747">
        <v>31</v>
      </c>
      <c r="K4354" s="707">
        <v>0</v>
      </c>
      <c r="L4354" s="732">
        <v>3.9000000000000004</v>
      </c>
      <c r="M4354" s="813">
        <v>0.3</v>
      </c>
      <c r="N4354" s="640">
        <v>0.34</v>
      </c>
      <c r="O4354" s="740">
        <f t="shared" si="813"/>
        <v>0.32</v>
      </c>
      <c r="P4354" s="580">
        <v>10.1</v>
      </c>
      <c r="Q4354" s="581">
        <v>0</v>
      </c>
    </row>
    <row r="4355" spans="1:17" ht="15" thickBot="1" x14ac:dyDescent="0.4">
      <c r="A4355" s="594">
        <v>7</v>
      </c>
      <c r="B4355" s="581">
        <v>31.920000000000005</v>
      </c>
      <c r="C4355" s="581">
        <v>31.32</v>
      </c>
      <c r="D4355" s="627">
        <v>31.72</v>
      </c>
      <c r="E4355" s="707">
        <v>0</v>
      </c>
      <c r="F4355" s="627">
        <v>31.839999999999996</v>
      </c>
      <c r="G4355" s="581">
        <v>38.200000000000003</v>
      </c>
      <c r="H4355" s="581">
        <v>17</v>
      </c>
      <c r="I4355" s="865">
        <v>87</v>
      </c>
      <c r="J4355" s="747">
        <v>30</v>
      </c>
      <c r="K4355" s="707">
        <v>0</v>
      </c>
      <c r="L4355" s="732">
        <v>6.84</v>
      </c>
      <c r="M4355" s="640">
        <v>0.89</v>
      </c>
      <c r="N4355" s="813">
        <v>0.25</v>
      </c>
      <c r="O4355" s="740">
        <f t="shared" si="813"/>
        <v>0.57000000000000006</v>
      </c>
      <c r="P4355" s="580">
        <v>10</v>
      </c>
      <c r="Q4355" s="581">
        <v>0</v>
      </c>
    </row>
    <row r="4356" spans="1:17" ht="15" thickBot="1" x14ac:dyDescent="0.4">
      <c r="A4356" s="594">
        <v>8</v>
      </c>
      <c r="B4356" s="581">
        <v>31.360000000000003</v>
      </c>
      <c r="C4356" s="581">
        <v>31.160000000000004</v>
      </c>
      <c r="D4356" s="627">
        <v>31.72</v>
      </c>
      <c r="E4356" s="707">
        <v>0</v>
      </c>
      <c r="F4356" s="627">
        <v>31.839999999999996</v>
      </c>
      <c r="G4356" s="671">
        <v>37.4</v>
      </c>
      <c r="H4356" s="671">
        <v>17.399999999999999</v>
      </c>
      <c r="I4356" s="865">
        <v>92</v>
      </c>
      <c r="J4356" s="747">
        <v>27</v>
      </c>
      <c r="K4356" s="707">
        <v>0</v>
      </c>
      <c r="L4356" s="732">
        <v>8.16</v>
      </c>
      <c r="M4356" s="813">
        <v>1.17</v>
      </c>
      <c r="N4356" s="808">
        <v>0.75</v>
      </c>
      <c r="O4356" s="740">
        <f t="shared" si="813"/>
        <v>0.96</v>
      </c>
      <c r="P4356" s="736">
        <v>9.4499999999999993</v>
      </c>
      <c r="Q4356" s="581">
        <v>0</v>
      </c>
    </row>
    <row r="4357" spans="1:17" ht="15" thickBot="1" x14ac:dyDescent="0.4">
      <c r="A4357" s="594">
        <v>9</v>
      </c>
      <c r="B4357" s="581">
        <v>31.560000000000002</v>
      </c>
      <c r="C4357" s="581">
        <v>31.28</v>
      </c>
      <c r="D4357" s="627">
        <v>31.68</v>
      </c>
      <c r="E4357" s="707">
        <v>0</v>
      </c>
      <c r="F4357" s="627">
        <v>31.839999999999996</v>
      </c>
      <c r="G4357" s="671">
        <v>34.200000000000003</v>
      </c>
      <c r="H4357" s="671">
        <v>21.4</v>
      </c>
      <c r="I4357" s="865">
        <v>63</v>
      </c>
      <c r="J4357" s="747">
        <v>40</v>
      </c>
      <c r="K4357" s="707">
        <v>0</v>
      </c>
      <c r="L4357" s="732">
        <v>7.42</v>
      </c>
      <c r="M4357" s="813">
        <v>1.31</v>
      </c>
      <c r="N4357" s="813">
        <v>0.98</v>
      </c>
      <c r="O4357" s="740">
        <f t="shared" si="813"/>
        <v>1.145</v>
      </c>
      <c r="P4357" s="736">
        <v>4.1500000000000004</v>
      </c>
      <c r="Q4357" s="581">
        <v>0</v>
      </c>
    </row>
    <row r="4358" spans="1:17" ht="15" thickBot="1" x14ac:dyDescent="0.4">
      <c r="A4358" s="735">
        <v>10</v>
      </c>
      <c r="B4358" s="581">
        <v>32.020000000000003</v>
      </c>
      <c r="C4358" s="581">
        <v>31.04</v>
      </c>
      <c r="D4358" s="627">
        <v>31.32</v>
      </c>
      <c r="E4358" s="707">
        <v>0</v>
      </c>
      <c r="F4358" s="627">
        <v>31.919999999999998</v>
      </c>
      <c r="G4358" s="671">
        <v>35.799999999999997</v>
      </c>
      <c r="H4358" s="671">
        <v>19</v>
      </c>
      <c r="I4358" s="865">
        <v>37</v>
      </c>
      <c r="J4358" s="747">
        <v>36</v>
      </c>
      <c r="K4358" s="707">
        <v>0</v>
      </c>
      <c r="L4358" s="732">
        <v>4.82</v>
      </c>
      <c r="M4358" s="813">
        <v>1.7</v>
      </c>
      <c r="N4358" s="640">
        <v>0.22</v>
      </c>
      <c r="O4358" s="740">
        <f t="shared" si="813"/>
        <v>0.96</v>
      </c>
      <c r="P4358" s="736">
        <v>5.15</v>
      </c>
      <c r="Q4358" s="581">
        <v>0</v>
      </c>
    </row>
    <row r="4359" spans="1:17" x14ac:dyDescent="0.35">
      <c r="A4359" s="580" t="s">
        <v>16</v>
      </c>
      <c r="B4359" s="581">
        <f>SUM(B4349:B4358)</f>
        <v>314.34000000000003</v>
      </c>
      <c r="C4359" s="581">
        <f>SUM(C4349:C4358)</f>
        <v>310.16000000000003</v>
      </c>
      <c r="D4359" s="581">
        <f>SUM(D4349:D4358)</f>
        <v>314.08</v>
      </c>
      <c r="E4359" s="581"/>
      <c r="F4359" s="581">
        <f>SUM(F4349:F4358)</f>
        <v>319</v>
      </c>
      <c r="G4359" s="581">
        <f>SUM(G4349:G4358)</f>
        <v>344</v>
      </c>
      <c r="H4359" s="581">
        <f>SUM(H4349:H4358)</f>
        <v>189.8</v>
      </c>
      <c r="I4359" s="581">
        <f>SUM(I4349:I4358)</f>
        <v>825</v>
      </c>
      <c r="J4359" s="581">
        <f>SUM(J4349:J4358)</f>
        <v>353</v>
      </c>
      <c r="K4359" s="707">
        <v>0</v>
      </c>
      <c r="L4359" s="581">
        <f>SUM(L4349:L4358)</f>
        <v>55.24</v>
      </c>
      <c r="M4359" s="581">
        <f>SUM(M4349:M4358)</f>
        <v>14.310000000000002</v>
      </c>
      <c r="N4359" s="581">
        <f>SUM(N4349:N4358)</f>
        <v>3.66</v>
      </c>
      <c r="O4359" s="740">
        <f t="shared" si="813"/>
        <v>8.9850000000000012</v>
      </c>
      <c r="P4359" s="581"/>
      <c r="Q4359" s="581"/>
    </row>
    <row r="4360" spans="1:17" ht="15" thickBot="1" x14ac:dyDescent="0.4">
      <c r="A4360" s="580" t="s">
        <v>18</v>
      </c>
      <c r="B4360" s="581">
        <f>AVERAGE(B4349:B4358)</f>
        <v>31.434000000000005</v>
      </c>
      <c r="C4360" s="581">
        <f>AVERAGE(C4349:C4358)</f>
        <v>31.016000000000002</v>
      </c>
      <c r="D4360" s="581">
        <f>AVERAGE(D4349:D4358)</f>
        <v>31.407999999999998</v>
      </c>
      <c r="E4360" s="581"/>
      <c r="F4360" s="581">
        <f>AVERAGE(F4349:F4358)</f>
        <v>31.9</v>
      </c>
      <c r="G4360" s="581">
        <f>AVERAGE(G4349:G4358)</f>
        <v>34.4</v>
      </c>
      <c r="H4360" s="581">
        <f>AVERAGE(H4349:H4358)</f>
        <v>18.98</v>
      </c>
      <c r="I4360" s="581">
        <f>AVERAGE(I4349:I4358)</f>
        <v>82.5</v>
      </c>
      <c r="J4360" s="581">
        <f>AVERAGE(J4349:J4358)</f>
        <v>35.299999999999997</v>
      </c>
      <c r="K4360" s="707">
        <v>0</v>
      </c>
      <c r="L4360" s="581">
        <f>AVERAGE(L4349:L4358)</f>
        <v>5.524</v>
      </c>
      <c r="M4360" s="581">
        <f>AVERAGE(M4349:M4358)</f>
        <v>1.4310000000000003</v>
      </c>
      <c r="N4360" s="581">
        <f>AVERAGE(N4349:N4358)</f>
        <v>0.36599999999999999</v>
      </c>
      <c r="O4360" s="740">
        <f t="shared" si="813"/>
        <v>0.89850000000000008</v>
      </c>
      <c r="P4360" s="581"/>
      <c r="Q4360" s="581"/>
    </row>
    <row r="4361" spans="1:17" ht="15" thickBot="1" x14ac:dyDescent="0.4">
      <c r="A4361" s="735">
        <v>11</v>
      </c>
      <c r="B4361" s="581">
        <v>32</v>
      </c>
      <c r="C4361" s="581">
        <v>30.68</v>
      </c>
      <c r="D4361" s="627">
        <v>31.360000000000003</v>
      </c>
      <c r="E4361" s="707">
        <v>0</v>
      </c>
      <c r="F4361" s="627">
        <v>31.879999999999995</v>
      </c>
      <c r="G4361" s="671">
        <v>36.799999999999997</v>
      </c>
      <c r="H4361" s="671">
        <v>17.8</v>
      </c>
      <c r="I4361" s="865">
        <v>32</v>
      </c>
      <c r="J4361" s="747">
        <v>30</v>
      </c>
      <c r="K4361" s="707">
        <v>0</v>
      </c>
      <c r="L4361" s="732">
        <v>7.74</v>
      </c>
      <c r="M4361" s="813">
        <v>0.94</v>
      </c>
      <c r="N4361" s="640">
        <v>0.39</v>
      </c>
      <c r="O4361" s="740">
        <f t="shared" si="813"/>
        <v>0.66500000000000004</v>
      </c>
      <c r="P4361" s="736">
        <v>9.1999999999999993</v>
      </c>
      <c r="Q4361" s="581">
        <v>0</v>
      </c>
    </row>
    <row r="4362" spans="1:17" ht="15" thickBot="1" x14ac:dyDescent="0.4">
      <c r="A4362" s="594">
        <v>12</v>
      </c>
      <c r="B4362" s="581">
        <v>32.799999999999997</v>
      </c>
      <c r="C4362" s="581">
        <v>31.439999999999998</v>
      </c>
      <c r="D4362" s="627">
        <v>31.4</v>
      </c>
      <c r="E4362" s="707">
        <v>0</v>
      </c>
      <c r="F4362" s="627">
        <v>31.919999999999998</v>
      </c>
      <c r="G4362" s="671">
        <v>37.6</v>
      </c>
      <c r="H4362" s="671">
        <v>18.600000000000001</v>
      </c>
      <c r="I4362" s="865">
        <v>83</v>
      </c>
      <c r="J4362" s="747">
        <v>31</v>
      </c>
      <c r="K4362" s="707">
        <v>0</v>
      </c>
      <c r="L4362" s="732">
        <v>6.8999999999999995</v>
      </c>
      <c r="M4362" s="581">
        <v>0.85</v>
      </c>
      <c r="N4362" s="581">
        <v>0.28000000000000003</v>
      </c>
      <c r="O4362" s="740">
        <f t="shared" si="813"/>
        <v>0.56499999999999995</v>
      </c>
      <c r="P4362" s="736">
        <v>8.3000000000000007</v>
      </c>
      <c r="Q4362" s="581">
        <v>0</v>
      </c>
    </row>
    <row r="4363" spans="1:17" ht="15" thickBot="1" x14ac:dyDescent="0.4">
      <c r="A4363" s="594">
        <v>13</v>
      </c>
      <c r="B4363" s="581">
        <v>30.2</v>
      </c>
      <c r="C4363" s="671">
        <v>31.04</v>
      </c>
      <c r="D4363" s="675">
        <v>31.72</v>
      </c>
      <c r="E4363" s="707">
        <v>0</v>
      </c>
      <c r="F4363" s="675">
        <v>31.879999999999995</v>
      </c>
      <c r="G4363" s="671">
        <v>37.200000000000003</v>
      </c>
      <c r="H4363" s="671">
        <v>18.600000000000001</v>
      </c>
      <c r="I4363" s="865">
        <v>87</v>
      </c>
      <c r="J4363" s="747">
        <v>30</v>
      </c>
      <c r="K4363" s="707">
        <v>0</v>
      </c>
      <c r="L4363" s="732">
        <v>7.7</v>
      </c>
      <c r="M4363" s="675">
        <v>0.84</v>
      </c>
      <c r="N4363" s="626">
        <v>0.19</v>
      </c>
      <c r="O4363" s="740">
        <f t="shared" si="813"/>
        <v>0.51500000000000001</v>
      </c>
      <c r="P4363" s="736">
        <v>9.4499999999999993</v>
      </c>
      <c r="Q4363" s="581">
        <v>0</v>
      </c>
    </row>
    <row r="4364" spans="1:17" ht="15" thickBot="1" x14ac:dyDescent="0.4">
      <c r="A4364" s="594">
        <v>14</v>
      </c>
      <c r="B4364" s="581">
        <v>32.92</v>
      </c>
      <c r="C4364" s="671">
        <v>31.8</v>
      </c>
      <c r="D4364" s="675">
        <v>31.96</v>
      </c>
      <c r="E4364" s="707">
        <v>0</v>
      </c>
      <c r="F4364" s="675">
        <v>31.879999999999995</v>
      </c>
      <c r="G4364" s="671">
        <v>37.799999999999997</v>
      </c>
      <c r="H4364" s="671">
        <v>17.600000000000001</v>
      </c>
      <c r="I4364" s="865">
        <v>82</v>
      </c>
      <c r="J4364" s="747">
        <v>26</v>
      </c>
      <c r="K4364" s="707">
        <v>0</v>
      </c>
      <c r="L4364" s="732">
        <v>5.98</v>
      </c>
      <c r="M4364" s="630">
        <v>0.85</v>
      </c>
      <c r="N4364" s="671">
        <v>0.26</v>
      </c>
      <c r="O4364" s="740">
        <f t="shared" si="813"/>
        <v>0.55499999999999994</v>
      </c>
      <c r="P4364" s="736">
        <v>9.15</v>
      </c>
      <c r="Q4364" s="581">
        <v>0</v>
      </c>
    </row>
    <row r="4365" spans="1:17" ht="15" thickBot="1" x14ac:dyDescent="0.4">
      <c r="A4365" s="594">
        <v>15</v>
      </c>
      <c r="B4365" s="671">
        <v>33.6</v>
      </c>
      <c r="C4365" s="671">
        <v>31.68</v>
      </c>
      <c r="D4365" s="675">
        <v>31.919999999999998</v>
      </c>
      <c r="E4365" s="707">
        <v>0</v>
      </c>
      <c r="F4365" s="675">
        <v>31.839999999999996</v>
      </c>
      <c r="G4365" s="671">
        <v>38</v>
      </c>
      <c r="H4365" s="671">
        <v>17.600000000000001</v>
      </c>
      <c r="I4365" s="865">
        <v>78</v>
      </c>
      <c r="J4365" s="747">
        <v>25</v>
      </c>
      <c r="K4365" s="707">
        <v>0</v>
      </c>
      <c r="L4365" s="732">
        <v>5.42</v>
      </c>
      <c r="M4365" s="671">
        <v>0.81</v>
      </c>
      <c r="N4365" s="626">
        <v>0.23</v>
      </c>
      <c r="O4365" s="740">
        <f t="shared" si="813"/>
        <v>0.52</v>
      </c>
      <c r="P4365" s="580">
        <v>9.3000000000000007</v>
      </c>
      <c r="Q4365" s="581">
        <v>0</v>
      </c>
    </row>
    <row r="4366" spans="1:17" ht="15" thickBot="1" x14ac:dyDescent="0.4">
      <c r="A4366" s="594">
        <v>16</v>
      </c>
      <c r="B4366" s="671">
        <v>34.119999999999997</v>
      </c>
      <c r="C4366" s="671">
        <v>32</v>
      </c>
      <c r="D4366" s="675">
        <v>32.08</v>
      </c>
      <c r="E4366" s="707">
        <v>0</v>
      </c>
      <c r="F4366" s="675">
        <v>31.919999999999998</v>
      </c>
      <c r="G4366" s="671">
        <v>38</v>
      </c>
      <c r="H4366" s="671">
        <v>18.2</v>
      </c>
      <c r="I4366" s="865">
        <v>87</v>
      </c>
      <c r="J4366" s="747">
        <v>30</v>
      </c>
      <c r="K4366" s="707">
        <v>0</v>
      </c>
      <c r="L4366" s="732">
        <v>6.92</v>
      </c>
      <c r="M4366" s="671">
        <v>0.98</v>
      </c>
      <c r="N4366" s="678">
        <v>0.22</v>
      </c>
      <c r="O4366" s="740">
        <f t="shared" si="813"/>
        <v>0.6</v>
      </c>
      <c r="P4366" s="736">
        <v>8</v>
      </c>
      <c r="Q4366" s="581">
        <v>0</v>
      </c>
    </row>
    <row r="4367" spans="1:17" ht="15" thickBot="1" x14ac:dyDescent="0.4">
      <c r="A4367" s="594">
        <v>17</v>
      </c>
      <c r="B4367" s="671">
        <v>32.72</v>
      </c>
      <c r="C4367" s="671">
        <v>31.526</v>
      </c>
      <c r="D4367" s="675">
        <v>32.08</v>
      </c>
      <c r="E4367" s="707">
        <v>0</v>
      </c>
      <c r="F4367" s="675">
        <v>31.919999999999998</v>
      </c>
      <c r="G4367" s="581">
        <v>37</v>
      </c>
      <c r="H4367" s="581">
        <v>18.399999999999999</v>
      </c>
      <c r="I4367" s="865">
        <v>87</v>
      </c>
      <c r="J4367" s="747">
        <v>33</v>
      </c>
      <c r="K4367" s="707">
        <v>0</v>
      </c>
      <c r="L4367" s="732">
        <v>6.16</v>
      </c>
      <c r="M4367" s="671">
        <v>1.1299999999999999</v>
      </c>
      <c r="N4367" s="678">
        <v>0.27</v>
      </c>
      <c r="O4367" s="740">
        <f t="shared" si="813"/>
        <v>0.7</v>
      </c>
      <c r="P4367" s="736">
        <v>6.3</v>
      </c>
      <c r="Q4367" s="581">
        <v>0</v>
      </c>
    </row>
    <row r="4368" spans="1:17" ht="15" thickBot="1" x14ac:dyDescent="0.4">
      <c r="A4368" s="594">
        <v>18</v>
      </c>
      <c r="B4368" s="671">
        <v>33.840000000000003</v>
      </c>
      <c r="C4368" s="671">
        <v>31.639999999999997</v>
      </c>
      <c r="D4368" s="675">
        <v>31.839999999999996</v>
      </c>
      <c r="E4368" s="707">
        <v>0</v>
      </c>
      <c r="F4368" s="675">
        <v>31.96</v>
      </c>
      <c r="G4368" s="740">
        <v>37.4</v>
      </c>
      <c r="H4368" s="866">
        <v>20.2</v>
      </c>
      <c r="I4368" s="740">
        <v>81</v>
      </c>
      <c r="J4368" s="747">
        <v>34</v>
      </c>
      <c r="K4368" s="707">
        <v>0</v>
      </c>
      <c r="L4368" s="732">
        <v>7.6400000000000006</v>
      </c>
      <c r="M4368" s="630">
        <v>0.93</v>
      </c>
      <c r="N4368" s="671">
        <v>0.13</v>
      </c>
      <c r="O4368" s="740">
        <f t="shared" si="813"/>
        <v>0.53</v>
      </c>
      <c r="P4368" s="580">
        <v>6</v>
      </c>
      <c r="Q4368" s="581">
        <v>0</v>
      </c>
    </row>
    <row r="4369" spans="1:17" ht="15" thickBot="1" x14ac:dyDescent="0.4">
      <c r="A4369" s="594">
        <v>19</v>
      </c>
      <c r="B4369" s="671">
        <v>34.160000000000004</v>
      </c>
      <c r="C4369" s="671">
        <v>31.68</v>
      </c>
      <c r="D4369" s="675">
        <v>31.68</v>
      </c>
      <c r="E4369" s="707">
        <v>0</v>
      </c>
      <c r="F4369" s="675">
        <v>31.96</v>
      </c>
      <c r="G4369" s="740">
        <v>38.4</v>
      </c>
      <c r="H4369" s="740">
        <v>17.8</v>
      </c>
      <c r="I4369" s="866">
        <v>87</v>
      </c>
      <c r="J4369" s="747">
        <v>26</v>
      </c>
      <c r="K4369" s="707">
        <v>0</v>
      </c>
      <c r="L4369" s="732">
        <v>8.4600000000000009</v>
      </c>
      <c r="M4369" s="671">
        <v>0.89</v>
      </c>
      <c r="N4369" s="671">
        <v>0.28000000000000003</v>
      </c>
      <c r="O4369" s="740">
        <f t="shared" si="813"/>
        <v>0.58499999999999996</v>
      </c>
      <c r="P4369" s="736">
        <v>9.25</v>
      </c>
      <c r="Q4369" s="581">
        <v>0</v>
      </c>
    </row>
    <row r="4370" spans="1:17" ht="15" thickBot="1" x14ac:dyDescent="0.4">
      <c r="A4370" s="735">
        <v>20</v>
      </c>
      <c r="B4370" s="671">
        <v>32.799999999999997</v>
      </c>
      <c r="C4370" s="671">
        <v>31.24</v>
      </c>
      <c r="D4370" s="675">
        <v>32.200000000000003</v>
      </c>
      <c r="E4370" s="707">
        <v>0</v>
      </c>
      <c r="F4370" s="675">
        <v>31.96</v>
      </c>
      <c r="G4370" s="740">
        <v>37</v>
      </c>
      <c r="H4370" s="740">
        <v>18.2</v>
      </c>
      <c r="I4370" s="740">
        <v>78</v>
      </c>
      <c r="J4370" s="747">
        <v>25</v>
      </c>
      <c r="K4370" s="707">
        <v>0</v>
      </c>
      <c r="L4370" s="732">
        <v>7.22</v>
      </c>
      <c r="M4370" s="758">
        <v>0.7</v>
      </c>
      <c r="N4370" s="568">
        <v>0.26</v>
      </c>
      <c r="O4370" s="740">
        <f t="shared" si="813"/>
        <v>0.48</v>
      </c>
      <c r="P4370" s="736">
        <v>3</v>
      </c>
      <c r="Q4370" s="581">
        <v>0</v>
      </c>
    </row>
    <row r="4371" spans="1:17" x14ac:dyDescent="0.35">
      <c r="A4371" s="580" t="s">
        <v>16</v>
      </c>
      <c r="B4371" s="671">
        <f>SUM(B4361:B4370)</f>
        <v>329.16000000000008</v>
      </c>
      <c r="C4371" s="671">
        <f>SUM(C4361:C4370)</f>
        <v>314.726</v>
      </c>
      <c r="D4371" s="671">
        <f>SUM(D4361:D4370)</f>
        <v>318.23999999999995</v>
      </c>
      <c r="E4371" s="671"/>
      <c r="F4371" s="671">
        <f>SUM(F4361:F4370)</f>
        <v>319.11999999999995</v>
      </c>
      <c r="G4371" s="671">
        <f>SUM(G4361:G4370)</f>
        <v>375.19999999999993</v>
      </c>
      <c r="H4371" s="671">
        <f>SUM(H4361:H4370)</f>
        <v>183</v>
      </c>
      <c r="I4371" s="671">
        <f>SUM(I4361:I4370)</f>
        <v>782</v>
      </c>
      <c r="J4371" s="671">
        <f>SUM(J4361:J4370)</f>
        <v>290</v>
      </c>
      <c r="K4371" s="707">
        <v>0</v>
      </c>
      <c r="L4371" s="671">
        <f>SUM(L4361:L4370)</f>
        <v>70.140000000000015</v>
      </c>
      <c r="M4371" s="671">
        <f>SUM(M4361:M4370)</f>
        <v>8.9199999999999982</v>
      </c>
      <c r="N4371" s="671">
        <f>SUM(N4361:N4370)</f>
        <v>2.5099999999999998</v>
      </c>
      <c r="O4371" s="740">
        <f t="shared" si="813"/>
        <v>5.714999999999999</v>
      </c>
      <c r="P4371" s="671"/>
      <c r="Q4371" s="581"/>
    </row>
    <row r="4372" spans="1:17" x14ac:dyDescent="0.35">
      <c r="A4372" s="580" t="s">
        <v>18</v>
      </c>
      <c r="B4372" s="671">
        <f>AVERAGE(B4361:B4370)</f>
        <v>32.916000000000011</v>
      </c>
      <c r="C4372" s="671">
        <f>AVERAGE(C4361:C4370)</f>
        <v>31.4726</v>
      </c>
      <c r="D4372" s="671">
        <f>AVERAGE(D4361:D4370)</f>
        <v>31.823999999999995</v>
      </c>
      <c r="E4372" s="671"/>
      <c r="F4372" s="671">
        <f>AVERAGE(F4361:F4370)</f>
        <v>31.911999999999995</v>
      </c>
      <c r="G4372" s="671">
        <f>AVERAGE(G4361:G4370)</f>
        <v>37.519999999999996</v>
      </c>
      <c r="H4372" s="671">
        <f>AVERAGE(H4361:H4370)</f>
        <v>18.3</v>
      </c>
      <c r="I4372" s="671">
        <f>AVERAGE(I4361:I4370)</f>
        <v>78.2</v>
      </c>
      <c r="J4372" s="671">
        <f>AVERAGE(J4361:J4370)</f>
        <v>29</v>
      </c>
      <c r="K4372" s="707">
        <v>0</v>
      </c>
      <c r="L4372" s="671">
        <f>AVERAGE(L4361:L4370)</f>
        <v>7.0140000000000011</v>
      </c>
      <c r="M4372" s="671">
        <f>AVERAGE(M4361:M4370)</f>
        <v>0.89199999999999979</v>
      </c>
      <c r="N4372" s="671">
        <f>AVERAGE(N4361:N4370)</f>
        <v>0.251</v>
      </c>
      <c r="O4372" s="740">
        <f t="shared" si="813"/>
        <v>0.5714999999999999</v>
      </c>
      <c r="P4372" s="671"/>
      <c r="Q4372" s="581"/>
    </row>
    <row r="4373" spans="1:17" ht="15" thickBot="1" x14ac:dyDescent="0.4">
      <c r="A4373" s="735">
        <v>21</v>
      </c>
      <c r="B4373" s="671">
        <v>34.04</v>
      </c>
      <c r="C4373" s="671">
        <v>31.439999999999998</v>
      </c>
      <c r="D4373" s="675">
        <v>31.640000000000004</v>
      </c>
      <c r="E4373" s="707">
        <v>0</v>
      </c>
      <c r="F4373" s="675">
        <v>31.919999999999998</v>
      </c>
      <c r="G4373" s="740">
        <v>38.4</v>
      </c>
      <c r="H4373" s="740">
        <v>18.2</v>
      </c>
      <c r="I4373" s="740">
        <v>86</v>
      </c>
      <c r="J4373" s="747">
        <v>26</v>
      </c>
      <c r="K4373" s="707">
        <v>0</v>
      </c>
      <c r="L4373" s="732">
        <v>5.3</v>
      </c>
      <c r="M4373" s="627">
        <v>0.9</v>
      </c>
      <c r="N4373" s="627">
        <v>0.57999999999999996</v>
      </c>
      <c r="O4373" s="740">
        <f t="shared" si="813"/>
        <v>0.74</v>
      </c>
      <c r="P4373" s="580">
        <v>9.3000000000000007</v>
      </c>
      <c r="Q4373" s="581">
        <v>0</v>
      </c>
    </row>
    <row r="4374" spans="1:17" ht="15" thickBot="1" x14ac:dyDescent="0.4">
      <c r="A4374" s="594">
        <v>22</v>
      </c>
      <c r="B4374" s="671">
        <v>34.6</v>
      </c>
      <c r="C4374" s="671">
        <v>32</v>
      </c>
      <c r="D4374" s="675">
        <v>32</v>
      </c>
      <c r="E4374" s="707">
        <v>0</v>
      </c>
      <c r="F4374" s="675">
        <v>32</v>
      </c>
      <c r="G4374" s="740">
        <v>38.6</v>
      </c>
      <c r="H4374" s="740">
        <v>18.600000000000001</v>
      </c>
      <c r="I4374" s="740">
        <v>82</v>
      </c>
      <c r="J4374" s="739">
        <v>34</v>
      </c>
      <c r="K4374" s="707">
        <v>0</v>
      </c>
      <c r="L4374" s="732">
        <v>9.02</v>
      </c>
      <c r="M4374" s="627">
        <v>0.93</v>
      </c>
      <c r="N4374" s="627">
        <v>0.28999999999999998</v>
      </c>
      <c r="O4374" s="740">
        <f t="shared" si="813"/>
        <v>0.61</v>
      </c>
      <c r="P4374" s="862">
        <v>9.1</v>
      </c>
      <c r="Q4374" s="581">
        <v>0</v>
      </c>
    </row>
    <row r="4375" spans="1:17" ht="15" thickBot="1" x14ac:dyDescent="0.4">
      <c r="A4375" s="594">
        <v>23</v>
      </c>
      <c r="B4375" s="671">
        <v>35.119999999999997</v>
      </c>
      <c r="C4375" s="671">
        <v>32.320000000000007</v>
      </c>
      <c r="D4375" s="675">
        <v>32.36</v>
      </c>
      <c r="E4375" s="707">
        <v>0</v>
      </c>
      <c r="F4375" s="675">
        <v>31.96</v>
      </c>
      <c r="G4375" s="740">
        <v>37.799999999999997</v>
      </c>
      <c r="H4375" s="740">
        <v>20.6</v>
      </c>
      <c r="I4375" s="740">
        <v>76</v>
      </c>
      <c r="J4375" s="739">
        <v>35</v>
      </c>
      <c r="K4375" s="707">
        <v>0</v>
      </c>
      <c r="L4375" s="732">
        <v>3.9000000000000004</v>
      </c>
      <c r="M4375" s="740">
        <v>1.1200000000000001</v>
      </c>
      <c r="N4375" s="740">
        <v>0.22</v>
      </c>
      <c r="O4375" s="740">
        <f t="shared" si="813"/>
        <v>0.67</v>
      </c>
      <c r="P4375" s="862">
        <v>9</v>
      </c>
      <c r="Q4375" s="581">
        <v>0</v>
      </c>
    </row>
    <row r="4376" spans="1:17" ht="15" thickBot="1" x14ac:dyDescent="0.4">
      <c r="A4376" s="594">
        <v>24</v>
      </c>
      <c r="B4376" s="671">
        <v>36.239999999999995</v>
      </c>
      <c r="C4376" s="671">
        <v>32.76</v>
      </c>
      <c r="D4376" s="675">
        <v>32.72</v>
      </c>
      <c r="E4376" s="707">
        <v>0</v>
      </c>
      <c r="F4376" s="675">
        <v>32</v>
      </c>
      <c r="G4376" s="740">
        <v>38</v>
      </c>
      <c r="H4376" s="740">
        <v>20.8</v>
      </c>
      <c r="I4376" s="740">
        <v>72</v>
      </c>
      <c r="J4376" s="739">
        <v>38</v>
      </c>
      <c r="K4376" s="707">
        <v>0</v>
      </c>
      <c r="L4376" s="732">
        <v>5.48</v>
      </c>
      <c r="M4376" s="740">
        <v>0.87</v>
      </c>
      <c r="N4376" s="740">
        <v>0.42</v>
      </c>
      <c r="O4376" s="740">
        <f t="shared" si="813"/>
        <v>0.64500000000000002</v>
      </c>
      <c r="P4376" s="862">
        <v>9</v>
      </c>
      <c r="Q4376" s="581">
        <v>0</v>
      </c>
    </row>
    <row r="4377" spans="1:17" ht="15" thickBot="1" x14ac:dyDescent="0.4">
      <c r="A4377" s="594">
        <v>25</v>
      </c>
      <c r="B4377" s="671">
        <v>36.36</v>
      </c>
      <c r="C4377" s="671">
        <v>33.279999999999994</v>
      </c>
      <c r="D4377" s="675">
        <v>33.120000000000005</v>
      </c>
      <c r="E4377" s="707">
        <v>0</v>
      </c>
      <c r="F4377" s="675">
        <v>32</v>
      </c>
      <c r="G4377" s="740">
        <v>39.200000000000003</v>
      </c>
      <c r="H4377" s="740">
        <v>21</v>
      </c>
      <c r="I4377" s="740">
        <v>88</v>
      </c>
      <c r="J4377" s="739">
        <v>28</v>
      </c>
      <c r="K4377" s="707">
        <v>0</v>
      </c>
      <c r="L4377" s="732">
        <v>9.16</v>
      </c>
      <c r="M4377" s="740">
        <v>0.97</v>
      </c>
      <c r="N4377" s="740">
        <v>0.27</v>
      </c>
      <c r="O4377" s="740">
        <f t="shared" si="813"/>
        <v>0.62</v>
      </c>
      <c r="P4377" s="862">
        <v>9.4499999999999993</v>
      </c>
      <c r="Q4377" s="581">
        <v>0</v>
      </c>
    </row>
    <row r="4378" spans="1:17" ht="15" thickBot="1" x14ac:dyDescent="0.4">
      <c r="A4378" s="594">
        <v>26</v>
      </c>
      <c r="B4378" s="671">
        <v>35.679999999999993</v>
      </c>
      <c r="C4378" s="581">
        <v>32.839999999999996</v>
      </c>
      <c r="D4378" s="627">
        <v>33.159999999999997</v>
      </c>
      <c r="E4378" s="707">
        <v>0</v>
      </c>
      <c r="F4378" s="627">
        <v>32</v>
      </c>
      <c r="G4378" s="740">
        <v>38.4</v>
      </c>
      <c r="H4378" s="740">
        <v>18.399999999999999</v>
      </c>
      <c r="I4378" s="740">
        <v>78</v>
      </c>
      <c r="J4378" s="739">
        <v>27</v>
      </c>
      <c r="K4378" s="707">
        <v>0</v>
      </c>
      <c r="L4378" s="732">
        <v>7.68</v>
      </c>
      <c r="M4378" s="740">
        <v>1.1100000000000001</v>
      </c>
      <c r="N4378" s="740">
        <v>0.19</v>
      </c>
      <c r="O4378" s="740">
        <f t="shared" si="813"/>
        <v>0.65</v>
      </c>
      <c r="P4378" s="862">
        <v>9.3000000000000007</v>
      </c>
      <c r="Q4378" s="581">
        <v>0</v>
      </c>
    </row>
    <row r="4379" spans="1:17" ht="15" thickBot="1" x14ac:dyDescent="0.4">
      <c r="A4379" s="594">
        <v>27</v>
      </c>
      <c r="B4379" s="671">
        <v>35.64</v>
      </c>
      <c r="C4379" s="581">
        <v>32.72</v>
      </c>
      <c r="D4379" s="627">
        <v>32.800000000000004</v>
      </c>
      <c r="E4379" s="707">
        <v>0</v>
      </c>
      <c r="F4379" s="627">
        <v>31.96</v>
      </c>
      <c r="G4379" s="740">
        <v>38.4</v>
      </c>
      <c r="H4379" s="740">
        <v>18</v>
      </c>
      <c r="I4379" s="740">
        <v>78</v>
      </c>
      <c r="J4379" s="739">
        <v>25</v>
      </c>
      <c r="K4379" s="707">
        <v>0</v>
      </c>
      <c r="L4379" s="732">
        <v>9.2999999999999989</v>
      </c>
      <c r="M4379" s="740">
        <v>0.86</v>
      </c>
      <c r="N4379" s="740">
        <v>0.16</v>
      </c>
      <c r="O4379" s="740">
        <f t="shared" si="813"/>
        <v>0.51</v>
      </c>
      <c r="P4379" s="736">
        <v>9.4</v>
      </c>
      <c r="Q4379" s="581">
        <v>0</v>
      </c>
    </row>
    <row r="4380" spans="1:17" x14ac:dyDescent="0.35">
      <c r="A4380" s="594">
        <v>28</v>
      </c>
      <c r="B4380" s="581">
        <v>35.76</v>
      </c>
      <c r="C4380" s="581">
        <v>32.56</v>
      </c>
      <c r="D4380" s="627">
        <v>32.76</v>
      </c>
      <c r="E4380" s="707">
        <v>0</v>
      </c>
      <c r="F4380" s="627">
        <v>32</v>
      </c>
      <c r="G4380" s="743">
        <v>39.200000000000003</v>
      </c>
      <c r="H4380" s="743">
        <v>17</v>
      </c>
      <c r="I4380" s="743">
        <v>86</v>
      </c>
      <c r="J4380" s="739">
        <v>25</v>
      </c>
      <c r="K4380" s="707">
        <v>0</v>
      </c>
      <c r="L4380" s="627">
        <v>6.6999999999999993</v>
      </c>
      <c r="M4380" s="848">
        <v>0.87</v>
      </c>
      <c r="N4380" s="849">
        <v>0.25</v>
      </c>
      <c r="O4380" s="740">
        <f t="shared" si="813"/>
        <v>0.56000000000000005</v>
      </c>
      <c r="P4380" s="736">
        <v>9.4499999999999993</v>
      </c>
      <c r="Q4380" s="581">
        <v>0</v>
      </c>
    </row>
    <row r="4381" spans="1:17" x14ac:dyDescent="0.35">
      <c r="A4381" s="594">
        <v>29</v>
      </c>
      <c r="B4381" s="581">
        <v>36.479999999999997</v>
      </c>
      <c r="C4381" s="581">
        <v>33.04</v>
      </c>
      <c r="D4381" s="627">
        <v>32.839999999999996</v>
      </c>
      <c r="E4381" s="707">
        <v>0</v>
      </c>
      <c r="F4381" s="627">
        <v>32.160000000000004</v>
      </c>
      <c r="G4381" s="743">
        <v>40</v>
      </c>
      <c r="H4381" s="743">
        <v>20</v>
      </c>
      <c r="I4381" s="743">
        <v>63</v>
      </c>
      <c r="J4381" s="739">
        <v>25</v>
      </c>
      <c r="K4381" s="707">
        <v>0</v>
      </c>
      <c r="L4381" s="627">
        <v>10.3</v>
      </c>
      <c r="M4381" s="740">
        <v>0.97</v>
      </c>
      <c r="N4381" s="740">
        <v>0.36</v>
      </c>
      <c r="O4381" s="740">
        <f t="shared" si="813"/>
        <v>0.66500000000000004</v>
      </c>
      <c r="P4381" s="736">
        <v>9.25</v>
      </c>
      <c r="Q4381" s="581">
        <v>0</v>
      </c>
    </row>
    <row r="4382" spans="1:17" x14ac:dyDescent="0.35">
      <c r="A4382" s="594">
        <v>30</v>
      </c>
      <c r="B4382" s="581">
        <v>37.159999999999997</v>
      </c>
      <c r="C4382" s="581">
        <v>33.44</v>
      </c>
      <c r="D4382" s="627">
        <v>33.36</v>
      </c>
      <c r="E4382" s="707">
        <v>0</v>
      </c>
      <c r="F4382" s="627">
        <v>32.200000000000003</v>
      </c>
      <c r="G4382" s="867">
        <v>40.200000000000003</v>
      </c>
      <c r="H4382" s="867">
        <v>21.8</v>
      </c>
      <c r="I4382" s="867">
        <v>72</v>
      </c>
      <c r="J4382" s="739">
        <v>33</v>
      </c>
      <c r="K4382" s="707">
        <v>0</v>
      </c>
      <c r="L4382" s="627">
        <v>8.2199999999999989</v>
      </c>
      <c r="M4382" s="740">
        <v>1.17</v>
      </c>
      <c r="N4382" s="740">
        <v>0.22</v>
      </c>
      <c r="O4382" s="740">
        <f t="shared" si="813"/>
        <v>0.69499999999999995</v>
      </c>
      <c r="P4382" s="736">
        <v>10</v>
      </c>
      <c r="Q4382" s="581">
        <v>0</v>
      </c>
    </row>
    <row r="4383" spans="1:17" x14ac:dyDescent="0.35">
      <c r="A4383" s="689">
        <v>31</v>
      </c>
      <c r="B4383" s="581">
        <v>35.840000000000003</v>
      </c>
      <c r="C4383" s="581">
        <v>32.96</v>
      </c>
      <c r="D4383" s="627">
        <v>33.279999999999994</v>
      </c>
      <c r="E4383" s="707">
        <v>0</v>
      </c>
      <c r="F4383" s="627">
        <v>32.200000000000003</v>
      </c>
      <c r="G4383" s="743">
        <v>39</v>
      </c>
      <c r="H4383" s="743">
        <v>17.600000000000001</v>
      </c>
      <c r="I4383" s="743">
        <v>82</v>
      </c>
      <c r="J4383" s="739">
        <v>26</v>
      </c>
      <c r="K4383" s="707">
        <v>0</v>
      </c>
      <c r="L4383" s="627">
        <v>8.58</v>
      </c>
      <c r="M4383" s="740">
        <v>1.1499999999999999</v>
      </c>
      <c r="N4383" s="740">
        <v>0.28000000000000003</v>
      </c>
      <c r="O4383" s="740">
        <f t="shared" si="813"/>
        <v>0.71499999999999997</v>
      </c>
      <c r="P4383" s="736">
        <v>10</v>
      </c>
      <c r="Q4383" s="581">
        <v>0</v>
      </c>
    </row>
    <row r="4384" spans="1:17" x14ac:dyDescent="0.35">
      <c r="A4384" s="580" t="s">
        <v>16</v>
      </c>
      <c r="B4384" s="583">
        <f>SUM(B4373:B4383)</f>
        <v>392.92000000000007</v>
      </c>
      <c r="C4384" s="583">
        <f>SUM(C4373:C4383)</f>
        <v>359.36</v>
      </c>
      <c r="D4384" s="583">
        <f>SUM(D4373:D4383)</f>
        <v>360.03999999999996</v>
      </c>
      <c r="E4384" s="583"/>
      <c r="F4384" s="583">
        <f t="shared" ref="F4384:O4384" si="814">SUM(F4373:F4383)</f>
        <v>352.4</v>
      </c>
      <c r="G4384" s="583">
        <f t="shared" si="814"/>
        <v>427.2</v>
      </c>
      <c r="H4384" s="583">
        <f t="shared" si="814"/>
        <v>212</v>
      </c>
      <c r="I4384" s="583">
        <f t="shared" si="814"/>
        <v>863</v>
      </c>
      <c r="J4384" s="583">
        <f t="shared" si="814"/>
        <v>322</v>
      </c>
      <c r="K4384" s="583">
        <f t="shared" si="814"/>
        <v>0</v>
      </c>
      <c r="L4384" s="583">
        <f t="shared" si="814"/>
        <v>83.639999999999986</v>
      </c>
      <c r="M4384" s="583">
        <f t="shared" si="814"/>
        <v>10.920000000000002</v>
      </c>
      <c r="N4384" s="583">
        <f t="shared" si="814"/>
        <v>3.24</v>
      </c>
      <c r="O4384" s="583">
        <f t="shared" si="814"/>
        <v>7.080000000000001</v>
      </c>
      <c r="P4384" s="583"/>
      <c r="Q4384" s="583"/>
    </row>
    <row r="4385" spans="1:17" x14ac:dyDescent="0.35">
      <c r="A4385" s="580" t="s">
        <v>18</v>
      </c>
      <c r="B4385" s="583">
        <f>AVERAGE(B4373:B4383)</f>
        <v>35.720000000000006</v>
      </c>
      <c r="C4385" s="583">
        <f>AVERAGE(C4373:C4383)</f>
        <v>32.669090909090912</v>
      </c>
      <c r="D4385" s="583">
        <f>AVERAGE(D4373:D4383)</f>
        <v>32.730909090909087</v>
      </c>
      <c r="E4385" s="583"/>
      <c r="F4385" s="583">
        <f t="shared" ref="F4385:O4385" si="815">AVERAGE(F4373:F4383)</f>
        <v>32.036363636363632</v>
      </c>
      <c r="G4385" s="583">
        <f t="shared" si="815"/>
        <v>38.836363636363636</v>
      </c>
      <c r="H4385" s="583">
        <f t="shared" si="815"/>
        <v>19.272727272727273</v>
      </c>
      <c r="I4385" s="583">
        <f t="shared" si="815"/>
        <v>78.454545454545453</v>
      </c>
      <c r="J4385" s="583">
        <f t="shared" si="815"/>
        <v>29.272727272727273</v>
      </c>
      <c r="K4385" s="583">
        <f t="shared" si="815"/>
        <v>0</v>
      </c>
      <c r="L4385" s="583">
        <f t="shared" si="815"/>
        <v>7.6036363636363626</v>
      </c>
      <c r="M4385" s="583">
        <f t="shared" si="815"/>
        <v>0.9927272727272729</v>
      </c>
      <c r="N4385" s="583">
        <f t="shared" si="815"/>
        <v>0.29454545454545455</v>
      </c>
      <c r="O4385" s="583">
        <f t="shared" si="815"/>
        <v>0.64363636363636367</v>
      </c>
      <c r="P4385" s="583"/>
      <c r="Q4385" s="583"/>
    </row>
    <row r="4386" spans="1:17" x14ac:dyDescent="0.35">
      <c r="A4386" s="580" t="s">
        <v>49</v>
      </c>
      <c r="B4386" s="583">
        <f>B4384+B4371+B4359</f>
        <v>1036.42</v>
      </c>
      <c r="C4386" s="583">
        <f>C4384+C4371+C4359</f>
        <v>984.24600000000009</v>
      </c>
      <c r="D4386" s="583">
        <f>D4384+D4371+D4359</f>
        <v>992.3599999999999</v>
      </c>
      <c r="E4386" s="583"/>
      <c r="F4386" s="583">
        <f t="shared" ref="F4386:O4386" si="816">F4384+F4371+F4359</f>
        <v>990.52</v>
      </c>
      <c r="G4386" s="583">
        <f t="shared" si="816"/>
        <v>1146.3999999999999</v>
      </c>
      <c r="H4386" s="583">
        <f t="shared" si="816"/>
        <v>584.79999999999995</v>
      </c>
      <c r="I4386" s="583">
        <f t="shared" si="816"/>
        <v>2470</v>
      </c>
      <c r="J4386" s="583">
        <f t="shared" si="816"/>
        <v>965</v>
      </c>
      <c r="K4386" s="583">
        <f t="shared" si="816"/>
        <v>0</v>
      </c>
      <c r="L4386" s="583">
        <f t="shared" si="816"/>
        <v>209.02</v>
      </c>
      <c r="M4386" s="583">
        <f t="shared" si="816"/>
        <v>34.150000000000006</v>
      </c>
      <c r="N4386" s="583">
        <f t="shared" si="816"/>
        <v>9.41</v>
      </c>
      <c r="O4386" s="583">
        <f t="shared" si="816"/>
        <v>21.78</v>
      </c>
      <c r="P4386" s="583"/>
      <c r="Q4386" s="583"/>
    </row>
    <row r="4387" spans="1:17" x14ac:dyDescent="0.35">
      <c r="A4387" s="580" t="s">
        <v>21</v>
      </c>
      <c r="B4387" s="626">
        <f>B4386/31</f>
        <v>33.432903225806456</v>
      </c>
      <c r="C4387" s="626">
        <f>C4386/31</f>
        <v>31.749870967741938</v>
      </c>
      <c r="D4387" s="626">
        <f>D4386/31</f>
        <v>32.011612903225803</v>
      </c>
      <c r="E4387" s="626"/>
      <c r="F4387" s="626">
        <f t="shared" ref="F4387:O4387" si="817">F4386/31</f>
        <v>31.95225806451613</v>
      </c>
      <c r="G4387" s="626">
        <f t="shared" si="817"/>
        <v>36.980645161290319</v>
      </c>
      <c r="H4387" s="626">
        <f t="shared" si="817"/>
        <v>18.864516129032257</v>
      </c>
      <c r="I4387" s="626">
        <f t="shared" si="817"/>
        <v>79.677419354838705</v>
      </c>
      <c r="J4387" s="626">
        <f t="shared" si="817"/>
        <v>31.129032258064516</v>
      </c>
      <c r="K4387" s="626">
        <f t="shared" si="817"/>
        <v>0</v>
      </c>
      <c r="L4387" s="626">
        <f t="shared" si="817"/>
        <v>6.7425806451612909</v>
      </c>
      <c r="M4387" s="626">
        <f t="shared" si="817"/>
        <v>1.1016129032258066</v>
      </c>
      <c r="N4387" s="626">
        <f t="shared" si="817"/>
        <v>0.30354838709677417</v>
      </c>
      <c r="O4387" s="626">
        <f t="shared" si="817"/>
        <v>0.70258064516129037</v>
      </c>
      <c r="P4387" s="626"/>
      <c r="Q4387" s="626"/>
    </row>
    <row r="4388" spans="1:17" x14ac:dyDescent="0.35">
      <c r="A4388" s="634"/>
      <c r="B4388" s="634"/>
      <c r="C4388" s="634"/>
      <c r="D4388" s="634"/>
      <c r="E4388" s="634"/>
      <c r="F4388" s="634"/>
      <c r="G4388" s="634"/>
      <c r="H4388" s="634"/>
      <c r="I4388" s="634"/>
      <c r="J4388" s="634"/>
      <c r="K4388" s="634"/>
      <c r="L4388" s="634"/>
      <c r="M4388" s="634"/>
      <c r="N4388" s="634"/>
      <c r="O4388" s="634"/>
      <c r="P4388" s="634"/>
      <c r="Q4388" s="634"/>
    </row>
    <row r="4389" spans="1:17" x14ac:dyDescent="0.35">
      <c r="A4389" s="634"/>
      <c r="B4389" s="634"/>
      <c r="C4389" s="634"/>
      <c r="D4389" s="634"/>
      <c r="E4389" s="634"/>
      <c r="F4389" s="634"/>
      <c r="G4389" s="634"/>
      <c r="H4389" s="634"/>
      <c r="I4389" s="634"/>
      <c r="J4389" s="634"/>
      <c r="K4389" s="634"/>
      <c r="L4389" s="634"/>
      <c r="M4389" s="634"/>
      <c r="N4389" s="634"/>
      <c r="O4389" s="634"/>
      <c r="P4389" s="634"/>
      <c r="Q4389" s="634"/>
    </row>
    <row r="4390" spans="1:17" ht="21" thickBot="1" x14ac:dyDescent="0.4">
      <c r="A4390" s="634"/>
      <c r="B4390" s="1608" t="s">
        <v>453</v>
      </c>
      <c r="C4390" s="1608"/>
      <c r="D4390" s="1608"/>
      <c r="E4390" s="1608"/>
      <c r="F4390" s="1608"/>
      <c r="G4390" s="1608"/>
      <c r="H4390" s="1608"/>
      <c r="I4390" s="1608"/>
      <c r="J4390" s="1608"/>
      <c r="K4390" s="1608"/>
      <c r="L4390" s="1608"/>
      <c r="M4390" s="1608"/>
      <c r="N4390" s="658"/>
      <c r="O4390" s="658"/>
      <c r="P4390" s="657"/>
      <c r="Q4390" s="634"/>
    </row>
    <row r="4391" spans="1:17" ht="30.75" customHeight="1" x14ac:dyDescent="0.35">
      <c r="A4391" s="1569" t="s">
        <v>1</v>
      </c>
      <c r="B4391" s="1460" t="s">
        <v>23</v>
      </c>
      <c r="C4391" s="1578"/>
      <c r="D4391" s="1578"/>
      <c r="E4391" s="1578"/>
      <c r="F4391" s="1571"/>
      <c r="G4391" s="1460" t="s">
        <v>24</v>
      </c>
      <c r="H4391" s="1571"/>
      <c r="I4391" s="1460" t="s">
        <v>4</v>
      </c>
      <c r="J4391" s="1571"/>
      <c r="K4391" s="1572" t="s">
        <v>5</v>
      </c>
      <c r="L4391" s="1573"/>
      <c r="M4391" s="1590" t="s">
        <v>6</v>
      </c>
      <c r="N4391" s="1591"/>
      <c r="O4391" s="1592"/>
      <c r="P4391" s="1593" t="s">
        <v>7</v>
      </c>
      <c r="Q4391" s="1593" t="s">
        <v>8</v>
      </c>
    </row>
    <row r="4392" spans="1:17" ht="26.5" thickBot="1" x14ac:dyDescent="0.4">
      <c r="A4392" s="1597"/>
      <c r="B4392" s="568" t="s">
        <v>396</v>
      </c>
      <c r="C4392" s="568" t="s">
        <v>399</v>
      </c>
      <c r="D4392" s="709" t="s">
        <v>322</v>
      </c>
      <c r="E4392" s="709" t="s">
        <v>228</v>
      </c>
      <c r="F4392" s="709" t="s">
        <v>229</v>
      </c>
      <c r="G4392" s="568" t="s">
        <v>9</v>
      </c>
      <c r="H4392" s="568" t="s">
        <v>10</v>
      </c>
      <c r="I4392" s="568" t="s">
        <v>9</v>
      </c>
      <c r="J4392" s="568" t="s">
        <v>10</v>
      </c>
      <c r="K4392" s="568" t="s">
        <v>11</v>
      </c>
      <c r="L4392" s="568" t="s">
        <v>12</v>
      </c>
      <c r="M4392" s="606" t="s">
        <v>13</v>
      </c>
      <c r="N4392" s="606" t="s">
        <v>14</v>
      </c>
      <c r="O4392" s="606" t="s">
        <v>15</v>
      </c>
      <c r="P4392" s="1579"/>
      <c r="Q4392" s="1579"/>
    </row>
    <row r="4393" spans="1:17" ht="15" thickBot="1" x14ac:dyDescent="0.4">
      <c r="A4393" s="735">
        <v>1</v>
      </c>
      <c r="B4393" s="627">
        <v>35.64</v>
      </c>
      <c r="C4393" s="627">
        <v>32.6</v>
      </c>
      <c r="D4393" s="627">
        <v>32.96</v>
      </c>
      <c r="E4393" s="707">
        <v>0</v>
      </c>
      <c r="F4393" s="627">
        <v>32.200000000000003</v>
      </c>
      <c r="G4393" s="581">
        <v>38.799999999999997</v>
      </c>
      <c r="H4393" s="581">
        <v>16.8</v>
      </c>
      <c r="I4393" s="865">
        <v>78</v>
      </c>
      <c r="J4393" s="747">
        <v>28</v>
      </c>
      <c r="K4393" s="707">
        <v>0</v>
      </c>
      <c r="L4393" s="737">
        <v>2.44</v>
      </c>
      <c r="M4393" s="808">
        <v>0.88</v>
      </c>
      <c r="N4393" s="808">
        <v>0.22</v>
      </c>
      <c r="O4393" s="740">
        <f>AVERAGE(M4393:N4393)</f>
        <v>0.55000000000000004</v>
      </c>
      <c r="P4393" s="580">
        <v>9.3000000000000007</v>
      </c>
      <c r="Q4393" s="581">
        <v>0</v>
      </c>
    </row>
    <row r="4394" spans="1:17" ht="15" thickBot="1" x14ac:dyDescent="0.4">
      <c r="A4394" s="735">
        <v>2</v>
      </c>
      <c r="B4394" s="581">
        <v>35.36</v>
      </c>
      <c r="C4394" s="581">
        <v>32.520000000000003</v>
      </c>
      <c r="D4394" s="627">
        <v>32.72</v>
      </c>
      <c r="E4394" s="707">
        <v>0</v>
      </c>
      <c r="F4394" s="707">
        <v>32.4</v>
      </c>
      <c r="G4394" s="581">
        <v>39.4</v>
      </c>
      <c r="H4394" s="581">
        <v>17</v>
      </c>
      <c r="I4394" s="865">
        <v>78</v>
      </c>
      <c r="J4394" s="747">
        <v>22</v>
      </c>
      <c r="K4394" s="707">
        <v>0</v>
      </c>
      <c r="L4394" s="732">
        <v>4.1400000000000006</v>
      </c>
      <c r="M4394" s="808">
        <v>0.95</v>
      </c>
      <c r="N4394" s="808">
        <v>0.17</v>
      </c>
      <c r="O4394" s="740">
        <f t="shared" ref="O4394:O4402" si="818">AVERAGE(M4394:N4394)</f>
        <v>0.55999999999999994</v>
      </c>
      <c r="P4394" s="580">
        <v>9</v>
      </c>
      <c r="Q4394" s="581">
        <v>0</v>
      </c>
    </row>
    <row r="4395" spans="1:17" ht="15" thickBot="1" x14ac:dyDescent="0.4">
      <c r="A4395" s="594">
        <v>3</v>
      </c>
      <c r="B4395" s="581">
        <v>35.160000000000004</v>
      </c>
      <c r="C4395" s="581">
        <v>32.6</v>
      </c>
      <c r="D4395" s="627">
        <v>32.64</v>
      </c>
      <c r="E4395" s="707">
        <v>0</v>
      </c>
      <c r="F4395" s="627">
        <v>32.36</v>
      </c>
      <c r="G4395" s="580">
        <v>39.6</v>
      </c>
      <c r="H4395" s="580">
        <v>16.600000000000001</v>
      </c>
      <c r="I4395" s="865">
        <v>78</v>
      </c>
      <c r="J4395" s="747">
        <v>23</v>
      </c>
      <c r="K4395" s="707">
        <v>0</v>
      </c>
      <c r="L4395" s="732">
        <v>3.6</v>
      </c>
      <c r="M4395" s="808">
        <v>0.92</v>
      </c>
      <c r="N4395" s="808">
        <v>0.27</v>
      </c>
      <c r="O4395" s="740">
        <f t="shared" si="818"/>
        <v>0.59499999999999997</v>
      </c>
      <c r="P4395" s="580">
        <v>10</v>
      </c>
      <c r="Q4395" s="581">
        <v>0</v>
      </c>
    </row>
    <row r="4396" spans="1:17" ht="15" thickBot="1" x14ac:dyDescent="0.4">
      <c r="A4396" s="594">
        <v>4</v>
      </c>
      <c r="B4396" s="627">
        <v>35.480000000000004</v>
      </c>
      <c r="C4396" s="627">
        <v>32.36</v>
      </c>
      <c r="D4396" s="581">
        <v>32.6</v>
      </c>
      <c r="E4396" s="707">
        <v>0</v>
      </c>
      <c r="F4396" s="627">
        <v>32.42</v>
      </c>
      <c r="G4396" s="581">
        <v>38.799999999999997</v>
      </c>
      <c r="H4396" s="581">
        <v>16.600000000000001</v>
      </c>
      <c r="I4396" s="865">
        <v>82</v>
      </c>
      <c r="J4396" s="747">
        <v>27</v>
      </c>
      <c r="K4396" s="707">
        <v>0</v>
      </c>
      <c r="L4396" s="732">
        <v>4.8100000000000005</v>
      </c>
      <c r="M4396" s="808">
        <v>0.95</v>
      </c>
      <c r="N4396" s="640">
        <v>0.25</v>
      </c>
      <c r="O4396" s="740">
        <f t="shared" si="818"/>
        <v>0.6</v>
      </c>
      <c r="P4396" s="580">
        <v>9.25</v>
      </c>
      <c r="Q4396" s="581">
        <v>0</v>
      </c>
    </row>
    <row r="4397" spans="1:17" ht="15" thickBot="1" x14ac:dyDescent="0.4">
      <c r="A4397" s="594">
        <v>5</v>
      </c>
      <c r="B4397" s="627">
        <v>33.119999999999997</v>
      </c>
      <c r="C4397" s="627">
        <v>32.36</v>
      </c>
      <c r="D4397" s="581">
        <v>32.64</v>
      </c>
      <c r="E4397" s="707">
        <v>0</v>
      </c>
      <c r="F4397" s="627">
        <v>32.44</v>
      </c>
      <c r="G4397" s="581">
        <v>39.6</v>
      </c>
      <c r="H4397" s="581">
        <v>18</v>
      </c>
      <c r="I4397" s="865">
        <v>78</v>
      </c>
      <c r="J4397" s="747">
        <v>28</v>
      </c>
      <c r="K4397" s="707">
        <v>0</v>
      </c>
      <c r="L4397" s="732">
        <v>4.03</v>
      </c>
      <c r="M4397" s="640">
        <v>1.1599999999999999</v>
      </c>
      <c r="N4397" s="813">
        <v>0.91</v>
      </c>
      <c r="O4397" s="740">
        <f t="shared" si="818"/>
        <v>1.0349999999999999</v>
      </c>
      <c r="P4397" s="580">
        <v>8.5500000000000007</v>
      </c>
      <c r="Q4397" s="581">
        <v>0</v>
      </c>
    </row>
    <row r="4398" spans="1:17" ht="15" thickBot="1" x14ac:dyDescent="0.4">
      <c r="A4398" s="594">
        <v>6</v>
      </c>
      <c r="B4398" s="604">
        <v>35.480000000000004</v>
      </c>
      <c r="C4398" s="581">
        <v>32.36</v>
      </c>
      <c r="D4398" s="581">
        <v>32.64</v>
      </c>
      <c r="E4398" s="707">
        <v>0</v>
      </c>
      <c r="F4398" s="627">
        <v>32.4</v>
      </c>
      <c r="G4398" s="581">
        <v>38.4</v>
      </c>
      <c r="H4398" s="581">
        <v>20</v>
      </c>
      <c r="I4398" s="865">
        <v>78</v>
      </c>
      <c r="J4398" s="747">
        <v>31</v>
      </c>
      <c r="K4398" s="707">
        <v>0</v>
      </c>
      <c r="L4398" s="732">
        <v>4.57</v>
      </c>
      <c r="M4398" s="813">
        <v>1.1299999999999999</v>
      </c>
      <c r="N4398" s="640">
        <v>2.2200000000000002</v>
      </c>
      <c r="O4398" s="740">
        <f t="shared" si="818"/>
        <v>1.675</v>
      </c>
      <c r="P4398" s="580">
        <v>7.3</v>
      </c>
      <c r="Q4398" s="581">
        <v>0</v>
      </c>
    </row>
    <row r="4399" spans="1:17" ht="15" thickBot="1" x14ac:dyDescent="0.4">
      <c r="A4399" s="594">
        <v>7</v>
      </c>
      <c r="B4399" s="581">
        <v>36.839999999999996</v>
      </c>
      <c r="C4399" s="581">
        <v>32.68</v>
      </c>
      <c r="D4399" s="627">
        <v>32.64</v>
      </c>
      <c r="E4399" s="707">
        <v>0</v>
      </c>
      <c r="F4399" s="627">
        <v>32.479999999999997</v>
      </c>
      <c r="G4399" s="581">
        <v>38.6</v>
      </c>
      <c r="H4399" s="581">
        <v>22</v>
      </c>
      <c r="I4399" s="865">
        <v>65</v>
      </c>
      <c r="J4399" s="747">
        <v>35</v>
      </c>
      <c r="K4399" s="707">
        <v>0</v>
      </c>
      <c r="L4399" s="732">
        <v>3.34</v>
      </c>
      <c r="M4399" s="640">
        <v>0.61</v>
      </c>
      <c r="N4399" s="813">
        <v>1.1200000000000001</v>
      </c>
      <c r="O4399" s="740">
        <f t="shared" si="818"/>
        <v>0.86499999999999999</v>
      </c>
      <c r="P4399" s="580">
        <v>7</v>
      </c>
      <c r="Q4399" s="581">
        <v>0</v>
      </c>
    </row>
    <row r="4400" spans="1:17" ht="15" thickBot="1" x14ac:dyDescent="0.4">
      <c r="A4400" s="594">
        <v>8</v>
      </c>
      <c r="B4400" s="581">
        <v>36.92</v>
      </c>
      <c r="C4400" s="581">
        <v>32.720000000000006</v>
      </c>
      <c r="D4400" s="627">
        <v>32.840000000000003</v>
      </c>
      <c r="E4400" s="707">
        <v>0</v>
      </c>
      <c r="F4400" s="627">
        <v>32.4</v>
      </c>
      <c r="G4400" s="671">
        <v>39</v>
      </c>
      <c r="H4400" s="671">
        <v>21</v>
      </c>
      <c r="I4400" s="865">
        <v>61</v>
      </c>
      <c r="J4400" s="747">
        <v>32</v>
      </c>
      <c r="K4400" s="707">
        <v>0</v>
      </c>
      <c r="L4400" s="732">
        <v>4.1900000000000004</v>
      </c>
      <c r="M4400" s="813">
        <v>1.1100000000000001</v>
      </c>
      <c r="N4400" s="808">
        <v>0.34</v>
      </c>
      <c r="O4400" s="740">
        <f t="shared" si="818"/>
        <v>0.72500000000000009</v>
      </c>
      <c r="P4400" s="736">
        <v>7.3</v>
      </c>
      <c r="Q4400" s="581">
        <v>0</v>
      </c>
    </row>
    <row r="4401" spans="1:17" ht="15" thickBot="1" x14ac:dyDescent="0.4">
      <c r="A4401" s="594">
        <v>9</v>
      </c>
      <c r="B4401" s="581">
        <v>38.04</v>
      </c>
      <c r="C4401" s="581">
        <v>33.28</v>
      </c>
      <c r="D4401" s="627">
        <v>32.96</v>
      </c>
      <c r="E4401" s="707">
        <v>0</v>
      </c>
      <c r="F4401" s="627">
        <v>32.479999999999997</v>
      </c>
      <c r="G4401" s="671">
        <v>39.200000000000003</v>
      </c>
      <c r="H4401" s="671">
        <v>21</v>
      </c>
      <c r="I4401" s="865">
        <v>64</v>
      </c>
      <c r="J4401" s="747">
        <v>32</v>
      </c>
      <c r="K4401" s="707">
        <v>0</v>
      </c>
      <c r="L4401" s="707">
        <v>0</v>
      </c>
      <c r="M4401" s="813">
        <v>1.19</v>
      </c>
      <c r="N4401" s="813">
        <v>0.18</v>
      </c>
      <c r="O4401" s="740">
        <f t="shared" si="818"/>
        <v>0.68499999999999994</v>
      </c>
      <c r="P4401" s="736">
        <v>9.0500000000000007</v>
      </c>
      <c r="Q4401" s="581">
        <v>0</v>
      </c>
    </row>
    <row r="4402" spans="1:17" ht="15" thickBot="1" x14ac:dyDescent="0.4">
      <c r="A4402" s="735">
        <v>10</v>
      </c>
      <c r="B4402" s="581">
        <v>38.119999999999997</v>
      </c>
      <c r="C4402" s="581">
        <v>33.799999999999997</v>
      </c>
      <c r="D4402" s="627">
        <v>33.520000000000003</v>
      </c>
      <c r="E4402" s="707">
        <v>0</v>
      </c>
      <c r="F4402" s="627">
        <v>32.6</v>
      </c>
      <c r="G4402" s="671">
        <v>40.4</v>
      </c>
      <c r="H4402" s="671">
        <v>21</v>
      </c>
      <c r="I4402" s="865">
        <v>72</v>
      </c>
      <c r="J4402" s="747">
        <v>29</v>
      </c>
      <c r="K4402" s="707">
        <v>0</v>
      </c>
      <c r="L4402" s="732">
        <v>3.1599999999999997</v>
      </c>
      <c r="M4402" s="813">
        <v>2.25</v>
      </c>
      <c r="N4402" s="640">
        <v>1.6</v>
      </c>
      <c r="O4402" s="740">
        <f t="shared" si="818"/>
        <v>1.925</v>
      </c>
      <c r="P4402" s="736">
        <v>9.3000000000000007</v>
      </c>
      <c r="Q4402" s="581">
        <v>0</v>
      </c>
    </row>
    <row r="4403" spans="1:17" x14ac:dyDescent="0.35">
      <c r="A4403" s="580" t="s">
        <v>16</v>
      </c>
      <c r="B4403" s="581">
        <f>SUM(B4393:B4402)</f>
        <v>360.16</v>
      </c>
      <c r="C4403" s="581">
        <f>SUM(C4393:C4402)</f>
        <v>327.28000000000003</v>
      </c>
      <c r="D4403" s="581">
        <f>SUM(D4393:D4402)</f>
        <v>328.15999999999991</v>
      </c>
      <c r="E4403" s="707">
        <v>0</v>
      </c>
      <c r="F4403" s="581">
        <f>SUM(F4393:F4402)</f>
        <v>324.18</v>
      </c>
      <c r="G4403" s="581">
        <f>SUM(G4393:G4402)</f>
        <v>391.79999999999995</v>
      </c>
      <c r="H4403" s="581">
        <f>SUM(H4393:H4402)</f>
        <v>190</v>
      </c>
      <c r="I4403" s="581">
        <f>SUM(I4393:I4402)</f>
        <v>734</v>
      </c>
      <c r="J4403" s="581">
        <f>SUM(J4393:J4402)</f>
        <v>287</v>
      </c>
      <c r="K4403" s="707">
        <v>0</v>
      </c>
      <c r="L4403" s="581">
        <f>SUM(L4393:L4402)</f>
        <v>34.28</v>
      </c>
      <c r="M4403" s="581">
        <f>SUM(M4393:M4402)</f>
        <v>11.15</v>
      </c>
      <c r="N4403" s="581">
        <f>SUM(N4393:N4402)</f>
        <v>7.2799999999999994</v>
      </c>
      <c r="O4403" s="581">
        <f t="shared" ref="O4403" si="819">SUM(O4393:O4402)</f>
        <v>9.2149999999999999</v>
      </c>
      <c r="P4403" s="581"/>
      <c r="Q4403" s="581">
        <f>SUM(Q4393:Q4402)</f>
        <v>0</v>
      </c>
    </row>
    <row r="4404" spans="1:17" ht="15" thickBot="1" x14ac:dyDescent="0.4">
      <c r="A4404" s="580" t="s">
        <v>18</v>
      </c>
      <c r="B4404" s="581">
        <f>AVERAGE(B4393:B4402)</f>
        <v>36.016000000000005</v>
      </c>
      <c r="C4404" s="581">
        <f>AVERAGE(C4393:C4402)</f>
        <v>32.728000000000002</v>
      </c>
      <c r="D4404" s="581">
        <f>AVERAGE(D4393:D4402)</f>
        <v>32.815999999999988</v>
      </c>
      <c r="E4404" s="707">
        <v>0</v>
      </c>
      <c r="F4404" s="581">
        <f>AVERAGE(F4393:F4402)</f>
        <v>32.417999999999999</v>
      </c>
      <c r="G4404" s="581">
        <f>AVERAGE(G4393:G4402)</f>
        <v>39.179999999999993</v>
      </c>
      <c r="H4404" s="581">
        <f>AVERAGE(H4393:H4402)</f>
        <v>19</v>
      </c>
      <c r="I4404" s="581">
        <f>AVERAGE(I4393:I4402)</f>
        <v>73.400000000000006</v>
      </c>
      <c r="J4404" s="581">
        <f>AVERAGE(J4393:J4402)</f>
        <v>28.7</v>
      </c>
      <c r="K4404" s="707">
        <v>0</v>
      </c>
      <c r="L4404" s="581">
        <f>AVERAGE(L4393:L4402)</f>
        <v>3.4279999999999999</v>
      </c>
      <c r="M4404" s="581">
        <f>AVERAGE(M4393:M4402)</f>
        <v>1.115</v>
      </c>
      <c r="N4404" s="581">
        <f>AVERAGE(N4393:N4402)</f>
        <v>0.72799999999999998</v>
      </c>
      <c r="O4404" s="581">
        <f t="shared" ref="O4404" si="820">AVERAGE(O4393:O4402)</f>
        <v>0.92149999999999999</v>
      </c>
      <c r="P4404" s="581"/>
      <c r="Q4404" s="581">
        <f>AVERAGE(Q4393:Q4402)</f>
        <v>0</v>
      </c>
    </row>
    <row r="4405" spans="1:17" ht="15" thickBot="1" x14ac:dyDescent="0.4">
      <c r="A4405" s="735">
        <v>11</v>
      </c>
      <c r="B4405" s="581">
        <v>36.92</v>
      </c>
      <c r="C4405" s="581">
        <v>33.92</v>
      </c>
      <c r="D4405" s="627">
        <v>33.760000000000005</v>
      </c>
      <c r="E4405" s="707">
        <v>0</v>
      </c>
      <c r="F4405" s="627">
        <v>32.4</v>
      </c>
      <c r="G4405" s="671">
        <v>38.799999999999997</v>
      </c>
      <c r="H4405" s="671">
        <v>23.6</v>
      </c>
      <c r="I4405" s="865">
        <v>80</v>
      </c>
      <c r="J4405" s="747">
        <v>37</v>
      </c>
      <c r="K4405" s="707">
        <v>0</v>
      </c>
      <c r="L4405" s="732">
        <v>3.89</v>
      </c>
      <c r="M4405" s="813">
        <v>0.98</v>
      </c>
      <c r="N4405" s="640">
        <v>0.44</v>
      </c>
      <c r="O4405" s="740">
        <f>AVERAGE(M4405:N4405)</f>
        <v>0.71</v>
      </c>
      <c r="P4405" s="736">
        <v>7.25</v>
      </c>
      <c r="Q4405" s="581">
        <v>0</v>
      </c>
    </row>
    <row r="4406" spans="1:17" ht="15" thickBot="1" x14ac:dyDescent="0.4">
      <c r="A4406" s="594">
        <v>12</v>
      </c>
      <c r="B4406" s="581">
        <v>36.92</v>
      </c>
      <c r="C4406" s="581">
        <v>33.519999999999996</v>
      </c>
      <c r="D4406" s="627">
        <v>33.519999999999996</v>
      </c>
      <c r="E4406" s="707">
        <v>0</v>
      </c>
      <c r="F4406" s="627">
        <v>32.4</v>
      </c>
      <c r="G4406" s="671">
        <v>39</v>
      </c>
      <c r="H4406" s="671">
        <v>23</v>
      </c>
      <c r="I4406" s="865">
        <v>76</v>
      </c>
      <c r="J4406" s="747">
        <v>36</v>
      </c>
      <c r="K4406" s="707">
        <v>0</v>
      </c>
      <c r="L4406" s="732">
        <v>3.8600000000000003</v>
      </c>
      <c r="M4406" s="581">
        <v>1.05</v>
      </c>
      <c r="N4406" s="581">
        <v>0.25</v>
      </c>
      <c r="O4406" s="740">
        <f t="shared" ref="O4406:O4414" si="821">AVERAGE(M4406:N4406)</f>
        <v>0.65</v>
      </c>
      <c r="P4406" s="736">
        <v>7</v>
      </c>
      <c r="Q4406" s="581">
        <v>0</v>
      </c>
    </row>
    <row r="4407" spans="1:17" ht="15" thickBot="1" x14ac:dyDescent="0.4">
      <c r="A4407" s="594">
        <v>13</v>
      </c>
      <c r="B4407" s="581">
        <v>36.880000000000003</v>
      </c>
      <c r="C4407" s="671">
        <v>33.28</v>
      </c>
      <c r="D4407" s="675">
        <v>33.280000000000008</v>
      </c>
      <c r="E4407" s="707">
        <v>0</v>
      </c>
      <c r="F4407" s="675">
        <v>32.4</v>
      </c>
      <c r="G4407" s="671">
        <v>39.4</v>
      </c>
      <c r="H4407" s="671">
        <v>21.8</v>
      </c>
      <c r="I4407" s="865">
        <v>79</v>
      </c>
      <c r="J4407" s="747">
        <v>32</v>
      </c>
      <c r="K4407" s="707">
        <v>0</v>
      </c>
      <c r="L4407" s="732">
        <v>4.2699999999999996</v>
      </c>
      <c r="M4407" s="675">
        <v>1.01</v>
      </c>
      <c r="N4407" s="626">
        <v>0.21</v>
      </c>
      <c r="O4407" s="740">
        <f t="shared" si="821"/>
        <v>0.61</v>
      </c>
      <c r="P4407" s="736">
        <v>7.3</v>
      </c>
      <c r="Q4407" s="581">
        <v>0</v>
      </c>
    </row>
    <row r="4408" spans="1:17" ht="15" thickBot="1" x14ac:dyDescent="0.4">
      <c r="A4408" s="594">
        <v>14</v>
      </c>
      <c r="B4408" s="581">
        <v>37.68</v>
      </c>
      <c r="C4408" s="671">
        <v>33.519999999999996</v>
      </c>
      <c r="D4408" s="675">
        <v>33.32</v>
      </c>
      <c r="E4408" s="707">
        <v>0</v>
      </c>
      <c r="F4408" s="675">
        <v>32.479999999999997</v>
      </c>
      <c r="G4408" s="671">
        <v>40</v>
      </c>
      <c r="H4408" s="671">
        <v>21</v>
      </c>
      <c r="I4408" s="865">
        <v>72</v>
      </c>
      <c r="J4408" s="747">
        <v>30</v>
      </c>
      <c r="K4408" s="707">
        <v>0</v>
      </c>
      <c r="L4408" s="732">
        <v>4.07</v>
      </c>
      <c r="M4408" s="630">
        <v>1.03</v>
      </c>
      <c r="N4408" s="671">
        <v>0.48</v>
      </c>
      <c r="O4408" s="740">
        <f t="shared" si="821"/>
        <v>0.755</v>
      </c>
      <c r="P4408" s="736">
        <v>9</v>
      </c>
      <c r="Q4408" s="581">
        <v>0</v>
      </c>
    </row>
    <row r="4409" spans="1:17" ht="15" thickBot="1" x14ac:dyDescent="0.4">
      <c r="A4409" s="594">
        <v>15</v>
      </c>
      <c r="B4409" s="671">
        <v>39</v>
      </c>
      <c r="C4409" s="671">
        <v>34.080000000000005</v>
      </c>
      <c r="D4409" s="675">
        <v>33.72</v>
      </c>
      <c r="E4409" s="707">
        <v>0</v>
      </c>
      <c r="F4409" s="675">
        <v>32.6</v>
      </c>
      <c r="G4409" s="671">
        <v>40</v>
      </c>
      <c r="H4409" s="671">
        <v>23.2</v>
      </c>
      <c r="I4409" s="865">
        <v>64</v>
      </c>
      <c r="J4409" s="747">
        <v>29</v>
      </c>
      <c r="K4409" s="707">
        <v>0</v>
      </c>
      <c r="L4409" s="732">
        <v>3.9249999999999998</v>
      </c>
      <c r="M4409" s="671">
        <v>1.0900000000000001</v>
      </c>
      <c r="N4409" s="626">
        <v>0.28999999999999998</v>
      </c>
      <c r="O4409" s="740">
        <f t="shared" si="821"/>
        <v>0.69000000000000006</v>
      </c>
      <c r="P4409" s="580">
        <v>8.1999999999999993</v>
      </c>
      <c r="Q4409" s="581">
        <v>0</v>
      </c>
    </row>
    <row r="4410" spans="1:17" ht="15" thickBot="1" x14ac:dyDescent="0.4">
      <c r="A4410" s="594">
        <v>16</v>
      </c>
      <c r="B4410" s="671">
        <v>38.839999999999996</v>
      </c>
      <c r="C4410" s="671">
        <v>34.280000000000008</v>
      </c>
      <c r="D4410" s="675">
        <v>33.959999999999994</v>
      </c>
      <c r="E4410" s="707">
        <v>0</v>
      </c>
      <c r="F4410" s="675">
        <v>32.6</v>
      </c>
      <c r="G4410" s="671">
        <v>40.799999999999997</v>
      </c>
      <c r="H4410" s="671">
        <v>23.6</v>
      </c>
      <c r="I4410" s="865">
        <v>57</v>
      </c>
      <c r="J4410" s="747">
        <v>25</v>
      </c>
      <c r="K4410" s="707">
        <v>0</v>
      </c>
      <c r="L4410" s="732">
        <v>4.1500000000000004</v>
      </c>
      <c r="M4410" s="671">
        <v>1.17</v>
      </c>
      <c r="N4410" s="678">
        <v>0.21</v>
      </c>
      <c r="O4410" s="740">
        <f t="shared" si="821"/>
        <v>0.69</v>
      </c>
      <c r="P4410" s="736">
        <v>7.25</v>
      </c>
      <c r="Q4410" s="581">
        <v>0</v>
      </c>
    </row>
    <row r="4411" spans="1:17" ht="15" thickBot="1" x14ac:dyDescent="0.4">
      <c r="A4411" s="594">
        <v>17</v>
      </c>
      <c r="B4411" s="671">
        <v>37.36</v>
      </c>
      <c r="C4411" s="671">
        <v>33.9</v>
      </c>
      <c r="D4411" s="675">
        <v>33.880000000000003</v>
      </c>
      <c r="E4411" s="707">
        <v>0</v>
      </c>
      <c r="F4411" s="675">
        <v>32.6</v>
      </c>
      <c r="G4411" s="581">
        <v>39.799999999999997</v>
      </c>
      <c r="H4411" s="581">
        <v>21.4</v>
      </c>
      <c r="I4411" s="865">
        <v>71</v>
      </c>
      <c r="J4411" s="747">
        <v>28</v>
      </c>
      <c r="K4411" s="707">
        <v>0</v>
      </c>
      <c r="L4411" s="732">
        <v>4.8</v>
      </c>
      <c r="M4411" s="671">
        <v>1.41</v>
      </c>
      <c r="N4411" s="678">
        <v>0.25</v>
      </c>
      <c r="O4411" s="740">
        <f t="shared" si="821"/>
        <v>0.83</v>
      </c>
      <c r="P4411" s="736">
        <v>9.4499999999999993</v>
      </c>
      <c r="Q4411" s="581">
        <v>0</v>
      </c>
    </row>
    <row r="4412" spans="1:17" ht="15" thickBot="1" x14ac:dyDescent="0.4">
      <c r="A4412" s="594">
        <v>18</v>
      </c>
      <c r="B4412" s="671">
        <v>37.319999999999993</v>
      </c>
      <c r="C4412" s="671">
        <v>33.760000000000005</v>
      </c>
      <c r="D4412" s="675">
        <v>33.6</v>
      </c>
      <c r="E4412" s="707">
        <v>0</v>
      </c>
      <c r="F4412" s="675">
        <v>32.6</v>
      </c>
      <c r="G4412" s="740">
        <v>39</v>
      </c>
      <c r="H4412" s="866">
        <v>22.6</v>
      </c>
      <c r="I4412" s="740">
        <v>69</v>
      </c>
      <c r="J4412" s="747">
        <v>34</v>
      </c>
      <c r="K4412" s="707">
        <v>0</v>
      </c>
      <c r="L4412" s="732">
        <v>2.5499999999999998</v>
      </c>
      <c r="M4412" s="630">
        <v>1.71</v>
      </c>
      <c r="N4412" s="671">
        <v>0.49</v>
      </c>
      <c r="O4412" s="740">
        <f t="shared" si="821"/>
        <v>1.1000000000000001</v>
      </c>
      <c r="P4412" s="580">
        <v>6.3</v>
      </c>
      <c r="Q4412" s="581">
        <v>0</v>
      </c>
    </row>
    <row r="4413" spans="1:17" ht="15" thickBot="1" x14ac:dyDescent="0.4">
      <c r="A4413" s="594">
        <v>19</v>
      </c>
      <c r="B4413" s="671">
        <v>37.215999999999994</v>
      </c>
      <c r="C4413" s="671">
        <v>33.719999999999992</v>
      </c>
      <c r="D4413" s="675">
        <v>33.56</v>
      </c>
      <c r="E4413" s="707">
        <v>0</v>
      </c>
      <c r="F4413" s="675">
        <v>32.799999999999997</v>
      </c>
      <c r="G4413" s="740">
        <v>38.4</v>
      </c>
      <c r="H4413" s="740">
        <v>22</v>
      </c>
      <c r="I4413" s="866">
        <v>72</v>
      </c>
      <c r="J4413" s="747">
        <v>31</v>
      </c>
      <c r="K4413" s="707">
        <v>0</v>
      </c>
      <c r="L4413" s="732">
        <v>4.1100000000000003</v>
      </c>
      <c r="M4413" s="671">
        <v>1.1599999999999999</v>
      </c>
      <c r="N4413" s="671">
        <v>2.58</v>
      </c>
      <c r="O4413" s="740">
        <f t="shared" si="821"/>
        <v>1.87</v>
      </c>
      <c r="P4413" s="736">
        <v>6.3</v>
      </c>
      <c r="Q4413" s="581">
        <v>0</v>
      </c>
    </row>
    <row r="4414" spans="1:17" ht="15" thickBot="1" x14ac:dyDescent="0.4">
      <c r="A4414" s="735">
        <v>20</v>
      </c>
      <c r="B4414" s="671">
        <v>34.44</v>
      </c>
      <c r="C4414" s="671">
        <v>32.92</v>
      </c>
      <c r="D4414" s="675">
        <v>33.44</v>
      </c>
      <c r="E4414" s="707">
        <v>0</v>
      </c>
      <c r="F4414" s="675">
        <v>32.680000000000007</v>
      </c>
      <c r="G4414" s="740">
        <v>37.6</v>
      </c>
      <c r="H4414" s="740">
        <v>24.4</v>
      </c>
      <c r="I4414" s="740">
        <v>61</v>
      </c>
      <c r="J4414" s="747">
        <v>42</v>
      </c>
      <c r="K4414" s="707">
        <v>0</v>
      </c>
      <c r="L4414" s="732">
        <v>2.4800000000000004</v>
      </c>
      <c r="M4414" s="758">
        <v>1.64</v>
      </c>
      <c r="N4414" s="568">
        <v>0.33</v>
      </c>
      <c r="O4414" s="740">
        <f t="shared" si="821"/>
        <v>0.98499999999999999</v>
      </c>
      <c r="P4414" s="736">
        <v>0</v>
      </c>
      <c r="Q4414" s="581">
        <v>0</v>
      </c>
    </row>
    <row r="4415" spans="1:17" x14ac:dyDescent="0.35">
      <c r="A4415" s="580" t="s">
        <v>16</v>
      </c>
      <c r="B4415" s="671">
        <f>SUM(B4405:B4414)</f>
        <v>372.57600000000002</v>
      </c>
      <c r="C4415" s="671">
        <f>SUM(C4405:C4414)</f>
        <v>336.90000000000003</v>
      </c>
      <c r="D4415" s="671">
        <f>SUM(D4405:D4414)</f>
        <v>336.04</v>
      </c>
      <c r="E4415" s="671"/>
      <c r="F4415" s="671">
        <f>SUM(F4405:F4414)</f>
        <v>325.56</v>
      </c>
      <c r="G4415" s="671">
        <f>SUM(G4405:G4414)</f>
        <v>392.8</v>
      </c>
      <c r="H4415" s="671">
        <f>SUM(H4405:H4414)</f>
        <v>226.60000000000002</v>
      </c>
      <c r="I4415" s="671">
        <f>SUM(I4405:I4414)</f>
        <v>701</v>
      </c>
      <c r="J4415" s="671">
        <f>SUM(J4405:J4414)</f>
        <v>324</v>
      </c>
      <c r="K4415" s="707">
        <v>0</v>
      </c>
      <c r="L4415" s="671">
        <f>SUM(L4405:L4414)</f>
        <v>38.105000000000004</v>
      </c>
      <c r="M4415" s="671">
        <f>SUM(M4405:M4414)</f>
        <v>12.25</v>
      </c>
      <c r="N4415" s="671">
        <f>SUM(N4405:N4414)</f>
        <v>5.53</v>
      </c>
      <c r="O4415" s="671">
        <f t="shared" ref="O4415" si="822">SUM(O4405:O4414)</f>
        <v>8.89</v>
      </c>
      <c r="P4415" s="671"/>
      <c r="Q4415" s="581">
        <f>SUM(Q4405:Q4414)</f>
        <v>0</v>
      </c>
    </row>
    <row r="4416" spans="1:17" x14ac:dyDescent="0.35">
      <c r="A4416" s="580" t="s">
        <v>18</v>
      </c>
      <c r="B4416" s="671">
        <f>AVERAGE(B4405:B4414)</f>
        <v>37.257600000000004</v>
      </c>
      <c r="C4416" s="671">
        <f>AVERAGE(C4405:C4414)</f>
        <v>33.690000000000005</v>
      </c>
      <c r="D4416" s="671">
        <f>AVERAGE(D4405:D4414)</f>
        <v>33.603999999999999</v>
      </c>
      <c r="E4416" s="671"/>
      <c r="F4416" s="671">
        <f>AVERAGE(F4405:F4414)</f>
        <v>32.555999999999997</v>
      </c>
      <c r="G4416" s="671">
        <f>AVERAGE(G4405:G4414)</f>
        <v>39.28</v>
      </c>
      <c r="H4416" s="671">
        <f>AVERAGE(H4405:H4414)</f>
        <v>22.660000000000004</v>
      </c>
      <c r="I4416" s="671">
        <f>AVERAGE(I4405:I4414)</f>
        <v>70.099999999999994</v>
      </c>
      <c r="J4416" s="671">
        <f>AVERAGE(J4405:J4414)</f>
        <v>32.4</v>
      </c>
      <c r="K4416" s="707">
        <v>0</v>
      </c>
      <c r="L4416" s="671">
        <f>AVERAGE(L4405:L4414)</f>
        <v>3.8105000000000002</v>
      </c>
      <c r="M4416" s="671">
        <f>AVERAGE(M4405:M4414)</f>
        <v>1.2250000000000001</v>
      </c>
      <c r="N4416" s="671">
        <f>AVERAGE(N4405:N4414)</f>
        <v>0.55300000000000005</v>
      </c>
      <c r="O4416" s="671">
        <f t="shared" ref="O4416" si="823">AVERAGE(O4405:O4414)</f>
        <v>0.88900000000000001</v>
      </c>
      <c r="P4416" s="671"/>
      <c r="Q4416" s="581">
        <f>AVERAGE(Q4405:Q4414)</f>
        <v>0</v>
      </c>
    </row>
    <row r="4417" spans="1:17" ht="15" thickBot="1" x14ac:dyDescent="0.4">
      <c r="A4417" s="735">
        <v>21</v>
      </c>
      <c r="B4417" s="671">
        <v>36.480000000000004</v>
      </c>
      <c r="C4417" s="671">
        <v>32.720000000000006</v>
      </c>
      <c r="D4417" s="675">
        <v>32.56</v>
      </c>
      <c r="E4417" s="707">
        <v>0</v>
      </c>
      <c r="F4417" s="675">
        <v>32.720000000000006</v>
      </c>
      <c r="G4417" s="740">
        <v>39.6</v>
      </c>
      <c r="H4417" s="740">
        <v>22.2</v>
      </c>
      <c r="I4417" s="740">
        <v>77</v>
      </c>
      <c r="J4417" s="747">
        <v>28</v>
      </c>
      <c r="K4417" s="707">
        <v>0</v>
      </c>
      <c r="L4417" s="732">
        <v>2.62</v>
      </c>
      <c r="M4417" s="627">
        <v>1.29</v>
      </c>
      <c r="N4417" s="627">
        <v>1.62</v>
      </c>
      <c r="O4417" s="743">
        <f>AVERAGE(M4417:N4417)</f>
        <v>1.4550000000000001</v>
      </c>
      <c r="P4417" s="580">
        <v>5</v>
      </c>
      <c r="Q4417" s="581">
        <v>0</v>
      </c>
    </row>
    <row r="4418" spans="1:17" ht="15" thickBot="1" x14ac:dyDescent="0.4">
      <c r="A4418" s="594">
        <v>22</v>
      </c>
      <c r="B4418" s="671">
        <v>32.36</v>
      </c>
      <c r="C4418" s="671">
        <v>31.679999999999996</v>
      </c>
      <c r="D4418" s="675">
        <v>32.24</v>
      </c>
      <c r="E4418" s="707">
        <v>0</v>
      </c>
      <c r="F4418" s="675">
        <v>32.680000000000007</v>
      </c>
      <c r="G4418" s="740">
        <v>38.799999999999997</v>
      </c>
      <c r="H4418" s="740">
        <v>21</v>
      </c>
      <c r="I4418" s="740">
        <v>92</v>
      </c>
      <c r="J4418" s="739">
        <v>44</v>
      </c>
      <c r="K4418" s="707">
        <v>0</v>
      </c>
      <c r="L4418" s="732">
        <v>1.7799999999999998</v>
      </c>
      <c r="M4418" s="627">
        <v>1.02</v>
      </c>
      <c r="N4418" s="627">
        <v>1.0900000000000001</v>
      </c>
      <c r="O4418" s="743">
        <f t="shared" ref="O4418:O4425" si="824">AVERAGE(M4418:N4418)</f>
        <v>1.0550000000000002</v>
      </c>
      <c r="P4418" s="862">
        <v>2</v>
      </c>
      <c r="Q4418" s="581">
        <v>0</v>
      </c>
    </row>
    <row r="4419" spans="1:17" ht="15" thickBot="1" x14ac:dyDescent="0.4">
      <c r="A4419" s="594">
        <v>23</v>
      </c>
      <c r="B4419" s="671">
        <v>35.319999999999993</v>
      </c>
      <c r="C4419" s="671">
        <v>32.32</v>
      </c>
      <c r="D4419" s="675">
        <v>31.96</v>
      </c>
      <c r="E4419" s="707">
        <v>0</v>
      </c>
      <c r="F4419" s="675">
        <v>32.799999999999997</v>
      </c>
      <c r="G4419" s="740">
        <v>38</v>
      </c>
      <c r="H4419" s="740">
        <v>19.600000000000001</v>
      </c>
      <c r="I4419" s="740">
        <v>83</v>
      </c>
      <c r="J4419" s="739">
        <v>28</v>
      </c>
      <c r="K4419" s="707">
        <v>0</v>
      </c>
      <c r="L4419" s="732">
        <v>2.1</v>
      </c>
      <c r="M4419" s="740">
        <v>1.06</v>
      </c>
      <c r="N4419" s="740">
        <v>0.34</v>
      </c>
      <c r="O4419" s="743">
        <f t="shared" si="824"/>
        <v>0.70000000000000007</v>
      </c>
      <c r="P4419" s="862">
        <v>8.3000000000000007</v>
      </c>
      <c r="Q4419" s="581">
        <v>0</v>
      </c>
    </row>
    <row r="4420" spans="1:17" ht="15" thickBot="1" x14ac:dyDescent="0.4">
      <c r="A4420" s="594">
        <v>24</v>
      </c>
      <c r="B4420" s="671">
        <v>37.96</v>
      </c>
      <c r="C4420" s="671">
        <v>33.44</v>
      </c>
      <c r="D4420" s="675">
        <v>32.880000000000003</v>
      </c>
      <c r="E4420" s="707">
        <v>0</v>
      </c>
      <c r="F4420" s="675">
        <v>32.799999999999997</v>
      </c>
      <c r="G4420" s="740">
        <v>39.6</v>
      </c>
      <c r="H4420" s="740">
        <v>21</v>
      </c>
      <c r="I4420" s="740">
        <v>79</v>
      </c>
      <c r="J4420" s="739">
        <v>30</v>
      </c>
      <c r="K4420" s="707">
        <v>0</v>
      </c>
      <c r="L4420" s="732">
        <v>4.0999999999999996</v>
      </c>
      <c r="M4420" s="740">
        <v>1.44</v>
      </c>
      <c r="N4420" s="740">
        <v>0.6</v>
      </c>
      <c r="O4420" s="743">
        <f t="shared" si="824"/>
        <v>1.02</v>
      </c>
      <c r="P4420" s="862">
        <v>8</v>
      </c>
      <c r="Q4420" s="581">
        <v>0</v>
      </c>
    </row>
    <row r="4421" spans="1:17" ht="15" thickBot="1" x14ac:dyDescent="0.4">
      <c r="A4421" s="594">
        <v>25</v>
      </c>
      <c r="B4421" s="671">
        <v>38.119999999999997</v>
      </c>
      <c r="C4421" s="671">
        <v>33.839999999999996</v>
      </c>
      <c r="D4421" s="675">
        <v>33.320000000000007</v>
      </c>
      <c r="E4421" s="707">
        <v>0</v>
      </c>
      <c r="F4421" s="675">
        <v>32.879999999999995</v>
      </c>
      <c r="G4421" s="740">
        <v>40.200000000000003</v>
      </c>
      <c r="H4421" s="740">
        <v>22</v>
      </c>
      <c r="I4421" s="740">
        <v>73</v>
      </c>
      <c r="J4421" s="739">
        <v>27</v>
      </c>
      <c r="K4421" s="707">
        <v>0</v>
      </c>
      <c r="L4421" s="732">
        <v>4.03</v>
      </c>
      <c r="M4421" s="740">
        <v>1.3</v>
      </c>
      <c r="N4421" s="740">
        <v>0.33</v>
      </c>
      <c r="O4421" s="743">
        <f t="shared" si="824"/>
        <v>0.81500000000000006</v>
      </c>
      <c r="P4421" s="862">
        <v>7.3</v>
      </c>
      <c r="Q4421" s="581">
        <v>0</v>
      </c>
    </row>
    <row r="4422" spans="1:17" ht="15" thickBot="1" x14ac:dyDescent="0.4">
      <c r="A4422" s="594">
        <v>26</v>
      </c>
      <c r="B4422" s="671">
        <v>39.4</v>
      </c>
      <c r="C4422" s="581">
        <v>34.32</v>
      </c>
      <c r="D4422" s="627">
        <v>33.799999999999997</v>
      </c>
      <c r="E4422" s="707">
        <v>0</v>
      </c>
      <c r="F4422" s="627">
        <v>32.879999999999995</v>
      </c>
      <c r="G4422" s="740">
        <v>40.200000000000003</v>
      </c>
      <c r="H4422" s="740">
        <v>20.6</v>
      </c>
      <c r="I4422" s="740">
        <v>74</v>
      </c>
      <c r="J4422" s="739">
        <v>24</v>
      </c>
      <c r="K4422" s="707">
        <v>0</v>
      </c>
      <c r="L4422" s="732">
        <v>4.46</v>
      </c>
      <c r="M4422" s="740">
        <v>1.1399999999999999</v>
      </c>
      <c r="N4422" s="740">
        <v>0.24</v>
      </c>
      <c r="O4422" s="743">
        <f t="shared" si="824"/>
        <v>0.69</v>
      </c>
      <c r="P4422" s="862">
        <v>9.4499999999999993</v>
      </c>
      <c r="Q4422" s="581">
        <v>0</v>
      </c>
    </row>
    <row r="4423" spans="1:17" ht="15" thickBot="1" x14ac:dyDescent="0.4">
      <c r="A4423" s="594">
        <v>27</v>
      </c>
      <c r="B4423" s="671">
        <v>39.68</v>
      </c>
      <c r="C4423" s="581">
        <v>34.56</v>
      </c>
      <c r="D4423" s="627">
        <v>34.200000000000003</v>
      </c>
      <c r="E4423" s="707">
        <v>0</v>
      </c>
      <c r="F4423" s="627">
        <v>32.92</v>
      </c>
      <c r="G4423" s="740">
        <v>40.6</v>
      </c>
      <c r="H4423" s="740">
        <v>21</v>
      </c>
      <c r="I4423" s="740">
        <v>69</v>
      </c>
      <c r="J4423" s="739">
        <v>28</v>
      </c>
      <c r="K4423" s="707">
        <v>0</v>
      </c>
      <c r="L4423" s="732">
        <v>3.05</v>
      </c>
      <c r="M4423" s="740">
        <v>1.2</v>
      </c>
      <c r="N4423" s="740">
        <v>1.22</v>
      </c>
      <c r="O4423" s="743">
        <f t="shared" si="824"/>
        <v>1.21</v>
      </c>
      <c r="P4423" s="736">
        <v>7</v>
      </c>
      <c r="Q4423" s="581">
        <v>0</v>
      </c>
    </row>
    <row r="4424" spans="1:17" x14ac:dyDescent="0.35">
      <c r="A4424" s="594">
        <v>28</v>
      </c>
      <c r="B4424" s="581">
        <v>34.36</v>
      </c>
      <c r="C4424" s="581">
        <v>33.64</v>
      </c>
      <c r="D4424" s="627">
        <v>34.160000000000004</v>
      </c>
      <c r="E4424" s="707">
        <v>0</v>
      </c>
      <c r="F4424" s="627">
        <v>32.879999999999995</v>
      </c>
      <c r="G4424" s="743">
        <v>40</v>
      </c>
      <c r="H4424" s="743">
        <v>24.8</v>
      </c>
      <c r="I4424" s="743">
        <v>70</v>
      </c>
      <c r="J4424" s="739">
        <v>37</v>
      </c>
      <c r="K4424" s="707">
        <v>0</v>
      </c>
      <c r="L4424" s="627">
        <v>2.5100000000000002</v>
      </c>
      <c r="M4424" s="848">
        <v>1.01</v>
      </c>
      <c r="N4424" s="849">
        <v>0.34</v>
      </c>
      <c r="O4424" s="743">
        <f t="shared" si="824"/>
        <v>0.67500000000000004</v>
      </c>
      <c r="P4424" s="736">
        <v>2</v>
      </c>
      <c r="Q4424" s="581">
        <v>0</v>
      </c>
    </row>
    <row r="4425" spans="1:17" x14ac:dyDescent="0.35">
      <c r="A4425" s="580" t="s">
        <v>16</v>
      </c>
      <c r="B4425" s="583">
        <f>SUM(B4417:B4424)</f>
        <v>293.68</v>
      </c>
      <c r="C4425" s="583">
        <f>SUM(C4417:C4424)</f>
        <v>266.52</v>
      </c>
      <c r="D4425" s="583">
        <f>SUM(D4417:D4424)</f>
        <v>265.12000000000006</v>
      </c>
      <c r="E4425" s="583"/>
      <c r="F4425" s="583">
        <f>SUM(F4417:F4424)</f>
        <v>262.56</v>
      </c>
      <c r="G4425" s="583">
        <f>SUM(G4417:G4424)</f>
        <v>317</v>
      </c>
      <c r="H4425" s="583">
        <f>SUM(H4417:H4424)</f>
        <v>172.20000000000002</v>
      </c>
      <c r="I4425" s="583">
        <f>SUM(I4417:I4424)</f>
        <v>617</v>
      </c>
      <c r="J4425" s="583">
        <f>SUM(J4417:J4424)</f>
        <v>246</v>
      </c>
      <c r="K4425" s="707">
        <v>0</v>
      </c>
      <c r="L4425" s="583">
        <f>SUM(L4417:L4424)</f>
        <v>24.650000000000002</v>
      </c>
      <c r="M4425" s="583">
        <f>SUM(M4417:M4424)</f>
        <v>9.4599999999999991</v>
      </c>
      <c r="N4425" s="583">
        <f>SUM(N4417:N4424)</f>
        <v>5.7799999999999994</v>
      </c>
      <c r="O4425" s="743">
        <f t="shared" si="824"/>
        <v>7.6199999999999992</v>
      </c>
      <c r="P4425" s="583"/>
      <c r="Q4425" s="583"/>
    </row>
    <row r="4426" spans="1:17" x14ac:dyDescent="0.35">
      <c r="A4426" s="580" t="s">
        <v>18</v>
      </c>
      <c r="B4426" s="583">
        <f>AVERAGE(B4417:B4423)</f>
        <v>37.045714285714283</v>
      </c>
      <c r="C4426" s="583">
        <f>AVERAGE(C4417:C4423)</f>
        <v>33.268571428571427</v>
      </c>
      <c r="D4426" s="583">
        <f>AVERAGE(D4417:D4423)</f>
        <v>32.994285714285716</v>
      </c>
      <c r="E4426" s="583"/>
      <c r="F4426" s="583">
        <f>AVERAGE(F4417:F4423)</f>
        <v>32.811428571428571</v>
      </c>
      <c r="G4426" s="583">
        <f>AVERAGE(G4417:G4423)</f>
        <v>39.571428571428569</v>
      </c>
      <c r="H4426" s="583">
        <f>AVERAGE(H4417:H4423)</f>
        <v>21.057142857142857</v>
      </c>
      <c r="I4426" s="583">
        <f>AVERAGE(I4417:I4423)</f>
        <v>78.142857142857139</v>
      </c>
      <c r="J4426" s="583">
        <f>AVERAGE(J4417:J4423)</f>
        <v>29.857142857142858</v>
      </c>
      <c r="K4426" s="583"/>
      <c r="L4426" s="583">
        <f>AVERAGE(L4417:L4423)</f>
        <v>3.1628571428571428</v>
      </c>
      <c r="M4426" s="583">
        <f>AVERAGE(M4417:M4423)</f>
        <v>1.2071428571428571</v>
      </c>
      <c r="N4426" s="583">
        <f>AVERAGE(N4417:N4423)</f>
        <v>0.77714285714285702</v>
      </c>
      <c r="O4426" s="583">
        <f t="shared" ref="O4426" si="825">AVERAGE(O4417:O4423)</f>
        <v>0.99214285714285733</v>
      </c>
      <c r="P4426" s="583"/>
      <c r="Q4426" s="583"/>
    </row>
    <row r="4427" spans="1:17" x14ac:dyDescent="0.35">
      <c r="A4427" s="580" t="s">
        <v>49</v>
      </c>
      <c r="B4427" s="583">
        <f>B4415+B4403+B4425</f>
        <v>1026.4160000000002</v>
      </c>
      <c r="C4427" s="583">
        <f>C4415+C4403+C4425</f>
        <v>930.7</v>
      </c>
      <c r="D4427" s="583">
        <f>D4415+D4403+D4425</f>
        <v>929.31999999999994</v>
      </c>
      <c r="E4427" s="583"/>
      <c r="F4427" s="583">
        <f>F4415+F4403+F4425</f>
        <v>912.3</v>
      </c>
      <c r="G4427" s="583">
        <f>G4415+G4403+G4425</f>
        <v>1101.5999999999999</v>
      </c>
      <c r="H4427" s="583">
        <f>H4415+H4403+H4425</f>
        <v>588.80000000000007</v>
      </c>
      <c r="I4427" s="583">
        <f>I4415+I4403+I4425</f>
        <v>2052</v>
      </c>
      <c r="J4427" s="583">
        <f>J4415+J4403+J4425</f>
        <v>857</v>
      </c>
      <c r="K4427" s="583"/>
      <c r="L4427" s="583">
        <f>L4415+L4403+L4425</f>
        <v>97.035000000000011</v>
      </c>
      <c r="M4427" s="583">
        <f>M4415+M4403+M4425</f>
        <v>32.86</v>
      </c>
      <c r="N4427" s="583">
        <f>N4415+N4403+N4425</f>
        <v>18.589999999999996</v>
      </c>
      <c r="O4427" s="583">
        <f t="shared" ref="O4427" si="826">O4415+O4403+O4425</f>
        <v>25.725000000000001</v>
      </c>
      <c r="P4427" s="583"/>
      <c r="Q4427" s="583"/>
    </row>
    <row r="4428" spans="1:17" x14ac:dyDescent="0.35">
      <c r="A4428" s="580" t="s">
        <v>21</v>
      </c>
      <c r="B4428" s="626">
        <f>B4427/28</f>
        <v>36.657714285714292</v>
      </c>
      <c r="C4428" s="626">
        <f>C4427/28</f>
        <v>33.239285714285714</v>
      </c>
      <c r="D4428" s="626">
        <f>D4427/28</f>
        <v>33.19</v>
      </c>
      <c r="E4428" s="626"/>
      <c r="F4428" s="626">
        <f>F4427/28</f>
        <v>32.582142857142856</v>
      </c>
      <c r="G4428" s="626">
        <f>G4427/28</f>
        <v>39.342857142857142</v>
      </c>
      <c r="H4428" s="626">
        <f>H4427/28</f>
        <v>21.028571428571432</v>
      </c>
      <c r="I4428" s="626">
        <f>I4427/28</f>
        <v>73.285714285714292</v>
      </c>
      <c r="J4428" s="626">
        <f>J4427/28</f>
        <v>30.607142857142858</v>
      </c>
      <c r="K4428" s="626"/>
      <c r="L4428" s="626">
        <f>L4427/28</f>
        <v>3.4655357142857146</v>
      </c>
      <c r="M4428" s="626">
        <f>M4427/28</f>
        <v>1.1735714285714285</v>
      </c>
      <c r="N4428" s="626">
        <f>N4427/28</f>
        <v>0.66392857142857131</v>
      </c>
      <c r="O4428" s="626">
        <f t="shared" ref="O4428" si="827">O4427/28</f>
        <v>0.91875000000000007</v>
      </c>
      <c r="P4428" s="626"/>
      <c r="Q4428" s="626"/>
    </row>
    <row r="4429" spans="1:17" x14ac:dyDescent="0.35">
      <c r="A4429" s="634"/>
      <c r="B4429" s="634"/>
      <c r="C4429" s="634"/>
      <c r="D4429" s="634"/>
      <c r="E4429" s="634"/>
      <c r="F4429" s="634"/>
      <c r="G4429" s="634"/>
      <c r="H4429" s="634"/>
      <c r="I4429" s="634"/>
      <c r="J4429" s="634"/>
      <c r="K4429" s="634"/>
      <c r="L4429" s="634"/>
      <c r="M4429" s="634"/>
      <c r="N4429" s="634"/>
      <c r="O4429" s="634"/>
      <c r="P4429" s="634"/>
      <c r="Q4429" s="634"/>
    </row>
    <row r="4430" spans="1:17" x14ac:dyDescent="0.35">
      <c r="A4430" s="634"/>
      <c r="B4430" s="634"/>
      <c r="C4430" s="634"/>
      <c r="D4430" s="634"/>
      <c r="E4430" s="634"/>
      <c r="F4430" s="634"/>
      <c r="G4430" s="634"/>
      <c r="H4430" s="634"/>
      <c r="I4430" s="634"/>
      <c r="J4430" s="634"/>
      <c r="K4430" s="634"/>
      <c r="L4430" s="634"/>
      <c r="M4430" s="634"/>
      <c r="N4430" s="634"/>
      <c r="O4430" s="634"/>
      <c r="P4430" s="634"/>
      <c r="Q4430" s="634"/>
    </row>
    <row r="4431" spans="1:17" ht="21" thickBot="1" x14ac:dyDescent="0.4">
      <c r="A4431" s="634"/>
      <c r="B4431" s="1608" t="s">
        <v>454</v>
      </c>
      <c r="C4431" s="1608"/>
      <c r="D4431" s="1608"/>
      <c r="E4431" s="1608"/>
      <c r="F4431" s="1608"/>
      <c r="G4431" s="1608"/>
      <c r="H4431" s="1608"/>
      <c r="I4431" s="1608"/>
      <c r="J4431" s="1608"/>
      <c r="K4431" s="1608"/>
      <c r="L4431" s="1608"/>
      <c r="M4431" s="1608"/>
      <c r="N4431" s="658"/>
      <c r="O4431" s="658"/>
      <c r="P4431" s="657"/>
      <c r="Q4431" s="634"/>
    </row>
    <row r="4432" spans="1:17" ht="33" customHeight="1" x14ac:dyDescent="0.35">
      <c r="A4432" s="1569" t="s">
        <v>1</v>
      </c>
      <c r="B4432" s="1460" t="s">
        <v>23</v>
      </c>
      <c r="C4432" s="1578"/>
      <c r="D4432" s="1578"/>
      <c r="E4432" s="1578"/>
      <c r="F4432" s="1571"/>
      <c r="G4432" s="1460" t="s">
        <v>24</v>
      </c>
      <c r="H4432" s="1571"/>
      <c r="I4432" s="1460" t="s">
        <v>4</v>
      </c>
      <c r="J4432" s="1571"/>
      <c r="K4432" s="1572" t="s">
        <v>5</v>
      </c>
      <c r="L4432" s="1573"/>
      <c r="M4432" s="1590" t="s">
        <v>6</v>
      </c>
      <c r="N4432" s="1591"/>
      <c r="O4432" s="1592"/>
      <c r="P4432" s="1593" t="s">
        <v>7</v>
      </c>
      <c r="Q4432" s="1593" t="s">
        <v>8</v>
      </c>
    </row>
    <row r="4433" spans="1:17" ht="26.5" thickBot="1" x14ac:dyDescent="0.4">
      <c r="A4433" s="1597"/>
      <c r="B4433" s="568" t="s">
        <v>396</v>
      </c>
      <c r="C4433" s="568" t="s">
        <v>399</v>
      </c>
      <c r="D4433" s="709" t="s">
        <v>322</v>
      </c>
      <c r="E4433" s="709" t="s">
        <v>228</v>
      </c>
      <c r="F4433" s="709" t="s">
        <v>229</v>
      </c>
      <c r="G4433" s="568" t="s">
        <v>9</v>
      </c>
      <c r="H4433" s="568" t="s">
        <v>10</v>
      </c>
      <c r="I4433" s="568" t="s">
        <v>9</v>
      </c>
      <c r="J4433" s="568" t="s">
        <v>10</v>
      </c>
      <c r="K4433" s="568" t="s">
        <v>11</v>
      </c>
      <c r="L4433" s="568" t="s">
        <v>12</v>
      </c>
      <c r="M4433" s="606" t="s">
        <v>13</v>
      </c>
      <c r="N4433" s="606" t="s">
        <v>14</v>
      </c>
      <c r="O4433" s="606" t="s">
        <v>15</v>
      </c>
      <c r="P4433" s="1579"/>
      <c r="Q4433" s="1579"/>
    </row>
    <row r="4434" spans="1:17" ht="15" thickBot="1" x14ac:dyDescent="0.4">
      <c r="A4434" s="735">
        <v>1</v>
      </c>
      <c r="B4434" s="627">
        <v>38.760000000000005</v>
      </c>
      <c r="C4434" s="627">
        <v>33.96</v>
      </c>
      <c r="D4434" s="627">
        <v>33.4</v>
      </c>
      <c r="E4434" s="707">
        <v>0</v>
      </c>
      <c r="F4434" s="627">
        <v>32.799999999999997</v>
      </c>
      <c r="G4434" s="581">
        <v>42.6</v>
      </c>
      <c r="H4434" s="581">
        <v>22.8</v>
      </c>
      <c r="I4434" s="865">
        <v>62</v>
      </c>
      <c r="J4434" s="747">
        <v>24</v>
      </c>
      <c r="K4434" s="707">
        <v>0</v>
      </c>
      <c r="L4434" s="737">
        <v>8.84</v>
      </c>
      <c r="M4434" s="808">
        <v>1.04</v>
      </c>
      <c r="N4434" s="808">
        <v>0.68</v>
      </c>
      <c r="O4434" s="740">
        <f>AVERAGE(M4434:N4434)</f>
        <v>0.8600000000000001</v>
      </c>
      <c r="P4434" s="580">
        <v>8</v>
      </c>
      <c r="Q4434" s="868">
        <v>0.4</v>
      </c>
    </row>
    <row r="4435" spans="1:17" ht="15" thickBot="1" x14ac:dyDescent="0.4">
      <c r="A4435" s="735">
        <v>2</v>
      </c>
      <c r="B4435" s="581">
        <v>37.160000000000004</v>
      </c>
      <c r="C4435" s="581">
        <v>34.279999999999994</v>
      </c>
      <c r="D4435" s="627">
        <v>33.96</v>
      </c>
      <c r="E4435" s="707">
        <v>0</v>
      </c>
      <c r="F4435" s="707">
        <v>32.799999999999997</v>
      </c>
      <c r="G4435" s="581">
        <v>41.4</v>
      </c>
      <c r="H4435" s="581">
        <v>23</v>
      </c>
      <c r="I4435" s="865">
        <v>61</v>
      </c>
      <c r="J4435" s="747">
        <v>29</v>
      </c>
      <c r="K4435" s="707">
        <v>0</v>
      </c>
      <c r="L4435" s="732">
        <v>5.22</v>
      </c>
      <c r="M4435" s="808">
        <v>1.23</v>
      </c>
      <c r="N4435" s="808">
        <v>0.5</v>
      </c>
      <c r="O4435" s="740">
        <f t="shared" ref="O4435:O4468" si="828">AVERAGE(M4435:N4435)</f>
        <v>0.86499999999999999</v>
      </c>
      <c r="P4435" s="580">
        <v>2.2999999999999998</v>
      </c>
      <c r="Q4435" s="869">
        <v>0</v>
      </c>
    </row>
    <row r="4436" spans="1:17" ht="15" thickBot="1" x14ac:dyDescent="0.4">
      <c r="A4436" s="594">
        <v>3</v>
      </c>
      <c r="B4436" s="581">
        <v>40.519999999999996</v>
      </c>
      <c r="C4436" s="581">
        <v>34.4</v>
      </c>
      <c r="D4436" s="627">
        <v>27.879999999999995</v>
      </c>
      <c r="E4436" s="707">
        <v>0</v>
      </c>
      <c r="F4436" s="627">
        <v>32.92</v>
      </c>
      <c r="G4436" s="580">
        <v>41.6</v>
      </c>
      <c r="H4436" s="580">
        <v>20.2</v>
      </c>
      <c r="I4436" s="865">
        <v>71</v>
      </c>
      <c r="J4436" s="747">
        <v>24</v>
      </c>
      <c r="K4436" s="707">
        <v>0</v>
      </c>
      <c r="L4436" s="732">
        <v>11.1</v>
      </c>
      <c r="M4436" s="808">
        <v>1.04</v>
      </c>
      <c r="N4436" s="808">
        <v>0.48</v>
      </c>
      <c r="O4436" s="740">
        <f t="shared" si="828"/>
        <v>0.76</v>
      </c>
      <c r="P4436" s="580">
        <v>9.25</v>
      </c>
      <c r="Q4436" s="869">
        <v>0</v>
      </c>
    </row>
    <row r="4437" spans="1:17" ht="15" thickBot="1" x14ac:dyDescent="0.4">
      <c r="A4437" s="594">
        <v>4</v>
      </c>
      <c r="B4437" s="627">
        <v>35.92</v>
      </c>
      <c r="C4437" s="627">
        <v>33.76</v>
      </c>
      <c r="D4437" s="581">
        <v>33.799999999999997</v>
      </c>
      <c r="E4437" s="707">
        <v>0</v>
      </c>
      <c r="F4437" s="627">
        <v>33</v>
      </c>
      <c r="G4437" s="581">
        <v>41.8</v>
      </c>
      <c r="H4437" s="581">
        <v>24.6</v>
      </c>
      <c r="I4437" s="865">
        <v>59</v>
      </c>
      <c r="J4437" s="747">
        <v>31</v>
      </c>
      <c r="K4437" s="707">
        <v>0</v>
      </c>
      <c r="L4437" s="732">
        <v>5.08</v>
      </c>
      <c r="M4437" s="808">
        <v>0.68</v>
      </c>
      <c r="N4437" s="640">
        <v>0.33</v>
      </c>
      <c r="O4437" s="740">
        <f t="shared" si="828"/>
        <v>0.505</v>
      </c>
      <c r="P4437" s="580">
        <v>0.3</v>
      </c>
      <c r="Q4437" s="869">
        <v>0</v>
      </c>
    </row>
    <row r="4438" spans="1:17" ht="15" thickBot="1" x14ac:dyDescent="0.4">
      <c r="A4438" s="594">
        <v>5</v>
      </c>
      <c r="B4438" s="627">
        <v>39.56</v>
      </c>
      <c r="C4438" s="627">
        <v>33.679999999999993</v>
      </c>
      <c r="D4438" s="581">
        <v>33.119999999999997</v>
      </c>
      <c r="E4438" s="707">
        <v>0</v>
      </c>
      <c r="F4438" s="627">
        <v>32.799999999999997</v>
      </c>
      <c r="G4438" s="581">
        <v>42.8</v>
      </c>
      <c r="H4438" s="581">
        <v>20.399999999999999</v>
      </c>
      <c r="I4438" s="865">
        <v>72</v>
      </c>
      <c r="J4438" s="747">
        <v>24</v>
      </c>
      <c r="K4438" s="707">
        <v>0</v>
      </c>
      <c r="L4438" s="732">
        <v>7.74</v>
      </c>
      <c r="M4438" s="640">
        <v>1.02</v>
      </c>
      <c r="N4438" s="813">
        <v>0.38</v>
      </c>
      <c r="O4438" s="740">
        <f t="shared" si="828"/>
        <v>0.7</v>
      </c>
      <c r="P4438" s="580">
        <v>7.3</v>
      </c>
      <c r="Q4438" s="869">
        <v>0</v>
      </c>
    </row>
    <row r="4439" spans="1:17" ht="15" thickBot="1" x14ac:dyDescent="0.4">
      <c r="A4439" s="594">
        <v>6</v>
      </c>
      <c r="B4439" s="604">
        <v>39.279999999999994</v>
      </c>
      <c r="C4439" s="581">
        <v>34.44</v>
      </c>
      <c r="D4439" s="581">
        <v>33.92</v>
      </c>
      <c r="E4439" s="707">
        <v>0</v>
      </c>
      <c r="F4439" s="627">
        <v>33</v>
      </c>
      <c r="G4439" s="581">
        <v>42.4</v>
      </c>
      <c r="H4439" s="581">
        <v>21.4</v>
      </c>
      <c r="I4439" s="865">
        <v>63</v>
      </c>
      <c r="J4439" s="747">
        <v>24</v>
      </c>
      <c r="K4439" s="707">
        <v>0</v>
      </c>
      <c r="L4439" s="732">
        <v>10.18</v>
      </c>
      <c r="M4439" s="813">
        <v>1.1499999999999999</v>
      </c>
      <c r="N4439" s="640">
        <v>0.24</v>
      </c>
      <c r="O4439" s="740">
        <f t="shared" si="828"/>
        <v>0.69499999999999995</v>
      </c>
      <c r="P4439" s="580">
        <v>10.15</v>
      </c>
      <c r="Q4439" s="869">
        <v>0</v>
      </c>
    </row>
    <row r="4440" spans="1:17" ht="15" thickBot="1" x14ac:dyDescent="0.4">
      <c r="A4440" s="594">
        <v>7</v>
      </c>
      <c r="B4440" s="581">
        <v>41.44</v>
      </c>
      <c r="C4440" s="581">
        <v>34.6</v>
      </c>
      <c r="D4440" s="627">
        <v>34.200000000000003</v>
      </c>
      <c r="E4440" s="707">
        <v>0</v>
      </c>
      <c r="F4440" s="627">
        <v>33</v>
      </c>
      <c r="G4440" s="581">
        <v>42.6</v>
      </c>
      <c r="H4440" s="581">
        <v>22.4</v>
      </c>
      <c r="I4440" s="865">
        <v>47</v>
      </c>
      <c r="J4440" s="747">
        <v>24</v>
      </c>
      <c r="K4440" s="707">
        <v>0</v>
      </c>
      <c r="L4440" s="732">
        <v>9.1999999999999993</v>
      </c>
      <c r="M4440" s="640">
        <v>1.5</v>
      </c>
      <c r="N4440" s="813">
        <v>1.76</v>
      </c>
      <c r="O4440" s="740">
        <f t="shared" si="828"/>
        <v>1.63</v>
      </c>
      <c r="P4440" s="580">
        <v>9.4499999999999993</v>
      </c>
      <c r="Q4440" s="869">
        <v>0</v>
      </c>
    </row>
    <row r="4441" spans="1:17" ht="15" thickBot="1" x14ac:dyDescent="0.4">
      <c r="A4441" s="594">
        <v>8</v>
      </c>
      <c r="B4441" s="581">
        <v>40.480000000000004</v>
      </c>
      <c r="C4441" s="581">
        <v>35.44</v>
      </c>
      <c r="D4441" s="627">
        <v>34.68</v>
      </c>
      <c r="E4441" s="707">
        <v>0</v>
      </c>
      <c r="F4441" s="627">
        <v>33</v>
      </c>
      <c r="G4441" s="671">
        <v>42</v>
      </c>
      <c r="H4441" s="671">
        <v>24</v>
      </c>
      <c r="I4441" s="865">
        <v>51</v>
      </c>
      <c r="J4441" s="747">
        <v>24</v>
      </c>
      <c r="K4441" s="707">
        <v>0</v>
      </c>
      <c r="L4441" s="732">
        <v>7.62</v>
      </c>
      <c r="M4441" s="813">
        <v>1.1399999999999999</v>
      </c>
      <c r="N4441" s="808">
        <v>1.21</v>
      </c>
      <c r="O4441" s="740">
        <f t="shared" si="828"/>
        <v>1.1749999999999998</v>
      </c>
      <c r="P4441" s="736">
        <v>8.15</v>
      </c>
      <c r="Q4441" s="869">
        <v>0</v>
      </c>
    </row>
    <row r="4442" spans="1:17" ht="15" thickBot="1" x14ac:dyDescent="0.4">
      <c r="A4442" s="594">
        <v>9</v>
      </c>
      <c r="B4442" s="581">
        <v>40.479999999999997</v>
      </c>
      <c r="C4442" s="581">
        <v>35.519999999999996</v>
      </c>
      <c r="D4442" s="627">
        <v>34.92</v>
      </c>
      <c r="E4442" s="707">
        <v>0</v>
      </c>
      <c r="F4442" s="627">
        <v>33</v>
      </c>
      <c r="G4442" s="671">
        <v>41.4</v>
      </c>
      <c r="H4442" s="671">
        <v>24</v>
      </c>
      <c r="I4442" s="865">
        <v>58</v>
      </c>
      <c r="J4442" s="747">
        <v>24</v>
      </c>
      <c r="K4442" s="707">
        <v>0</v>
      </c>
      <c r="L4442" s="732">
        <v>7.42</v>
      </c>
      <c r="M4442" s="813">
        <v>1.24</v>
      </c>
      <c r="N4442" s="813">
        <v>0.7</v>
      </c>
      <c r="O4442" s="740">
        <f t="shared" si="828"/>
        <v>0.97</v>
      </c>
      <c r="P4442" s="736">
        <v>8.3000000000000007</v>
      </c>
      <c r="Q4442" s="869">
        <v>0</v>
      </c>
    </row>
    <row r="4443" spans="1:17" ht="15" thickBot="1" x14ac:dyDescent="0.4">
      <c r="A4443" s="735">
        <v>10</v>
      </c>
      <c r="B4443" s="581">
        <v>40.440000000000005</v>
      </c>
      <c r="C4443" s="581">
        <v>35.36</v>
      </c>
      <c r="D4443" s="627">
        <v>34.76</v>
      </c>
      <c r="E4443" s="707">
        <v>0</v>
      </c>
      <c r="F4443" s="627">
        <v>33</v>
      </c>
      <c r="G4443" s="671">
        <v>42.6</v>
      </c>
      <c r="H4443" s="671">
        <v>22.2</v>
      </c>
      <c r="I4443" s="865">
        <v>57</v>
      </c>
      <c r="J4443" s="747">
        <v>24</v>
      </c>
      <c r="K4443" s="707">
        <v>0</v>
      </c>
      <c r="L4443" s="732">
        <v>9.74</v>
      </c>
      <c r="M4443" s="813">
        <v>1.21</v>
      </c>
      <c r="N4443" s="640">
        <v>0.47</v>
      </c>
      <c r="O4443" s="740">
        <f t="shared" si="828"/>
        <v>0.84</v>
      </c>
      <c r="P4443" s="736">
        <v>9.3000000000000007</v>
      </c>
      <c r="Q4443" s="869">
        <v>0</v>
      </c>
    </row>
    <row r="4444" spans="1:17" x14ac:dyDescent="0.35">
      <c r="A4444" s="580" t="s">
        <v>16</v>
      </c>
      <c r="B4444" s="581">
        <f>SUM(B4434:B4443)</f>
        <v>394.04</v>
      </c>
      <c r="C4444" s="581">
        <f>SUM(C4434:C4443)</f>
        <v>345.43999999999994</v>
      </c>
      <c r="D4444" s="581">
        <f>SUM(D4434:D4443)</f>
        <v>334.64</v>
      </c>
      <c r="E4444" s="581"/>
      <c r="F4444" s="581">
        <f t="shared" ref="F4444:N4444" si="829">SUM(F4434:F4443)</f>
        <v>329.32</v>
      </c>
      <c r="G4444" s="581">
        <f t="shared" si="829"/>
        <v>421.2</v>
      </c>
      <c r="H4444" s="581">
        <f t="shared" si="829"/>
        <v>225</v>
      </c>
      <c r="I4444" s="581">
        <f t="shared" si="829"/>
        <v>601</v>
      </c>
      <c r="J4444" s="581">
        <f t="shared" si="829"/>
        <v>252</v>
      </c>
      <c r="K4444" s="581">
        <f t="shared" si="829"/>
        <v>0</v>
      </c>
      <c r="L4444" s="581">
        <f t="shared" si="829"/>
        <v>82.14</v>
      </c>
      <c r="M4444" s="581">
        <f t="shared" si="829"/>
        <v>11.25</v>
      </c>
      <c r="N4444" s="581">
        <f t="shared" si="829"/>
        <v>6.75</v>
      </c>
      <c r="O4444" s="740">
        <f t="shared" si="828"/>
        <v>9</v>
      </c>
      <c r="P4444" s="581">
        <f>SUM(P4434:P4443)</f>
        <v>72.5</v>
      </c>
      <c r="Q4444" s="869">
        <v>0</v>
      </c>
    </row>
    <row r="4445" spans="1:17" ht="15" thickBot="1" x14ac:dyDescent="0.4">
      <c r="A4445" s="580" t="s">
        <v>18</v>
      </c>
      <c r="B4445" s="581">
        <f>AVERAGE(B4434:B4443)</f>
        <v>39.404000000000003</v>
      </c>
      <c r="C4445" s="581">
        <f>AVERAGE(C4434:C4443)</f>
        <v>34.543999999999997</v>
      </c>
      <c r="D4445" s="581">
        <f>AVERAGE(D4434:D4443)</f>
        <v>33.463999999999999</v>
      </c>
      <c r="E4445" s="581"/>
      <c r="F4445" s="581">
        <f t="shared" ref="F4445:N4445" si="830">AVERAGE(F4434:F4443)</f>
        <v>32.932000000000002</v>
      </c>
      <c r="G4445" s="581">
        <f t="shared" si="830"/>
        <v>42.12</v>
      </c>
      <c r="H4445" s="581">
        <f t="shared" si="830"/>
        <v>22.5</v>
      </c>
      <c r="I4445" s="581">
        <f t="shared" si="830"/>
        <v>60.1</v>
      </c>
      <c r="J4445" s="581">
        <f t="shared" si="830"/>
        <v>25.2</v>
      </c>
      <c r="K4445" s="581">
        <f t="shared" si="830"/>
        <v>0</v>
      </c>
      <c r="L4445" s="581">
        <f t="shared" si="830"/>
        <v>8.2140000000000004</v>
      </c>
      <c r="M4445" s="581">
        <f t="shared" si="830"/>
        <v>1.125</v>
      </c>
      <c r="N4445" s="581">
        <f t="shared" si="830"/>
        <v>0.67500000000000004</v>
      </c>
      <c r="O4445" s="740">
        <f t="shared" si="828"/>
        <v>0.9</v>
      </c>
      <c r="P4445" s="581">
        <f>AVERAGE(P4434:P4443)</f>
        <v>7.25</v>
      </c>
      <c r="Q4445" s="869">
        <v>0</v>
      </c>
    </row>
    <row r="4446" spans="1:17" ht="15" thickBot="1" x14ac:dyDescent="0.4">
      <c r="A4446" s="735">
        <v>11</v>
      </c>
      <c r="B4446" s="581">
        <v>42.040000000000006</v>
      </c>
      <c r="C4446" s="581">
        <v>35.759999999999991</v>
      </c>
      <c r="D4446" s="627">
        <v>35.08</v>
      </c>
      <c r="E4446" s="707">
        <v>0</v>
      </c>
      <c r="F4446" s="627">
        <v>33</v>
      </c>
      <c r="G4446" s="671">
        <v>42</v>
      </c>
      <c r="H4446" s="671">
        <v>24</v>
      </c>
      <c r="I4446" s="865">
        <v>70</v>
      </c>
      <c r="J4446" s="747">
        <v>23</v>
      </c>
      <c r="K4446" s="707">
        <v>0</v>
      </c>
      <c r="L4446" s="732">
        <v>8.7999999999999989</v>
      </c>
      <c r="M4446" s="813">
        <v>1.56</v>
      </c>
      <c r="N4446" s="640">
        <v>0.28999999999999998</v>
      </c>
      <c r="O4446" s="740">
        <f t="shared" si="828"/>
        <v>0.92500000000000004</v>
      </c>
      <c r="P4446" s="736">
        <v>10</v>
      </c>
      <c r="Q4446" s="869">
        <v>0</v>
      </c>
    </row>
    <row r="4447" spans="1:17" ht="15" thickBot="1" x14ac:dyDescent="0.4">
      <c r="A4447" s="594">
        <v>12</v>
      </c>
      <c r="B4447" s="581">
        <v>39.760000000000005</v>
      </c>
      <c r="C4447" s="581">
        <v>35.440000000000005</v>
      </c>
      <c r="D4447" s="627">
        <v>35</v>
      </c>
      <c r="E4447" s="707">
        <v>0</v>
      </c>
      <c r="F4447" s="627">
        <v>33.08</v>
      </c>
      <c r="G4447" s="671">
        <v>42.8</v>
      </c>
      <c r="H4447" s="671">
        <v>23</v>
      </c>
      <c r="I4447" s="865">
        <v>88</v>
      </c>
      <c r="J4447" s="747">
        <v>24</v>
      </c>
      <c r="K4447" s="707">
        <v>0</v>
      </c>
      <c r="L4447" s="732">
        <v>11.1</v>
      </c>
      <c r="M4447" s="581">
        <v>1.61</v>
      </c>
      <c r="N4447" s="581">
        <v>1.62</v>
      </c>
      <c r="O4447" s="740">
        <f t="shared" si="828"/>
        <v>1.6150000000000002</v>
      </c>
      <c r="P4447" s="736">
        <v>10.15</v>
      </c>
      <c r="Q4447" s="869">
        <v>0</v>
      </c>
    </row>
    <row r="4448" spans="1:17" ht="15" thickBot="1" x14ac:dyDescent="0.4">
      <c r="A4448" s="594">
        <v>13</v>
      </c>
      <c r="B4448" s="581">
        <v>41.280000000000008</v>
      </c>
      <c r="C4448" s="671">
        <v>35.839999999999996</v>
      </c>
      <c r="D4448" s="675">
        <v>35.28</v>
      </c>
      <c r="E4448" s="707">
        <v>0</v>
      </c>
      <c r="F4448" s="675">
        <v>33.160000000000004</v>
      </c>
      <c r="G4448" s="671">
        <v>41.8</v>
      </c>
      <c r="H4448" s="671">
        <v>23</v>
      </c>
      <c r="I4448" s="865">
        <v>71</v>
      </c>
      <c r="J4448" s="747">
        <v>24</v>
      </c>
      <c r="K4448" s="707">
        <v>0</v>
      </c>
      <c r="L4448" s="732">
        <v>9.82</v>
      </c>
      <c r="M4448" s="675">
        <v>1.63</v>
      </c>
      <c r="N4448" s="626">
        <v>1.48</v>
      </c>
      <c r="O4448" s="740">
        <f t="shared" si="828"/>
        <v>1.5549999999999999</v>
      </c>
      <c r="P4448" s="736">
        <v>10</v>
      </c>
      <c r="Q4448" s="869">
        <v>0</v>
      </c>
    </row>
    <row r="4449" spans="1:17" ht="15" thickBot="1" x14ac:dyDescent="0.4">
      <c r="A4449" s="594">
        <v>14</v>
      </c>
      <c r="B4449" s="581">
        <v>43.040000000000006</v>
      </c>
      <c r="C4449" s="671">
        <v>36.120000000000005</v>
      </c>
      <c r="D4449" s="675">
        <v>35.280000000000008</v>
      </c>
      <c r="E4449" s="707">
        <v>0</v>
      </c>
      <c r="F4449" s="675">
        <v>33.200000000000003</v>
      </c>
      <c r="G4449" s="671">
        <v>42.8</v>
      </c>
      <c r="H4449" s="671">
        <v>23</v>
      </c>
      <c r="I4449" s="865">
        <v>73</v>
      </c>
      <c r="J4449" s="747">
        <v>24</v>
      </c>
      <c r="K4449" s="707">
        <v>0</v>
      </c>
      <c r="L4449" s="732">
        <v>10.879999999999999</v>
      </c>
      <c r="M4449" s="630">
        <v>1.21</v>
      </c>
      <c r="N4449" s="671">
        <v>1.17</v>
      </c>
      <c r="O4449" s="740">
        <f t="shared" si="828"/>
        <v>1.19</v>
      </c>
      <c r="P4449" s="736">
        <v>10</v>
      </c>
      <c r="Q4449" s="868">
        <v>1</v>
      </c>
    </row>
    <row r="4450" spans="1:17" ht="15" thickBot="1" x14ac:dyDescent="0.4">
      <c r="A4450" s="594">
        <v>15</v>
      </c>
      <c r="B4450" s="671">
        <v>39.56</v>
      </c>
      <c r="C4450" s="671">
        <v>35.559999999999995</v>
      </c>
      <c r="D4450" s="675">
        <v>35.200000000000003</v>
      </c>
      <c r="E4450" s="707">
        <v>0</v>
      </c>
      <c r="F4450" s="675">
        <v>33.200000000000003</v>
      </c>
      <c r="G4450" s="671">
        <v>43</v>
      </c>
      <c r="H4450" s="671">
        <v>20</v>
      </c>
      <c r="I4450" s="865">
        <v>92</v>
      </c>
      <c r="J4450" s="747">
        <v>27</v>
      </c>
      <c r="K4450" s="707">
        <v>0</v>
      </c>
      <c r="L4450" s="732">
        <v>10.76</v>
      </c>
      <c r="M4450" s="671">
        <v>1.47</v>
      </c>
      <c r="N4450" s="626">
        <v>0.74</v>
      </c>
      <c r="O4450" s="740">
        <f t="shared" si="828"/>
        <v>1.105</v>
      </c>
      <c r="P4450" s="580">
        <v>8</v>
      </c>
      <c r="Q4450" s="868"/>
    </row>
    <row r="4451" spans="1:17" ht="15" thickBot="1" x14ac:dyDescent="0.4">
      <c r="A4451" s="594">
        <v>16</v>
      </c>
      <c r="B4451" s="671">
        <v>42.32</v>
      </c>
      <c r="C4451" s="671">
        <v>35.840000000000003</v>
      </c>
      <c r="D4451" s="675">
        <v>35.160000000000004</v>
      </c>
      <c r="E4451" s="707">
        <v>0</v>
      </c>
      <c r="F4451" s="675">
        <v>33.200000000000003</v>
      </c>
      <c r="G4451" s="671">
        <v>43</v>
      </c>
      <c r="H4451" s="671">
        <v>23</v>
      </c>
      <c r="I4451" s="865">
        <v>73</v>
      </c>
      <c r="J4451" s="747">
        <v>28</v>
      </c>
      <c r="K4451" s="707">
        <v>0</v>
      </c>
      <c r="L4451" s="732">
        <v>8.64</v>
      </c>
      <c r="M4451" s="671">
        <v>1.37</v>
      </c>
      <c r="N4451" s="678">
        <v>0.77</v>
      </c>
      <c r="O4451" s="740">
        <f t="shared" si="828"/>
        <v>1.07</v>
      </c>
      <c r="P4451" s="736">
        <v>9.4499999999999993</v>
      </c>
      <c r="Q4451" s="868">
        <v>8.4</v>
      </c>
    </row>
    <row r="4452" spans="1:17" ht="15" thickBot="1" x14ac:dyDescent="0.4">
      <c r="A4452" s="594">
        <v>17</v>
      </c>
      <c r="B4452" s="671">
        <v>34.28</v>
      </c>
      <c r="C4452" s="671">
        <v>34.4</v>
      </c>
      <c r="D4452" s="675">
        <v>34.799999999999997</v>
      </c>
      <c r="E4452" s="707">
        <v>0</v>
      </c>
      <c r="F4452" s="675">
        <v>33.200000000000003</v>
      </c>
      <c r="G4452" s="581">
        <v>42</v>
      </c>
      <c r="H4452" s="581">
        <v>20.399999999999999</v>
      </c>
      <c r="I4452" s="865">
        <v>84</v>
      </c>
      <c r="J4452" s="747">
        <v>28</v>
      </c>
      <c r="K4452" s="707">
        <v>0</v>
      </c>
      <c r="L4452" s="732">
        <v>8.4</v>
      </c>
      <c r="M4452" s="671">
        <v>1.1000000000000001</v>
      </c>
      <c r="N4452" s="678">
        <v>1.6</v>
      </c>
      <c r="O4452" s="740">
        <f t="shared" si="828"/>
        <v>1.35</v>
      </c>
      <c r="P4452" s="736">
        <v>9.3000000000000007</v>
      </c>
      <c r="Q4452" s="868">
        <v>22.4</v>
      </c>
    </row>
    <row r="4453" spans="1:17" ht="15" thickBot="1" x14ac:dyDescent="0.4">
      <c r="A4453" s="594">
        <v>18</v>
      </c>
      <c r="B4453" s="671">
        <v>31.8</v>
      </c>
      <c r="C4453" s="671">
        <v>33.040000000000006</v>
      </c>
      <c r="D4453" s="675">
        <v>33.44</v>
      </c>
      <c r="E4453" s="707">
        <v>0</v>
      </c>
      <c r="F4453" s="675">
        <v>33.200000000000003</v>
      </c>
      <c r="G4453" s="740">
        <v>41.8</v>
      </c>
      <c r="H4453" s="866">
        <v>19.600000000000001</v>
      </c>
      <c r="I4453" s="740">
        <v>92</v>
      </c>
      <c r="J4453" s="747">
        <v>38</v>
      </c>
      <c r="K4453" s="707">
        <v>0</v>
      </c>
      <c r="L4453" s="732">
        <v>5.92</v>
      </c>
      <c r="M4453" s="630">
        <v>0.98</v>
      </c>
      <c r="N4453" s="671">
        <v>0.97</v>
      </c>
      <c r="O4453" s="740">
        <f t="shared" si="828"/>
        <v>0.97499999999999998</v>
      </c>
      <c r="P4453" s="580">
        <v>8</v>
      </c>
      <c r="Q4453" s="868">
        <v>16.8</v>
      </c>
    </row>
    <row r="4454" spans="1:17" ht="15" thickBot="1" x14ac:dyDescent="0.4">
      <c r="A4454" s="594">
        <v>19</v>
      </c>
      <c r="B4454" s="671">
        <v>32.239999999999995</v>
      </c>
      <c r="C4454" s="671">
        <v>31.96</v>
      </c>
      <c r="D4454" s="675">
        <v>32.799999999999997</v>
      </c>
      <c r="E4454" s="707">
        <v>0</v>
      </c>
      <c r="F4454" s="675">
        <v>33.200000000000003</v>
      </c>
      <c r="G4454" s="740">
        <v>39.200000000000003</v>
      </c>
      <c r="H4454" s="740">
        <v>20.399999999999999</v>
      </c>
      <c r="I4454" s="866">
        <v>88</v>
      </c>
      <c r="J4454" s="747">
        <v>42</v>
      </c>
      <c r="K4454" s="707">
        <v>0</v>
      </c>
      <c r="L4454" s="732">
        <v>7.8599999999999994</v>
      </c>
      <c r="M4454" s="671">
        <v>1.6</v>
      </c>
      <c r="N4454" s="671">
        <v>0.32</v>
      </c>
      <c r="O4454" s="740">
        <f t="shared" si="828"/>
        <v>0.96000000000000008</v>
      </c>
      <c r="P4454" s="736">
        <v>8.3000000000000007</v>
      </c>
      <c r="Q4454" s="869">
        <v>0</v>
      </c>
    </row>
    <row r="4455" spans="1:17" ht="15" thickBot="1" x14ac:dyDescent="0.4">
      <c r="A4455" s="735">
        <v>20</v>
      </c>
      <c r="B4455" s="671">
        <v>33.92</v>
      </c>
      <c r="C4455" s="671">
        <v>32.56</v>
      </c>
      <c r="D4455" s="675">
        <v>33.320000000000007</v>
      </c>
      <c r="E4455" s="707">
        <v>0</v>
      </c>
      <c r="F4455" s="675">
        <v>33</v>
      </c>
      <c r="G4455" s="740">
        <v>39.4</v>
      </c>
      <c r="H4455" s="740">
        <v>21</v>
      </c>
      <c r="I4455" s="740">
        <v>84</v>
      </c>
      <c r="J4455" s="747">
        <v>33</v>
      </c>
      <c r="K4455" s="707">
        <v>0</v>
      </c>
      <c r="L4455" s="732">
        <v>8.08</v>
      </c>
      <c r="M4455" s="758">
        <v>1.07</v>
      </c>
      <c r="N4455" s="568">
        <v>0.6</v>
      </c>
      <c r="O4455" s="740">
        <f t="shared" si="828"/>
        <v>0.83499999999999996</v>
      </c>
      <c r="P4455" s="736">
        <v>9.3000000000000007</v>
      </c>
      <c r="Q4455" s="869">
        <v>0</v>
      </c>
    </row>
    <row r="4456" spans="1:17" x14ac:dyDescent="0.35">
      <c r="A4456" s="580" t="s">
        <v>16</v>
      </c>
      <c r="B4456" s="671">
        <f>SUM(B4446:B4455)</f>
        <v>380.24</v>
      </c>
      <c r="C4456" s="671">
        <f>SUM(C4446:C4455)</f>
        <v>346.52</v>
      </c>
      <c r="D4456" s="671">
        <f>SUM(D4446:D4455)</f>
        <v>345.36</v>
      </c>
      <c r="E4456" s="671"/>
      <c r="F4456" s="671">
        <f t="shared" ref="F4456:N4456" si="831">SUM(F4446:F4455)</f>
        <v>331.43999999999994</v>
      </c>
      <c r="G4456" s="671">
        <f t="shared" si="831"/>
        <v>417.79999999999995</v>
      </c>
      <c r="H4456" s="671">
        <f t="shared" si="831"/>
        <v>217.4</v>
      </c>
      <c r="I4456" s="671">
        <f t="shared" si="831"/>
        <v>815</v>
      </c>
      <c r="J4456" s="671">
        <f t="shared" si="831"/>
        <v>291</v>
      </c>
      <c r="K4456" s="671">
        <f t="shared" si="831"/>
        <v>0</v>
      </c>
      <c r="L4456" s="671">
        <f t="shared" si="831"/>
        <v>90.259999999999991</v>
      </c>
      <c r="M4456" s="671">
        <f t="shared" si="831"/>
        <v>13.6</v>
      </c>
      <c r="N4456" s="671">
        <f t="shared" si="831"/>
        <v>9.56</v>
      </c>
      <c r="O4456" s="740">
        <f t="shared" si="828"/>
        <v>11.58</v>
      </c>
      <c r="P4456" s="671"/>
      <c r="Q4456" s="869">
        <v>0</v>
      </c>
    </row>
    <row r="4457" spans="1:17" x14ac:dyDescent="0.35">
      <c r="A4457" s="580" t="s">
        <v>18</v>
      </c>
      <c r="B4457" s="671">
        <f>AVERAGE(B4446:B4455)</f>
        <v>38.024000000000001</v>
      </c>
      <c r="C4457" s="671">
        <f>AVERAGE(C4446:C4455)</f>
        <v>34.652000000000001</v>
      </c>
      <c r="D4457" s="671">
        <f>AVERAGE(D4446:D4455)</f>
        <v>34.536000000000001</v>
      </c>
      <c r="E4457" s="671"/>
      <c r="F4457" s="671">
        <f t="shared" ref="F4457:N4457" si="832">AVERAGE(F4446:F4455)</f>
        <v>33.143999999999991</v>
      </c>
      <c r="G4457" s="671">
        <f t="shared" si="832"/>
        <v>41.779999999999994</v>
      </c>
      <c r="H4457" s="671">
        <f t="shared" si="832"/>
        <v>21.740000000000002</v>
      </c>
      <c r="I4457" s="671">
        <f t="shared" si="832"/>
        <v>81.5</v>
      </c>
      <c r="J4457" s="671">
        <f t="shared" si="832"/>
        <v>29.1</v>
      </c>
      <c r="K4457" s="671">
        <f t="shared" si="832"/>
        <v>0</v>
      </c>
      <c r="L4457" s="671">
        <f t="shared" si="832"/>
        <v>9.0259999999999998</v>
      </c>
      <c r="M4457" s="671">
        <f t="shared" si="832"/>
        <v>1.3599999999999999</v>
      </c>
      <c r="N4457" s="671">
        <f t="shared" si="832"/>
        <v>0.95600000000000007</v>
      </c>
      <c r="O4457" s="740">
        <f t="shared" si="828"/>
        <v>1.1579999999999999</v>
      </c>
      <c r="P4457" s="671"/>
      <c r="Q4457" s="869">
        <v>0</v>
      </c>
    </row>
    <row r="4458" spans="1:17" ht="15" thickBot="1" x14ac:dyDescent="0.4">
      <c r="A4458" s="735">
        <v>21</v>
      </c>
      <c r="B4458" s="671">
        <v>36.64</v>
      </c>
      <c r="C4458" s="671">
        <v>33.200000000000003</v>
      </c>
      <c r="D4458" s="675">
        <v>32.760000000000005</v>
      </c>
      <c r="E4458" s="707">
        <v>0</v>
      </c>
      <c r="F4458" s="675">
        <v>33.08</v>
      </c>
      <c r="G4458" s="740">
        <v>41.2</v>
      </c>
      <c r="H4458" s="740">
        <v>21.4</v>
      </c>
      <c r="I4458" s="740">
        <v>92</v>
      </c>
      <c r="J4458" s="747">
        <v>25</v>
      </c>
      <c r="K4458" s="707">
        <v>0</v>
      </c>
      <c r="L4458" s="732">
        <v>9.7800000000000011</v>
      </c>
      <c r="M4458" s="627">
        <v>1.02</v>
      </c>
      <c r="N4458" s="627">
        <v>0.59</v>
      </c>
      <c r="O4458" s="740">
        <f t="shared" si="828"/>
        <v>0.80499999999999994</v>
      </c>
      <c r="P4458" s="580">
        <v>10.3</v>
      </c>
      <c r="Q4458" s="869">
        <v>0</v>
      </c>
    </row>
    <row r="4459" spans="1:17" ht="15" thickBot="1" x14ac:dyDescent="0.4">
      <c r="A4459" s="594">
        <v>22</v>
      </c>
      <c r="B4459" s="671">
        <v>37.160000000000004</v>
      </c>
      <c r="C4459" s="671">
        <v>34.08</v>
      </c>
      <c r="D4459" s="675">
        <v>33.64</v>
      </c>
      <c r="E4459" s="707">
        <v>0</v>
      </c>
      <c r="F4459" s="675">
        <v>33.200000000000003</v>
      </c>
      <c r="G4459" s="740">
        <v>42.2</v>
      </c>
      <c r="H4459" s="740">
        <v>21.2</v>
      </c>
      <c r="I4459" s="740">
        <v>88</v>
      </c>
      <c r="J4459" s="739">
        <v>24</v>
      </c>
      <c r="K4459" s="707">
        <v>0</v>
      </c>
      <c r="L4459" s="732">
        <v>10.3</v>
      </c>
      <c r="M4459" s="627">
        <v>0.96</v>
      </c>
      <c r="N4459" s="627">
        <v>0.5</v>
      </c>
      <c r="O4459" s="740">
        <f t="shared" si="828"/>
        <v>0.73</v>
      </c>
      <c r="P4459" s="862">
        <v>11</v>
      </c>
      <c r="Q4459" s="869">
        <v>0</v>
      </c>
    </row>
    <row r="4460" spans="1:17" ht="15" thickBot="1" x14ac:dyDescent="0.4">
      <c r="A4460" s="594">
        <v>23</v>
      </c>
      <c r="B4460" s="671">
        <v>38.119999999999997</v>
      </c>
      <c r="C4460" s="671">
        <v>34.56</v>
      </c>
      <c r="D4460" s="675">
        <v>34.44</v>
      </c>
      <c r="E4460" s="707">
        <v>0</v>
      </c>
      <c r="F4460" s="675">
        <v>33.200000000000003</v>
      </c>
      <c r="G4460" s="740">
        <v>42.4</v>
      </c>
      <c r="H4460" s="740">
        <v>23.2</v>
      </c>
      <c r="I4460" s="740">
        <v>73</v>
      </c>
      <c r="J4460" s="739">
        <v>24</v>
      </c>
      <c r="K4460" s="707">
        <v>0</v>
      </c>
      <c r="L4460" s="732">
        <v>10.58</v>
      </c>
      <c r="M4460" s="740">
        <v>0.95</v>
      </c>
      <c r="N4460" s="740">
        <v>1</v>
      </c>
      <c r="O4460" s="740">
        <f t="shared" si="828"/>
        <v>0.97499999999999998</v>
      </c>
      <c r="P4460" s="862">
        <v>10.5</v>
      </c>
      <c r="Q4460" s="869">
        <v>0</v>
      </c>
    </row>
    <row r="4461" spans="1:17" ht="15" thickBot="1" x14ac:dyDescent="0.4">
      <c r="A4461" s="594">
        <v>24</v>
      </c>
      <c r="B4461" s="671">
        <v>39.32</v>
      </c>
      <c r="C4461" s="671">
        <v>34.760000000000005</v>
      </c>
      <c r="D4461" s="675">
        <v>34.880000000000003</v>
      </c>
      <c r="E4461" s="707">
        <v>0</v>
      </c>
      <c r="F4461" s="675">
        <v>33.160000000000004</v>
      </c>
      <c r="G4461" s="740">
        <v>43</v>
      </c>
      <c r="H4461" s="740">
        <v>22.8</v>
      </c>
      <c r="I4461" s="740">
        <v>73</v>
      </c>
      <c r="J4461" s="739">
        <v>26</v>
      </c>
      <c r="K4461" s="707">
        <v>0</v>
      </c>
      <c r="L4461" s="732">
        <v>10.4</v>
      </c>
      <c r="M4461" s="740">
        <v>1</v>
      </c>
      <c r="N4461" s="740">
        <v>1.24</v>
      </c>
      <c r="O4461" s="740">
        <f t="shared" si="828"/>
        <v>1.1200000000000001</v>
      </c>
      <c r="P4461" s="862">
        <v>10.3</v>
      </c>
      <c r="Q4461" s="869">
        <v>0</v>
      </c>
    </row>
    <row r="4462" spans="1:17" ht="15" thickBot="1" x14ac:dyDescent="0.4">
      <c r="A4462" s="594">
        <v>25</v>
      </c>
      <c r="B4462" s="671">
        <v>39.56</v>
      </c>
      <c r="C4462" s="671">
        <v>34.56</v>
      </c>
      <c r="D4462" s="675">
        <v>34.799999999999997</v>
      </c>
      <c r="E4462" s="707">
        <v>0</v>
      </c>
      <c r="F4462" s="675">
        <v>33.28</v>
      </c>
      <c r="G4462" s="740">
        <v>41.2</v>
      </c>
      <c r="H4462" s="740">
        <v>21</v>
      </c>
      <c r="I4462" s="740">
        <v>69</v>
      </c>
      <c r="J4462" s="739">
        <v>24</v>
      </c>
      <c r="K4462" s="707">
        <v>0</v>
      </c>
      <c r="L4462" s="732">
        <v>10.08</v>
      </c>
      <c r="M4462" s="740">
        <v>1.22</v>
      </c>
      <c r="N4462" s="740">
        <v>0.24</v>
      </c>
      <c r="O4462" s="740">
        <f t="shared" si="828"/>
        <v>0.73</v>
      </c>
      <c r="P4462" s="862">
        <v>10.3</v>
      </c>
      <c r="Q4462" s="869">
        <v>0</v>
      </c>
    </row>
    <row r="4463" spans="1:17" ht="15" thickBot="1" x14ac:dyDescent="0.4">
      <c r="A4463" s="594">
        <v>26</v>
      </c>
      <c r="B4463" s="671">
        <v>39.799999999999997</v>
      </c>
      <c r="C4463" s="581">
        <v>34.64</v>
      </c>
      <c r="D4463" s="627">
        <v>34.799999999999997</v>
      </c>
      <c r="E4463" s="707">
        <v>0</v>
      </c>
      <c r="F4463" s="627">
        <v>33.300000000000004</v>
      </c>
      <c r="G4463" s="740">
        <v>42.6</v>
      </c>
      <c r="H4463" s="740">
        <v>19.399999999999999</v>
      </c>
      <c r="I4463" s="740">
        <v>71</v>
      </c>
      <c r="J4463" s="739">
        <v>23</v>
      </c>
      <c r="K4463" s="707">
        <v>0</v>
      </c>
      <c r="L4463" s="732">
        <v>6.6</v>
      </c>
      <c r="M4463" s="740">
        <v>0.96</v>
      </c>
      <c r="N4463" s="740">
        <v>1.82</v>
      </c>
      <c r="O4463" s="740">
        <f t="shared" si="828"/>
        <v>1.3900000000000001</v>
      </c>
      <c r="P4463" s="862">
        <v>10</v>
      </c>
      <c r="Q4463" s="869">
        <v>0</v>
      </c>
    </row>
    <row r="4464" spans="1:17" ht="15" thickBot="1" x14ac:dyDescent="0.4">
      <c r="A4464" s="594">
        <v>27</v>
      </c>
      <c r="B4464" s="671">
        <v>38.36</v>
      </c>
      <c r="C4464" s="581">
        <v>34.44</v>
      </c>
      <c r="D4464" s="627">
        <v>34.880000000000003</v>
      </c>
      <c r="E4464" s="707">
        <v>0</v>
      </c>
      <c r="F4464" s="627">
        <v>33.28</v>
      </c>
      <c r="G4464" s="740">
        <v>42.4</v>
      </c>
      <c r="H4464" s="740">
        <v>22.6</v>
      </c>
      <c r="I4464" s="740">
        <v>73</v>
      </c>
      <c r="J4464" s="739">
        <v>24</v>
      </c>
      <c r="K4464" s="707">
        <v>0</v>
      </c>
      <c r="L4464" s="732">
        <v>6.16</v>
      </c>
      <c r="M4464" s="740">
        <v>1.49</v>
      </c>
      <c r="N4464" s="740">
        <v>0.27</v>
      </c>
      <c r="O4464" s="740">
        <f t="shared" si="828"/>
        <v>0.88</v>
      </c>
      <c r="P4464" s="736">
        <v>6.3</v>
      </c>
      <c r="Q4464" s="869">
        <v>0</v>
      </c>
    </row>
    <row r="4465" spans="1:17" x14ac:dyDescent="0.35">
      <c r="A4465" s="594">
        <v>28</v>
      </c>
      <c r="B4465" s="581">
        <v>38.160000000000004</v>
      </c>
      <c r="C4465" s="581">
        <v>34.040000000000006</v>
      </c>
      <c r="D4465" s="627">
        <v>34.679999999999993</v>
      </c>
      <c r="E4465" s="707">
        <v>0</v>
      </c>
      <c r="F4465" s="627">
        <v>33.4</v>
      </c>
      <c r="G4465" s="743">
        <v>40.200000000000003</v>
      </c>
      <c r="H4465" s="743">
        <v>21.4</v>
      </c>
      <c r="I4465" s="743">
        <v>68</v>
      </c>
      <c r="J4465" s="739">
        <v>25</v>
      </c>
      <c r="K4465" s="707">
        <v>0</v>
      </c>
      <c r="L4465" s="627">
        <v>5.6</v>
      </c>
      <c r="M4465" s="848">
        <v>2.25</v>
      </c>
      <c r="N4465" s="849">
        <v>0.72</v>
      </c>
      <c r="O4465" s="740">
        <f t="shared" si="828"/>
        <v>1.4849999999999999</v>
      </c>
      <c r="P4465" s="736">
        <v>8</v>
      </c>
      <c r="Q4465" s="869">
        <v>0</v>
      </c>
    </row>
    <row r="4466" spans="1:17" x14ac:dyDescent="0.35">
      <c r="A4466" s="594">
        <v>29</v>
      </c>
      <c r="B4466" s="581">
        <v>41.040000000000006</v>
      </c>
      <c r="C4466" s="581">
        <v>35.08</v>
      </c>
      <c r="D4466" s="627">
        <v>34.800000000000004</v>
      </c>
      <c r="E4466" s="707">
        <v>0</v>
      </c>
      <c r="F4466" s="627">
        <v>33.36</v>
      </c>
      <c r="G4466" s="743">
        <v>42</v>
      </c>
      <c r="H4466" s="743">
        <v>22</v>
      </c>
      <c r="I4466" s="743">
        <v>84</v>
      </c>
      <c r="J4466" s="739">
        <v>24</v>
      </c>
      <c r="K4466" s="707">
        <v>0</v>
      </c>
      <c r="L4466" s="627">
        <v>6.3599999999999994</v>
      </c>
      <c r="M4466" s="740">
        <v>1.04</v>
      </c>
      <c r="N4466" s="740">
        <v>0.48</v>
      </c>
      <c r="O4466" s="740">
        <f t="shared" si="828"/>
        <v>0.76</v>
      </c>
      <c r="P4466" s="736">
        <v>8</v>
      </c>
      <c r="Q4466" s="869">
        <v>0</v>
      </c>
    </row>
    <row r="4467" spans="1:17" x14ac:dyDescent="0.35">
      <c r="A4467" s="594">
        <v>30</v>
      </c>
      <c r="B4467" s="581">
        <v>40.760000000000005</v>
      </c>
      <c r="C4467" s="581">
        <v>35.040000000000006</v>
      </c>
      <c r="D4467" s="627">
        <v>34.92</v>
      </c>
      <c r="E4467" s="707">
        <v>0</v>
      </c>
      <c r="F4467" s="627">
        <v>33.320000000000007</v>
      </c>
      <c r="G4467" s="867">
        <v>41</v>
      </c>
      <c r="H4467" s="867">
        <v>22.8</v>
      </c>
      <c r="I4467" s="867">
        <v>72</v>
      </c>
      <c r="J4467" s="739">
        <v>27</v>
      </c>
      <c r="K4467" s="707">
        <v>0</v>
      </c>
      <c r="L4467" s="627">
        <v>7.2799999999999994</v>
      </c>
      <c r="M4467" s="740">
        <v>1.7</v>
      </c>
      <c r="N4467" s="740">
        <v>1.59</v>
      </c>
      <c r="O4467" s="740">
        <f t="shared" si="828"/>
        <v>1.645</v>
      </c>
      <c r="P4467" s="736">
        <v>9.5</v>
      </c>
      <c r="Q4467" s="868">
        <v>6.6</v>
      </c>
    </row>
    <row r="4468" spans="1:17" x14ac:dyDescent="0.35">
      <c r="A4468" s="689">
        <v>31</v>
      </c>
      <c r="B4468" s="581">
        <v>30.119999999999997</v>
      </c>
      <c r="C4468" s="581">
        <v>33.36</v>
      </c>
      <c r="D4468" s="627">
        <v>34.280000000000008</v>
      </c>
      <c r="E4468" s="707">
        <v>0</v>
      </c>
      <c r="F4468" s="627">
        <v>33.36</v>
      </c>
      <c r="G4468" s="743">
        <v>42</v>
      </c>
      <c r="H4468" s="743">
        <v>21.2</v>
      </c>
      <c r="I4468" s="743">
        <v>88</v>
      </c>
      <c r="J4468" s="739">
        <v>40</v>
      </c>
      <c r="K4468" s="707">
        <v>0</v>
      </c>
      <c r="L4468" s="627">
        <v>2.64</v>
      </c>
      <c r="M4468" s="740">
        <v>1.46</v>
      </c>
      <c r="N4468" s="740">
        <v>0.56999999999999995</v>
      </c>
      <c r="O4468" s="740">
        <f t="shared" si="828"/>
        <v>1.0149999999999999</v>
      </c>
      <c r="P4468" s="736">
        <v>2.1</v>
      </c>
      <c r="Q4468" s="868"/>
    </row>
    <row r="4469" spans="1:17" x14ac:dyDescent="0.35">
      <c r="A4469" s="580" t="s">
        <v>16</v>
      </c>
      <c r="B4469" s="583">
        <f>SUM(B4458:B4467)</f>
        <v>388.92000000000007</v>
      </c>
      <c r="C4469" s="583">
        <f>SUM(C4458:C4467)</f>
        <v>344.40000000000003</v>
      </c>
      <c r="D4469" s="583">
        <f>SUM(D4458:D4467)</f>
        <v>344.6</v>
      </c>
      <c r="E4469" s="583"/>
      <c r="F4469" s="583">
        <f>SUM(F4458:F4467)</f>
        <v>332.58000000000004</v>
      </c>
      <c r="G4469" s="583">
        <f>SUM(G4458:G4467)</f>
        <v>418.2</v>
      </c>
      <c r="H4469" s="583">
        <f>SUM(H4458:H4467)</f>
        <v>217.8</v>
      </c>
      <c r="I4469" s="583">
        <f>SUM(I4458:I4467)</f>
        <v>763</v>
      </c>
      <c r="J4469" s="583">
        <f>SUM(J4458:J4467)</f>
        <v>246</v>
      </c>
      <c r="K4469" s="583"/>
      <c r="L4469" s="583">
        <f>SUM(L4458:L4467)</f>
        <v>83.14</v>
      </c>
      <c r="M4469" s="583">
        <f>SUM(M4458:M4467)</f>
        <v>12.59</v>
      </c>
      <c r="N4469" s="583">
        <f>SUM(N4458:N4467)</f>
        <v>8.4499999999999993</v>
      </c>
      <c r="O4469" s="583">
        <f t="shared" ref="O4469" si="833">SUM(O4458:O4467)</f>
        <v>10.52</v>
      </c>
      <c r="P4469" s="583"/>
      <c r="Q4469" s="870"/>
    </row>
    <row r="4470" spans="1:17" x14ac:dyDescent="0.35">
      <c r="A4470" s="580" t="s">
        <v>18</v>
      </c>
      <c r="B4470" s="583">
        <f>AVERAGE(B4458:B4468)</f>
        <v>38.094545454545461</v>
      </c>
      <c r="C4470" s="583">
        <f>AVERAGE(C4458:C4468)</f>
        <v>34.341818181818184</v>
      </c>
      <c r="D4470" s="583">
        <f>AVERAGE(D4458:D4468)</f>
        <v>34.443636363636365</v>
      </c>
      <c r="E4470" s="583"/>
      <c r="F4470" s="583">
        <f>AVERAGE(F4458:F4468)</f>
        <v>33.267272727272733</v>
      </c>
      <c r="G4470" s="583">
        <f>AVERAGE(G4458:G4468)</f>
        <v>41.836363636363636</v>
      </c>
      <c r="H4470" s="583">
        <f>AVERAGE(H4458:H4468)</f>
        <v>21.727272727272727</v>
      </c>
      <c r="I4470" s="583">
        <f>AVERAGE(I4458:I4468)</f>
        <v>77.36363636363636</v>
      </c>
      <c r="J4470" s="583">
        <f>AVERAGE(J4458:J4468)</f>
        <v>26</v>
      </c>
      <c r="K4470" s="583"/>
      <c r="L4470" s="583">
        <f>AVERAGE(L4458:L4468)</f>
        <v>7.7981818181818179</v>
      </c>
      <c r="M4470" s="583">
        <f>AVERAGE(M4458:M4468)</f>
        <v>1.2772727272727273</v>
      </c>
      <c r="N4470" s="583">
        <f>AVERAGE(N4458:N4468)</f>
        <v>0.82</v>
      </c>
      <c r="O4470" s="583">
        <f t="shared" ref="O4470" si="834">AVERAGE(O4458:O4468)</f>
        <v>1.0486363636363636</v>
      </c>
      <c r="P4470" s="583"/>
      <c r="Q4470" s="870"/>
    </row>
    <row r="4471" spans="1:17" x14ac:dyDescent="0.35">
      <c r="A4471" s="580" t="s">
        <v>20</v>
      </c>
      <c r="B4471" s="583">
        <f>B4469+B4456+B4444</f>
        <v>1163.2</v>
      </c>
      <c r="C4471" s="583">
        <f>C4469+C4456+C4444</f>
        <v>1036.3600000000001</v>
      </c>
      <c r="D4471" s="583">
        <f>D4469+D4456+D4444</f>
        <v>1024.5999999999999</v>
      </c>
      <c r="E4471" s="583"/>
      <c r="F4471" s="583">
        <f>F4469+F4456+F4444</f>
        <v>993.33999999999992</v>
      </c>
      <c r="G4471" s="583">
        <f>G4469+G4456+G4444</f>
        <v>1257.2</v>
      </c>
      <c r="H4471" s="583">
        <f>H4469+H4456+H4444</f>
        <v>660.2</v>
      </c>
      <c r="I4471" s="583">
        <f>I4469+I4456+I4444</f>
        <v>2179</v>
      </c>
      <c r="J4471" s="583">
        <f>J4469+J4456+J4444</f>
        <v>789</v>
      </c>
      <c r="K4471" s="583"/>
      <c r="L4471" s="583">
        <f>L4469+L4456+L4444</f>
        <v>255.53999999999996</v>
      </c>
      <c r="M4471" s="583">
        <f>M4469+M4456+M4444</f>
        <v>37.44</v>
      </c>
      <c r="N4471" s="583">
        <f>N4469+N4456+N4444</f>
        <v>24.759999999999998</v>
      </c>
      <c r="O4471" s="583">
        <f t="shared" ref="O4471" si="835">O4469+O4456+O4444</f>
        <v>31.1</v>
      </c>
      <c r="P4471" s="583"/>
      <c r="Q4471" s="870"/>
    </row>
    <row r="4472" spans="1:17" x14ac:dyDescent="0.35">
      <c r="A4472" s="580" t="s">
        <v>21</v>
      </c>
      <c r="B4472" s="691">
        <f>B4471/31</f>
        <v>37.522580645161291</v>
      </c>
      <c r="C4472" s="691">
        <f>C4471/31</f>
        <v>33.43096774193549</v>
      </c>
      <c r="D4472" s="691">
        <f>D4471/31</f>
        <v>33.051612903225802</v>
      </c>
      <c r="E4472" s="691"/>
      <c r="F4472" s="691">
        <f>F4471/31</f>
        <v>32.043225806451609</v>
      </c>
      <c r="G4472" s="691">
        <f>G4471/31</f>
        <v>40.554838709677419</v>
      </c>
      <c r="H4472" s="691">
        <f>H4471/31</f>
        <v>21.296774193548387</v>
      </c>
      <c r="I4472" s="691">
        <f>I4471/31</f>
        <v>70.290322580645167</v>
      </c>
      <c r="J4472" s="691">
        <f>J4471/31</f>
        <v>25.451612903225808</v>
      </c>
      <c r="K4472" s="691"/>
      <c r="L4472" s="691">
        <f>L4471/31</f>
        <v>8.243225806451612</v>
      </c>
      <c r="M4472" s="691">
        <f>M4471/31</f>
        <v>1.207741935483871</v>
      </c>
      <c r="N4472" s="691">
        <f>N4471/31</f>
        <v>0.79870967741935472</v>
      </c>
      <c r="O4472" s="691">
        <f t="shared" ref="O4472" si="836">O4471/31</f>
        <v>1.0032258064516129</v>
      </c>
      <c r="P4472" s="691"/>
      <c r="Q4472" s="871"/>
    </row>
    <row r="4473" spans="1:17" x14ac:dyDescent="0.35">
      <c r="A4473" s="634"/>
      <c r="B4473" s="634"/>
      <c r="C4473" s="634"/>
      <c r="D4473" s="634"/>
      <c r="E4473" s="634"/>
      <c r="F4473" s="634"/>
      <c r="G4473" s="634"/>
      <c r="H4473" s="634"/>
      <c r="I4473" s="634"/>
      <c r="J4473" s="634"/>
      <c r="K4473" s="634"/>
      <c r="L4473" s="634"/>
      <c r="M4473" s="634"/>
      <c r="N4473" s="634"/>
      <c r="O4473" s="634"/>
      <c r="P4473" s="634"/>
      <c r="Q4473" s="634"/>
    </row>
    <row r="4474" spans="1:17" x14ac:dyDescent="0.35">
      <c r="A4474" s="634"/>
      <c r="B4474" s="634"/>
      <c r="C4474" s="634"/>
      <c r="D4474" s="634"/>
      <c r="E4474" s="634"/>
      <c r="F4474" s="634"/>
      <c r="G4474" s="634"/>
      <c r="H4474" s="634"/>
      <c r="I4474" s="634"/>
      <c r="J4474" s="634"/>
      <c r="K4474" s="634"/>
      <c r="L4474" s="634"/>
      <c r="M4474" s="634"/>
      <c r="N4474" s="634"/>
      <c r="O4474" s="634"/>
      <c r="P4474" s="634"/>
      <c r="Q4474" s="634"/>
    </row>
    <row r="4475" spans="1:17" x14ac:dyDescent="0.35">
      <c r="A4475" s="634"/>
      <c r="B4475" s="634"/>
      <c r="C4475" s="634"/>
      <c r="D4475" s="634"/>
      <c r="E4475" s="634"/>
      <c r="F4475" s="634"/>
      <c r="G4475" s="634"/>
      <c r="H4475" s="634"/>
      <c r="I4475" s="634"/>
      <c r="J4475" s="634"/>
      <c r="K4475" s="634"/>
      <c r="L4475" s="634"/>
      <c r="M4475" s="634"/>
      <c r="N4475" s="634"/>
      <c r="O4475" s="634"/>
      <c r="P4475" s="634"/>
      <c r="Q4475" s="634"/>
    </row>
    <row r="4476" spans="1:17" ht="15" thickBot="1" x14ac:dyDescent="0.4">
      <c r="A4476" s="634"/>
      <c r="B4476" s="1589" t="s">
        <v>455</v>
      </c>
      <c r="C4476" s="1589"/>
      <c r="D4476" s="1589"/>
      <c r="E4476" s="1589"/>
      <c r="F4476" s="1589"/>
      <c r="G4476" s="1589"/>
      <c r="H4476" s="1589"/>
      <c r="I4476" s="1589"/>
      <c r="J4476" s="1589"/>
      <c r="K4476" s="1589"/>
      <c r="L4476" s="1589"/>
      <c r="M4476" s="1589"/>
      <c r="N4476" s="658"/>
      <c r="O4476" s="658"/>
      <c r="P4476" s="657"/>
      <c r="Q4476" s="634"/>
    </row>
    <row r="4477" spans="1:17" ht="32.25" customHeight="1" x14ac:dyDescent="0.35">
      <c r="A4477" s="1569" t="s">
        <v>1</v>
      </c>
      <c r="B4477" s="1460" t="s">
        <v>23</v>
      </c>
      <c r="C4477" s="1578"/>
      <c r="D4477" s="1578"/>
      <c r="E4477" s="1578"/>
      <c r="F4477" s="1571"/>
      <c r="G4477" s="1460" t="s">
        <v>24</v>
      </c>
      <c r="H4477" s="1571"/>
      <c r="I4477" s="1460" t="s">
        <v>4</v>
      </c>
      <c r="J4477" s="1571"/>
      <c r="K4477" s="1572" t="s">
        <v>5</v>
      </c>
      <c r="L4477" s="1573"/>
      <c r="M4477" s="1590" t="s">
        <v>6</v>
      </c>
      <c r="N4477" s="1591"/>
      <c r="O4477" s="1592"/>
      <c r="P4477" s="1593" t="s">
        <v>7</v>
      </c>
      <c r="Q4477" s="1593" t="s">
        <v>8</v>
      </c>
    </row>
    <row r="4478" spans="1:17" ht="26.5" thickBot="1" x14ac:dyDescent="0.4">
      <c r="A4478" s="1597"/>
      <c r="B4478" s="568" t="s">
        <v>396</v>
      </c>
      <c r="C4478" s="568" t="s">
        <v>399</v>
      </c>
      <c r="D4478" s="709" t="s">
        <v>322</v>
      </c>
      <c r="E4478" s="709" t="s">
        <v>228</v>
      </c>
      <c r="F4478" s="709" t="s">
        <v>229</v>
      </c>
      <c r="G4478" s="568" t="s">
        <v>9</v>
      </c>
      <c r="H4478" s="568" t="s">
        <v>10</v>
      </c>
      <c r="I4478" s="568" t="s">
        <v>9</v>
      </c>
      <c r="J4478" s="568" t="s">
        <v>10</v>
      </c>
      <c r="K4478" s="568" t="s">
        <v>11</v>
      </c>
      <c r="L4478" s="568" t="s">
        <v>12</v>
      </c>
      <c r="M4478" s="606" t="s">
        <v>13</v>
      </c>
      <c r="N4478" s="606" t="s">
        <v>14</v>
      </c>
      <c r="O4478" s="606" t="s">
        <v>15</v>
      </c>
      <c r="P4478" s="1579"/>
      <c r="Q4478" s="1579"/>
    </row>
    <row r="4479" spans="1:17" ht="15" thickBot="1" x14ac:dyDescent="0.4">
      <c r="A4479" s="735">
        <v>1</v>
      </c>
      <c r="B4479" s="627">
        <v>37.04</v>
      </c>
      <c r="C4479" s="627">
        <v>33.239999999999995</v>
      </c>
      <c r="D4479" s="627">
        <v>33.04</v>
      </c>
      <c r="E4479" s="707">
        <v>0</v>
      </c>
      <c r="F4479" s="627">
        <v>33.4</v>
      </c>
      <c r="G4479" s="581">
        <v>40.4</v>
      </c>
      <c r="H4479" s="581">
        <v>21.2</v>
      </c>
      <c r="I4479" s="865">
        <v>88</v>
      </c>
      <c r="J4479" s="747">
        <v>30</v>
      </c>
      <c r="K4479" s="707">
        <v>0</v>
      </c>
      <c r="L4479" s="737">
        <v>6</v>
      </c>
      <c r="M4479" s="808">
        <v>1.1299999999999999</v>
      </c>
      <c r="N4479" s="808">
        <v>1.32</v>
      </c>
      <c r="O4479" s="740">
        <f>AVERAGE(M4479:N4479)</f>
        <v>1.2250000000000001</v>
      </c>
      <c r="P4479" s="581">
        <v>10</v>
      </c>
      <c r="Q4479" s="864">
        <v>8.6</v>
      </c>
    </row>
    <row r="4480" spans="1:17" ht="15" thickBot="1" x14ac:dyDescent="0.4">
      <c r="A4480" s="735">
        <v>2</v>
      </c>
      <c r="B4480" s="581">
        <v>32.44</v>
      </c>
      <c r="C4480" s="581">
        <v>32.96</v>
      </c>
      <c r="D4480" s="627">
        <v>33.160000000000004</v>
      </c>
      <c r="E4480" s="707">
        <v>0</v>
      </c>
      <c r="F4480" s="707">
        <v>33.4</v>
      </c>
      <c r="G4480" s="581">
        <v>41</v>
      </c>
      <c r="H4480" s="581">
        <v>21</v>
      </c>
      <c r="I4480" s="865">
        <v>92</v>
      </c>
      <c r="J4480" s="747">
        <v>35</v>
      </c>
      <c r="K4480" s="707">
        <v>0</v>
      </c>
      <c r="L4480" s="732">
        <v>4.8599999999999994</v>
      </c>
      <c r="M4480" s="808">
        <v>1.04</v>
      </c>
      <c r="N4480" s="808">
        <v>0.28999999999999998</v>
      </c>
      <c r="O4480" s="740">
        <f t="shared" ref="O4480:O4512" si="837">AVERAGE(M4480:N4480)</f>
        <v>0.66500000000000004</v>
      </c>
      <c r="P4480" s="581">
        <v>6.2</v>
      </c>
      <c r="Q4480" s="864">
        <v>0</v>
      </c>
    </row>
    <row r="4481" spans="1:17" ht="15" thickBot="1" x14ac:dyDescent="0.4">
      <c r="A4481" s="594">
        <v>3</v>
      </c>
      <c r="B4481" s="581">
        <v>32.519999999999996</v>
      </c>
      <c r="C4481" s="581">
        <v>32.239999999999995</v>
      </c>
      <c r="D4481" s="627">
        <v>32.799999999999997</v>
      </c>
      <c r="E4481" s="707">
        <v>0</v>
      </c>
      <c r="F4481" s="627">
        <v>33.28</v>
      </c>
      <c r="G4481" s="580">
        <v>39.6</v>
      </c>
      <c r="H4481" s="580">
        <v>21.2</v>
      </c>
      <c r="I4481" s="865">
        <v>88</v>
      </c>
      <c r="J4481" s="747">
        <v>27</v>
      </c>
      <c r="K4481" s="707">
        <v>0</v>
      </c>
      <c r="L4481" s="732">
        <v>6.82</v>
      </c>
      <c r="M4481" s="808">
        <v>1.44</v>
      </c>
      <c r="N4481" s="808">
        <v>0.66</v>
      </c>
      <c r="O4481" s="740">
        <f t="shared" si="837"/>
        <v>1.05</v>
      </c>
      <c r="P4481" s="581">
        <v>7.3</v>
      </c>
      <c r="Q4481" s="864">
        <v>0</v>
      </c>
    </row>
    <row r="4482" spans="1:17" ht="15" thickBot="1" x14ac:dyDescent="0.4">
      <c r="A4482" s="594">
        <v>4</v>
      </c>
      <c r="B4482" s="627">
        <v>30.35</v>
      </c>
      <c r="C4482" s="627">
        <v>32.799999999999997</v>
      </c>
      <c r="D4482" s="581">
        <v>32.839999999999996</v>
      </c>
      <c r="E4482" s="707">
        <v>0</v>
      </c>
      <c r="F4482" s="627">
        <v>33.320000000000007</v>
      </c>
      <c r="G4482" s="581">
        <v>39.6</v>
      </c>
      <c r="H4482" s="581">
        <v>22.6</v>
      </c>
      <c r="I4482" s="865">
        <v>88</v>
      </c>
      <c r="J4482" s="747">
        <v>41</v>
      </c>
      <c r="K4482" s="707">
        <v>0</v>
      </c>
      <c r="L4482" s="732">
        <v>5.38</v>
      </c>
      <c r="M4482" s="808">
        <v>1.6</v>
      </c>
      <c r="N4482" s="640">
        <v>0.35</v>
      </c>
      <c r="O4482" s="740">
        <f t="shared" si="837"/>
        <v>0.97500000000000009</v>
      </c>
      <c r="P4482" s="740">
        <v>4</v>
      </c>
      <c r="Q4482" s="864">
        <v>0</v>
      </c>
    </row>
    <row r="4483" spans="1:17" ht="15" thickBot="1" x14ac:dyDescent="0.4">
      <c r="A4483" s="594">
        <v>5</v>
      </c>
      <c r="B4483" s="627">
        <v>34.840000000000003</v>
      </c>
      <c r="C4483" s="627">
        <v>32.72</v>
      </c>
      <c r="D4483" s="581">
        <v>32.799999999999997</v>
      </c>
      <c r="E4483" s="707">
        <v>0</v>
      </c>
      <c r="F4483" s="627">
        <v>33.4</v>
      </c>
      <c r="G4483" s="581">
        <v>38.200000000000003</v>
      </c>
      <c r="H4483" s="581">
        <v>21</v>
      </c>
      <c r="I4483" s="865">
        <v>92</v>
      </c>
      <c r="J4483" s="747">
        <v>37</v>
      </c>
      <c r="K4483" s="707">
        <v>0</v>
      </c>
      <c r="L4483" s="732">
        <v>7.16</v>
      </c>
      <c r="M4483" s="640">
        <v>1.86</v>
      </c>
      <c r="N4483" s="813">
        <v>1.4</v>
      </c>
      <c r="O4483" s="740">
        <f t="shared" si="837"/>
        <v>1.63</v>
      </c>
      <c r="P4483" s="740">
        <v>8</v>
      </c>
      <c r="Q4483" s="864">
        <v>19.399999999999999</v>
      </c>
    </row>
    <row r="4484" spans="1:17" ht="15" thickBot="1" x14ac:dyDescent="0.4">
      <c r="A4484" s="594">
        <v>6</v>
      </c>
      <c r="B4484" s="604">
        <v>32.68</v>
      </c>
      <c r="C4484" s="581">
        <v>32.4</v>
      </c>
      <c r="D4484" s="581">
        <v>32.840000000000003</v>
      </c>
      <c r="E4484" s="707">
        <v>0</v>
      </c>
      <c r="F4484" s="627">
        <v>33.24</v>
      </c>
      <c r="G4484" s="581">
        <v>39.200000000000003</v>
      </c>
      <c r="H4484" s="581">
        <v>19.2</v>
      </c>
      <c r="I4484" s="865">
        <v>92</v>
      </c>
      <c r="J4484" s="747">
        <v>42</v>
      </c>
      <c r="K4484" s="707">
        <v>0</v>
      </c>
      <c r="L4484" s="732">
        <v>6.26</v>
      </c>
      <c r="M4484" s="813">
        <v>1.1000000000000001</v>
      </c>
      <c r="N4484" s="640">
        <v>0.84</v>
      </c>
      <c r="O4484" s="740">
        <f t="shared" si="837"/>
        <v>0.97</v>
      </c>
      <c r="P4484" s="740">
        <v>9.3000000000000007</v>
      </c>
      <c r="Q4484" s="670">
        <v>4.4000000000000004</v>
      </c>
    </row>
    <row r="4485" spans="1:17" ht="15" thickBot="1" x14ac:dyDescent="0.4">
      <c r="A4485" s="594">
        <v>7</v>
      </c>
      <c r="B4485" s="581">
        <v>31.639999999999997</v>
      </c>
      <c r="C4485" s="581">
        <v>31.919999999999998</v>
      </c>
      <c r="D4485" s="627">
        <v>32.36</v>
      </c>
      <c r="E4485" s="707">
        <v>0</v>
      </c>
      <c r="F4485" s="627">
        <v>33.200000000000003</v>
      </c>
      <c r="G4485" s="581">
        <v>38.6</v>
      </c>
      <c r="H4485" s="581">
        <v>19.2</v>
      </c>
      <c r="I4485" s="865">
        <v>92</v>
      </c>
      <c r="J4485" s="747">
        <v>49</v>
      </c>
      <c r="K4485" s="707">
        <v>0</v>
      </c>
      <c r="L4485" s="732">
        <v>4.9000000000000004</v>
      </c>
      <c r="M4485" s="640">
        <v>1.05</v>
      </c>
      <c r="N4485" s="813">
        <v>0.28000000000000003</v>
      </c>
      <c r="O4485" s="740">
        <f t="shared" si="837"/>
        <v>0.66500000000000004</v>
      </c>
      <c r="P4485" s="740">
        <v>5.3</v>
      </c>
      <c r="Q4485" s="864">
        <v>0</v>
      </c>
    </row>
    <row r="4486" spans="1:17" ht="15" thickBot="1" x14ac:dyDescent="0.4">
      <c r="A4486" s="594">
        <v>8</v>
      </c>
      <c r="B4486" s="581">
        <v>34.68</v>
      </c>
      <c r="C4486" s="581">
        <v>36.119999999999997</v>
      </c>
      <c r="D4486" s="627">
        <v>32.479999999999997</v>
      </c>
      <c r="E4486" s="707">
        <v>0</v>
      </c>
      <c r="F4486" s="627">
        <v>33.200000000000003</v>
      </c>
      <c r="G4486" s="671">
        <v>38</v>
      </c>
      <c r="H4486" s="671">
        <v>21.2</v>
      </c>
      <c r="I4486" s="865">
        <v>84</v>
      </c>
      <c r="J4486" s="747">
        <v>41</v>
      </c>
      <c r="K4486" s="707">
        <v>0</v>
      </c>
      <c r="L4486" s="732">
        <v>7.5</v>
      </c>
      <c r="M4486" s="813">
        <v>1.38</v>
      </c>
      <c r="N4486" s="808">
        <v>0.33</v>
      </c>
      <c r="O4486" s="740">
        <f t="shared" si="837"/>
        <v>0.85499999999999998</v>
      </c>
      <c r="P4486" s="740">
        <v>7.15</v>
      </c>
      <c r="Q4486" s="864">
        <v>0</v>
      </c>
    </row>
    <row r="4487" spans="1:17" ht="15" thickBot="1" x14ac:dyDescent="0.4">
      <c r="A4487" s="594">
        <v>9</v>
      </c>
      <c r="B4487" s="581">
        <v>33.28</v>
      </c>
      <c r="C4487" s="581">
        <v>32.28</v>
      </c>
      <c r="D4487" s="627">
        <v>32.679999999999993</v>
      </c>
      <c r="E4487" s="707">
        <v>0</v>
      </c>
      <c r="F4487" s="627">
        <v>33.200000000000003</v>
      </c>
      <c r="G4487" s="671">
        <v>39.200000000000003</v>
      </c>
      <c r="H4487" s="671">
        <v>21</v>
      </c>
      <c r="I4487" s="865">
        <v>92</v>
      </c>
      <c r="J4487" s="747">
        <v>37</v>
      </c>
      <c r="K4487" s="707">
        <v>0</v>
      </c>
      <c r="L4487" s="732">
        <v>5.7</v>
      </c>
      <c r="M4487" s="813">
        <v>1.25</v>
      </c>
      <c r="N4487" s="813">
        <v>0.59</v>
      </c>
      <c r="O4487" s="740">
        <f t="shared" si="837"/>
        <v>0.91999999999999993</v>
      </c>
      <c r="P4487" s="740">
        <v>6.5</v>
      </c>
      <c r="Q4487" s="864">
        <v>14</v>
      </c>
    </row>
    <row r="4488" spans="1:17" ht="15" thickBot="1" x14ac:dyDescent="0.4">
      <c r="A4488" s="735">
        <v>10</v>
      </c>
      <c r="B4488" s="581">
        <v>32.4</v>
      </c>
      <c r="C4488" s="581">
        <v>32.08</v>
      </c>
      <c r="D4488" s="627">
        <v>32.6</v>
      </c>
      <c r="E4488" s="707">
        <v>0</v>
      </c>
      <c r="F4488" s="627">
        <v>33</v>
      </c>
      <c r="G4488" s="671">
        <v>37.200000000000003</v>
      </c>
      <c r="H4488" s="671">
        <v>20.8</v>
      </c>
      <c r="I4488" s="865">
        <v>92</v>
      </c>
      <c r="J4488" s="747">
        <v>37</v>
      </c>
      <c r="K4488" s="707">
        <v>0</v>
      </c>
      <c r="L4488" s="732">
        <v>6.28</v>
      </c>
      <c r="M4488" s="813">
        <v>1.24</v>
      </c>
      <c r="N4488" s="640">
        <v>0.87</v>
      </c>
      <c r="O4488" s="740">
        <f t="shared" si="837"/>
        <v>1.0549999999999999</v>
      </c>
      <c r="P4488" s="740">
        <v>6.3</v>
      </c>
      <c r="Q4488" s="864">
        <v>6.5</v>
      </c>
    </row>
    <row r="4489" spans="1:17" x14ac:dyDescent="0.35">
      <c r="A4489" s="580" t="s">
        <v>16</v>
      </c>
      <c r="B4489" s="581">
        <f>SUM(B4479:B4488)</f>
        <v>331.87</v>
      </c>
      <c r="C4489" s="581">
        <f>SUM(C4479:C4488)</f>
        <v>328.75999999999993</v>
      </c>
      <c r="D4489" s="581">
        <f>SUM(D4479:D4488)</f>
        <v>327.60000000000002</v>
      </c>
      <c r="E4489" s="707">
        <v>0</v>
      </c>
      <c r="F4489" s="581">
        <f>SUM(F4479:F4488)</f>
        <v>332.64</v>
      </c>
      <c r="G4489" s="581">
        <f>SUM(G4479:G4488)</f>
        <v>391</v>
      </c>
      <c r="H4489" s="581">
        <f>SUM(H4479:H4488)</f>
        <v>208.4</v>
      </c>
      <c r="I4489" s="581">
        <f>SUM(I4479:I4488)</f>
        <v>900</v>
      </c>
      <c r="J4489" s="581">
        <f>SUM(J4479:J4488)</f>
        <v>376</v>
      </c>
      <c r="K4489" s="707">
        <v>0</v>
      </c>
      <c r="L4489" s="581">
        <f>SUM(L4479:L4488)</f>
        <v>60.86</v>
      </c>
      <c r="M4489" s="581">
        <f>SUM(M4479:M4488)</f>
        <v>13.090000000000002</v>
      </c>
      <c r="N4489" s="581">
        <f>SUM(N4479:N4488)</f>
        <v>6.93</v>
      </c>
      <c r="O4489" s="740">
        <f t="shared" si="837"/>
        <v>10.010000000000002</v>
      </c>
      <c r="P4489" s="581"/>
      <c r="Q4489" s="581"/>
    </row>
    <row r="4490" spans="1:17" ht="15" thickBot="1" x14ac:dyDescent="0.4">
      <c r="A4490" s="580" t="s">
        <v>18</v>
      </c>
      <c r="B4490" s="581">
        <f>AVERAGE(B4479:B4488)</f>
        <v>33.186999999999998</v>
      </c>
      <c r="C4490" s="581">
        <f>AVERAGE(C4479:C4488)</f>
        <v>32.875999999999991</v>
      </c>
      <c r="D4490" s="581">
        <f>AVERAGE(D4479:D4488)</f>
        <v>32.760000000000005</v>
      </c>
      <c r="E4490" s="707">
        <v>0</v>
      </c>
      <c r="F4490" s="581">
        <f>AVERAGE(F4479:F4488)</f>
        <v>33.263999999999996</v>
      </c>
      <c r="G4490" s="581">
        <f>AVERAGE(G4479:G4488)</f>
        <v>39.1</v>
      </c>
      <c r="H4490" s="581">
        <f>AVERAGE(H4479:H4488)</f>
        <v>20.84</v>
      </c>
      <c r="I4490" s="581">
        <f>AVERAGE(I4479:I4488)</f>
        <v>90</v>
      </c>
      <c r="J4490" s="581">
        <f>AVERAGE(J4479:J4488)</f>
        <v>37.6</v>
      </c>
      <c r="K4490" s="707">
        <v>0</v>
      </c>
      <c r="L4490" s="581">
        <f>AVERAGE(L4479:L4488)</f>
        <v>6.0860000000000003</v>
      </c>
      <c r="M4490" s="581">
        <f>AVERAGE(M4479:M4488)</f>
        <v>1.3090000000000002</v>
      </c>
      <c r="N4490" s="581">
        <f>AVERAGE(N4479:N4488)</f>
        <v>0.69299999999999995</v>
      </c>
      <c r="O4490" s="740">
        <f t="shared" si="837"/>
        <v>1.0010000000000001</v>
      </c>
      <c r="P4490" s="581"/>
      <c r="Q4490" s="581"/>
    </row>
    <row r="4491" spans="1:17" ht="15" thickBot="1" x14ac:dyDescent="0.4">
      <c r="A4491" s="735">
        <v>11</v>
      </c>
      <c r="B4491" s="581">
        <v>30</v>
      </c>
      <c r="C4491" s="581">
        <v>30.8</v>
      </c>
      <c r="D4491" s="627">
        <v>31.96</v>
      </c>
      <c r="E4491" s="707">
        <v>0</v>
      </c>
      <c r="F4491" s="627">
        <v>33.160000000000004</v>
      </c>
      <c r="G4491" s="671">
        <v>36.6</v>
      </c>
      <c r="H4491" s="671">
        <v>20.2</v>
      </c>
      <c r="I4491" s="865">
        <v>84</v>
      </c>
      <c r="J4491" s="747">
        <v>47</v>
      </c>
      <c r="K4491" s="707">
        <v>0</v>
      </c>
      <c r="L4491" s="732">
        <v>3.0200000000000005</v>
      </c>
      <c r="M4491" s="813">
        <v>0.99</v>
      </c>
      <c r="N4491" s="640">
        <v>1.04</v>
      </c>
      <c r="O4491" s="740">
        <f t="shared" si="837"/>
        <v>1.0150000000000001</v>
      </c>
      <c r="P4491" s="581">
        <v>3.3</v>
      </c>
      <c r="Q4491" s="864">
        <v>0</v>
      </c>
    </row>
    <row r="4492" spans="1:17" ht="15" thickBot="1" x14ac:dyDescent="0.4">
      <c r="A4492" s="594">
        <v>12</v>
      </c>
      <c r="B4492" s="581">
        <v>32.480000000000004</v>
      </c>
      <c r="C4492" s="581">
        <v>31.720000000000006</v>
      </c>
      <c r="D4492" s="627">
        <v>31.439999999999998</v>
      </c>
      <c r="E4492" s="707">
        <v>0</v>
      </c>
      <c r="F4492" s="627">
        <v>33.120000000000005</v>
      </c>
      <c r="G4492" s="671">
        <v>35.200000000000003</v>
      </c>
      <c r="H4492" s="671">
        <v>20.2</v>
      </c>
      <c r="I4492" s="865">
        <v>96</v>
      </c>
      <c r="J4492" s="747">
        <v>47</v>
      </c>
      <c r="K4492" s="707">
        <v>0</v>
      </c>
      <c r="L4492" s="732">
        <v>5.7200000000000006</v>
      </c>
      <c r="M4492" s="581">
        <v>1.04</v>
      </c>
      <c r="N4492" s="581">
        <v>1.25</v>
      </c>
      <c r="O4492" s="740">
        <f t="shared" si="837"/>
        <v>1.145</v>
      </c>
      <c r="P4492" s="740">
        <v>7</v>
      </c>
      <c r="Q4492" s="864">
        <v>34.799999999999997</v>
      </c>
    </row>
    <row r="4493" spans="1:17" ht="15" thickBot="1" x14ac:dyDescent="0.4">
      <c r="A4493" s="594">
        <v>13</v>
      </c>
      <c r="B4493" s="581">
        <v>31.24</v>
      </c>
      <c r="C4493" s="671">
        <v>30.76</v>
      </c>
      <c r="D4493" s="675">
        <v>31.360000000000003</v>
      </c>
      <c r="E4493" s="707">
        <v>0</v>
      </c>
      <c r="F4493" s="675">
        <v>33</v>
      </c>
      <c r="G4493" s="671">
        <v>36.6</v>
      </c>
      <c r="H4493" s="671">
        <v>20.2</v>
      </c>
      <c r="I4493" s="865">
        <v>96</v>
      </c>
      <c r="J4493" s="747">
        <v>53</v>
      </c>
      <c r="K4493" s="707">
        <v>0</v>
      </c>
      <c r="L4493" s="732">
        <v>5.4</v>
      </c>
      <c r="M4493" s="675">
        <v>0.98</v>
      </c>
      <c r="N4493" s="626">
        <v>0.52</v>
      </c>
      <c r="O4493" s="740">
        <f t="shared" si="837"/>
        <v>0.75</v>
      </c>
      <c r="P4493" s="740">
        <v>7.3</v>
      </c>
      <c r="Q4493" s="864">
        <v>10.5</v>
      </c>
    </row>
    <row r="4494" spans="1:17" ht="15" thickBot="1" x14ac:dyDescent="0.4">
      <c r="A4494" s="594">
        <v>14</v>
      </c>
      <c r="B4494" s="581">
        <v>28.52</v>
      </c>
      <c r="C4494" s="671">
        <v>29.439999999999998</v>
      </c>
      <c r="D4494" s="675">
        <v>30.639999999999997</v>
      </c>
      <c r="E4494" s="707">
        <v>0</v>
      </c>
      <c r="F4494" s="675">
        <v>33</v>
      </c>
      <c r="G4494" s="671">
        <v>34</v>
      </c>
      <c r="H4494" s="671">
        <v>20</v>
      </c>
      <c r="I4494" s="865">
        <v>96</v>
      </c>
      <c r="J4494" s="747">
        <v>55</v>
      </c>
      <c r="K4494" s="707">
        <v>0</v>
      </c>
      <c r="L4494" s="732">
        <v>2.82</v>
      </c>
      <c r="M4494" s="630">
        <v>0.83</v>
      </c>
      <c r="N4494" s="671">
        <v>0.42</v>
      </c>
      <c r="O4494" s="740">
        <f t="shared" si="837"/>
        <v>0.625</v>
      </c>
      <c r="P4494" s="581">
        <v>2.2999999999999998</v>
      </c>
      <c r="Q4494" s="864"/>
    </row>
    <row r="4495" spans="1:17" ht="15" thickBot="1" x14ac:dyDescent="0.4">
      <c r="A4495" s="594">
        <v>15</v>
      </c>
      <c r="B4495" s="671">
        <v>27.2</v>
      </c>
      <c r="C4495" s="671">
        <v>29.639999999999997</v>
      </c>
      <c r="D4495" s="675">
        <v>29.880000000000003</v>
      </c>
      <c r="E4495" s="707">
        <v>0</v>
      </c>
      <c r="F4495" s="675">
        <v>32.92</v>
      </c>
      <c r="G4495" s="671">
        <v>33.799999999999997</v>
      </c>
      <c r="H4495" s="671">
        <v>21.4</v>
      </c>
      <c r="I4495" s="865">
        <v>96</v>
      </c>
      <c r="J4495" s="747">
        <v>51</v>
      </c>
      <c r="K4495" s="707">
        <v>0</v>
      </c>
      <c r="L4495" s="732">
        <v>3.4</v>
      </c>
      <c r="M4495" s="671">
        <v>1.61</v>
      </c>
      <c r="N4495" s="626">
        <v>0.7</v>
      </c>
      <c r="O4495" s="740">
        <f t="shared" si="837"/>
        <v>1.155</v>
      </c>
      <c r="P4495" s="740">
        <v>6.3</v>
      </c>
      <c r="Q4495" s="864">
        <v>3.2</v>
      </c>
    </row>
    <row r="4496" spans="1:17" ht="15" thickBot="1" x14ac:dyDescent="0.4">
      <c r="A4496" s="594">
        <v>16</v>
      </c>
      <c r="B4496" s="671">
        <v>31.559999999999995</v>
      </c>
      <c r="C4496" s="671">
        <v>30.52</v>
      </c>
      <c r="D4496" s="675">
        <v>30.4</v>
      </c>
      <c r="E4496" s="707">
        <v>0</v>
      </c>
      <c r="F4496" s="675">
        <v>32.879999999999995</v>
      </c>
      <c r="G4496" s="671">
        <v>35.200000000000003</v>
      </c>
      <c r="H4496" s="671">
        <v>21.6</v>
      </c>
      <c r="I4496" s="865">
        <v>88</v>
      </c>
      <c r="J4496" s="747">
        <v>49</v>
      </c>
      <c r="K4496" s="707">
        <v>0</v>
      </c>
      <c r="L4496" s="732">
        <v>6.18</v>
      </c>
      <c r="M4496" s="671">
        <v>1.1000000000000001</v>
      </c>
      <c r="N4496" s="678">
        <v>0.69</v>
      </c>
      <c r="O4496" s="740">
        <f t="shared" si="837"/>
        <v>0.89500000000000002</v>
      </c>
      <c r="P4496" s="740">
        <v>7.3</v>
      </c>
      <c r="Q4496" s="864">
        <v>6.6</v>
      </c>
    </row>
    <row r="4497" spans="1:17" ht="15" thickBot="1" x14ac:dyDescent="0.4">
      <c r="A4497" s="594">
        <v>17</v>
      </c>
      <c r="B4497" s="671">
        <v>28.360000000000003</v>
      </c>
      <c r="C4497" s="671">
        <v>27.28</v>
      </c>
      <c r="D4497" s="675">
        <v>30.279999999999994</v>
      </c>
      <c r="E4497" s="707">
        <v>0</v>
      </c>
      <c r="F4497" s="675">
        <v>32.799999999999997</v>
      </c>
      <c r="G4497" s="581">
        <v>34.799999999999997</v>
      </c>
      <c r="H4497" s="581">
        <v>20</v>
      </c>
      <c r="I4497" s="865">
        <v>96</v>
      </c>
      <c r="J4497" s="747">
        <v>60</v>
      </c>
      <c r="K4497" s="707">
        <v>0</v>
      </c>
      <c r="L4497" s="732">
        <v>3.48</v>
      </c>
      <c r="M4497" s="671">
        <v>1.31</v>
      </c>
      <c r="N4497" s="678">
        <v>0.33</v>
      </c>
      <c r="O4497" s="740">
        <f t="shared" si="837"/>
        <v>0.82000000000000006</v>
      </c>
      <c r="P4497" s="581">
        <v>4.4000000000000004</v>
      </c>
      <c r="Q4497" s="864">
        <v>0</v>
      </c>
    </row>
    <row r="4498" spans="1:17" ht="15" thickBot="1" x14ac:dyDescent="0.4">
      <c r="A4498" s="594">
        <v>18</v>
      </c>
      <c r="B4498" s="671">
        <v>32.559999999999995</v>
      </c>
      <c r="C4498" s="671">
        <v>30.320000000000004</v>
      </c>
      <c r="D4498" s="675">
        <v>29.8</v>
      </c>
      <c r="E4498" s="707">
        <v>0</v>
      </c>
      <c r="F4498" s="675">
        <v>32.799999999999997</v>
      </c>
      <c r="G4498" s="740">
        <v>36.6</v>
      </c>
      <c r="H4498" s="866">
        <v>20.6</v>
      </c>
      <c r="I4498" s="740">
        <v>92</v>
      </c>
      <c r="J4498" s="747">
        <v>51</v>
      </c>
      <c r="K4498" s="707">
        <v>0</v>
      </c>
      <c r="L4498" s="732">
        <v>6.12</v>
      </c>
      <c r="M4498" s="630">
        <v>1.26</v>
      </c>
      <c r="N4498" s="671">
        <v>0.99</v>
      </c>
      <c r="O4498" s="740">
        <f t="shared" si="837"/>
        <v>1.125</v>
      </c>
      <c r="P4498" s="864" t="s">
        <v>164</v>
      </c>
      <c r="Q4498" s="864">
        <v>0</v>
      </c>
    </row>
    <row r="4499" spans="1:17" ht="15" thickBot="1" x14ac:dyDescent="0.4">
      <c r="A4499" s="594">
        <v>19</v>
      </c>
      <c r="B4499" s="671">
        <v>33.08</v>
      </c>
      <c r="C4499" s="671">
        <v>31.52</v>
      </c>
      <c r="D4499" s="675">
        <v>30.68</v>
      </c>
      <c r="E4499" s="707">
        <v>0</v>
      </c>
      <c r="F4499" s="675">
        <v>32.799999999999997</v>
      </c>
      <c r="G4499" s="740">
        <v>35.799999999999997</v>
      </c>
      <c r="H4499" s="740">
        <v>21.4</v>
      </c>
      <c r="I4499" s="866">
        <v>92</v>
      </c>
      <c r="J4499" s="747">
        <v>46</v>
      </c>
      <c r="K4499" s="707">
        <v>0</v>
      </c>
      <c r="L4499" s="732">
        <v>7.9600000000000009</v>
      </c>
      <c r="M4499" s="671">
        <v>0.93</v>
      </c>
      <c r="N4499" s="671">
        <v>0.28000000000000003</v>
      </c>
      <c r="O4499" s="740">
        <f t="shared" si="837"/>
        <v>0.60499999999999998</v>
      </c>
      <c r="P4499" s="864" t="s">
        <v>164</v>
      </c>
      <c r="Q4499" s="864">
        <v>0</v>
      </c>
    </row>
    <row r="4500" spans="1:17" ht="15" thickBot="1" x14ac:dyDescent="0.4">
      <c r="A4500" s="735">
        <v>20</v>
      </c>
      <c r="B4500" s="671">
        <v>34.480000000000004</v>
      </c>
      <c r="C4500" s="671">
        <v>32.480000000000004</v>
      </c>
      <c r="D4500" s="675">
        <v>31.68</v>
      </c>
      <c r="E4500" s="707">
        <v>0</v>
      </c>
      <c r="F4500" s="675">
        <v>32.72</v>
      </c>
      <c r="G4500" s="740">
        <v>36.200000000000003</v>
      </c>
      <c r="H4500" s="740">
        <v>21.6</v>
      </c>
      <c r="I4500" s="740">
        <v>92</v>
      </c>
      <c r="J4500" s="747">
        <v>44</v>
      </c>
      <c r="K4500" s="707">
        <v>0</v>
      </c>
      <c r="L4500" s="732">
        <v>8.32</v>
      </c>
      <c r="M4500" s="758">
        <v>1.26</v>
      </c>
      <c r="N4500" s="568">
        <v>0.69</v>
      </c>
      <c r="O4500" s="740">
        <f t="shared" si="837"/>
        <v>0.97499999999999998</v>
      </c>
      <c r="P4500" s="864" t="s">
        <v>164</v>
      </c>
      <c r="Q4500" s="864">
        <v>12.4</v>
      </c>
    </row>
    <row r="4501" spans="1:17" x14ac:dyDescent="0.35">
      <c r="A4501" s="580" t="s">
        <v>16</v>
      </c>
      <c r="B4501" s="671">
        <f>SUM(B4491:B4500)</f>
        <v>309.48</v>
      </c>
      <c r="C4501" s="671">
        <f>SUM(C4491:C4500)</f>
        <v>304.48</v>
      </c>
      <c r="D4501" s="671">
        <f>SUM(D4491:D4500)</f>
        <v>308.12</v>
      </c>
      <c r="E4501" s="707">
        <v>0</v>
      </c>
      <c r="F4501" s="671">
        <f>SUM(F4491:F4500)</f>
        <v>329.20000000000005</v>
      </c>
      <c r="G4501" s="671">
        <f>SUM(G4491:G4500)</f>
        <v>354.8</v>
      </c>
      <c r="H4501" s="671">
        <f>SUM(H4491:H4500)</f>
        <v>207.2</v>
      </c>
      <c r="I4501" s="671">
        <f>SUM(I4491:I4500)</f>
        <v>928</v>
      </c>
      <c r="J4501" s="671">
        <f>SUM(J4491:J4500)</f>
        <v>503</v>
      </c>
      <c r="K4501" s="707">
        <v>0</v>
      </c>
      <c r="L4501" s="671">
        <f>SUM(L4491:L4500)</f>
        <v>52.42</v>
      </c>
      <c r="M4501" s="671">
        <f>SUM(M4491:M4500)</f>
        <v>11.31</v>
      </c>
      <c r="N4501" s="671">
        <f>SUM(N4491:N4500)</f>
        <v>6.91</v>
      </c>
      <c r="O4501" s="740">
        <f t="shared" si="837"/>
        <v>9.11</v>
      </c>
      <c r="P4501" s="864" t="s">
        <v>164</v>
      </c>
      <c r="Q4501" s="671"/>
    </row>
    <row r="4502" spans="1:17" x14ac:dyDescent="0.35">
      <c r="A4502" s="580" t="s">
        <v>18</v>
      </c>
      <c r="B4502" s="671">
        <f>AVERAGE(B4491:B4500)</f>
        <v>30.948</v>
      </c>
      <c r="C4502" s="671">
        <f>AVERAGE(C4491:C4500)</f>
        <v>30.448</v>
      </c>
      <c r="D4502" s="671">
        <f>AVERAGE(D4491:D4500)</f>
        <v>30.812000000000001</v>
      </c>
      <c r="E4502" s="707">
        <v>0</v>
      </c>
      <c r="F4502" s="671">
        <f>AVERAGE(F4491:F4500)</f>
        <v>32.92</v>
      </c>
      <c r="G4502" s="671">
        <f>AVERAGE(G4491:G4500)</f>
        <v>35.480000000000004</v>
      </c>
      <c r="H4502" s="671">
        <f>AVERAGE(H4491:H4500)</f>
        <v>20.72</v>
      </c>
      <c r="I4502" s="671">
        <f>AVERAGE(I4491:I4500)</f>
        <v>92.8</v>
      </c>
      <c r="J4502" s="671">
        <f>AVERAGE(J4491:J4500)</f>
        <v>50.3</v>
      </c>
      <c r="K4502" s="707">
        <v>0</v>
      </c>
      <c r="L4502" s="671">
        <f>AVERAGE(L4491:L4500)</f>
        <v>5.242</v>
      </c>
      <c r="M4502" s="671">
        <f>AVERAGE(M4491:M4500)</f>
        <v>1.131</v>
      </c>
      <c r="N4502" s="671">
        <f>AVERAGE(N4491:N4500)</f>
        <v>0.69100000000000006</v>
      </c>
      <c r="O4502" s="740">
        <f t="shared" si="837"/>
        <v>0.91100000000000003</v>
      </c>
      <c r="P4502" s="864" t="s">
        <v>164</v>
      </c>
      <c r="Q4502" s="671"/>
    </row>
    <row r="4503" spans="1:17" ht="15" thickBot="1" x14ac:dyDescent="0.4">
      <c r="A4503" s="735">
        <v>21</v>
      </c>
      <c r="B4503" s="671">
        <v>32.28</v>
      </c>
      <c r="C4503" s="671">
        <v>32.119999999999997</v>
      </c>
      <c r="D4503" s="675">
        <v>31.880000000000003</v>
      </c>
      <c r="E4503" s="707">
        <v>0</v>
      </c>
      <c r="F4503" s="675">
        <v>32.68</v>
      </c>
      <c r="G4503" s="740">
        <v>36.4</v>
      </c>
      <c r="H4503" s="740">
        <v>20.399999999999999</v>
      </c>
      <c r="I4503" s="740">
        <v>84</v>
      </c>
      <c r="J4503" s="747">
        <v>42</v>
      </c>
      <c r="K4503" s="707">
        <v>0</v>
      </c>
      <c r="L4503" s="732">
        <v>3.3000000000000003</v>
      </c>
      <c r="M4503" s="627">
        <v>1.06</v>
      </c>
      <c r="N4503" s="627">
        <v>1</v>
      </c>
      <c r="O4503" s="740">
        <f t="shared" si="837"/>
        <v>1.03</v>
      </c>
      <c r="P4503" s="864" t="s">
        <v>164</v>
      </c>
      <c r="Q4503" s="872">
        <v>19.8</v>
      </c>
    </row>
    <row r="4504" spans="1:17" ht="15" thickBot="1" x14ac:dyDescent="0.4">
      <c r="A4504" s="594">
        <v>22</v>
      </c>
      <c r="B4504" s="671">
        <v>27.68</v>
      </c>
      <c r="C4504" s="671">
        <v>29.360000000000003</v>
      </c>
      <c r="D4504" s="675">
        <v>30.919999999999998</v>
      </c>
      <c r="E4504" s="707">
        <v>0</v>
      </c>
      <c r="F4504" s="675">
        <v>32.6</v>
      </c>
      <c r="G4504" s="740">
        <v>33.6</v>
      </c>
      <c r="H4504" s="740">
        <v>20.2</v>
      </c>
      <c r="I4504" s="740">
        <v>96</v>
      </c>
      <c r="J4504" s="739">
        <v>77</v>
      </c>
      <c r="K4504" s="707">
        <v>0</v>
      </c>
      <c r="L4504" s="732">
        <v>2.74</v>
      </c>
      <c r="M4504" s="627">
        <v>0.92</v>
      </c>
      <c r="N4504" s="627">
        <v>0.28999999999999998</v>
      </c>
      <c r="O4504" s="740">
        <f t="shared" si="837"/>
        <v>0.60499999999999998</v>
      </c>
      <c r="P4504" s="864" t="s">
        <v>164</v>
      </c>
      <c r="Q4504" s="864">
        <v>0</v>
      </c>
    </row>
    <row r="4505" spans="1:17" ht="15" thickBot="1" x14ac:dyDescent="0.4">
      <c r="A4505" s="594">
        <v>23</v>
      </c>
      <c r="B4505" s="671">
        <v>31.32</v>
      </c>
      <c r="C4505" s="671">
        <v>30</v>
      </c>
      <c r="D4505" s="675">
        <v>29.72</v>
      </c>
      <c r="E4505" s="707">
        <v>0</v>
      </c>
      <c r="F4505" s="675">
        <v>32.6</v>
      </c>
      <c r="G4505" s="740">
        <v>35</v>
      </c>
      <c r="H4505" s="740">
        <v>19.600000000000001</v>
      </c>
      <c r="I4505" s="740">
        <v>96</v>
      </c>
      <c r="J4505" s="739">
        <v>52</v>
      </c>
      <c r="K4505" s="707">
        <v>0</v>
      </c>
      <c r="L4505" s="732">
        <v>7.28</v>
      </c>
      <c r="M4505" s="740">
        <v>1.1200000000000001</v>
      </c>
      <c r="N4505" s="740">
        <v>0.43</v>
      </c>
      <c r="O4505" s="740">
        <f t="shared" si="837"/>
        <v>0.77500000000000002</v>
      </c>
      <c r="P4505" s="864" t="s">
        <v>164</v>
      </c>
      <c r="Q4505" s="864">
        <v>0</v>
      </c>
    </row>
    <row r="4506" spans="1:17" ht="15" thickBot="1" x14ac:dyDescent="0.4">
      <c r="A4506" s="594">
        <v>24</v>
      </c>
      <c r="B4506" s="671">
        <v>31.68</v>
      </c>
      <c r="C4506" s="671">
        <v>31.080000000000002</v>
      </c>
      <c r="D4506" s="675">
        <v>30.6</v>
      </c>
      <c r="E4506" s="707">
        <v>0</v>
      </c>
      <c r="F4506" s="675">
        <v>32.679999999999993</v>
      </c>
      <c r="G4506" s="740">
        <v>35.4</v>
      </c>
      <c r="H4506" s="740">
        <v>22.6</v>
      </c>
      <c r="I4506" s="740">
        <v>96</v>
      </c>
      <c r="J4506" s="739">
        <v>51</v>
      </c>
      <c r="K4506" s="707">
        <v>0</v>
      </c>
      <c r="L4506" s="732">
        <v>6.98</v>
      </c>
      <c r="M4506" s="740">
        <v>1.4</v>
      </c>
      <c r="N4506" s="740">
        <v>0.84</v>
      </c>
      <c r="O4506" s="740">
        <f t="shared" si="837"/>
        <v>1.1199999999999999</v>
      </c>
      <c r="P4506" s="864" t="s">
        <v>164</v>
      </c>
      <c r="Q4506" s="864">
        <v>5</v>
      </c>
    </row>
    <row r="4507" spans="1:17" ht="15" thickBot="1" x14ac:dyDescent="0.4">
      <c r="A4507" s="594">
        <v>25</v>
      </c>
      <c r="B4507" s="671">
        <v>26.880000000000003</v>
      </c>
      <c r="C4507" s="671">
        <v>30.4</v>
      </c>
      <c r="D4507" s="675">
        <v>30</v>
      </c>
      <c r="E4507" s="707">
        <v>0</v>
      </c>
      <c r="F4507" s="675">
        <v>32.6</v>
      </c>
      <c r="G4507" s="740">
        <v>34</v>
      </c>
      <c r="H4507" s="740">
        <v>21</v>
      </c>
      <c r="I4507" s="740">
        <v>96</v>
      </c>
      <c r="J4507" s="739">
        <v>81</v>
      </c>
      <c r="K4507" s="707">
        <v>0</v>
      </c>
      <c r="L4507" s="732">
        <v>1.42</v>
      </c>
      <c r="M4507" s="740">
        <v>0.98</v>
      </c>
      <c r="N4507" s="740">
        <v>0.34</v>
      </c>
      <c r="O4507" s="740">
        <f t="shared" si="837"/>
        <v>0.66</v>
      </c>
      <c r="P4507" s="864" t="s">
        <v>164</v>
      </c>
      <c r="Q4507" s="864">
        <v>85</v>
      </c>
    </row>
    <row r="4508" spans="1:17" ht="15" thickBot="1" x14ac:dyDescent="0.4">
      <c r="A4508" s="594">
        <v>26</v>
      </c>
      <c r="B4508" s="671">
        <v>29.76</v>
      </c>
      <c r="C4508" s="581">
        <v>29.079999999999995</v>
      </c>
      <c r="D4508" s="627">
        <v>29.2</v>
      </c>
      <c r="E4508" s="707">
        <v>0</v>
      </c>
      <c r="F4508" s="627">
        <v>32.4</v>
      </c>
      <c r="G4508" s="740">
        <v>31</v>
      </c>
      <c r="H4508" s="740">
        <v>20.2</v>
      </c>
      <c r="I4508" s="740">
        <v>96</v>
      </c>
      <c r="J4508" s="739">
        <v>65</v>
      </c>
      <c r="K4508" s="707">
        <v>0</v>
      </c>
      <c r="L4508" s="732">
        <v>3.84</v>
      </c>
      <c r="M4508" s="740">
        <v>1.57</v>
      </c>
      <c r="N4508" s="740">
        <v>0.97</v>
      </c>
      <c r="O4508" s="740">
        <f t="shared" si="837"/>
        <v>1.27</v>
      </c>
      <c r="P4508" s="864" t="s">
        <v>164</v>
      </c>
      <c r="Q4508" s="670">
        <v>10</v>
      </c>
    </row>
    <row r="4509" spans="1:17" ht="15" thickBot="1" x14ac:dyDescent="0.4">
      <c r="A4509" s="594">
        <v>27</v>
      </c>
      <c r="B4509" s="671">
        <v>32.36</v>
      </c>
      <c r="C4509" s="581">
        <v>29.880000000000003</v>
      </c>
      <c r="D4509" s="627">
        <v>29.4</v>
      </c>
      <c r="E4509" s="707">
        <v>0</v>
      </c>
      <c r="F4509" s="627">
        <v>32.4</v>
      </c>
      <c r="G4509" s="740">
        <v>33.799999999999997</v>
      </c>
      <c r="H4509" s="740">
        <v>21</v>
      </c>
      <c r="I4509" s="740">
        <v>92</v>
      </c>
      <c r="J4509" s="739">
        <v>53</v>
      </c>
      <c r="K4509" s="707">
        <v>0</v>
      </c>
      <c r="L4509" s="732">
        <v>6.52</v>
      </c>
      <c r="M4509" s="740">
        <v>0.76</v>
      </c>
      <c r="N4509" s="740">
        <v>0.32</v>
      </c>
      <c r="O4509" s="740">
        <f t="shared" si="837"/>
        <v>0.54</v>
      </c>
      <c r="P4509" s="864" t="s">
        <v>164</v>
      </c>
      <c r="Q4509" s="864">
        <v>0</v>
      </c>
    </row>
    <row r="4510" spans="1:17" x14ac:dyDescent="0.35">
      <c r="A4510" s="594">
        <v>28</v>
      </c>
      <c r="B4510" s="581">
        <v>34.72</v>
      </c>
      <c r="C4510" s="581">
        <v>31.6</v>
      </c>
      <c r="D4510" s="627">
        <v>30.639999999999997</v>
      </c>
      <c r="E4510" s="707">
        <v>0</v>
      </c>
      <c r="F4510" s="627">
        <v>32.4</v>
      </c>
      <c r="G4510" s="743">
        <v>36</v>
      </c>
      <c r="H4510" s="743">
        <v>20.8</v>
      </c>
      <c r="I4510" s="743">
        <v>88</v>
      </c>
      <c r="J4510" s="739">
        <v>50</v>
      </c>
      <c r="K4510" s="707">
        <v>0</v>
      </c>
      <c r="L4510" s="627">
        <v>6.88</v>
      </c>
      <c r="M4510" s="848">
        <v>1.17</v>
      </c>
      <c r="N4510" s="849">
        <v>0.68</v>
      </c>
      <c r="O4510" s="740">
        <f t="shared" si="837"/>
        <v>0.92500000000000004</v>
      </c>
      <c r="P4510" s="864" t="s">
        <v>164</v>
      </c>
      <c r="Q4510" s="864">
        <v>0</v>
      </c>
    </row>
    <row r="4511" spans="1:17" x14ac:dyDescent="0.35">
      <c r="A4511" s="594">
        <v>29</v>
      </c>
      <c r="B4511" s="581">
        <v>33.200000000000003</v>
      </c>
      <c r="C4511" s="581">
        <v>31.76</v>
      </c>
      <c r="D4511" s="627">
        <v>30.8</v>
      </c>
      <c r="E4511" s="707">
        <v>0</v>
      </c>
      <c r="F4511" s="627">
        <v>32.4</v>
      </c>
      <c r="G4511" s="743">
        <v>34.200000000000003</v>
      </c>
      <c r="H4511" s="743">
        <v>22</v>
      </c>
      <c r="I4511" s="743">
        <v>92</v>
      </c>
      <c r="J4511" s="739">
        <v>57</v>
      </c>
      <c r="K4511" s="707">
        <v>0</v>
      </c>
      <c r="L4511" s="627">
        <v>6.1999999999999993</v>
      </c>
      <c r="M4511" s="740">
        <v>1.3</v>
      </c>
      <c r="N4511" s="740">
        <v>0.56999999999999995</v>
      </c>
      <c r="O4511" s="740">
        <f t="shared" si="837"/>
        <v>0.93500000000000005</v>
      </c>
      <c r="P4511" s="864" t="s">
        <v>164</v>
      </c>
      <c r="Q4511" s="872">
        <v>12</v>
      </c>
    </row>
    <row r="4512" spans="1:17" x14ac:dyDescent="0.35">
      <c r="A4512" s="594">
        <v>30</v>
      </c>
      <c r="B4512" s="581">
        <v>30.919999999999998</v>
      </c>
      <c r="C4512" s="581">
        <v>30.439999999999998</v>
      </c>
      <c r="D4512" s="627">
        <v>30.68</v>
      </c>
      <c r="E4512" s="707">
        <v>0</v>
      </c>
      <c r="F4512" s="627">
        <v>32.4</v>
      </c>
      <c r="G4512" s="867">
        <v>31</v>
      </c>
      <c r="H4512" s="867">
        <v>21.8</v>
      </c>
      <c r="I4512" s="867">
        <v>96</v>
      </c>
      <c r="J4512" s="739">
        <v>55</v>
      </c>
      <c r="K4512" s="707">
        <v>0</v>
      </c>
      <c r="L4512" s="627">
        <v>3.44</v>
      </c>
      <c r="M4512" s="740">
        <v>0.98</v>
      </c>
      <c r="N4512" s="740">
        <v>0.13</v>
      </c>
      <c r="O4512" s="740">
        <f t="shared" si="837"/>
        <v>0.55499999999999994</v>
      </c>
      <c r="P4512" s="864" t="s">
        <v>164</v>
      </c>
      <c r="Q4512" s="743">
        <v>0</v>
      </c>
    </row>
    <row r="4513" spans="1:17" x14ac:dyDescent="0.35">
      <c r="A4513" s="580" t="s">
        <v>16</v>
      </c>
      <c r="B4513" s="583">
        <f>SUM(B4503:B4512)</f>
        <v>310.8</v>
      </c>
      <c r="C4513" s="583">
        <f>SUM(C4503:C4512)</f>
        <v>305.71999999999997</v>
      </c>
      <c r="D4513" s="583">
        <f>SUM(D4503:D4512)</f>
        <v>303.83999999999997</v>
      </c>
      <c r="E4513" s="707">
        <v>0</v>
      </c>
      <c r="F4513" s="583">
        <f>SUM(F4503:F4512)</f>
        <v>325.15999999999997</v>
      </c>
      <c r="G4513" s="583">
        <f>SUM(G4503:G4512)</f>
        <v>340.4</v>
      </c>
      <c r="H4513" s="583">
        <f>SUM(H4503:H4512)</f>
        <v>209.60000000000002</v>
      </c>
      <c r="I4513" s="583">
        <f>SUM(I4503:I4512)</f>
        <v>932</v>
      </c>
      <c r="J4513" s="583">
        <f>SUM(J4503:J4512)</f>
        <v>583</v>
      </c>
      <c r="K4513" s="707">
        <v>0</v>
      </c>
      <c r="L4513" s="583">
        <f>SUM(L4503:L4512)</f>
        <v>48.599999999999994</v>
      </c>
      <c r="M4513" s="583">
        <f>SUM(M4503:M4512)</f>
        <v>11.260000000000002</v>
      </c>
      <c r="N4513" s="583">
        <f>SUM(N4503:N4512)</f>
        <v>5.57</v>
      </c>
      <c r="O4513" s="583">
        <f t="shared" ref="O4513" si="838">SUM(O4503:O4512)</f>
        <v>8.4150000000000009</v>
      </c>
      <c r="P4513" s="583"/>
      <c r="Q4513" s="583"/>
    </row>
    <row r="4514" spans="1:17" x14ac:dyDescent="0.35">
      <c r="A4514" s="580" t="s">
        <v>18</v>
      </c>
      <c r="B4514" s="583">
        <f>AVERAGE(B4503:B4512)</f>
        <v>31.080000000000002</v>
      </c>
      <c r="C4514" s="583">
        <f>AVERAGE(C4503:C4512)</f>
        <v>30.571999999999996</v>
      </c>
      <c r="D4514" s="583">
        <f>AVERAGE(D4503:D4512)</f>
        <v>30.383999999999997</v>
      </c>
      <c r="E4514" s="707">
        <v>0</v>
      </c>
      <c r="F4514" s="583">
        <f>AVERAGE(F4503:F4512)</f>
        <v>32.515999999999998</v>
      </c>
      <c r="G4514" s="583">
        <f>AVERAGE(G4503:G4512)</f>
        <v>34.04</v>
      </c>
      <c r="H4514" s="583">
        <f>AVERAGE(H4503:H4512)</f>
        <v>20.96</v>
      </c>
      <c r="I4514" s="583">
        <f>AVERAGE(I4503:I4512)</f>
        <v>93.2</v>
      </c>
      <c r="J4514" s="583">
        <f>AVERAGE(J4503:J4512)</f>
        <v>58.3</v>
      </c>
      <c r="K4514" s="707">
        <v>0</v>
      </c>
      <c r="L4514" s="583">
        <f>AVERAGE(L4503:L4512)</f>
        <v>4.8599999999999994</v>
      </c>
      <c r="M4514" s="583">
        <f>AVERAGE(M4503:M4512)</f>
        <v>1.1260000000000001</v>
      </c>
      <c r="N4514" s="583">
        <f>AVERAGE(N4503:N4512)</f>
        <v>0.55700000000000005</v>
      </c>
      <c r="O4514" s="583">
        <f t="shared" ref="O4514" si="839">AVERAGE(O4503:O4512)</f>
        <v>0.84150000000000014</v>
      </c>
      <c r="P4514" s="583"/>
      <c r="Q4514" s="583"/>
    </row>
    <row r="4515" spans="1:17" x14ac:dyDescent="0.35">
      <c r="A4515" s="580" t="s">
        <v>20</v>
      </c>
      <c r="B4515" s="583">
        <f>B4513+B4501+B4489</f>
        <v>952.15</v>
      </c>
      <c r="C4515" s="583">
        <f>C4513+C4501+C4489</f>
        <v>938.96</v>
      </c>
      <c r="D4515" s="583">
        <f>D4513+D4501+D4489</f>
        <v>939.56000000000006</v>
      </c>
      <c r="E4515" s="707">
        <v>0</v>
      </c>
      <c r="F4515" s="583">
        <f>F4513+F4501+F4489</f>
        <v>987</v>
      </c>
      <c r="G4515" s="583">
        <f>G4513+G4501+G4489</f>
        <v>1086.2</v>
      </c>
      <c r="H4515" s="583">
        <f>H4513+H4501+H4489</f>
        <v>625.20000000000005</v>
      </c>
      <c r="I4515" s="583">
        <f>I4513+I4501+I4489</f>
        <v>2760</v>
      </c>
      <c r="J4515" s="583">
        <f>J4513+J4501+J4489</f>
        <v>1462</v>
      </c>
      <c r="K4515" s="707">
        <v>0</v>
      </c>
      <c r="L4515" s="583">
        <f>L4513+L4501+L4489</f>
        <v>161.88</v>
      </c>
      <c r="M4515" s="583">
        <f>M4513+M4501+M4489</f>
        <v>35.660000000000004</v>
      </c>
      <c r="N4515" s="583">
        <f>N4513+N4501+N4489</f>
        <v>19.41</v>
      </c>
      <c r="O4515" s="583">
        <f t="shared" ref="O4515" si="840">O4513+O4501+O4489</f>
        <v>27.535</v>
      </c>
      <c r="P4515" s="583"/>
      <c r="Q4515" s="583"/>
    </row>
    <row r="4516" spans="1:17" x14ac:dyDescent="0.35">
      <c r="A4516" s="580" t="s">
        <v>21</v>
      </c>
      <c r="B4516" s="626">
        <f>B4515/30</f>
        <v>31.738333333333333</v>
      </c>
      <c r="C4516" s="626">
        <f>C4515/30</f>
        <v>31.298666666666669</v>
      </c>
      <c r="D4516" s="626">
        <f>D4515/30</f>
        <v>31.318666666666669</v>
      </c>
      <c r="E4516" s="707">
        <v>0</v>
      </c>
      <c r="F4516" s="626">
        <f>F4515/30</f>
        <v>32.9</v>
      </c>
      <c r="G4516" s="626">
        <f>G4515/30</f>
        <v>36.206666666666671</v>
      </c>
      <c r="H4516" s="626">
        <f>H4515/30</f>
        <v>20.84</v>
      </c>
      <c r="I4516" s="626">
        <f>I4515/30</f>
        <v>92</v>
      </c>
      <c r="J4516" s="626">
        <f>J4515/30</f>
        <v>48.733333333333334</v>
      </c>
      <c r="K4516" s="707">
        <v>0</v>
      </c>
      <c r="L4516" s="626">
        <f>L4515/30</f>
        <v>5.3959999999999999</v>
      </c>
      <c r="M4516" s="626">
        <f>M4515/30</f>
        <v>1.1886666666666668</v>
      </c>
      <c r="N4516" s="626">
        <f>N4515/30</f>
        <v>0.64700000000000002</v>
      </c>
      <c r="O4516" s="626">
        <f t="shared" ref="O4516" si="841">O4515/30</f>
        <v>0.91783333333333339</v>
      </c>
      <c r="P4516" s="626"/>
      <c r="Q4516" s="626"/>
    </row>
    <row r="4517" spans="1:17" x14ac:dyDescent="0.35">
      <c r="A4517" s="634"/>
      <c r="B4517" s="634"/>
      <c r="C4517" s="634"/>
      <c r="D4517" s="634"/>
      <c r="E4517" s="634"/>
      <c r="F4517" s="634"/>
      <c r="G4517" s="634"/>
      <c r="H4517" s="634"/>
      <c r="I4517" s="634"/>
      <c r="J4517" s="634"/>
      <c r="K4517" s="634"/>
      <c r="L4517" s="634"/>
      <c r="M4517" s="634"/>
      <c r="N4517" s="634"/>
      <c r="O4517" s="634"/>
      <c r="P4517" s="634"/>
      <c r="Q4517" s="634"/>
    </row>
    <row r="4518" spans="1:17" ht="21" thickBot="1" x14ac:dyDescent="0.4">
      <c r="A4518" s="634"/>
      <c r="B4518" s="1608" t="s">
        <v>456</v>
      </c>
      <c r="C4518" s="1608"/>
      <c r="D4518" s="1608"/>
      <c r="E4518" s="1608"/>
      <c r="F4518" s="1608"/>
      <c r="G4518" s="1608"/>
      <c r="H4518" s="1608"/>
      <c r="I4518" s="1608"/>
      <c r="J4518" s="1608"/>
      <c r="K4518" s="1608"/>
      <c r="L4518" s="1608"/>
      <c r="M4518" s="1608"/>
      <c r="N4518" s="658"/>
      <c r="O4518" s="658"/>
      <c r="P4518" s="657"/>
      <c r="Q4518" s="634"/>
    </row>
    <row r="4519" spans="1:17" ht="29.25" customHeight="1" x14ac:dyDescent="0.35">
      <c r="A4519" s="1569" t="s">
        <v>1</v>
      </c>
      <c r="B4519" s="1460" t="s">
        <v>23</v>
      </c>
      <c r="C4519" s="1578"/>
      <c r="D4519" s="1578"/>
      <c r="E4519" s="1578"/>
      <c r="F4519" s="1571"/>
      <c r="G4519" s="1460" t="s">
        <v>24</v>
      </c>
      <c r="H4519" s="1571"/>
      <c r="I4519" s="1460" t="s">
        <v>4</v>
      </c>
      <c r="J4519" s="1571"/>
      <c r="K4519" s="1572" t="s">
        <v>5</v>
      </c>
      <c r="L4519" s="1573"/>
      <c r="M4519" s="1590" t="s">
        <v>6</v>
      </c>
      <c r="N4519" s="1591"/>
      <c r="O4519" s="1592"/>
      <c r="P4519" s="1593" t="s">
        <v>7</v>
      </c>
      <c r="Q4519" s="1593" t="s">
        <v>8</v>
      </c>
    </row>
    <row r="4520" spans="1:17" ht="26" x14ac:dyDescent="0.35">
      <c r="A4520" s="1597"/>
      <c r="B4520" s="568" t="s">
        <v>396</v>
      </c>
      <c r="C4520" s="568" t="s">
        <v>399</v>
      </c>
      <c r="D4520" s="709" t="s">
        <v>322</v>
      </c>
      <c r="E4520" s="709" t="s">
        <v>228</v>
      </c>
      <c r="F4520" s="709" t="s">
        <v>229</v>
      </c>
      <c r="G4520" s="568" t="s">
        <v>9</v>
      </c>
      <c r="H4520" s="568" t="s">
        <v>10</v>
      </c>
      <c r="I4520" s="568" t="s">
        <v>9</v>
      </c>
      <c r="J4520" s="568" t="s">
        <v>10</v>
      </c>
      <c r="K4520" s="568" t="s">
        <v>11</v>
      </c>
      <c r="L4520" s="568" t="s">
        <v>12</v>
      </c>
      <c r="M4520" s="606" t="s">
        <v>13</v>
      </c>
      <c r="N4520" s="606" t="s">
        <v>14</v>
      </c>
      <c r="O4520" s="606" t="s">
        <v>15</v>
      </c>
      <c r="P4520" s="1579"/>
      <c r="Q4520" s="1579"/>
    </row>
    <row r="4521" spans="1:17" x14ac:dyDescent="0.35">
      <c r="A4521" s="735">
        <v>1</v>
      </c>
      <c r="B4521" s="627">
        <v>32.559999999999995</v>
      </c>
      <c r="C4521" s="627">
        <v>30</v>
      </c>
      <c r="D4521" s="627">
        <v>30.439999999999998</v>
      </c>
      <c r="E4521" s="707">
        <v>0</v>
      </c>
      <c r="F4521" s="707">
        <v>32.4</v>
      </c>
      <c r="G4521" s="581">
        <v>35.6</v>
      </c>
      <c r="H4521" s="581">
        <v>20.399999999999999</v>
      </c>
      <c r="I4521" s="865">
        <v>92</v>
      </c>
      <c r="J4521" s="747">
        <v>52</v>
      </c>
      <c r="K4521" s="707">
        <v>0</v>
      </c>
      <c r="L4521" s="691">
        <v>5.9600000000000009</v>
      </c>
      <c r="M4521" s="581">
        <v>1</v>
      </c>
      <c r="N4521" s="583">
        <v>0.8</v>
      </c>
      <c r="O4521" s="740">
        <f>AVERAGE(M4521:N4521)</f>
        <v>0.9</v>
      </c>
      <c r="P4521" s="873">
        <v>0</v>
      </c>
      <c r="Q4521" s="873">
        <v>0</v>
      </c>
    </row>
    <row r="4522" spans="1:17" x14ac:dyDescent="0.35">
      <c r="A4522" s="735">
        <v>2</v>
      </c>
      <c r="B4522" s="581">
        <v>32.64</v>
      </c>
      <c r="C4522" s="581">
        <v>31.2</v>
      </c>
      <c r="D4522" s="627">
        <v>30.76</v>
      </c>
      <c r="E4522" s="707">
        <v>0</v>
      </c>
      <c r="F4522" s="707">
        <v>32.200000000000003</v>
      </c>
      <c r="G4522" s="581">
        <v>34.200000000000003</v>
      </c>
      <c r="H4522" s="581">
        <v>21.8</v>
      </c>
      <c r="I4522" s="865">
        <v>96</v>
      </c>
      <c r="J4522" s="747">
        <v>49</v>
      </c>
      <c r="K4522" s="707">
        <v>0</v>
      </c>
      <c r="L4522" s="627">
        <v>6.02</v>
      </c>
      <c r="M4522" s="581">
        <v>1.22</v>
      </c>
      <c r="N4522" s="278">
        <v>0.48</v>
      </c>
      <c r="O4522" s="740">
        <f t="shared" ref="O4522:O4555" si="842">AVERAGE(M4522:N4522)</f>
        <v>0.85</v>
      </c>
      <c r="P4522" s="873">
        <v>0</v>
      </c>
      <c r="Q4522" s="873">
        <v>3.4</v>
      </c>
    </row>
    <row r="4523" spans="1:17" x14ac:dyDescent="0.35">
      <c r="A4523" s="594">
        <v>3</v>
      </c>
      <c r="B4523" s="581">
        <v>31.279999999999994</v>
      </c>
      <c r="C4523" s="581">
        <v>31.2</v>
      </c>
      <c r="D4523" s="627">
        <v>31.080000000000002</v>
      </c>
      <c r="E4523" s="707">
        <v>0</v>
      </c>
      <c r="F4523" s="707">
        <v>32</v>
      </c>
      <c r="G4523" s="580">
        <v>33</v>
      </c>
      <c r="H4523" s="580">
        <v>21</v>
      </c>
      <c r="I4523" s="865">
        <v>92</v>
      </c>
      <c r="J4523" s="747">
        <v>62</v>
      </c>
      <c r="K4523" s="707">
        <v>0</v>
      </c>
      <c r="L4523" s="627">
        <v>4.42</v>
      </c>
      <c r="M4523" s="580">
        <v>1.1399999999999999</v>
      </c>
      <c r="N4523" s="580">
        <v>0.18</v>
      </c>
      <c r="O4523" s="740">
        <f t="shared" si="842"/>
        <v>0.65999999999999992</v>
      </c>
      <c r="P4523" s="873">
        <v>0</v>
      </c>
      <c r="Q4523" s="873">
        <v>0</v>
      </c>
    </row>
    <row r="4524" spans="1:17" x14ac:dyDescent="0.35">
      <c r="A4524" s="594">
        <v>4</v>
      </c>
      <c r="B4524" s="627">
        <v>33.480000000000004</v>
      </c>
      <c r="C4524" s="627">
        <v>30.4</v>
      </c>
      <c r="D4524" s="581">
        <v>30.639999999999997</v>
      </c>
      <c r="E4524" s="707">
        <v>0</v>
      </c>
      <c r="F4524" s="707">
        <v>32.08</v>
      </c>
      <c r="G4524" s="581">
        <v>34</v>
      </c>
      <c r="H4524" s="581">
        <v>20.399999999999999</v>
      </c>
      <c r="I4524" s="865">
        <v>96</v>
      </c>
      <c r="J4524" s="747">
        <v>55</v>
      </c>
      <c r="K4524" s="707">
        <v>0</v>
      </c>
      <c r="L4524" s="627">
        <v>5.8800000000000008</v>
      </c>
      <c r="M4524" s="581">
        <v>0.86</v>
      </c>
      <c r="N4524" s="581">
        <v>0.46</v>
      </c>
      <c r="O4524" s="740">
        <f t="shared" si="842"/>
        <v>0.66</v>
      </c>
      <c r="P4524" s="873">
        <v>0</v>
      </c>
      <c r="Q4524" s="873">
        <v>0</v>
      </c>
    </row>
    <row r="4525" spans="1:17" x14ac:dyDescent="0.35">
      <c r="A4525" s="594">
        <v>5</v>
      </c>
      <c r="B4525" s="627">
        <v>34.799999999999997</v>
      </c>
      <c r="C4525" s="627">
        <v>31</v>
      </c>
      <c r="D4525" s="581">
        <v>31.28</v>
      </c>
      <c r="E4525" s="707">
        <v>0</v>
      </c>
      <c r="F4525" s="707">
        <v>32.200000000000003</v>
      </c>
      <c r="G4525" s="581">
        <v>36</v>
      </c>
      <c r="H4525" s="581">
        <v>21.2</v>
      </c>
      <c r="I4525" s="865">
        <v>96</v>
      </c>
      <c r="J4525" s="747">
        <v>53</v>
      </c>
      <c r="K4525" s="707">
        <v>0</v>
      </c>
      <c r="L4525" s="627">
        <v>7.88</v>
      </c>
      <c r="M4525" s="581">
        <v>0.96</v>
      </c>
      <c r="N4525" s="581">
        <v>0.43</v>
      </c>
      <c r="O4525" s="740">
        <f t="shared" si="842"/>
        <v>0.69499999999999995</v>
      </c>
      <c r="P4525" s="873">
        <v>0</v>
      </c>
      <c r="Q4525" s="873">
        <v>0</v>
      </c>
    </row>
    <row r="4526" spans="1:17" x14ac:dyDescent="0.35">
      <c r="A4526" s="594">
        <v>6</v>
      </c>
      <c r="B4526" s="604">
        <v>32.44</v>
      </c>
      <c r="C4526" s="581">
        <v>32</v>
      </c>
      <c r="D4526" s="581">
        <v>32.08</v>
      </c>
      <c r="E4526" s="707">
        <v>0</v>
      </c>
      <c r="F4526" s="707">
        <v>32.120000000000005</v>
      </c>
      <c r="G4526" s="581">
        <v>34.799999999999997</v>
      </c>
      <c r="H4526" s="581">
        <v>22.4</v>
      </c>
      <c r="I4526" s="865">
        <v>92</v>
      </c>
      <c r="J4526" s="747">
        <v>56</v>
      </c>
      <c r="K4526" s="707">
        <v>0</v>
      </c>
      <c r="L4526" s="790">
        <v>4.42</v>
      </c>
      <c r="M4526" s="580">
        <v>1.06</v>
      </c>
      <c r="N4526" s="580">
        <v>0.38</v>
      </c>
      <c r="O4526" s="740">
        <f t="shared" si="842"/>
        <v>0.72</v>
      </c>
      <c r="P4526" s="873">
        <v>0</v>
      </c>
      <c r="Q4526" s="583">
        <v>4</v>
      </c>
    </row>
    <row r="4527" spans="1:17" x14ac:dyDescent="0.35">
      <c r="A4527" s="594">
        <v>7</v>
      </c>
      <c r="B4527" s="581">
        <v>31.879999999999995</v>
      </c>
      <c r="C4527" s="581">
        <v>30.6</v>
      </c>
      <c r="D4527" s="627">
        <v>30.72</v>
      </c>
      <c r="E4527" s="707">
        <v>0</v>
      </c>
      <c r="F4527" s="707">
        <v>32</v>
      </c>
      <c r="G4527" s="581">
        <v>33.799999999999997</v>
      </c>
      <c r="H4527" s="581">
        <v>21.2</v>
      </c>
      <c r="I4527" s="865">
        <v>96</v>
      </c>
      <c r="J4527" s="747">
        <v>65</v>
      </c>
      <c r="K4527" s="707">
        <v>0</v>
      </c>
      <c r="L4527" s="627">
        <v>3.6</v>
      </c>
      <c r="M4527" s="581">
        <v>0.87</v>
      </c>
      <c r="N4527" s="581">
        <v>0.73</v>
      </c>
      <c r="O4527" s="740">
        <f t="shared" si="842"/>
        <v>0.8</v>
      </c>
      <c r="P4527" s="873">
        <v>0</v>
      </c>
      <c r="Q4527" s="583">
        <v>55.6</v>
      </c>
    </row>
    <row r="4528" spans="1:17" x14ac:dyDescent="0.35">
      <c r="A4528" s="594">
        <v>8</v>
      </c>
      <c r="B4528" s="581">
        <v>31.919999999999998</v>
      </c>
      <c r="C4528" s="581">
        <v>30.6</v>
      </c>
      <c r="D4528" s="627">
        <v>30.639999999999997</v>
      </c>
      <c r="E4528" s="707">
        <v>0</v>
      </c>
      <c r="F4528" s="707">
        <v>32</v>
      </c>
      <c r="G4528" s="671">
        <v>33.799999999999997</v>
      </c>
      <c r="H4528" s="671">
        <v>20.8</v>
      </c>
      <c r="I4528" s="865">
        <v>96</v>
      </c>
      <c r="J4528" s="747">
        <v>55</v>
      </c>
      <c r="K4528" s="707">
        <v>2.7</v>
      </c>
      <c r="L4528" s="627">
        <v>4.5999999999999996</v>
      </c>
      <c r="M4528" s="581">
        <v>0.77</v>
      </c>
      <c r="N4528" s="627">
        <v>0.52</v>
      </c>
      <c r="O4528" s="740">
        <f t="shared" si="842"/>
        <v>0.64500000000000002</v>
      </c>
      <c r="P4528" s="740">
        <v>8.5</v>
      </c>
      <c r="Q4528" s="583">
        <v>58.6</v>
      </c>
    </row>
    <row r="4529" spans="1:17" x14ac:dyDescent="0.35">
      <c r="A4529" s="594">
        <v>9</v>
      </c>
      <c r="B4529" s="581">
        <v>28.119999999999997</v>
      </c>
      <c r="C4529" s="581">
        <v>30.6</v>
      </c>
      <c r="D4529" s="627">
        <v>30.24</v>
      </c>
      <c r="E4529" s="707">
        <v>0</v>
      </c>
      <c r="F4529" s="707">
        <v>32.200000000000003</v>
      </c>
      <c r="G4529" s="671">
        <v>32.200000000000003</v>
      </c>
      <c r="H4529" s="671">
        <v>20.399999999999999</v>
      </c>
      <c r="I4529" s="865">
        <v>96</v>
      </c>
      <c r="J4529" s="747">
        <v>75</v>
      </c>
      <c r="K4529" s="707">
        <v>1.6</v>
      </c>
      <c r="L4529" s="627">
        <v>1.6</v>
      </c>
      <c r="M4529" s="581">
        <v>0.65</v>
      </c>
      <c r="N4529" s="581">
        <v>0.25</v>
      </c>
      <c r="O4529" s="740">
        <f t="shared" si="842"/>
        <v>0.45</v>
      </c>
      <c r="P4529" s="740">
        <v>2</v>
      </c>
      <c r="Q4529" s="873">
        <v>0</v>
      </c>
    </row>
    <row r="4530" spans="1:17" x14ac:dyDescent="0.35">
      <c r="A4530" s="735">
        <v>10</v>
      </c>
      <c r="B4530" s="581">
        <v>30.24</v>
      </c>
      <c r="C4530" s="581">
        <v>29.6</v>
      </c>
      <c r="D4530" s="627">
        <v>29.6</v>
      </c>
      <c r="E4530" s="707">
        <v>0</v>
      </c>
      <c r="F4530" s="707">
        <v>32</v>
      </c>
      <c r="G4530" s="671">
        <v>32.200000000000003</v>
      </c>
      <c r="H4530" s="671">
        <v>20.8</v>
      </c>
      <c r="I4530" s="865">
        <v>96</v>
      </c>
      <c r="J4530" s="747">
        <v>62</v>
      </c>
      <c r="K4530" s="707">
        <v>1.9</v>
      </c>
      <c r="L4530" s="627">
        <v>4.16</v>
      </c>
      <c r="M4530" s="580">
        <v>0.79</v>
      </c>
      <c r="N4530" s="580">
        <v>0.87</v>
      </c>
      <c r="O4530" s="740">
        <f t="shared" si="842"/>
        <v>0.83000000000000007</v>
      </c>
      <c r="P4530" s="740">
        <v>6.3</v>
      </c>
      <c r="Q4530" s="873">
        <v>44.4</v>
      </c>
    </row>
    <row r="4531" spans="1:17" x14ac:dyDescent="0.35">
      <c r="A4531" s="580" t="s">
        <v>16</v>
      </c>
      <c r="B4531" s="581">
        <f>SUM(B4521:B4530)</f>
        <v>319.36</v>
      </c>
      <c r="C4531" s="581">
        <f>SUM(C4521:C4530)</f>
        <v>307.20000000000005</v>
      </c>
      <c r="D4531" s="581">
        <f>SUM(D4521:D4530)</f>
        <v>307.47999999999996</v>
      </c>
      <c r="E4531" s="707">
        <v>0</v>
      </c>
      <c r="F4531" s="581">
        <f t="shared" ref="F4531:N4531" si="843">SUM(F4521:F4530)</f>
        <v>321.2</v>
      </c>
      <c r="G4531" s="581">
        <f t="shared" si="843"/>
        <v>339.6</v>
      </c>
      <c r="H4531" s="581">
        <f t="shared" si="843"/>
        <v>210.4</v>
      </c>
      <c r="I4531" s="581">
        <f t="shared" si="843"/>
        <v>948</v>
      </c>
      <c r="J4531" s="581">
        <f t="shared" si="843"/>
        <v>584</v>
      </c>
      <c r="K4531" s="581">
        <f t="shared" si="843"/>
        <v>6.2000000000000011</v>
      </c>
      <c r="L4531" s="581">
        <f t="shared" si="843"/>
        <v>48.540000000000006</v>
      </c>
      <c r="M4531" s="581">
        <f t="shared" si="843"/>
        <v>9.32</v>
      </c>
      <c r="N4531" s="581">
        <f t="shared" si="843"/>
        <v>5.1000000000000005</v>
      </c>
      <c r="O4531" s="740">
        <f t="shared" si="842"/>
        <v>7.2100000000000009</v>
      </c>
      <c r="P4531" s="581"/>
      <c r="Q4531" s="581"/>
    </row>
    <row r="4532" spans="1:17" x14ac:dyDescent="0.35">
      <c r="A4532" s="580" t="s">
        <v>18</v>
      </c>
      <c r="B4532" s="581">
        <f>AVERAGE(B4521:B4530)</f>
        <v>31.936</v>
      </c>
      <c r="C4532" s="581">
        <f>AVERAGE(C4521:C4530)</f>
        <v>30.720000000000006</v>
      </c>
      <c r="D4532" s="581">
        <f>AVERAGE(D4521:D4530)</f>
        <v>30.747999999999998</v>
      </c>
      <c r="E4532" s="707">
        <v>0</v>
      </c>
      <c r="F4532" s="581">
        <f t="shared" ref="F4532:N4532" si="844">AVERAGE(F4521:F4530)</f>
        <v>32.119999999999997</v>
      </c>
      <c r="G4532" s="581">
        <f t="shared" si="844"/>
        <v>33.96</v>
      </c>
      <c r="H4532" s="581">
        <f t="shared" si="844"/>
        <v>21.04</v>
      </c>
      <c r="I4532" s="581">
        <f t="shared" si="844"/>
        <v>94.8</v>
      </c>
      <c r="J4532" s="581">
        <f t="shared" si="844"/>
        <v>58.4</v>
      </c>
      <c r="K4532" s="581">
        <f t="shared" si="844"/>
        <v>0.62000000000000011</v>
      </c>
      <c r="L4532" s="581">
        <f t="shared" si="844"/>
        <v>4.854000000000001</v>
      </c>
      <c r="M4532" s="581">
        <f t="shared" si="844"/>
        <v>0.93200000000000005</v>
      </c>
      <c r="N4532" s="581">
        <f t="shared" si="844"/>
        <v>0.51</v>
      </c>
      <c r="O4532" s="740">
        <f t="shared" si="842"/>
        <v>0.72100000000000009</v>
      </c>
      <c r="P4532" s="581"/>
      <c r="Q4532" s="581"/>
    </row>
    <row r="4533" spans="1:17" x14ac:dyDescent="0.35">
      <c r="A4533" s="735">
        <v>11</v>
      </c>
      <c r="B4533" s="581">
        <v>27.360000000000003</v>
      </c>
      <c r="C4533" s="581">
        <v>29.4</v>
      </c>
      <c r="D4533" s="627">
        <v>29.159999999999997</v>
      </c>
      <c r="E4533" s="707">
        <v>0</v>
      </c>
      <c r="F4533" s="707">
        <v>32</v>
      </c>
      <c r="G4533" s="671">
        <v>31</v>
      </c>
      <c r="H4533" s="671">
        <v>20.2</v>
      </c>
      <c r="I4533" s="865">
        <v>96</v>
      </c>
      <c r="J4533" s="747">
        <v>61</v>
      </c>
      <c r="K4533" s="707">
        <v>1.7</v>
      </c>
      <c r="L4533" s="627">
        <v>3.36</v>
      </c>
      <c r="M4533" s="581">
        <v>1.1399999999999999</v>
      </c>
      <c r="N4533" s="581">
        <v>0.18</v>
      </c>
      <c r="O4533" s="740">
        <f t="shared" si="842"/>
        <v>0.65999999999999992</v>
      </c>
      <c r="P4533" s="581">
        <v>4</v>
      </c>
      <c r="Q4533" s="873">
        <v>0</v>
      </c>
    </row>
    <row r="4534" spans="1:17" x14ac:dyDescent="0.35">
      <c r="A4534" s="594">
        <v>12</v>
      </c>
      <c r="B4534" s="581">
        <v>30.2</v>
      </c>
      <c r="C4534" s="581">
        <v>28.8</v>
      </c>
      <c r="D4534" s="627">
        <v>28.560000000000002</v>
      </c>
      <c r="E4534" s="707">
        <v>0</v>
      </c>
      <c r="F4534" s="707">
        <v>32</v>
      </c>
      <c r="G4534" s="671">
        <v>32</v>
      </c>
      <c r="H4534" s="671">
        <v>20</v>
      </c>
      <c r="I4534" s="865">
        <v>96</v>
      </c>
      <c r="J4534" s="747">
        <v>66</v>
      </c>
      <c r="K4534" s="707">
        <v>1.8</v>
      </c>
      <c r="L4534" s="627">
        <v>4.22</v>
      </c>
      <c r="M4534" s="671">
        <v>0.72</v>
      </c>
      <c r="N4534" s="581">
        <v>0.23</v>
      </c>
      <c r="O4534" s="740">
        <f t="shared" si="842"/>
        <v>0.47499999999999998</v>
      </c>
      <c r="P4534" s="740">
        <v>3</v>
      </c>
      <c r="Q4534" s="873">
        <v>0</v>
      </c>
    </row>
    <row r="4535" spans="1:17" x14ac:dyDescent="0.35">
      <c r="A4535" s="594">
        <v>13</v>
      </c>
      <c r="B4535" s="581">
        <v>31.240000000000002</v>
      </c>
      <c r="C4535" s="671">
        <v>28.6</v>
      </c>
      <c r="D4535" s="675">
        <v>28.8</v>
      </c>
      <c r="E4535" s="707">
        <v>0</v>
      </c>
      <c r="F4535" s="707">
        <v>32</v>
      </c>
      <c r="G4535" s="671">
        <v>33.200000000000003</v>
      </c>
      <c r="H4535" s="671">
        <v>21.6</v>
      </c>
      <c r="I4535" s="865">
        <v>92</v>
      </c>
      <c r="J4535" s="747">
        <v>59</v>
      </c>
      <c r="K4535" s="707">
        <v>2.08</v>
      </c>
      <c r="L4535" s="675">
        <v>5.7799999999999994</v>
      </c>
      <c r="M4535" s="630">
        <v>1.0900000000000001</v>
      </c>
      <c r="N4535" s="678">
        <v>0.3</v>
      </c>
      <c r="O4535" s="740">
        <f t="shared" si="842"/>
        <v>0.69500000000000006</v>
      </c>
      <c r="P4535" s="740">
        <v>10</v>
      </c>
      <c r="Q4535" s="873">
        <v>10.199999999999999</v>
      </c>
    </row>
    <row r="4536" spans="1:17" x14ac:dyDescent="0.35">
      <c r="A4536" s="594">
        <v>14</v>
      </c>
      <c r="B4536" s="581">
        <v>30.559999999999995</v>
      </c>
      <c r="C4536" s="671">
        <v>29</v>
      </c>
      <c r="D4536" s="675">
        <v>29.080000000000002</v>
      </c>
      <c r="E4536" s="707">
        <v>0</v>
      </c>
      <c r="F4536" s="707">
        <v>32</v>
      </c>
      <c r="G4536" s="671">
        <v>34</v>
      </c>
      <c r="H4536" s="671">
        <v>20.2</v>
      </c>
      <c r="I4536" s="865">
        <v>92</v>
      </c>
      <c r="J4536" s="747">
        <v>62</v>
      </c>
      <c r="K4536" s="707">
        <v>1.8</v>
      </c>
      <c r="L4536" s="675">
        <v>4.0999999999999996</v>
      </c>
      <c r="M4536" s="671">
        <v>1.5</v>
      </c>
      <c r="N4536" s="671">
        <v>0.69</v>
      </c>
      <c r="O4536" s="740">
        <f t="shared" si="842"/>
        <v>1.095</v>
      </c>
      <c r="P4536" s="581">
        <v>8.4</v>
      </c>
      <c r="Q4536" s="873">
        <v>8.1999999999999993</v>
      </c>
    </row>
    <row r="4537" spans="1:17" x14ac:dyDescent="0.35">
      <c r="A4537" s="594">
        <v>15</v>
      </c>
      <c r="B4537" s="671">
        <v>31.479999999999997</v>
      </c>
      <c r="C4537" s="671">
        <v>29.4</v>
      </c>
      <c r="D4537" s="675">
        <v>29.4</v>
      </c>
      <c r="E4537" s="707">
        <v>0</v>
      </c>
      <c r="F4537" s="707">
        <v>31.8</v>
      </c>
      <c r="G4537" s="671">
        <v>34</v>
      </c>
      <c r="H4537" s="671">
        <v>20.2</v>
      </c>
      <c r="I4537" s="865">
        <v>96</v>
      </c>
      <c r="J4537" s="747">
        <v>51</v>
      </c>
      <c r="K4537" s="707">
        <v>2.1</v>
      </c>
      <c r="L4537" s="627">
        <v>5.66</v>
      </c>
      <c r="M4537" s="671">
        <v>1.19</v>
      </c>
      <c r="N4537" s="626">
        <v>0.18</v>
      </c>
      <c r="O4537" s="740">
        <f t="shared" si="842"/>
        <v>0.68499999999999994</v>
      </c>
      <c r="P4537" s="740">
        <v>8.4</v>
      </c>
      <c r="Q4537" s="873">
        <v>0</v>
      </c>
    </row>
    <row r="4538" spans="1:17" x14ac:dyDescent="0.35">
      <c r="A4538" s="594">
        <v>16</v>
      </c>
      <c r="B4538" s="671">
        <v>31.4</v>
      </c>
      <c r="C4538" s="671">
        <v>29.6</v>
      </c>
      <c r="D4538" s="675">
        <v>29.560000000000002</v>
      </c>
      <c r="E4538" s="707">
        <v>0</v>
      </c>
      <c r="F4538" s="707">
        <v>32</v>
      </c>
      <c r="G4538" s="671">
        <v>35</v>
      </c>
      <c r="H4538" s="671">
        <v>21.6</v>
      </c>
      <c r="I4538" s="865">
        <v>92</v>
      </c>
      <c r="J4538" s="747">
        <v>54</v>
      </c>
      <c r="K4538" s="707">
        <v>2.6</v>
      </c>
      <c r="L4538" s="675">
        <v>5.86</v>
      </c>
      <c r="M4538" s="671">
        <v>1.77</v>
      </c>
      <c r="N4538" s="678">
        <v>0.24</v>
      </c>
      <c r="O4538" s="740">
        <f t="shared" si="842"/>
        <v>1.0049999999999999</v>
      </c>
      <c r="P4538" s="740">
        <v>8.25</v>
      </c>
      <c r="Q4538" s="873">
        <v>0</v>
      </c>
    </row>
    <row r="4539" spans="1:17" x14ac:dyDescent="0.35">
      <c r="A4539" s="594">
        <v>17</v>
      </c>
      <c r="B4539" s="671">
        <v>33.4</v>
      </c>
      <c r="C4539" s="671">
        <v>29.6</v>
      </c>
      <c r="D4539" s="675">
        <v>29.8</v>
      </c>
      <c r="E4539" s="707">
        <v>0</v>
      </c>
      <c r="F4539" s="707">
        <v>32</v>
      </c>
      <c r="G4539" s="581">
        <v>35.4</v>
      </c>
      <c r="H4539" s="581">
        <v>21.6</v>
      </c>
      <c r="I4539" s="865">
        <v>92</v>
      </c>
      <c r="J4539" s="747">
        <v>52</v>
      </c>
      <c r="K4539" s="707">
        <v>2</v>
      </c>
      <c r="L4539" s="675">
        <v>5.76</v>
      </c>
      <c r="M4539" s="630">
        <v>1.31</v>
      </c>
      <c r="N4539" s="678">
        <v>0.4</v>
      </c>
      <c r="O4539" s="740">
        <f t="shared" si="842"/>
        <v>0.85499999999999998</v>
      </c>
      <c r="P4539" s="581">
        <v>8.4</v>
      </c>
      <c r="Q4539" s="873">
        <v>0</v>
      </c>
    </row>
    <row r="4540" spans="1:17" x14ac:dyDescent="0.35">
      <c r="A4540" s="594">
        <v>18</v>
      </c>
      <c r="B4540" s="671">
        <v>34.28</v>
      </c>
      <c r="C4540" s="671">
        <v>30.6</v>
      </c>
      <c r="D4540" s="675">
        <v>30.8</v>
      </c>
      <c r="E4540" s="707">
        <v>0</v>
      </c>
      <c r="F4540" s="707">
        <v>32</v>
      </c>
      <c r="G4540" s="740">
        <v>36.4</v>
      </c>
      <c r="H4540" s="866">
        <v>22.6</v>
      </c>
      <c r="I4540" s="740">
        <v>92</v>
      </c>
      <c r="J4540" s="747">
        <v>52</v>
      </c>
      <c r="K4540" s="707">
        <v>2.2000000000000002</v>
      </c>
      <c r="L4540" s="627">
        <v>6.06</v>
      </c>
      <c r="M4540" s="671">
        <v>1.1200000000000001</v>
      </c>
      <c r="N4540" s="671">
        <v>0.64</v>
      </c>
      <c r="O4540" s="740">
        <f t="shared" si="842"/>
        <v>0.88000000000000012</v>
      </c>
      <c r="P4540" s="866">
        <v>9.4</v>
      </c>
      <c r="Q4540" s="873">
        <v>0.4</v>
      </c>
    </row>
    <row r="4541" spans="1:17" x14ac:dyDescent="0.35">
      <c r="A4541" s="594">
        <v>19</v>
      </c>
      <c r="B4541" s="671">
        <v>33.92</v>
      </c>
      <c r="C4541" s="671">
        <v>31.2</v>
      </c>
      <c r="D4541" s="675">
        <v>31.360000000000003</v>
      </c>
      <c r="E4541" s="707">
        <v>0</v>
      </c>
      <c r="F4541" s="707">
        <v>32</v>
      </c>
      <c r="G4541" s="740">
        <v>35</v>
      </c>
      <c r="H4541" s="740">
        <v>21.8</v>
      </c>
      <c r="I4541" s="866">
        <v>92</v>
      </c>
      <c r="J4541" s="747">
        <v>54</v>
      </c>
      <c r="K4541" s="707">
        <v>2.2000000000000002</v>
      </c>
      <c r="L4541" s="675">
        <v>5.42</v>
      </c>
      <c r="M4541" s="671">
        <v>0.76</v>
      </c>
      <c r="N4541" s="671">
        <v>0.26</v>
      </c>
      <c r="O4541" s="740">
        <f t="shared" si="842"/>
        <v>0.51</v>
      </c>
      <c r="P4541" s="866">
        <v>7.3</v>
      </c>
      <c r="Q4541" s="873">
        <v>0</v>
      </c>
    </row>
    <row r="4542" spans="1:17" x14ac:dyDescent="0.35">
      <c r="A4542" s="735">
        <v>20</v>
      </c>
      <c r="B4542" s="671">
        <v>34.96</v>
      </c>
      <c r="C4542" s="671">
        <v>31.4</v>
      </c>
      <c r="D4542" s="675">
        <v>31.6</v>
      </c>
      <c r="E4542" s="707">
        <v>0</v>
      </c>
      <c r="F4542" s="707">
        <v>31.880000000000003</v>
      </c>
      <c r="G4542" s="740">
        <v>34.200000000000003</v>
      </c>
      <c r="H4542" s="740">
        <v>22.2</v>
      </c>
      <c r="I4542" s="740">
        <v>88</v>
      </c>
      <c r="J4542" s="747">
        <v>52</v>
      </c>
      <c r="K4542" s="707">
        <v>2.8</v>
      </c>
      <c r="L4542" s="675">
        <v>5.3</v>
      </c>
      <c r="M4542" s="630">
        <v>1.05</v>
      </c>
      <c r="N4542" s="630">
        <v>0.3</v>
      </c>
      <c r="O4542" s="740">
        <f t="shared" si="842"/>
        <v>0.67500000000000004</v>
      </c>
      <c r="P4542" s="866">
        <v>9.25</v>
      </c>
      <c r="Q4542" s="873">
        <v>0</v>
      </c>
    </row>
    <row r="4543" spans="1:17" x14ac:dyDescent="0.35">
      <c r="A4543" s="580" t="s">
        <v>16</v>
      </c>
      <c r="B4543" s="671">
        <f>SUM(B4533:B4542)</f>
        <v>318.8</v>
      </c>
      <c r="C4543" s="671">
        <f>SUM(C4533:C4542)</f>
        <v>297.59999999999997</v>
      </c>
      <c r="D4543" s="671">
        <f>SUM(D4533:D4542)</f>
        <v>298.12000000000006</v>
      </c>
      <c r="E4543" s="671"/>
      <c r="F4543" s="671">
        <f t="shared" ref="F4543:N4543" si="845">SUM(F4533:F4542)</f>
        <v>319.68</v>
      </c>
      <c r="G4543" s="671">
        <f t="shared" si="845"/>
        <v>340.2</v>
      </c>
      <c r="H4543" s="671">
        <f t="shared" si="845"/>
        <v>212</v>
      </c>
      <c r="I4543" s="671">
        <f t="shared" si="845"/>
        <v>928</v>
      </c>
      <c r="J4543" s="671">
        <f t="shared" si="845"/>
        <v>563</v>
      </c>
      <c r="K4543" s="671">
        <f t="shared" si="845"/>
        <v>21.28</v>
      </c>
      <c r="L4543" s="671">
        <f t="shared" si="845"/>
        <v>51.52</v>
      </c>
      <c r="M4543" s="671">
        <f t="shared" si="845"/>
        <v>11.65</v>
      </c>
      <c r="N4543" s="671">
        <f t="shared" si="845"/>
        <v>3.42</v>
      </c>
      <c r="O4543" s="740">
        <f t="shared" si="842"/>
        <v>7.5350000000000001</v>
      </c>
      <c r="P4543" s="671"/>
      <c r="Q4543" s="671"/>
    </row>
    <row r="4544" spans="1:17" x14ac:dyDescent="0.35">
      <c r="A4544" s="580" t="s">
        <v>18</v>
      </c>
      <c r="B4544" s="671">
        <f>AVERAGE(B4533:B4542)</f>
        <v>31.880000000000003</v>
      </c>
      <c r="C4544" s="671">
        <f>AVERAGE(C4533:C4542)</f>
        <v>29.759999999999998</v>
      </c>
      <c r="D4544" s="671">
        <f>AVERAGE(D4533:D4542)</f>
        <v>29.812000000000005</v>
      </c>
      <c r="E4544" s="671"/>
      <c r="F4544" s="671">
        <f t="shared" ref="F4544:N4544" si="846">AVERAGE(F4533:F4542)</f>
        <v>31.968</v>
      </c>
      <c r="G4544" s="671">
        <f t="shared" si="846"/>
        <v>34.019999999999996</v>
      </c>
      <c r="H4544" s="671">
        <f t="shared" si="846"/>
        <v>21.2</v>
      </c>
      <c r="I4544" s="671">
        <f t="shared" si="846"/>
        <v>92.8</v>
      </c>
      <c r="J4544" s="671">
        <f t="shared" si="846"/>
        <v>56.3</v>
      </c>
      <c r="K4544" s="671">
        <f t="shared" si="846"/>
        <v>2.1280000000000001</v>
      </c>
      <c r="L4544" s="671">
        <f t="shared" si="846"/>
        <v>5.1520000000000001</v>
      </c>
      <c r="M4544" s="671">
        <f t="shared" si="846"/>
        <v>1.165</v>
      </c>
      <c r="N4544" s="671">
        <f t="shared" si="846"/>
        <v>0.34199999999999997</v>
      </c>
      <c r="O4544" s="740">
        <f t="shared" si="842"/>
        <v>0.75350000000000006</v>
      </c>
      <c r="P4544" s="671"/>
      <c r="Q4544" s="671"/>
    </row>
    <row r="4545" spans="1:17" x14ac:dyDescent="0.35">
      <c r="A4545" s="735">
        <v>21</v>
      </c>
      <c r="B4545" s="671">
        <v>34.407400000000003</v>
      </c>
      <c r="C4545" s="671">
        <v>32</v>
      </c>
      <c r="D4545" s="675">
        <v>32.160000000000004</v>
      </c>
      <c r="E4545" s="707">
        <v>0</v>
      </c>
      <c r="F4545" s="707">
        <v>31.839999999999996</v>
      </c>
      <c r="G4545" s="740">
        <v>36</v>
      </c>
      <c r="H4545" s="740">
        <v>23.2</v>
      </c>
      <c r="I4545" s="740">
        <v>88</v>
      </c>
      <c r="J4545" s="747">
        <v>50</v>
      </c>
      <c r="K4545" s="707">
        <v>2.2000000000000002</v>
      </c>
      <c r="L4545" s="675">
        <v>5.94</v>
      </c>
      <c r="M4545" s="671">
        <v>1.06</v>
      </c>
      <c r="N4545" s="671">
        <v>0.18</v>
      </c>
      <c r="O4545" s="740">
        <f t="shared" si="842"/>
        <v>0.62</v>
      </c>
      <c r="P4545" s="866">
        <v>9</v>
      </c>
      <c r="Q4545" s="873">
        <v>0</v>
      </c>
    </row>
    <row r="4546" spans="1:17" x14ac:dyDescent="0.35">
      <c r="A4546" s="594">
        <v>22</v>
      </c>
      <c r="B4546" s="671">
        <v>34.32</v>
      </c>
      <c r="C4546" s="671">
        <v>32.4</v>
      </c>
      <c r="D4546" s="675">
        <v>32.279999999999994</v>
      </c>
      <c r="E4546" s="707">
        <v>0</v>
      </c>
      <c r="F4546" s="707">
        <v>32</v>
      </c>
      <c r="G4546" s="740">
        <v>36.200000000000003</v>
      </c>
      <c r="H4546" s="740">
        <v>22</v>
      </c>
      <c r="I4546" s="740">
        <v>88</v>
      </c>
      <c r="J4546" s="739">
        <v>50</v>
      </c>
      <c r="K4546" s="707">
        <v>3.2</v>
      </c>
      <c r="L4546" s="675">
        <v>8.0399999999999991</v>
      </c>
      <c r="M4546" s="671">
        <v>1</v>
      </c>
      <c r="N4546" s="671">
        <v>0.4</v>
      </c>
      <c r="O4546" s="740">
        <f t="shared" si="842"/>
        <v>0.7</v>
      </c>
      <c r="P4546" s="866">
        <v>10.3</v>
      </c>
      <c r="Q4546" s="873">
        <v>0</v>
      </c>
    </row>
    <row r="4547" spans="1:17" x14ac:dyDescent="0.35">
      <c r="A4547" s="594">
        <v>23</v>
      </c>
      <c r="B4547" s="671">
        <v>35.839999999999996</v>
      </c>
      <c r="C4547" s="671">
        <v>33</v>
      </c>
      <c r="D4547" s="675">
        <v>32.840000000000003</v>
      </c>
      <c r="E4547" s="707">
        <v>0</v>
      </c>
      <c r="F4547" s="707">
        <v>32</v>
      </c>
      <c r="G4547" s="740">
        <v>36.200000000000003</v>
      </c>
      <c r="H4547" s="740">
        <v>23</v>
      </c>
      <c r="I4547" s="740">
        <v>88</v>
      </c>
      <c r="J4547" s="739">
        <v>52</v>
      </c>
      <c r="K4547" s="707">
        <v>2.4</v>
      </c>
      <c r="L4547" s="675">
        <v>5.92</v>
      </c>
      <c r="M4547" s="671">
        <v>1</v>
      </c>
      <c r="N4547" s="671">
        <v>0.28999999999999998</v>
      </c>
      <c r="O4547" s="740">
        <f t="shared" si="842"/>
        <v>0.64500000000000002</v>
      </c>
      <c r="P4547" s="740">
        <v>9.3000000000000007</v>
      </c>
      <c r="Q4547" s="873">
        <v>5.2</v>
      </c>
    </row>
    <row r="4548" spans="1:17" x14ac:dyDescent="0.35">
      <c r="A4548" s="594">
        <v>24</v>
      </c>
      <c r="B4548" s="671">
        <v>32.32</v>
      </c>
      <c r="C4548" s="671">
        <v>32.799999999999997</v>
      </c>
      <c r="D4548" s="675">
        <v>32.56</v>
      </c>
      <c r="E4548" s="707">
        <v>0</v>
      </c>
      <c r="F4548" s="707">
        <v>32</v>
      </c>
      <c r="G4548" s="740">
        <v>35.799999999999997</v>
      </c>
      <c r="H4548" s="740">
        <v>22</v>
      </c>
      <c r="I4548" s="740">
        <v>96</v>
      </c>
      <c r="J4548" s="739">
        <v>63</v>
      </c>
      <c r="K4548" s="707">
        <v>2</v>
      </c>
      <c r="L4548" s="627">
        <v>4.8999999999999995</v>
      </c>
      <c r="M4548" s="627">
        <v>0.84</v>
      </c>
      <c r="N4548" s="630">
        <v>0.35</v>
      </c>
      <c r="O4548" s="740">
        <f t="shared" si="842"/>
        <v>0.59499999999999997</v>
      </c>
      <c r="P4548" s="740">
        <v>5.5</v>
      </c>
      <c r="Q4548" s="873">
        <v>13.8</v>
      </c>
    </row>
    <row r="4549" spans="1:17" x14ac:dyDescent="0.35">
      <c r="A4549" s="594">
        <v>25</v>
      </c>
      <c r="B4549" s="671">
        <v>33.32</v>
      </c>
      <c r="C4549" s="671">
        <v>31.6</v>
      </c>
      <c r="D4549" s="675">
        <v>31.639999999999997</v>
      </c>
      <c r="E4549" s="707">
        <v>0</v>
      </c>
      <c r="F4549" s="707">
        <v>32</v>
      </c>
      <c r="G4549" s="740">
        <v>34</v>
      </c>
      <c r="H4549" s="740">
        <v>21.2</v>
      </c>
      <c r="I4549" s="740">
        <v>96</v>
      </c>
      <c r="J4549" s="739">
        <v>59</v>
      </c>
      <c r="K4549" s="707">
        <v>3.1</v>
      </c>
      <c r="L4549" s="627">
        <v>4.3</v>
      </c>
      <c r="M4549" s="581">
        <v>0.87</v>
      </c>
      <c r="N4549" s="581">
        <v>0.21</v>
      </c>
      <c r="O4549" s="740">
        <f t="shared" si="842"/>
        <v>0.54</v>
      </c>
      <c r="P4549" s="740">
        <v>8</v>
      </c>
      <c r="Q4549" s="873">
        <v>0</v>
      </c>
    </row>
    <row r="4550" spans="1:17" x14ac:dyDescent="0.35">
      <c r="A4550" s="594">
        <v>26</v>
      </c>
      <c r="B4550" s="671">
        <v>34.44</v>
      </c>
      <c r="C4550" s="581">
        <v>31.4</v>
      </c>
      <c r="D4550" s="627">
        <v>31.68</v>
      </c>
      <c r="E4550" s="707">
        <v>0</v>
      </c>
      <c r="F4550" s="707">
        <v>32.200000000000003</v>
      </c>
      <c r="G4550" s="740">
        <v>35.6</v>
      </c>
      <c r="H4550" s="740">
        <v>22.2</v>
      </c>
      <c r="I4550" s="740">
        <v>92</v>
      </c>
      <c r="J4550" s="739">
        <v>54</v>
      </c>
      <c r="K4550" s="707">
        <v>3.2</v>
      </c>
      <c r="L4550" s="627">
        <v>6.1</v>
      </c>
      <c r="M4550" s="581">
        <v>0.93</v>
      </c>
      <c r="N4550" s="581">
        <v>0.84</v>
      </c>
      <c r="O4550" s="740">
        <f t="shared" si="842"/>
        <v>0.88500000000000001</v>
      </c>
      <c r="P4550" s="740">
        <v>10.45</v>
      </c>
      <c r="Q4550" s="873">
        <v>0</v>
      </c>
    </row>
    <row r="4551" spans="1:17" x14ac:dyDescent="0.35">
      <c r="A4551" s="594">
        <v>27</v>
      </c>
      <c r="B4551" s="671">
        <v>34.32</v>
      </c>
      <c r="C4551" s="581">
        <v>31.8</v>
      </c>
      <c r="D4551" s="627">
        <v>31.8</v>
      </c>
      <c r="E4551" s="707">
        <v>0</v>
      </c>
      <c r="F4551" s="707">
        <v>32</v>
      </c>
      <c r="G4551" s="740">
        <v>36.4</v>
      </c>
      <c r="H4551" s="740">
        <v>22.4</v>
      </c>
      <c r="I4551" s="740">
        <v>84</v>
      </c>
      <c r="J4551" s="739">
        <v>55</v>
      </c>
      <c r="K4551" s="707">
        <v>3.06</v>
      </c>
      <c r="L4551" s="627">
        <v>7.22</v>
      </c>
      <c r="M4551" s="580">
        <v>0.72</v>
      </c>
      <c r="N4551" s="580">
        <v>0.17</v>
      </c>
      <c r="O4551" s="740">
        <f t="shared" si="842"/>
        <v>0.44500000000000001</v>
      </c>
      <c r="P4551" s="740">
        <v>8</v>
      </c>
      <c r="Q4551" s="873">
        <v>0</v>
      </c>
    </row>
    <row r="4552" spans="1:17" x14ac:dyDescent="0.35">
      <c r="A4552" s="594">
        <v>28</v>
      </c>
      <c r="B4552" s="581">
        <v>30.639999999999997</v>
      </c>
      <c r="C4552" s="581">
        <v>32.200000000000003</v>
      </c>
      <c r="D4552" s="627">
        <v>31.840000000000003</v>
      </c>
      <c r="E4552" s="707">
        <v>0</v>
      </c>
      <c r="F4552" s="707">
        <v>32.200000000000003</v>
      </c>
      <c r="G4552" s="743">
        <v>35.200000000000003</v>
      </c>
      <c r="H4552" s="743">
        <v>22</v>
      </c>
      <c r="I4552" s="743">
        <v>96</v>
      </c>
      <c r="J4552" s="739">
        <v>61</v>
      </c>
      <c r="K4552" s="707">
        <v>2.02</v>
      </c>
      <c r="L4552" s="790">
        <v>4.42</v>
      </c>
      <c r="M4552" s="789">
        <v>0.4</v>
      </c>
      <c r="N4552" s="581">
        <v>0.13</v>
      </c>
      <c r="O4552" s="740">
        <f t="shared" si="842"/>
        <v>0.26500000000000001</v>
      </c>
      <c r="P4552" s="743">
        <v>2</v>
      </c>
      <c r="Q4552" s="873">
        <v>0</v>
      </c>
    </row>
    <row r="4553" spans="1:17" x14ac:dyDescent="0.35">
      <c r="A4553" s="594">
        <v>29</v>
      </c>
      <c r="B4553" s="581">
        <v>34.28</v>
      </c>
      <c r="C4553" s="581">
        <v>30.6</v>
      </c>
      <c r="D4553" s="627">
        <v>31</v>
      </c>
      <c r="E4553" s="707">
        <v>0</v>
      </c>
      <c r="F4553" s="707">
        <v>32.200000000000003</v>
      </c>
      <c r="G4553" s="743">
        <v>35.799999999999997</v>
      </c>
      <c r="H4553" s="743">
        <v>19.8</v>
      </c>
      <c r="I4553" s="743">
        <v>96</v>
      </c>
      <c r="J4553" s="739">
        <v>54</v>
      </c>
      <c r="K4553" s="707">
        <v>3.06</v>
      </c>
      <c r="L4553" s="790">
        <v>6.0600000000000005</v>
      </c>
      <c r="M4553" s="789">
        <v>0.72</v>
      </c>
      <c r="N4553" s="581">
        <v>0.25</v>
      </c>
      <c r="O4553" s="740">
        <f t="shared" si="842"/>
        <v>0.48499999999999999</v>
      </c>
      <c r="P4553" s="743">
        <v>11</v>
      </c>
      <c r="Q4553" s="873">
        <v>0</v>
      </c>
    </row>
    <row r="4554" spans="1:17" x14ac:dyDescent="0.35">
      <c r="A4554" s="594">
        <v>30</v>
      </c>
      <c r="B4554" s="581">
        <v>35.160000000000004</v>
      </c>
      <c r="C4554" s="581">
        <v>30.8</v>
      </c>
      <c r="D4554" s="627">
        <v>31.4</v>
      </c>
      <c r="E4554" s="707">
        <v>0</v>
      </c>
      <c r="F4554" s="707">
        <v>32.200000000000003</v>
      </c>
      <c r="G4554" s="743">
        <v>36.200000000000003</v>
      </c>
      <c r="H4554" s="743">
        <v>20.2</v>
      </c>
      <c r="I4554" s="867">
        <v>96</v>
      </c>
      <c r="J4554" s="739">
        <v>46</v>
      </c>
      <c r="K4554" s="707">
        <v>3.8</v>
      </c>
      <c r="L4554" s="790">
        <v>7.3</v>
      </c>
      <c r="M4554" s="789">
        <v>0.68</v>
      </c>
      <c r="N4554" s="581">
        <v>0.15</v>
      </c>
      <c r="O4554" s="740">
        <f t="shared" si="842"/>
        <v>0.41500000000000004</v>
      </c>
      <c r="P4554" s="743">
        <v>11</v>
      </c>
      <c r="Q4554" s="873">
        <v>0</v>
      </c>
    </row>
    <row r="4555" spans="1:17" x14ac:dyDescent="0.35">
      <c r="A4555" s="580">
        <v>31</v>
      </c>
      <c r="B4555" s="583">
        <v>35.799999999999997</v>
      </c>
      <c r="C4555" s="583">
        <v>31</v>
      </c>
      <c r="D4555" s="626">
        <v>31.879999999999995</v>
      </c>
      <c r="E4555" s="707">
        <v>0</v>
      </c>
      <c r="F4555" s="627">
        <v>32.160000000000004</v>
      </c>
      <c r="G4555" s="743">
        <v>37.200000000000003</v>
      </c>
      <c r="H4555" s="743">
        <v>19.2</v>
      </c>
      <c r="I4555" s="627">
        <v>96</v>
      </c>
      <c r="J4555" s="627">
        <v>48</v>
      </c>
      <c r="K4555" s="627">
        <v>4.2</v>
      </c>
      <c r="L4555" s="790">
        <v>7.92</v>
      </c>
      <c r="M4555" s="789">
        <v>0.8</v>
      </c>
      <c r="N4555" s="581">
        <v>0.71</v>
      </c>
      <c r="O4555" s="740">
        <f t="shared" si="842"/>
        <v>0.755</v>
      </c>
      <c r="P4555" s="743">
        <v>11.1</v>
      </c>
      <c r="Q4555" s="873">
        <v>0</v>
      </c>
    </row>
    <row r="4556" spans="1:17" x14ac:dyDescent="0.35">
      <c r="A4556" s="580" t="s">
        <v>16</v>
      </c>
      <c r="B4556" s="604">
        <f>SUM(B4545:B4555)</f>
        <v>374.84739999999999</v>
      </c>
      <c r="C4556" s="604">
        <f>SUM(C4545:C4555)</f>
        <v>349.6</v>
      </c>
      <c r="D4556" s="604">
        <f>SUM(D4545:D4555)</f>
        <v>351.08</v>
      </c>
      <c r="E4556" s="604"/>
      <c r="F4556" s="604">
        <f t="shared" ref="F4556:O4556" si="847">SUM(F4545:F4555)</f>
        <v>352.8</v>
      </c>
      <c r="G4556" s="604">
        <f t="shared" si="847"/>
        <v>394.59999999999997</v>
      </c>
      <c r="H4556" s="604">
        <f t="shared" si="847"/>
        <v>237.2</v>
      </c>
      <c r="I4556" s="604">
        <f t="shared" si="847"/>
        <v>1016</v>
      </c>
      <c r="J4556" s="604">
        <f t="shared" si="847"/>
        <v>592</v>
      </c>
      <c r="K4556" s="604">
        <f t="shared" si="847"/>
        <v>32.24</v>
      </c>
      <c r="L4556" s="604">
        <f t="shared" si="847"/>
        <v>68.11999999999999</v>
      </c>
      <c r="M4556" s="604">
        <f t="shared" si="847"/>
        <v>9.02</v>
      </c>
      <c r="N4556" s="604">
        <f t="shared" si="847"/>
        <v>3.6799999999999997</v>
      </c>
      <c r="O4556" s="604">
        <f t="shared" si="847"/>
        <v>6.35</v>
      </c>
      <c r="P4556" s="604"/>
      <c r="Q4556" s="604"/>
    </row>
    <row r="4557" spans="1:17" x14ac:dyDescent="0.35">
      <c r="A4557" s="580" t="s">
        <v>18</v>
      </c>
      <c r="B4557" s="604">
        <f>AVERAGE(B4545:B4555)</f>
        <v>34.07703636363636</v>
      </c>
      <c r="C4557" s="604">
        <f>AVERAGE(C4545:C4555)</f>
        <v>31.781818181818185</v>
      </c>
      <c r="D4557" s="604">
        <f>AVERAGE(D4545:D4555)</f>
        <v>31.916363636363634</v>
      </c>
      <c r="E4557" s="604"/>
      <c r="F4557" s="604">
        <f t="shared" ref="F4557:O4557" si="848">AVERAGE(F4545:F4555)</f>
        <v>32.072727272727271</v>
      </c>
      <c r="G4557" s="604">
        <f t="shared" si="848"/>
        <v>35.872727272727268</v>
      </c>
      <c r="H4557" s="604">
        <f t="shared" si="848"/>
        <v>21.563636363636363</v>
      </c>
      <c r="I4557" s="604">
        <f t="shared" si="848"/>
        <v>92.36363636363636</v>
      </c>
      <c r="J4557" s="604">
        <f t="shared" si="848"/>
        <v>53.81818181818182</v>
      </c>
      <c r="K4557" s="604">
        <f t="shared" si="848"/>
        <v>2.9309090909090911</v>
      </c>
      <c r="L4557" s="604">
        <f t="shared" si="848"/>
        <v>6.1927272727272715</v>
      </c>
      <c r="M4557" s="604">
        <f t="shared" si="848"/>
        <v>0.82</v>
      </c>
      <c r="N4557" s="604">
        <f t="shared" si="848"/>
        <v>0.33454545454545453</v>
      </c>
      <c r="O4557" s="604">
        <f t="shared" si="848"/>
        <v>0.57727272727272727</v>
      </c>
      <c r="P4557" s="604"/>
      <c r="Q4557" s="604"/>
    </row>
    <row r="4558" spans="1:17" x14ac:dyDescent="0.35">
      <c r="A4558" s="580" t="s">
        <v>20</v>
      </c>
      <c r="B4558" s="692">
        <f>B4556+B4543+B4531</f>
        <v>1013.0074000000001</v>
      </c>
      <c r="C4558" s="692">
        <f>C4556+C4543+C4531</f>
        <v>954.40000000000009</v>
      </c>
      <c r="D4558" s="692">
        <f>D4556+D4543+D4531</f>
        <v>956.68000000000006</v>
      </c>
      <c r="E4558" s="692"/>
      <c r="F4558" s="692">
        <f t="shared" ref="F4558:O4558" si="849">F4556+F4543+F4531</f>
        <v>993.68000000000006</v>
      </c>
      <c r="G4558" s="692">
        <f t="shared" si="849"/>
        <v>1074.4000000000001</v>
      </c>
      <c r="H4558" s="692">
        <f t="shared" si="849"/>
        <v>659.6</v>
      </c>
      <c r="I4558" s="692">
        <f t="shared" si="849"/>
        <v>2892</v>
      </c>
      <c r="J4558" s="692">
        <f t="shared" si="849"/>
        <v>1739</v>
      </c>
      <c r="K4558" s="692">
        <f t="shared" si="849"/>
        <v>59.720000000000006</v>
      </c>
      <c r="L4558" s="692">
        <f t="shared" si="849"/>
        <v>168.18</v>
      </c>
      <c r="M4558" s="692">
        <f t="shared" si="849"/>
        <v>29.990000000000002</v>
      </c>
      <c r="N4558" s="692">
        <f t="shared" si="849"/>
        <v>12.2</v>
      </c>
      <c r="O4558" s="692">
        <f t="shared" si="849"/>
        <v>21.094999999999999</v>
      </c>
      <c r="P4558" s="692"/>
      <c r="Q4558" s="692"/>
    </row>
    <row r="4559" spans="1:17" x14ac:dyDescent="0.35">
      <c r="A4559" s="580" t="s">
        <v>21</v>
      </c>
      <c r="B4559" s="692">
        <f>B4558/31</f>
        <v>32.67765806451613</v>
      </c>
      <c r="C4559" s="692">
        <f>C4558/31</f>
        <v>30.78709677419355</v>
      </c>
      <c r="D4559" s="692">
        <f>D4558/31</f>
        <v>30.860645161290325</v>
      </c>
      <c r="E4559" s="692"/>
      <c r="F4559" s="692">
        <f t="shared" ref="F4559:O4559" si="850">F4558/31</f>
        <v>32.054193548387097</v>
      </c>
      <c r="G4559" s="692">
        <f t="shared" si="850"/>
        <v>34.658064516129038</v>
      </c>
      <c r="H4559" s="692">
        <f t="shared" si="850"/>
        <v>21.27741935483871</v>
      </c>
      <c r="I4559" s="692">
        <f t="shared" si="850"/>
        <v>93.290322580645167</v>
      </c>
      <c r="J4559" s="692">
        <f t="shared" si="850"/>
        <v>56.096774193548384</v>
      </c>
      <c r="K4559" s="692">
        <f t="shared" si="850"/>
        <v>1.9264516129032261</v>
      </c>
      <c r="L4559" s="692">
        <f t="shared" si="850"/>
        <v>5.4251612903225812</v>
      </c>
      <c r="M4559" s="692">
        <f t="shared" si="850"/>
        <v>0.96741935483870978</v>
      </c>
      <c r="N4559" s="692">
        <f t="shared" si="850"/>
        <v>0.39354838709677414</v>
      </c>
      <c r="O4559" s="692">
        <f t="shared" si="850"/>
        <v>0.68048387096774188</v>
      </c>
      <c r="P4559" s="692"/>
      <c r="Q4559" s="692"/>
    </row>
    <row r="4560" spans="1:17" x14ac:dyDescent="0.35">
      <c r="A4560" s="634"/>
      <c r="B4560" s="634"/>
      <c r="C4560" s="634"/>
      <c r="D4560" s="634"/>
      <c r="E4560" s="634"/>
      <c r="F4560" s="634"/>
      <c r="G4560" s="634"/>
      <c r="H4560" s="634"/>
      <c r="I4560" s="634"/>
      <c r="J4560" s="634"/>
      <c r="K4560" s="634"/>
      <c r="L4560" s="634"/>
      <c r="M4560" s="634"/>
      <c r="N4560" s="634"/>
      <c r="O4560" s="634"/>
      <c r="P4560" s="634"/>
      <c r="Q4560" s="634"/>
    </row>
    <row r="4561" spans="1:17" x14ac:dyDescent="0.35">
      <c r="A4561" s="634"/>
      <c r="B4561" s="634"/>
      <c r="C4561" s="634"/>
      <c r="D4561" s="634"/>
      <c r="E4561" s="634"/>
      <c r="F4561" s="634"/>
      <c r="G4561" s="634"/>
      <c r="H4561" s="634"/>
      <c r="I4561" s="634"/>
      <c r="J4561" s="634"/>
      <c r="K4561" s="634"/>
      <c r="L4561" s="634"/>
      <c r="M4561" s="634"/>
      <c r="N4561" s="634"/>
      <c r="O4561" s="634"/>
      <c r="P4561" s="634"/>
      <c r="Q4561" s="634"/>
    </row>
    <row r="4562" spans="1:17" ht="21" thickBot="1" x14ac:dyDescent="0.4">
      <c r="A4562" s="634"/>
      <c r="B4562" s="1608" t="s">
        <v>457</v>
      </c>
      <c r="C4562" s="1608"/>
      <c r="D4562" s="1608"/>
      <c r="E4562" s="1608"/>
      <c r="F4562" s="1608"/>
      <c r="G4562" s="1608"/>
      <c r="H4562" s="1608"/>
      <c r="I4562" s="1608"/>
      <c r="J4562" s="1608"/>
      <c r="K4562" s="1608"/>
      <c r="L4562" s="1608"/>
      <c r="M4562" s="1608"/>
      <c r="N4562" s="658"/>
      <c r="O4562" s="658"/>
      <c r="P4562" s="657"/>
      <c r="Q4562" s="634"/>
    </row>
    <row r="4563" spans="1:17" ht="39" customHeight="1" x14ac:dyDescent="0.35">
      <c r="A4563" s="1569" t="s">
        <v>1</v>
      </c>
      <c r="B4563" s="1460" t="s">
        <v>23</v>
      </c>
      <c r="C4563" s="1578"/>
      <c r="D4563" s="1578"/>
      <c r="E4563" s="1578"/>
      <c r="F4563" s="1571"/>
      <c r="G4563" s="1460" t="s">
        <v>24</v>
      </c>
      <c r="H4563" s="1571"/>
      <c r="I4563" s="1460" t="s">
        <v>4</v>
      </c>
      <c r="J4563" s="1571"/>
      <c r="K4563" s="1572" t="s">
        <v>5</v>
      </c>
      <c r="L4563" s="1573"/>
      <c r="M4563" s="1590" t="s">
        <v>6</v>
      </c>
      <c r="N4563" s="1591"/>
      <c r="O4563" s="1592"/>
      <c r="P4563" s="1593" t="s">
        <v>7</v>
      </c>
      <c r="Q4563" s="1593" t="s">
        <v>8</v>
      </c>
    </row>
    <row r="4564" spans="1:17" ht="26" x14ac:dyDescent="0.35">
      <c r="A4564" s="1597"/>
      <c r="B4564" s="568" t="s">
        <v>396</v>
      </c>
      <c r="C4564" s="568" t="s">
        <v>399</v>
      </c>
      <c r="D4564" s="709" t="s">
        <v>322</v>
      </c>
      <c r="E4564" s="709" t="s">
        <v>228</v>
      </c>
      <c r="F4564" s="709" t="s">
        <v>229</v>
      </c>
      <c r="G4564" s="568" t="s">
        <v>9</v>
      </c>
      <c r="H4564" s="568" t="s">
        <v>10</v>
      </c>
      <c r="I4564" s="568" t="s">
        <v>9</v>
      </c>
      <c r="J4564" s="568" t="s">
        <v>10</v>
      </c>
      <c r="K4564" s="568" t="s">
        <v>11</v>
      </c>
      <c r="L4564" s="568" t="s">
        <v>12</v>
      </c>
      <c r="M4564" s="606" t="s">
        <v>13</v>
      </c>
      <c r="N4564" s="606" t="s">
        <v>14</v>
      </c>
      <c r="O4564" s="606" t="s">
        <v>15</v>
      </c>
      <c r="P4564" s="1579"/>
      <c r="Q4564" s="1579"/>
    </row>
    <row r="4565" spans="1:17" x14ac:dyDescent="0.35">
      <c r="A4565" s="735">
        <v>1</v>
      </c>
      <c r="B4565" s="697">
        <v>35.959999999999994</v>
      </c>
      <c r="C4565" s="874">
        <v>33.24</v>
      </c>
      <c r="D4565" s="626">
        <v>32.699999999999996</v>
      </c>
      <c r="E4565" s="707">
        <v>0</v>
      </c>
      <c r="F4565" s="626">
        <v>32.200000000000003</v>
      </c>
      <c r="G4565" s="581">
        <v>37.4</v>
      </c>
      <c r="H4565" s="581">
        <v>20</v>
      </c>
      <c r="I4565" s="739">
        <v>96</v>
      </c>
      <c r="J4565" s="865">
        <v>47</v>
      </c>
      <c r="K4565" s="626">
        <v>5.2</v>
      </c>
      <c r="L4565" s="691">
        <v>7.4</v>
      </c>
      <c r="M4565" s="581">
        <v>0.97</v>
      </c>
      <c r="N4565" s="583">
        <v>0.6</v>
      </c>
      <c r="O4565" s="740">
        <f>AVERAGE(M4565:N4565)</f>
        <v>0.78499999999999992</v>
      </c>
      <c r="P4565" s="873">
        <v>10.3</v>
      </c>
      <c r="Q4565" s="864">
        <v>0</v>
      </c>
    </row>
    <row r="4566" spans="1:17" x14ac:dyDescent="0.35">
      <c r="A4566" s="735">
        <v>2</v>
      </c>
      <c r="B4566" s="627">
        <v>35.04</v>
      </c>
      <c r="C4566" s="875">
        <v>32.96</v>
      </c>
      <c r="D4566" s="626">
        <v>32.75</v>
      </c>
      <c r="E4566" s="707">
        <v>0</v>
      </c>
      <c r="F4566" s="626">
        <v>32.200000000000003</v>
      </c>
      <c r="G4566" s="581">
        <v>35.200000000000003</v>
      </c>
      <c r="H4566" s="581">
        <v>20.6</v>
      </c>
      <c r="I4566" s="604">
        <v>92</v>
      </c>
      <c r="J4566" s="865">
        <v>45</v>
      </c>
      <c r="K4566" s="626">
        <v>5</v>
      </c>
      <c r="L4566" s="627">
        <v>6.34</v>
      </c>
      <c r="M4566" s="581">
        <v>1.0900000000000001</v>
      </c>
      <c r="N4566" s="278">
        <v>0.13</v>
      </c>
      <c r="O4566" s="740">
        <f t="shared" ref="O4566:O4598" si="851">AVERAGE(M4566:N4566)</f>
        <v>0.6100000000000001</v>
      </c>
      <c r="P4566" s="873">
        <v>6.35</v>
      </c>
      <c r="Q4566" s="864">
        <v>0</v>
      </c>
    </row>
    <row r="4567" spans="1:17" x14ac:dyDescent="0.35">
      <c r="A4567" s="594">
        <v>3</v>
      </c>
      <c r="B4567" s="627">
        <v>35.64</v>
      </c>
      <c r="C4567" s="876">
        <v>32.92</v>
      </c>
      <c r="D4567" s="626">
        <v>32.65</v>
      </c>
      <c r="E4567" s="707">
        <v>0</v>
      </c>
      <c r="F4567" s="626">
        <v>32.120000000000005</v>
      </c>
      <c r="G4567" s="580">
        <v>36.200000000000003</v>
      </c>
      <c r="H4567" s="580">
        <v>21</v>
      </c>
      <c r="I4567" s="877">
        <v>92</v>
      </c>
      <c r="J4567" s="865">
        <v>52</v>
      </c>
      <c r="K4567" s="626">
        <v>4.2</v>
      </c>
      <c r="L4567" s="627">
        <v>6.3800000000000008</v>
      </c>
      <c r="M4567" s="580">
        <v>0.68</v>
      </c>
      <c r="N4567" s="580">
        <v>0.56999999999999995</v>
      </c>
      <c r="O4567" s="740">
        <f t="shared" si="851"/>
        <v>0.625</v>
      </c>
      <c r="P4567" s="873">
        <v>7.05</v>
      </c>
      <c r="Q4567" s="864">
        <v>0</v>
      </c>
    </row>
    <row r="4568" spans="1:17" x14ac:dyDescent="0.35">
      <c r="A4568" s="594">
        <v>4</v>
      </c>
      <c r="B4568" s="627">
        <v>37.119999999999997</v>
      </c>
      <c r="C4568" s="874">
        <v>33.4</v>
      </c>
      <c r="D4568" s="626">
        <v>32.700000000000003</v>
      </c>
      <c r="E4568" s="707">
        <v>0</v>
      </c>
      <c r="F4568" s="626">
        <v>32.200000000000003</v>
      </c>
      <c r="G4568" s="581">
        <v>36</v>
      </c>
      <c r="H4568" s="581">
        <v>22.6</v>
      </c>
      <c r="I4568" s="877">
        <v>84</v>
      </c>
      <c r="J4568" s="865">
        <v>50</v>
      </c>
      <c r="K4568" s="626">
        <v>4.5999999999999996</v>
      </c>
      <c r="L4568" s="627">
        <v>7.62</v>
      </c>
      <c r="M4568" s="581">
        <v>1.23</v>
      </c>
      <c r="N4568" s="581">
        <v>0.18</v>
      </c>
      <c r="O4568" s="740">
        <f t="shared" si="851"/>
        <v>0.70499999999999996</v>
      </c>
      <c r="P4568" s="873">
        <v>8</v>
      </c>
      <c r="Q4568" s="864">
        <v>0</v>
      </c>
    </row>
    <row r="4569" spans="1:17" x14ac:dyDescent="0.35">
      <c r="A4569" s="594">
        <v>5</v>
      </c>
      <c r="B4569" s="627">
        <v>37.559999999999995</v>
      </c>
      <c r="C4569" s="874">
        <v>33.519999999999996</v>
      </c>
      <c r="D4569" s="626">
        <v>33.049999999999997</v>
      </c>
      <c r="E4569" s="707">
        <v>0</v>
      </c>
      <c r="F4569" s="626">
        <v>32.200000000000003</v>
      </c>
      <c r="G4569" s="581">
        <v>36.6</v>
      </c>
      <c r="H4569" s="581">
        <v>20.2</v>
      </c>
      <c r="I4569" s="877">
        <v>88</v>
      </c>
      <c r="J4569" s="865">
        <v>37</v>
      </c>
      <c r="K4569" s="626">
        <v>4.4800000000000004</v>
      </c>
      <c r="L4569" s="627">
        <v>7.82</v>
      </c>
      <c r="M4569" s="581">
        <v>0.85</v>
      </c>
      <c r="N4569" s="581">
        <v>0.22</v>
      </c>
      <c r="O4569" s="740">
        <f t="shared" si="851"/>
        <v>0.53500000000000003</v>
      </c>
      <c r="P4569" s="873">
        <v>9</v>
      </c>
      <c r="Q4569" s="864">
        <v>0</v>
      </c>
    </row>
    <row r="4570" spans="1:17" x14ac:dyDescent="0.35">
      <c r="A4570" s="594">
        <v>6</v>
      </c>
      <c r="B4570" s="627">
        <v>37.480000000000004</v>
      </c>
      <c r="C4570" s="874">
        <v>33.64</v>
      </c>
      <c r="D4570" s="626">
        <v>33.4</v>
      </c>
      <c r="E4570" s="707">
        <v>0</v>
      </c>
      <c r="F4570" s="626">
        <v>32.4</v>
      </c>
      <c r="G4570" s="581">
        <v>37.4</v>
      </c>
      <c r="H4570" s="581">
        <v>21.2</v>
      </c>
      <c r="I4570" s="877">
        <v>84</v>
      </c>
      <c r="J4570" s="865">
        <v>42</v>
      </c>
      <c r="K4570" s="626">
        <v>5</v>
      </c>
      <c r="L4570" s="790">
        <v>7</v>
      </c>
      <c r="M4570" s="580">
        <v>0.85</v>
      </c>
      <c r="N4570" s="580">
        <v>0.24</v>
      </c>
      <c r="O4570" s="740">
        <f t="shared" si="851"/>
        <v>0.54499999999999993</v>
      </c>
      <c r="P4570" s="873">
        <v>6.3</v>
      </c>
      <c r="Q4570" s="864">
        <v>0</v>
      </c>
    </row>
    <row r="4571" spans="1:17" x14ac:dyDescent="0.35">
      <c r="A4571" s="594">
        <v>7</v>
      </c>
      <c r="B4571" s="627">
        <v>37.839999999999996</v>
      </c>
      <c r="C4571" s="874">
        <v>33.720000000000006</v>
      </c>
      <c r="D4571" s="626">
        <v>33.349999999999994</v>
      </c>
      <c r="E4571" s="707">
        <v>0</v>
      </c>
      <c r="F4571" s="626">
        <v>33.6</v>
      </c>
      <c r="G4571" s="581">
        <v>37.6</v>
      </c>
      <c r="H4571" s="581">
        <v>19.600000000000001</v>
      </c>
      <c r="I4571" s="877">
        <v>96</v>
      </c>
      <c r="J4571" s="865">
        <v>48</v>
      </c>
      <c r="K4571" s="626">
        <v>5.3</v>
      </c>
      <c r="L4571" s="627">
        <v>6.18</v>
      </c>
      <c r="M4571" s="581">
        <v>0.86</v>
      </c>
      <c r="N4571" s="581">
        <v>0.24</v>
      </c>
      <c r="O4571" s="740">
        <f t="shared" si="851"/>
        <v>0.55000000000000004</v>
      </c>
      <c r="P4571" s="873">
        <v>8</v>
      </c>
      <c r="Q4571" s="864">
        <v>0</v>
      </c>
    </row>
    <row r="4572" spans="1:17" x14ac:dyDescent="0.35">
      <c r="A4572" s="594">
        <v>8</v>
      </c>
      <c r="B4572" s="627">
        <v>38.08</v>
      </c>
      <c r="C4572" s="874">
        <v>33.68</v>
      </c>
      <c r="D4572" s="626">
        <v>33.25</v>
      </c>
      <c r="E4572" s="707">
        <v>0</v>
      </c>
      <c r="F4572" s="626">
        <v>32.6</v>
      </c>
      <c r="G4572" s="671">
        <v>37</v>
      </c>
      <c r="H4572" s="671">
        <v>19.8</v>
      </c>
      <c r="I4572" s="877">
        <v>96</v>
      </c>
      <c r="J4572" s="865">
        <v>41</v>
      </c>
      <c r="K4572" s="626">
        <v>5.8</v>
      </c>
      <c r="L4572" s="627">
        <v>8.14</v>
      </c>
      <c r="M4572" s="581">
        <v>1</v>
      </c>
      <c r="N4572" s="627">
        <v>1.26</v>
      </c>
      <c r="O4572" s="740">
        <f t="shared" si="851"/>
        <v>1.1299999999999999</v>
      </c>
      <c r="P4572" s="740">
        <v>7.3</v>
      </c>
      <c r="Q4572" s="864">
        <v>0</v>
      </c>
    </row>
    <row r="4573" spans="1:17" x14ac:dyDescent="0.35">
      <c r="A4573" s="594">
        <v>9</v>
      </c>
      <c r="B4573" s="627">
        <v>37.040000000000006</v>
      </c>
      <c r="C4573" s="874">
        <v>33.44</v>
      </c>
      <c r="D4573" s="626">
        <v>33.299999999999997</v>
      </c>
      <c r="E4573" s="707">
        <v>0</v>
      </c>
      <c r="F4573" s="626">
        <v>32.6</v>
      </c>
      <c r="G4573" s="671">
        <v>36</v>
      </c>
      <c r="H4573" s="671">
        <v>19.399999999999999</v>
      </c>
      <c r="I4573" s="877">
        <v>96</v>
      </c>
      <c r="J4573" s="865">
        <v>47</v>
      </c>
      <c r="K4573" s="626">
        <v>5.8</v>
      </c>
      <c r="L4573" s="627">
        <v>7.87</v>
      </c>
      <c r="M4573" s="581">
        <v>1.17</v>
      </c>
      <c r="N4573" s="581">
        <v>0.19</v>
      </c>
      <c r="O4573" s="740">
        <f t="shared" si="851"/>
        <v>0.67999999999999994</v>
      </c>
      <c r="P4573" s="740">
        <v>6</v>
      </c>
      <c r="Q4573" s="864">
        <v>0</v>
      </c>
    </row>
    <row r="4574" spans="1:17" x14ac:dyDescent="0.35">
      <c r="A4574" s="735">
        <v>10</v>
      </c>
      <c r="B4574" s="627">
        <v>38</v>
      </c>
      <c r="C4574" s="874">
        <v>33.36</v>
      </c>
      <c r="D4574" s="626">
        <v>33</v>
      </c>
      <c r="E4574" s="707">
        <v>0</v>
      </c>
      <c r="F4574" s="626">
        <v>32.680000000000007</v>
      </c>
      <c r="G4574" s="671">
        <v>35.4</v>
      </c>
      <c r="H4574" s="671">
        <v>19.2</v>
      </c>
      <c r="I4574" s="877">
        <v>88</v>
      </c>
      <c r="J4574" s="865">
        <v>42</v>
      </c>
      <c r="K4574" s="626">
        <v>5</v>
      </c>
      <c r="L4574" s="627">
        <v>7.14</v>
      </c>
      <c r="M4574" s="580">
        <v>0.81</v>
      </c>
      <c r="N4574" s="580">
        <v>0.15</v>
      </c>
      <c r="O4574" s="740">
        <f t="shared" si="851"/>
        <v>0.48000000000000004</v>
      </c>
      <c r="P4574" s="740">
        <v>7.3</v>
      </c>
      <c r="Q4574" s="864">
        <v>0</v>
      </c>
    </row>
    <row r="4575" spans="1:17" x14ac:dyDescent="0.35">
      <c r="A4575" s="580" t="s">
        <v>16</v>
      </c>
      <c r="B4575" s="626">
        <f t="shared" ref="B4575:N4575" si="852">SUM(B4565:B4574)</f>
        <v>369.76</v>
      </c>
      <c r="C4575" s="626">
        <f t="shared" si="852"/>
        <v>333.88</v>
      </c>
      <c r="D4575" s="626">
        <f t="shared" si="852"/>
        <v>330.15000000000003</v>
      </c>
      <c r="E4575" s="626">
        <f t="shared" si="852"/>
        <v>0</v>
      </c>
      <c r="F4575" s="626">
        <f t="shared" si="852"/>
        <v>324.80000000000007</v>
      </c>
      <c r="G4575" s="626">
        <f t="shared" si="852"/>
        <v>364.8</v>
      </c>
      <c r="H4575" s="626">
        <f t="shared" si="852"/>
        <v>203.60000000000002</v>
      </c>
      <c r="I4575" s="626">
        <f t="shared" si="852"/>
        <v>912</v>
      </c>
      <c r="J4575" s="626">
        <f t="shared" si="852"/>
        <v>451</v>
      </c>
      <c r="K4575" s="626">
        <f t="shared" si="852"/>
        <v>50.379999999999995</v>
      </c>
      <c r="L4575" s="626">
        <f t="shared" si="852"/>
        <v>71.89</v>
      </c>
      <c r="M4575" s="626">
        <f t="shared" si="852"/>
        <v>9.51</v>
      </c>
      <c r="N4575" s="626">
        <f t="shared" si="852"/>
        <v>3.7799999999999994</v>
      </c>
      <c r="O4575" s="740">
        <f t="shared" si="851"/>
        <v>6.6449999999999996</v>
      </c>
      <c r="P4575" s="626">
        <f>SUM(P4565:P4574)</f>
        <v>75.599999999999994</v>
      </c>
      <c r="Q4575" s="626">
        <f>SUM(Q4565:Q4574)</f>
        <v>0</v>
      </c>
    </row>
    <row r="4576" spans="1:17" x14ac:dyDescent="0.35">
      <c r="A4576" s="580" t="s">
        <v>18</v>
      </c>
      <c r="B4576" s="626">
        <f t="shared" ref="B4576:N4576" si="853">AVERAGE(B4565:B4574)</f>
        <v>36.975999999999999</v>
      </c>
      <c r="C4576" s="626">
        <f t="shared" si="853"/>
        <v>33.387999999999998</v>
      </c>
      <c r="D4576" s="626">
        <f t="shared" si="853"/>
        <v>33.015000000000001</v>
      </c>
      <c r="E4576" s="626">
        <f t="shared" si="853"/>
        <v>0</v>
      </c>
      <c r="F4576" s="626">
        <f t="shared" si="853"/>
        <v>32.480000000000004</v>
      </c>
      <c r="G4576" s="626">
        <f t="shared" si="853"/>
        <v>36.480000000000004</v>
      </c>
      <c r="H4576" s="626">
        <f t="shared" si="853"/>
        <v>20.360000000000003</v>
      </c>
      <c r="I4576" s="626">
        <f t="shared" si="853"/>
        <v>91.2</v>
      </c>
      <c r="J4576" s="626">
        <f t="shared" si="853"/>
        <v>45.1</v>
      </c>
      <c r="K4576" s="626">
        <f t="shared" si="853"/>
        <v>5.0379999999999994</v>
      </c>
      <c r="L4576" s="626">
        <f t="shared" si="853"/>
        <v>7.1890000000000001</v>
      </c>
      <c r="M4576" s="626">
        <f t="shared" si="853"/>
        <v>0.95099999999999996</v>
      </c>
      <c r="N4576" s="626">
        <f t="shared" si="853"/>
        <v>0.37799999999999995</v>
      </c>
      <c r="O4576" s="740">
        <f>AVERAGE(M4576:N4576)</f>
        <v>0.66449999999999998</v>
      </c>
      <c r="P4576" s="626">
        <f>AVERAGE(P4565:P4574)</f>
        <v>7.56</v>
      </c>
      <c r="Q4576" s="626">
        <f>AVERAGE(Q4565:Q4574)</f>
        <v>0</v>
      </c>
    </row>
    <row r="4577" spans="1:17" x14ac:dyDescent="0.35">
      <c r="A4577" s="735">
        <v>11</v>
      </c>
      <c r="B4577" s="627">
        <v>38.839999999999996</v>
      </c>
      <c r="C4577" s="874">
        <v>33.6</v>
      </c>
      <c r="D4577" s="626">
        <v>33.299999999999997</v>
      </c>
      <c r="E4577" s="707">
        <v>0</v>
      </c>
      <c r="F4577" s="626">
        <v>32.799999999999997</v>
      </c>
      <c r="G4577" s="671">
        <v>36.4</v>
      </c>
      <c r="H4577" s="671">
        <v>19.399999999999999</v>
      </c>
      <c r="I4577" s="877">
        <v>92</v>
      </c>
      <c r="J4577" s="865">
        <v>41</v>
      </c>
      <c r="K4577" s="626">
        <v>5.2</v>
      </c>
      <c r="L4577" s="627">
        <v>7.8</v>
      </c>
      <c r="M4577" s="581">
        <v>0.8</v>
      </c>
      <c r="N4577" s="581">
        <v>0.28999999999999998</v>
      </c>
      <c r="O4577" s="740">
        <f t="shared" si="851"/>
        <v>0.54500000000000004</v>
      </c>
      <c r="P4577" s="581">
        <v>5.35</v>
      </c>
      <c r="Q4577" s="864">
        <v>0</v>
      </c>
    </row>
    <row r="4578" spans="1:17" x14ac:dyDescent="0.35">
      <c r="A4578" s="594">
        <v>12</v>
      </c>
      <c r="B4578" s="627">
        <v>38.68</v>
      </c>
      <c r="C4578" s="874">
        <v>33.760000000000005</v>
      </c>
      <c r="D4578" s="626">
        <v>33.549999999999997</v>
      </c>
      <c r="E4578" s="707">
        <v>0</v>
      </c>
      <c r="F4578" s="626">
        <v>32.799999999999997</v>
      </c>
      <c r="G4578" s="671">
        <v>36.799999999999997</v>
      </c>
      <c r="H4578" s="671">
        <v>21</v>
      </c>
      <c r="I4578" s="877">
        <v>88</v>
      </c>
      <c r="J4578" s="865">
        <v>39</v>
      </c>
      <c r="K4578" s="626">
        <v>4.8</v>
      </c>
      <c r="L4578" s="627">
        <v>6.94</v>
      </c>
      <c r="M4578" s="671">
        <v>0.77</v>
      </c>
      <c r="N4578" s="581">
        <v>0.38</v>
      </c>
      <c r="O4578" s="740">
        <f t="shared" si="851"/>
        <v>0.57499999999999996</v>
      </c>
      <c r="P4578" s="740">
        <v>3.3</v>
      </c>
      <c r="Q4578" s="864">
        <v>0</v>
      </c>
    </row>
    <row r="4579" spans="1:17" x14ac:dyDescent="0.35">
      <c r="A4579" s="594">
        <v>13</v>
      </c>
      <c r="B4579" s="627">
        <v>39.36</v>
      </c>
      <c r="C4579" s="874">
        <v>34</v>
      </c>
      <c r="D4579" s="626">
        <v>33.5</v>
      </c>
      <c r="E4579" s="707">
        <v>0</v>
      </c>
      <c r="F4579" s="626">
        <v>32.799999999999997</v>
      </c>
      <c r="G4579" s="671">
        <v>37.200000000000003</v>
      </c>
      <c r="H4579" s="671">
        <v>20.399999999999999</v>
      </c>
      <c r="I4579" s="877">
        <v>84</v>
      </c>
      <c r="J4579" s="865">
        <v>36</v>
      </c>
      <c r="K4579" s="626">
        <v>5.2</v>
      </c>
      <c r="L4579" s="675">
        <v>7.68</v>
      </c>
      <c r="M4579" s="630">
        <v>0.95</v>
      </c>
      <c r="N4579" s="678">
        <v>0.1</v>
      </c>
      <c r="O4579" s="740">
        <f t="shared" si="851"/>
        <v>0.52500000000000002</v>
      </c>
      <c r="P4579" s="740">
        <v>5</v>
      </c>
      <c r="Q4579" s="864">
        <v>0</v>
      </c>
    </row>
    <row r="4580" spans="1:17" x14ac:dyDescent="0.35">
      <c r="A4580" s="594">
        <v>14</v>
      </c>
      <c r="B4580" s="627">
        <v>36.68</v>
      </c>
      <c r="C4580" s="874">
        <v>33.440000000000005</v>
      </c>
      <c r="D4580" s="626">
        <v>33.349999999999994</v>
      </c>
      <c r="E4580" s="707">
        <v>0</v>
      </c>
      <c r="F4580" s="626">
        <v>32.799999999999997</v>
      </c>
      <c r="G4580" s="671">
        <v>36</v>
      </c>
      <c r="H4580" s="671">
        <v>22.2</v>
      </c>
      <c r="I4580" s="877">
        <v>92</v>
      </c>
      <c r="J4580" s="865">
        <v>43</v>
      </c>
      <c r="K4580" s="626">
        <v>4.7</v>
      </c>
      <c r="L4580" s="675">
        <v>7.0600000000000005</v>
      </c>
      <c r="M4580" s="671">
        <v>0.92</v>
      </c>
      <c r="N4580" s="671">
        <v>0.46</v>
      </c>
      <c r="O4580" s="740">
        <f t="shared" si="851"/>
        <v>0.69000000000000006</v>
      </c>
      <c r="P4580" s="581">
        <v>1.3</v>
      </c>
      <c r="Q4580" s="864">
        <v>0</v>
      </c>
    </row>
    <row r="4581" spans="1:17" x14ac:dyDescent="0.35">
      <c r="A4581" s="594">
        <v>15</v>
      </c>
      <c r="B4581" s="627">
        <v>31.040000000000003</v>
      </c>
      <c r="C4581" s="874">
        <v>32.040000000000006</v>
      </c>
      <c r="D4581" s="626">
        <v>32.6</v>
      </c>
      <c r="E4581" s="707">
        <v>0</v>
      </c>
      <c r="F4581" s="626">
        <v>32.799999999999997</v>
      </c>
      <c r="G4581" s="671">
        <v>33.4</v>
      </c>
      <c r="H4581" s="671">
        <v>23.2</v>
      </c>
      <c r="I4581" s="877">
        <v>92</v>
      </c>
      <c r="J4581" s="865">
        <v>65</v>
      </c>
      <c r="K4581" s="626">
        <v>2.2000000000000002</v>
      </c>
      <c r="L4581" s="627">
        <v>3.24</v>
      </c>
      <c r="M4581" s="671">
        <v>0.74</v>
      </c>
      <c r="N4581" s="626">
        <v>0.23</v>
      </c>
      <c r="O4581" s="740">
        <f t="shared" si="851"/>
        <v>0.48499999999999999</v>
      </c>
      <c r="P4581" s="740">
        <v>0</v>
      </c>
      <c r="Q4581" s="864">
        <v>0</v>
      </c>
    </row>
    <row r="4582" spans="1:17" x14ac:dyDescent="0.35">
      <c r="A4582" s="594">
        <v>16</v>
      </c>
      <c r="B4582" s="627">
        <v>34.08</v>
      </c>
      <c r="C4582" s="874">
        <v>31.639999999999997</v>
      </c>
      <c r="D4582" s="626">
        <v>31.799999999999997</v>
      </c>
      <c r="E4582" s="707">
        <v>0</v>
      </c>
      <c r="F4582" s="626">
        <v>33</v>
      </c>
      <c r="G4582" s="671">
        <v>33.200000000000003</v>
      </c>
      <c r="H4582" s="671">
        <v>22</v>
      </c>
      <c r="I4582" s="877">
        <v>92</v>
      </c>
      <c r="J4582" s="865">
        <v>49</v>
      </c>
      <c r="K4582" s="626">
        <v>3.2</v>
      </c>
      <c r="L4582" s="675">
        <v>4.5999999999999996</v>
      </c>
      <c r="M4582" s="671">
        <v>0.76</v>
      </c>
      <c r="N4582" s="678">
        <v>0.6</v>
      </c>
      <c r="O4582" s="740">
        <f t="shared" si="851"/>
        <v>0.67999999999999994</v>
      </c>
      <c r="P4582" s="740">
        <v>3</v>
      </c>
      <c r="Q4582" s="864">
        <v>0</v>
      </c>
    </row>
    <row r="4583" spans="1:17" x14ac:dyDescent="0.35">
      <c r="A4583" s="594">
        <v>17</v>
      </c>
      <c r="B4583" s="627">
        <v>32.480000000000004</v>
      </c>
      <c r="C4583" s="634">
        <v>31.52</v>
      </c>
      <c r="D4583" s="626">
        <v>31.75</v>
      </c>
      <c r="E4583" s="707">
        <v>0</v>
      </c>
      <c r="F4583" s="626">
        <v>33</v>
      </c>
      <c r="G4583" s="581">
        <v>33.200000000000003</v>
      </c>
      <c r="H4583" s="581">
        <v>20.8</v>
      </c>
      <c r="I4583" s="877">
        <v>96</v>
      </c>
      <c r="J4583" s="865">
        <v>50</v>
      </c>
      <c r="K4583" s="626">
        <v>2.8</v>
      </c>
      <c r="L4583" s="675">
        <v>3.38</v>
      </c>
      <c r="M4583" s="630">
        <v>0.91</v>
      </c>
      <c r="N4583" s="678">
        <v>0.77</v>
      </c>
      <c r="O4583" s="740">
        <f t="shared" si="851"/>
        <v>0.84000000000000008</v>
      </c>
      <c r="P4583" s="581">
        <v>3.45</v>
      </c>
      <c r="Q4583" s="691">
        <v>8.4</v>
      </c>
    </row>
    <row r="4584" spans="1:17" x14ac:dyDescent="0.35">
      <c r="A4584" s="594">
        <v>18</v>
      </c>
      <c r="B4584" s="627">
        <v>33.08</v>
      </c>
      <c r="C4584" s="772">
        <v>31.6</v>
      </c>
      <c r="D4584" s="626">
        <v>31.5</v>
      </c>
      <c r="E4584" s="707">
        <v>0</v>
      </c>
      <c r="F4584" s="626">
        <v>33</v>
      </c>
      <c r="G4584" s="740">
        <v>35</v>
      </c>
      <c r="H4584" s="866">
        <v>21</v>
      </c>
      <c r="I4584" s="877">
        <v>96</v>
      </c>
      <c r="J4584" s="740">
        <v>42</v>
      </c>
      <c r="K4584" s="626">
        <v>4</v>
      </c>
      <c r="L4584" s="627">
        <v>6.26</v>
      </c>
      <c r="M4584" s="671">
        <v>0.87</v>
      </c>
      <c r="N4584" s="671">
        <v>0.48</v>
      </c>
      <c r="O4584" s="740">
        <f t="shared" si="851"/>
        <v>0.67500000000000004</v>
      </c>
      <c r="P4584" s="866">
        <v>3</v>
      </c>
      <c r="Q4584" s="864">
        <v>0</v>
      </c>
    </row>
    <row r="4585" spans="1:17" x14ac:dyDescent="0.35">
      <c r="A4585" s="594">
        <v>19</v>
      </c>
      <c r="B4585" s="627">
        <v>34.04</v>
      </c>
      <c r="C4585" s="772">
        <v>31.919999999999998</v>
      </c>
      <c r="D4585" s="626">
        <v>31.799999999999997</v>
      </c>
      <c r="E4585" s="707">
        <v>0</v>
      </c>
      <c r="F4585" s="626">
        <v>33</v>
      </c>
      <c r="G4585" s="740">
        <v>36</v>
      </c>
      <c r="H4585" s="740">
        <v>21.6</v>
      </c>
      <c r="I4585" s="877">
        <v>92</v>
      </c>
      <c r="J4585" s="740">
        <v>40</v>
      </c>
      <c r="K4585" s="626">
        <v>3.9</v>
      </c>
      <c r="L4585" s="675">
        <v>5.98</v>
      </c>
      <c r="M4585" s="671">
        <v>0.85</v>
      </c>
      <c r="N4585" s="671">
        <v>0.52</v>
      </c>
      <c r="O4585" s="740">
        <f t="shared" si="851"/>
        <v>0.68500000000000005</v>
      </c>
      <c r="P4585" s="866">
        <v>5.35</v>
      </c>
      <c r="Q4585" s="691">
        <v>5.5</v>
      </c>
    </row>
    <row r="4586" spans="1:17" x14ac:dyDescent="0.35">
      <c r="A4586" s="735">
        <v>20</v>
      </c>
      <c r="B4586" s="627">
        <v>29.68</v>
      </c>
      <c r="C4586" s="772">
        <v>31.360000000000003</v>
      </c>
      <c r="D4586" s="626">
        <v>31.85</v>
      </c>
      <c r="E4586" s="707">
        <v>0</v>
      </c>
      <c r="F4586" s="626">
        <v>32.879999999999995</v>
      </c>
      <c r="G4586" s="740">
        <v>35</v>
      </c>
      <c r="H4586" s="740">
        <v>21</v>
      </c>
      <c r="I4586" s="877">
        <v>96</v>
      </c>
      <c r="J4586" s="740">
        <v>65</v>
      </c>
      <c r="K4586" s="626">
        <v>2.4</v>
      </c>
      <c r="L4586" s="675">
        <v>4.9800000000000004</v>
      </c>
      <c r="M4586" s="630">
        <v>0.48</v>
      </c>
      <c r="N4586" s="630">
        <v>0.26</v>
      </c>
      <c r="O4586" s="740">
        <f t="shared" si="851"/>
        <v>0.37</v>
      </c>
      <c r="P4586" s="866">
        <v>0</v>
      </c>
      <c r="Q4586" s="864">
        <v>0</v>
      </c>
    </row>
    <row r="4587" spans="1:17" x14ac:dyDescent="0.35">
      <c r="A4587" s="580" t="s">
        <v>16</v>
      </c>
      <c r="B4587" s="627">
        <f>SUM(B4577:B4586)</f>
        <v>347.96000000000004</v>
      </c>
      <c r="C4587" s="627">
        <f>SUM(C4577:C4586)</f>
        <v>324.88000000000005</v>
      </c>
      <c r="D4587" s="627">
        <f>SUM(D4577:D4586)</f>
        <v>325</v>
      </c>
      <c r="E4587" s="627"/>
      <c r="F4587" s="627">
        <f t="shared" ref="F4587:N4587" si="854">SUM(F4577:F4586)</f>
        <v>328.88</v>
      </c>
      <c r="G4587" s="627">
        <f t="shared" si="854"/>
        <v>352.2</v>
      </c>
      <c r="H4587" s="627">
        <f t="shared" si="854"/>
        <v>212.6</v>
      </c>
      <c r="I4587" s="627">
        <f t="shared" si="854"/>
        <v>920</v>
      </c>
      <c r="J4587" s="627">
        <f t="shared" si="854"/>
        <v>470</v>
      </c>
      <c r="K4587" s="627">
        <f t="shared" si="854"/>
        <v>38.399999999999991</v>
      </c>
      <c r="L4587" s="627">
        <f t="shared" si="854"/>
        <v>57.920000000000016</v>
      </c>
      <c r="M4587" s="627">
        <f t="shared" si="854"/>
        <v>8.0499999999999989</v>
      </c>
      <c r="N4587" s="627">
        <f t="shared" si="854"/>
        <v>4.09</v>
      </c>
      <c r="O4587" s="740">
        <f t="shared" si="851"/>
        <v>6.0699999999999994</v>
      </c>
      <c r="P4587" s="627">
        <f>SUM(P4577:P4586)</f>
        <v>29.75</v>
      </c>
      <c r="Q4587" s="627"/>
    </row>
    <row r="4588" spans="1:17" x14ac:dyDescent="0.35">
      <c r="A4588" s="580" t="s">
        <v>18</v>
      </c>
      <c r="B4588" s="627">
        <f>AVERAGE(B4577:B4586)</f>
        <v>34.796000000000006</v>
      </c>
      <c r="C4588" s="627">
        <f>AVERAGE(C4577:C4586)</f>
        <v>32.488000000000007</v>
      </c>
      <c r="D4588" s="627">
        <f>AVERAGE(D4577:D4586)</f>
        <v>32.5</v>
      </c>
      <c r="E4588" s="627"/>
      <c r="F4588" s="627">
        <f t="shared" ref="F4588:N4588" si="855">AVERAGE(F4577:F4586)</f>
        <v>32.887999999999998</v>
      </c>
      <c r="G4588" s="627">
        <f t="shared" si="855"/>
        <v>35.22</v>
      </c>
      <c r="H4588" s="627">
        <f t="shared" si="855"/>
        <v>21.259999999999998</v>
      </c>
      <c r="I4588" s="627">
        <f t="shared" si="855"/>
        <v>92</v>
      </c>
      <c r="J4588" s="627">
        <f t="shared" si="855"/>
        <v>47</v>
      </c>
      <c r="K4588" s="627">
        <f t="shared" si="855"/>
        <v>3.839999999999999</v>
      </c>
      <c r="L4588" s="627">
        <f t="shared" si="855"/>
        <v>5.7920000000000016</v>
      </c>
      <c r="M4588" s="627">
        <f t="shared" si="855"/>
        <v>0.80499999999999994</v>
      </c>
      <c r="N4588" s="627">
        <f t="shared" si="855"/>
        <v>0.40899999999999997</v>
      </c>
      <c r="O4588" s="740">
        <f t="shared" si="851"/>
        <v>0.60699999999999998</v>
      </c>
      <c r="P4588" s="627">
        <f>AVERAGE(P4577:P4586)</f>
        <v>2.9750000000000001</v>
      </c>
      <c r="Q4588" s="627"/>
    </row>
    <row r="4589" spans="1:17" x14ac:dyDescent="0.35">
      <c r="A4589" s="735">
        <v>21</v>
      </c>
      <c r="B4589" s="627">
        <v>31.919999999999998</v>
      </c>
      <c r="C4589" s="772">
        <v>30.96</v>
      </c>
      <c r="D4589" s="626">
        <v>30.950000000000003</v>
      </c>
      <c r="E4589" s="707">
        <v>0</v>
      </c>
      <c r="F4589" s="626">
        <v>32.799999999999997</v>
      </c>
      <c r="G4589" s="740">
        <v>35.4</v>
      </c>
      <c r="H4589" s="740">
        <v>21.2</v>
      </c>
      <c r="I4589" s="877">
        <v>92</v>
      </c>
      <c r="J4589" s="740">
        <v>42</v>
      </c>
      <c r="K4589" s="626">
        <v>4</v>
      </c>
      <c r="L4589" s="675">
        <v>5.0199999999999996</v>
      </c>
      <c r="M4589" s="671">
        <v>0.94</v>
      </c>
      <c r="N4589" s="671">
        <v>0.3</v>
      </c>
      <c r="O4589" s="740">
        <f t="shared" si="851"/>
        <v>0.62</v>
      </c>
      <c r="P4589" s="866">
        <v>3</v>
      </c>
      <c r="Q4589" s="864">
        <v>0</v>
      </c>
    </row>
    <row r="4590" spans="1:17" x14ac:dyDescent="0.35">
      <c r="A4590" s="594">
        <v>22</v>
      </c>
      <c r="B4590" s="627">
        <v>33.68</v>
      </c>
      <c r="C4590" s="772">
        <v>31.639999999999997</v>
      </c>
      <c r="D4590" s="626">
        <v>31</v>
      </c>
      <c r="E4590" s="707">
        <v>0</v>
      </c>
      <c r="F4590" s="626">
        <v>32.799999999999997</v>
      </c>
      <c r="G4590" s="740">
        <v>36.200000000000003</v>
      </c>
      <c r="H4590" s="740">
        <v>19.399999999999999</v>
      </c>
      <c r="I4590" s="739">
        <v>92</v>
      </c>
      <c r="J4590" s="740">
        <v>36</v>
      </c>
      <c r="K4590" s="626">
        <v>5</v>
      </c>
      <c r="L4590" s="675">
        <v>8.08</v>
      </c>
      <c r="M4590" s="671">
        <v>1.19</v>
      </c>
      <c r="N4590" s="671">
        <v>0.15</v>
      </c>
      <c r="O4590" s="740">
        <f t="shared" si="851"/>
        <v>0.66999999999999993</v>
      </c>
      <c r="P4590" s="866">
        <v>6</v>
      </c>
      <c r="Q4590" s="864">
        <v>0</v>
      </c>
    </row>
    <row r="4591" spans="1:17" x14ac:dyDescent="0.35">
      <c r="A4591" s="594">
        <v>23</v>
      </c>
      <c r="B4591" s="627">
        <v>34.720000000000006</v>
      </c>
      <c r="C4591" s="627">
        <v>31.839999999999996</v>
      </c>
      <c r="D4591" s="627">
        <v>31.700000000000003</v>
      </c>
      <c r="E4591" s="707">
        <v>0</v>
      </c>
      <c r="F4591" s="627">
        <v>32.799999999999997</v>
      </c>
      <c r="G4591" s="740">
        <v>36.4</v>
      </c>
      <c r="H4591" s="740">
        <v>21</v>
      </c>
      <c r="I4591" s="878">
        <v>78</v>
      </c>
      <c r="J4591" s="740">
        <v>42</v>
      </c>
      <c r="K4591" s="626">
        <v>6</v>
      </c>
      <c r="L4591" s="675">
        <v>8.76</v>
      </c>
      <c r="M4591" s="671">
        <v>1.3</v>
      </c>
      <c r="N4591" s="671">
        <v>0.16</v>
      </c>
      <c r="O4591" s="740">
        <f t="shared" si="851"/>
        <v>0.73</v>
      </c>
      <c r="P4591" s="740">
        <v>5</v>
      </c>
      <c r="Q4591" s="864">
        <v>0</v>
      </c>
    </row>
    <row r="4592" spans="1:17" x14ac:dyDescent="0.35">
      <c r="A4592" s="594">
        <v>24</v>
      </c>
      <c r="B4592" s="627">
        <v>35.320000000000007</v>
      </c>
      <c r="C4592" s="627">
        <v>31.8</v>
      </c>
      <c r="D4592" s="627">
        <v>31.650000000000002</v>
      </c>
      <c r="E4592" s="707">
        <v>0</v>
      </c>
      <c r="F4592" s="627">
        <v>32.799999999999997</v>
      </c>
      <c r="G4592" s="740">
        <v>36.200000000000003</v>
      </c>
      <c r="H4592" s="740">
        <v>21</v>
      </c>
      <c r="I4592" s="739">
        <v>96</v>
      </c>
      <c r="J4592" s="740">
        <v>43</v>
      </c>
      <c r="K4592" s="626">
        <v>4.5999999999999996</v>
      </c>
      <c r="L4592" s="627">
        <v>6.34</v>
      </c>
      <c r="M4592" s="627">
        <v>1.1100000000000001</v>
      </c>
      <c r="N4592" s="630">
        <v>0.22</v>
      </c>
      <c r="O4592" s="740">
        <f t="shared" si="851"/>
        <v>0.66500000000000004</v>
      </c>
      <c r="P4592" s="740">
        <v>4</v>
      </c>
      <c r="Q4592" s="864">
        <v>0</v>
      </c>
    </row>
    <row r="4593" spans="1:17" x14ac:dyDescent="0.35">
      <c r="A4593" s="594">
        <v>25</v>
      </c>
      <c r="B4593" s="627">
        <v>38.679999999999993</v>
      </c>
      <c r="C4593" s="627">
        <v>31.879999999999995</v>
      </c>
      <c r="D4593" s="627">
        <v>31.840000000000003</v>
      </c>
      <c r="E4593" s="707">
        <v>0</v>
      </c>
      <c r="F4593" s="627">
        <v>32.799999999999997</v>
      </c>
      <c r="G4593" s="740">
        <v>36</v>
      </c>
      <c r="H4593" s="740">
        <v>18.2</v>
      </c>
      <c r="I4593" s="739">
        <v>92</v>
      </c>
      <c r="J4593" s="740">
        <v>36</v>
      </c>
      <c r="K4593" s="626">
        <v>5.3</v>
      </c>
      <c r="L4593" s="627">
        <v>7.3999999999999995</v>
      </c>
      <c r="M4593" s="581">
        <v>0.87</v>
      </c>
      <c r="N4593" s="581">
        <v>0.08</v>
      </c>
      <c r="O4593" s="740">
        <f t="shared" si="851"/>
        <v>0.47499999999999998</v>
      </c>
      <c r="P4593" s="740">
        <v>6</v>
      </c>
      <c r="Q4593" s="864">
        <v>0</v>
      </c>
    </row>
    <row r="4594" spans="1:17" x14ac:dyDescent="0.35">
      <c r="A4594" s="594">
        <v>26</v>
      </c>
      <c r="B4594" s="627">
        <v>38.92</v>
      </c>
      <c r="C4594" s="627">
        <v>32.64</v>
      </c>
      <c r="D4594" s="627">
        <v>32.32</v>
      </c>
      <c r="E4594" s="707">
        <v>0</v>
      </c>
      <c r="F4594" s="627">
        <v>32.879999999999995</v>
      </c>
      <c r="G4594" s="740">
        <v>37</v>
      </c>
      <c r="H4594" s="740">
        <v>19.2</v>
      </c>
      <c r="I4594" s="739">
        <v>92</v>
      </c>
      <c r="J4594" s="740">
        <v>29</v>
      </c>
      <c r="K4594" s="626">
        <v>6.2</v>
      </c>
      <c r="L4594" s="627">
        <v>7.74</v>
      </c>
      <c r="M4594" s="581">
        <v>0.84</v>
      </c>
      <c r="N4594" s="581">
        <v>0.34</v>
      </c>
      <c r="O4594" s="740">
        <f t="shared" si="851"/>
        <v>0.59</v>
      </c>
      <c r="P4594" s="740">
        <v>5.3</v>
      </c>
      <c r="Q4594" s="864">
        <v>0</v>
      </c>
    </row>
    <row r="4595" spans="1:17" x14ac:dyDescent="0.35">
      <c r="A4595" s="594">
        <v>27</v>
      </c>
      <c r="B4595" s="627">
        <v>40.04</v>
      </c>
      <c r="C4595" s="627">
        <v>33.08</v>
      </c>
      <c r="D4595" s="627">
        <v>32.72</v>
      </c>
      <c r="E4595" s="707">
        <v>0</v>
      </c>
      <c r="F4595" s="627">
        <v>33</v>
      </c>
      <c r="G4595" s="740">
        <v>37.200000000000003</v>
      </c>
      <c r="H4595" s="740">
        <v>20.2</v>
      </c>
      <c r="I4595" s="739">
        <v>88</v>
      </c>
      <c r="J4595" s="740">
        <v>29</v>
      </c>
      <c r="K4595" s="626">
        <v>6.6</v>
      </c>
      <c r="L4595" s="627">
        <v>7.92</v>
      </c>
      <c r="M4595" s="580">
        <v>0.89</v>
      </c>
      <c r="N4595" s="580">
        <v>0.66</v>
      </c>
      <c r="O4595" s="740">
        <f t="shared" si="851"/>
        <v>0.77500000000000002</v>
      </c>
      <c r="P4595" s="740">
        <v>6.3</v>
      </c>
      <c r="Q4595" s="864">
        <v>0</v>
      </c>
    </row>
    <row r="4596" spans="1:17" x14ac:dyDescent="0.35">
      <c r="A4596" s="594">
        <v>28</v>
      </c>
      <c r="B4596" s="627">
        <v>39.08</v>
      </c>
      <c r="C4596" s="627">
        <v>33.44</v>
      </c>
      <c r="D4596" s="627">
        <v>33</v>
      </c>
      <c r="E4596" s="707">
        <v>0</v>
      </c>
      <c r="F4596" s="627">
        <v>32.839999999999996</v>
      </c>
      <c r="G4596" s="743">
        <v>37.200000000000003</v>
      </c>
      <c r="H4596" s="743">
        <v>20.399999999999999</v>
      </c>
      <c r="I4596" s="739">
        <v>76</v>
      </c>
      <c r="J4596" s="743">
        <v>36</v>
      </c>
      <c r="K4596" s="626">
        <v>6.4</v>
      </c>
      <c r="L4596" s="790">
        <v>9.2200000000000006</v>
      </c>
      <c r="M4596" s="789">
        <v>1.1200000000000001</v>
      </c>
      <c r="N4596" s="581">
        <v>1.59</v>
      </c>
      <c r="O4596" s="740">
        <f t="shared" si="851"/>
        <v>1.355</v>
      </c>
      <c r="P4596" s="743">
        <v>6.35</v>
      </c>
      <c r="Q4596" s="864">
        <v>0</v>
      </c>
    </row>
    <row r="4597" spans="1:17" x14ac:dyDescent="0.35">
      <c r="A4597" s="594">
        <v>29</v>
      </c>
      <c r="B4597" s="627">
        <v>35.799999999999997</v>
      </c>
      <c r="C4597" s="627">
        <v>32.68</v>
      </c>
      <c r="D4597" s="627">
        <v>32.96</v>
      </c>
      <c r="E4597" s="707">
        <v>0</v>
      </c>
      <c r="F4597" s="627">
        <v>32.879999999999995</v>
      </c>
      <c r="G4597" s="743">
        <v>36</v>
      </c>
      <c r="H4597" s="743">
        <v>24</v>
      </c>
      <c r="I4597" s="739">
        <v>62</v>
      </c>
      <c r="J4597" s="743">
        <v>49</v>
      </c>
      <c r="K4597" s="626">
        <v>5.3</v>
      </c>
      <c r="L4597" s="790">
        <v>6.8800000000000008</v>
      </c>
      <c r="M4597" s="789">
        <v>1.32</v>
      </c>
      <c r="N4597" s="581">
        <v>0.24</v>
      </c>
      <c r="O4597" s="740">
        <f t="shared" si="851"/>
        <v>0.78</v>
      </c>
      <c r="P4597" s="743">
        <v>1</v>
      </c>
      <c r="Q4597" s="864">
        <v>0</v>
      </c>
    </row>
    <row r="4598" spans="1:17" x14ac:dyDescent="0.35">
      <c r="A4598" s="594">
        <v>30</v>
      </c>
      <c r="B4598" s="627">
        <v>33.799999999999997</v>
      </c>
      <c r="C4598" s="627">
        <v>32.040000000000006</v>
      </c>
      <c r="D4598" s="627">
        <v>32.04</v>
      </c>
      <c r="E4598" s="707">
        <v>0</v>
      </c>
      <c r="F4598" s="627">
        <v>32.799999999999997</v>
      </c>
      <c r="G4598" s="743">
        <v>34.6</v>
      </c>
      <c r="H4598" s="743">
        <v>22</v>
      </c>
      <c r="I4598" s="739">
        <v>92</v>
      </c>
      <c r="J4598" s="743">
        <v>43</v>
      </c>
      <c r="K4598" s="626">
        <v>5.4</v>
      </c>
      <c r="L4598" s="790">
        <v>6.76</v>
      </c>
      <c r="M4598" s="789">
        <v>1.25</v>
      </c>
      <c r="N4598" s="581">
        <v>0.62</v>
      </c>
      <c r="O4598" s="740">
        <f t="shared" si="851"/>
        <v>0.93500000000000005</v>
      </c>
      <c r="P4598" s="743">
        <v>0</v>
      </c>
      <c r="Q4598" s="864">
        <v>0</v>
      </c>
    </row>
    <row r="4599" spans="1:17" x14ac:dyDescent="0.35">
      <c r="A4599" s="580" t="s">
        <v>16</v>
      </c>
      <c r="B4599" s="583">
        <f>SUM(B4589:B4598)</f>
        <v>361.96000000000004</v>
      </c>
      <c r="C4599" s="583">
        <f>SUM(C4589:C4598)</f>
        <v>322</v>
      </c>
      <c r="D4599" s="583">
        <f>SUM(D4589:D4598)</f>
        <v>320.18</v>
      </c>
      <c r="E4599" s="583"/>
      <c r="F4599" s="583">
        <f t="shared" ref="F4599:O4599" si="856">SUM(F4589:F4598)</f>
        <v>328.4</v>
      </c>
      <c r="G4599" s="583">
        <f t="shared" si="856"/>
        <v>362.2</v>
      </c>
      <c r="H4599" s="583">
        <f t="shared" si="856"/>
        <v>206.6</v>
      </c>
      <c r="I4599" s="583">
        <f t="shared" si="856"/>
        <v>860</v>
      </c>
      <c r="J4599" s="583">
        <f t="shared" si="856"/>
        <v>385</v>
      </c>
      <c r="K4599" s="583">
        <f t="shared" si="856"/>
        <v>54.8</v>
      </c>
      <c r="L4599" s="583">
        <f t="shared" si="856"/>
        <v>74.12</v>
      </c>
      <c r="M4599" s="583">
        <f t="shared" si="856"/>
        <v>10.83</v>
      </c>
      <c r="N4599" s="583">
        <f t="shared" si="856"/>
        <v>4.3600000000000003</v>
      </c>
      <c r="O4599" s="583">
        <f t="shared" si="856"/>
        <v>7.5950000000000006</v>
      </c>
      <c r="P4599" s="583"/>
      <c r="Q4599" s="583"/>
    </row>
    <row r="4600" spans="1:17" x14ac:dyDescent="0.35">
      <c r="A4600" s="580" t="s">
        <v>18</v>
      </c>
      <c r="B4600" s="583">
        <f>AVERAGE(B4589:B4598)</f>
        <v>36.196000000000005</v>
      </c>
      <c r="C4600" s="583">
        <f>AVERAGE(C4589:C4598)</f>
        <v>32.200000000000003</v>
      </c>
      <c r="D4600" s="583">
        <f>AVERAGE(D4589:D4598)</f>
        <v>32.018000000000001</v>
      </c>
      <c r="E4600" s="583"/>
      <c r="F4600" s="583">
        <f t="shared" ref="F4600:O4600" si="857">AVERAGE(F4589:F4598)</f>
        <v>32.839999999999996</v>
      </c>
      <c r="G4600" s="583">
        <f t="shared" si="857"/>
        <v>36.22</v>
      </c>
      <c r="H4600" s="583">
        <f t="shared" si="857"/>
        <v>20.66</v>
      </c>
      <c r="I4600" s="583">
        <f t="shared" si="857"/>
        <v>86</v>
      </c>
      <c r="J4600" s="583">
        <f t="shared" si="857"/>
        <v>38.5</v>
      </c>
      <c r="K4600" s="583">
        <f t="shared" si="857"/>
        <v>5.4799999999999995</v>
      </c>
      <c r="L4600" s="583">
        <f t="shared" si="857"/>
        <v>7.4120000000000008</v>
      </c>
      <c r="M4600" s="583">
        <f t="shared" si="857"/>
        <v>1.083</v>
      </c>
      <c r="N4600" s="583">
        <f t="shared" si="857"/>
        <v>0.43600000000000005</v>
      </c>
      <c r="O4600" s="583">
        <f t="shared" si="857"/>
        <v>0.75950000000000006</v>
      </c>
      <c r="P4600" s="583"/>
      <c r="Q4600" s="583"/>
    </row>
    <row r="4601" spans="1:17" x14ac:dyDescent="0.35">
      <c r="A4601" s="580" t="s">
        <v>20</v>
      </c>
      <c r="B4601" s="583">
        <f>B4599+B4587+B4575</f>
        <v>1079.68</v>
      </c>
      <c r="C4601" s="583">
        <f>C4599+C4587+C4575</f>
        <v>980.7600000000001</v>
      </c>
      <c r="D4601" s="583">
        <f>D4599+D4587+D4575</f>
        <v>975.33000000000015</v>
      </c>
      <c r="E4601" s="583"/>
      <c r="F4601" s="583">
        <f t="shared" ref="F4601:O4601" si="858">F4599+F4587+F4575</f>
        <v>982.08</v>
      </c>
      <c r="G4601" s="583">
        <f t="shared" si="858"/>
        <v>1079.2</v>
      </c>
      <c r="H4601" s="583">
        <f t="shared" si="858"/>
        <v>622.79999999999995</v>
      </c>
      <c r="I4601" s="583">
        <f t="shared" si="858"/>
        <v>2692</v>
      </c>
      <c r="J4601" s="583">
        <f t="shared" si="858"/>
        <v>1306</v>
      </c>
      <c r="K4601" s="583">
        <f t="shared" si="858"/>
        <v>143.57999999999998</v>
      </c>
      <c r="L4601" s="583">
        <f t="shared" si="858"/>
        <v>203.93</v>
      </c>
      <c r="M4601" s="583">
        <f t="shared" si="858"/>
        <v>28.39</v>
      </c>
      <c r="N4601" s="583">
        <f t="shared" si="858"/>
        <v>12.229999999999999</v>
      </c>
      <c r="O4601" s="583">
        <f t="shared" si="858"/>
        <v>20.309999999999999</v>
      </c>
      <c r="P4601" s="583"/>
      <c r="Q4601" s="583"/>
    </row>
    <row r="4602" spans="1:17" x14ac:dyDescent="0.35">
      <c r="A4602" s="580" t="s">
        <v>21</v>
      </c>
      <c r="B4602" s="691">
        <f>B4601/30</f>
        <v>35.989333333333335</v>
      </c>
      <c r="C4602" s="691">
        <f>C4601/30</f>
        <v>32.692</v>
      </c>
      <c r="D4602" s="691">
        <f>D4601/30</f>
        <v>32.511000000000003</v>
      </c>
      <c r="E4602" s="691"/>
      <c r="F4602" s="691">
        <f t="shared" ref="F4602:O4602" si="859">F4601/30</f>
        <v>32.736000000000004</v>
      </c>
      <c r="G4602" s="691">
        <f t="shared" si="859"/>
        <v>35.973333333333336</v>
      </c>
      <c r="H4602" s="691">
        <f t="shared" si="859"/>
        <v>20.759999999999998</v>
      </c>
      <c r="I4602" s="691">
        <f t="shared" si="859"/>
        <v>89.733333333333334</v>
      </c>
      <c r="J4602" s="691">
        <f t="shared" si="859"/>
        <v>43.533333333333331</v>
      </c>
      <c r="K4602" s="691">
        <f t="shared" si="859"/>
        <v>4.7859999999999996</v>
      </c>
      <c r="L4602" s="691">
        <f t="shared" si="859"/>
        <v>6.7976666666666672</v>
      </c>
      <c r="M4602" s="691">
        <f t="shared" si="859"/>
        <v>0.94633333333333336</v>
      </c>
      <c r="N4602" s="691">
        <f t="shared" si="859"/>
        <v>0.40766666666666662</v>
      </c>
      <c r="O4602" s="691">
        <f t="shared" si="859"/>
        <v>0.67699999999999994</v>
      </c>
      <c r="P4602" s="691"/>
      <c r="Q4602" s="691"/>
    </row>
    <row r="4603" spans="1:17" x14ac:dyDescent="0.35">
      <c r="A4603" s="634"/>
      <c r="B4603" s="634"/>
      <c r="C4603" s="634"/>
      <c r="D4603" s="634"/>
      <c r="E4603" s="634"/>
      <c r="F4603" s="634"/>
      <c r="G4603" s="634"/>
      <c r="H4603" s="634"/>
      <c r="I4603" s="634"/>
      <c r="J4603" s="634"/>
      <c r="K4603" s="634"/>
      <c r="L4603" s="634"/>
      <c r="M4603" s="634"/>
      <c r="N4603" s="634"/>
      <c r="O4603" s="634"/>
      <c r="P4603" s="634"/>
      <c r="Q4603" s="634"/>
    </row>
    <row r="4604" spans="1:17" x14ac:dyDescent="0.35">
      <c r="A4604" s="634"/>
      <c r="B4604" s="634"/>
      <c r="C4604" s="634"/>
      <c r="D4604" s="634"/>
      <c r="E4604" s="634"/>
      <c r="F4604" s="634"/>
      <c r="G4604" s="634"/>
      <c r="H4604" s="634"/>
      <c r="I4604" s="634"/>
      <c r="J4604" s="634"/>
      <c r="K4604" s="634"/>
      <c r="L4604" s="634"/>
      <c r="M4604" s="634"/>
      <c r="N4604" s="634"/>
      <c r="O4604" s="634"/>
      <c r="P4604" s="634"/>
      <c r="Q4604" s="634"/>
    </row>
    <row r="4605" spans="1:17" x14ac:dyDescent="0.35">
      <c r="A4605" s="634"/>
      <c r="B4605" s="634"/>
      <c r="C4605" s="634"/>
      <c r="D4605" s="634"/>
      <c r="E4605" s="634"/>
      <c r="F4605" s="634"/>
      <c r="G4605" s="634"/>
      <c r="H4605" s="634"/>
      <c r="I4605" s="634"/>
      <c r="J4605" s="634"/>
      <c r="K4605" s="634"/>
      <c r="L4605" s="634"/>
      <c r="M4605" s="634"/>
      <c r="N4605" s="634"/>
      <c r="O4605" s="634"/>
      <c r="P4605" s="634"/>
      <c r="Q4605" s="634"/>
    </row>
    <row r="4606" spans="1:17" ht="21" thickBot="1" x14ac:dyDescent="0.4">
      <c r="A4606" s="634"/>
      <c r="B4606" s="1608" t="s">
        <v>458</v>
      </c>
      <c r="C4606" s="1608"/>
      <c r="D4606" s="1608"/>
      <c r="E4606" s="1608"/>
      <c r="F4606" s="1608"/>
      <c r="G4606" s="1608"/>
      <c r="H4606" s="1608"/>
      <c r="I4606" s="1608"/>
      <c r="J4606" s="1608"/>
      <c r="K4606" s="1608"/>
      <c r="L4606" s="1608"/>
      <c r="M4606" s="1608"/>
      <c r="N4606" s="658"/>
      <c r="O4606" s="658"/>
      <c r="P4606" s="657"/>
      <c r="Q4606" s="634"/>
    </row>
    <row r="4607" spans="1:17" ht="30.75" customHeight="1" x14ac:dyDescent="0.35">
      <c r="A4607" s="1569" t="s">
        <v>1</v>
      </c>
      <c r="B4607" s="1460" t="s">
        <v>23</v>
      </c>
      <c r="C4607" s="1578"/>
      <c r="D4607" s="1578"/>
      <c r="E4607" s="1578"/>
      <c r="F4607" s="1571"/>
      <c r="G4607" s="1460" t="s">
        <v>24</v>
      </c>
      <c r="H4607" s="1571"/>
      <c r="I4607" s="1460" t="s">
        <v>4</v>
      </c>
      <c r="J4607" s="1571"/>
      <c r="K4607" s="1572" t="s">
        <v>5</v>
      </c>
      <c r="L4607" s="1573"/>
      <c r="M4607" s="1590" t="s">
        <v>6</v>
      </c>
      <c r="N4607" s="1591"/>
      <c r="O4607" s="1592"/>
      <c r="P4607" s="1593" t="s">
        <v>7</v>
      </c>
      <c r="Q4607" s="1593" t="s">
        <v>8</v>
      </c>
    </row>
    <row r="4608" spans="1:17" ht="26" x14ac:dyDescent="0.35">
      <c r="A4608" s="1597"/>
      <c r="B4608" s="568" t="s">
        <v>396</v>
      </c>
      <c r="C4608" s="568" t="s">
        <v>399</v>
      </c>
      <c r="D4608" s="709" t="s">
        <v>322</v>
      </c>
      <c r="E4608" s="709" t="s">
        <v>228</v>
      </c>
      <c r="F4608" s="709" t="s">
        <v>229</v>
      </c>
      <c r="G4608" s="568" t="s">
        <v>9</v>
      </c>
      <c r="H4608" s="568" t="s">
        <v>10</v>
      </c>
      <c r="I4608" s="568" t="s">
        <v>9</v>
      </c>
      <c r="J4608" s="568" t="s">
        <v>10</v>
      </c>
      <c r="K4608" s="568" t="s">
        <v>11</v>
      </c>
      <c r="L4608" s="568" t="s">
        <v>12</v>
      </c>
      <c r="M4608" s="606" t="s">
        <v>13</v>
      </c>
      <c r="N4608" s="606" t="s">
        <v>14</v>
      </c>
      <c r="O4608" s="606" t="s">
        <v>15</v>
      </c>
      <c r="P4608" s="1579"/>
      <c r="Q4608" s="1579"/>
    </row>
    <row r="4609" spans="1:17" x14ac:dyDescent="0.35">
      <c r="A4609" s="735">
        <v>1</v>
      </c>
      <c r="B4609" s="697">
        <v>31.24</v>
      </c>
      <c r="C4609" s="874">
        <v>31</v>
      </c>
      <c r="D4609" s="626">
        <v>31.600000000000005</v>
      </c>
      <c r="E4609" s="707">
        <v>0</v>
      </c>
      <c r="F4609" s="627">
        <v>32.799999999999997</v>
      </c>
      <c r="G4609" s="879">
        <v>33.200000000000003</v>
      </c>
      <c r="H4609" s="879">
        <v>22</v>
      </c>
      <c r="I4609" s="739">
        <v>88</v>
      </c>
      <c r="J4609" s="865">
        <v>74</v>
      </c>
      <c r="K4609" s="626">
        <v>3.6</v>
      </c>
      <c r="L4609" s="691">
        <v>4.38</v>
      </c>
      <c r="M4609" s="580">
        <v>1.48</v>
      </c>
      <c r="N4609" s="580">
        <v>0.24</v>
      </c>
      <c r="O4609" s="740">
        <f>AVERAGE(M4609:N4609)</f>
        <v>0.86</v>
      </c>
      <c r="P4609" s="691">
        <v>0</v>
      </c>
      <c r="Q4609" s="691">
        <v>0</v>
      </c>
    </row>
    <row r="4610" spans="1:17" x14ac:dyDescent="0.35">
      <c r="A4610" s="735">
        <v>2</v>
      </c>
      <c r="B4610" s="627">
        <v>38.239999999999995</v>
      </c>
      <c r="C4610" s="875">
        <v>31.32</v>
      </c>
      <c r="D4610" s="626">
        <v>30.96</v>
      </c>
      <c r="E4610" s="707">
        <v>0</v>
      </c>
      <c r="F4610" s="627">
        <v>32.799999999999997</v>
      </c>
      <c r="G4610" s="771">
        <v>36.4</v>
      </c>
      <c r="H4610" s="771">
        <v>19.600000000000001</v>
      </c>
      <c r="I4610" s="604">
        <v>92</v>
      </c>
      <c r="J4610" s="865">
        <v>37</v>
      </c>
      <c r="K4610" s="626">
        <v>5.8</v>
      </c>
      <c r="L4610" s="627">
        <v>7.32</v>
      </c>
      <c r="M4610" s="580">
        <v>1</v>
      </c>
      <c r="N4610" s="580">
        <v>0.71</v>
      </c>
      <c r="O4610" s="740">
        <f t="shared" ref="O4610:O4647" si="860">AVERAGE(M4610:N4610)</f>
        <v>0.85499999999999998</v>
      </c>
      <c r="P4610" s="691">
        <v>2</v>
      </c>
      <c r="Q4610" s="691">
        <v>0</v>
      </c>
    </row>
    <row r="4611" spans="1:17" x14ac:dyDescent="0.35">
      <c r="A4611" s="594">
        <v>3</v>
      </c>
      <c r="B4611" s="627">
        <v>39</v>
      </c>
      <c r="C4611" s="876">
        <v>32.44</v>
      </c>
      <c r="D4611" s="626">
        <v>32.08</v>
      </c>
      <c r="E4611" s="707">
        <v>0</v>
      </c>
      <c r="F4611" s="627">
        <v>32.799999999999997</v>
      </c>
      <c r="G4611" s="771">
        <v>37.200000000000003</v>
      </c>
      <c r="H4611" s="771">
        <v>20.2</v>
      </c>
      <c r="I4611" s="877">
        <v>88</v>
      </c>
      <c r="J4611" s="865">
        <v>37</v>
      </c>
      <c r="K4611" s="626">
        <v>6.2</v>
      </c>
      <c r="L4611" s="627">
        <v>6.8599999999999994</v>
      </c>
      <c r="M4611" s="580">
        <v>1.07</v>
      </c>
      <c r="N4611" s="580">
        <v>0.62</v>
      </c>
      <c r="O4611" s="740">
        <f t="shared" si="860"/>
        <v>0.84499999999999997</v>
      </c>
      <c r="P4611" s="691">
        <v>2.0499999999999998</v>
      </c>
      <c r="Q4611" s="864">
        <v>0</v>
      </c>
    </row>
    <row r="4612" spans="1:17" x14ac:dyDescent="0.35">
      <c r="A4612" s="594">
        <v>4</v>
      </c>
      <c r="B4612" s="627">
        <v>35.279999999999994</v>
      </c>
      <c r="C4612" s="874">
        <v>32.239999999999995</v>
      </c>
      <c r="D4612" s="626">
        <v>32.239999999999995</v>
      </c>
      <c r="E4612" s="707">
        <v>0</v>
      </c>
      <c r="F4612" s="627">
        <v>32.799999999999997</v>
      </c>
      <c r="G4612" s="771">
        <v>36.799999999999997</v>
      </c>
      <c r="H4612" s="771">
        <v>22</v>
      </c>
      <c r="I4612" s="877">
        <v>88</v>
      </c>
      <c r="J4612" s="865">
        <v>43</v>
      </c>
      <c r="K4612" s="626">
        <v>4.9000000000000004</v>
      </c>
      <c r="L4612" s="627">
        <v>7.4399999999999995</v>
      </c>
      <c r="M4612" s="580">
        <v>1.03</v>
      </c>
      <c r="N4612" s="580">
        <v>0.41</v>
      </c>
      <c r="O4612" s="740">
        <f t="shared" si="860"/>
        <v>0.72</v>
      </c>
      <c r="P4612" s="691">
        <v>0</v>
      </c>
      <c r="Q4612" s="691">
        <v>0</v>
      </c>
    </row>
    <row r="4613" spans="1:17" x14ac:dyDescent="0.35">
      <c r="A4613" s="594">
        <v>5</v>
      </c>
      <c r="B4613" s="627">
        <v>37.880000000000003</v>
      </c>
      <c r="C4613" s="874">
        <v>32.480000000000004</v>
      </c>
      <c r="D4613" s="626">
        <v>32.04</v>
      </c>
      <c r="E4613" s="707">
        <v>0</v>
      </c>
      <c r="F4613" s="627">
        <v>32.799999999999997</v>
      </c>
      <c r="G4613" s="771">
        <v>36.6</v>
      </c>
      <c r="H4613" s="771">
        <v>20</v>
      </c>
      <c r="I4613" s="877">
        <v>88</v>
      </c>
      <c r="J4613" s="865">
        <v>35</v>
      </c>
      <c r="K4613" s="626">
        <v>6.6</v>
      </c>
      <c r="L4613" s="627">
        <v>9.1999999999999993</v>
      </c>
      <c r="M4613" s="580">
        <v>1.3</v>
      </c>
      <c r="N4613" s="580">
        <v>0.23</v>
      </c>
      <c r="O4613" s="740">
        <f t="shared" si="860"/>
        <v>0.76500000000000001</v>
      </c>
      <c r="P4613" s="691">
        <v>4</v>
      </c>
      <c r="Q4613" s="691">
        <v>0</v>
      </c>
    </row>
    <row r="4614" spans="1:17" x14ac:dyDescent="0.35">
      <c r="A4614" s="594">
        <v>6</v>
      </c>
      <c r="B4614" s="627">
        <v>35.120000000000005</v>
      </c>
      <c r="C4614" s="874">
        <v>32.32</v>
      </c>
      <c r="D4614" s="626">
        <v>32.32</v>
      </c>
      <c r="E4614" s="707">
        <v>0</v>
      </c>
      <c r="F4614" s="627">
        <v>32.799999999999997</v>
      </c>
      <c r="G4614" s="771">
        <v>36.200000000000003</v>
      </c>
      <c r="H4614" s="771">
        <v>22.2</v>
      </c>
      <c r="I4614" s="877">
        <v>80</v>
      </c>
      <c r="J4614" s="865">
        <v>46</v>
      </c>
      <c r="K4614" s="626">
        <v>5</v>
      </c>
      <c r="L4614" s="790">
        <v>5.42</v>
      </c>
      <c r="M4614" s="580">
        <v>1.06</v>
      </c>
      <c r="N4614" s="580">
        <v>1.03</v>
      </c>
      <c r="O4614" s="740">
        <f t="shared" si="860"/>
        <v>1.0449999999999999</v>
      </c>
      <c r="P4614" s="691">
        <v>0.2</v>
      </c>
      <c r="Q4614" s="691">
        <v>0</v>
      </c>
    </row>
    <row r="4615" spans="1:17" x14ac:dyDescent="0.35">
      <c r="A4615" s="594">
        <v>7</v>
      </c>
      <c r="B4615" s="627">
        <v>32.08</v>
      </c>
      <c r="C4615" s="874">
        <v>31.360000000000003</v>
      </c>
      <c r="D4615" s="626">
        <v>31.76</v>
      </c>
      <c r="E4615" s="707">
        <v>0</v>
      </c>
      <c r="F4615" s="627">
        <v>32.799999999999997</v>
      </c>
      <c r="G4615" s="771">
        <v>34.4</v>
      </c>
      <c r="H4615" s="771">
        <v>21.2</v>
      </c>
      <c r="I4615" s="877">
        <v>92</v>
      </c>
      <c r="J4615" s="865">
        <v>65</v>
      </c>
      <c r="K4615" s="626">
        <v>2.2999999999999998</v>
      </c>
      <c r="L4615" s="627">
        <v>4.62</v>
      </c>
      <c r="M4615" s="581">
        <v>0.67</v>
      </c>
      <c r="N4615" s="580">
        <v>0.17</v>
      </c>
      <c r="O4615" s="740">
        <f t="shared" si="860"/>
        <v>0.42000000000000004</v>
      </c>
      <c r="P4615" s="691">
        <v>0</v>
      </c>
      <c r="Q4615" s="691">
        <v>0</v>
      </c>
    </row>
    <row r="4616" spans="1:17" x14ac:dyDescent="0.35">
      <c r="A4616" s="594">
        <v>8</v>
      </c>
      <c r="B4616" s="627">
        <v>33.08</v>
      </c>
      <c r="C4616" s="874">
        <v>30.839999999999996</v>
      </c>
      <c r="D4616" s="626">
        <v>31.080000000000002</v>
      </c>
      <c r="E4616" s="707">
        <v>0</v>
      </c>
      <c r="F4616" s="627">
        <v>32.799999999999997</v>
      </c>
      <c r="G4616" s="771">
        <v>33</v>
      </c>
      <c r="H4616" s="771">
        <v>21.4</v>
      </c>
      <c r="I4616" s="877">
        <v>92</v>
      </c>
      <c r="J4616" s="865">
        <v>53</v>
      </c>
      <c r="K4616" s="626">
        <v>2.8</v>
      </c>
      <c r="L4616" s="627">
        <v>3.44</v>
      </c>
      <c r="M4616" s="581">
        <v>0.82</v>
      </c>
      <c r="N4616" s="581">
        <v>0.26</v>
      </c>
      <c r="O4616" s="740">
        <f t="shared" si="860"/>
        <v>0.54</v>
      </c>
      <c r="P4616" s="691">
        <v>2.2999999999999998</v>
      </c>
      <c r="Q4616" s="691">
        <v>0</v>
      </c>
    </row>
    <row r="4617" spans="1:17" x14ac:dyDescent="0.35">
      <c r="A4617" s="594">
        <v>9</v>
      </c>
      <c r="B4617" s="627">
        <v>37.72</v>
      </c>
      <c r="C4617" s="874">
        <v>31.560000000000002</v>
      </c>
      <c r="D4617" s="626">
        <v>31.28</v>
      </c>
      <c r="E4617" s="707">
        <v>0</v>
      </c>
      <c r="F4617" s="627">
        <v>32.96</v>
      </c>
      <c r="G4617" s="771">
        <v>34</v>
      </c>
      <c r="H4617" s="771">
        <v>21.8</v>
      </c>
      <c r="I4617" s="877">
        <v>84</v>
      </c>
      <c r="J4617" s="865">
        <v>47</v>
      </c>
      <c r="K4617" s="626">
        <v>4.4000000000000004</v>
      </c>
      <c r="L4617" s="627">
        <v>5.8999999999999995</v>
      </c>
      <c r="M4617" s="581">
        <v>0.94</v>
      </c>
      <c r="N4617" s="580">
        <v>0.24</v>
      </c>
      <c r="O4617" s="740">
        <f t="shared" si="860"/>
        <v>0.59</v>
      </c>
      <c r="P4617" s="691">
        <v>0</v>
      </c>
      <c r="Q4617" s="691">
        <v>0</v>
      </c>
    </row>
    <row r="4618" spans="1:17" x14ac:dyDescent="0.35">
      <c r="A4618" s="735">
        <v>10</v>
      </c>
      <c r="B4618" s="627">
        <v>35.320000000000007</v>
      </c>
      <c r="C4618" s="874">
        <v>31.679999999999996</v>
      </c>
      <c r="D4618" s="626">
        <v>31.6</v>
      </c>
      <c r="E4618" s="707">
        <v>0</v>
      </c>
      <c r="F4618" s="627">
        <v>33</v>
      </c>
      <c r="G4618" s="771">
        <v>35</v>
      </c>
      <c r="H4618" s="771">
        <v>22</v>
      </c>
      <c r="I4618" s="877">
        <v>92</v>
      </c>
      <c r="J4618" s="865">
        <v>40</v>
      </c>
      <c r="K4618" s="626">
        <v>4</v>
      </c>
      <c r="L4618" s="627">
        <v>6</v>
      </c>
      <c r="M4618" s="581">
        <v>1.5</v>
      </c>
      <c r="N4618" s="580">
        <v>0.2</v>
      </c>
      <c r="O4618" s="740">
        <f t="shared" si="860"/>
        <v>0.85</v>
      </c>
      <c r="P4618" s="691">
        <v>0.1</v>
      </c>
      <c r="Q4618" s="864">
        <v>0</v>
      </c>
    </row>
    <row r="4619" spans="1:17" x14ac:dyDescent="0.35">
      <c r="A4619" s="580" t="s">
        <v>16</v>
      </c>
      <c r="B4619" s="626">
        <f>SUM(B4609:B4618)</f>
        <v>354.96</v>
      </c>
      <c r="C4619" s="626">
        <f>SUM(C4609:C4618)</f>
        <v>317.24</v>
      </c>
      <c r="D4619" s="626">
        <f>SUM(D4609:D4618)</f>
        <v>316.96000000000004</v>
      </c>
      <c r="E4619" s="626"/>
      <c r="F4619" s="626">
        <f t="shared" ref="F4619:N4619" si="861">SUM(F4609:F4618)</f>
        <v>328.36</v>
      </c>
      <c r="G4619" s="626">
        <f t="shared" si="861"/>
        <v>352.79999999999995</v>
      </c>
      <c r="H4619" s="626">
        <f t="shared" si="861"/>
        <v>212.4</v>
      </c>
      <c r="I4619" s="626">
        <f t="shared" si="861"/>
        <v>884</v>
      </c>
      <c r="J4619" s="626">
        <f t="shared" si="861"/>
        <v>477</v>
      </c>
      <c r="K4619" s="626">
        <f t="shared" si="861"/>
        <v>45.599999999999994</v>
      </c>
      <c r="L4619" s="626">
        <f t="shared" si="861"/>
        <v>60.58</v>
      </c>
      <c r="M4619" s="626">
        <f t="shared" si="861"/>
        <v>10.87</v>
      </c>
      <c r="N4619" s="626">
        <f t="shared" si="861"/>
        <v>4.1100000000000003</v>
      </c>
      <c r="O4619" s="740">
        <f t="shared" si="860"/>
        <v>7.49</v>
      </c>
      <c r="P4619" s="626"/>
      <c r="Q4619" s="626"/>
    </row>
    <row r="4620" spans="1:17" x14ac:dyDescent="0.35">
      <c r="A4620" s="580" t="s">
        <v>18</v>
      </c>
      <c r="B4620" s="626">
        <f>AVERAGE(B4609:B4618)</f>
        <v>35.495999999999995</v>
      </c>
      <c r="C4620" s="626">
        <f>AVERAGE(C4609:C4618)</f>
        <v>31.724</v>
      </c>
      <c r="D4620" s="626">
        <f>AVERAGE(D4609:D4618)</f>
        <v>31.696000000000005</v>
      </c>
      <c r="E4620" s="626"/>
      <c r="F4620" s="626">
        <f t="shared" ref="F4620:N4620" si="862">AVERAGE(F4609:F4618)</f>
        <v>32.835999999999999</v>
      </c>
      <c r="G4620" s="626">
        <f t="shared" si="862"/>
        <v>35.279999999999994</v>
      </c>
      <c r="H4620" s="626">
        <f t="shared" si="862"/>
        <v>21.240000000000002</v>
      </c>
      <c r="I4620" s="626">
        <f t="shared" si="862"/>
        <v>88.4</v>
      </c>
      <c r="J4620" s="626">
        <f t="shared" si="862"/>
        <v>47.7</v>
      </c>
      <c r="K4620" s="626">
        <f t="shared" si="862"/>
        <v>4.5599999999999996</v>
      </c>
      <c r="L4620" s="626">
        <f t="shared" si="862"/>
        <v>6.0579999999999998</v>
      </c>
      <c r="M4620" s="626">
        <f t="shared" si="862"/>
        <v>1.087</v>
      </c>
      <c r="N4620" s="626">
        <f t="shared" si="862"/>
        <v>0.41100000000000003</v>
      </c>
      <c r="O4620" s="740">
        <f t="shared" si="860"/>
        <v>0.749</v>
      </c>
      <c r="P4620" s="626"/>
      <c r="Q4620" s="626"/>
    </row>
    <row r="4621" spans="1:17" x14ac:dyDescent="0.35">
      <c r="A4621" s="735">
        <v>11</v>
      </c>
      <c r="B4621" s="627">
        <v>38.480000000000004</v>
      </c>
      <c r="C4621" s="874">
        <v>31.880000000000003</v>
      </c>
      <c r="D4621" s="626">
        <v>31.839999999999996</v>
      </c>
      <c r="E4621" s="707">
        <v>0</v>
      </c>
      <c r="F4621" s="627">
        <v>33</v>
      </c>
      <c r="G4621" s="771">
        <v>35.6</v>
      </c>
      <c r="H4621" s="771">
        <v>22</v>
      </c>
      <c r="I4621" s="877">
        <v>92</v>
      </c>
      <c r="J4621" s="865">
        <v>38</v>
      </c>
      <c r="K4621" s="626">
        <v>5.4</v>
      </c>
      <c r="L4621" s="627">
        <v>7</v>
      </c>
      <c r="M4621" s="581">
        <v>0.93</v>
      </c>
      <c r="N4621" s="581">
        <v>0.33</v>
      </c>
      <c r="O4621" s="740">
        <f t="shared" si="860"/>
        <v>0.63</v>
      </c>
      <c r="P4621" s="691">
        <v>3.3</v>
      </c>
      <c r="Q4621" s="691">
        <v>0</v>
      </c>
    </row>
    <row r="4622" spans="1:17" x14ac:dyDescent="0.35">
      <c r="A4622" s="594">
        <v>12</v>
      </c>
      <c r="B4622" s="627">
        <v>35.24</v>
      </c>
      <c r="C4622" s="874">
        <v>31.6</v>
      </c>
      <c r="D4622" s="626">
        <v>31.560000000000002</v>
      </c>
      <c r="E4622" s="707">
        <v>0</v>
      </c>
      <c r="F4622" s="627">
        <v>32.799999999999997</v>
      </c>
      <c r="G4622" s="771">
        <v>36.4</v>
      </c>
      <c r="H4622" s="771">
        <v>20.8</v>
      </c>
      <c r="I4622" s="877">
        <v>84</v>
      </c>
      <c r="J4622" s="865">
        <v>45</v>
      </c>
      <c r="K4622" s="626">
        <v>6.2</v>
      </c>
      <c r="L4622" s="627">
        <v>9</v>
      </c>
      <c r="M4622" s="581">
        <v>0.92</v>
      </c>
      <c r="N4622" s="581">
        <v>0.62</v>
      </c>
      <c r="O4622" s="740">
        <f t="shared" si="860"/>
        <v>0.77</v>
      </c>
      <c r="P4622" s="691">
        <v>1.3</v>
      </c>
      <c r="Q4622" s="691">
        <v>0</v>
      </c>
    </row>
    <row r="4623" spans="1:17" x14ac:dyDescent="0.35">
      <c r="A4623" s="594">
        <v>13</v>
      </c>
      <c r="B4623" s="627">
        <v>35.959999999999994</v>
      </c>
      <c r="C4623" s="874">
        <v>31.879999999999995</v>
      </c>
      <c r="D4623" s="626">
        <v>31.679999999999996</v>
      </c>
      <c r="E4623" s="707">
        <v>0</v>
      </c>
      <c r="F4623" s="627">
        <v>33</v>
      </c>
      <c r="G4623" s="771">
        <v>35.6</v>
      </c>
      <c r="H4623" s="771">
        <v>24</v>
      </c>
      <c r="I4623" s="877">
        <v>77</v>
      </c>
      <c r="J4623" s="865">
        <v>42</v>
      </c>
      <c r="K4623" s="626">
        <v>4.4000000000000004</v>
      </c>
      <c r="L4623" s="675">
        <v>5.3</v>
      </c>
      <c r="M4623" s="581">
        <v>1.22</v>
      </c>
      <c r="N4623" s="581">
        <v>0.76</v>
      </c>
      <c r="O4623" s="740">
        <f t="shared" si="860"/>
        <v>0.99</v>
      </c>
      <c r="P4623" s="691">
        <v>1.3</v>
      </c>
      <c r="Q4623" s="691">
        <v>36.4</v>
      </c>
    </row>
    <row r="4624" spans="1:17" x14ac:dyDescent="0.35">
      <c r="A4624" s="594">
        <v>14</v>
      </c>
      <c r="B4624" s="627">
        <v>27.2</v>
      </c>
      <c r="C4624" s="874">
        <v>29.559999999999995</v>
      </c>
      <c r="D4624" s="626">
        <v>30.840000000000003</v>
      </c>
      <c r="E4624" s="707">
        <v>0</v>
      </c>
      <c r="F4624" s="627">
        <v>32.4</v>
      </c>
      <c r="G4624" s="880">
        <v>31.2</v>
      </c>
      <c r="H4624" s="880">
        <v>20.399999999999999</v>
      </c>
      <c r="I4624" s="877">
        <v>96</v>
      </c>
      <c r="J4624" s="865">
        <v>70</v>
      </c>
      <c r="K4624" s="626">
        <v>2</v>
      </c>
      <c r="L4624" s="675">
        <v>2.2999999999999998</v>
      </c>
      <c r="M4624" s="671">
        <v>0.75</v>
      </c>
      <c r="N4624" s="581">
        <v>0.21</v>
      </c>
      <c r="O4624" s="740">
        <f t="shared" si="860"/>
        <v>0.48</v>
      </c>
      <c r="P4624" s="691">
        <v>2</v>
      </c>
      <c r="Q4624" s="691">
        <v>0</v>
      </c>
    </row>
    <row r="4625" spans="1:17" x14ac:dyDescent="0.35">
      <c r="A4625" s="594">
        <v>15</v>
      </c>
      <c r="B4625" s="627">
        <v>29.160000000000004</v>
      </c>
      <c r="C4625" s="874">
        <v>28.76</v>
      </c>
      <c r="D4625" s="626">
        <v>29.2</v>
      </c>
      <c r="E4625" s="707">
        <v>0</v>
      </c>
      <c r="F4625" s="627">
        <v>32.4</v>
      </c>
      <c r="G4625" s="880">
        <v>32.200000000000003</v>
      </c>
      <c r="H4625" s="880">
        <v>21.2</v>
      </c>
      <c r="I4625" s="877">
        <v>96</v>
      </c>
      <c r="J4625" s="865">
        <v>53</v>
      </c>
      <c r="K4625" s="626">
        <v>2.6</v>
      </c>
      <c r="L4625" s="627">
        <v>4.3</v>
      </c>
      <c r="M4625" s="671">
        <v>0.71</v>
      </c>
      <c r="N4625" s="671">
        <v>0.2</v>
      </c>
      <c r="O4625" s="740">
        <f t="shared" si="860"/>
        <v>0.45499999999999996</v>
      </c>
      <c r="P4625" s="691">
        <v>6</v>
      </c>
      <c r="Q4625" s="691">
        <v>0</v>
      </c>
    </row>
    <row r="4626" spans="1:17" x14ac:dyDescent="0.35">
      <c r="A4626" s="594">
        <v>16</v>
      </c>
      <c r="B4626" s="627">
        <v>32.08</v>
      </c>
      <c r="C4626" s="874">
        <v>29.880000000000003</v>
      </c>
      <c r="D4626" s="626">
        <v>29.559999999999995</v>
      </c>
      <c r="E4626" s="707">
        <v>0</v>
      </c>
      <c r="F4626" s="627">
        <v>32.4</v>
      </c>
      <c r="G4626" s="880">
        <v>35.4</v>
      </c>
      <c r="H4626" s="880">
        <v>21.2</v>
      </c>
      <c r="I4626" s="877">
        <v>96</v>
      </c>
      <c r="J4626" s="865">
        <v>46</v>
      </c>
      <c r="K4626" s="626">
        <v>5.2</v>
      </c>
      <c r="L4626" s="675">
        <v>6.32</v>
      </c>
      <c r="M4626" s="671">
        <v>0.85</v>
      </c>
      <c r="N4626" s="671">
        <v>0.26</v>
      </c>
      <c r="O4626" s="740">
        <f t="shared" si="860"/>
        <v>0.55499999999999994</v>
      </c>
      <c r="P4626" s="691">
        <v>5</v>
      </c>
      <c r="Q4626" s="691">
        <v>0</v>
      </c>
    </row>
    <row r="4627" spans="1:17" x14ac:dyDescent="0.35">
      <c r="A4627" s="594">
        <v>17</v>
      </c>
      <c r="B4627" s="627">
        <v>30.720000000000006</v>
      </c>
      <c r="C4627" s="634">
        <v>30.320000000000004</v>
      </c>
      <c r="D4627" s="626">
        <v>30.360000000000003</v>
      </c>
      <c r="E4627" s="707">
        <v>0</v>
      </c>
      <c r="F4627" s="627">
        <v>32.4</v>
      </c>
      <c r="G4627" s="880">
        <v>33.200000000000003</v>
      </c>
      <c r="H4627" s="880">
        <v>22</v>
      </c>
      <c r="I4627" s="877">
        <v>92</v>
      </c>
      <c r="J4627" s="865">
        <v>50</v>
      </c>
      <c r="K4627" s="626">
        <v>4.0999999999999996</v>
      </c>
      <c r="L4627" s="675">
        <v>5.96</v>
      </c>
      <c r="M4627" s="630">
        <v>0.57999999999999996</v>
      </c>
      <c r="N4627" s="671">
        <v>0.73</v>
      </c>
      <c r="O4627" s="740">
        <f t="shared" si="860"/>
        <v>0.65500000000000003</v>
      </c>
      <c r="P4627" s="691">
        <v>0.3</v>
      </c>
      <c r="Q4627" s="691">
        <v>0</v>
      </c>
    </row>
    <row r="4628" spans="1:17" x14ac:dyDescent="0.35">
      <c r="A4628" s="594">
        <v>18</v>
      </c>
      <c r="B4628" s="627">
        <v>32.519999999999996</v>
      </c>
      <c r="C4628" s="772">
        <v>30.32</v>
      </c>
      <c r="D4628" s="626">
        <v>30.160000000000004</v>
      </c>
      <c r="E4628" s="707">
        <v>0</v>
      </c>
      <c r="F4628" s="627">
        <v>32.200000000000003</v>
      </c>
      <c r="G4628" s="880">
        <v>34</v>
      </c>
      <c r="H4628" s="880">
        <v>22</v>
      </c>
      <c r="I4628" s="877">
        <v>92</v>
      </c>
      <c r="J4628" s="740">
        <v>43</v>
      </c>
      <c r="K4628" s="626">
        <v>3.8</v>
      </c>
      <c r="L4628" s="627">
        <v>4.5999999999999996</v>
      </c>
      <c r="M4628" s="671">
        <v>0.68</v>
      </c>
      <c r="N4628" s="671">
        <v>0.53</v>
      </c>
      <c r="O4628" s="740">
        <f t="shared" si="860"/>
        <v>0.60499999999999998</v>
      </c>
      <c r="P4628" s="691" t="s">
        <v>164</v>
      </c>
      <c r="Q4628" s="691">
        <v>0</v>
      </c>
    </row>
    <row r="4629" spans="1:17" x14ac:dyDescent="0.35">
      <c r="A4629" s="594">
        <v>19</v>
      </c>
      <c r="B4629" s="627">
        <v>31.04</v>
      </c>
      <c r="C4629" s="772">
        <v>30.04</v>
      </c>
      <c r="D4629" s="626">
        <v>30.160000000000004</v>
      </c>
      <c r="E4629" s="707">
        <v>0</v>
      </c>
      <c r="F4629" s="627">
        <v>32.200000000000003</v>
      </c>
      <c r="G4629" s="880">
        <v>34.799999999999997</v>
      </c>
      <c r="H4629" s="880">
        <v>22.2</v>
      </c>
      <c r="I4629" s="877">
        <v>92</v>
      </c>
      <c r="J4629" s="740">
        <v>49</v>
      </c>
      <c r="K4629" s="626">
        <v>4.4000000000000004</v>
      </c>
      <c r="L4629" s="675">
        <v>5.0199999999999996</v>
      </c>
      <c r="M4629" s="671">
        <v>0.9</v>
      </c>
      <c r="N4629" s="630">
        <v>0.3</v>
      </c>
      <c r="O4629" s="740">
        <f t="shared" si="860"/>
        <v>0.6</v>
      </c>
      <c r="P4629" s="691" t="s">
        <v>164</v>
      </c>
      <c r="Q4629" s="691">
        <v>0</v>
      </c>
    </row>
    <row r="4630" spans="1:17" x14ac:dyDescent="0.35">
      <c r="A4630" s="735">
        <v>20</v>
      </c>
      <c r="B4630" s="627">
        <v>29.360000000000003</v>
      </c>
      <c r="C4630" s="772">
        <v>29.639999999999997</v>
      </c>
      <c r="D4630" s="626">
        <v>30.04</v>
      </c>
      <c r="E4630" s="707">
        <v>0</v>
      </c>
      <c r="F4630" s="627">
        <v>32.200000000000003</v>
      </c>
      <c r="G4630" s="880">
        <v>33.200000000000003</v>
      </c>
      <c r="H4630" s="880">
        <v>23</v>
      </c>
      <c r="I4630" s="877">
        <v>84</v>
      </c>
      <c r="J4630" s="740">
        <v>61</v>
      </c>
      <c r="K4630" s="626">
        <v>3.2</v>
      </c>
      <c r="L4630" s="675">
        <v>3.1799999999999997</v>
      </c>
      <c r="M4630" s="671">
        <v>0.74</v>
      </c>
      <c r="N4630" s="630">
        <v>0.37</v>
      </c>
      <c r="O4630" s="740">
        <f t="shared" si="860"/>
        <v>0.55499999999999994</v>
      </c>
      <c r="P4630" s="691" t="s">
        <v>164</v>
      </c>
      <c r="Q4630" s="691">
        <v>0</v>
      </c>
    </row>
    <row r="4631" spans="1:17" x14ac:dyDescent="0.35">
      <c r="A4631" s="580" t="s">
        <v>16</v>
      </c>
      <c r="B4631" s="627">
        <f>SUM(B4621:B4630)</f>
        <v>321.76000000000005</v>
      </c>
      <c r="C4631" s="627">
        <f>SUM(C4621:C4630)</f>
        <v>303.87999999999994</v>
      </c>
      <c r="D4631" s="627">
        <f>SUM(D4621:D4630)</f>
        <v>305.40000000000003</v>
      </c>
      <c r="E4631" s="627"/>
      <c r="F4631" s="627">
        <f t="shared" ref="F4631:N4631" si="863">SUM(F4621:F4630)</f>
        <v>325</v>
      </c>
      <c r="G4631" s="627">
        <f t="shared" si="863"/>
        <v>341.6</v>
      </c>
      <c r="H4631" s="627">
        <f t="shared" si="863"/>
        <v>218.79999999999998</v>
      </c>
      <c r="I4631" s="627">
        <f t="shared" si="863"/>
        <v>901</v>
      </c>
      <c r="J4631" s="627">
        <f t="shared" si="863"/>
        <v>497</v>
      </c>
      <c r="K4631" s="627">
        <f t="shared" si="863"/>
        <v>41.3</v>
      </c>
      <c r="L4631" s="627">
        <f t="shared" si="863"/>
        <v>52.98</v>
      </c>
      <c r="M4631" s="627">
        <f t="shared" si="863"/>
        <v>8.2799999999999994</v>
      </c>
      <c r="N4631" s="627">
        <f t="shared" si="863"/>
        <v>4.3099999999999996</v>
      </c>
      <c r="O4631" s="740">
        <f t="shared" si="860"/>
        <v>6.2949999999999999</v>
      </c>
      <c r="P4631" s="691" t="s">
        <v>164</v>
      </c>
      <c r="Q4631" s="627"/>
    </row>
    <row r="4632" spans="1:17" x14ac:dyDescent="0.35">
      <c r="A4632" s="580" t="s">
        <v>18</v>
      </c>
      <c r="B4632" s="627">
        <f>AVERAGE(B4621:B4630)</f>
        <v>32.176000000000002</v>
      </c>
      <c r="C4632" s="627">
        <f>AVERAGE(C4621:C4630)</f>
        <v>30.387999999999995</v>
      </c>
      <c r="D4632" s="627">
        <f>AVERAGE(D4621:D4630)</f>
        <v>30.540000000000003</v>
      </c>
      <c r="E4632" s="627"/>
      <c r="F4632" s="627">
        <f t="shared" ref="F4632:N4632" si="864">AVERAGE(F4621:F4630)</f>
        <v>32.5</v>
      </c>
      <c r="G4632" s="627">
        <f t="shared" si="864"/>
        <v>34.160000000000004</v>
      </c>
      <c r="H4632" s="627">
        <f t="shared" si="864"/>
        <v>21.88</v>
      </c>
      <c r="I4632" s="627">
        <f t="shared" si="864"/>
        <v>90.1</v>
      </c>
      <c r="J4632" s="627">
        <f t="shared" si="864"/>
        <v>49.7</v>
      </c>
      <c r="K4632" s="627">
        <f t="shared" si="864"/>
        <v>4.13</v>
      </c>
      <c r="L4632" s="627">
        <f t="shared" si="864"/>
        <v>5.298</v>
      </c>
      <c r="M4632" s="627">
        <f t="shared" si="864"/>
        <v>0.82799999999999996</v>
      </c>
      <c r="N4632" s="627">
        <f t="shared" si="864"/>
        <v>0.43099999999999994</v>
      </c>
      <c r="O4632" s="740">
        <f t="shared" si="860"/>
        <v>0.62949999999999995</v>
      </c>
      <c r="P4632" s="691" t="s">
        <v>164</v>
      </c>
      <c r="Q4632" s="627"/>
    </row>
    <row r="4633" spans="1:17" x14ac:dyDescent="0.35">
      <c r="A4633" s="735">
        <v>21</v>
      </c>
      <c r="B4633" s="627">
        <v>29.28</v>
      </c>
      <c r="C4633" s="772">
        <v>29.04</v>
      </c>
      <c r="D4633" s="626">
        <v>29.240000000000002</v>
      </c>
      <c r="E4633" s="707">
        <v>0</v>
      </c>
      <c r="F4633" s="627">
        <v>32.200000000000003</v>
      </c>
      <c r="G4633" s="771">
        <v>32.200000000000003</v>
      </c>
      <c r="H4633" s="771">
        <v>22</v>
      </c>
      <c r="I4633" s="877">
        <v>92</v>
      </c>
      <c r="J4633" s="740">
        <v>55</v>
      </c>
      <c r="K4633" s="626">
        <v>3.4</v>
      </c>
      <c r="L4633" s="675">
        <v>3.6399999999999997</v>
      </c>
      <c r="M4633" s="580">
        <v>0.63</v>
      </c>
      <c r="N4633" s="580">
        <v>0.42</v>
      </c>
      <c r="O4633" s="740">
        <f t="shared" si="860"/>
        <v>0.52500000000000002</v>
      </c>
      <c r="P4633" s="691" t="s">
        <v>164</v>
      </c>
      <c r="Q4633" s="691">
        <v>0</v>
      </c>
    </row>
    <row r="4634" spans="1:17" x14ac:dyDescent="0.35">
      <c r="A4634" s="594">
        <v>22</v>
      </c>
      <c r="B4634" s="627">
        <v>32.760000000000005</v>
      </c>
      <c r="C4634" s="772">
        <v>30.2</v>
      </c>
      <c r="D4634" s="626">
        <v>29.72</v>
      </c>
      <c r="E4634" s="707">
        <v>0</v>
      </c>
      <c r="F4634" s="627">
        <v>32.200000000000003</v>
      </c>
      <c r="G4634" s="881">
        <v>36.6</v>
      </c>
      <c r="H4634" s="882">
        <v>21</v>
      </c>
      <c r="I4634" s="739">
        <v>92</v>
      </c>
      <c r="J4634" s="740">
        <v>39</v>
      </c>
      <c r="K4634" s="626">
        <v>4.8</v>
      </c>
      <c r="L4634" s="675">
        <v>5.66</v>
      </c>
      <c r="M4634" s="740">
        <v>0.88</v>
      </c>
      <c r="N4634" s="740">
        <v>0.21</v>
      </c>
      <c r="O4634" s="740">
        <f t="shared" si="860"/>
        <v>0.54500000000000004</v>
      </c>
      <c r="P4634" s="691" t="s">
        <v>164</v>
      </c>
      <c r="Q4634" s="691">
        <v>0</v>
      </c>
    </row>
    <row r="4635" spans="1:17" x14ac:dyDescent="0.35">
      <c r="A4635" s="594">
        <v>23</v>
      </c>
      <c r="B4635" s="627">
        <v>34.520000000000003</v>
      </c>
      <c r="C4635" s="627">
        <v>31.52</v>
      </c>
      <c r="D4635" s="627">
        <v>30.759999999999998</v>
      </c>
      <c r="E4635" s="707">
        <v>0</v>
      </c>
      <c r="F4635" s="627">
        <v>33</v>
      </c>
      <c r="G4635" s="881">
        <v>37.200000000000003</v>
      </c>
      <c r="H4635" s="883">
        <v>19.8</v>
      </c>
      <c r="I4635" s="878">
        <v>92</v>
      </c>
      <c r="J4635" s="740">
        <v>36</v>
      </c>
      <c r="K4635" s="626">
        <v>5.3</v>
      </c>
      <c r="L4635" s="675">
        <v>6.98</v>
      </c>
      <c r="M4635" s="740">
        <v>1.08</v>
      </c>
      <c r="N4635" s="740">
        <v>0.92</v>
      </c>
      <c r="O4635" s="740">
        <f t="shared" si="860"/>
        <v>1</v>
      </c>
      <c r="P4635" s="691" t="s">
        <v>164</v>
      </c>
      <c r="Q4635" s="691">
        <v>28.8</v>
      </c>
    </row>
    <row r="4636" spans="1:17" x14ac:dyDescent="0.35">
      <c r="A4636" s="594">
        <v>24</v>
      </c>
      <c r="B4636" s="627">
        <v>25.959999999999997</v>
      </c>
      <c r="C4636" s="627">
        <v>28.320000000000004</v>
      </c>
      <c r="D4636" s="627">
        <v>30.080000000000002</v>
      </c>
      <c r="E4636" s="707">
        <v>0</v>
      </c>
      <c r="F4636" s="627">
        <v>33</v>
      </c>
      <c r="G4636" s="881">
        <v>34.200000000000003</v>
      </c>
      <c r="H4636" s="883">
        <v>21</v>
      </c>
      <c r="I4636" s="739">
        <v>96</v>
      </c>
      <c r="J4636" s="740">
        <v>77</v>
      </c>
      <c r="K4636" s="626">
        <v>2.2000000000000002</v>
      </c>
      <c r="L4636" s="627">
        <v>2.7199999999999998</v>
      </c>
      <c r="M4636" s="740">
        <v>1.08</v>
      </c>
      <c r="N4636" s="740">
        <v>0.22</v>
      </c>
      <c r="O4636" s="740">
        <f t="shared" si="860"/>
        <v>0.65</v>
      </c>
      <c r="P4636" s="691" t="s">
        <v>164</v>
      </c>
      <c r="Q4636" s="691">
        <v>10</v>
      </c>
    </row>
    <row r="4637" spans="1:17" x14ac:dyDescent="0.35">
      <c r="A4637" s="594">
        <v>25</v>
      </c>
      <c r="B4637" s="627">
        <v>24.6</v>
      </c>
      <c r="C4637" s="627">
        <v>26.679999999999996</v>
      </c>
      <c r="D4637" s="627">
        <v>27.920000000000005</v>
      </c>
      <c r="E4637" s="707">
        <v>0</v>
      </c>
      <c r="F4637" s="627">
        <v>32.200000000000003</v>
      </c>
      <c r="G4637" s="881">
        <v>28.4</v>
      </c>
      <c r="H4637" s="736">
        <v>20</v>
      </c>
      <c r="I4637" s="739">
        <v>96</v>
      </c>
      <c r="J4637" s="740">
        <v>84</v>
      </c>
      <c r="K4637" s="626">
        <v>1</v>
      </c>
      <c r="L4637" s="627">
        <v>1.3</v>
      </c>
      <c r="M4637" s="740">
        <v>0.56999999999999995</v>
      </c>
      <c r="N4637" s="740">
        <v>0.6</v>
      </c>
      <c r="O4637" s="740">
        <f t="shared" si="860"/>
        <v>0.58499999999999996</v>
      </c>
      <c r="P4637" s="691" t="s">
        <v>164</v>
      </c>
      <c r="Q4637" s="691">
        <v>0</v>
      </c>
    </row>
    <row r="4638" spans="1:17" x14ac:dyDescent="0.35">
      <c r="A4638" s="594">
        <v>26</v>
      </c>
      <c r="B4638" s="627">
        <v>26</v>
      </c>
      <c r="C4638" s="627">
        <v>26.48</v>
      </c>
      <c r="D4638" s="627">
        <v>27.32</v>
      </c>
      <c r="E4638" s="707">
        <v>0</v>
      </c>
      <c r="F4638" s="627">
        <v>32.200000000000003</v>
      </c>
      <c r="G4638" s="881">
        <v>29.2</v>
      </c>
      <c r="H4638" s="736">
        <v>20.6</v>
      </c>
      <c r="I4638" s="739">
        <v>96</v>
      </c>
      <c r="J4638" s="740">
        <v>67</v>
      </c>
      <c r="K4638" s="626">
        <v>2.2000000000000002</v>
      </c>
      <c r="L4638" s="627">
        <v>3.5</v>
      </c>
      <c r="M4638" s="740">
        <v>0.45</v>
      </c>
      <c r="N4638" s="740">
        <v>7.8E-2</v>
      </c>
      <c r="O4638" s="740">
        <f t="shared" si="860"/>
        <v>0.26400000000000001</v>
      </c>
      <c r="P4638" s="691" t="s">
        <v>164</v>
      </c>
      <c r="Q4638" s="691">
        <v>0</v>
      </c>
    </row>
    <row r="4639" spans="1:17" x14ac:dyDescent="0.35">
      <c r="A4639" s="594">
        <v>27</v>
      </c>
      <c r="B4639" s="627">
        <v>27.96</v>
      </c>
      <c r="C4639" s="627">
        <v>27.72</v>
      </c>
      <c r="D4639" s="627">
        <v>27.360000000000003</v>
      </c>
      <c r="E4639" s="707">
        <v>0</v>
      </c>
      <c r="F4639" s="627">
        <v>32.160000000000004</v>
      </c>
      <c r="G4639" s="881">
        <v>31</v>
      </c>
      <c r="H4639" s="746">
        <v>21.2</v>
      </c>
      <c r="I4639" s="739">
        <v>92</v>
      </c>
      <c r="J4639" s="740">
        <v>60</v>
      </c>
      <c r="K4639" s="626">
        <v>2.8</v>
      </c>
      <c r="L4639" s="627">
        <v>3.34</v>
      </c>
      <c r="M4639" s="740">
        <v>0.7</v>
      </c>
      <c r="N4639" s="740">
        <v>0.2</v>
      </c>
      <c r="O4639" s="740">
        <f t="shared" si="860"/>
        <v>0.44999999999999996</v>
      </c>
      <c r="P4639" s="691" t="s">
        <v>164</v>
      </c>
      <c r="Q4639" s="691">
        <v>0</v>
      </c>
    </row>
    <row r="4640" spans="1:17" x14ac:dyDescent="0.35">
      <c r="A4640" s="594">
        <v>28</v>
      </c>
      <c r="B4640" s="627">
        <v>29.2</v>
      </c>
      <c r="C4640" s="627">
        <v>28.120000000000005</v>
      </c>
      <c r="D4640" s="627">
        <v>27.72</v>
      </c>
      <c r="E4640" s="707">
        <v>0</v>
      </c>
      <c r="F4640" s="627">
        <v>32.200000000000003</v>
      </c>
      <c r="G4640" s="881">
        <v>33.200000000000003</v>
      </c>
      <c r="H4640" s="736">
        <v>21.2</v>
      </c>
      <c r="I4640" s="739">
        <v>92</v>
      </c>
      <c r="J4640" s="743">
        <v>52</v>
      </c>
      <c r="K4640" s="626">
        <v>3.8</v>
      </c>
      <c r="L4640" s="790">
        <v>3.8600000000000003</v>
      </c>
      <c r="M4640" s="740">
        <v>0.71</v>
      </c>
      <c r="N4640" s="740">
        <v>0.49</v>
      </c>
      <c r="O4640" s="740">
        <f t="shared" si="860"/>
        <v>0.6</v>
      </c>
      <c r="P4640" s="691" t="s">
        <v>164</v>
      </c>
      <c r="Q4640" s="691">
        <v>0</v>
      </c>
    </row>
    <row r="4641" spans="1:17" x14ac:dyDescent="0.35">
      <c r="A4641" s="594">
        <v>29</v>
      </c>
      <c r="B4641" s="789">
        <v>28.439999999999998</v>
      </c>
      <c r="C4641" s="790">
        <v>28.360000000000003</v>
      </c>
      <c r="D4641" s="790">
        <v>28.4</v>
      </c>
      <c r="E4641" s="707">
        <v>0</v>
      </c>
      <c r="F4641" s="627">
        <v>32.239999999999995</v>
      </c>
      <c r="G4641" s="881">
        <v>32.200000000000003</v>
      </c>
      <c r="H4641" s="736">
        <v>21</v>
      </c>
      <c r="I4641" s="739">
        <v>96</v>
      </c>
      <c r="J4641" s="743">
        <v>71</v>
      </c>
      <c r="K4641" s="626">
        <v>2.6</v>
      </c>
      <c r="L4641" s="790">
        <v>3.52</v>
      </c>
      <c r="M4641" s="740">
        <v>0.84</v>
      </c>
      <c r="N4641" s="740">
        <v>0.12</v>
      </c>
      <c r="O4641" s="740">
        <f t="shared" si="860"/>
        <v>0.48</v>
      </c>
      <c r="P4641" s="691" t="s">
        <v>164</v>
      </c>
      <c r="Q4641" s="691">
        <v>0</v>
      </c>
    </row>
    <row r="4642" spans="1:17" x14ac:dyDescent="0.35">
      <c r="A4642" s="594">
        <v>30</v>
      </c>
      <c r="B4642" s="798">
        <v>30.96</v>
      </c>
      <c r="C4642" s="790">
        <v>29.079999999999995</v>
      </c>
      <c r="D4642" s="799">
        <v>28.440000000000005</v>
      </c>
      <c r="E4642" s="707">
        <v>0</v>
      </c>
      <c r="F4642" s="627">
        <v>32.200000000000003</v>
      </c>
      <c r="G4642" s="881">
        <v>32.799999999999997</v>
      </c>
      <c r="H4642" s="736">
        <v>21</v>
      </c>
      <c r="I4642" s="739">
        <v>92</v>
      </c>
      <c r="J4642" s="743">
        <v>48</v>
      </c>
      <c r="K4642" s="626">
        <v>3</v>
      </c>
      <c r="L4642" s="790">
        <v>3.3000000000000003</v>
      </c>
      <c r="M4642" s="740">
        <v>0.59</v>
      </c>
      <c r="N4642" s="740">
        <v>0.27</v>
      </c>
      <c r="O4642" s="740">
        <f t="shared" si="860"/>
        <v>0.43</v>
      </c>
      <c r="P4642" s="691" t="s">
        <v>164</v>
      </c>
      <c r="Q4642" s="691">
        <v>0</v>
      </c>
    </row>
    <row r="4643" spans="1:17" x14ac:dyDescent="0.35">
      <c r="A4643" s="580">
        <v>31</v>
      </c>
      <c r="B4643" s="798">
        <v>31.76</v>
      </c>
      <c r="C4643" s="790">
        <v>29.880000000000003</v>
      </c>
      <c r="D4643" s="799">
        <v>29.24</v>
      </c>
      <c r="E4643" s="707">
        <v>0</v>
      </c>
      <c r="F4643" s="627">
        <v>32.4</v>
      </c>
      <c r="G4643" s="881">
        <v>33</v>
      </c>
      <c r="H4643" s="736">
        <v>20.2</v>
      </c>
      <c r="I4643" s="627">
        <v>88</v>
      </c>
      <c r="J4643" s="627">
        <v>48</v>
      </c>
      <c r="K4643" s="627">
        <v>4.9000000000000004</v>
      </c>
      <c r="L4643" s="790">
        <v>6.24</v>
      </c>
      <c r="M4643" s="740">
        <v>0.84</v>
      </c>
      <c r="N4643" s="740">
        <v>0.2</v>
      </c>
      <c r="O4643" s="740">
        <f t="shared" si="860"/>
        <v>0.52</v>
      </c>
      <c r="P4643" s="691" t="s">
        <v>164</v>
      </c>
      <c r="Q4643" s="691">
        <v>0</v>
      </c>
    </row>
    <row r="4644" spans="1:17" x14ac:dyDescent="0.35">
      <c r="A4644" s="580" t="s">
        <v>16</v>
      </c>
      <c r="B4644" s="583">
        <f>SUM(B4633:B4643)</f>
        <v>321.44</v>
      </c>
      <c r="C4644" s="583">
        <f>SUM(C4633:C4643)</f>
        <v>315.39999999999998</v>
      </c>
      <c r="D4644" s="583">
        <f>SUM(D4633:D4643)</f>
        <v>316.2</v>
      </c>
      <c r="E4644" s="583"/>
      <c r="F4644" s="583">
        <f t="shared" ref="F4644:N4644" si="865">SUM(F4633:F4643)</f>
        <v>356</v>
      </c>
      <c r="G4644" s="583">
        <f t="shared" si="865"/>
        <v>360</v>
      </c>
      <c r="H4644" s="583">
        <f t="shared" si="865"/>
        <v>228.99999999999997</v>
      </c>
      <c r="I4644" s="583">
        <f t="shared" si="865"/>
        <v>1024</v>
      </c>
      <c r="J4644" s="583">
        <f t="shared" si="865"/>
        <v>637</v>
      </c>
      <c r="K4644" s="583">
        <f t="shared" si="865"/>
        <v>36</v>
      </c>
      <c r="L4644" s="583">
        <f t="shared" si="865"/>
        <v>44.06</v>
      </c>
      <c r="M4644" s="583">
        <f t="shared" si="865"/>
        <v>8.370000000000001</v>
      </c>
      <c r="N4644" s="583">
        <f t="shared" si="865"/>
        <v>3.7280000000000002</v>
      </c>
      <c r="O4644" s="740">
        <f t="shared" si="860"/>
        <v>6.0490000000000004</v>
      </c>
      <c r="P4644" s="691"/>
      <c r="Q4644" s="583"/>
    </row>
    <row r="4645" spans="1:17" x14ac:dyDescent="0.35">
      <c r="A4645" s="580" t="s">
        <v>18</v>
      </c>
      <c r="B4645" s="583">
        <f>AVERAGE(B4633:B4643)</f>
        <v>29.221818181818183</v>
      </c>
      <c r="C4645" s="583">
        <f>AVERAGE(C4633:C4643)</f>
        <v>28.672727272727272</v>
      </c>
      <c r="D4645" s="583">
        <f>AVERAGE(D4633:D4643)</f>
        <v>28.745454545454546</v>
      </c>
      <c r="E4645" s="583"/>
      <c r="F4645" s="583">
        <f t="shared" ref="F4645:N4645" si="866">AVERAGE(F4633:F4643)</f>
        <v>32.363636363636367</v>
      </c>
      <c r="G4645" s="583">
        <f t="shared" si="866"/>
        <v>32.727272727272727</v>
      </c>
      <c r="H4645" s="583">
        <f t="shared" si="866"/>
        <v>20.818181818181817</v>
      </c>
      <c r="I4645" s="583">
        <f t="shared" si="866"/>
        <v>93.090909090909093</v>
      </c>
      <c r="J4645" s="583">
        <f t="shared" si="866"/>
        <v>57.909090909090907</v>
      </c>
      <c r="K4645" s="583">
        <f t="shared" si="866"/>
        <v>3.2727272727272729</v>
      </c>
      <c r="L4645" s="583">
        <f t="shared" si="866"/>
        <v>4.0054545454545458</v>
      </c>
      <c r="M4645" s="583">
        <f t="shared" si="866"/>
        <v>0.76090909090909098</v>
      </c>
      <c r="N4645" s="583">
        <f t="shared" si="866"/>
        <v>0.33890909090909094</v>
      </c>
      <c r="O4645" s="740">
        <f t="shared" si="860"/>
        <v>0.5499090909090909</v>
      </c>
      <c r="P4645" s="691"/>
      <c r="Q4645" s="583"/>
    </row>
    <row r="4646" spans="1:17" x14ac:dyDescent="0.35">
      <c r="A4646" s="580" t="s">
        <v>20</v>
      </c>
      <c r="B4646" s="626">
        <f>B4644+B4631+B4619</f>
        <v>998.16000000000008</v>
      </c>
      <c r="C4646" s="626">
        <f>C4644+C4631+C4619</f>
        <v>936.52</v>
      </c>
      <c r="D4646" s="626">
        <f>D4644+D4631+D4619</f>
        <v>938.56000000000006</v>
      </c>
      <c r="E4646" s="626"/>
      <c r="F4646" s="626">
        <f t="shared" ref="F4646:N4646" si="867">F4644+F4631+F4619</f>
        <v>1009.36</v>
      </c>
      <c r="G4646" s="626">
        <f t="shared" si="867"/>
        <v>1054.4000000000001</v>
      </c>
      <c r="H4646" s="626">
        <f t="shared" si="867"/>
        <v>660.19999999999993</v>
      </c>
      <c r="I4646" s="691">
        <f t="shared" si="867"/>
        <v>2809</v>
      </c>
      <c r="J4646" s="626">
        <f t="shared" si="867"/>
        <v>1611</v>
      </c>
      <c r="K4646" s="626">
        <f t="shared" si="867"/>
        <v>122.89999999999999</v>
      </c>
      <c r="L4646" s="626">
        <f t="shared" si="867"/>
        <v>157.62</v>
      </c>
      <c r="M4646" s="626">
        <f t="shared" si="867"/>
        <v>27.519999999999996</v>
      </c>
      <c r="N4646" s="626">
        <f t="shared" si="867"/>
        <v>12.148</v>
      </c>
      <c r="O4646" s="740">
        <f t="shared" si="860"/>
        <v>19.833999999999996</v>
      </c>
      <c r="P4646" s="626"/>
      <c r="Q4646" s="626"/>
    </row>
    <row r="4647" spans="1:17" x14ac:dyDescent="0.35">
      <c r="A4647" s="580" t="s">
        <v>21</v>
      </c>
      <c r="B4647" s="626">
        <f>B4646/31</f>
        <v>32.198709677419359</v>
      </c>
      <c r="C4647" s="626">
        <f>C4646/31</f>
        <v>30.210322580645162</v>
      </c>
      <c r="D4647" s="626">
        <f>D4646/31</f>
        <v>30.276129032258066</v>
      </c>
      <c r="E4647" s="626"/>
      <c r="F4647" s="626">
        <f t="shared" ref="F4647:N4647" si="868">F4646/31</f>
        <v>32.56</v>
      </c>
      <c r="G4647" s="626">
        <f t="shared" si="868"/>
        <v>34.012903225806454</v>
      </c>
      <c r="H4647" s="626">
        <f t="shared" si="868"/>
        <v>21.296774193548384</v>
      </c>
      <c r="I4647" s="626">
        <f t="shared" si="868"/>
        <v>90.612903225806448</v>
      </c>
      <c r="J4647" s="626">
        <f t="shared" si="868"/>
        <v>51.967741935483872</v>
      </c>
      <c r="K4647" s="626">
        <f t="shared" si="868"/>
        <v>3.9645161290322579</v>
      </c>
      <c r="L4647" s="626">
        <f t="shared" si="868"/>
        <v>5.0845161290322585</v>
      </c>
      <c r="M4647" s="626">
        <f t="shared" si="868"/>
        <v>0.88774193548387081</v>
      </c>
      <c r="N4647" s="626">
        <f t="shared" si="868"/>
        <v>0.39187096774193547</v>
      </c>
      <c r="O4647" s="740">
        <f t="shared" si="860"/>
        <v>0.63980645161290317</v>
      </c>
      <c r="P4647" s="697"/>
      <c r="Q4647" s="697"/>
    </row>
    <row r="4648" spans="1:17" x14ac:dyDescent="0.35">
      <c r="A4648" s="634"/>
      <c r="B4648" s="634"/>
      <c r="C4648" s="634"/>
      <c r="D4648" s="634"/>
      <c r="E4648" s="634"/>
      <c r="F4648" s="634"/>
      <c r="G4648" s="634"/>
      <c r="H4648" s="634"/>
      <c r="I4648" s="634"/>
      <c r="J4648" s="634"/>
      <c r="K4648" s="634"/>
      <c r="L4648" s="634"/>
      <c r="M4648" s="634"/>
      <c r="N4648" s="634"/>
      <c r="O4648" s="634"/>
      <c r="P4648" s="634"/>
      <c r="Q4648" s="634"/>
    </row>
    <row r="4649" spans="1:17" ht="21" thickBot="1" x14ac:dyDescent="0.4">
      <c r="A4649" s="634"/>
      <c r="B4649" s="1608" t="s">
        <v>459</v>
      </c>
      <c r="C4649" s="1608"/>
      <c r="D4649" s="1608"/>
      <c r="E4649" s="1608"/>
      <c r="F4649" s="1608"/>
      <c r="G4649" s="1608"/>
      <c r="H4649" s="1608"/>
      <c r="I4649" s="1608"/>
      <c r="J4649" s="1608"/>
      <c r="K4649" s="1608"/>
      <c r="L4649" s="1608"/>
      <c r="M4649" s="1608"/>
      <c r="N4649" s="658"/>
      <c r="O4649" s="658"/>
      <c r="P4649" s="657"/>
      <c r="Q4649" s="634"/>
    </row>
    <row r="4650" spans="1:17" ht="32.25" customHeight="1" x14ac:dyDescent="0.35">
      <c r="A4650" s="1569" t="s">
        <v>1</v>
      </c>
      <c r="B4650" s="1460" t="s">
        <v>23</v>
      </c>
      <c r="C4650" s="1578"/>
      <c r="D4650" s="1578"/>
      <c r="E4650" s="1578"/>
      <c r="F4650" s="1571"/>
      <c r="G4650" s="1460" t="s">
        <v>24</v>
      </c>
      <c r="H4650" s="1571"/>
      <c r="I4650" s="1460" t="s">
        <v>4</v>
      </c>
      <c r="J4650" s="1571"/>
      <c r="K4650" s="1572" t="s">
        <v>5</v>
      </c>
      <c r="L4650" s="1573"/>
      <c r="M4650" s="1590" t="s">
        <v>6</v>
      </c>
      <c r="N4650" s="1591"/>
      <c r="O4650" s="1592"/>
      <c r="P4650" s="1593" t="s">
        <v>7</v>
      </c>
      <c r="Q4650" s="1593" t="s">
        <v>8</v>
      </c>
    </row>
    <row r="4651" spans="1:17" ht="26" x14ac:dyDescent="0.35">
      <c r="A4651" s="1597"/>
      <c r="B4651" s="568" t="s">
        <v>396</v>
      </c>
      <c r="C4651" s="568" t="s">
        <v>399</v>
      </c>
      <c r="D4651" s="709" t="s">
        <v>322</v>
      </c>
      <c r="E4651" s="709" t="s">
        <v>228</v>
      </c>
      <c r="F4651" s="709" t="s">
        <v>229</v>
      </c>
      <c r="G4651" s="568" t="s">
        <v>9</v>
      </c>
      <c r="H4651" s="568" t="s">
        <v>10</v>
      </c>
      <c r="I4651" s="568" t="s">
        <v>9</v>
      </c>
      <c r="J4651" s="568" t="s">
        <v>10</v>
      </c>
      <c r="K4651" s="568" t="s">
        <v>11</v>
      </c>
      <c r="L4651" s="568" t="s">
        <v>12</v>
      </c>
      <c r="M4651" s="606" t="s">
        <v>13</v>
      </c>
      <c r="N4651" s="606" t="s">
        <v>14</v>
      </c>
      <c r="O4651" s="606" t="s">
        <v>15</v>
      </c>
      <c r="P4651" s="1579"/>
      <c r="Q4651" s="1579"/>
    </row>
    <row r="4652" spans="1:17" x14ac:dyDescent="0.35">
      <c r="A4652" s="735">
        <v>1</v>
      </c>
      <c r="B4652" s="697">
        <v>32.480000000000004</v>
      </c>
      <c r="C4652" s="874">
        <v>30.48</v>
      </c>
      <c r="D4652" s="626">
        <v>29.880000000000003</v>
      </c>
      <c r="E4652" s="707">
        <v>0</v>
      </c>
      <c r="F4652" s="707">
        <v>32.92</v>
      </c>
      <c r="G4652" s="879">
        <v>35.200000000000003</v>
      </c>
      <c r="H4652" s="879">
        <v>21.2</v>
      </c>
      <c r="I4652" s="739">
        <v>92</v>
      </c>
      <c r="J4652" s="884">
        <v>40</v>
      </c>
      <c r="K4652" s="691">
        <v>5.5</v>
      </c>
      <c r="L4652" s="691">
        <v>8.3000000000000007</v>
      </c>
      <c r="M4652" s="580">
        <v>0.91</v>
      </c>
      <c r="N4652" s="580">
        <v>0.38</v>
      </c>
      <c r="O4652" s="740">
        <f>AVERAGE(M4652:N4652)</f>
        <v>0.64500000000000002</v>
      </c>
      <c r="P4652" s="691" t="s">
        <v>164</v>
      </c>
      <c r="Q4652" s="691">
        <v>0</v>
      </c>
    </row>
    <row r="4653" spans="1:17" x14ac:dyDescent="0.35">
      <c r="A4653" s="735">
        <v>2</v>
      </c>
      <c r="B4653" s="627">
        <v>29.96</v>
      </c>
      <c r="C4653" s="875">
        <v>30.160000000000004</v>
      </c>
      <c r="D4653" s="626">
        <v>30.24</v>
      </c>
      <c r="E4653" s="707">
        <v>0</v>
      </c>
      <c r="F4653" s="707">
        <v>32.799999999999997</v>
      </c>
      <c r="G4653" s="771">
        <v>35</v>
      </c>
      <c r="H4653" s="771">
        <v>22</v>
      </c>
      <c r="I4653" s="604">
        <v>92</v>
      </c>
      <c r="J4653" s="884">
        <v>47</v>
      </c>
      <c r="K4653" s="691">
        <v>4.5999999999999996</v>
      </c>
      <c r="L4653" s="627">
        <v>5.42</v>
      </c>
      <c r="M4653" s="580">
        <v>0.94</v>
      </c>
      <c r="N4653" s="580">
        <v>1.1200000000000001</v>
      </c>
      <c r="O4653" s="740">
        <f t="shared" ref="O4653:O4686" si="869">AVERAGE(M4653:N4653)</f>
        <v>1.03</v>
      </c>
      <c r="P4653" s="691" t="s">
        <v>164</v>
      </c>
      <c r="Q4653" s="691">
        <v>0</v>
      </c>
    </row>
    <row r="4654" spans="1:17" x14ac:dyDescent="0.35">
      <c r="A4654" s="594">
        <v>3</v>
      </c>
      <c r="B4654" s="627">
        <v>33.719999999999992</v>
      </c>
      <c r="C4654" s="876">
        <v>31</v>
      </c>
      <c r="D4654" s="626">
        <v>30.120000000000005</v>
      </c>
      <c r="E4654" s="707">
        <v>0</v>
      </c>
      <c r="F4654" s="707">
        <v>32.799999999999997</v>
      </c>
      <c r="G4654" s="771">
        <v>36.799999999999997</v>
      </c>
      <c r="H4654" s="771">
        <v>21</v>
      </c>
      <c r="I4654" s="877">
        <v>88</v>
      </c>
      <c r="J4654" s="884">
        <v>39</v>
      </c>
      <c r="K4654" s="691">
        <v>6.6</v>
      </c>
      <c r="L4654" s="627">
        <v>7.3800000000000008</v>
      </c>
      <c r="M4654" s="580">
        <v>0.98</v>
      </c>
      <c r="N4654" s="580">
        <v>0.48</v>
      </c>
      <c r="O4654" s="740">
        <f t="shared" si="869"/>
        <v>0.73</v>
      </c>
      <c r="P4654" s="691" t="s">
        <v>164</v>
      </c>
      <c r="Q4654" s="864">
        <v>2</v>
      </c>
    </row>
    <row r="4655" spans="1:17" x14ac:dyDescent="0.35">
      <c r="A4655" s="594">
        <v>4</v>
      </c>
      <c r="B4655" s="627">
        <v>32.92</v>
      </c>
      <c r="C4655" s="874">
        <v>31.559999999999995</v>
      </c>
      <c r="D4655" s="626">
        <v>31.080000000000002</v>
      </c>
      <c r="E4655" s="707">
        <v>0</v>
      </c>
      <c r="F4655" s="707">
        <v>32.799999999999997</v>
      </c>
      <c r="G4655" s="771">
        <v>37</v>
      </c>
      <c r="H4655" s="771">
        <v>21</v>
      </c>
      <c r="I4655" s="877">
        <v>84</v>
      </c>
      <c r="J4655" s="884">
        <v>39</v>
      </c>
      <c r="K4655" s="691">
        <v>6</v>
      </c>
      <c r="L4655" s="627">
        <v>7.28</v>
      </c>
      <c r="M4655" s="580">
        <v>0.9</v>
      </c>
      <c r="N4655" s="580">
        <v>0.27</v>
      </c>
      <c r="O4655" s="740">
        <f t="shared" si="869"/>
        <v>0.58499999999999996</v>
      </c>
      <c r="P4655" s="691" t="s">
        <v>164</v>
      </c>
      <c r="Q4655" s="691">
        <v>0</v>
      </c>
    </row>
    <row r="4656" spans="1:17" x14ac:dyDescent="0.35">
      <c r="A4656" s="594">
        <v>5</v>
      </c>
      <c r="B4656" s="627">
        <v>34.08</v>
      </c>
      <c r="C4656" s="874">
        <v>31.639999999999997</v>
      </c>
      <c r="D4656" s="626">
        <v>31.2</v>
      </c>
      <c r="E4656" s="707">
        <v>0</v>
      </c>
      <c r="F4656" s="707">
        <v>32.799999999999997</v>
      </c>
      <c r="G4656" s="771">
        <v>37</v>
      </c>
      <c r="H4656" s="771">
        <v>19.399999999999999</v>
      </c>
      <c r="I4656" s="877">
        <v>88</v>
      </c>
      <c r="J4656" s="884">
        <v>39</v>
      </c>
      <c r="K4656" s="691">
        <v>5.4</v>
      </c>
      <c r="L4656" s="627">
        <v>5.84</v>
      </c>
      <c r="M4656" s="580">
        <v>0.75</v>
      </c>
      <c r="N4656" s="580">
        <v>0.23</v>
      </c>
      <c r="O4656" s="740">
        <f t="shared" si="869"/>
        <v>0.49</v>
      </c>
      <c r="P4656" s="691" t="s">
        <v>164</v>
      </c>
      <c r="Q4656" s="691">
        <v>0</v>
      </c>
    </row>
    <row r="4657" spans="1:17" x14ac:dyDescent="0.35">
      <c r="A4657" s="594">
        <v>6</v>
      </c>
      <c r="B4657" s="627">
        <v>34.28</v>
      </c>
      <c r="C4657" s="874">
        <v>31</v>
      </c>
      <c r="D4657" s="626">
        <v>31.279999999999994</v>
      </c>
      <c r="E4657" s="707">
        <v>0</v>
      </c>
      <c r="F4657" s="707">
        <v>33</v>
      </c>
      <c r="G4657" s="771">
        <v>37.4</v>
      </c>
      <c r="H4657" s="771">
        <v>18</v>
      </c>
      <c r="I4657" s="877">
        <v>92</v>
      </c>
      <c r="J4657" s="884">
        <v>32</v>
      </c>
      <c r="K4657" s="691">
        <v>7.4</v>
      </c>
      <c r="L4657" s="627">
        <v>9.48</v>
      </c>
      <c r="M4657" s="580">
        <v>1.06</v>
      </c>
      <c r="N4657" s="580">
        <v>0.24</v>
      </c>
      <c r="O4657" s="740">
        <f t="shared" si="869"/>
        <v>0.65</v>
      </c>
      <c r="P4657" s="691" t="s">
        <v>164</v>
      </c>
      <c r="Q4657" s="691">
        <v>0</v>
      </c>
    </row>
    <row r="4658" spans="1:17" x14ac:dyDescent="0.35">
      <c r="A4658" s="594">
        <v>7</v>
      </c>
      <c r="B4658" s="627">
        <v>35.120000000000005</v>
      </c>
      <c r="C4658" s="874">
        <v>31.96</v>
      </c>
      <c r="D4658" s="626">
        <v>31.72</v>
      </c>
      <c r="E4658" s="707">
        <v>0</v>
      </c>
      <c r="F4658" s="707">
        <v>33.120000000000005</v>
      </c>
      <c r="G4658" s="771">
        <v>37.4</v>
      </c>
      <c r="H4658" s="771">
        <v>19.2</v>
      </c>
      <c r="I4658" s="877">
        <v>87</v>
      </c>
      <c r="J4658" s="884">
        <v>32</v>
      </c>
      <c r="K4658" s="691">
        <v>6.4</v>
      </c>
      <c r="L4658" s="627">
        <v>7.7</v>
      </c>
      <c r="M4658" s="581">
        <v>1.0900000000000001</v>
      </c>
      <c r="N4658" s="580">
        <v>0.19</v>
      </c>
      <c r="O4658" s="740">
        <f t="shared" si="869"/>
        <v>0.64</v>
      </c>
      <c r="P4658" s="691" t="s">
        <v>164</v>
      </c>
      <c r="Q4658" s="691">
        <v>0</v>
      </c>
    </row>
    <row r="4659" spans="1:17" x14ac:dyDescent="0.35">
      <c r="A4659" s="594">
        <v>8</v>
      </c>
      <c r="B4659" s="627">
        <v>35.440000000000005</v>
      </c>
      <c r="C4659" s="874">
        <v>31.48</v>
      </c>
      <c r="D4659" s="626">
        <v>31.639999999999997</v>
      </c>
      <c r="E4659" s="707">
        <v>0</v>
      </c>
      <c r="F4659" s="707">
        <v>33</v>
      </c>
      <c r="G4659" s="771">
        <v>36.6</v>
      </c>
      <c r="H4659" s="771">
        <v>21</v>
      </c>
      <c r="I4659" s="877">
        <v>92</v>
      </c>
      <c r="J4659" s="884">
        <v>35</v>
      </c>
      <c r="K4659" s="747">
        <v>6.8</v>
      </c>
      <c r="L4659" s="627">
        <v>8.56</v>
      </c>
      <c r="M4659" s="581">
        <v>0.86</v>
      </c>
      <c r="N4659" s="581">
        <v>3.12</v>
      </c>
      <c r="O4659" s="740">
        <f t="shared" si="869"/>
        <v>1.99</v>
      </c>
      <c r="P4659" s="691" t="s">
        <v>164</v>
      </c>
      <c r="Q4659" s="691">
        <v>0</v>
      </c>
    </row>
    <row r="4660" spans="1:17" x14ac:dyDescent="0.35">
      <c r="A4660" s="594">
        <v>9</v>
      </c>
      <c r="B4660" s="627">
        <v>30.72</v>
      </c>
      <c r="C4660" s="874">
        <v>31.04</v>
      </c>
      <c r="D4660" s="626">
        <v>31.440000000000005</v>
      </c>
      <c r="E4660" s="707">
        <v>0</v>
      </c>
      <c r="F4660" s="707">
        <v>33</v>
      </c>
      <c r="G4660" s="771">
        <v>36.4</v>
      </c>
      <c r="H4660" s="771">
        <v>21</v>
      </c>
      <c r="I4660" s="877">
        <v>92</v>
      </c>
      <c r="J4660" s="884">
        <v>55</v>
      </c>
      <c r="K4660" s="747">
        <v>3</v>
      </c>
      <c r="L4660" s="627">
        <v>4.4000000000000004</v>
      </c>
      <c r="M4660" s="581">
        <v>0.98</v>
      </c>
      <c r="N4660" s="580">
        <v>0.16</v>
      </c>
      <c r="O4660" s="740">
        <f t="shared" si="869"/>
        <v>0.56999999999999995</v>
      </c>
      <c r="P4660" s="691" t="s">
        <v>164</v>
      </c>
      <c r="Q4660" s="691">
        <v>0</v>
      </c>
    </row>
    <row r="4661" spans="1:17" x14ac:dyDescent="0.35">
      <c r="A4661" s="735">
        <v>10</v>
      </c>
      <c r="B4661" s="627">
        <v>32.879999999999995</v>
      </c>
      <c r="C4661" s="874">
        <v>30.68</v>
      </c>
      <c r="D4661" s="626">
        <v>30.52</v>
      </c>
      <c r="E4661" s="707">
        <v>0</v>
      </c>
      <c r="F4661" s="707">
        <v>32.799999999999997</v>
      </c>
      <c r="G4661" s="771">
        <v>37</v>
      </c>
      <c r="H4661" s="771">
        <v>19.399999999999999</v>
      </c>
      <c r="I4661" s="877">
        <v>92</v>
      </c>
      <c r="J4661" s="884">
        <v>47</v>
      </c>
      <c r="K4661" s="747">
        <v>1.8</v>
      </c>
      <c r="L4661" s="627">
        <v>8.4</v>
      </c>
      <c r="M4661" s="581">
        <v>1.4</v>
      </c>
      <c r="N4661" s="580">
        <v>0.95</v>
      </c>
      <c r="O4661" s="740">
        <f t="shared" si="869"/>
        <v>1.1749999999999998</v>
      </c>
      <c r="P4661" s="691" t="s">
        <v>164</v>
      </c>
      <c r="Q4661" s="864">
        <v>20.2</v>
      </c>
    </row>
    <row r="4662" spans="1:17" x14ac:dyDescent="0.35">
      <c r="A4662" s="580" t="s">
        <v>16</v>
      </c>
      <c r="B4662" s="626">
        <f>SUM(B4652:B4661)</f>
        <v>331.6</v>
      </c>
      <c r="C4662" s="626">
        <f>SUM(C4652:C4661)</f>
        <v>311</v>
      </c>
      <c r="D4662" s="626">
        <f>SUM(D4652:D4661)</f>
        <v>309.12</v>
      </c>
      <c r="E4662" s="626"/>
      <c r="F4662" s="626">
        <f t="shared" ref="F4662:N4662" si="870">SUM(F4652:F4661)</f>
        <v>329.04</v>
      </c>
      <c r="G4662" s="626">
        <f t="shared" si="870"/>
        <v>365.8</v>
      </c>
      <c r="H4662" s="626">
        <f t="shared" si="870"/>
        <v>203.2</v>
      </c>
      <c r="I4662" s="626">
        <f t="shared" si="870"/>
        <v>899</v>
      </c>
      <c r="J4662" s="626">
        <f t="shared" si="870"/>
        <v>405</v>
      </c>
      <c r="K4662" s="626">
        <f t="shared" si="870"/>
        <v>53.499999999999993</v>
      </c>
      <c r="L4662" s="626">
        <f t="shared" si="870"/>
        <v>72.760000000000019</v>
      </c>
      <c r="M4662" s="626">
        <f t="shared" si="870"/>
        <v>9.870000000000001</v>
      </c>
      <c r="N4662" s="626">
        <f t="shared" si="870"/>
        <v>7.14</v>
      </c>
      <c r="O4662" s="740">
        <f t="shared" si="869"/>
        <v>8.5050000000000008</v>
      </c>
      <c r="P4662" s="691" t="s">
        <v>164</v>
      </c>
      <c r="Q4662" s="691">
        <v>0</v>
      </c>
    </row>
    <row r="4663" spans="1:17" x14ac:dyDescent="0.35">
      <c r="A4663" s="580" t="s">
        <v>18</v>
      </c>
      <c r="B4663" s="626">
        <f>AVERAGE(B4652:B4661)</f>
        <v>33.160000000000004</v>
      </c>
      <c r="C4663" s="626">
        <f>AVERAGE(C4652:C4661)</f>
        <v>31.1</v>
      </c>
      <c r="D4663" s="626">
        <f>AVERAGE(D4652:D4661)</f>
        <v>30.911999999999999</v>
      </c>
      <c r="E4663" s="626"/>
      <c r="F4663" s="626">
        <f t="shared" ref="F4663:N4663" si="871">AVERAGE(F4652:F4661)</f>
        <v>32.904000000000003</v>
      </c>
      <c r="G4663" s="626">
        <f t="shared" si="871"/>
        <v>36.58</v>
      </c>
      <c r="H4663" s="626">
        <f t="shared" si="871"/>
        <v>20.32</v>
      </c>
      <c r="I4663" s="626">
        <f t="shared" si="871"/>
        <v>89.9</v>
      </c>
      <c r="J4663" s="626">
        <f t="shared" si="871"/>
        <v>40.5</v>
      </c>
      <c r="K4663" s="626">
        <f t="shared" si="871"/>
        <v>5.35</v>
      </c>
      <c r="L4663" s="626">
        <f t="shared" si="871"/>
        <v>7.2760000000000016</v>
      </c>
      <c r="M4663" s="626">
        <f t="shared" si="871"/>
        <v>0.9870000000000001</v>
      </c>
      <c r="N4663" s="626">
        <f t="shared" si="871"/>
        <v>0.71399999999999997</v>
      </c>
      <c r="O4663" s="740">
        <f t="shared" si="869"/>
        <v>0.85050000000000003</v>
      </c>
      <c r="P4663" s="691" t="s">
        <v>164</v>
      </c>
      <c r="Q4663" s="691">
        <v>0</v>
      </c>
    </row>
    <row r="4664" spans="1:17" x14ac:dyDescent="0.35">
      <c r="A4664" s="735">
        <v>11</v>
      </c>
      <c r="B4664" s="627">
        <v>29.2</v>
      </c>
      <c r="C4664" s="874">
        <v>30.2</v>
      </c>
      <c r="D4664" s="626">
        <v>30.879999999999995</v>
      </c>
      <c r="E4664" s="707">
        <v>0</v>
      </c>
      <c r="F4664" s="707">
        <v>32.799999999999997</v>
      </c>
      <c r="G4664" s="771">
        <v>36</v>
      </c>
      <c r="H4664" s="771">
        <v>20</v>
      </c>
      <c r="I4664" s="877">
        <v>96</v>
      </c>
      <c r="J4664" s="884">
        <v>65</v>
      </c>
      <c r="K4664" s="747">
        <v>2.8</v>
      </c>
      <c r="L4664" s="627">
        <v>3.84</v>
      </c>
      <c r="M4664" s="581">
        <v>0.88</v>
      </c>
      <c r="N4664" s="581">
        <v>0.19</v>
      </c>
      <c r="O4664" s="740">
        <f t="shared" si="869"/>
        <v>0.53500000000000003</v>
      </c>
      <c r="P4664" s="691" t="s">
        <v>164</v>
      </c>
      <c r="Q4664" s="691">
        <v>0</v>
      </c>
    </row>
    <row r="4665" spans="1:17" x14ac:dyDescent="0.35">
      <c r="A4665" s="594">
        <v>12</v>
      </c>
      <c r="B4665" s="627">
        <v>31.96</v>
      </c>
      <c r="C4665" s="874">
        <v>30.479999999999997</v>
      </c>
      <c r="D4665" s="626">
        <v>30.439999999999998</v>
      </c>
      <c r="E4665" s="707">
        <v>0</v>
      </c>
      <c r="F4665" s="707">
        <v>32.6</v>
      </c>
      <c r="G4665" s="771">
        <v>34</v>
      </c>
      <c r="H4665" s="771">
        <v>20.2</v>
      </c>
      <c r="I4665" s="877">
        <v>96</v>
      </c>
      <c r="J4665" s="884">
        <v>49</v>
      </c>
      <c r="K4665" s="747">
        <v>4</v>
      </c>
      <c r="L4665" s="627">
        <v>6</v>
      </c>
      <c r="M4665" s="581">
        <v>0.87</v>
      </c>
      <c r="N4665" s="581">
        <v>0.28999999999999998</v>
      </c>
      <c r="O4665" s="740">
        <f t="shared" si="869"/>
        <v>0.57999999999999996</v>
      </c>
      <c r="P4665" s="691" t="s">
        <v>164</v>
      </c>
      <c r="Q4665" s="864">
        <v>3</v>
      </c>
    </row>
    <row r="4666" spans="1:17" x14ac:dyDescent="0.35">
      <c r="A4666" s="594">
        <v>13</v>
      </c>
      <c r="B4666" s="627">
        <v>33.32</v>
      </c>
      <c r="C4666" s="874">
        <v>31.6</v>
      </c>
      <c r="D4666" s="626">
        <v>30.96</v>
      </c>
      <c r="E4666" s="707">
        <v>0</v>
      </c>
      <c r="F4666" s="707">
        <v>32.6</v>
      </c>
      <c r="G4666" s="771">
        <v>36</v>
      </c>
      <c r="H4666" s="771">
        <v>20.2</v>
      </c>
      <c r="I4666" s="877">
        <v>92</v>
      </c>
      <c r="J4666" s="884">
        <v>42</v>
      </c>
      <c r="K4666" s="747">
        <v>6</v>
      </c>
      <c r="L4666" s="675">
        <v>6.66</v>
      </c>
      <c r="M4666" s="581">
        <v>1.1299999999999999</v>
      </c>
      <c r="N4666" s="581">
        <v>0.2</v>
      </c>
      <c r="O4666" s="740">
        <f t="shared" si="869"/>
        <v>0.66499999999999992</v>
      </c>
      <c r="P4666" s="691" t="s">
        <v>164</v>
      </c>
      <c r="Q4666" s="691">
        <v>0</v>
      </c>
    </row>
    <row r="4667" spans="1:17" x14ac:dyDescent="0.35">
      <c r="A4667" s="594">
        <v>14</v>
      </c>
      <c r="B4667" s="627">
        <v>32.08</v>
      </c>
      <c r="C4667" s="874">
        <v>31.920000000000005</v>
      </c>
      <c r="D4667" s="626">
        <v>31.639999999999997</v>
      </c>
      <c r="E4667" s="707">
        <v>0</v>
      </c>
      <c r="F4667" s="707">
        <v>32.799999999999997</v>
      </c>
      <c r="G4667" s="880">
        <v>35.4</v>
      </c>
      <c r="H4667" s="880">
        <v>23</v>
      </c>
      <c r="I4667" s="877">
        <v>84</v>
      </c>
      <c r="J4667" s="884">
        <v>42</v>
      </c>
      <c r="K4667" s="747">
        <v>5.8</v>
      </c>
      <c r="L4667" s="675">
        <v>7.36</v>
      </c>
      <c r="M4667" s="671">
        <v>1.24</v>
      </c>
      <c r="N4667" s="581">
        <v>0.72</v>
      </c>
      <c r="O4667" s="740">
        <f t="shared" si="869"/>
        <v>0.98</v>
      </c>
      <c r="P4667" s="691" t="s">
        <v>164</v>
      </c>
      <c r="Q4667" s="691">
        <v>0</v>
      </c>
    </row>
    <row r="4668" spans="1:17" x14ac:dyDescent="0.35">
      <c r="A4668" s="594">
        <v>15</v>
      </c>
      <c r="B4668" s="627">
        <v>31.359999999999996</v>
      </c>
      <c r="C4668" s="874">
        <v>30.759999999999998</v>
      </c>
      <c r="D4668" s="626">
        <v>31.32</v>
      </c>
      <c r="E4668" s="707">
        <v>0</v>
      </c>
      <c r="F4668" s="707">
        <v>32.799999999999997</v>
      </c>
      <c r="G4668" s="880">
        <v>33.4</v>
      </c>
      <c r="H4668" s="880">
        <v>21.2</v>
      </c>
      <c r="I4668" s="877">
        <v>92</v>
      </c>
      <c r="J4668" s="884">
        <v>61</v>
      </c>
      <c r="K4668" s="747">
        <v>2.8</v>
      </c>
      <c r="L4668" s="627">
        <v>3.48</v>
      </c>
      <c r="M4668" s="671">
        <v>1.22</v>
      </c>
      <c r="N4668" s="671">
        <v>0.3</v>
      </c>
      <c r="O4668" s="740">
        <f t="shared" si="869"/>
        <v>0.76</v>
      </c>
      <c r="P4668" s="691" t="s">
        <v>164</v>
      </c>
      <c r="Q4668" s="691">
        <v>0</v>
      </c>
    </row>
    <row r="4669" spans="1:17" x14ac:dyDescent="0.35">
      <c r="A4669" s="594">
        <v>16</v>
      </c>
      <c r="B4669" s="627">
        <v>33.119999999999997</v>
      </c>
      <c r="C4669" s="874">
        <v>31.2</v>
      </c>
      <c r="D4669" s="626">
        <v>30.880000000000003</v>
      </c>
      <c r="E4669" s="707">
        <v>0</v>
      </c>
      <c r="F4669" s="707">
        <v>32.6</v>
      </c>
      <c r="G4669" s="880">
        <v>35</v>
      </c>
      <c r="H4669" s="880">
        <v>21.2</v>
      </c>
      <c r="I4669" s="877">
        <v>96</v>
      </c>
      <c r="J4669" s="884">
        <v>46</v>
      </c>
      <c r="K4669" s="747">
        <v>5</v>
      </c>
      <c r="L4669" s="675">
        <v>7.32</v>
      </c>
      <c r="M4669" s="671">
        <v>1.1599999999999999</v>
      </c>
      <c r="N4669" s="671">
        <v>0.14000000000000001</v>
      </c>
      <c r="O4669" s="740">
        <f t="shared" si="869"/>
        <v>0.64999999999999991</v>
      </c>
      <c r="P4669" s="691" t="s">
        <v>164</v>
      </c>
      <c r="Q4669" s="691">
        <v>0</v>
      </c>
    </row>
    <row r="4670" spans="1:17" x14ac:dyDescent="0.35">
      <c r="A4670" s="594">
        <v>17</v>
      </c>
      <c r="B4670" s="627">
        <v>33.239999999999995</v>
      </c>
      <c r="C4670" s="634">
        <v>31.96</v>
      </c>
      <c r="D4670" s="626">
        <v>31.559999999999995</v>
      </c>
      <c r="E4670" s="707">
        <v>0</v>
      </c>
      <c r="F4670" s="707">
        <v>32.760000000000005</v>
      </c>
      <c r="G4670" s="880">
        <v>36</v>
      </c>
      <c r="H4670" s="880">
        <v>21.4</v>
      </c>
      <c r="I4670" s="877">
        <v>77</v>
      </c>
      <c r="J4670" s="884">
        <v>36</v>
      </c>
      <c r="K4670" s="747">
        <v>7.4</v>
      </c>
      <c r="L4670" s="675">
        <v>10.219999999999999</v>
      </c>
      <c r="M4670" s="630">
        <v>1.03</v>
      </c>
      <c r="N4670" s="671">
        <v>0.24</v>
      </c>
      <c r="O4670" s="740">
        <f t="shared" si="869"/>
        <v>0.63500000000000001</v>
      </c>
      <c r="P4670" s="691" t="s">
        <v>164</v>
      </c>
      <c r="Q4670" s="864">
        <v>6.4</v>
      </c>
    </row>
    <row r="4671" spans="1:17" x14ac:dyDescent="0.35">
      <c r="A4671" s="594">
        <v>18</v>
      </c>
      <c r="B4671" s="627">
        <v>35.72</v>
      </c>
      <c r="C4671" s="772">
        <v>32.119999999999997</v>
      </c>
      <c r="D4671" s="626">
        <v>31.840000000000003</v>
      </c>
      <c r="E4671" s="707">
        <v>0</v>
      </c>
      <c r="F4671" s="707">
        <v>32.799999999999997</v>
      </c>
      <c r="G4671" s="880">
        <v>36.4</v>
      </c>
      <c r="H4671" s="880">
        <v>19.8</v>
      </c>
      <c r="I4671" s="877">
        <v>84</v>
      </c>
      <c r="J4671" s="884">
        <v>35</v>
      </c>
      <c r="K4671" s="747">
        <v>6.4</v>
      </c>
      <c r="L4671" s="627">
        <v>6.9600000000000009</v>
      </c>
      <c r="M4671" s="671">
        <v>1.33</v>
      </c>
      <c r="N4671" s="671">
        <v>0.21</v>
      </c>
      <c r="O4671" s="740">
        <f t="shared" si="869"/>
        <v>0.77</v>
      </c>
      <c r="P4671" s="691" t="s">
        <v>164</v>
      </c>
      <c r="Q4671" s="864">
        <v>12.4</v>
      </c>
    </row>
    <row r="4672" spans="1:17" x14ac:dyDescent="0.35">
      <c r="A4672" s="594">
        <v>19</v>
      </c>
      <c r="B4672" s="627">
        <v>37</v>
      </c>
      <c r="C4672" s="772">
        <v>32.840000000000003</v>
      </c>
      <c r="D4672" s="626">
        <v>32.04</v>
      </c>
      <c r="E4672" s="707">
        <v>0</v>
      </c>
      <c r="F4672" s="707">
        <v>32.92</v>
      </c>
      <c r="G4672" s="880">
        <v>38.200000000000003</v>
      </c>
      <c r="H4672" s="880">
        <v>21</v>
      </c>
      <c r="I4672" s="877">
        <v>84</v>
      </c>
      <c r="J4672" s="884">
        <v>34</v>
      </c>
      <c r="K4672" s="747">
        <v>6.8</v>
      </c>
      <c r="L4672" s="675">
        <v>8</v>
      </c>
      <c r="M4672" s="671">
        <v>1.1000000000000001</v>
      </c>
      <c r="N4672" s="630">
        <v>0.75</v>
      </c>
      <c r="O4672" s="740">
        <f t="shared" si="869"/>
        <v>0.92500000000000004</v>
      </c>
      <c r="P4672" s="691" t="s">
        <v>164</v>
      </c>
      <c r="Q4672" s="691">
        <v>0</v>
      </c>
    </row>
    <row r="4673" spans="1:17" x14ac:dyDescent="0.35">
      <c r="A4673" s="735">
        <v>20</v>
      </c>
      <c r="B4673" s="627">
        <v>30.839999999999996</v>
      </c>
      <c r="C4673" s="772">
        <v>32</v>
      </c>
      <c r="D4673" s="626">
        <v>32.4</v>
      </c>
      <c r="E4673" s="707">
        <v>0</v>
      </c>
      <c r="F4673" s="707">
        <v>33</v>
      </c>
      <c r="G4673" s="880">
        <v>37.6</v>
      </c>
      <c r="H4673" s="880">
        <v>21.4</v>
      </c>
      <c r="I4673" s="877">
        <v>96</v>
      </c>
      <c r="J4673" s="884">
        <v>50</v>
      </c>
      <c r="K4673" s="747">
        <v>4.5999999999999996</v>
      </c>
      <c r="L4673" s="675">
        <v>4.2200000000000006</v>
      </c>
      <c r="M4673" s="671">
        <v>1.08</v>
      </c>
      <c r="N4673" s="630">
        <v>0.7</v>
      </c>
      <c r="O4673" s="740">
        <f t="shared" si="869"/>
        <v>0.89</v>
      </c>
      <c r="P4673" s="691" t="s">
        <v>164</v>
      </c>
      <c r="Q4673" s="691">
        <v>0</v>
      </c>
    </row>
    <row r="4674" spans="1:17" x14ac:dyDescent="0.35">
      <c r="A4674" s="580" t="s">
        <v>16</v>
      </c>
      <c r="B4674" s="627">
        <f>SUM(B4664:B4673)</f>
        <v>327.84</v>
      </c>
      <c r="C4674" s="627">
        <f>SUM(C4664:C4673)</f>
        <v>315.08000000000004</v>
      </c>
      <c r="D4674" s="627">
        <f>SUM(D4664:D4673)</f>
        <v>313.95999999999998</v>
      </c>
      <c r="E4674" s="627"/>
      <c r="F4674" s="627">
        <f t="shared" ref="F4674:N4674" si="872">SUM(F4664:F4673)</f>
        <v>327.68000000000006</v>
      </c>
      <c r="G4674" s="627">
        <f t="shared" si="872"/>
        <v>358</v>
      </c>
      <c r="H4674" s="627">
        <f t="shared" si="872"/>
        <v>209.40000000000003</v>
      </c>
      <c r="I4674" s="627">
        <f t="shared" si="872"/>
        <v>897</v>
      </c>
      <c r="J4674" s="627">
        <f t="shared" si="872"/>
        <v>460</v>
      </c>
      <c r="K4674" s="627">
        <f t="shared" si="872"/>
        <v>51.6</v>
      </c>
      <c r="L4674" s="627">
        <f t="shared" si="872"/>
        <v>64.06</v>
      </c>
      <c r="M4674" s="627">
        <f t="shared" si="872"/>
        <v>11.04</v>
      </c>
      <c r="N4674" s="627">
        <f t="shared" si="872"/>
        <v>3.74</v>
      </c>
      <c r="O4674" s="740">
        <f t="shared" si="869"/>
        <v>7.39</v>
      </c>
      <c r="P4674" s="691" t="s">
        <v>164</v>
      </c>
      <c r="Q4674" s="691"/>
    </row>
    <row r="4675" spans="1:17" x14ac:dyDescent="0.35">
      <c r="A4675" s="580" t="s">
        <v>18</v>
      </c>
      <c r="B4675" s="627">
        <f>AVERAGE(B4664:B4673)</f>
        <v>32.783999999999999</v>
      </c>
      <c r="C4675" s="627">
        <f>AVERAGE(C4664:C4673)</f>
        <v>31.508000000000003</v>
      </c>
      <c r="D4675" s="627">
        <f>AVERAGE(D4664:D4673)</f>
        <v>31.395999999999997</v>
      </c>
      <c r="E4675" s="627"/>
      <c r="F4675" s="627">
        <f t="shared" ref="F4675:N4675" si="873">AVERAGE(F4664:F4673)</f>
        <v>32.768000000000008</v>
      </c>
      <c r="G4675" s="627">
        <f t="shared" si="873"/>
        <v>35.799999999999997</v>
      </c>
      <c r="H4675" s="627">
        <f t="shared" si="873"/>
        <v>20.940000000000005</v>
      </c>
      <c r="I4675" s="627">
        <f t="shared" si="873"/>
        <v>89.7</v>
      </c>
      <c r="J4675" s="627">
        <f t="shared" si="873"/>
        <v>46</v>
      </c>
      <c r="K4675" s="627">
        <f t="shared" si="873"/>
        <v>5.16</v>
      </c>
      <c r="L4675" s="627">
        <f t="shared" si="873"/>
        <v>6.4060000000000006</v>
      </c>
      <c r="M4675" s="627">
        <f t="shared" si="873"/>
        <v>1.1039999999999999</v>
      </c>
      <c r="N4675" s="627">
        <f t="shared" si="873"/>
        <v>0.374</v>
      </c>
      <c r="O4675" s="740">
        <f t="shared" si="869"/>
        <v>0.73899999999999988</v>
      </c>
      <c r="P4675" s="691" t="s">
        <v>164</v>
      </c>
      <c r="Q4675" s="691"/>
    </row>
    <row r="4676" spans="1:17" x14ac:dyDescent="0.35">
      <c r="A4676" s="735">
        <v>21</v>
      </c>
      <c r="B4676" s="627">
        <v>31.24</v>
      </c>
      <c r="C4676" s="772">
        <v>30.96</v>
      </c>
      <c r="D4676" s="626">
        <v>30.919999999999998</v>
      </c>
      <c r="E4676" s="707">
        <v>0</v>
      </c>
      <c r="F4676" s="707">
        <v>32.839999999999996</v>
      </c>
      <c r="G4676" s="771">
        <v>34</v>
      </c>
      <c r="H4676" s="771">
        <v>21.6</v>
      </c>
      <c r="I4676" s="877">
        <v>96</v>
      </c>
      <c r="J4676" s="884">
        <v>45</v>
      </c>
      <c r="K4676" s="747">
        <v>5.2</v>
      </c>
      <c r="L4676" s="675">
        <v>6.08</v>
      </c>
      <c r="M4676" s="580">
        <v>1.26</v>
      </c>
      <c r="N4676" s="580">
        <v>0.56000000000000005</v>
      </c>
      <c r="O4676" s="740">
        <f t="shared" si="869"/>
        <v>0.91</v>
      </c>
      <c r="P4676" s="691" t="s">
        <v>164</v>
      </c>
      <c r="Q4676" s="691">
        <v>0</v>
      </c>
    </row>
    <row r="4677" spans="1:17" x14ac:dyDescent="0.35">
      <c r="A4677" s="594">
        <v>22</v>
      </c>
      <c r="B4677" s="627">
        <v>32.08</v>
      </c>
      <c r="C4677" s="772">
        <v>30.919999999999998</v>
      </c>
      <c r="D4677" s="626">
        <v>30.919999999999998</v>
      </c>
      <c r="E4677" s="707">
        <v>0</v>
      </c>
      <c r="F4677" s="707">
        <v>32.799999999999997</v>
      </c>
      <c r="G4677" s="881">
        <v>35</v>
      </c>
      <c r="H4677" s="882">
        <v>22.2</v>
      </c>
      <c r="I4677" s="739">
        <v>92</v>
      </c>
      <c r="J4677" s="885">
        <v>45</v>
      </c>
      <c r="K4677" s="747">
        <v>4.8</v>
      </c>
      <c r="L4677" s="675">
        <v>5.12</v>
      </c>
      <c r="M4677" s="740">
        <v>1.88</v>
      </c>
      <c r="N4677" s="740">
        <v>0.52</v>
      </c>
      <c r="O4677" s="740">
        <f t="shared" si="869"/>
        <v>1.2</v>
      </c>
      <c r="P4677" s="691" t="s">
        <v>164</v>
      </c>
      <c r="Q4677" s="691">
        <v>0</v>
      </c>
    </row>
    <row r="4678" spans="1:17" x14ac:dyDescent="0.35">
      <c r="A4678" s="594">
        <v>23</v>
      </c>
      <c r="B4678" s="627">
        <v>33.799999999999997</v>
      </c>
      <c r="C4678" s="627">
        <v>31.119999999999997</v>
      </c>
      <c r="D4678" s="627">
        <v>31</v>
      </c>
      <c r="E4678" s="707">
        <v>0</v>
      </c>
      <c r="F4678" s="707">
        <v>33.4</v>
      </c>
      <c r="G4678" s="881">
        <v>35.4</v>
      </c>
      <c r="H4678" s="883">
        <v>20</v>
      </c>
      <c r="I4678" s="878">
        <v>96</v>
      </c>
      <c r="J4678" s="885">
        <v>36</v>
      </c>
      <c r="K4678" s="747">
        <v>6.8</v>
      </c>
      <c r="L4678" s="675">
        <v>9.0500000000000007</v>
      </c>
      <c r="M4678" s="740">
        <v>1.55</v>
      </c>
      <c r="N4678" s="740">
        <v>0.5</v>
      </c>
      <c r="O4678" s="740">
        <f t="shared" si="869"/>
        <v>1.0249999999999999</v>
      </c>
      <c r="P4678" s="691" t="s">
        <v>164</v>
      </c>
      <c r="Q4678" s="691">
        <v>0</v>
      </c>
    </row>
    <row r="4679" spans="1:17" x14ac:dyDescent="0.35">
      <c r="A4679" s="594">
        <v>24</v>
      </c>
      <c r="B4679" s="627">
        <v>31.439999999999998</v>
      </c>
      <c r="C4679" s="627">
        <v>31.160000000000004</v>
      </c>
      <c r="D4679" s="627">
        <v>31.48</v>
      </c>
      <c r="E4679" s="707">
        <v>0</v>
      </c>
      <c r="F4679" s="707">
        <v>33.4</v>
      </c>
      <c r="G4679" s="881">
        <v>36.4</v>
      </c>
      <c r="H4679" s="883">
        <v>22.6</v>
      </c>
      <c r="I4679" s="739">
        <v>84</v>
      </c>
      <c r="J4679" s="739">
        <v>41</v>
      </c>
      <c r="K4679" s="747">
        <v>5</v>
      </c>
      <c r="L4679" s="627">
        <v>7</v>
      </c>
      <c r="M4679" s="740">
        <v>2.44</v>
      </c>
      <c r="N4679" s="740">
        <v>0.49</v>
      </c>
      <c r="O4679" s="740">
        <f t="shared" si="869"/>
        <v>1.4649999999999999</v>
      </c>
      <c r="P4679" s="691" t="s">
        <v>164</v>
      </c>
      <c r="Q4679" s="864">
        <v>1.8</v>
      </c>
    </row>
    <row r="4680" spans="1:17" x14ac:dyDescent="0.35">
      <c r="A4680" s="594">
        <v>25</v>
      </c>
      <c r="B4680" s="627">
        <v>34.839999999999996</v>
      </c>
      <c r="C4680" s="627">
        <v>31.160000000000004</v>
      </c>
      <c r="D4680" s="627">
        <v>31.080000000000002</v>
      </c>
      <c r="E4680" s="707">
        <v>0</v>
      </c>
      <c r="F4680" s="707">
        <v>33.160000000000004</v>
      </c>
      <c r="G4680" s="881">
        <v>37</v>
      </c>
      <c r="H4680" s="736">
        <v>19.600000000000001</v>
      </c>
      <c r="I4680" s="739">
        <v>96</v>
      </c>
      <c r="J4680" s="739">
        <v>34</v>
      </c>
      <c r="K4680" s="737">
        <v>5.7</v>
      </c>
      <c r="L4680" s="627">
        <v>7.26</v>
      </c>
      <c r="M4680" s="740">
        <v>0.89</v>
      </c>
      <c r="N4680" s="740">
        <v>0.35</v>
      </c>
      <c r="O4680" s="740">
        <f t="shared" si="869"/>
        <v>0.62</v>
      </c>
      <c r="P4680" s="691" t="s">
        <v>164</v>
      </c>
      <c r="Q4680" s="691">
        <v>0</v>
      </c>
    </row>
    <row r="4681" spans="1:17" x14ac:dyDescent="0.35">
      <c r="A4681" s="594">
        <v>26</v>
      </c>
      <c r="B4681" s="627">
        <v>32.76</v>
      </c>
      <c r="C4681" s="627">
        <v>30.839999999999996</v>
      </c>
      <c r="D4681" s="627">
        <v>31.32</v>
      </c>
      <c r="E4681" s="707">
        <v>0</v>
      </c>
      <c r="F4681" s="707">
        <v>33.28</v>
      </c>
      <c r="G4681" s="881">
        <v>37</v>
      </c>
      <c r="H4681" s="736">
        <v>19.399999999999999</v>
      </c>
      <c r="I4681" s="739">
        <v>92</v>
      </c>
      <c r="J4681" s="739">
        <v>42</v>
      </c>
      <c r="K4681" s="737">
        <v>4.9000000000000004</v>
      </c>
      <c r="L4681" s="627">
        <v>6.86</v>
      </c>
      <c r="M4681" s="740">
        <v>0.95</v>
      </c>
      <c r="N4681" s="740">
        <v>0.41</v>
      </c>
      <c r="O4681" s="740">
        <f t="shared" si="869"/>
        <v>0.67999999999999994</v>
      </c>
      <c r="P4681" s="691" t="s">
        <v>164</v>
      </c>
      <c r="Q4681" s="691">
        <v>0</v>
      </c>
    </row>
    <row r="4682" spans="1:17" x14ac:dyDescent="0.35">
      <c r="A4682" s="594">
        <v>27</v>
      </c>
      <c r="B4682" s="627">
        <v>36.08</v>
      </c>
      <c r="C4682" s="627">
        <v>31.32</v>
      </c>
      <c r="D4682" s="627">
        <v>31</v>
      </c>
      <c r="E4682" s="707">
        <v>0</v>
      </c>
      <c r="F4682" s="707">
        <v>33.4</v>
      </c>
      <c r="G4682" s="881">
        <v>38.6</v>
      </c>
      <c r="H4682" s="746">
        <v>19.399999999999999</v>
      </c>
      <c r="I4682" s="739">
        <v>92</v>
      </c>
      <c r="J4682" s="739">
        <v>28</v>
      </c>
      <c r="K4682" s="737">
        <v>5.3</v>
      </c>
      <c r="L4682" s="627">
        <v>6.6400000000000006</v>
      </c>
      <c r="M4682" s="740">
        <v>0.94</v>
      </c>
      <c r="N4682" s="740">
        <v>1</v>
      </c>
      <c r="O4682" s="740">
        <f t="shared" si="869"/>
        <v>0.97</v>
      </c>
      <c r="P4682" s="691" t="s">
        <v>164</v>
      </c>
      <c r="Q4682" s="691">
        <v>0</v>
      </c>
    </row>
    <row r="4683" spans="1:17" x14ac:dyDescent="0.35">
      <c r="A4683" s="594">
        <v>28</v>
      </c>
      <c r="B4683" s="627">
        <v>38.64</v>
      </c>
      <c r="C4683" s="627">
        <v>32.879999999999995</v>
      </c>
      <c r="D4683" s="627">
        <v>32.120000000000005</v>
      </c>
      <c r="E4683" s="707">
        <v>0</v>
      </c>
      <c r="F4683" s="707">
        <v>33.4</v>
      </c>
      <c r="G4683" s="881">
        <v>38.6</v>
      </c>
      <c r="H4683" s="736">
        <v>23</v>
      </c>
      <c r="I4683" s="739">
        <v>73</v>
      </c>
      <c r="J4683" s="739">
        <v>33</v>
      </c>
      <c r="K4683" s="737">
        <v>8.8000000000000007</v>
      </c>
      <c r="L4683" s="790">
        <v>9.52</v>
      </c>
      <c r="M4683" s="740">
        <v>1.05</v>
      </c>
      <c r="N4683" s="740">
        <v>0.83</v>
      </c>
      <c r="O4683" s="740">
        <f t="shared" si="869"/>
        <v>0.94</v>
      </c>
      <c r="P4683" s="691" t="s">
        <v>164</v>
      </c>
      <c r="Q4683" s="864">
        <v>1.8</v>
      </c>
    </row>
    <row r="4684" spans="1:17" x14ac:dyDescent="0.35">
      <c r="A4684" s="594">
        <v>29</v>
      </c>
      <c r="B4684" s="789">
        <v>33.879999999999995</v>
      </c>
      <c r="C4684" s="790">
        <v>32.119999999999997</v>
      </c>
      <c r="D4684" s="790">
        <v>32.559999999999995</v>
      </c>
      <c r="E4684" s="707">
        <v>0</v>
      </c>
      <c r="F4684" s="707">
        <v>33.28</v>
      </c>
      <c r="G4684" s="881">
        <v>39.6</v>
      </c>
      <c r="H4684" s="736">
        <v>23</v>
      </c>
      <c r="I4684" s="739">
        <v>73</v>
      </c>
      <c r="J4684" s="739">
        <v>45</v>
      </c>
      <c r="K4684" s="737">
        <v>2.8</v>
      </c>
      <c r="L4684" s="795">
        <v>3.58</v>
      </c>
      <c r="M4684" s="740">
        <v>1.1499999999999999</v>
      </c>
      <c r="N4684" s="740">
        <v>0.25</v>
      </c>
      <c r="O4684" s="740">
        <f t="shared" si="869"/>
        <v>0.7</v>
      </c>
      <c r="P4684" s="691" t="s">
        <v>164</v>
      </c>
      <c r="Q4684" s="691">
        <v>0</v>
      </c>
    </row>
    <row r="4685" spans="1:17" x14ac:dyDescent="0.35">
      <c r="A4685" s="594">
        <v>30</v>
      </c>
      <c r="B4685" s="798">
        <v>36.519999999999996</v>
      </c>
      <c r="C4685" s="790">
        <v>32.04</v>
      </c>
      <c r="D4685" s="799">
        <v>31.68</v>
      </c>
      <c r="E4685" s="707">
        <v>0</v>
      </c>
      <c r="F4685" s="707">
        <v>33.4</v>
      </c>
      <c r="G4685" s="881">
        <v>39.6</v>
      </c>
      <c r="H4685" s="736">
        <v>21</v>
      </c>
      <c r="I4685" s="739">
        <v>92</v>
      </c>
      <c r="J4685" s="739">
        <v>34</v>
      </c>
      <c r="K4685" s="737">
        <v>6</v>
      </c>
      <c r="L4685" s="790">
        <v>8.8000000000000007</v>
      </c>
      <c r="M4685" s="740">
        <v>0.97</v>
      </c>
      <c r="N4685" s="740">
        <v>0.82</v>
      </c>
      <c r="O4685" s="740">
        <f t="shared" si="869"/>
        <v>0.89500000000000002</v>
      </c>
      <c r="P4685" s="691" t="s">
        <v>164</v>
      </c>
      <c r="Q4685" s="691">
        <v>0</v>
      </c>
    </row>
    <row r="4686" spans="1:17" x14ac:dyDescent="0.35">
      <c r="A4686" s="580">
        <v>31</v>
      </c>
      <c r="B4686" s="798">
        <v>36.72</v>
      </c>
      <c r="C4686" s="790">
        <v>32.68</v>
      </c>
      <c r="D4686" s="799">
        <v>32.28</v>
      </c>
      <c r="E4686" s="707">
        <v>0</v>
      </c>
      <c r="F4686" s="707">
        <v>33.480000000000004</v>
      </c>
      <c r="G4686" s="747">
        <v>39</v>
      </c>
      <c r="H4686" s="747">
        <v>22.4</v>
      </c>
      <c r="I4686" s="747">
        <v>80</v>
      </c>
      <c r="J4686" s="747">
        <v>37</v>
      </c>
      <c r="K4686" s="747">
        <v>7</v>
      </c>
      <c r="L4686" s="583">
        <v>8.14</v>
      </c>
      <c r="M4686" s="747">
        <v>1.31</v>
      </c>
      <c r="N4686" s="747">
        <v>0.56000000000000005</v>
      </c>
      <c r="O4686" s="740">
        <f t="shared" si="869"/>
        <v>0.93500000000000005</v>
      </c>
      <c r="P4686" s="691" t="s">
        <v>164</v>
      </c>
      <c r="Q4686" s="691">
        <v>0</v>
      </c>
    </row>
    <row r="4687" spans="1:17" x14ac:dyDescent="0.35">
      <c r="A4687" s="580" t="s">
        <v>16</v>
      </c>
      <c r="B4687" s="583">
        <f>SUM(B4676:B4686)</f>
        <v>378</v>
      </c>
      <c r="C4687" s="583">
        <f>SUM(C4676:C4686)</f>
        <v>347.2</v>
      </c>
      <c r="D4687" s="583">
        <f>SUM(D4676:D4686)</f>
        <v>346.36</v>
      </c>
      <c r="E4687" s="583"/>
      <c r="F4687" s="583">
        <f t="shared" ref="F4687:O4687" si="874">SUM(F4676:F4686)</f>
        <v>365.84000000000003</v>
      </c>
      <c r="G4687" s="583">
        <f t="shared" si="874"/>
        <v>410.20000000000005</v>
      </c>
      <c r="H4687" s="583">
        <f t="shared" si="874"/>
        <v>234.20000000000002</v>
      </c>
      <c r="I4687" s="583">
        <f t="shared" si="874"/>
        <v>966</v>
      </c>
      <c r="J4687" s="583">
        <f t="shared" si="874"/>
        <v>420</v>
      </c>
      <c r="K4687" s="583">
        <f t="shared" si="874"/>
        <v>62.3</v>
      </c>
      <c r="L4687" s="583">
        <f t="shared" si="874"/>
        <v>78.05</v>
      </c>
      <c r="M4687" s="583">
        <f t="shared" si="874"/>
        <v>14.39</v>
      </c>
      <c r="N4687" s="583">
        <f t="shared" si="874"/>
        <v>6.2900000000000009</v>
      </c>
      <c r="O4687" s="583">
        <f t="shared" si="874"/>
        <v>10.339999999999998</v>
      </c>
      <c r="P4687" s="583"/>
      <c r="Q4687" s="583"/>
    </row>
    <row r="4688" spans="1:17" x14ac:dyDescent="0.35">
      <c r="A4688" s="580" t="s">
        <v>18</v>
      </c>
      <c r="B4688" s="583">
        <f>AVERAGE(B4676:B4686)</f>
        <v>34.363636363636367</v>
      </c>
      <c r="C4688" s="583">
        <f>AVERAGE(C4676:C4686)</f>
        <v>31.563636363636363</v>
      </c>
      <c r="D4688" s="583">
        <f>AVERAGE(D4676:D4686)</f>
        <v>31.487272727272728</v>
      </c>
      <c r="E4688" s="583"/>
      <c r="F4688" s="583">
        <f t="shared" ref="F4688:O4688" si="875">AVERAGE(F4676:F4686)</f>
        <v>33.258181818181818</v>
      </c>
      <c r="G4688" s="583">
        <f t="shared" si="875"/>
        <v>37.290909090909096</v>
      </c>
      <c r="H4688" s="583">
        <f t="shared" si="875"/>
        <v>21.290909090909093</v>
      </c>
      <c r="I4688" s="583">
        <f t="shared" si="875"/>
        <v>87.818181818181813</v>
      </c>
      <c r="J4688" s="583">
        <f t="shared" si="875"/>
        <v>38.18181818181818</v>
      </c>
      <c r="K4688" s="583">
        <f t="shared" si="875"/>
        <v>5.6636363636363631</v>
      </c>
      <c r="L4688" s="583">
        <f t="shared" si="875"/>
        <v>7.0954545454545448</v>
      </c>
      <c r="M4688" s="583">
        <f t="shared" si="875"/>
        <v>1.3081818181818183</v>
      </c>
      <c r="N4688" s="583">
        <f t="shared" si="875"/>
        <v>0.57181818181818189</v>
      </c>
      <c r="O4688" s="583">
        <f t="shared" si="875"/>
        <v>0.93999999999999984</v>
      </c>
      <c r="P4688" s="583"/>
      <c r="Q4688" s="583"/>
    </row>
    <row r="4689" spans="1:17" x14ac:dyDescent="0.35">
      <c r="A4689" s="580" t="s">
        <v>20</v>
      </c>
      <c r="B4689" s="626">
        <f>B4687+B4674+B4662</f>
        <v>1037.44</v>
      </c>
      <c r="C4689" s="626">
        <f>C4687+C4674+C4662</f>
        <v>973.28</v>
      </c>
      <c r="D4689" s="626">
        <f>D4687+D4674+D4662</f>
        <v>969.43999999999994</v>
      </c>
      <c r="E4689" s="626"/>
      <c r="F4689" s="626">
        <f t="shared" ref="F4689:O4689" si="876">F4687+F4674+F4662</f>
        <v>1022.5600000000002</v>
      </c>
      <c r="G4689" s="626">
        <f t="shared" si="876"/>
        <v>1134</v>
      </c>
      <c r="H4689" s="626">
        <f t="shared" si="876"/>
        <v>646.79999999999995</v>
      </c>
      <c r="I4689" s="626">
        <f t="shared" si="876"/>
        <v>2762</v>
      </c>
      <c r="J4689" s="626">
        <f t="shared" si="876"/>
        <v>1285</v>
      </c>
      <c r="K4689" s="626">
        <f t="shared" si="876"/>
        <v>167.4</v>
      </c>
      <c r="L4689" s="626">
        <f t="shared" si="876"/>
        <v>214.87000000000003</v>
      </c>
      <c r="M4689" s="626">
        <f t="shared" si="876"/>
        <v>35.299999999999997</v>
      </c>
      <c r="N4689" s="626">
        <f t="shared" si="876"/>
        <v>17.170000000000002</v>
      </c>
      <c r="O4689" s="626">
        <f t="shared" si="876"/>
        <v>26.234999999999999</v>
      </c>
      <c r="P4689" s="626"/>
      <c r="Q4689" s="626"/>
    </row>
    <row r="4690" spans="1:17" x14ac:dyDescent="0.35">
      <c r="A4690" s="580" t="s">
        <v>21</v>
      </c>
      <c r="B4690" s="626">
        <f>B4689/31</f>
        <v>33.465806451612906</v>
      </c>
      <c r="C4690" s="626">
        <f>C4689/31</f>
        <v>31.396129032258063</v>
      </c>
      <c r="D4690" s="626">
        <f>D4689/31</f>
        <v>31.272258064516127</v>
      </c>
      <c r="E4690" s="626"/>
      <c r="F4690" s="626">
        <f t="shared" ref="F4690:O4690" si="877">F4689/31</f>
        <v>32.985806451612909</v>
      </c>
      <c r="G4690" s="626">
        <f t="shared" si="877"/>
        <v>36.58064516129032</v>
      </c>
      <c r="H4690" s="626">
        <f t="shared" si="877"/>
        <v>20.864516129032257</v>
      </c>
      <c r="I4690" s="626">
        <f t="shared" si="877"/>
        <v>89.096774193548384</v>
      </c>
      <c r="J4690" s="626">
        <f t="shared" si="877"/>
        <v>41.451612903225808</v>
      </c>
      <c r="K4690" s="626">
        <f t="shared" si="877"/>
        <v>5.4</v>
      </c>
      <c r="L4690" s="626">
        <f t="shared" si="877"/>
        <v>6.9312903225806464</v>
      </c>
      <c r="M4690" s="626">
        <f t="shared" si="877"/>
        <v>1.1387096774193548</v>
      </c>
      <c r="N4690" s="626">
        <f t="shared" si="877"/>
        <v>0.55387096774193556</v>
      </c>
      <c r="O4690" s="626">
        <f t="shared" si="877"/>
        <v>0.84629032258064518</v>
      </c>
      <c r="P4690" s="626"/>
      <c r="Q4690" s="626"/>
    </row>
    <row r="4691" spans="1:17" x14ac:dyDescent="0.35">
      <c r="A4691" s="634"/>
      <c r="B4691" s="634"/>
      <c r="C4691" s="634"/>
      <c r="D4691" s="634"/>
      <c r="E4691" s="634"/>
      <c r="F4691" s="634"/>
      <c r="G4691" s="634"/>
      <c r="H4691" s="634"/>
      <c r="I4691" s="634"/>
      <c r="J4691" s="634"/>
      <c r="K4691" s="634"/>
      <c r="L4691" s="634"/>
      <c r="M4691" s="634"/>
      <c r="N4691" s="634"/>
      <c r="O4691" s="634"/>
      <c r="P4691" s="634"/>
      <c r="Q4691" s="634"/>
    </row>
    <row r="4692" spans="1:17" ht="21" thickBot="1" x14ac:dyDescent="0.4">
      <c r="A4692" s="634"/>
      <c r="B4692" s="1608" t="s">
        <v>460</v>
      </c>
      <c r="C4692" s="1608"/>
      <c r="D4692" s="1608"/>
      <c r="E4692" s="1608"/>
      <c r="F4692" s="1608"/>
      <c r="G4692" s="1608"/>
      <c r="H4692" s="1608"/>
      <c r="I4692" s="1608"/>
      <c r="J4692" s="1608"/>
      <c r="K4692" s="1608"/>
      <c r="L4692" s="1608"/>
      <c r="M4692" s="1608"/>
      <c r="N4692" s="658"/>
      <c r="O4692" s="658"/>
      <c r="P4692" s="657"/>
      <c r="Q4692" s="634"/>
    </row>
    <row r="4693" spans="1:17" ht="24.75" customHeight="1" x14ac:dyDescent="0.35">
      <c r="A4693" s="1569" t="s">
        <v>1</v>
      </c>
      <c r="B4693" s="1460" t="s">
        <v>23</v>
      </c>
      <c r="C4693" s="1578"/>
      <c r="D4693" s="1578"/>
      <c r="E4693" s="1578"/>
      <c r="F4693" s="1571"/>
      <c r="G4693" s="1460" t="s">
        <v>24</v>
      </c>
      <c r="H4693" s="1571"/>
      <c r="I4693" s="1460" t="s">
        <v>4</v>
      </c>
      <c r="J4693" s="1571"/>
      <c r="K4693" s="1572" t="s">
        <v>5</v>
      </c>
      <c r="L4693" s="1573"/>
      <c r="M4693" s="1590" t="s">
        <v>6</v>
      </c>
      <c r="N4693" s="1591"/>
      <c r="O4693" s="1592"/>
      <c r="P4693" s="1593" t="s">
        <v>7</v>
      </c>
      <c r="Q4693" s="1593" t="s">
        <v>8</v>
      </c>
    </row>
    <row r="4694" spans="1:17" ht="26" x14ac:dyDescent="0.35">
      <c r="A4694" s="1597"/>
      <c r="B4694" s="568" t="s">
        <v>396</v>
      </c>
      <c r="C4694" s="568" t="s">
        <v>399</v>
      </c>
      <c r="D4694" s="709" t="s">
        <v>322</v>
      </c>
      <c r="E4694" s="709" t="s">
        <v>228</v>
      </c>
      <c r="F4694" s="709" t="s">
        <v>229</v>
      </c>
      <c r="G4694" s="568" t="s">
        <v>9</v>
      </c>
      <c r="H4694" s="568" t="s">
        <v>10</v>
      </c>
      <c r="I4694" s="568" t="s">
        <v>9</v>
      </c>
      <c r="J4694" s="568" t="s">
        <v>10</v>
      </c>
      <c r="K4694" s="568" t="s">
        <v>11</v>
      </c>
      <c r="L4694" s="568" t="s">
        <v>12</v>
      </c>
      <c r="M4694" s="606" t="s">
        <v>13</v>
      </c>
      <c r="N4694" s="606" t="s">
        <v>14</v>
      </c>
      <c r="O4694" s="606" t="s">
        <v>15</v>
      </c>
      <c r="P4694" s="1579"/>
      <c r="Q4694" s="1579"/>
    </row>
    <row r="4695" spans="1:17" x14ac:dyDescent="0.35">
      <c r="A4695" s="735">
        <v>1</v>
      </c>
      <c r="B4695" s="697">
        <v>28.72</v>
      </c>
      <c r="C4695" s="874">
        <v>31.24</v>
      </c>
      <c r="D4695" s="626">
        <v>32.08</v>
      </c>
      <c r="E4695" s="707">
        <v>0</v>
      </c>
      <c r="F4695" s="707">
        <v>0</v>
      </c>
      <c r="G4695" s="879">
        <v>32</v>
      </c>
      <c r="H4695" s="879">
        <v>22</v>
      </c>
      <c r="I4695" s="739">
        <v>76</v>
      </c>
      <c r="J4695" s="884">
        <v>42</v>
      </c>
      <c r="K4695" s="691">
        <v>1.3</v>
      </c>
      <c r="L4695" s="691">
        <v>2.2800000000000002</v>
      </c>
      <c r="M4695" s="580">
        <v>1.05</v>
      </c>
      <c r="N4695" s="580">
        <v>0.16</v>
      </c>
      <c r="O4695" s="740">
        <f>AVERAGE(M4695:N4695)</f>
        <v>0.60499999999999998</v>
      </c>
      <c r="P4695" s="691">
        <v>0</v>
      </c>
      <c r="Q4695" s="691">
        <v>17</v>
      </c>
    </row>
    <row r="4696" spans="1:17" x14ac:dyDescent="0.35">
      <c r="A4696" s="735">
        <v>2</v>
      </c>
      <c r="B4696" s="627">
        <v>32.200000000000003</v>
      </c>
      <c r="C4696" s="875">
        <v>30.6</v>
      </c>
      <c r="D4696" s="626">
        <v>30.440000000000005</v>
      </c>
      <c r="E4696" s="707">
        <v>0</v>
      </c>
      <c r="F4696" s="707">
        <v>0</v>
      </c>
      <c r="G4696" s="771">
        <v>35.200000000000003</v>
      </c>
      <c r="H4696" s="771">
        <v>21.4</v>
      </c>
      <c r="I4696" s="604">
        <v>96</v>
      </c>
      <c r="J4696" s="884">
        <v>42</v>
      </c>
      <c r="K4696" s="691">
        <v>4</v>
      </c>
      <c r="L4696" s="627">
        <v>4.5599999999999996</v>
      </c>
      <c r="M4696" s="580">
        <v>0.89</v>
      </c>
      <c r="N4696" s="580">
        <v>0.4</v>
      </c>
      <c r="O4696" s="740">
        <f t="shared" ref="O4696:O4728" si="878">AVERAGE(M4696:N4696)</f>
        <v>0.64500000000000002</v>
      </c>
      <c r="P4696" s="691">
        <v>0</v>
      </c>
      <c r="Q4696" s="691">
        <v>0</v>
      </c>
    </row>
    <row r="4697" spans="1:17" x14ac:dyDescent="0.35">
      <c r="A4697" s="594">
        <v>3</v>
      </c>
      <c r="B4697" s="627">
        <v>32.160000000000004</v>
      </c>
      <c r="C4697" s="876">
        <v>31.160000000000004</v>
      </c>
      <c r="D4697" s="626">
        <v>31.040000000000003</v>
      </c>
      <c r="E4697" s="707">
        <v>0</v>
      </c>
      <c r="F4697" s="707">
        <v>0</v>
      </c>
      <c r="G4697" s="771">
        <v>36.6</v>
      </c>
      <c r="H4697" s="771">
        <v>23.2</v>
      </c>
      <c r="I4697" s="877">
        <v>88</v>
      </c>
      <c r="J4697" s="884">
        <v>46</v>
      </c>
      <c r="K4697" s="691">
        <v>5.2</v>
      </c>
      <c r="L4697" s="627">
        <v>6.58</v>
      </c>
      <c r="M4697" s="580">
        <v>1.02</v>
      </c>
      <c r="N4697" s="580">
        <v>0.84</v>
      </c>
      <c r="O4697" s="740">
        <f t="shared" si="878"/>
        <v>0.92999999999999994</v>
      </c>
      <c r="P4697" s="691">
        <v>0</v>
      </c>
      <c r="Q4697" s="864">
        <v>3.9</v>
      </c>
    </row>
    <row r="4698" spans="1:17" x14ac:dyDescent="0.35">
      <c r="A4698" s="594">
        <v>4</v>
      </c>
      <c r="B4698" s="627">
        <v>32.08</v>
      </c>
      <c r="C4698" s="874">
        <v>31.080000000000002</v>
      </c>
      <c r="D4698" s="626">
        <v>31</v>
      </c>
      <c r="E4698" s="707">
        <v>0</v>
      </c>
      <c r="F4698" s="707">
        <v>0</v>
      </c>
      <c r="G4698" s="771">
        <v>36.6</v>
      </c>
      <c r="H4698" s="771">
        <v>21.6</v>
      </c>
      <c r="I4698" s="877">
        <v>96</v>
      </c>
      <c r="J4698" s="884">
        <v>42</v>
      </c>
      <c r="K4698" s="691">
        <v>3</v>
      </c>
      <c r="L4698" s="627">
        <v>4.6999999999999993</v>
      </c>
      <c r="M4698" s="580">
        <v>0.86</v>
      </c>
      <c r="N4698" s="580">
        <v>0.48</v>
      </c>
      <c r="O4698" s="740">
        <f t="shared" si="878"/>
        <v>0.66999999999999993</v>
      </c>
      <c r="P4698" s="691">
        <v>3</v>
      </c>
      <c r="Q4698" s="691">
        <v>0</v>
      </c>
    </row>
    <row r="4699" spans="1:17" x14ac:dyDescent="0.35">
      <c r="A4699" s="594">
        <v>5</v>
      </c>
      <c r="B4699" s="627">
        <v>30.52</v>
      </c>
      <c r="C4699" s="874">
        <v>31.04</v>
      </c>
      <c r="D4699" s="626">
        <v>31</v>
      </c>
      <c r="E4699" s="707">
        <v>0</v>
      </c>
      <c r="F4699" s="707">
        <v>0</v>
      </c>
      <c r="G4699" s="771">
        <v>36.4</v>
      </c>
      <c r="H4699" s="771">
        <v>22.2</v>
      </c>
      <c r="I4699" s="877">
        <v>96</v>
      </c>
      <c r="J4699" s="884">
        <v>41</v>
      </c>
      <c r="K4699" s="691">
        <v>4.2</v>
      </c>
      <c r="L4699" s="627">
        <v>5.2</v>
      </c>
      <c r="M4699" s="580">
        <v>1</v>
      </c>
      <c r="N4699" s="580">
        <v>1.48</v>
      </c>
      <c r="O4699" s="740">
        <f t="shared" si="878"/>
        <v>1.24</v>
      </c>
      <c r="P4699" s="691">
        <v>0.45</v>
      </c>
      <c r="Q4699" s="691">
        <v>16.2</v>
      </c>
    </row>
    <row r="4700" spans="1:17" x14ac:dyDescent="0.35">
      <c r="A4700" s="594">
        <v>6</v>
      </c>
      <c r="B4700" s="627">
        <v>31.04</v>
      </c>
      <c r="C4700" s="874">
        <v>30.119999999999997</v>
      </c>
      <c r="D4700" s="626">
        <v>30.28</v>
      </c>
      <c r="E4700" s="707">
        <v>0</v>
      </c>
      <c r="F4700" s="707">
        <v>0</v>
      </c>
      <c r="G4700" s="771">
        <v>38.4</v>
      </c>
      <c r="H4700" s="771">
        <v>21.87</v>
      </c>
      <c r="I4700" s="877">
        <v>92</v>
      </c>
      <c r="J4700" s="884">
        <v>57</v>
      </c>
      <c r="K4700" s="691">
        <v>3.7</v>
      </c>
      <c r="L4700" s="627">
        <v>4.7</v>
      </c>
      <c r="M4700" s="580">
        <v>0.97</v>
      </c>
      <c r="N4700" s="580">
        <v>0.59</v>
      </c>
      <c r="O4700" s="740">
        <f t="shared" si="878"/>
        <v>0.78</v>
      </c>
      <c r="P4700" s="691">
        <v>5.4</v>
      </c>
      <c r="Q4700" s="691">
        <v>0</v>
      </c>
    </row>
    <row r="4701" spans="1:17" x14ac:dyDescent="0.35">
      <c r="A4701" s="594">
        <v>7</v>
      </c>
      <c r="B4701" s="627">
        <v>33.200000000000003</v>
      </c>
      <c r="C4701" s="874">
        <v>31.520000000000003</v>
      </c>
      <c r="D4701" s="626">
        <v>30.959999999999997</v>
      </c>
      <c r="E4701" s="707">
        <v>0</v>
      </c>
      <c r="F4701" s="707">
        <v>0</v>
      </c>
      <c r="G4701" s="771">
        <v>37</v>
      </c>
      <c r="H4701" s="771">
        <v>20.6</v>
      </c>
      <c r="I4701" s="877">
        <v>96</v>
      </c>
      <c r="J4701" s="884">
        <v>45</v>
      </c>
      <c r="K4701" s="691">
        <v>5.3</v>
      </c>
      <c r="L4701" s="627">
        <v>9.0400000000000009</v>
      </c>
      <c r="M4701" s="581">
        <v>0.96</v>
      </c>
      <c r="N4701" s="580">
        <v>0.28999999999999998</v>
      </c>
      <c r="O4701" s="740">
        <f t="shared" si="878"/>
        <v>0.625</v>
      </c>
      <c r="P4701" s="691">
        <v>10.35</v>
      </c>
      <c r="Q4701" s="691">
        <v>0.4</v>
      </c>
    </row>
    <row r="4702" spans="1:17" x14ac:dyDescent="0.35">
      <c r="A4702" s="594">
        <v>8</v>
      </c>
      <c r="B4702" s="627">
        <v>30.24</v>
      </c>
      <c r="C4702" s="874">
        <v>31.24</v>
      </c>
      <c r="D4702" s="626">
        <v>31.639999999999997</v>
      </c>
      <c r="E4702" s="707">
        <v>0</v>
      </c>
      <c r="F4702" s="707">
        <v>0</v>
      </c>
      <c r="G4702" s="771">
        <v>37.200000000000003</v>
      </c>
      <c r="H4702" s="771">
        <v>24</v>
      </c>
      <c r="I4702" s="877">
        <v>96</v>
      </c>
      <c r="J4702" s="884">
        <v>42</v>
      </c>
      <c r="K4702" s="747">
        <v>3.3</v>
      </c>
      <c r="L4702" s="627">
        <v>3.2</v>
      </c>
      <c r="M4702" s="581">
        <v>1.34</v>
      </c>
      <c r="N4702" s="581">
        <v>0.25</v>
      </c>
      <c r="O4702" s="740">
        <f t="shared" si="878"/>
        <v>0.79500000000000004</v>
      </c>
      <c r="P4702" s="691">
        <v>0.3</v>
      </c>
      <c r="Q4702" s="691">
        <v>9.6</v>
      </c>
    </row>
    <row r="4703" spans="1:17" x14ac:dyDescent="0.35">
      <c r="A4703" s="594">
        <v>9</v>
      </c>
      <c r="B4703" s="627">
        <v>27.959999999999997</v>
      </c>
      <c r="C4703" s="874">
        <v>29.4</v>
      </c>
      <c r="D4703" s="626">
        <v>30.24</v>
      </c>
      <c r="E4703" s="707">
        <v>0</v>
      </c>
      <c r="F4703" s="707">
        <v>0</v>
      </c>
      <c r="G4703" s="771">
        <v>31</v>
      </c>
      <c r="H4703" s="771">
        <v>21.6</v>
      </c>
      <c r="I4703" s="877">
        <v>96</v>
      </c>
      <c r="J4703" s="884">
        <v>33</v>
      </c>
      <c r="K4703" s="747">
        <v>1.6</v>
      </c>
      <c r="L4703" s="627">
        <v>2.02</v>
      </c>
      <c r="M4703" s="581">
        <v>0.56000000000000005</v>
      </c>
      <c r="N4703" s="580">
        <v>0.17</v>
      </c>
      <c r="O4703" s="740">
        <f t="shared" si="878"/>
        <v>0.36500000000000005</v>
      </c>
      <c r="P4703" s="691">
        <v>0</v>
      </c>
      <c r="Q4703" s="691">
        <v>0</v>
      </c>
    </row>
    <row r="4704" spans="1:17" x14ac:dyDescent="0.35">
      <c r="A4704" s="735">
        <v>10</v>
      </c>
      <c r="B4704" s="627">
        <v>32.36</v>
      </c>
      <c r="C4704" s="874">
        <v>30.120000000000005</v>
      </c>
      <c r="D4704" s="626">
        <v>29.52</v>
      </c>
      <c r="E4704" s="707">
        <v>0</v>
      </c>
      <c r="F4704" s="707">
        <v>0</v>
      </c>
      <c r="G4704" s="771">
        <v>36</v>
      </c>
      <c r="H4704" s="771">
        <v>21.2</v>
      </c>
      <c r="I4704" s="877">
        <v>92</v>
      </c>
      <c r="J4704" s="884">
        <v>45</v>
      </c>
      <c r="K4704" s="747">
        <v>4.4000000000000004</v>
      </c>
      <c r="L4704" s="627">
        <v>6.74</v>
      </c>
      <c r="M4704" s="581">
        <v>0.82</v>
      </c>
      <c r="N4704" s="580">
        <v>0.4</v>
      </c>
      <c r="O4704" s="740">
        <f t="shared" si="878"/>
        <v>0.61</v>
      </c>
      <c r="P4704" s="691">
        <v>9</v>
      </c>
      <c r="Q4704" s="864">
        <v>4.5</v>
      </c>
    </row>
    <row r="4705" spans="1:17" x14ac:dyDescent="0.35">
      <c r="A4705" s="580" t="s">
        <v>16</v>
      </c>
      <c r="B4705" s="626">
        <f>SUM(B4695:B4704)</f>
        <v>310.48</v>
      </c>
      <c r="C4705" s="626">
        <f>SUM(C4695:C4704)</f>
        <v>307.52000000000004</v>
      </c>
      <c r="D4705" s="626">
        <f>SUM(D4695:D4704)</f>
        <v>308.2</v>
      </c>
      <c r="E4705" s="626"/>
      <c r="F4705" s="626"/>
      <c r="G4705" s="626">
        <f t="shared" ref="G4705:N4705" si="879">SUM(G4695:G4704)</f>
        <v>356.40000000000003</v>
      </c>
      <c r="H4705" s="626">
        <f t="shared" si="879"/>
        <v>219.66999999999996</v>
      </c>
      <c r="I4705" s="626">
        <f t="shared" si="879"/>
        <v>924</v>
      </c>
      <c r="J4705" s="626">
        <f t="shared" si="879"/>
        <v>435</v>
      </c>
      <c r="K4705" s="626">
        <f t="shared" si="879"/>
        <v>36</v>
      </c>
      <c r="L4705" s="626">
        <f t="shared" si="879"/>
        <v>49.02</v>
      </c>
      <c r="M4705" s="626">
        <f t="shared" si="879"/>
        <v>9.4700000000000006</v>
      </c>
      <c r="N4705" s="626">
        <f t="shared" si="879"/>
        <v>5.0599999999999996</v>
      </c>
      <c r="O4705" s="740">
        <f t="shared" si="878"/>
        <v>7.2650000000000006</v>
      </c>
      <c r="P4705" s="626"/>
      <c r="Q4705" s="626"/>
    </row>
    <row r="4706" spans="1:17" x14ac:dyDescent="0.35">
      <c r="A4706" s="580" t="s">
        <v>18</v>
      </c>
      <c r="B4706" s="626">
        <f>AVERAGE(B4695:B4704)</f>
        <v>31.048000000000002</v>
      </c>
      <c r="C4706" s="626">
        <f>AVERAGE(C4695:C4704)</f>
        <v>30.752000000000002</v>
      </c>
      <c r="D4706" s="626">
        <f>AVERAGE(D4695:D4704)</f>
        <v>30.82</v>
      </c>
      <c r="E4706" s="626"/>
      <c r="F4706" s="626"/>
      <c r="G4706" s="626">
        <f t="shared" ref="G4706:N4706" si="880">AVERAGE(G4695:G4704)</f>
        <v>35.64</v>
      </c>
      <c r="H4706" s="626">
        <f t="shared" si="880"/>
        <v>21.966999999999995</v>
      </c>
      <c r="I4706" s="626">
        <f t="shared" si="880"/>
        <v>92.4</v>
      </c>
      <c r="J4706" s="626">
        <f t="shared" si="880"/>
        <v>43.5</v>
      </c>
      <c r="K4706" s="626">
        <f t="shared" si="880"/>
        <v>3.6</v>
      </c>
      <c r="L4706" s="626">
        <f t="shared" si="880"/>
        <v>4.9020000000000001</v>
      </c>
      <c r="M4706" s="626">
        <f t="shared" si="880"/>
        <v>0.94700000000000006</v>
      </c>
      <c r="N4706" s="626">
        <f t="shared" si="880"/>
        <v>0.50600000000000001</v>
      </c>
      <c r="O4706" s="740">
        <f t="shared" si="878"/>
        <v>0.72650000000000003</v>
      </c>
      <c r="P4706" s="626"/>
      <c r="Q4706" s="626"/>
    </row>
    <row r="4707" spans="1:17" x14ac:dyDescent="0.35">
      <c r="A4707" s="735">
        <v>11</v>
      </c>
      <c r="B4707" s="627">
        <v>31.560000000000002</v>
      </c>
      <c r="C4707" s="874">
        <v>30.560000000000002</v>
      </c>
      <c r="D4707" s="626">
        <v>30.559999999999995</v>
      </c>
      <c r="E4707" s="707">
        <v>0</v>
      </c>
      <c r="F4707" s="707">
        <v>0</v>
      </c>
      <c r="G4707" s="771">
        <v>36</v>
      </c>
      <c r="H4707" s="771">
        <v>21.4</v>
      </c>
      <c r="I4707" s="877">
        <v>92</v>
      </c>
      <c r="J4707" s="884">
        <v>35</v>
      </c>
      <c r="K4707" s="747">
        <v>2.7</v>
      </c>
      <c r="L4707" s="627">
        <v>3.7</v>
      </c>
      <c r="M4707" s="581">
        <v>1.03</v>
      </c>
      <c r="N4707" s="581">
        <v>0.5</v>
      </c>
      <c r="O4707" s="740">
        <f t="shared" si="878"/>
        <v>0.76500000000000001</v>
      </c>
      <c r="P4707" s="691">
        <v>5.05</v>
      </c>
      <c r="Q4707" s="691">
        <v>0</v>
      </c>
    </row>
    <row r="4708" spans="1:17" x14ac:dyDescent="0.35">
      <c r="A4708" s="594">
        <v>12</v>
      </c>
      <c r="B4708" s="627">
        <v>33.08</v>
      </c>
      <c r="C4708" s="874">
        <v>31.32</v>
      </c>
      <c r="D4708" s="626">
        <v>30.76</v>
      </c>
      <c r="E4708" s="707">
        <v>0</v>
      </c>
      <c r="F4708" s="707">
        <v>0</v>
      </c>
      <c r="G4708" s="771">
        <v>35.799999999999997</v>
      </c>
      <c r="H4708" s="771">
        <v>23</v>
      </c>
      <c r="I4708" s="877">
        <v>88</v>
      </c>
      <c r="J4708" s="884">
        <v>42</v>
      </c>
      <c r="K4708" s="747">
        <v>5.6</v>
      </c>
      <c r="L4708" s="627">
        <v>7.5600000000000005</v>
      </c>
      <c r="M4708" s="581">
        <v>1</v>
      </c>
      <c r="N4708" s="581">
        <v>0.34</v>
      </c>
      <c r="O4708" s="740">
        <f t="shared" si="878"/>
        <v>0.67</v>
      </c>
      <c r="P4708" s="691">
        <v>5.3</v>
      </c>
      <c r="Q4708" s="691">
        <v>0</v>
      </c>
    </row>
    <row r="4709" spans="1:17" x14ac:dyDescent="0.35">
      <c r="A4709" s="594">
        <v>13</v>
      </c>
      <c r="B4709" s="627">
        <v>33.76</v>
      </c>
      <c r="C4709" s="874">
        <v>31.76</v>
      </c>
      <c r="D4709" s="626">
        <v>31.240000000000002</v>
      </c>
      <c r="E4709" s="707">
        <v>0</v>
      </c>
      <c r="F4709" s="707">
        <v>0</v>
      </c>
      <c r="G4709" s="771">
        <v>37</v>
      </c>
      <c r="H4709" s="771">
        <v>20</v>
      </c>
      <c r="I4709" s="877">
        <v>92</v>
      </c>
      <c r="J4709" s="884">
        <v>33</v>
      </c>
      <c r="K4709" s="747">
        <v>6.1</v>
      </c>
      <c r="L4709" s="675">
        <v>8.14</v>
      </c>
      <c r="M4709" s="581">
        <v>0.81</v>
      </c>
      <c r="N4709" s="581">
        <v>0.32</v>
      </c>
      <c r="O4709" s="740">
        <f t="shared" si="878"/>
        <v>0.56500000000000006</v>
      </c>
      <c r="P4709" s="691">
        <v>10</v>
      </c>
      <c r="Q4709" s="691">
        <v>0</v>
      </c>
    </row>
    <row r="4710" spans="1:17" x14ac:dyDescent="0.35">
      <c r="A4710" s="594">
        <v>14</v>
      </c>
      <c r="B4710" s="627">
        <v>30.6</v>
      </c>
      <c r="C4710" s="874">
        <v>30.8</v>
      </c>
      <c r="D4710" s="626">
        <v>31.32</v>
      </c>
      <c r="E4710" s="707">
        <v>0</v>
      </c>
      <c r="F4710" s="707">
        <v>0</v>
      </c>
      <c r="G4710" s="880">
        <v>37</v>
      </c>
      <c r="H4710" s="880">
        <v>23</v>
      </c>
      <c r="I4710" s="877">
        <v>92</v>
      </c>
      <c r="J4710" s="884">
        <v>45</v>
      </c>
      <c r="K4710" s="747">
        <v>3.2</v>
      </c>
      <c r="L4710" s="675">
        <v>3.94</v>
      </c>
      <c r="M4710" s="671">
        <v>1.0900000000000001</v>
      </c>
      <c r="N4710" s="581">
        <v>0.47</v>
      </c>
      <c r="O4710" s="740">
        <f t="shared" si="878"/>
        <v>0.78</v>
      </c>
      <c r="P4710" s="691">
        <v>1.3</v>
      </c>
      <c r="Q4710" s="691">
        <v>0</v>
      </c>
    </row>
    <row r="4711" spans="1:17" x14ac:dyDescent="0.35">
      <c r="A4711" s="594">
        <v>15</v>
      </c>
      <c r="B4711" s="627">
        <v>34.520000000000003</v>
      </c>
      <c r="C4711" s="874">
        <v>31.639999999999997</v>
      </c>
      <c r="D4711" s="626">
        <v>30.839999999999996</v>
      </c>
      <c r="E4711" s="707">
        <v>0</v>
      </c>
      <c r="F4711" s="707">
        <v>0</v>
      </c>
      <c r="G4711" s="880">
        <v>37</v>
      </c>
      <c r="H4711" s="880">
        <v>22</v>
      </c>
      <c r="I4711" s="877">
        <v>88</v>
      </c>
      <c r="J4711" s="884">
        <v>35</v>
      </c>
      <c r="K4711" s="747">
        <v>5.8</v>
      </c>
      <c r="L4711" s="627">
        <v>8.4</v>
      </c>
      <c r="M4711" s="671">
        <v>1.07</v>
      </c>
      <c r="N4711" s="671">
        <v>0.72</v>
      </c>
      <c r="O4711" s="740">
        <f t="shared" si="878"/>
        <v>0.89500000000000002</v>
      </c>
      <c r="P4711" s="691">
        <v>9.3000000000000007</v>
      </c>
      <c r="Q4711" s="691">
        <v>2</v>
      </c>
    </row>
    <row r="4712" spans="1:17" x14ac:dyDescent="0.35">
      <c r="A4712" s="594">
        <v>16</v>
      </c>
      <c r="B4712" s="627">
        <v>32.120000000000005</v>
      </c>
      <c r="C4712" s="874">
        <v>31.72</v>
      </c>
      <c r="D4712" s="626">
        <v>31.679999999999996</v>
      </c>
      <c r="E4712" s="707">
        <v>0</v>
      </c>
      <c r="F4712" s="707">
        <v>0</v>
      </c>
      <c r="G4712" s="880">
        <v>37.4</v>
      </c>
      <c r="H4712" s="880">
        <v>23</v>
      </c>
      <c r="I4712" s="877">
        <v>96</v>
      </c>
      <c r="J4712" s="884">
        <v>48</v>
      </c>
      <c r="K4712" s="747">
        <v>3.2</v>
      </c>
      <c r="L4712" s="675">
        <v>3.26</v>
      </c>
      <c r="M4712" s="671">
        <v>1.1399999999999999</v>
      </c>
      <c r="N4712" s="671">
        <v>0.54</v>
      </c>
      <c r="O4712" s="740">
        <f t="shared" si="878"/>
        <v>0.84</v>
      </c>
      <c r="P4712" s="691" t="s">
        <v>164</v>
      </c>
      <c r="Q4712" s="691">
        <v>13.8</v>
      </c>
    </row>
    <row r="4713" spans="1:17" x14ac:dyDescent="0.35">
      <c r="A4713" s="594">
        <v>17</v>
      </c>
      <c r="B4713" s="627">
        <v>31.6</v>
      </c>
      <c r="C4713" s="634">
        <v>31.080000000000002</v>
      </c>
      <c r="D4713" s="626">
        <v>31.040000000000003</v>
      </c>
      <c r="E4713" s="707">
        <v>0</v>
      </c>
      <c r="F4713" s="707">
        <v>0</v>
      </c>
      <c r="G4713" s="880">
        <v>34.200000000000003</v>
      </c>
      <c r="H4713" s="880">
        <v>23</v>
      </c>
      <c r="I4713" s="877">
        <v>92</v>
      </c>
      <c r="J4713" s="884">
        <v>53</v>
      </c>
      <c r="K4713" s="747">
        <v>3.7</v>
      </c>
      <c r="L4713" s="675">
        <v>4.96</v>
      </c>
      <c r="M4713" s="630">
        <v>0.9</v>
      </c>
      <c r="N4713" s="671">
        <v>0.74</v>
      </c>
      <c r="O4713" s="740">
        <f t="shared" si="878"/>
        <v>0.82000000000000006</v>
      </c>
      <c r="P4713" s="691" t="s">
        <v>164</v>
      </c>
      <c r="Q4713" s="691">
        <v>0</v>
      </c>
    </row>
    <row r="4714" spans="1:17" x14ac:dyDescent="0.35">
      <c r="A4714" s="594">
        <v>18</v>
      </c>
      <c r="B4714" s="627">
        <v>27.24</v>
      </c>
      <c r="C4714" s="772">
        <v>29.119999999999997</v>
      </c>
      <c r="D4714" s="626">
        <v>30.360000000000003</v>
      </c>
      <c r="E4714" s="707">
        <v>0</v>
      </c>
      <c r="F4714" s="707">
        <v>0</v>
      </c>
      <c r="G4714" s="880">
        <v>31</v>
      </c>
      <c r="H4714" s="880">
        <v>20.8</v>
      </c>
      <c r="I4714" s="877">
        <v>92</v>
      </c>
      <c r="J4714" s="884">
        <v>88</v>
      </c>
      <c r="K4714" s="747">
        <v>1</v>
      </c>
      <c r="L4714" s="627">
        <v>2.02</v>
      </c>
      <c r="M4714" s="671">
        <v>0.76</v>
      </c>
      <c r="N4714" s="671">
        <v>0.14000000000000001</v>
      </c>
      <c r="O4714" s="740">
        <f t="shared" si="878"/>
        <v>0.45</v>
      </c>
      <c r="P4714" s="691" t="s">
        <v>164</v>
      </c>
      <c r="Q4714" s="691">
        <v>6.8</v>
      </c>
    </row>
    <row r="4715" spans="1:17" x14ac:dyDescent="0.35">
      <c r="A4715" s="594">
        <v>19</v>
      </c>
      <c r="B4715" s="627">
        <v>31.2</v>
      </c>
      <c r="C4715" s="772">
        <v>29.679999999999996</v>
      </c>
      <c r="D4715" s="626">
        <v>29.240000000000002</v>
      </c>
      <c r="E4715" s="707">
        <v>0</v>
      </c>
      <c r="F4715" s="707">
        <v>0</v>
      </c>
      <c r="G4715" s="880">
        <v>34.200000000000003</v>
      </c>
      <c r="H4715" s="880">
        <v>21</v>
      </c>
      <c r="I4715" s="877">
        <v>96</v>
      </c>
      <c r="J4715" s="884">
        <v>45</v>
      </c>
      <c r="K4715" s="747">
        <v>2</v>
      </c>
      <c r="L4715" s="675">
        <v>3.68</v>
      </c>
      <c r="M4715" s="671">
        <v>0.83</v>
      </c>
      <c r="N4715" s="630">
        <v>0.12</v>
      </c>
      <c r="O4715" s="740">
        <f t="shared" si="878"/>
        <v>0.47499999999999998</v>
      </c>
      <c r="P4715" s="691" t="s">
        <v>164</v>
      </c>
      <c r="Q4715" s="691">
        <v>0</v>
      </c>
    </row>
    <row r="4716" spans="1:17" x14ac:dyDescent="0.35">
      <c r="A4716" s="735">
        <v>20</v>
      </c>
      <c r="B4716" s="627">
        <v>31.640000000000004</v>
      </c>
      <c r="C4716" s="772">
        <v>30.24</v>
      </c>
      <c r="D4716" s="626">
        <v>30.119999999999997</v>
      </c>
      <c r="E4716" s="707">
        <v>0</v>
      </c>
      <c r="F4716" s="707">
        <v>0</v>
      </c>
      <c r="G4716" s="880">
        <v>34</v>
      </c>
      <c r="H4716" s="880">
        <v>20.6</v>
      </c>
      <c r="I4716" s="877">
        <v>92</v>
      </c>
      <c r="J4716" s="884">
        <v>44</v>
      </c>
      <c r="K4716" s="747">
        <v>3</v>
      </c>
      <c r="L4716" s="675">
        <v>5.6</v>
      </c>
      <c r="M4716" s="671">
        <v>0.78</v>
      </c>
      <c r="N4716" s="630">
        <v>0.51</v>
      </c>
      <c r="O4716" s="740">
        <f t="shared" si="878"/>
        <v>0.64500000000000002</v>
      </c>
      <c r="P4716" s="691" t="s">
        <v>164</v>
      </c>
      <c r="Q4716" s="691">
        <v>0</v>
      </c>
    </row>
    <row r="4717" spans="1:17" x14ac:dyDescent="0.35">
      <c r="A4717" s="580" t="s">
        <v>16</v>
      </c>
      <c r="B4717" s="627">
        <f t="shared" ref="B4717:N4717" si="881">SUM(B4707:B4716)</f>
        <v>317.32</v>
      </c>
      <c r="C4717" s="627">
        <f t="shared" si="881"/>
        <v>307.92</v>
      </c>
      <c r="D4717" s="627">
        <f t="shared" si="881"/>
        <v>307.16000000000003</v>
      </c>
      <c r="E4717" s="627">
        <f t="shared" si="881"/>
        <v>0</v>
      </c>
      <c r="F4717" s="627">
        <f t="shared" si="881"/>
        <v>0</v>
      </c>
      <c r="G4717" s="627">
        <f t="shared" si="881"/>
        <v>353.6</v>
      </c>
      <c r="H4717" s="627">
        <f t="shared" si="881"/>
        <v>217.8</v>
      </c>
      <c r="I4717" s="627">
        <f t="shared" si="881"/>
        <v>920</v>
      </c>
      <c r="J4717" s="627">
        <f t="shared" si="881"/>
        <v>468</v>
      </c>
      <c r="K4717" s="627">
        <f t="shared" si="881"/>
        <v>36.299999999999997</v>
      </c>
      <c r="L4717" s="627">
        <f t="shared" si="881"/>
        <v>51.260000000000005</v>
      </c>
      <c r="M4717" s="627">
        <f t="shared" si="881"/>
        <v>9.41</v>
      </c>
      <c r="N4717" s="627">
        <f t="shared" si="881"/>
        <v>4.4000000000000004</v>
      </c>
      <c r="O4717" s="740">
        <f t="shared" si="878"/>
        <v>6.9050000000000002</v>
      </c>
      <c r="P4717" s="691" t="s">
        <v>164</v>
      </c>
      <c r="Q4717" s="627"/>
    </row>
    <row r="4718" spans="1:17" x14ac:dyDescent="0.35">
      <c r="A4718" s="580" t="s">
        <v>18</v>
      </c>
      <c r="B4718" s="627">
        <f t="shared" ref="B4718:N4718" si="882">AVERAGE(B4707:B4716)</f>
        <v>31.731999999999999</v>
      </c>
      <c r="C4718" s="627">
        <f t="shared" si="882"/>
        <v>30.792000000000002</v>
      </c>
      <c r="D4718" s="627">
        <f t="shared" si="882"/>
        <v>30.716000000000001</v>
      </c>
      <c r="E4718" s="627">
        <f t="shared" si="882"/>
        <v>0</v>
      </c>
      <c r="F4718" s="627">
        <f t="shared" si="882"/>
        <v>0</v>
      </c>
      <c r="G4718" s="627">
        <f t="shared" si="882"/>
        <v>35.36</v>
      </c>
      <c r="H4718" s="627">
        <f t="shared" si="882"/>
        <v>21.78</v>
      </c>
      <c r="I4718" s="627">
        <f t="shared" si="882"/>
        <v>92</v>
      </c>
      <c r="J4718" s="627">
        <f t="shared" si="882"/>
        <v>46.8</v>
      </c>
      <c r="K4718" s="627">
        <f t="shared" si="882"/>
        <v>3.63</v>
      </c>
      <c r="L4718" s="627">
        <f t="shared" si="882"/>
        <v>5.1260000000000003</v>
      </c>
      <c r="M4718" s="627">
        <f t="shared" si="882"/>
        <v>0.94100000000000006</v>
      </c>
      <c r="N4718" s="627">
        <f t="shared" si="882"/>
        <v>0.44000000000000006</v>
      </c>
      <c r="O4718" s="740">
        <f t="shared" si="878"/>
        <v>0.69050000000000011</v>
      </c>
      <c r="P4718" s="691" t="s">
        <v>164</v>
      </c>
      <c r="Q4718" s="627"/>
    </row>
    <row r="4719" spans="1:17" x14ac:dyDescent="0.35">
      <c r="A4719" s="735">
        <v>21</v>
      </c>
      <c r="B4719" s="627">
        <v>31.48</v>
      </c>
      <c r="C4719" s="772">
        <v>30.8</v>
      </c>
      <c r="D4719" s="626">
        <v>30.559999999999995</v>
      </c>
      <c r="E4719" s="707">
        <v>0</v>
      </c>
      <c r="F4719" s="707">
        <v>0</v>
      </c>
      <c r="G4719" s="771">
        <v>35.200000000000003</v>
      </c>
      <c r="H4719" s="771">
        <v>23</v>
      </c>
      <c r="I4719" s="877">
        <v>92</v>
      </c>
      <c r="J4719" s="884">
        <v>47</v>
      </c>
      <c r="K4719" s="747">
        <v>4.2</v>
      </c>
      <c r="L4719" s="675">
        <v>6.42</v>
      </c>
      <c r="M4719" s="580">
        <v>1.1399999999999999</v>
      </c>
      <c r="N4719" s="580">
        <v>0.7</v>
      </c>
      <c r="O4719" s="740">
        <f t="shared" si="878"/>
        <v>0.91999999999999993</v>
      </c>
      <c r="P4719" s="691" t="s">
        <v>164</v>
      </c>
      <c r="Q4719" s="691">
        <v>0</v>
      </c>
    </row>
    <row r="4720" spans="1:17" x14ac:dyDescent="0.35">
      <c r="A4720" s="594">
        <v>22</v>
      </c>
      <c r="B4720" s="627">
        <v>33</v>
      </c>
      <c r="C4720" s="772">
        <v>31.04</v>
      </c>
      <c r="D4720" s="626">
        <v>30.72</v>
      </c>
      <c r="E4720" s="707">
        <v>0</v>
      </c>
      <c r="F4720" s="707">
        <v>0</v>
      </c>
      <c r="G4720" s="881">
        <v>34.6</v>
      </c>
      <c r="H4720" s="882">
        <v>22.8</v>
      </c>
      <c r="I4720" s="739">
        <v>92</v>
      </c>
      <c r="J4720" s="885">
        <v>41</v>
      </c>
      <c r="K4720" s="747">
        <v>4.0999999999999996</v>
      </c>
      <c r="L4720" s="675">
        <v>5.58</v>
      </c>
      <c r="M4720" s="740">
        <v>1.35</v>
      </c>
      <c r="N4720" s="740">
        <v>0.5</v>
      </c>
      <c r="O4720" s="740">
        <f t="shared" si="878"/>
        <v>0.92500000000000004</v>
      </c>
      <c r="P4720" s="691" t="s">
        <v>164</v>
      </c>
      <c r="Q4720" s="691">
        <v>0</v>
      </c>
    </row>
    <row r="4721" spans="1:17" x14ac:dyDescent="0.35">
      <c r="A4721" s="594">
        <v>23</v>
      </c>
      <c r="B4721" s="627">
        <v>34.200000000000003</v>
      </c>
      <c r="C4721" s="627">
        <v>31.639999999999997</v>
      </c>
      <c r="D4721" s="627">
        <v>31.360000000000003</v>
      </c>
      <c r="E4721" s="707">
        <v>0</v>
      </c>
      <c r="F4721" s="707">
        <v>0</v>
      </c>
      <c r="G4721" s="881">
        <v>36</v>
      </c>
      <c r="H4721" s="883">
        <v>22.4</v>
      </c>
      <c r="I4721" s="878">
        <v>88</v>
      </c>
      <c r="J4721" s="885">
        <v>39</v>
      </c>
      <c r="K4721" s="747">
        <v>6.1</v>
      </c>
      <c r="L4721" s="675">
        <v>8.52</v>
      </c>
      <c r="M4721" s="740">
        <v>1.42</v>
      </c>
      <c r="N4721" s="740">
        <v>1.02</v>
      </c>
      <c r="O4721" s="740">
        <f t="shared" si="878"/>
        <v>1.22</v>
      </c>
      <c r="P4721" s="691" t="s">
        <v>164</v>
      </c>
      <c r="Q4721" s="691">
        <v>0</v>
      </c>
    </row>
    <row r="4722" spans="1:17" x14ac:dyDescent="0.35">
      <c r="A4722" s="594">
        <v>24</v>
      </c>
      <c r="B4722" s="627">
        <v>33.28</v>
      </c>
      <c r="C4722" s="627">
        <v>32.119999999999997</v>
      </c>
      <c r="D4722" s="627">
        <v>31.68</v>
      </c>
      <c r="E4722" s="707">
        <v>0</v>
      </c>
      <c r="F4722" s="707">
        <v>0</v>
      </c>
      <c r="G4722" s="881">
        <v>35.200000000000003</v>
      </c>
      <c r="H4722" s="883">
        <v>21.6</v>
      </c>
      <c r="I4722" s="739">
        <v>92</v>
      </c>
      <c r="J4722" s="739">
        <v>41</v>
      </c>
      <c r="K4722" s="747">
        <v>4.8</v>
      </c>
      <c r="L4722" s="627">
        <v>6.5</v>
      </c>
      <c r="M4722" s="740">
        <v>1.28</v>
      </c>
      <c r="N4722" s="740">
        <v>0.78</v>
      </c>
      <c r="O4722" s="740">
        <f t="shared" si="878"/>
        <v>1.03</v>
      </c>
      <c r="P4722" s="691" t="s">
        <v>164</v>
      </c>
      <c r="Q4722" s="691">
        <v>0</v>
      </c>
    </row>
    <row r="4723" spans="1:17" x14ac:dyDescent="0.35">
      <c r="A4723" s="594">
        <v>25</v>
      </c>
      <c r="B4723" s="627">
        <v>32.44</v>
      </c>
      <c r="C4723" s="627">
        <v>31.2</v>
      </c>
      <c r="D4723" s="627">
        <v>31.48</v>
      </c>
      <c r="E4723" s="707">
        <v>0</v>
      </c>
      <c r="F4723" s="707">
        <v>0</v>
      </c>
      <c r="G4723" s="881">
        <v>34.799999999999997</v>
      </c>
      <c r="H4723" s="736">
        <v>21.8</v>
      </c>
      <c r="I4723" s="739">
        <v>84</v>
      </c>
      <c r="J4723" s="739">
        <v>45</v>
      </c>
      <c r="K4723" s="737">
        <v>4.5999999999999996</v>
      </c>
      <c r="L4723" s="627">
        <v>6.1</v>
      </c>
      <c r="M4723" s="740">
        <v>1.62</v>
      </c>
      <c r="N4723" s="740">
        <v>0.54</v>
      </c>
      <c r="O4723" s="740">
        <f t="shared" si="878"/>
        <v>1.08</v>
      </c>
      <c r="P4723" s="691" t="s">
        <v>164</v>
      </c>
      <c r="Q4723" s="691">
        <v>0</v>
      </c>
    </row>
    <row r="4724" spans="1:17" x14ac:dyDescent="0.35">
      <c r="A4724" s="594">
        <v>26</v>
      </c>
      <c r="B4724" s="627">
        <v>34.200000000000003</v>
      </c>
      <c r="C4724" s="627">
        <v>31.6</v>
      </c>
      <c r="D4724" s="627">
        <v>31.560000000000002</v>
      </c>
      <c r="E4724" s="707">
        <v>0</v>
      </c>
      <c r="F4724" s="707">
        <v>0</v>
      </c>
      <c r="G4724" s="881">
        <v>36.799999999999997</v>
      </c>
      <c r="H4724" s="736">
        <v>21</v>
      </c>
      <c r="I4724" s="739">
        <v>88</v>
      </c>
      <c r="J4724" s="739">
        <v>37</v>
      </c>
      <c r="K4724" s="737">
        <v>6.2</v>
      </c>
      <c r="L4724" s="627">
        <v>8.08</v>
      </c>
      <c r="M4724" s="740">
        <v>1.02</v>
      </c>
      <c r="N4724" s="740">
        <v>0.9</v>
      </c>
      <c r="O4724" s="740">
        <f t="shared" si="878"/>
        <v>0.96</v>
      </c>
      <c r="P4724" s="691" t="s">
        <v>164</v>
      </c>
      <c r="Q4724" s="691">
        <v>0</v>
      </c>
    </row>
    <row r="4725" spans="1:17" x14ac:dyDescent="0.35">
      <c r="A4725" s="594">
        <v>27</v>
      </c>
      <c r="B4725" s="627">
        <v>35.440000000000005</v>
      </c>
      <c r="C4725" s="627">
        <v>32.36</v>
      </c>
      <c r="D4725" s="627">
        <v>32.04</v>
      </c>
      <c r="E4725" s="707">
        <v>0</v>
      </c>
      <c r="F4725" s="707">
        <v>0</v>
      </c>
      <c r="G4725" s="881">
        <v>36.6</v>
      </c>
      <c r="H4725" s="746">
        <v>21.4</v>
      </c>
      <c r="I4725" s="739">
        <v>92</v>
      </c>
      <c r="J4725" s="739">
        <v>37</v>
      </c>
      <c r="K4725" s="737">
        <v>5.4</v>
      </c>
      <c r="L4725" s="627">
        <v>6.84</v>
      </c>
      <c r="M4725" s="740">
        <v>0.92</v>
      </c>
      <c r="N4725" s="740">
        <v>0.43</v>
      </c>
      <c r="O4725" s="740">
        <f t="shared" si="878"/>
        <v>0.67500000000000004</v>
      </c>
      <c r="P4725" s="691" t="s">
        <v>164</v>
      </c>
      <c r="Q4725" s="691">
        <v>0</v>
      </c>
    </row>
    <row r="4726" spans="1:17" x14ac:dyDescent="0.35">
      <c r="A4726" s="594">
        <v>28</v>
      </c>
      <c r="B4726" s="627">
        <v>35.799999999999997</v>
      </c>
      <c r="C4726" s="627">
        <v>32.6</v>
      </c>
      <c r="D4726" s="627">
        <v>32.160000000000004</v>
      </c>
      <c r="E4726" s="707">
        <v>0</v>
      </c>
      <c r="F4726" s="707">
        <v>0</v>
      </c>
      <c r="G4726" s="881">
        <v>37.4</v>
      </c>
      <c r="H4726" s="736">
        <v>20.2</v>
      </c>
      <c r="I4726" s="739">
        <v>92</v>
      </c>
      <c r="J4726" s="739">
        <v>36</v>
      </c>
      <c r="K4726" s="737">
        <v>6.7</v>
      </c>
      <c r="L4726" s="790">
        <v>9.5</v>
      </c>
      <c r="M4726" s="740">
        <v>1.26</v>
      </c>
      <c r="N4726" s="740">
        <v>0.28000000000000003</v>
      </c>
      <c r="O4726" s="740">
        <f t="shared" si="878"/>
        <v>0.77</v>
      </c>
      <c r="P4726" s="691" t="s">
        <v>164</v>
      </c>
      <c r="Q4726" s="691">
        <v>0</v>
      </c>
    </row>
    <row r="4727" spans="1:17" x14ac:dyDescent="0.35">
      <c r="A4727" s="594">
        <v>29</v>
      </c>
      <c r="B4727" s="789">
        <v>31.52</v>
      </c>
      <c r="C4727" s="790">
        <v>31.72</v>
      </c>
      <c r="D4727" s="790">
        <v>32.200000000000003</v>
      </c>
      <c r="E4727" s="707">
        <v>0</v>
      </c>
      <c r="F4727" s="707">
        <v>0</v>
      </c>
      <c r="G4727" s="881">
        <v>35.200000000000003</v>
      </c>
      <c r="H4727" s="736">
        <v>21</v>
      </c>
      <c r="I4727" s="739">
        <v>92</v>
      </c>
      <c r="J4727" s="739">
        <v>57</v>
      </c>
      <c r="K4727" s="737">
        <v>5.2</v>
      </c>
      <c r="L4727" s="795">
        <v>6.6</v>
      </c>
      <c r="M4727" s="740">
        <v>1.73</v>
      </c>
      <c r="N4727" s="740">
        <v>1.06</v>
      </c>
      <c r="O4727" s="740">
        <f t="shared" si="878"/>
        <v>1.395</v>
      </c>
      <c r="P4727" s="691" t="s">
        <v>164</v>
      </c>
      <c r="Q4727" s="691">
        <v>0</v>
      </c>
    </row>
    <row r="4728" spans="1:17" x14ac:dyDescent="0.35">
      <c r="A4728" s="594">
        <v>30</v>
      </c>
      <c r="B4728" s="798">
        <v>33.64</v>
      </c>
      <c r="C4728" s="790">
        <v>31.560000000000002</v>
      </c>
      <c r="D4728" s="799">
        <v>31.6</v>
      </c>
      <c r="E4728" s="707">
        <v>0</v>
      </c>
      <c r="F4728" s="707">
        <v>0</v>
      </c>
      <c r="G4728" s="881">
        <v>37.6</v>
      </c>
      <c r="H4728" s="736">
        <v>21.8</v>
      </c>
      <c r="I4728" s="739">
        <v>88</v>
      </c>
      <c r="J4728" s="739">
        <v>39</v>
      </c>
      <c r="K4728" s="737">
        <v>5.8</v>
      </c>
      <c r="L4728" s="790">
        <v>9.18</v>
      </c>
      <c r="M4728" s="740">
        <v>1.17</v>
      </c>
      <c r="N4728" s="740">
        <v>0.3</v>
      </c>
      <c r="O4728" s="740">
        <f t="shared" si="878"/>
        <v>0.73499999999999999</v>
      </c>
      <c r="P4728" s="691" t="s">
        <v>164</v>
      </c>
      <c r="Q4728" s="691">
        <v>0</v>
      </c>
    </row>
    <row r="4729" spans="1:17" x14ac:dyDescent="0.35">
      <c r="A4729" s="580" t="s">
        <v>16</v>
      </c>
      <c r="B4729" s="798">
        <f>SUM(B4719:B4728)</f>
        <v>335</v>
      </c>
      <c r="C4729" s="798">
        <f>SUM(C4719:C4728)</f>
        <v>316.64</v>
      </c>
      <c r="D4729" s="798">
        <f>SUM(D4719:D4728)</f>
        <v>315.36</v>
      </c>
      <c r="E4729" s="798"/>
      <c r="F4729" s="798"/>
      <c r="G4729" s="798">
        <f t="shared" ref="G4729:O4729" si="883">SUM(G4719:G4728)</f>
        <v>359.40000000000003</v>
      </c>
      <c r="H4729" s="798">
        <f t="shared" si="883"/>
        <v>216.99999999999997</v>
      </c>
      <c r="I4729" s="798">
        <f t="shared" si="883"/>
        <v>900</v>
      </c>
      <c r="J4729" s="798">
        <f t="shared" si="883"/>
        <v>419</v>
      </c>
      <c r="K4729" s="798">
        <f t="shared" si="883"/>
        <v>53.1</v>
      </c>
      <c r="L4729" s="798">
        <f t="shared" si="883"/>
        <v>73.319999999999993</v>
      </c>
      <c r="M4729" s="798">
        <f t="shared" si="883"/>
        <v>12.91</v>
      </c>
      <c r="N4729" s="798">
        <f t="shared" si="883"/>
        <v>6.5100000000000007</v>
      </c>
      <c r="O4729" s="798">
        <f t="shared" si="883"/>
        <v>9.7099999999999991</v>
      </c>
      <c r="P4729" s="798"/>
      <c r="Q4729" s="798"/>
    </row>
    <row r="4730" spans="1:17" x14ac:dyDescent="0.35">
      <c r="A4730" s="580" t="s">
        <v>18</v>
      </c>
      <c r="B4730" s="583">
        <f>AVERAGE(B4719:B4728)</f>
        <v>33.5</v>
      </c>
      <c r="C4730" s="583">
        <f>AVERAGE(C4719:C4728)</f>
        <v>31.663999999999998</v>
      </c>
      <c r="D4730" s="583">
        <f>AVERAGE(D4719:D4728)</f>
        <v>31.536000000000001</v>
      </c>
      <c r="E4730" s="583"/>
      <c r="F4730" s="583"/>
      <c r="G4730" s="583">
        <f t="shared" ref="G4730:O4730" si="884">AVERAGE(G4719:G4728)</f>
        <v>35.940000000000005</v>
      </c>
      <c r="H4730" s="583">
        <f t="shared" si="884"/>
        <v>21.699999999999996</v>
      </c>
      <c r="I4730" s="583">
        <f t="shared" si="884"/>
        <v>90</v>
      </c>
      <c r="J4730" s="583">
        <f t="shared" si="884"/>
        <v>41.9</v>
      </c>
      <c r="K4730" s="583">
        <f t="shared" si="884"/>
        <v>5.3100000000000005</v>
      </c>
      <c r="L4730" s="583">
        <f t="shared" si="884"/>
        <v>7.331999999999999</v>
      </c>
      <c r="M4730" s="583">
        <f t="shared" si="884"/>
        <v>1.2909999999999999</v>
      </c>
      <c r="N4730" s="583">
        <f t="shared" si="884"/>
        <v>0.65100000000000002</v>
      </c>
      <c r="O4730" s="583">
        <f t="shared" si="884"/>
        <v>0.97099999999999986</v>
      </c>
      <c r="P4730" s="583"/>
      <c r="Q4730" s="583"/>
    </row>
    <row r="4731" spans="1:17" x14ac:dyDescent="0.35">
      <c r="A4731" s="580" t="s">
        <v>20</v>
      </c>
      <c r="B4731" s="583">
        <f>B4729+B4717+B4705</f>
        <v>962.8</v>
      </c>
      <c r="C4731" s="583">
        <f>C4729+C4717+C4705</f>
        <v>932.07999999999993</v>
      </c>
      <c r="D4731" s="583">
        <f>D4729+D4717+D4705</f>
        <v>930.72</v>
      </c>
      <c r="E4731" s="583"/>
      <c r="F4731" s="583"/>
      <c r="G4731" s="583">
        <f t="shared" ref="G4731:O4731" si="885">G4729+G4717+G4705</f>
        <v>1069.4000000000001</v>
      </c>
      <c r="H4731" s="583">
        <f t="shared" si="885"/>
        <v>654.46999999999991</v>
      </c>
      <c r="I4731" s="583">
        <f t="shared" si="885"/>
        <v>2744</v>
      </c>
      <c r="J4731" s="583">
        <f t="shared" si="885"/>
        <v>1322</v>
      </c>
      <c r="K4731" s="583">
        <f t="shared" si="885"/>
        <v>125.4</v>
      </c>
      <c r="L4731" s="583">
        <f t="shared" si="885"/>
        <v>173.6</v>
      </c>
      <c r="M4731" s="583">
        <f t="shared" si="885"/>
        <v>31.79</v>
      </c>
      <c r="N4731" s="583">
        <f t="shared" si="885"/>
        <v>15.969999999999999</v>
      </c>
      <c r="O4731" s="583">
        <f t="shared" si="885"/>
        <v>23.88</v>
      </c>
      <c r="P4731" s="583"/>
      <c r="Q4731" s="583"/>
    </row>
    <row r="4732" spans="1:17" x14ac:dyDescent="0.35">
      <c r="A4732" s="580" t="s">
        <v>21</v>
      </c>
      <c r="B4732" s="626">
        <f>B4731/30</f>
        <v>32.093333333333334</v>
      </c>
      <c r="C4732" s="626">
        <f>C4731/30</f>
        <v>31.069333333333329</v>
      </c>
      <c r="D4732" s="626">
        <f>D4731/30</f>
        <v>31.024000000000001</v>
      </c>
      <c r="E4732" s="626"/>
      <c r="F4732" s="626"/>
      <c r="G4732" s="626">
        <f t="shared" ref="G4732:O4732" si="886">G4731/30</f>
        <v>35.646666666666668</v>
      </c>
      <c r="H4732" s="626">
        <f t="shared" si="886"/>
        <v>21.815666666666665</v>
      </c>
      <c r="I4732" s="626">
        <f t="shared" si="886"/>
        <v>91.466666666666669</v>
      </c>
      <c r="J4732" s="626">
        <f t="shared" si="886"/>
        <v>44.06666666666667</v>
      </c>
      <c r="K4732" s="626">
        <f t="shared" si="886"/>
        <v>4.1800000000000006</v>
      </c>
      <c r="L4732" s="626">
        <f t="shared" si="886"/>
        <v>5.7866666666666662</v>
      </c>
      <c r="M4732" s="626">
        <f t="shared" si="886"/>
        <v>1.0596666666666665</v>
      </c>
      <c r="N4732" s="626">
        <f t="shared" si="886"/>
        <v>0.53233333333333333</v>
      </c>
      <c r="O4732" s="626">
        <f t="shared" si="886"/>
        <v>0.79599999999999993</v>
      </c>
      <c r="P4732" s="626"/>
      <c r="Q4732" s="626"/>
    </row>
    <row r="4733" spans="1:17" x14ac:dyDescent="0.35">
      <c r="A4733" s="634"/>
      <c r="B4733" s="634"/>
      <c r="C4733" s="634"/>
      <c r="D4733" s="634"/>
      <c r="E4733" s="634"/>
      <c r="F4733" s="634"/>
      <c r="G4733" s="634"/>
      <c r="H4733" s="634"/>
      <c r="I4733" s="634"/>
      <c r="J4733" s="634"/>
      <c r="K4733" s="634"/>
      <c r="L4733" s="634"/>
      <c r="M4733" s="634"/>
      <c r="N4733" s="634"/>
      <c r="O4733" s="634"/>
      <c r="P4733" s="634"/>
      <c r="Q4733" s="634"/>
    </row>
    <row r="4734" spans="1:17" x14ac:dyDescent="0.35">
      <c r="A4734" s="634"/>
      <c r="B4734" s="634"/>
      <c r="C4734" s="634"/>
      <c r="D4734" s="634"/>
      <c r="E4734" s="634"/>
      <c r="F4734" s="634"/>
      <c r="G4734" s="634"/>
      <c r="H4734" s="634"/>
      <c r="I4734" s="634"/>
      <c r="J4734" s="634"/>
      <c r="K4734" s="634"/>
      <c r="L4734" s="634"/>
      <c r="M4734" s="634"/>
      <c r="N4734" s="634"/>
      <c r="O4734" s="634"/>
      <c r="P4734" s="634"/>
      <c r="Q4734" s="634"/>
    </row>
    <row r="4735" spans="1:17" x14ac:dyDescent="0.35">
      <c r="A4735" s="634"/>
      <c r="B4735" s="634"/>
      <c r="C4735" s="634"/>
      <c r="D4735" s="634"/>
      <c r="E4735" s="634"/>
      <c r="F4735" s="634"/>
      <c r="G4735" s="634"/>
      <c r="H4735" s="634"/>
      <c r="I4735" s="634"/>
      <c r="J4735" s="634"/>
      <c r="K4735" s="634"/>
      <c r="L4735" s="634"/>
      <c r="M4735" s="634"/>
      <c r="N4735" s="634"/>
      <c r="O4735" s="634"/>
      <c r="P4735" s="634"/>
      <c r="Q4735" s="634"/>
    </row>
    <row r="4736" spans="1:17" ht="21" thickBot="1" x14ac:dyDescent="0.4">
      <c r="A4736" s="634"/>
      <c r="B4736" s="1608" t="s">
        <v>461</v>
      </c>
      <c r="C4736" s="1608"/>
      <c r="D4736" s="1608"/>
      <c r="E4736" s="1608"/>
      <c r="F4736" s="1608"/>
      <c r="G4736" s="1608"/>
      <c r="H4736" s="1608"/>
      <c r="I4736" s="1608"/>
      <c r="J4736" s="1608"/>
      <c r="K4736" s="1608"/>
      <c r="L4736" s="1608"/>
      <c r="M4736" s="1608"/>
      <c r="N4736" s="658"/>
      <c r="O4736" s="658"/>
      <c r="P4736" s="657"/>
      <c r="Q4736" s="634"/>
    </row>
    <row r="4737" spans="1:17" ht="30.75" customHeight="1" x14ac:dyDescent="0.35">
      <c r="A4737" s="1569" t="s">
        <v>1</v>
      </c>
      <c r="B4737" s="1460" t="s">
        <v>23</v>
      </c>
      <c r="C4737" s="1578"/>
      <c r="D4737" s="1578"/>
      <c r="E4737" s="1578"/>
      <c r="F4737" s="1571"/>
      <c r="G4737" s="1460" t="s">
        <v>24</v>
      </c>
      <c r="H4737" s="1571"/>
      <c r="I4737" s="1460" t="s">
        <v>4</v>
      </c>
      <c r="J4737" s="1571"/>
      <c r="K4737" s="1572" t="s">
        <v>5</v>
      </c>
      <c r="L4737" s="1573"/>
      <c r="M4737" s="1590" t="s">
        <v>6</v>
      </c>
      <c r="N4737" s="1591"/>
      <c r="O4737" s="1592"/>
      <c r="P4737" s="1593" t="s">
        <v>7</v>
      </c>
      <c r="Q4737" s="1593" t="s">
        <v>8</v>
      </c>
    </row>
    <row r="4738" spans="1:17" ht="26" x14ac:dyDescent="0.35">
      <c r="A4738" s="1597"/>
      <c r="B4738" s="568" t="s">
        <v>396</v>
      </c>
      <c r="C4738" s="568" t="s">
        <v>399</v>
      </c>
      <c r="D4738" s="709" t="s">
        <v>322</v>
      </c>
      <c r="E4738" s="709" t="s">
        <v>228</v>
      </c>
      <c r="F4738" s="709" t="s">
        <v>229</v>
      </c>
      <c r="G4738" s="568" t="s">
        <v>9</v>
      </c>
      <c r="H4738" s="568" t="s">
        <v>10</v>
      </c>
      <c r="I4738" s="568" t="s">
        <v>9</v>
      </c>
      <c r="J4738" s="568" t="s">
        <v>10</v>
      </c>
      <c r="K4738" s="568" t="s">
        <v>11</v>
      </c>
      <c r="L4738" s="568" t="s">
        <v>12</v>
      </c>
      <c r="M4738" s="606" t="s">
        <v>13</v>
      </c>
      <c r="N4738" s="606" t="s">
        <v>14</v>
      </c>
      <c r="O4738" s="606" t="s">
        <v>15</v>
      </c>
      <c r="P4738" s="1579"/>
      <c r="Q4738" s="1579"/>
    </row>
    <row r="4739" spans="1:17" x14ac:dyDescent="0.35">
      <c r="A4739" s="735">
        <v>1</v>
      </c>
      <c r="B4739" s="697">
        <v>34</v>
      </c>
      <c r="C4739" s="874">
        <v>32</v>
      </c>
      <c r="D4739" s="626">
        <v>31.88</v>
      </c>
      <c r="E4739" s="707">
        <v>0</v>
      </c>
      <c r="F4739" s="707">
        <v>0</v>
      </c>
      <c r="G4739" s="886">
        <v>38</v>
      </c>
      <c r="H4739" s="691">
        <v>21</v>
      </c>
      <c r="I4739" s="739">
        <v>88</v>
      </c>
      <c r="J4739" s="884">
        <v>45</v>
      </c>
      <c r="K4739" s="627" t="s">
        <v>462</v>
      </c>
      <c r="L4739" s="691">
        <v>5.34</v>
      </c>
      <c r="M4739" s="580">
        <v>1.33</v>
      </c>
      <c r="N4739" s="580">
        <v>0</v>
      </c>
      <c r="O4739" s="740">
        <f>AVERAGE(M4739:N4739)</f>
        <v>0.66500000000000004</v>
      </c>
      <c r="P4739" s="707">
        <v>0</v>
      </c>
      <c r="Q4739" s="581">
        <v>0</v>
      </c>
    </row>
    <row r="4740" spans="1:17" x14ac:dyDescent="0.35">
      <c r="A4740" s="735">
        <v>2</v>
      </c>
      <c r="B4740" s="627">
        <v>33.200000000000003</v>
      </c>
      <c r="C4740" s="875">
        <v>31.52</v>
      </c>
      <c r="D4740" s="626">
        <v>31.72</v>
      </c>
      <c r="E4740" s="707">
        <v>0</v>
      </c>
      <c r="F4740" s="707">
        <v>0</v>
      </c>
      <c r="G4740" s="776">
        <v>35.200000000000003</v>
      </c>
      <c r="H4740" s="572">
        <v>22.2</v>
      </c>
      <c r="I4740" s="604">
        <v>92</v>
      </c>
      <c r="J4740" s="884">
        <v>55</v>
      </c>
      <c r="K4740" s="627">
        <v>2</v>
      </c>
      <c r="L4740" s="627">
        <v>3.32</v>
      </c>
      <c r="M4740" s="580">
        <v>0.88</v>
      </c>
      <c r="N4740" s="580">
        <v>0.54</v>
      </c>
      <c r="O4740" s="740">
        <f t="shared" ref="O4740:O4777" si="887">AVERAGE(M4740:N4740)</f>
        <v>0.71</v>
      </c>
      <c r="P4740" s="707">
        <v>0</v>
      </c>
      <c r="Q4740" s="581">
        <v>0</v>
      </c>
    </row>
    <row r="4741" spans="1:17" x14ac:dyDescent="0.35">
      <c r="A4741" s="594">
        <v>3</v>
      </c>
      <c r="B4741" s="627">
        <v>35.96</v>
      </c>
      <c r="C4741" s="876">
        <v>32.159999999999997</v>
      </c>
      <c r="D4741" s="626">
        <v>31.6</v>
      </c>
      <c r="E4741" s="707">
        <v>0</v>
      </c>
      <c r="F4741" s="707">
        <v>0</v>
      </c>
      <c r="G4741" s="777">
        <v>36.200000000000003</v>
      </c>
      <c r="H4741" s="583">
        <v>22</v>
      </c>
      <c r="I4741" s="877">
        <v>92</v>
      </c>
      <c r="J4741" s="884">
        <v>39</v>
      </c>
      <c r="K4741" s="627">
        <v>4.2</v>
      </c>
      <c r="L4741" s="627">
        <v>5.52</v>
      </c>
      <c r="M4741" s="580">
        <v>1.24</v>
      </c>
      <c r="N4741" s="580">
        <v>1.47</v>
      </c>
      <c r="O4741" s="740">
        <f t="shared" si="887"/>
        <v>1.355</v>
      </c>
      <c r="P4741" s="707">
        <v>0</v>
      </c>
      <c r="Q4741" s="581">
        <v>0</v>
      </c>
    </row>
    <row r="4742" spans="1:17" x14ac:dyDescent="0.35">
      <c r="A4742" s="594">
        <v>4</v>
      </c>
      <c r="B4742" s="627">
        <v>35.200000000000003</v>
      </c>
      <c r="C4742" s="874">
        <v>32.4</v>
      </c>
      <c r="D4742" s="626">
        <v>32.08</v>
      </c>
      <c r="E4742" s="707">
        <v>0</v>
      </c>
      <c r="F4742" s="707">
        <v>0</v>
      </c>
      <c r="G4742" s="778">
        <v>37.200000000000003</v>
      </c>
      <c r="H4742" s="579">
        <v>21.2</v>
      </c>
      <c r="I4742" s="877">
        <v>96</v>
      </c>
      <c r="J4742" s="884">
        <v>42</v>
      </c>
      <c r="K4742" s="627">
        <v>4</v>
      </c>
      <c r="L4742" s="627">
        <v>5.0599999999999996</v>
      </c>
      <c r="M4742" s="580">
        <v>1.32</v>
      </c>
      <c r="N4742" s="580">
        <v>0.51</v>
      </c>
      <c r="O4742" s="740">
        <f t="shared" si="887"/>
        <v>0.91500000000000004</v>
      </c>
      <c r="P4742" s="707">
        <v>0</v>
      </c>
      <c r="Q4742" s="707">
        <v>2.8</v>
      </c>
    </row>
    <row r="4743" spans="1:17" x14ac:dyDescent="0.35">
      <c r="A4743" s="594">
        <v>5</v>
      </c>
      <c r="B4743" s="627">
        <v>33.72</v>
      </c>
      <c r="C4743" s="874">
        <v>32.159999999999997</v>
      </c>
      <c r="D4743" s="626">
        <v>32.08</v>
      </c>
      <c r="E4743" s="707">
        <v>0</v>
      </c>
      <c r="F4743" s="707">
        <v>0</v>
      </c>
      <c r="G4743" s="777">
        <v>36.200000000000003</v>
      </c>
      <c r="H4743" s="583">
        <v>22.2</v>
      </c>
      <c r="I4743" s="877">
        <v>92</v>
      </c>
      <c r="J4743" s="884">
        <v>48</v>
      </c>
      <c r="K4743" s="627">
        <v>2.2000000000000002</v>
      </c>
      <c r="L4743" s="627">
        <v>3.1</v>
      </c>
      <c r="M4743" s="580">
        <v>1.1000000000000001</v>
      </c>
      <c r="N4743" s="580">
        <v>0.96</v>
      </c>
      <c r="O4743" s="740">
        <f t="shared" si="887"/>
        <v>1.03</v>
      </c>
      <c r="P4743" s="707">
        <v>0</v>
      </c>
      <c r="Q4743" s="581">
        <v>0</v>
      </c>
    </row>
    <row r="4744" spans="1:17" x14ac:dyDescent="0.35">
      <c r="A4744" s="594">
        <v>6</v>
      </c>
      <c r="B4744" s="627">
        <v>35.520000000000003</v>
      </c>
      <c r="C4744" s="874">
        <v>32.159999999999997</v>
      </c>
      <c r="D4744" s="626">
        <v>32.08</v>
      </c>
      <c r="E4744" s="707">
        <v>0</v>
      </c>
      <c r="F4744" s="707">
        <v>0</v>
      </c>
      <c r="G4744" s="777">
        <v>37.200000000000003</v>
      </c>
      <c r="H4744" s="583">
        <v>23</v>
      </c>
      <c r="I4744" s="877">
        <v>92</v>
      </c>
      <c r="J4744" s="884">
        <v>45</v>
      </c>
      <c r="K4744" s="627">
        <v>4.3</v>
      </c>
      <c r="L4744" s="627">
        <v>7.42</v>
      </c>
      <c r="M4744" s="580">
        <v>1.36</v>
      </c>
      <c r="N4744" s="580">
        <v>0.33</v>
      </c>
      <c r="O4744" s="740">
        <f t="shared" si="887"/>
        <v>0.84500000000000008</v>
      </c>
      <c r="P4744" s="707">
        <v>0</v>
      </c>
      <c r="Q4744" s="581">
        <v>0</v>
      </c>
    </row>
    <row r="4745" spans="1:17" x14ac:dyDescent="0.35">
      <c r="A4745" s="594">
        <v>7</v>
      </c>
      <c r="B4745" s="627">
        <v>31.72</v>
      </c>
      <c r="C4745" s="874">
        <v>32.44</v>
      </c>
      <c r="D4745" s="626">
        <v>32</v>
      </c>
      <c r="E4745" s="707">
        <v>0</v>
      </c>
      <c r="F4745" s="707">
        <v>0</v>
      </c>
      <c r="G4745" s="777">
        <v>35.200000000000003</v>
      </c>
      <c r="H4745" s="583">
        <v>20.2</v>
      </c>
      <c r="I4745" s="877">
        <v>96</v>
      </c>
      <c r="J4745" s="884">
        <v>42</v>
      </c>
      <c r="K4745" s="627">
        <v>3.2</v>
      </c>
      <c r="L4745" s="627">
        <v>2.62</v>
      </c>
      <c r="M4745" s="581">
        <v>1.54</v>
      </c>
      <c r="N4745" s="580">
        <v>0.42</v>
      </c>
      <c r="O4745" s="740">
        <f t="shared" si="887"/>
        <v>0.98</v>
      </c>
      <c r="P4745" s="707">
        <v>0</v>
      </c>
      <c r="Q4745" s="707">
        <v>11.2</v>
      </c>
    </row>
    <row r="4746" spans="1:17" x14ac:dyDescent="0.35">
      <c r="A4746" s="594">
        <v>8</v>
      </c>
      <c r="B4746" s="627">
        <v>32.4</v>
      </c>
      <c r="C4746" s="874">
        <v>32.119999999999997</v>
      </c>
      <c r="D4746" s="626">
        <v>31.4</v>
      </c>
      <c r="E4746" s="707">
        <v>0</v>
      </c>
      <c r="F4746" s="707">
        <v>0</v>
      </c>
      <c r="G4746" s="777">
        <v>36</v>
      </c>
      <c r="H4746" s="583">
        <v>21.8</v>
      </c>
      <c r="I4746" s="877">
        <v>89</v>
      </c>
      <c r="J4746" s="884">
        <v>49</v>
      </c>
      <c r="K4746" s="627">
        <v>2.6</v>
      </c>
      <c r="L4746" s="627">
        <v>4.68</v>
      </c>
      <c r="M4746" s="581">
        <v>1.07</v>
      </c>
      <c r="N4746" s="581">
        <v>0.28000000000000003</v>
      </c>
      <c r="O4746" s="740">
        <f t="shared" si="887"/>
        <v>0.67500000000000004</v>
      </c>
      <c r="P4746" s="707">
        <v>0</v>
      </c>
      <c r="Q4746" s="581">
        <v>0</v>
      </c>
    </row>
    <row r="4747" spans="1:17" x14ac:dyDescent="0.35">
      <c r="A4747" s="594">
        <v>9</v>
      </c>
      <c r="B4747" s="627">
        <v>32.4</v>
      </c>
      <c r="C4747" s="874">
        <v>31.24</v>
      </c>
      <c r="D4747" s="626">
        <v>31.08</v>
      </c>
      <c r="E4747" s="707">
        <v>0</v>
      </c>
      <c r="F4747" s="707">
        <v>0</v>
      </c>
      <c r="G4747" s="777">
        <v>37</v>
      </c>
      <c r="H4747" s="583">
        <v>21.6</v>
      </c>
      <c r="I4747" s="877">
        <v>92</v>
      </c>
      <c r="J4747" s="884">
        <v>37</v>
      </c>
      <c r="K4747" s="627">
        <v>4.5</v>
      </c>
      <c r="L4747" s="627">
        <v>5.04</v>
      </c>
      <c r="M4747" s="581">
        <v>1.51</v>
      </c>
      <c r="N4747" s="580">
        <v>0.71</v>
      </c>
      <c r="O4747" s="740">
        <f t="shared" si="887"/>
        <v>1.1099999999999999</v>
      </c>
      <c r="P4747" s="707">
        <v>0</v>
      </c>
      <c r="Q4747" s="707">
        <v>4.2</v>
      </c>
    </row>
    <row r="4748" spans="1:17" x14ac:dyDescent="0.35">
      <c r="A4748" s="735">
        <v>10</v>
      </c>
      <c r="B4748" s="627">
        <v>31.28</v>
      </c>
      <c r="C4748" s="874">
        <v>31.6</v>
      </c>
      <c r="D4748" s="626">
        <v>30.8</v>
      </c>
      <c r="E4748" s="707">
        <v>0</v>
      </c>
      <c r="F4748" s="707">
        <v>0</v>
      </c>
      <c r="G4748" s="777">
        <v>35.4</v>
      </c>
      <c r="H4748" s="583">
        <v>22.8</v>
      </c>
      <c r="I4748" s="877">
        <v>92</v>
      </c>
      <c r="J4748" s="884">
        <v>52</v>
      </c>
      <c r="K4748" s="627">
        <v>2.8</v>
      </c>
      <c r="L4748" s="627">
        <v>2.1800000000000002</v>
      </c>
      <c r="M4748" s="581">
        <v>0.85</v>
      </c>
      <c r="N4748" s="580">
        <v>0.23</v>
      </c>
      <c r="O4748" s="740">
        <f t="shared" si="887"/>
        <v>0.54</v>
      </c>
      <c r="P4748" s="707">
        <v>0</v>
      </c>
      <c r="Q4748" s="581">
        <v>0</v>
      </c>
    </row>
    <row r="4749" spans="1:17" x14ac:dyDescent="0.35">
      <c r="A4749" s="580" t="s">
        <v>16</v>
      </c>
      <c r="B4749" s="626">
        <f t="shared" ref="B4749:N4749" si="888">SUM(B4739:B4748)</f>
        <v>335.4</v>
      </c>
      <c r="C4749" s="626">
        <f t="shared" si="888"/>
        <v>319.8</v>
      </c>
      <c r="D4749" s="626">
        <f t="shared" si="888"/>
        <v>316.72000000000003</v>
      </c>
      <c r="E4749" s="626">
        <f t="shared" si="888"/>
        <v>0</v>
      </c>
      <c r="F4749" s="626">
        <f t="shared" si="888"/>
        <v>0</v>
      </c>
      <c r="G4749" s="626">
        <f t="shared" si="888"/>
        <v>363.59999999999997</v>
      </c>
      <c r="H4749" s="626">
        <f t="shared" si="888"/>
        <v>218.00000000000003</v>
      </c>
      <c r="I4749" s="626">
        <f t="shared" si="888"/>
        <v>921</v>
      </c>
      <c r="J4749" s="626">
        <f t="shared" si="888"/>
        <v>454</v>
      </c>
      <c r="K4749" s="626">
        <f t="shared" si="888"/>
        <v>29.8</v>
      </c>
      <c r="L4749" s="626">
        <f t="shared" si="888"/>
        <v>44.279999999999994</v>
      </c>
      <c r="M4749" s="626">
        <f t="shared" si="888"/>
        <v>12.200000000000001</v>
      </c>
      <c r="N4749" s="626">
        <f t="shared" si="888"/>
        <v>5.45</v>
      </c>
      <c r="O4749" s="740">
        <f t="shared" si="887"/>
        <v>8.8250000000000011</v>
      </c>
      <c r="P4749" s="707">
        <v>0</v>
      </c>
      <c r="Q4749" s="581"/>
    </row>
    <row r="4750" spans="1:17" x14ac:dyDescent="0.35">
      <c r="A4750" s="580" t="s">
        <v>18</v>
      </c>
      <c r="B4750" s="626">
        <f t="shared" ref="B4750:N4750" si="889">AVERAGE(B4739:B4748)</f>
        <v>33.54</v>
      </c>
      <c r="C4750" s="626">
        <f t="shared" si="889"/>
        <v>31.98</v>
      </c>
      <c r="D4750" s="626">
        <f t="shared" si="889"/>
        <v>31.672000000000004</v>
      </c>
      <c r="E4750" s="626">
        <f t="shared" si="889"/>
        <v>0</v>
      </c>
      <c r="F4750" s="626">
        <f t="shared" si="889"/>
        <v>0</v>
      </c>
      <c r="G4750" s="626">
        <f t="shared" si="889"/>
        <v>36.36</v>
      </c>
      <c r="H4750" s="626">
        <f t="shared" si="889"/>
        <v>21.800000000000004</v>
      </c>
      <c r="I4750" s="626">
        <f t="shared" si="889"/>
        <v>92.1</v>
      </c>
      <c r="J4750" s="626">
        <f t="shared" si="889"/>
        <v>45.4</v>
      </c>
      <c r="K4750" s="626">
        <f t="shared" si="889"/>
        <v>3.3111111111111113</v>
      </c>
      <c r="L4750" s="626">
        <f t="shared" si="889"/>
        <v>4.427999999999999</v>
      </c>
      <c r="M4750" s="626">
        <f t="shared" si="889"/>
        <v>1.2200000000000002</v>
      </c>
      <c r="N4750" s="626">
        <f t="shared" si="889"/>
        <v>0.54500000000000004</v>
      </c>
      <c r="O4750" s="740">
        <f t="shared" si="887"/>
        <v>0.88250000000000006</v>
      </c>
      <c r="P4750" s="707">
        <v>0</v>
      </c>
      <c r="Q4750" s="581"/>
    </row>
    <row r="4751" spans="1:17" x14ac:dyDescent="0.35">
      <c r="A4751" s="735">
        <v>11</v>
      </c>
      <c r="B4751" s="627">
        <v>31.48</v>
      </c>
      <c r="C4751" s="874">
        <v>30.8</v>
      </c>
      <c r="D4751" s="626">
        <v>30.68</v>
      </c>
      <c r="E4751" s="707">
        <v>0</v>
      </c>
      <c r="F4751" s="707">
        <v>0</v>
      </c>
      <c r="G4751" s="887">
        <v>0</v>
      </c>
      <c r="H4751" s="574">
        <v>0</v>
      </c>
      <c r="I4751" s="877">
        <v>0</v>
      </c>
      <c r="J4751" s="884">
        <v>0</v>
      </c>
      <c r="K4751" s="627" t="s">
        <v>462</v>
      </c>
      <c r="L4751" s="627">
        <v>3.64</v>
      </c>
      <c r="M4751" s="581">
        <v>1.26</v>
      </c>
      <c r="N4751" s="581">
        <v>0.6</v>
      </c>
      <c r="O4751" s="740">
        <f t="shared" si="887"/>
        <v>0.92999999999999994</v>
      </c>
      <c r="P4751" s="707">
        <v>0</v>
      </c>
      <c r="Q4751" s="581">
        <v>0</v>
      </c>
    </row>
    <row r="4752" spans="1:17" x14ac:dyDescent="0.35">
      <c r="A4752" s="594">
        <v>12</v>
      </c>
      <c r="B4752" s="627">
        <v>31.6</v>
      </c>
      <c r="C4752" s="874">
        <v>30.6</v>
      </c>
      <c r="D4752" s="626">
        <v>30.68</v>
      </c>
      <c r="E4752" s="707">
        <v>0</v>
      </c>
      <c r="F4752" s="707">
        <v>0</v>
      </c>
      <c r="G4752" s="888">
        <v>0</v>
      </c>
      <c r="H4752" s="574">
        <v>0</v>
      </c>
      <c r="I4752" s="877">
        <v>0</v>
      </c>
      <c r="J4752" s="884">
        <v>0</v>
      </c>
      <c r="K4752" s="627" t="s">
        <v>462</v>
      </c>
      <c r="L4752" s="627">
        <v>3.38</v>
      </c>
      <c r="M4752" s="581">
        <v>1.23</v>
      </c>
      <c r="N4752" s="581">
        <v>0.22</v>
      </c>
      <c r="O4752" s="740">
        <f t="shared" si="887"/>
        <v>0.72499999999999998</v>
      </c>
      <c r="P4752" s="707">
        <v>0</v>
      </c>
      <c r="Q4752" s="581">
        <v>0</v>
      </c>
    </row>
    <row r="4753" spans="1:17" x14ac:dyDescent="0.35">
      <c r="A4753" s="594">
        <v>13</v>
      </c>
      <c r="B4753" s="627">
        <v>33.479999999999997</v>
      </c>
      <c r="C4753" s="874">
        <v>31.44</v>
      </c>
      <c r="D4753" s="626">
        <v>31.08</v>
      </c>
      <c r="E4753" s="707">
        <v>0</v>
      </c>
      <c r="F4753" s="707">
        <v>0</v>
      </c>
      <c r="G4753" s="889">
        <v>0</v>
      </c>
      <c r="H4753" s="890">
        <v>0</v>
      </c>
      <c r="I4753" s="877">
        <v>0</v>
      </c>
      <c r="J4753" s="884">
        <v>0</v>
      </c>
      <c r="K4753" s="675" t="s">
        <v>462</v>
      </c>
      <c r="L4753" s="675">
        <v>6.2</v>
      </c>
      <c r="M4753" s="581">
        <v>1.4</v>
      </c>
      <c r="N4753" s="581">
        <v>0.43</v>
      </c>
      <c r="O4753" s="740">
        <f t="shared" si="887"/>
        <v>0.91499999999999992</v>
      </c>
      <c r="P4753" s="891">
        <v>0</v>
      </c>
      <c r="Q4753" s="581">
        <v>0</v>
      </c>
    </row>
    <row r="4754" spans="1:17" x14ac:dyDescent="0.35">
      <c r="A4754" s="594">
        <v>14</v>
      </c>
      <c r="B4754" s="627">
        <v>35.520000000000003</v>
      </c>
      <c r="C4754" s="874">
        <v>31.88</v>
      </c>
      <c r="D4754" s="626">
        <v>31.28</v>
      </c>
      <c r="E4754" s="707">
        <v>0</v>
      </c>
      <c r="F4754" s="707">
        <v>0</v>
      </c>
      <c r="G4754" s="889">
        <v>0</v>
      </c>
      <c r="H4754" s="890">
        <v>0</v>
      </c>
      <c r="I4754" s="877">
        <v>0</v>
      </c>
      <c r="J4754" s="884">
        <v>0</v>
      </c>
      <c r="K4754" s="675" t="s">
        <v>462</v>
      </c>
      <c r="L4754" s="675">
        <v>5.38</v>
      </c>
      <c r="M4754" s="671">
        <v>1.3</v>
      </c>
      <c r="N4754" s="581">
        <v>0.22</v>
      </c>
      <c r="O4754" s="740">
        <f t="shared" si="887"/>
        <v>0.76</v>
      </c>
      <c r="P4754" s="891">
        <v>0</v>
      </c>
      <c r="Q4754" s="581">
        <v>0</v>
      </c>
    </row>
    <row r="4755" spans="1:17" x14ac:dyDescent="0.35">
      <c r="A4755" s="594">
        <v>15</v>
      </c>
      <c r="B4755" s="627">
        <v>37.24</v>
      </c>
      <c r="C4755" s="874">
        <v>32.68</v>
      </c>
      <c r="D4755" s="626">
        <v>32.119999999999997</v>
      </c>
      <c r="E4755" s="707">
        <v>0</v>
      </c>
      <c r="F4755" s="707">
        <v>0</v>
      </c>
      <c r="G4755" s="889">
        <v>0</v>
      </c>
      <c r="H4755" s="890">
        <v>0</v>
      </c>
      <c r="I4755" s="877">
        <v>0</v>
      </c>
      <c r="J4755" s="884">
        <v>0</v>
      </c>
      <c r="K4755" s="627" t="s">
        <v>462</v>
      </c>
      <c r="L4755" s="627">
        <v>6.2</v>
      </c>
      <c r="M4755" s="671">
        <v>1.58</v>
      </c>
      <c r="N4755" s="671">
        <v>0.4</v>
      </c>
      <c r="O4755" s="740">
        <f t="shared" si="887"/>
        <v>0.99</v>
      </c>
      <c r="P4755" s="892">
        <v>0.35416666666666669</v>
      </c>
      <c r="Q4755" s="581">
        <v>0</v>
      </c>
    </row>
    <row r="4756" spans="1:17" x14ac:dyDescent="0.35">
      <c r="A4756" s="594">
        <v>16</v>
      </c>
      <c r="B4756" s="627">
        <v>34.44</v>
      </c>
      <c r="C4756" s="874">
        <v>32</v>
      </c>
      <c r="D4756" s="626">
        <v>32</v>
      </c>
      <c r="E4756" s="707">
        <v>0</v>
      </c>
      <c r="F4756" s="707">
        <v>0</v>
      </c>
      <c r="G4756" s="782">
        <v>36.200000000000003</v>
      </c>
      <c r="H4756" s="670">
        <v>22.6</v>
      </c>
      <c r="I4756" s="877">
        <v>88</v>
      </c>
      <c r="J4756" s="884">
        <v>37</v>
      </c>
      <c r="K4756" s="675">
        <v>4.4000000000000004</v>
      </c>
      <c r="L4756" s="675">
        <v>3.58</v>
      </c>
      <c r="M4756" s="671">
        <v>0.92</v>
      </c>
      <c r="N4756" s="671">
        <v>0.6</v>
      </c>
      <c r="O4756" s="740">
        <f t="shared" si="887"/>
        <v>0.76</v>
      </c>
      <c r="P4756" s="676">
        <v>0.125</v>
      </c>
      <c r="Q4756" s="581">
        <v>0</v>
      </c>
    </row>
    <row r="4757" spans="1:17" x14ac:dyDescent="0.35">
      <c r="A4757" s="594">
        <v>17</v>
      </c>
      <c r="B4757" s="627">
        <v>38.36</v>
      </c>
      <c r="C4757" s="634">
        <v>32.36</v>
      </c>
      <c r="D4757" s="626">
        <v>32.04</v>
      </c>
      <c r="E4757" s="707">
        <v>0</v>
      </c>
      <c r="F4757" s="707">
        <v>0</v>
      </c>
      <c r="G4757" s="782">
        <v>40.4</v>
      </c>
      <c r="H4757" s="670">
        <v>20</v>
      </c>
      <c r="I4757" s="877">
        <v>84</v>
      </c>
      <c r="J4757" s="884">
        <v>32</v>
      </c>
      <c r="K4757" s="675">
        <v>5.6</v>
      </c>
      <c r="L4757" s="675">
        <v>5.84</v>
      </c>
      <c r="M4757" s="630">
        <v>1.02</v>
      </c>
      <c r="N4757" s="671">
        <v>0.37</v>
      </c>
      <c r="O4757" s="740">
        <f t="shared" si="887"/>
        <v>0.69500000000000006</v>
      </c>
      <c r="P4757" s="676">
        <v>0.39583333333333331</v>
      </c>
      <c r="Q4757" s="581">
        <v>0</v>
      </c>
    </row>
    <row r="4758" spans="1:17" x14ac:dyDescent="0.35">
      <c r="A4758" s="594">
        <v>18</v>
      </c>
      <c r="B4758" s="627">
        <v>39.28</v>
      </c>
      <c r="C4758" s="772">
        <v>33.08</v>
      </c>
      <c r="D4758" s="626">
        <v>32.64</v>
      </c>
      <c r="E4758" s="707">
        <v>0</v>
      </c>
      <c r="F4758" s="707">
        <v>0</v>
      </c>
      <c r="G4758" s="784">
        <v>41</v>
      </c>
      <c r="H4758" s="670">
        <v>21</v>
      </c>
      <c r="I4758" s="877">
        <v>92</v>
      </c>
      <c r="J4758" s="884">
        <v>33</v>
      </c>
      <c r="K4758" s="675">
        <v>6</v>
      </c>
      <c r="L4758" s="627">
        <v>6.93</v>
      </c>
      <c r="M4758" s="671">
        <v>1.2</v>
      </c>
      <c r="N4758" s="671">
        <v>0.37</v>
      </c>
      <c r="O4758" s="740">
        <f t="shared" si="887"/>
        <v>0.78499999999999992</v>
      </c>
      <c r="P4758" s="676">
        <v>0.39444444444444443</v>
      </c>
      <c r="Q4758" s="581">
        <v>0</v>
      </c>
    </row>
    <row r="4759" spans="1:17" x14ac:dyDescent="0.35">
      <c r="A4759" s="594">
        <v>19</v>
      </c>
      <c r="B4759" s="627">
        <v>38.6</v>
      </c>
      <c r="C4759" s="772">
        <v>33.32</v>
      </c>
      <c r="D4759" s="626">
        <v>32.92</v>
      </c>
      <c r="E4759" s="707">
        <v>0</v>
      </c>
      <c r="F4759" s="707">
        <v>0</v>
      </c>
      <c r="G4759" s="782">
        <v>41</v>
      </c>
      <c r="H4759" s="670">
        <v>21.2</v>
      </c>
      <c r="I4759" s="877">
        <v>92</v>
      </c>
      <c r="J4759" s="884">
        <v>33</v>
      </c>
      <c r="K4759" s="675">
        <v>5.4</v>
      </c>
      <c r="L4759" s="675">
        <v>7.4</v>
      </c>
      <c r="M4759" s="671">
        <v>1.42</v>
      </c>
      <c r="N4759" s="630">
        <v>0.27</v>
      </c>
      <c r="O4759" s="740">
        <f t="shared" si="887"/>
        <v>0.84499999999999997</v>
      </c>
      <c r="P4759" s="676">
        <v>0.39930555555555558</v>
      </c>
      <c r="Q4759" s="581">
        <v>0</v>
      </c>
    </row>
    <row r="4760" spans="1:17" x14ac:dyDescent="0.35">
      <c r="A4760" s="735">
        <v>20</v>
      </c>
      <c r="B4760" s="627">
        <v>37.28</v>
      </c>
      <c r="C4760" s="772">
        <v>33.32</v>
      </c>
      <c r="D4760" s="626">
        <v>32.96</v>
      </c>
      <c r="E4760" s="707">
        <v>0</v>
      </c>
      <c r="F4760" s="707">
        <v>0</v>
      </c>
      <c r="G4760" s="782">
        <v>38.799999999999997</v>
      </c>
      <c r="H4760" s="670">
        <v>20.2</v>
      </c>
      <c r="I4760" s="877">
        <v>88</v>
      </c>
      <c r="J4760" s="884">
        <v>32</v>
      </c>
      <c r="K4760" s="675">
        <v>5</v>
      </c>
      <c r="L4760" s="675">
        <v>5.94</v>
      </c>
      <c r="M4760" s="671">
        <v>1.24</v>
      </c>
      <c r="N4760" s="630">
        <v>0.64</v>
      </c>
      <c r="O4760" s="740">
        <f t="shared" si="887"/>
        <v>0.94</v>
      </c>
      <c r="P4760" s="891">
        <v>0</v>
      </c>
      <c r="Q4760" s="891">
        <v>1.6</v>
      </c>
    </row>
    <row r="4761" spans="1:17" x14ac:dyDescent="0.35">
      <c r="A4761" s="580" t="s">
        <v>16</v>
      </c>
      <c r="B4761" s="627">
        <f t="shared" ref="B4761:N4761" si="890">SUM(B4751:B4760)</f>
        <v>357.28</v>
      </c>
      <c r="C4761" s="627">
        <f t="shared" si="890"/>
        <v>321.47999999999996</v>
      </c>
      <c r="D4761" s="627">
        <f t="shared" si="890"/>
        <v>318.39999999999998</v>
      </c>
      <c r="E4761" s="627">
        <f t="shared" si="890"/>
        <v>0</v>
      </c>
      <c r="F4761" s="627">
        <f t="shared" si="890"/>
        <v>0</v>
      </c>
      <c r="G4761" s="627">
        <f t="shared" si="890"/>
        <v>197.39999999999998</v>
      </c>
      <c r="H4761" s="627">
        <f t="shared" si="890"/>
        <v>105</v>
      </c>
      <c r="I4761" s="627">
        <f t="shared" si="890"/>
        <v>444</v>
      </c>
      <c r="J4761" s="627">
        <f t="shared" si="890"/>
        <v>167</v>
      </c>
      <c r="K4761" s="627">
        <f t="shared" si="890"/>
        <v>26.4</v>
      </c>
      <c r="L4761" s="627">
        <f t="shared" si="890"/>
        <v>54.489999999999995</v>
      </c>
      <c r="M4761" s="627">
        <f t="shared" si="890"/>
        <v>12.57</v>
      </c>
      <c r="N4761" s="627">
        <f t="shared" si="890"/>
        <v>4.12</v>
      </c>
      <c r="O4761" s="740">
        <f t="shared" si="887"/>
        <v>8.3450000000000006</v>
      </c>
      <c r="P4761" s="627"/>
      <c r="Q4761" s="627"/>
    </row>
    <row r="4762" spans="1:17" x14ac:dyDescent="0.35">
      <c r="A4762" s="580" t="s">
        <v>18</v>
      </c>
      <c r="B4762" s="627">
        <f t="shared" ref="B4762:N4762" si="891">AVERAGE(B4751:B4760)</f>
        <v>35.727999999999994</v>
      </c>
      <c r="C4762" s="627">
        <f t="shared" si="891"/>
        <v>32.147999999999996</v>
      </c>
      <c r="D4762" s="627">
        <f t="shared" si="891"/>
        <v>31.839999999999996</v>
      </c>
      <c r="E4762" s="627">
        <f t="shared" si="891"/>
        <v>0</v>
      </c>
      <c r="F4762" s="627">
        <f t="shared" si="891"/>
        <v>0</v>
      </c>
      <c r="G4762" s="627">
        <f t="shared" si="891"/>
        <v>19.739999999999998</v>
      </c>
      <c r="H4762" s="627">
        <f t="shared" si="891"/>
        <v>10.5</v>
      </c>
      <c r="I4762" s="627">
        <f t="shared" si="891"/>
        <v>44.4</v>
      </c>
      <c r="J4762" s="627">
        <f t="shared" si="891"/>
        <v>16.7</v>
      </c>
      <c r="K4762" s="627">
        <f t="shared" si="891"/>
        <v>5.2799999999999994</v>
      </c>
      <c r="L4762" s="627">
        <f t="shared" si="891"/>
        <v>5.4489999999999998</v>
      </c>
      <c r="M4762" s="627">
        <f t="shared" si="891"/>
        <v>1.2570000000000001</v>
      </c>
      <c r="N4762" s="627">
        <f t="shared" si="891"/>
        <v>0.41200000000000003</v>
      </c>
      <c r="O4762" s="740">
        <f t="shared" si="887"/>
        <v>0.83450000000000002</v>
      </c>
      <c r="P4762" s="627"/>
      <c r="Q4762" s="627"/>
    </row>
    <row r="4763" spans="1:17" x14ac:dyDescent="0.35">
      <c r="A4763" s="735">
        <v>21</v>
      </c>
      <c r="B4763" s="627">
        <v>38.32</v>
      </c>
      <c r="C4763" s="772">
        <v>33.44</v>
      </c>
      <c r="D4763" s="626">
        <v>33.119999999999997</v>
      </c>
      <c r="E4763" s="707">
        <v>0</v>
      </c>
      <c r="F4763" s="707">
        <v>0</v>
      </c>
      <c r="G4763" s="782">
        <v>39.4</v>
      </c>
      <c r="H4763" s="670">
        <v>23</v>
      </c>
      <c r="I4763" s="877">
        <v>88</v>
      </c>
      <c r="J4763" s="884">
        <v>35</v>
      </c>
      <c r="K4763" s="675">
        <v>5.6</v>
      </c>
      <c r="L4763" s="675">
        <v>6.14</v>
      </c>
      <c r="M4763" s="580">
        <v>1.02</v>
      </c>
      <c r="N4763" s="580">
        <v>0.28999999999999998</v>
      </c>
      <c r="O4763" s="740">
        <f t="shared" si="887"/>
        <v>0.65500000000000003</v>
      </c>
      <c r="P4763" s="676">
        <v>0.34375</v>
      </c>
      <c r="Q4763" s="581">
        <v>0</v>
      </c>
    </row>
    <row r="4764" spans="1:17" x14ac:dyDescent="0.35">
      <c r="A4764" s="594">
        <v>22</v>
      </c>
      <c r="B4764" s="627">
        <v>39.6</v>
      </c>
      <c r="C4764" s="772">
        <v>33.64</v>
      </c>
      <c r="D4764" s="626">
        <v>33.200000000000003</v>
      </c>
      <c r="E4764" s="707">
        <v>0</v>
      </c>
      <c r="F4764" s="707">
        <v>0</v>
      </c>
      <c r="G4764" s="782">
        <v>40.6</v>
      </c>
      <c r="H4764" s="670">
        <v>21.2</v>
      </c>
      <c r="I4764" s="739">
        <v>79</v>
      </c>
      <c r="J4764" s="885">
        <v>35</v>
      </c>
      <c r="K4764" s="675">
        <v>5.8</v>
      </c>
      <c r="L4764" s="675">
        <v>5.36</v>
      </c>
      <c r="M4764" s="740">
        <v>1.1100000000000001</v>
      </c>
      <c r="N4764" s="740">
        <v>0.54</v>
      </c>
      <c r="O4764" s="740">
        <f t="shared" si="887"/>
        <v>0.82500000000000007</v>
      </c>
      <c r="P4764" s="676">
        <v>0.41875000000000001</v>
      </c>
      <c r="Q4764" s="891">
        <v>3.8</v>
      </c>
    </row>
    <row r="4765" spans="1:17" x14ac:dyDescent="0.35">
      <c r="A4765" s="594">
        <v>23</v>
      </c>
      <c r="B4765" s="627">
        <v>33.72</v>
      </c>
      <c r="C4765" s="627">
        <v>33.28</v>
      </c>
      <c r="D4765" s="627">
        <v>32.76</v>
      </c>
      <c r="E4765" s="707">
        <v>0</v>
      </c>
      <c r="F4765" s="707">
        <v>0</v>
      </c>
      <c r="G4765" s="782">
        <v>38.200000000000003</v>
      </c>
      <c r="H4765" s="670">
        <v>21.6</v>
      </c>
      <c r="I4765" s="878">
        <v>96</v>
      </c>
      <c r="J4765" s="885">
        <v>36</v>
      </c>
      <c r="K4765" s="675">
        <v>5</v>
      </c>
      <c r="L4765" s="675">
        <v>3.94</v>
      </c>
      <c r="M4765" s="740">
        <v>0.93</v>
      </c>
      <c r="N4765" s="740">
        <v>0.28000000000000003</v>
      </c>
      <c r="O4765" s="740">
        <f t="shared" si="887"/>
        <v>0.60499999999999998</v>
      </c>
      <c r="P4765" s="676">
        <v>0.15625</v>
      </c>
      <c r="Q4765" s="581">
        <v>0</v>
      </c>
    </row>
    <row r="4766" spans="1:17" x14ac:dyDescent="0.35">
      <c r="A4766" s="594">
        <v>24</v>
      </c>
      <c r="B4766" s="627">
        <v>38.159999999999997</v>
      </c>
      <c r="C4766" s="627">
        <v>33.24</v>
      </c>
      <c r="D4766" s="627">
        <v>32.92</v>
      </c>
      <c r="E4766" s="707">
        <v>0</v>
      </c>
      <c r="F4766" s="707">
        <v>0</v>
      </c>
      <c r="G4766" s="782">
        <v>41.4</v>
      </c>
      <c r="H4766" s="670">
        <v>20.2</v>
      </c>
      <c r="I4766" s="739">
        <v>92</v>
      </c>
      <c r="J4766" s="739">
        <v>27</v>
      </c>
      <c r="K4766" s="675">
        <v>5.5</v>
      </c>
      <c r="L4766" s="627">
        <v>5.0599999999999996</v>
      </c>
      <c r="M4766" s="740">
        <v>1.1299999999999999</v>
      </c>
      <c r="N4766" s="740">
        <v>0.47</v>
      </c>
      <c r="O4766" s="740">
        <f t="shared" si="887"/>
        <v>0.79999999999999993</v>
      </c>
      <c r="P4766" s="676">
        <v>0.38194444444444442</v>
      </c>
      <c r="Q4766" s="581">
        <v>0</v>
      </c>
    </row>
    <row r="4767" spans="1:17" x14ac:dyDescent="0.35">
      <c r="A4767" s="594">
        <v>25</v>
      </c>
      <c r="B4767" s="627">
        <v>33.64</v>
      </c>
      <c r="C4767" s="627">
        <v>33.68</v>
      </c>
      <c r="D4767" s="627">
        <v>33.4</v>
      </c>
      <c r="E4767" s="707">
        <v>0</v>
      </c>
      <c r="F4767" s="707">
        <v>0</v>
      </c>
      <c r="G4767" s="778">
        <v>40.799999999999997</v>
      </c>
      <c r="H4767" s="583">
        <v>22</v>
      </c>
      <c r="I4767" s="739">
        <v>83</v>
      </c>
      <c r="J4767" s="739">
        <v>32</v>
      </c>
      <c r="K4767" s="627">
        <v>6.5</v>
      </c>
      <c r="L4767" s="627">
        <v>6.32</v>
      </c>
      <c r="M4767" s="740">
        <v>1.31</v>
      </c>
      <c r="N4767" s="740">
        <v>0.32</v>
      </c>
      <c r="O4767" s="740">
        <f t="shared" si="887"/>
        <v>0.81500000000000006</v>
      </c>
      <c r="P4767" s="642">
        <v>0.39583333333333331</v>
      </c>
      <c r="Q4767" s="581">
        <v>0</v>
      </c>
    </row>
    <row r="4768" spans="1:17" x14ac:dyDescent="0.35">
      <c r="A4768" s="594">
        <v>26</v>
      </c>
      <c r="B4768" s="627">
        <v>38.520000000000003</v>
      </c>
      <c r="C4768" s="627">
        <v>33.479999999999997</v>
      </c>
      <c r="D4768" s="627">
        <v>33.4</v>
      </c>
      <c r="E4768" s="707">
        <v>0</v>
      </c>
      <c r="F4768" s="707">
        <v>0</v>
      </c>
      <c r="G4768" s="777">
        <v>38.200000000000003</v>
      </c>
      <c r="H4768" s="583">
        <v>20</v>
      </c>
      <c r="I4768" s="739">
        <v>87</v>
      </c>
      <c r="J4768" s="739">
        <v>33</v>
      </c>
      <c r="K4768" s="675">
        <v>5.5</v>
      </c>
      <c r="L4768" s="627">
        <v>6.68</v>
      </c>
      <c r="M4768" s="740">
        <v>1.52</v>
      </c>
      <c r="N4768" s="740">
        <v>3.2000000000000001E-2</v>
      </c>
      <c r="O4768" s="740">
        <f t="shared" si="887"/>
        <v>0.77600000000000002</v>
      </c>
      <c r="P4768" s="642">
        <v>0.36458333333333331</v>
      </c>
      <c r="Q4768" s="581">
        <v>0</v>
      </c>
    </row>
    <row r="4769" spans="1:17" x14ac:dyDescent="0.35">
      <c r="A4769" s="594">
        <v>27</v>
      </c>
      <c r="B4769" s="627">
        <v>34.6</v>
      </c>
      <c r="C4769" s="627">
        <v>32.68</v>
      </c>
      <c r="D4769" s="627">
        <v>33.04</v>
      </c>
      <c r="E4769" s="707">
        <v>0</v>
      </c>
      <c r="F4769" s="707">
        <v>0</v>
      </c>
      <c r="G4769" s="777">
        <v>36.6</v>
      </c>
      <c r="H4769" s="583">
        <v>21</v>
      </c>
      <c r="I4769" s="739">
        <v>92</v>
      </c>
      <c r="J4769" s="739">
        <v>42</v>
      </c>
      <c r="K4769" s="627">
        <v>3</v>
      </c>
      <c r="L4769" s="627">
        <v>3.38</v>
      </c>
      <c r="M4769" s="740">
        <v>2.31</v>
      </c>
      <c r="N4769" s="740">
        <v>0.98</v>
      </c>
      <c r="O4769" s="740">
        <f t="shared" si="887"/>
        <v>1.645</v>
      </c>
      <c r="P4769" s="642">
        <v>8.3333333333333329E-2</v>
      </c>
      <c r="Q4769" s="581">
        <v>0</v>
      </c>
    </row>
    <row r="4770" spans="1:17" x14ac:dyDescent="0.35">
      <c r="A4770" s="594">
        <v>28</v>
      </c>
      <c r="B4770" s="627">
        <v>32.28</v>
      </c>
      <c r="C4770" s="627">
        <v>32.159999999999997</v>
      </c>
      <c r="D4770" s="627">
        <v>32.6</v>
      </c>
      <c r="E4770" s="707">
        <v>0</v>
      </c>
      <c r="F4770" s="707">
        <v>0</v>
      </c>
      <c r="G4770" s="777">
        <v>38.200000000000003</v>
      </c>
      <c r="H4770" s="583">
        <v>21.2</v>
      </c>
      <c r="I4770" s="739">
        <v>88</v>
      </c>
      <c r="J4770" s="739">
        <v>37</v>
      </c>
      <c r="K4770" s="627">
        <v>3.5</v>
      </c>
      <c r="L4770" s="790">
        <v>4.2</v>
      </c>
      <c r="M4770" s="740">
        <v>1.27</v>
      </c>
      <c r="N4770" s="740">
        <v>0.22</v>
      </c>
      <c r="O4770" s="740">
        <f t="shared" si="887"/>
        <v>0.745</v>
      </c>
      <c r="P4770" s="642">
        <v>0.20833333333333334</v>
      </c>
      <c r="Q4770" s="707">
        <v>2.4</v>
      </c>
    </row>
    <row r="4771" spans="1:17" x14ac:dyDescent="0.35">
      <c r="A4771" s="594">
        <v>29</v>
      </c>
      <c r="B4771" s="789">
        <v>37</v>
      </c>
      <c r="C4771" s="790">
        <v>32.6</v>
      </c>
      <c r="D4771" s="790">
        <v>32.4</v>
      </c>
      <c r="E4771" s="707">
        <v>0</v>
      </c>
      <c r="F4771" s="707">
        <v>0</v>
      </c>
      <c r="G4771" s="792">
        <v>39.200000000000003</v>
      </c>
      <c r="H4771" s="793">
        <v>21.6</v>
      </c>
      <c r="I4771" s="739">
        <v>84</v>
      </c>
      <c r="J4771" s="739">
        <v>33</v>
      </c>
      <c r="K4771" s="790">
        <v>5</v>
      </c>
      <c r="L4771" s="795">
        <v>5.84</v>
      </c>
      <c r="M4771" s="740">
        <v>1.29</v>
      </c>
      <c r="N4771" s="740">
        <v>0.37</v>
      </c>
      <c r="O4771" s="740">
        <f t="shared" si="887"/>
        <v>0.83000000000000007</v>
      </c>
      <c r="P4771" s="797">
        <v>7.4</v>
      </c>
      <c r="Q4771" s="581">
        <v>0</v>
      </c>
    </row>
    <row r="4772" spans="1:17" x14ac:dyDescent="0.35">
      <c r="A4772" s="594">
        <v>30</v>
      </c>
      <c r="B4772" s="798">
        <v>39.200000000000003</v>
      </c>
      <c r="C4772" s="790">
        <v>33.200000000000003</v>
      </c>
      <c r="D4772" s="799">
        <v>32.799999999999997</v>
      </c>
      <c r="E4772" s="707">
        <v>0</v>
      </c>
      <c r="F4772" s="707">
        <v>0</v>
      </c>
      <c r="G4772" s="801">
        <v>38.799999999999997</v>
      </c>
      <c r="H4772" s="802">
        <v>23</v>
      </c>
      <c r="I4772" s="739">
        <v>80</v>
      </c>
      <c r="J4772" s="739">
        <v>28</v>
      </c>
      <c r="K4772" s="790">
        <v>6.5</v>
      </c>
      <c r="L4772" s="790">
        <v>6.84</v>
      </c>
      <c r="M4772" s="740">
        <v>1.32</v>
      </c>
      <c r="N4772" s="740">
        <v>0.42</v>
      </c>
      <c r="O4772" s="740">
        <f t="shared" si="887"/>
        <v>0.87</v>
      </c>
      <c r="P4772" s="797">
        <v>0.4375</v>
      </c>
      <c r="Q4772" s="581">
        <v>0</v>
      </c>
    </row>
    <row r="4773" spans="1:17" x14ac:dyDescent="0.35">
      <c r="A4773" s="580">
        <v>31</v>
      </c>
      <c r="B4773" s="798">
        <v>38.6</v>
      </c>
      <c r="C4773" s="790">
        <v>33.200000000000003</v>
      </c>
      <c r="D4773" s="799">
        <v>33</v>
      </c>
      <c r="E4773" s="707">
        <v>0</v>
      </c>
      <c r="F4773" s="707">
        <v>0</v>
      </c>
      <c r="G4773" s="801">
        <v>40.6</v>
      </c>
      <c r="H4773" s="802">
        <v>20.399999999999999</v>
      </c>
      <c r="I4773" s="747">
        <v>68</v>
      </c>
      <c r="J4773" s="747">
        <v>29</v>
      </c>
      <c r="K4773" s="790">
        <v>6.5</v>
      </c>
      <c r="L4773" s="583">
        <v>7.18</v>
      </c>
      <c r="M4773" s="747">
        <v>1.26</v>
      </c>
      <c r="N4773" s="747">
        <v>0.78</v>
      </c>
      <c r="O4773" s="740">
        <f t="shared" si="887"/>
        <v>1.02</v>
      </c>
      <c r="P4773" s="797">
        <v>0.43124999999999997</v>
      </c>
      <c r="Q4773" s="581">
        <v>0</v>
      </c>
    </row>
    <row r="4774" spans="1:17" x14ac:dyDescent="0.35">
      <c r="A4774" s="580" t="s">
        <v>16</v>
      </c>
      <c r="B4774" s="583">
        <f>SUM(B4763:B4773)</f>
        <v>403.64000000000004</v>
      </c>
      <c r="C4774" s="583">
        <f>SUM(C4763:C4773)</f>
        <v>364.6</v>
      </c>
      <c r="D4774" s="583">
        <f>SUM(D4763:D4773)</f>
        <v>362.64</v>
      </c>
      <c r="E4774" s="707">
        <v>0</v>
      </c>
      <c r="F4774" s="707">
        <v>0</v>
      </c>
      <c r="G4774" s="583">
        <f t="shared" ref="G4774:N4774" si="892">SUM(G4763:G4773)</f>
        <v>432</v>
      </c>
      <c r="H4774" s="583">
        <f t="shared" si="892"/>
        <v>235.2</v>
      </c>
      <c r="I4774" s="583">
        <f t="shared" si="892"/>
        <v>937</v>
      </c>
      <c r="J4774" s="583">
        <f t="shared" si="892"/>
        <v>367</v>
      </c>
      <c r="K4774" s="583">
        <f t="shared" si="892"/>
        <v>58.4</v>
      </c>
      <c r="L4774" s="583">
        <f t="shared" si="892"/>
        <v>60.940000000000005</v>
      </c>
      <c r="M4774" s="583">
        <f t="shared" si="892"/>
        <v>14.47</v>
      </c>
      <c r="N4774" s="583">
        <f t="shared" si="892"/>
        <v>4.702</v>
      </c>
      <c r="O4774" s="740">
        <f t="shared" si="887"/>
        <v>9.5860000000000003</v>
      </c>
      <c r="P4774" s="583"/>
      <c r="Q4774" s="583"/>
    </row>
    <row r="4775" spans="1:17" x14ac:dyDescent="0.35">
      <c r="A4775" s="580" t="s">
        <v>18</v>
      </c>
      <c r="B4775" s="583">
        <f>AVERAGE(B4763:B4773)</f>
        <v>36.694545454545455</v>
      </c>
      <c r="C4775" s="583">
        <f>AVERAGE(C4763:C4773)</f>
        <v>33.145454545454548</v>
      </c>
      <c r="D4775" s="583">
        <f>AVERAGE(D4763:D4773)</f>
        <v>32.967272727272729</v>
      </c>
      <c r="E4775" s="707">
        <v>0</v>
      </c>
      <c r="F4775" s="707">
        <v>0</v>
      </c>
      <c r="G4775" s="583">
        <f t="shared" ref="G4775:N4775" si="893">AVERAGE(G4763:G4773)</f>
        <v>39.272727272727273</v>
      </c>
      <c r="H4775" s="583">
        <f t="shared" si="893"/>
        <v>21.381818181818179</v>
      </c>
      <c r="I4775" s="583">
        <f t="shared" si="893"/>
        <v>85.181818181818187</v>
      </c>
      <c r="J4775" s="583">
        <f t="shared" si="893"/>
        <v>33.363636363636367</v>
      </c>
      <c r="K4775" s="583">
        <f t="shared" si="893"/>
        <v>5.3090909090909086</v>
      </c>
      <c r="L4775" s="583">
        <f t="shared" si="893"/>
        <v>5.54</v>
      </c>
      <c r="M4775" s="583">
        <f t="shared" si="893"/>
        <v>1.3154545454545454</v>
      </c>
      <c r="N4775" s="583">
        <f t="shared" si="893"/>
        <v>0.42745454545454548</v>
      </c>
      <c r="O4775" s="740">
        <f t="shared" si="887"/>
        <v>0.87145454545454548</v>
      </c>
      <c r="P4775" s="583"/>
      <c r="Q4775" s="583"/>
    </row>
    <row r="4776" spans="1:17" x14ac:dyDescent="0.35">
      <c r="A4776" s="580" t="s">
        <v>20</v>
      </c>
      <c r="B4776" s="626">
        <f>B4774+B4761+B4749</f>
        <v>1096.3200000000002</v>
      </c>
      <c r="C4776" s="626">
        <f>C4774+C4761+C4749</f>
        <v>1005.8799999999999</v>
      </c>
      <c r="D4776" s="626">
        <f>D4774+D4761+D4749</f>
        <v>997.76</v>
      </c>
      <c r="E4776" s="707">
        <v>0</v>
      </c>
      <c r="F4776" s="707">
        <v>0</v>
      </c>
      <c r="G4776" s="626">
        <f t="shared" ref="G4776:N4776" si="894">G4774+G4761+G4749</f>
        <v>993</v>
      </c>
      <c r="H4776" s="626">
        <f t="shared" si="894"/>
        <v>558.20000000000005</v>
      </c>
      <c r="I4776" s="626">
        <f t="shared" si="894"/>
        <v>2302</v>
      </c>
      <c r="J4776" s="626">
        <f t="shared" si="894"/>
        <v>988</v>
      </c>
      <c r="K4776" s="626">
        <f t="shared" si="894"/>
        <v>114.6</v>
      </c>
      <c r="L4776" s="626">
        <f t="shared" si="894"/>
        <v>159.71</v>
      </c>
      <c r="M4776" s="626">
        <f t="shared" si="894"/>
        <v>39.24</v>
      </c>
      <c r="N4776" s="626">
        <f t="shared" si="894"/>
        <v>14.271999999999998</v>
      </c>
      <c r="O4776" s="740">
        <f t="shared" si="887"/>
        <v>26.756</v>
      </c>
      <c r="P4776" s="626"/>
      <c r="Q4776" s="626"/>
    </row>
    <row r="4777" spans="1:17" x14ac:dyDescent="0.35">
      <c r="A4777" s="580" t="s">
        <v>21</v>
      </c>
      <c r="B4777" s="626">
        <f>B4776/31</f>
        <v>35.365161290322582</v>
      </c>
      <c r="C4777" s="626">
        <f>C4776/31</f>
        <v>32.447741935483869</v>
      </c>
      <c r="D4777" s="626">
        <f>D4776/31</f>
        <v>32.185806451612905</v>
      </c>
      <c r="E4777" s="707">
        <v>0</v>
      </c>
      <c r="F4777" s="707">
        <v>0</v>
      </c>
      <c r="G4777" s="626">
        <f t="shared" ref="G4777:N4777" si="895">G4776/31</f>
        <v>32.032258064516128</v>
      </c>
      <c r="H4777" s="626">
        <f t="shared" si="895"/>
        <v>18.006451612903227</v>
      </c>
      <c r="I4777" s="626">
        <f t="shared" si="895"/>
        <v>74.258064516129039</v>
      </c>
      <c r="J4777" s="626">
        <f t="shared" si="895"/>
        <v>31.870967741935484</v>
      </c>
      <c r="K4777" s="626">
        <f t="shared" si="895"/>
        <v>3.6967741935483871</v>
      </c>
      <c r="L4777" s="626">
        <f t="shared" si="895"/>
        <v>5.1519354838709681</v>
      </c>
      <c r="M4777" s="626">
        <f t="shared" si="895"/>
        <v>1.2658064516129033</v>
      </c>
      <c r="N4777" s="626">
        <f t="shared" si="895"/>
        <v>0.46038709677419348</v>
      </c>
      <c r="O4777" s="740">
        <f t="shared" si="887"/>
        <v>0.86309677419354836</v>
      </c>
      <c r="P4777" s="626"/>
      <c r="Q4777" s="626"/>
    </row>
    <row r="4778" spans="1:17" x14ac:dyDescent="0.35">
      <c r="A4778" s="634"/>
      <c r="B4778" s="634"/>
      <c r="C4778" s="634"/>
      <c r="D4778" s="634"/>
      <c r="E4778" s="634"/>
      <c r="F4778" s="634"/>
      <c r="G4778" s="634"/>
      <c r="H4778" s="634"/>
      <c r="I4778" s="634"/>
      <c r="J4778" s="634"/>
      <c r="K4778" s="634"/>
      <c r="L4778" s="634"/>
      <c r="M4778" s="634"/>
      <c r="N4778" s="634"/>
      <c r="O4778" s="634"/>
      <c r="P4778" s="634"/>
      <c r="Q4778" s="634"/>
    </row>
    <row r="4779" spans="1:17" ht="21" thickBot="1" x14ac:dyDescent="0.4">
      <c r="A4779" s="634"/>
      <c r="B4779" s="1608" t="s">
        <v>463</v>
      </c>
      <c r="C4779" s="1608"/>
      <c r="D4779" s="1608"/>
      <c r="E4779" s="1608"/>
      <c r="F4779" s="1608"/>
      <c r="G4779" s="1608"/>
      <c r="H4779" s="1608"/>
      <c r="I4779" s="1608"/>
      <c r="J4779" s="1608"/>
      <c r="K4779" s="1608"/>
      <c r="L4779" s="1608"/>
      <c r="M4779" s="1608"/>
      <c r="N4779" s="658"/>
      <c r="O4779" s="658"/>
      <c r="P4779" s="657"/>
      <c r="Q4779" s="634"/>
    </row>
    <row r="4780" spans="1:17" ht="33" customHeight="1" x14ac:dyDescent="0.35">
      <c r="A4780" s="1569" t="s">
        <v>1</v>
      </c>
      <c r="B4780" s="1460" t="s">
        <v>23</v>
      </c>
      <c r="C4780" s="1578"/>
      <c r="D4780" s="1578"/>
      <c r="E4780" s="1578"/>
      <c r="F4780" s="1571"/>
      <c r="G4780" s="1460" t="s">
        <v>24</v>
      </c>
      <c r="H4780" s="1571"/>
      <c r="I4780" s="1460" t="s">
        <v>4</v>
      </c>
      <c r="J4780" s="1571"/>
      <c r="K4780" s="1572" t="s">
        <v>5</v>
      </c>
      <c r="L4780" s="1573"/>
      <c r="M4780" s="1590" t="s">
        <v>6</v>
      </c>
      <c r="N4780" s="1591"/>
      <c r="O4780" s="1592"/>
      <c r="P4780" s="1593" t="s">
        <v>7</v>
      </c>
      <c r="Q4780" s="1593" t="s">
        <v>8</v>
      </c>
    </row>
    <row r="4781" spans="1:17" ht="26" x14ac:dyDescent="0.35">
      <c r="A4781" s="1597"/>
      <c r="B4781" s="568" t="s">
        <v>396</v>
      </c>
      <c r="C4781" s="568" t="s">
        <v>399</v>
      </c>
      <c r="D4781" s="709" t="s">
        <v>322</v>
      </c>
      <c r="E4781" s="709" t="s">
        <v>228</v>
      </c>
      <c r="F4781" s="709" t="s">
        <v>229</v>
      </c>
      <c r="G4781" s="568" t="s">
        <v>9</v>
      </c>
      <c r="H4781" s="568" t="s">
        <v>10</v>
      </c>
      <c r="I4781" s="568" t="s">
        <v>9</v>
      </c>
      <c r="J4781" s="568" t="s">
        <v>10</v>
      </c>
      <c r="K4781" s="568" t="s">
        <v>11</v>
      </c>
      <c r="L4781" s="568" t="s">
        <v>12</v>
      </c>
      <c r="M4781" s="606" t="s">
        <v>13</v>
      </c>
      <c r="N4781" s="606" t="s">
        <v>14</v>
      </c>
      <c r="O4781" s="606" t="s">
        <v>15</v>
      </c>
      <c r="P4781" s="1579"/>
      <c r="Q4781" s="1579"/>
    </row>
    <row r="4782" spans="1:17" x14ac:dyDescent="0.35">
      <c r="A4782" s="735">
        <v>1</v>
      </c>
      <c r="B4782" s="697">
        <v>38.880000000000003</v>
      </c>
      <c r="C4782" s="874">
        <v>33.28</v>
      </c>
      <c r="D4782" s="626">
        <v>33.159999999999997</v>
      </c>
      <c r="E4782" s="707">
        <v>0</v>
      </c>
      <c r="F4782" s="707">
        <v>0</v>
      </c>
      <c r="G4782" s="886">
        <v>39</v>
      </c>
      <c r="H4782" s="691">
        <v>18</v>
      </c>
      <c r="I4782" s="739">
        <v>78</v>
      </c>
      <c r="J4782" s="884">
        <v>28</v>
      </c>
      <c r="K4782" s="627">
        <v>6.7</v>
      </c>
      <c r="L4782" s="691">
        <v>7.1400000000000006</v>
      </c>
      <c r="M4782" s="580">
        <v>1.0900000000000001</v>
      </c>
      <c r="N4782" s="580">
        <v>0.48</v>
      </c>
      <c r="O4782" s="740">
        <f>AVERAGE(M4782:N4782)</f>
        <v>0.78500000000000003</v>
      </c>
      <c r="P4782" s="891">
        <v>10</v>
      </c>
      <c r="Q4782" s="893">
        <v>0</v>
      </c>
    </row>
    <row r="4783" spans="1:17" x14ac:dyDescent="0.35">
      <c r="A4783" s="735">
        <v>2</v>
      </c>
      <c r="B4783" s="627">
        <v>38.44</v>
      </c>
      <c r="C4783" s="875">
        <v>33.24</v>
      </c>
      <c r="D4783" s="626">
        <v>33.24</v>
      </c>
      <c r="E4783" s="707">
        <v>0</v>
      </c>
      <c r="F4783" s="707">
        <v>0</v>
      </c>
      <c r="G4783" s="776">
        <v>40</v>
      </c>
      <c r="H4783" s="572">
        <v>18.399999999999999</v>
      </c>
      <c r="I4783" s="604">
        <v>87</v>
      </c>
      <c r="J4783" s="884">
        <v>28</v>
      </c>
      <c r="K4783" s="627">
        <v>8.5</v>
      </c>
      <c r="L4783" s="627">
        <v>8.9600000000000009</v>
      </c>
      <c r="M4783" s="580">
        <v>1.25</v>
      </c>
      <c r="N4783" s="580">
        <v>0.57999999999999996</v>
      </c>
      <c r="O4783" s="740">
        <f t="shared" ref="O4783:O4815" si="896">AVERAGE(M4783:N4783)</f>
        <v>0.91500000000000004</v>
      </c>
      <c r="P4783" s="891">
        <v>7.45</v>
      </c>
      <c r="Q4783" s="893">
        <v>0</v>
      </c>
    </row>
    <row r="4784" spans="1:17" x14ac:dyDescent="0.35">
      <c r="A4784" s="594">
        <v>3</v>
      </c>
      <c r="B4784" s="627">
        <v>39.68</v>
      </c>
      <c r="C4784" s="876">
        <v>33.479999999999997</v>
      </c>
      <c r="D4784" s="626">
        <v>33.200000000000003</v>
      </c>
      <c r="E4784" s="707">
        <v>0</v>
      </c>
      <c r="F4784" s="707">
        <v>0</v>
      </c>
      <c r="G4784" s="777">
        <v>41</v>
      </c>
      <c r="H4784" s="583">
        <v>21</v>
      </c>
      <c r="I4784" s="877">
        <v>83</v>
      </c>
      <c r="J4784" s="884">
        <v>24</v>
      </c>
      <c r="K4784" s="627">
        <v>8.3000000000000007</v>
      </c>
      <c r="L4784" s="627">
        <v>9.0399999999999991</v>
      </c>
      <c r="M4784" s="580">
        <v>1.19</v>
      </c>
      <c r="N4784" s="580">
        <v>0.45</v>
      </c>
      <c r="O4784" s="740">
        <f t="shared" si="896"/>
        <v>0.82</v>
      </c>
      <c r="P4784" s="891">
        <v>9.4499999999999993</v>
      </c>
      <c r="Q4784" s="893">
        <v>0</v>
      </c>
    </row>
    <row r="4785" spans="1:17" x14ac:dyDescent="0.35">
      <c r="A4785" s="594">
        <v>4</v>
      </c>
      <c r="B4785" s="627">
        <v>32.68</v>
      </c>
      <c r="C4785" s="874">
        <v>33.56</v>
      </c>
      <c r="D4785" s="626">
        <v>33.36</v>
      </c>
      <c r="E4785" s="707">
        <v>0</v>
      </c>
      <c r="F4785" s="707">
        <v>0</v>
      </c>
      <c r="G4785" s="778">
        <v>39.200000000000003</v>
      </c>
      <c r="H4785" s="579">
        <v>20.6</v>
      </c>
      <c r="I4785" s="877">
        <v>75</v>
      </c>
      <c r="J4785" s="884">
        <v>32</v>
      </c>
      <c r="K4785" s="627">
        <v>7.2</v>
      </c>
      <c r="L4785" s="627">
        <v>8.9</v>
      </c>
      <c r="M4785" s="580">
        <v>1.1599999999999999</v>
      </c>
      <c r="N4785" s="580">
        <v>0.46</v>
      </c>
      <c r="O4785" s="740">
        <f t="shared" si="896"/>
        <v>0.80999999999999994</v>
      </c>
      <c r="P4785" s="891">
        <v>10</v>
      </c>
      <c r="Q4785" s="893">
        <v>0</v>
      </c>
    </row>
    <row r="4786" spans="1:17" x14ac:dyDescent="0.35">
      <c r="A4786" s="594">
        <v>5</v>
      </c>
      <c r="B4786" s="627">
        <v>39.76</v>
      </c>
      <c r="C4786" s="874">
        <v>33.799999999999997</v>
      </c>
      <c r="D4786" s="626">
        <v>33.6</v>
      </c>
      <c r="E4786" s="707">
        <v>0</v>
      </c>
      <c r="F4786" s="707">
        <v>0</v>
      </c>
      <c r="G4786" s="777">
        <v>40.200000000000003</v>
      </c>
      <c r="H4786" s="583">
        <v>21.6</v>
      </c>
      <c r="I4786" s="877">
        <v>87</v>
      </c>
      <c r="J4786" s="884">
        <v>33</v>
      </c>
      <c r="K4786" s="627">
        <v>7</v>
      </c>
      <c r="L4786" s="627">
        <v>10.58</v>
      </c>
      <c r="M4786" s="580">
        <v>1.57</v>
      </c>
      <c r="N4786" s="580">
        <v>0.49</v>
      </c>
      <c r="O4786" s="740">
        <f t="shared" si="896"/>
        <v>1.03</v>
      </c>
      <c r="P4786" s="891">
        <v>9.4499999999999993</v>
      </c>
      <c r="Q4786" s="893">
        <v>0</v>
      </c>
    </row>
    <row r="4787" spans="1:17" x14ac:dyDescent="0.35">
      <c r="A4787" s="594">
        <v>6</v>
      </c>
      <c r="B4787" s="627">
        <v>39.72</v>
      </c>
      <c r="C4787" s="874">
        <v>33.76</v>
      </c>
      <c r="D4787" s="626">
        <v>33.64</v>
      </c>
      <c r="E4787" s="707">
        <v>0</v>
      </c>
      <c r="F4787" s="707">
        <v>0</v>
      </c>
      <c r="G4787" s="777">
        <v>40.6</v>
      </c>
      <c r="H4787" s="583">
        <v>20.079999999999998</v>
      </c>
      <c r="I4787" s="877">
        <v>79</v>
      </c>
      <c r="J4787" s="884">
        <v>34</v>
      </c>
      <c r="K4787" s="627">
        <v>8.1999999999999993</v>
      </c>
      <c r="L4787" s="627">
        <v>8.82</v>
      </c>
      <c r="M4787" s="580">
        <v>1.19</v>
      </c>
      <c r="N4787" s="580">
        <v>0.57999999999999996</v>
      </c>
      <c r="O4787" s="740">
        <f t="shared" si="896"/>
        <v>0.88500000000000001</v>
      </c>
      <c r="P4787" s="891">
        <v>9.3000000000000007</v>
      </c>
      <c r="Q4787" s="893">
        <v>0</v>
      </c>
    </row>
    <row r="4788" spans="1:17" x14ac:dyDescent="0.35">
      <c r="A4788" s="594">
        <v>7</v>
      </c>
      <c r="B4788" s="627">
        <v>40.24</v>
      </c>
      <c r="C4788" s="874">
        <v>34.36</v>
      </c>
      <c r="D4788" s="626">
        <v>33.92</v>
      </c>
      <c r="E4788" s="707">
        <v>0</v>
      </c>
      <c r="F4788" s="707">
        <v>0</v>
      </c>
      <c r="G4788" s="777">
        <v>40</v>
      </c>
      <c r="H4788" s="583">
        <v>20.2</v>
      </c>
      <c r="I4788" s="877">
        <v>88</v>
      </c>
      <c r="J4788" s="884">
        <v>28</v>
      </c>
      <c r="K4788" s="627">
        <v>8.1999999999999993</v>
      </c>
      <c r="L4788" s="627">
        <v>9.0400000000000009</v>
      </c>
      <c r="M4788" s="581">
        <v>1.1200000000000001</v>
      </c>
      <c r="N4788" s="580">
        <v>0.6</v>
      </c>
      <c r="O4788" s="740">
        <f t="shared" si="896"/>
        <v>0.8600000000000001</v>
      </c>
      <c r="P4788" s="891">
        <v>7.4</v>
      </c>
      <c r="Q4788" s="893">
        <v>0</v>
      </c>
    </row>
    <row r="4789" spans="1:17" x14ac:dyDescent="0.35">
      <c r="A4789" s="594">
        <v>8</v>
      </c>
      <c r="B4789" s="627">
        <v>34.4</v>
      </c>
      <c r="C4789" s="874">
        <v>33.700000000000003</v>
      </c>
      <c r="D4789" s="626">
        <v>33.840000000000003</v>
      </c>
      <c r="E4789" s="707">
        <v>0</v>
      </c>
      <c r="F4789" s="707">
        <v>0</v>
      </c>
      <c r="G4789" s="777">
        <v>38</v>
      </c>
      <c r="H4789" s="583">
        <v>23</v>
      </c>
      <c r="I4789" s="877">
        <v>73</v>
      </c>
      <c r="J4789" s="884">
        <v>51</v>
      </c>
      <c r="K4789" s="627">
        <v>5</v>
      </c>
      <c r="L4789" s="627">
        <v>6.98</v>
      </c>
      <c r="M4789" s="581">
        <v>1.78</v>
      </c>
      <c r="N4789" s="581">
        <v>0.68</v>
      </c>
      <c r="O4789" s="740">
        <f t="shared" si="896"/>
        <v>1.23</v>
      </c>
      <c r="P4789" s="891">
        <v>2.4500000000000002</v>
      </c>
      <c r="Q4789" s="893">
        <v>0</v>
      </c>
    </row>
    <row r="4790" spans="1:17" x14ac:dyDescent="0.35">
      <c r="A4790" s="594">
        <v>9</v>
      </c>
      <c r="B4790" s="627">
        <v>30.4</v>
      </c>
      <c r="C4790" s="874">
        <v>32.200000000000003</v>
      </c>
      <c r="D4790" s="626">
        <v>32.64</v>
      </c>
      <c r="E4790" s="707">
        <v>0</v>
      </c>
      <c r="F4790" s="707">
        <v>0</v>
      </c>
      <c r="G4790" s="777">
        <v>34.200000000000003</v>
      </c>
      <c r="H4790" s="583">
        <v>23.8</v>
      </c>
      <c r="I4790" s="877">
        <v>77</v>
      </c>
      <c r="J4790" s="884">
        <v>42</v>
      </c>
      <c r="K4790" s="627">
        <v>2.8</v>
      </c>
      <c r="L4790" s="627">
        <v>4.5999999999999996</v>
      </c>
      <c r="M4790" s="581">
        <v>1.72</v>
      </c>
      <c r="N4790" s="580">
        <v>0.45</v>
      </c>
      <c r="O4790" s="740">
        <f t="shared" si="896"/>
        <v>1.085</v>
      </c>
      <c r="P4790" s="891">
        <v>1.2</v>
      </c>
      <c r="Q4790" s="707">
        <v>2.1</v>
      </c>
    </row>
    <row r="4791" spans="1:17" x14ac:dyDescent="0.35">
      <c r="A4791" s="735">
        <v>10</v>
      </c>
      <c r="B4791" s="627">
        <v>35.880000000000003</v>
      </c>
      <c r="C4791" s="874">
        <v>32.119999999999997</v>
      </c>
      <c r="D4791" s="626">
        <v>32.159999999999997</v>
      </c>
      <c r="E4791" s="707">
        <v>0</v>
      </c>
      <c r="F4791" s="707">
        <v>0</v>
      </c>
      <c r="G4791" s="777">
        <v>39.799999999999997</v>
      </c>
      <c r="H4791" s="583">
        <v>22.4</v>
      </c>
      <c r="I4791" s="877">
        <v>80</v>
      </c>
      <c r="J4791" s="884">
        <v>37</v>
      </c>
      <c r="K4791" s="627">
        <v>6.2</v>
      </c>
      <c r="L4791" s="627">
        <v>7.92</v>
      </c>
      <c r="M4791" s="581">
        <v>1.23</v>
      </c>
      <c r="N4791" s="580">
        <v>0.63</v>
      </c>
      <c r="O4791" s="740">
        <f t="shared" si="896"/>
        <v>0.92999999999999994</v>
      </c>
      <c r="P4791" s="891">
        <v>5.45</v>
      </c>
      <c r="Q4791" s="893">
        <v>0</v>
      </c>
    </row>
    <row r="4792" spans="1:17" x14ac:dyDescent="0.35">
      <c r="A4792" s="580" t="s">
        <v>16</v>
      </c>
      <c r="B4792" s="626">
        <f>SUM(B4782:B4791)</f>
        <v>370.07999999999993</v>
      </c>
      <c r="C4792" s="626">
        <f>SUM(C4782:C4791)</f>
        <v>333.5</v>
      </c>
      <c r="D4792" s="626">
        <f>SUM(D4782:D4791)</f>
        <v>332.76</v>
      </c>
      <c r="E4792" s="626"/>
      <c r="F4792" s="626"/>
      <c r="G4792" s="626">
        <f t="shared" ref="G4792:N4792" si="897">SUM(G4782:G4791)</f>
        <v>392</v>
      </c>
      <c r="H4792" s="626">
        <f t="shared" si="897"/>
        <v>209.08</v>
      </c>
      <c r="I4792" s="626">
        <f t="shared" si="897"/>
        <v>807</v>
      </c>
      <c r="J4792" s="626">
        <f t="shared" si="897"/>
        <v>337</v>
      </c>
      <c r="K4792" s="626">
        <f t="shared" si="897"/>
        <v>68.100000000000009</v>
      </c>
      <c r="L4792" s="626">
        <f t="shared" si="897"/>
        <v>81.97999999999999</v>
      </c>
      <c r="M4792" s="626">
        <f t="shared" si="897"/>
        <v>13.3</v>
      </c>
      <c r="N4792" s="626">
        <f t="shared" si="897"/>
        <v>5.4</v>
      </c>
      <c r="O4792" s="740">
        <f t="shared" si="896"/>
        <v>9.3500000000000014</v>
      </c>
      <c r="P4792" s="626">
        <f>SUM(P4782:P4791)</f>
        <v>72.149999999999991</v>
      </c>
      <c r="Q4792" s="626"/>
    </row>
    <row r="4793" spans="1:17" x14ac:dyDescent="0.35">
      <c r="A4793" s="580" t="s">
        <v>18</v>
      </c>
      <c r="B4793" s="626">
        <f>AVERAGE(B4782:B4791)</f>
        <v>37.007999999999996</v>
      </c>
      <c r="C4793" s="626">
        <f>AVERAGE(C4782:C4791)</f>
        <v>33.35</v>
      </c>
      <c r="D4793" s="626">
        <f>AVERAGE(D4782:D4791)</f>
        <v>33.275999999999996</v>
      </c>
      <c r="E4793" s="626"/>
      <c r="F4793" s="626"/>
      <c r="G4793" s="626">
        <f t="shared" ref="G4793:N4793" si="898">AVERAGE(G4782:G4791)</f>
        <v>39.200000000000003</v>
      </c>
      <c r="H4793" s="626">
        <f t="shared" si="898"/>
        <v>20.908000000000001</v>
      </c>
      <c r="I4793" s="626">
        <f t="shared" si="898"/>
        <v>80.7</v>
      </c>
      <c r="J4793" s="626">
        <f t="shared" si="898"/>
        <v>33.700000000000003</v>
      </c>
      <c r="K4793" s="626">
        <f t="shared" si="898"/>
        <v>6.8100000000000005</v>
      </c>
      <c r="L4793" s="626">
        <f t="shared" si="898"/>
        <v>8.1979999999999986</v>
      </c>
      <c r="M4793" s="626">
        <f t="shared" si="898"/>
        <v>1.33</v>
      </c>
      <c r="N4793" s="626">
        <f t="shared" si="898"/>
        <v>0.54</v>
      </c>
      <c r="O4793" s="740">
        <f t="shared" si="896"/>
        <v>0.93500000000000005</v>
      </c>
      <c r="P4793" s="626">
        <f>AVERAGE(P4782:P4791)</f>
        <v>7.214999999999999</v>
      </c>
      <c r="Q4793" s="626"/>
    </row>
    <row r="4794" spans="1:17" x14ac:dyDescent="0.35">
      <c r="A4794" s="735">
        <v>11</v>
      </c>
      <c r="B4794" s="894">
        <v>37.4</v>
      </c>
      <c r="C4794" s="895">
        <v>33.200000000000003</v>
      </c>
      <c r="D4794" s="894">
        <v>32.700000000000003</v>
      </c>
      <c r="E4794" s="707">
        <v>0</v>
      </c>
      <c r="F4794" s="707">
        <v>0</v>
      </c>
      <c r="G4794" s="896">
        <v>39.799999999999997</v>
      </c>
      <c r="H4794" s="769">
        <v>21.8</v>
      </c>
      <c r="I4794" s="877">
        <v>84</v>
      </c>
      <c r="J4794" s="884">
        <v>52</v>
      </c>
      <c r="K4794" s="627">
        <v>7</v>
      </c>
      <c r="L4794" s="627">
        <v>8.0399999999999991</v>
      </c>
      <c r="M4794" s="581">
        <v>1.24</v>
      </c>
      <c r="N4794" s="581">
        <v>0.46</v>
      </c>
      <c r="O4794" s="740">
        <f t="shared" si="896"/>
        <v>0.85</v>
      </c>
      <c r="P4794" s="897">
        <v>5.3</v>
      </c>
      <c r="Q4794" s="893">
        <v>0</v>
      </c>
    </row>
    <row r="4795" spans="1:17" x14ac:dyDescent="0.35">
      <c r="A4795" s="594">
        <v>12</v>
      </c>
      <c r="B4795" s="894">
        <v>39.119999999999997</v>
      </c>
      <c r="C4795" s="895">
        <v>33.520000000000003</v>
      </c>
      <c r="D4795" s="894">
        <v>33.4</v>
      </c>
      <c r="E4795" s="707">
        <v>0</v>
      </c>
      <c r="F4795" s="707">
        <v>0</v>
      </c>
      <c r="G4795" s="898">
        <v>40.4</v>
      </c>
      <c r="H4795" s="769">
        <v>21</v>
      </c>
      <c r="I4795" s="877">
        <v>79</v>
      </c>
      <c r="J4795" s="884">
        <v>26</v>
      </c>
      <c r="K4795" s="627">
        <v>8</v>
      </c>
      <c r="L4795" s="627">
        <v>8.92</v>
      </c>
      <c r="M4795" s="581">
        <v>1.35</v>
      </c>
      <c r="N4795" s="581">
        <v>0.6</v>
      </c>
      <c r="O4795" s="740">
        <f t="shared" si="896"/>
        <v>0.97500000000000009</v>
      </c>
      <c r="P4795" s="897">
        <v>7.3</v>
      </c>
      <c r="Q4795" s="893">
        <v>0</v>
      </c>
    </row>
    <row r="4796" spans="1:17" x14ac:dyDescent="0.35">
      <c r="A4796" s="594">
        <v>13</v>
      </c>
      <c r="B4796" s="894">
        <v>39</v>
      </c>
      <c r="C4796" s="895">
        <v>33.76</v>
      </c>
      <c r="D4796" s="894">
        <v>33.26</v>
      </c>
      <c r="E4796" s="707">
        <v>0</v>
      </c>
      <c r="F4796" s="707">
        <v>0</v>
      </c>
      <c r="G4796" s="899">
        <v>41</v>
      </c>
      <c r="H4796" s="900">
        <v>20.6</v>
      </c>
      <c r="I4796" s="877">
        <v>83</v>
      </c>
      <c r="J4796" s="884">
        <v>30</v>
      </c>
      <c r="K4796" s="675">
        <v>6.6</v>
      </c>
      <c r="L4796" s="675">
        <v>8.2199999999999989</v>
      </c>
      <c r="M4796" s="581">
        <v>1.22</v>
      </c>
      <c r="N4796" s="581">
        <v>0.41</v>
      </c>
      <c r="O4796" s="740">
        <f t="shared" si="896"/>
        <v>0.81499999999999995</v>
      </c>
      <c r="P4796" s="897">
        <v>8</v>
      </c>
      <c r="Q4796" s="897">
        <v>1.4</v>
      </c>
    </row>
    <row r="4797" spans="1:17" x14ac:dyDescent="0.35">
      <c r="A4797" s="594">
        <v>14</v>
      </c>
      <c r="B4797" s="894">
        <v>36.68</v>
      </c>
      <c r="C4797" s="895">
        <v>33.880000000000003</v>
      </c>
      <c r="D4797" s="894">
        <v>33.479999999999997</v>
      </c>
      <c r="E4797" s="707">
        <v>0</v>
      </c>
      <c r="F4797" s="707">
        <v>0</v>
      </c>
      <c r="G4797" s="899">
        <v>39</v>
      </c>
      <c r="H4797" s="900">
        <v>22.2</v>
      </c>
      <c r="I4797" s="877">
        <v>84</v>
      </c>
      <c r="J4797" s="884">
        <v>36</v>
      </c>
      <c r="K4797" s="675">
        <v>5.7</v>
      </c>
      <c r="L4797" s="675">
        <v>8.36</v>
      </c>
      <c r="M4797" s="671">
        <v>1.25</v>
      </c>
      <c r="N4797" s="581">
        <v>0.36</v>
      </c>
      <c r="O4797" s="740">
        <f t="shared" si="896"/>
        <v>0.80499999999999994</v>
      </c>
      <c r="P4797" s="897">
        <v>7.5</v>
      </c>
      <c r="Q4797" s="893">
        <v>0</v>
      </c>
    </row>
    <row r="4798" spans="1:17" x14ac:dyDescent="0.35">
      <c r="A4798" s="594">
        <v>15</v>
      </c>
      <c r="B4798" s="894">
        <v>37.78</v>
      </c>
      <c r="C4798" s="895">
        <v>33.6</v>
      </c>
      <c r="D4798" s="894">
        <v>33.159999999999997</v>
      </c>
      <c r="E4798" s="707">
        <v>0</v>
      </c>
      <c r="F4798" s="707">
        <v>0</v>
      </c>
      <c r="G4798" s="899">
        <v>38</v>
      </c>
      <c r="H4798" s="900">
        <v>21.6</v>
      </c>
      <c r="I4798" s="877">
        <v>70</v>
      </c>
      <c r="J4798" s="884">
        <v>41</v>
      </c>
      <c r="K4798" s="627">
        <v>3.2</v>
      </c>
      <c r="L4798" s="627">
        <v>5.68</v>
      </c>
      <c r="M4798" s="671">
        <v>1.58</v>
      </c>
      <c r="N4798" s="671">
        <v>0.76</v>
      </c>
      <c r="O4798" s="740">
        <f t="shared" si="896"/>
        <v>1.17</v>
      </c>
      <c r="P4798" s="901">
        <v>6.05</v>
      </c>
      <c r="Q4798" s="893">
        <v>0</v>
      </c>
    </row>
    <row r="4799" spans="1:17" x14ac:dyDescent="0.35">
      <c r="A4799" s="594">
        <v>16</v>
      </c>
      <c r="B4799" s="894">
        <v>38.880000000000003</v>
      </c>
      <c r="C4799" s="895">
        <v>33.56</v>
      </c>
      <c r="D4799" s="894">
        <v>33.36</v>
      </c>
      <c r="E4799" s="707">
        <v>0</v>
      </c>
      <c r="F4799" s="707">
        <v>0</v>
      </c>
      <c r="G4799" s="902">
        <v>41.6</v>
      </c>
      <c r="H4799" s="880">
        <v>23.2</v>
      </c>
      <c r="I4799" s="877">
        <v>80</v>
      </c>
      <c r="J4799" s="884">
        <v>38</v>
      </c>
      <c r="K4799" s="675">
        <v>8.6</v>
      </c>
      <c r="L4799" s="675">
        <v>10.4</v>
      </c>
      <c r="M4799" s="671">
        <v>1.31</v>
      </c>
      <c r="N4799" s="671">
        <v>0.57999999999999996</v>
      </c>
      <c r="O4799" s="740">
        <f t="shared" si="896"/>
        <v>0.94500000000000006</v>
      </c>
      <c r="P4799" s="901">
        <v>8.4</v>
      </c>
      <c r="Q4799" s="893">
        <v>0</v>
      </c>
    </row>
    <row r="4800" spans="1:17" x14ac:dyDescent="0.35">
      <c r="A4800" s="594">
        <v>17</v>
      </c>
      <c r="B4800" s="627">
        <v>38.6</v>
      </c>
      <c r="C4800" s="634">
        <v>33.200000000000003</v>
      </c>
      <c r="D4800" s="626">
        <v>33.200000000000003</v>
      </c>
      <c r="E4800" s="707">
        <v>0</v>
      </c>
      <c r="F4800" s="707">
        <v>0</v>
      </c>
      <c r="G4800" s="782">
        <v>40.4</v>
      </c>
      <c r="H4800" s="670">
        <v>22.2</v>
      </c>
      <c r="I4800" s="877">
        <v>84</v>
      </c>
      <c r="J4800" s="884">
        <v>36</v>
      </c>
      <c r="K4800" s="675">
        <v>6.8</v>
      </c>
      <c r="L4800" s="675">
        <v>7.8</v>
      </c>
      <c r="M4800" s="630">
        <v>1.39</v>
      </c>
      <c r="N4800" s="671">
        <v>0.53</v>
      </c>
      <c r="O4800" s="740">
        <f t="shared" si="896"/>
        <v>0.96</v>
      </c>
      <c r="P4800" s="678">
        <v>7.15</v>
      </c>
      <c r="Q4800" s="893">
        <v>0</v>
      </c>
    </row>
    <row r="4801" spans="1:17" x14ac:dyDescent="0.35">
      <c r="A4801" s="594">
        <v>18</v>
      </c>
      <c r="B4801" s="627">
        <v>40.36</v>
      </c>
      <c r="C4801" s="772">
        <v>34.24</v>
      </c>
      <c r="D4801" s="626">
        <v>33.72</v>
      </c>
      <c r="E4801" s="707">
        <v>0</v>
      </c>
      <c r="F4801" s="707">
        <v>0</v>
      </c>
      <c r="G4801" s="784">
        <v>40.799999999999997</v>
      </c>
      <c r="H4801" s="670">
        <v>21.8</v>
      </c>
      <c r="I4801" s="877">
        <v>84</v>
      </c>
      <c r="J4801" s="884">
        <v>36</v>
      </c>
      <c r="K4801" s="675">
        <v>7.2</v>
      </c>
      <c r="L4801" s="627">
        <v>9.32</v>
      </c>
      <c r="M4801" s="671">
        <v>1.1100000000000001</v>
      </c>
      <c r="N4801" s="671">
        <v>0.37</v>
      </c>
      <c r="O4801" s="740">
        <f t="shared" si="896"/>
        <v>0.74</v>
      </c>
      <c r="P4801" s="678">
        <v>9.35</v>
      </c>
      <c r="Q4801" s="893">
        <v>0</v>
      </c>
    </row>
    <row r="4802" spans="1:17" x14ac:dyDescent="0.35">
      <c r="A4802" s="594">
        <v>19</v>
      </c>
      <c r="B4802" s="627">
        <v>39.92</v>
      </c>
      <c r="C4802" s="772">
        <v>34.08</v>
      </c>
      <c r="D4802" s="626">
        <v>33.6</v>
      </c>
      <c r="E4802" s="707">
        <v>0</v>
      </c>
      <c r="F4802" s="707">
        <v>0</v>
      </c>
      <c r="G4802" s="782">
        <v>41</v>
      </c>
      <c r="H4802" s="670">
        <v>20.399999999999999</v>
      </c>
      <c r="I4802" s="877">
        <v>79</v>
      </c>
      <c r="J4802" s="884">
        <v>33</v>
      </c>
      <c r="K4802" s="675">
        <v>6.5</v>
      </c>
      <c r="L4802" s="675">
        <v>8.66</v>
      </c>
      <c r="M4802" s="671">
        <v>1.22</v>
      </c>
      <c r="N4802" s="630">
        <v>0.39</v>
      </c>
      <c r="O4802" s="740">
        <f t="shared" si="896"/>
        <v>0.80499999999999994</v>
      </c>
      <c r="P4802" s="678">
        <v>9.3000000000000007</v>
      </c>
      <c r="Q4802" s="893">
        <v>0</v>
      </c>
    </row>
    <row r="4803" spans="1:17" x14ac:dyDescent="0.35">
      <c r="A4803" s="735">
        <v>20</v>
      </c>
      <c r="B4803" s="627">
        <v>40.26</v>
      </c>
      <c r="C4803" s="772">
        <v>34.32</v>
      </c>
      <c r="D4803" s="626">
        <v>33.96</v>
      </c>
      <c r="E4803" s="707">
        <v>0</v>
      </c>
      <c r="F4803" s="707">
        <v>0</v>
      </c>
      <c r="G4803" s="782">
        <v>41</v>
      </c>
      <c r="H4803" s="670">
        <v>21.6</v>
      </c>
      <c r="I4803" s="877">
        <v>75</v>
      </c>
      <c r="J4803" s="884">
        <v>29</v>
      </c>
      <c r="K4803" s="675">
        <v>5.2</v>
      </c>
      <c r="L4803" s="675">
        <v>8.26</v>
      </c>
      <c r="M4803" s="671">
        <v>1.19</v>
      </c>
      <c r="N4803" s="630">
        <v>0.42</v>
      </c>
      <c r="O4803" s="740">
        <f t="shared" si="896"/>
        <v>0.80499999999999994</v>
      </c>
      <c r="P4803" s="891">
        <v>10</v>
      </c>
      <c r="Q4803" s="893">
        <v>0</v>
      </c>
    </row>
    <row r="4804" spans="1:17" x14ac:dyDescent="0.35">
      <c r="A4804" s="580" t="s">
        <v>16</v>
      </c>
      <c r="B4804" s="894">
        <f t="shared" ref="B4804:N4804" si="899">SUM(B4794:B4803)</f>
        <v>388</v>
      </c>
      <c r="C4804" s="894">
        <f t="shared" si="899"/>
        <v>337.35999999999996</v>
      </c>
      <c r="D4804" s="894">
        <f t="shared" si="899"/>
        <v>333.84</v>
      </c>
      <c r="E4804" s="894">
        <f t="shared" si="899"/>
        <v>0</v>
      </c>
      <c r="F4804" s="894">
        <f t="shared" si="899"/>
        <v>0</v>
      </c>
      <c r="G4804" s="894">
        <f t="shared" si="899"/>
        <v>403</v>
      </c>
      <c r="H4804" s="894">
        <f t="shared" si="899"/>
        <v>216.39999999999998</v>
      </c>
      <c r="I4804" s="894">
        <f t="shared" si="899"/>
        <v>802</v>
      </c>
      <c r="J4804" s="894">
        <f t="shared" si="899"/>
        <v>357</v>
      </c>
      <c r="K4804" s="894">
        <f t="shared" si="899"/>
        <v>64.8</v>
      </c>
      <c r="L4804" s="894">
        <f t="shared" si="899"/>
        <v>83.66</v>
      </c>
      <c r="M4804" s="894">
        <f t="shared" si="899"/>
        <v>12.86</v>
      </c>
      <c r="N4804" s="894">
        <f t="shared" si="899"/>
        <v>4.88</v>
      </c>
      <c r="O4804" s="740">
        <f t="shared" si="896"/>
        <v>8.8699999999999992</v>
      </c>
      <c r="P4804" s="894">
        <f>SUM(P4794:P4803)</f>
        <v>78.349999999999994</v>
      </c>
      <c r="Q4804" s="894"/>
    </row>
    <row r="4805" spans="1:17" x14ac:dyDescent="0.35">
      <c r="A4805" s="580" t="s">
        <v>18</v>
      </c>
      <c r="B4805" s="894">
        <f t="shared" ref="B4805:N4805" si="900">AVERAGE(B4794:B4803)</f>
        <v>38.799999999999997</v>
      </c>
      <c r="C4805" s="894">
        <f t="shared" si="900"/>
        <v>33.735999999999997</v>
      </c>
      <c r="D4805" s="894">
        <f t="shared" si="900"/>
        <v>33.384</v>
      </c>
      <c r="E4805" s="894">
        <f t="shared" si="900"/>
        <v>0</v>
      </c>
      <c r="F4805" s="894">
        <f t="shared" si="900"/>
        <v>0</v>
      </c>
      <c r="G4805" s="894">
        <f t="shared" si="900"/>
        <v>40.299999999999997</v>
      </c>
      <c r="H4805" s="894">
        <f t="shared" si="900"/>
        <v>21.639999999999997</v>
      </c>
      <c r="I4805" s="894">
        <f t="shared" si="900"/>
        <v>80.2</v>
      </c>
      <c r="J4805" s="894">
        <f t="shared" si="900"/>
        <v>35.700000000000003</v>
      </c>
      <c r="K4805" s="894">
        <f t="shared" si="900"/>
        <v>6.4799999999999995</v>
      </c>
      <c r="L4805" s="894">
        <f t="shared" si="900"/>
        <v>8.3659999999999997</v>
      </c>
      <c r="M4805" s="894">
        <f t="shared" si="900"/>
        <v>1.286</v>
      </c>
      <c r="N4805" s="894">
        <f t="shared" si="900"/>
        <v>0.48799999999999999</v>
      </c>
      <c r="O4805" s="740">
        <f t="shared" si="896"/>
        <v>0.88700000000000001</v>
      </c>
      <c r="P4805" s="894">
        <f>AVERAGE(P4794:P4803)</f>
        <v>7.8349999999999991</v>
      </c>
      <c r="Q4805" s="894"/>
    </row>
    <row r="4806" spans="1:17" x14ac:dyDescent="0.35">
      <c r="A4806" s="735">
        <v>21</v>
      </c>
      <c r="B4806" s="627">
        <v>39.799999999999997</v>
      </c>
      <c r="C4806" s="772">
        <v>34.6</v>
      </c>
      <c r="D4806" s="626">
        <v>34.08</v>
      </c>
      <c r="E4806" s="707">
        <v>0</v>
      </c>
      <c r="F4806" s="707">
        <v>0</v>
      </c>
      <c r="G4806" s="782">
        <v>40.799999999999997</v>
      </c>
      <c r="H4806" s="670">
        <v>22.2</v>
      </c>
      <c r="I4806" s="877">
        <v>77</v>
      </c>
      <c r="J4806" s="884">
        <v>36</v>
      </c>
      <c r="K4806" s="675">
        <v>5.2</v>
      </c>
      <c r="L4806" s="675">
        <v>8.56</v>
      </c>
      <c r="M4806" s="580">
        <v>1.27</v>
      </c>
      <c r="N4806" s="580">
        <v>0.36</v>
      </c>
      <c r="O4806" s="740">
        <f t="shared" si="896"/>
        <v>0.81499999999999995</v>
      </c>
      <c r="P4806" s="678">
        <v>7.48</v>
      </c>
      <c r="Q4806" s="893">
        <v>0</v>
      </c>
    </row>
    <row r="4807" spans="1:17" x14ac:dyDescent="0.35">
      <c r="A4807" s="594">
        <v>22</v>
      </c>
      <c r="B4807" s="627">
        <v>38.159999999999997</v>
      </c>
      <c r="C4807" s="772">
        <v>33.92</v>
      </c>
      <c r="D4807" s="626">
        <v>34</v>
      </c>
      <c r="E4807" s="707">
        <v>0</v>
      </c>
      <c r="F4807" s="707">
        <v>0</v>
      </c>
      <c r="G4807" s="782">
        <v>41.4</v>
      </c>
      <c r="H4807" s="670">
        <v>22</v>
      </c>
      <c r="I4807" s="739">
        <v>79</v>
      </c>
      <c r="J4807" s="885">
        <v>32</v>
      </c>
      <c r="K4807" s="675">
        <v>7</v>
      </c>
      <c r="L4807" s="675">
        <v>8.84</v>
      </c>
      <c r="M4807" s="740">
        <v>1.1599999999999999</v>
      </c>
      <c r="N4807" s="740">
        <v>0.44</v>
      </c>
      <c r="O4807" s="740">
        <f t="shared" si="896"/>
        <v>0.79999999999999993</v>
      </c>
      <c r="P4807" s="678">
        <v>3.3</v>
      </c>
      <c r="Q4807" s="893">
        <v>0</v>
      </c>
    </row>
    <row r="4808" spans="1:17" x14ac:dyDescent="0.35">
      <c r="A4808" s="594">
        <v>23</v>
      </c>
      <c r="B4808" s="627">
        <v>38.479999999999997</v>
      </c>
      <c r="C4808" s="627">
        <v>33.840000000000003</v>
      </c>
      <c r="D4808" s="627">
        <v>33.36</v>
      </c>
      <c r="E4808" s="707">
        <v>0</v>
      </c>
      <c r="F4808" s="707">
        <v>0</v>
      </c>
      <c r="G4808" s="782">
        <v>41.4</v>
      </c>
      <c r="H4808" s="670">
        <v>22</v>
      </c>
      <c r="I4808" s="878">
        <v>83</v>
      </c>
      <c r="J4808" s="885">
        <v>27</v>
      </c>
      <c r="K4808" s="675">
        <v>7</v>
      </c>
      <c r="L4808" s="675">
        <v>8.1999999999999993</v>
      </c>
      <c r="M4808" s="740">
        <v>1.02</v>
      </c>
      <c r="N4808" s="740">
        <v>0.4</v>
      </c>
      <c r="O4808" s="740">
        <f t="shared" si="896"/>
        <v>0.71</v>
      </c>
      <c r="P4808" s="678">
        <v>10</v>
      </c>
      <c r="Q4808" s="893">
        <v>0</v>
      </c>
    </row>
    <row r="4809" spans="1:17" x14ac:dyDescent="0.35">
      <c r="A4809" s="594">
        <v>24</v>
      </c>
      <c r="B4809" s="627">
        <v>39.840000000000003</v>
      </c>
      <c r="C4809" s="627">
        <v>33.96</v>
      </c>
      <c r="D4809" s="627">
        <v>33.56</v>
      </c>
      <c r="E4809" s="707">
        <v>0</v>
      </c>
      <c r="F4809" s="707">
        <v>0</v>
      </c>
      <c r="G4809" s="782">
        <v>41</v>
      </c>
      <c r="H4809" s="670">
        <v>21.2</v>
      </c>
      <c r="I4809" s="739">
        <v>71</v>
      </c>
      <c r="J4809" s="739">
        <v>27</v>
      </c>
      <c r="K4809" s="675">
        <v>6.2</v>
      </c>
      <c r="L4809" s="627">
        <v>7.04</v>
      </c>
      <c r="M4809" s="740">
        <v>1.1200000000000001</v>
      </c>
      <c r="N4809" s="740">
        <v>1.92</v>
      </c>
      <c r="O4809" s="740">
        <f t="shared" si="896"/>
        <v>1.52</v>
      </c>
      <c r="P4809" s="678">
        <v>8.3000000000000007</v>
      </c>
      <c r="Q4809" s="893">
        <v>0</v>
      </c>
    </row>
    <row r="4810" spans="1:17" x14ac:dyDescent="0.35">
      <c r="A4810" s="594">
        <v>25</v>
      </c>
      <c r="B4810" s="627">
        <v>38.76</v>
      </c>
      <c r="C4810" s="627">
        <v>34.200000000000003</v>
      </c>
      <c r="D4810" s="627">
        <v>33.799999999999997</v>
      </c>
      <c r="E4810" s="707">
        <v>0</v>
      </c>
      <c r="F4810" s="707">
        <v>0</v>
      </c>
      <c r="G4810" s="778">
        <v>40.200000000000003</v>
      </c>
      <c r="H4810" s="583">
        <v>20.38</v>
      </c>
      <c r="I4810" s="739">
        <v>88</v>
      </c>
      <c r="J4810" s="739">
        <v>29</v>
      </c>
      <c r="K4810" s="627">
        <v>7</v>
      </c>
      <c r="L4810" s="627">
        <v>8.84</v>
      </c>
      <c r="M4810" s="740">
        <v>1.1599999999999999</v>
      </c>
      <c r="N4810" s="740">
        <v>0.41</v>
      </c>
      <c r="O4810" s="740">
        <f t="shared" si="896"/>
        <v>0.78499999999999992</v>
      </c>
      <c r="P4810" s="626">
        <v>6.3</v>
      </c>
      <c r="Q4810" s="707">
        <v>3.8</v>
      </c>
    </row>
    <row r="4811" spans="1:17" x14ac:dyDescent="0.35">
      <c r="A4811" s="594">
        <v>26</v>
      </c>
      <c r="B4811" s="627">
        <v>33.92</v>
      </c>
      <c r="C4811" s="627">
        <v>33.64</v>
      </c>
      <c r="D4811" s="627">
        <v>33.4</v>
      </c>
      <c r="E4811" s="707">
        <v>0</v>
      </c>
      <c r="F4811" s="707">
        <v>0</v>
      </c>
      <c r="G4811" s="777">
        <v>40.4</v>
      </c>
      <c r="H4811" s="583">
        <v>21.2</v>
      </c>
      <c r="I4811" s="739">
        <v>87</v>
      </c>
      <c r="J4811" s="739">
        <v>30</v>
      </c>
      <c r="K4811" s="675">
        <v>5.8</v>
      </c>
      <c r="L4811" s="627">
        <v>7.62</v>
      </c>
      <c r="M4811" s="740">
        <v>1.1200000000000001</v>
      </c>
      <c r="N4811" s="740">
        <v>0.56000000000000005</v>
      </c>
      <c r="O4811" s="740">
        <f t="shared" si="896"/>
        <v>0.84000000000000008</v>
      </c>
      <c r="P4811" s="626">
        <v>6.15</v>
      </c>
      <c r="Q4811" s="893">
        <v>0</v>
      </c>
    </row>
    <row r="4812" spans="1:17" x14ac:dyDescent="0.35">
      <c r="A4812" s="594">
        <v>27</v>
      </c>
      <c r="B4812" s="627">
        <v>37</v>
      </c>
      <c r="C4812" s="627">
        <v>33.200000000000003</v>
      </c>
      <c r="D4812" s="627">
        <v>33</v>
      </c>
      <c r="E4812" s="707">
        <v>0</v>
      </c>
      <c r="F4812" s="707">
        <v>0</v>
      </c>
      <c r="G4812" s="777">
        <v>41</v>
      </c>
      <c r="H4812" s="583">
        <v>20.2</v>
      </c>
      <c r="I4812" s="739">
        <v>74</v>
      </c>
      <c r="J4812" s="739">
        <v>27</v>
      </c>
      <c r="K4812" s="627">
        <v>5.6</v>
      </c>
      <c r="L4812" s="627">
        <v>7.44</v>
      </c>
      <c r="M4812" s="740">
        <v>1.06</v>
      </c>
      <c r="N4812" s="740">
        <v>1.25</v>
      </c>
      <c r="O4812" s="740">
        <f t="shared" si="896"/>
        <v>1.155</v>
      </c>
      <c r="P4812" s="626">
        <v>9.3000000000000007</v>
      </c>
      <c r="Q4812" s="893">
        <v>0</v>
      </c>
    </row>
    <row r="4813" spans="1:17" x14ac:dyDescent="0.35">
      <c r="A4813" s="594">
        <v>28</v>
      </c>
      <c r="B4813" s="627">
        <v>40</v>
      </c>
      <c r="C4813" s="627">
        <v>34.6</v>
      </c>
      <c r="D4813" s="627">
        <v>33.799999999999997</v>
      </c>
      <c r="E4813" s="707">
        <v>0</v>
      </c>
      <c r="F4813" s="707">
        <v>0</v>
      </c>
      <c r="G4813" s="777">
        <v>37.4</v>
      </c>
      <c r="H4813" s="583">
        <v>23.4</v>
      </c>
      <c r="I4813" s="739">
        <v>92</v>
      </c>
      <c r="J4813" s="739">
        <v>41</v>
      </c>
      <c r="K4813" s="627">
        <v>4.8</v>
      </c>
      <c r="L4813" s="790">
        <v>6.96</v>
      </c>
      <c r="M4813" s="740">
        <v>1.66</v>
      </c>
      <c r="N4813" s="740">
        <v>0.36</v>
      </c>
      <c r="O4813" s="740">
        <f t="shared" si="896"/>
        <v>1.01</v>
      </c>
      <c r="P4813" s="626">
        <v>9.1</v>
      </c>
      <c r="Q4813" s="893">
        <v>0</v>
      </c>
    </row>
    <row r="4814" spans="1:17" x14ac:dyDescent="0.35">
      <c r="A4814" s="594">
        <v>29</v>
      </c>
      <c r="B4814" s="789">
        <v>40.4</v>
      </c>
      <c r="C4814" s="790">
        <v>34.24</v>
      </c>
      <c r="D4814" s="790">
        <v>33.6</v>
      </c>
      <c r="E4814" s="707">
        <v>0</v>
      </c>
      <c r="F4814" s="707">
        <v>0</v>
      </c>
      <c r="G4814" s="792">
        <v>40.799999999999997</v>
      </c>
      <c r="H4814" s="793">
        <v>22.6</v>
      </c>
      <c r="I4814" s="739">
        <v>84</v>
      </c>
      <c r="J4814" s="739">
        <v>36</v>
      </c>
      <c r="K4814" s="790">
        <v>5.7</v>
      </c>
      <c r="L4814" s="795">
        <v>6.8</v>
      </c>
      <c r="M4814" s="740">
        <v>1.25</v>
      </c>
      <c r="N4814" s="740">
        <v>0.31</v>
      </c>
      <c r="O4814" s="740">
        <f t="shared" si="896"/>
        <v>0.78</v>
      </c>
      <c r="P4814" s="903">
        <v>10</v>
      </c>
      <c r="Q4814" s="893">
        <v>0</v>
      </c>
    </row>
    <row r="4815" spans="1:17" x14ac:dyDescent="0.35">
      <c r="A4815" s="594">
        <v>30</v>
      </c>
      <c r="B4815" s="798">
        <v>40.799999999999997</v>
      </c>
      <c r="C4815" s="790">
        <v>34.36</v>
      </c>
      <c r="D4815" s="799">
        <v>33.72</v>
      </c>
      <c r="E4815" s="707">
        <v>0</v>
      </c>
      <c r="F4815" s="707">
        <v>0</v>
      </c>
      <c r="G4815" s="801">
        <v>40.799999999999997</v>
      </c>
      <c r="H4815" s="802">
        <v>21.8</v>
      </c>
      <c r="I4815" s="739">
        <v>72</v>
      </c>
      <c r="J4815" s="739">
        <v>29</v>
      </c>
      <c r="K4815" s="790">
        <v>5.4</v>
      </c>
      <c r="L4815" s="790">
        <v>8.3800000000000008</v>
      </c>
      <c r="M4815" s="740">
        <v>1.18</v>
      </c>
      <c r="N4815" s="740">
        <v>0.26</v>
      </c>
      <c r="O4815" s="740">
        <f t="shared" si="896"/>
        <v>0.72</v>
      </c>
      <c r="P4815" s="903">
        <v>9.3000000000000007</v>
      </c>
      <c r="Q4815" s="893">
        <v>0</v>
      </c>
    </row>
    <row r="4816" spans="1:17" x14ac:dyDescent="0.35">
      <c r="A4816" s="580" t="s">
        <v>16</v>
      </c>
      <c r="B4816" s="798">
        <f>SUM(B4806:B4815)</f>
        <v>387.15999999999997</v>
      </c>
      <c r="C4816" s="798">
        <f>SUM(C4806:C4815)</f>
        <v>340.56000000000006</v>
      </c>
      <c r="D4816" s="798">
        <f>SUM(D4806:D4815)</f>
        <v>336.32000000000005</v>
      </c>
      <c r="E4816" s="798"/>
      <c r="F4816" s="798"/>
      <c r="G4816" s="798">
        <f t="shared" ref="G4816:O4816" si="901">SUM(G4806:G4815)</f>
        <v>405.20000000000005</v>
      </c>
      <c r="H4816" s="798">
        <f t="shared" si="901"/>
        <v>216.98</v>
      </c>
      <c r="I4816" s="798">
        <f t="shared" si="901"/>
        <v>807</v>
      </c>
      <c r="J4816" s="798">
        <f t="shared" si="901"/>
        <v>314</v>
      </c>
      <c r="K4816" s="798">
        <f t="shared" si="901"/>
        <v>59.699999999999996</v>
      </c>
      <c r="L4816" s="798">
        <f t="shared" si="901"/>
        <v>78.679999999999993</v>
      </c>
      <c r="M4816" s="798">
        <f t="shared" si="901"/>
        <v>12</v>
      </c>
      <c r="N4816" s="798">
        <f t="shared" si="901"/>
        <v>6.27</v>
      </c>
      <c r="O4816" s="798">
        <f t="shared" si="901"/>
        <v>9.1349999999999998</v>
      </c>
      <c r="P4816" s="798"/>
      <c r="Q4816" s="798"/>
    </row>
    <row r="4817" spans="1:17" x14ac:dyDescent="0.35">
      <c r="A4817" s="580" t="s">
        <v>18</v>
      </c>
      <c r="B4817" s="798">
        <f>AVERAGE(B4806:B4815)</f>
        <v>38.715999999999994</v>
      </c>
      <c r="C4817" s="798">
        <f>AVERAGE(C4806:C4815)</f>
        <v>34.056000000000004</v>
      </c>
      <c r="D4817" s="798">
        <f>AVERAGE(D4806:D4815)</f>
        <v>33.632000000000005</v>
      </c>
      <c r="E4817" s="798"/>
      <c r="F4817" s="798"/>
      <c r="G4817" s="798">
        <f t="shared" ref="G4817:O4817" si="902">AVERAGE(G4806:G4815)</f>
        <v>40.520000000000003</v>
      </c>
      <c r="H4817" s="798">
        <f t="shared" si="902"/>
        <v>21.698</v>
      </c>
      <c r="I4817" s="798">
        <f t="shared" si="902"/>
        <v>80.7</v>
      </c>
      <c r="J4817" s="798">
        <f t="shared" si="902"/>
        <v>31.4</v>
      </c>
      <c r="K4817" s="798">
        <f t="shared" si="902"/>
        <v>5.97</v>
      </c>
      <c r="L4817" s="798">
        <f t="shared" si="902"/>
        <v>7.8679999999999994</v>
      </c>
      <c r="M4817" s="798">
        <f t="shared" si="902"/>
        <v>1.2</v>
      </c>
      <c r="N4817" s="798">
        <f t="shared" si="902"/>
        <v>0.627</v>
      </c>
      <c r="O4817" s="798">
        <f t="shared" si="902"/>
        <v>0.91349999999999998</v>
      </c>
      <c r="P4817" s="798"/>
      <c r="Q4817" s="798"/>
    </row>
    <row r="4818" spans="1:17" x14ac:dyDescent="0.35">
      <c r="A4818" s="580" t="s">
        <v>20</v>
      </c>
      <c r="B4818" s="583">
        <f>B4816+B4804+B4792</f>
        <v>1145.2399999999998</v>
      </c>
      <c r="C4818" s="583">
        <f>C4816+C4804+C4792</f>
        <v>1011.4200000000001</v>
      </c>
      <c r="D4818" s="583">
        <f>D4816+D4804+D4792</f>
        <v>1002.9200000000001</v>
      </c>
      <c r="E4818" s="583"/>
      <c r="F4818" s="583"/>
      <c r="G4818" s="583">
        <f t="shared" ref="G4818:O4818" si="903">G4816+G4804+G4792</f>
        <v>1200.2</v>
      </c>
      <c r="H4818" s="583">
        <f t="shared" si="903"/>
        <v>642.46</v>
      </c>
      <c r="I4818" s="583">
        <f t="shared" si="903"/>
        <v>2416</v>
      </c>
      <c r="J4818" s="583">
        <f t="shared" si="903"/>
        <v>1008</v>
      </c>
      <c r="K4818" s="583">
        <f t="shared" si="903"/>
        <v>192.60000000000002</v>
      </c>
      <c r="L4818" s="583">
        <f t="shared" si="903"/>
        <v>244.31999999999996</v>
      </c>
      <c r="M4818" s="583">
        <f t="shared" si="903"/>
        <v>38.159999999999997</v>
      </c>
      <c r="N4818" s="583">
        <f t="shared" si="903"/>
        <v>16.549999999999997</v>
      </c>
      <c r="O4818" s="583">
        <f t="shared" si="903"/>
        <v>27.355</v>
      </c>
      <c r="P4818" s="583"/>
      <c r="Q4818" s="583"/>
    </row>
    <row r="4819" spans="1:17" x14ac:dyDescent="0.35">
      <c r="A4819" s="580" t="s">
        <v>21</v>
      </c>
      <c r="B4819" s="583">
        <f>B4818/30</f>
        <v>38.17466666666666</v>
      </c>
      <c r="C4819" s="583">
        <f>C4818/30</f>
        <v>33.714000000000006</v>
      </c>
      <c r="D4819" s="583">
        <f>D4818/30</f>
        <v>33.430666666666667</v>
      </c>
      <c r="E4819" s="583"/>
      <c r="F4819" s="583"/>
      <c r="G4819" s="583">
        <f t="shared" ref="G4819:O4819" si="904">G4818/30</f>
        <v>40.006666666666668</v>
      </c>
      <c r="H4819" s="583">
        <f t="shared" si="904"/>
        <v>21.415333333333333</v>
      </c>
      <c r="I4819" s="583">
        <f t="shared" si="904"/>
        <v>80.533333333333331</v>
      </c>
      <c r="J4819" s="583">
        <f t="shared" si="904"/>
        <v>33.6</v>
      </c>
      <c r="K4819" s="583">
        <f t="shared" si="904"/>
        <v>6.4200000000000008</v>
      </c>
      <c r="L4819" s="583">
        <f t="shared" si="904"/>
        <v>8.1439999999999984</v>
      </c>
      <c r="M4819" s="583">
        <f t="shared" si="904"/>
        <v>1.2719999999999998</v>
      </c>
      <c r="N4819" s="583">
        <f t="shared" si="904"/>
        <v>0.55166666666666653</v>
      </c>
      <c r="O4819" s="583">
        <f t="shared" si="904"/>
        <v>0.91183333333333338</v>
      </c>
      <c r="P4819" s="583"/>
      <c r="Q4819" s="583"/>
    </row>
    <row r="4820" spans="1:17" x14ac:dyDescent="0.35">
      <c r="A4820" s="625" t="s">
        <v>464</v>
      </c>
      <c r="B4820" s="634">
        <v>7.2</v>
      </c>
      <c r="C4820" s="634"/>
      <c r="D4820" s="634"/>
      <c r="E4820" s="634"/>
      <c r="F4820" s="634"/>
      <c r="G4820" s="634"/>
      <c r="H4820" s="634"/>
      <c r="I4820" s="634"/>
      <c r="J4820" s="634"/>
      <c r="K4820" s="634"/>
      <c r="L4820" s="634"/>
      <c r="M4820" s="634"/>
      <c r="N4820" s="634"/>
      <c r="O4820" s="634"/>
      <c r="P4820" s="634"/>
      <c r="Q4820" s="634"/>
    </row>
    <row r="4821" spans="1:17" x14ac:dyDescent="0.35">
      <c r="A4821" s="634"/>
      <c r="B4821" s="634"/>
      <c r="C4821" s="634"/>
      <c r="D4821" s="634"/>
      <c r="E4821" s="634"/>
      <c r="F4821" s="634"/>
      <c r="G4821" s="634"/>
      <c r="H4821" s="634"/>
      <c r="I4821" s="634"/>
      <c r="J4821" s="634"/>
      <c r="K4821" s="634"/>
      <c r="L4821" s="634"/>
      <c r="M4821" s="634"/>
      <c r="N4821" s="634"/>
      <c r="O4821" s="634"/>
      <c r="P4821" s="634"/>
      <c r="Q4821" s="634"/>
    </row>
    <row r="4822" spans="1:17" ht="21" thickBot="1" x14ac:dyDescent="0.4">
      <c r="A4822" s="634"/>
      <c r="B4822" s="1608" t="s">
        <v>465</v>
      </c>
      <c r="C4822" s="1608"/>
      <c r="D4822" s="1608"/>
      <c r="E4822" s="1608"/>
      <c r="F4822" s="1608"/>
      <c r="G4822" s="1608"/>
      <c r="H4822" s="1608"/>
      <c r="I4822" s="1608"/>
      <c r="J4822" s="1608"/>
      <c r="K4822" s="1608"/>
      <c r="L4822" s="1608"/>
      <c r="M4822" s="1608"/>
      <c r="N4822" s="658"/>
      <c r="O4822" s="658"/>
      <c r="P4822" s="657"/>
      <c r="Q4822" s="634"/>
    </row>
    <row r="4823" spans="1:17" ht="29.25" customHeight="1" x14ac:dyDescent="0.35">
      <c r="A4823" s="1569" t="s">
        <v>1</v>
      </c>
      <c r="B4823" s="1460" t="s">
        <v>23</v>
      </c>
      <c r="C4823" s="1578"/>
      <c r="D4823" s="1578"/>
      <c r="E4823" s="1578"/>
      <c r="F4823" s="1571"/>
      <c r="G4823" s="1460" t="s">
        <v>24</v>
      </c>
      <c r="H4823" s="1571"/>
      <c r="I4823" s="1460" t="s">
        <v>4</v>
      </c>
      <c r="J4823" s="1571"/>
      <c r="K4823" s="1572" t="s">
        <v>5</v>
      </c>
      <c r="L4823" s="1573"/>
      <c r="M4823" s="1590" t="s">
        <v>6</v>
      </c>
      <c r="N4823" s="1591"/>
      <c r="O4823" s="1592"/>
      <c r="P4823" s="1593" t="s">
        <v>7</v>
      </c>
      <c r="Q4823" s="1593" t="s">
        <v>8</v>
      </c>
    </row>
    <row r="4824" spans="1:17" ht="26" x14ac:dyDescent="0.35">
      <c r="A4824" s="1597"/>
      <c r="B4824" s="568" t="s">
        <v>396</v>
      </c>
      <c r="C4824" s="568" t="s">
        <v>399</v>
      </c>
      <c r="D4824" s="709" t="s">
        <v>322</v>
      </c>
      <c r="E4824" s="709" t="s">
        <v>228</v>
      </c>
      <c r="F4824" s="709" t="s">
        <v>229</v>
      </c>
      <c r="G4824" s="568" t="s">
        <v>9</v>
      </c>
      <c r="H4824" s="568" t="s">
        <v>10</v>
      </c>
      <c r="I4824" s="568" t="s">
        <v>9</v>
      </c>
      <c r="J4824" s="568" t="s">
        <v>10</v>
      </c>
      <c r="K4824" s="568" t="s">
        <v>11</v>
      </c>
      <c r="L4824" s="568" t="s">
        <v>12</v>
      </c>
      <c r="M4824" s="606" t="s">
        <v>13</v>
      </c>
      <c r="N4824" s="606" t="s">
        <v>14</v>
      </c>
      <c r="O4824" s="606" t="s">
        <v>15</v>
      </c>
      <c r="P4824" s="1579"/>
      <c r="Q4824" s="1579"/>
    </row>
    <row r="4825" spans="1:17" x14ac:dyDescent="0.35">
      <c r="A4825" s="735">
        <v>1</v>
      </c>
      <c r="B4825" s="697">
        <v>39.799999999999997</v>
      </c>
      <c r="C4825" s="874">
        <v>33.92</v>
      </c>
      <c r="D4825" s="626">
        <v>33.68</v>
      </c>
      <c r="E4825" s="707">
        <v>0</v>
      </c>
      <c r="F4825" s="707">
        <v>0</v>
      </c>
      <c r="G4825" s="886">
        <v>38</v>
      </c>
      <c r="H4825" s="691">
        <v>20.2</v>
      </c>
      <c r="I4825" s="739">
        <v>78</v>
      </c>
      <c r="J4825" s="884">
        <v>29</v>
      </c>
      <c r="K4825" s="627">
        <v>5.6</v>
      </c>
      <c r="L4825" s="691">
        <v>8.6199999999999992</v>
      </c>
      <c r="M4825" s="580">
        <v>1.1100000000000001</v>
      </c>
      <c r="N4825" s="580">
        <v>0.36</v>
      </c>
      <c r="O4825" s="740">
        <f>AVERAGE(M4825:N4825)</f>
        <v>0.7350000000000001</v>
      </c>
      <c r="P4825" s="891">
        <v>10.050000000000001</v>
      </c>
      <c r="Q4825" s="893">
        <v>0</v>
      </c>
    </row>
    <row r="4826" spans="1:17" x14ac:dyDescent="0.35">
      <c r="A4826" s="735">
        <v>2</v>
      </c>
      <c r="B4826" s="627">
        <v>38.96</v>
      </c>
      <c r="C4826" s="875">
        <v>33.840000000000003</v>
      </c>
      <c r="D4826" s="626">
        <v>33.86</v>
      </c>
      <c r="E4826" s="707">
        <v>0</v>
      </c>
      <c r="F4826" s="707">
        <v>0</v>
      </c>
      <c r="G4826" s="776">
        <v>40.799999999999997</v>
      </c>
      <c r="H4826" s="572">
        <v>19.399999999999999</v>
      </c>
      <c r="I4826" s="604">
        <v>78</v>
      </c>
      <c r="J4826" s="884">
        <v>27</v>
      </c>
      <c r="K4826" s="627">
        <v>5.2</v>
      </c>
      <c r="L4826" s="627">
        <v>8.7200000000000006</v>
      </c>
      <c r="M4826" s="580">
        <v>0.99</v>
      </c>
      <c r="N4826" s="580">
        <v>0.4</v>
      </c>
      <c r="O4826" s="740">
        <f t="shared" ref="O4826:O4858" si="905">AVERAGE(M4826:N4826)</f>
        <v>0.69500000000000006</v>
      </c>
      <c r="P4826" s="891">
        <v>9</v>
      </c>
      <c r="Q4826" s="893">
        <v>0</v>
      </c>
    </row>
    <row r="4827" spans="1:17" x14ac:dyDescent="0.35">
      <c r="A4827" s="594">
        <v>3</v>
      </c>
      <c r="B4827" s="627">
        <v>39.159999999999997</v>
      </c>
      <c r="C4827" s="876">
        <v>33.880000000000003</v>
      </c>
      <c r="D4827" s="626">
        <v>33.44</v>
      </c>
      <c r="E4827" s="707">
        <v>0</v>
      </c>
      <c r="F4827" s="707">
        <v>0</v>
      </c>
      <c r="G4827" s="777">
        <v>40.200000000000003</v>
      </c>
      <c r="H4827" s="583">
        <v>20</v>
      </c>
      <c r="I4827" s="877">
        <v>81</v>
      </c>
      <c r="J4827" s="884">
        <v>29</v>
      </c>
      <c r="K4827" s="627">
        <v>5.8</v>
      </c>
      <c r="L4827" s="627">
        <v>6.66</v>
      </c>
      <c r="M4827" s="580">
        <v>1.0900000000000001</v>
      </c>
      <c r="N4827" s="580">
        <v>0.33</v>
      </c>
      <c r="O4827" s="740">
        <f t="shared" si="905"/>
        <v>0.71000000000000008</v>
      </c>
      <c r="P4827" s="891">
        <v>9.3000000000000007</v>
      </c>
      <c r="Q4827" s="893">
        <v>0</v>
      </c>
    </row>
    <row r="4828" spans="1:17" x14ac:dyDescent="0.35">
      <c r="A4828" s="594">
        <v>4</v>
      </c>
      <c r="B4828" s="627">
        <v>41</v>
      </c>
      <c r="C4828" s="874">
        <v>33.96</v>
      </c>
      <c r="D4828" s="626">
        <v>33.86</v>
      </c>
      <c r="E4828" s="707">
        <v>0</v>
      </c>
      <c r="F4828" s="707">
        <v>0</v>
      </c>
      <c r="G4828" s="778">
        <v>40.200000000000003</v>
      </c>
      <c r="H4828" s="579">
        <v>20.2</v>
      </c>
      <c r="I4828" s="877">
        <v>78</v>
      </c>
      <c r="J4828" s="884">
        <v>27</v>
      </c>
      <c r="K4828" s="627">
        <v>4.5999999999999996</v>
      </c>
      <c r="L4828" s="627">
        <v>6.92</v>
      </c>
      <c r="M4828" s="580">
        <v>1.04</v>
      </c>
      <c r="N4828" s="580">
        <v>0.17</v>
      </c>
      <c r="O4828" s="740">
        <f t="shared" si="905"/>
        <v>0.60499999999999998</v>
      </c>
      <c r="P4828" s="891">
        <v>9.25</v>
      </c>
      <c r="Q4828" s="893">
        <v>0</v>
      </c>
    </row>
    <row r="4829" spans="1:17" x14ac:dyDescent="0.35">
      <c r="A4829" s="594">
        <v>5</v>
      </c>
      <c r="B4829" s="627">
        <v>40.200000000000003</v>
      </c>
      <c r="C4829" s="874">
        <v>34.28</v>
      </c>
      <c r="D4829" s="626">
        <v>33.76</v>
      </c>
      <c r="E4829" s="707">
        <v>0</v>
      </c>
      <c r="F4829" s="707">
        <v>0</v>
      </c>
      <c r="G4829" s="777">
        <v>40</v>
      </c>
      <c r="H4829" s="583">
        <v>21.2</v>
      </c>
      <c r="I4829" s="877">
        <v>72</v>
      </c>
      <c r="J4829" s="884">
        <v>32</v>
      </c>
      <c r="K4829" s="627">
        <v>5.4</v>
      </c>
      <c r="L4829" s="627">
        <v>5.84</v>
      </c>
      <c r="M4829" s="580">
        <v>1.1299999999999999</v>
      </c>
      <c r="N4829" s="580">
        <v>0.11</v>
      </c>
      <c r="O4829" s="740">
        <f t="shared" si="905"/>
        <v>0.62</v>
      </c>
      <c r="P4829" s="891">
        <v>8.3000000000000007</v>
      </c>
      <c r="Q4829" s="893">
        <v>0</v>
      </c>
    </row>
    <row r="4830" spans="1:17" x14ac:dyDescent="0.35">
      <c r="A4830" s="594">
        <v>6</v>
      </c>
      <c r="B4830" s="627">
        <v>40.479999999999997</v>
      </c>
      <c r="C4830" s="874">
        <v>34.159999999999997</v>
      </c>
      <c r="D4830" s="626">
        <v>33.56</v>
      </c>
      <c r="E4830" s="707">
        <v>0</v>
      </c>
      <c r="F4830" s="707">
        <v>0</v>
      </c>
      <c r="G4830" s="777">
        <v>40.799999999999997</v>
      </c>
      <c r="H4830" s="583">
        <v>20.2</v>
      </c>
      <c r="I4830" s="877">
        <v>76</v>
      </c>
      <c r="J4830" s="884">
        <v>30</v>
      </c>
      <c r="K4830" s="627">
        <v>5.2</v>
      </c>
      <c r="L4830" s="790">
        <v>6.86</v>
      </c>
      <c r="M4830" s="580">
        <v>0.97</v>
      </c>
      <c r="N4830" s="580">
        <v>0.28999999999999998</v>
      </c>
      <c r="O4830" s="740">
        <f t="shared" si="905"/>
        <v>0.63</v>
      </c>
      <c r="P4830" s="891">
        <v>8.3000000000000007</v>
      </c>
      <c r="Q4830" s="893">
        <v>0</v>
      </c>
    </row>
    <row r="4831" spans="1:17" x14ac:dyDescent="0.35">
      <c r="A4831" s="594">
        <v>7</v>
      </c>
      <c r="B4831" s="627">
        <v>40.68</v>
      </c>
      <c r="C4831" s="874">
        <v>34.28</v>
      </c>
      <c r="D4831" s="626">
        <v>33.64</v>
      </c>
      <c r="E4831" s="707">
        <v>0</v>
      </c>
      <c r="F4831" s="707">
        <v>0</v>
      </c>
      <c r="G4831" s="777">
        <v>41</v>
      </c>
      <c r="H4831" s="583">
        <v>21.6</v>
      </c>
      <c r="I4831" s="877">
        <v>78</v>
      </c>
      <c r="J4831" s="884">
        <v>32</v>
      </c>
      <c r="K4831" s="627">
        <v>7.7</v>
      </c>
      <c r="L4831" s="627">
        <v>8.58</v>
      </c>
      <c r="M4831" s="581">
        <v>1.17</v>
      </c>
      <c r="N4831" s="580">
        <v>0.48</v>
      </c>
      <c r="O4831" s="740">
        <f t="shared" si="905"/>
        <v>0.82499999999999996</v>
      </c>
      <c r="P4831" s="891">
        <v>9.3000000000000007</v>
      </c>
      <c r="Q4831" s="893">
        <v>0</v>
      </c>
    </row>
    <row r="4832" spans="1:17" x14ac:dyDescent="0.35">
      <c r="A4832" s="594">
        <v>8</v>
      </c>
      <c r="B4832" s="627">
        <v>40.56</v>
      </c>
      <c r="C4832" s="874">
        <v>34.200000000000003</v>
      </c>
      <c r="D4832" s="626">
        <v>33.64</v>
      </c>
      <c r="E4832" s="707">
        <v>0</v>
      </c>
      <c r="F4832" s="707">
        <v>0</v>
      </c>
      <c r="G4832" s="777">
        <v>41.6</v>
      </c>
      <c r="H4832" s="583">
        <v>21.4</v>
      </c>
      <c r="I4832" s="877">
        <v>78</v>
      </c>
      <c r="J4832" s="884">
        <v>32</v>
      </c>
      <c r="K4832" s="627">
        <v>6.6</v>
      </c>
      <c r="L4832" s="627">
        <v>7.42</v>
      </c>
      <c r="M4832" s="581">
        <v>1.1200000000000001</v>
      </c>
      <c r="N4832" s="581">
        <v>0.48</v>
      </c>
      <c r="O4832" s="740">
        <f t="shared" si="905"/>
        <v>0.8</v>
      </c>
      <c r="P4832" s="891">
        <v>9.4499999999999993</v>
      </c>
      <c r="Q4832" s="893">
        <v>0</v>
      </c>
    </row>
    <row r="4833" spans="1:17" x14ac:dyDescent="0.35">
      <c r="A4833" s="594">
        <v>9</v>
      </c>
      <c r="B4833" s="627">
        <v>39.92</v>
      </c>
      <c r="C4833" s="874">
        <v>34.4</v>
      </c>
      <c r="D4833" s="626">
        <v>33.799999999999997</v>
      </c>
      <c r="E4833" s="707">
        <v>0</v>
      </c>
      <c r="F4833" s="707">
        <v>0</v>
      </c>
      <c r="G4833" s="777">
        <v>41.2</v>
      </c>
      <c r="H4833" s="583">
        <v>22.2</v>
      </c>
      <c r="I4833" s="877">
        <v>76</v>
      </c>
      <c r="J4833" s="884">
        <v>34</v>
      </c>
      <c r="K4833" s="627">
        <v>6.7</v>
      </c>
      <c r="L4833" s="627">
        <v>7.58</v>
      </c>
      <c r="M4833" s="581">
        <v>1.04</v>
      </c>
      <c r="N4833" s="580">
        <v>0.36</v>
      </c>
      <c r="O4833" s="740">
        <f t="shared" si="905"/>
        <v>0.7</v>
      </c>
      <c r="P4833" s="891">
        <v>9.25</v>
      </c>
      <c r="Q4833" s="707">
        <v>0</v>
      </c>
    </row>
    <row r="4834" spans="1:17" x14ac:dyDescent="0.35">
      <c r="A4834" s="735">
        <v>10</v>
      </c>
      <c r="B4834" s="627">
        <v>39.880000000000003</v>
      </c>
      <c r="C4834" s="874">
        <v>34.28</v>
      </c>
      <c r="D4834" s="626">
        <v>33.840000000000003</v>
      </c>
      <c r="E4834" s="707">
        <v>0</v>
      </c>
      <c r="F4834" s="707">
        <v>0</v>
      </c>
      <c r="G4834" s="777">
        <v>41</v>
      </c>
      <c r="H4834" s="583">
        <v>21</v>
      </c>
      <c r="I4834" s="877">
        <v>64</v>
      </c>
      <c r="J4834" s="884">
        <v>32</v>
      </c>
      <c r="K4834" s="627">
        <v>8.6</v>
      </c>
      <c r="L4834" s="627">
        <v>9.1999999999999993</v>
      </c>
      <c r="M4834" s="581">
        <v>1.34</v>
      </c>
      <c r="N4834" s="580">
        <v>0.33</v>
      </c>
      <c r="O4834" s="740">
        <f t="shared" si="905"/>
        <v>0.83500000000000008</v>
      </c>
      <c r="P4834" s="891">
        <v>9.4</v>
      </c>
      <c r="Q4834" s="893">
        <v>0</v>
      </c>
    </row>
    <row r="4835" spans="1:17" x14ac:dyDescent="0.35">
      <c r="A4835" s="735" t="s">
        <v>16</v>
      </c>
      <c r="B4835" s="626">
        <f>SUM(B4825:B4834)</f>
        <v>400.64</v>
      </c>
      <c r="C4835" s="626">
        <f>SUM(C4825:C4834)</f>
        <v>341.20000000000005</v>
      </c>
      <c r="D4835" s="626">
        <f>SUM(D4825:D4834)</f>
        <v>337.07999999999993</v>
      </c>
      <c r="E4835" s="626"/>
      <c r="F4835" s="626"/>
      <c r="G4835" s="626">
        <f t="shared" ref="G4835:N4835" si="906">SUM(G4825:G4834)</f>
        <v>404.8</v>
      </c>
      <c r="H4835" s="626">
        <f t="shared" si="906"/>
        <v>207.4</v>
      </c>
      <c r="I4835" s="626">
        <f t="shared" si="906"/>
        <v>759</v>
      </c>
      <c r="J4835" s="626">
        <f t="shared" si="906"/>
        <v>304</v>
      </c>
      <c r="K4835" s="626">
        <f t="shared" si="906"/>
        <v>61.400000000000006</v>
      </c>
      <c r="L4835" s="626">
        <f t="shared" si="906"/>
        <v>76.400000000000006</v>
      </c>
      <c r="M4835" s="626">
        <f t="shared" si="906"/>
        <v>11</v>
      </c>
      <c r="N4835" s="626">
        <f t="shared" si="906"/>
        <v>3.31</v>
      </c>
      <c r="O4835" s="740">
        <f t="shared" si="905"/>
        <v>7.1550000000000002</v>
      </c>
      <c r="P4835" s="626"/>
      <c r="Q4835" s="626">
        <f>SUM(Q4825:Q4834)</f>
        <v>0</v>
      </c>
    </row>
    <row r="4836" spans="1:17" x14ac:dyDescent="0.35">
      <c r="A4836" s="735" t="s">
        <v>466</v>
      </c>
      <c r="B4836" s="626">
        <f>AVERAGE(B4825:B4834)</f>
        <v>40.064</v>
      </c>
      <c r="C4836" s="626">
        <f>AVERAGE(C4825:C4834)</f>
        <v>34.120000000000005</v>
      </c>
      <c r="D4836" s="626">
        <f>AVERAGE(D4825:D4834)</f>
        <v>33.707999999999991</v>
      </c>
      <c r="E4836" s="626"/>
      <c r="F4836" s="626"/>
      <c r="G4836" s="626">
        <f t="shared" ref="G4836:N4836" si="907">AVERAGE(G4825:G4834)</f>
        <v>40.480000000000004</v>
      </c>
      <c r="H4836" s="626">
        <f t="shared" si="907"/>
        <v>20.740000000000002</v>
      </c>
      <c r="I4836" s="626">
        <f t="shared" si="907"/>
        <v>75.900000000000006</v>
      </c>
      <c r="J4836" s="626">
        <f t="shared" si="907"/>
        <v>30.4</v>
      </c>
      <c r="K4836" s="626">
        <f t="shared" si="907"/>
        <v>6.1400000000000006</v>
      </c>
      <c r="L4836" s="626">
        <f t="shared" si="907"/>
        <v>7.6400000000000006</v>
      </c>
      <c r="M4836" s="626">
        <f t="shared" si="907"/>
        <v>1.1000000000000001</v>
      </c>
      <c r="N4836" s="626">
        <f t="shared" si="907"/>
        <v>0.33100000000000002</v>
      </c>
      <c r="O4836" s="740">
        <f t="shared" si="905"/>
        <v>0.71550000000000002</v>
      </c>
      <c r="P4836" s="626"/>
      <c r="Q4836" s="626">
        <f>AVERAGE(Q4825:Q4834)</f>
        <v>0</v>
      </c>
    </row>
    <row r="4837" spans="1:17" x14ac:dyDescent="0.35">
      <c r="A4837" s="735">
        <v>11</v>
      </c>
      <c r="B4837" s="894">
        <v>38.799999999999997</v>
      </c>
      <c r="C4837" s="895">
        <v>33.76</v>
      </c>
      <c r="D4837" s="894">
        <v>33.6</v>
      </c>
      <c r="E4837" s="707">
        <v>0</v>
      </c>
      <c r="F4837" s="707">
        <v>0</v>
      </c>
      <c r="G4837" s="896">
        <v>38.799999999999997</v>
      </c>
      <c r="H4837" s="769">
        <v>20</v>
      </c>
      <c r="I4837" s="877">
        <v>74</v>
      </c>
      <c r="J4837" s="884">
        <v>26</v>
      </c>
      <c r="K4837" s="627">
        <v>6.6</v>
      </c>
      <c r="L4837" s="894">
        <v>7.98</v>
      </c>
      <c r="M4837" s="581">
        <v>1.01</v>
      </c>
      <c r="N4837" s="581">
        <v>0.31</v>
      </c>
      <c r="O4837" s="740">
        <f t="shared" si="905"/>
        <v>0.66</v>
      </c>
      <c r="P4837" s="897">
        <v>8.4</v>
      </c>
      <c r="Q4837" s="893">
        <v>0</v>
      </c>
    </row>
    <row r="4838" spans="1:17" x14ac:dyDescent="0.35">
      <c r="A4838" s="594">
        <v>12</v>
      </c>
      <c r="B4838" s="894">
        <v>36.96</v>
      </c>
      <c r="C4838" s="895">
        <v>32.96</v>
      </c>
      <c r="D4838" s="894">
        <v>33.04</v>
      </c>
      <c r="E4838" s="707">
        <v>0</v>
      </c>
      <c r="F4838" s="707">
        <v>0</v>
      </c>
      <c r="G4838" s="898">
        <v>40.799999999999997</v>
      </c>
      <c r="H4838" s="769">
        <v>17.399999999999999</v>
      </c>
      <c r="I4838" s="877">
        <v>74</v>
      </c>
      <c r="J4838" s="884">
        <v>26</v>
      </c>
      <c r="K4838" s="627">
        <v>8.5</v>
      </c>
      <c r="L4838" s="627">
        <v>7.98</v>
      </c>
      <c r="M4838" s="581">
        <v>1.02</v>
      </c>
      <c r="N4838" s="581">
        <v>0.48</v>
      </c>
      <c r="O4838" s="740">
        <f t="shared" si="905"/>
        <v>0.75</v>
      </c>
      <c r="P4838" s="897">
        <v>10</v>
      </c>
      <c r="Q4838" s="893">
        <v>0</v>
      </c>
    </row>
    <row r="4839" spans="1:17" x14ac:dyDescent="0.35">
      <c r="A4839" s="594">
        <v>13</v>
      </c>
      <c r="B4839" s="894">
        <v>38.4</v>
      </c>
      <c r="C4839" s="895">
        <v>30.04</v>
      </c>
      <c r="D4839" s="894">
        <v>33.6</v>
      </c>
      <c r="E4839" s="707">
        <v>0</v>
      </c>
      <c r="F4839" s="707">
        <v>0</v>
      </c>
      <c r="G4839" s="899">
        <v>39.4</v>
      </c>
      <c r="H4839" s="900">
        <v>17.600000000000001</v>
      </c>
      <c r="I4839" s="877">
        <v>87</v>
      </c>
      <c r="J4839" s="884">
        <v>31</v>
      </c>
      <c r="K4839" s="675">
        <v>5.5</v>
      </c>
      <c r="L4839" s="904">
        <v>9.36</v>
      </c>
      <c r="M4839" s="581">
        <v>0.92</v>
      </c>
      <c r="N4839" s="581">
        <v>0.24</v>
      </c>
      <c r="O4839" s="740">
        <f t="shared" si="905"/>
        <v>0.58000000000000007</v>
      </c>
      <c r="P4839" s="897">
        <v>9.4499999999999993</v>
      </c>
      <c r="Q4839" s="897">
        <v>0</v>
      </c>
    </row>
    <row r="4840" spans="1:17" x14ac:dyDescent="0.35">
      <c r="A4840" s="594">
        <v>14</v>
      </c>
      <c r="B4840" s="894">
        <v>39.56</v>
      </c>
      <c r="C4840" s="895">
        <v>33.76</v>
      </c>
      <c r="D4840" s="894">
        <v>33.119999999999997</v>
      </c>
      <c r="E4840" s="707">
        <v>0</v>
      </c>
      <c r="F4840" s="707">
        <v>0</v>
      </c>
      <c r="G4840" s="899">
        <v>41</v>
      </c>
      <c r="H4840" s="900">
        <v>20.399999999999999</v>
      </c>
      <c r="I4840" s="877">
        <v>68</v>
      </c>
      <c r="J4840" s="884">
        <v>36</v>
      </c>
      <c r="K4840" s="675">
        <v>7</v>
      </c>
      <c r="L4840" s="627">
        <v>9.6</v>
      </c>
      <c r="M4840" s="671">
        <v>1.18</v>
      </c>
      <c r="N4840" s="581">
        <v>0.27</v>
      </c>
      <c r="O4840" s="740">
        <f t="shared" si="905"/>
        <v>0.72499999999999998</v>
      </c>
      <c r="P4840" s="897">
        <v>9.3000000000000007</v>
      </c>
      <c r="Q4840" s="893">
        <v>0</v>
      </c>
    </row>
    <row r="4841" spans="1:17" x14ac:dyDescent="0.35">
      <c r="A4841" s="594">
        <v>15</v>
      </c>
      <c r="B4841" s="894">
        <v>40.4</v>
      </c>
      <c r="C4841" s="895">
        <v>34.44</v>
      </c>
      <c r="D4841" s="894">
        <v>33.6</v>
      </c>
      <c r="E4841" s="707">
        <v>0</v>
      </c>
      <c r="F4841" s="707">
        <v>0</v>
      </c>
      <c r="G4841" s="899">
        <v>41.2</v>
      </c>
      <c r="H4841" s="900">
        <v>21.8</v>
      </c>
      <c r="I4841" s="877">
        <v>72</v>
      </c>
      <c r="J4841" s="884">
        <v>33</v>
      </c>
      <c r="K4841" s="627">
        <v>7.5</v>
      </c>
      <c r="L4841" s="675">
        <v>8.34</v>
      </c>
      <c r="M4841" s="671">
        <v>1.1499999999999999</v>
      </c>
      <c r="N4841" s="671">
        <v>0.53</v>
      </c>
      <c r="O4841" s="740">
        <f t="shared" si="905"/>
        <v>0.84</v>
      </c>
      <c r="P4841" s="901">
        <v>9.1</v>
      </c>
      <c r="Q4841" s="893">
        <v>0</v>
      </c>
    </row>
    <row r="4842" spans="1:17" x14ac:dyDescent="0.35">
      <c r="A4842" s="594">
        <v>16</v>
      </c>
      <c r="B4842" s="894">
        <v>39.72</v>
      </c>
      <c r="C4842" s="895">
        <v>34.520000000000003</v>
      </c>
      <c r="D4842" s="894">
        <v>33.380000000000003</v>
      </c>
      <c r="E4842" s="707">
        <v>0</v>
      </c>
      <c r="F4842" s="707">
        <v>0</v>
      </c>
      <c r="G4842" s="902">
        <v>41.2</v>
      </c>
      <c r="H4842" s="880">
        <v>24.2</v>
      </c>
      <c r="I4842" s="877">
        <v>73</v>
      </c>
      <c r="J4842" s="884">
        <v>32</v>
      </c>
      <c r="K4842" s="675">
        <v>7.5</v>
      </c>
      <c r="L4842" s="675">
        <v>7.68</v>
      </c>
      <c r="M4842" s="671">
        <v>1.46</v>
      </c>
      <c r="N4842" s="671">
        <v>0.73</v>
      </c>
      <c r="O4842" s="740">
        <f t="shared" si="905"/>
        <v>1.095</v>
      </c>
      <c r="P4842" s="901">
        <v>4.3</v>
      </c>
      <c r="Q4842" s="893">
        <v>0</v>
      </c>
    </row>
    <row r="4843" spans="1:17" x14ac:dyDescent="0.35">
      <c r="A4843" s="594">
        <v>17</v>
      </c>
      <c r="B4843" s="627">
        <v>39.44</v>
      </c>
      <c r="C4843" s="634">
        <v>34.6</v>
      </c>
      <c r="D4843" s="626">
        <v>33.840000000000003</v>
      </c>
      <c r="E4843" s="707">
        <v>0</v>
      </c>
      <c r="F4843" s="707">
        <v>0</v>
      </c>
      <c r="G4843" s="782">
        <v>40.4</v>
      </c>
      <c r="H4843" s="670">
        <v>24.4</v>
      </c>
      <c r="I4843" s="877">
        <v>84</v>
      </c>
      <c r="J4843" s="884">
        <v>31</v>
      </c>
      <c r="K4843" s="675">
        <v>7.2</v>
      </c>
      <c r="L4843" s="675">
        <v>7.72</v>
      </c>
      <c r="M4843" s="630">
        <v>1.1399999999999999</v>
      </c>
      <c r="N4843" s="671">
        <v>0.82</v>
      </c>
      <c r="O4843" s="740">
        <f t="shared" si="905"/>
        <v>0.98</v>
      </c>
      <c r="P4843" s="678">
        <v>7</v>
      </c>
      <c r="Q4843" s="893">
        <v>4.5999999999999996</v>
      </c>
    </row>
    <row r="4844" spans="1:17" x14ac:dyDescent="0.35">
      <c r="A4844" s="594">
        <v>18</v>
      </c>
      <c r="B4844" s="627">
        <v>32.159999999999997</v>
      </c>
      <c r="C4844" s="772">
        <v>32.92</v>
      </c>
      <c r="D4844" s="626">
        <v>33.08</v>
      </c>
      <c r="E4844" s="707">
        <v>0</v>
      </c>
      <c r="F4844" s="707">
        <v>0</v>
      </c>
      <c r="G4844" s="784">
        <v>38.4</v>
      </c>
      <c r="H4844" s="670">
        <v>20.6</v>
      </c>
      <c r="I4844" s="877">
        <v>87</v>
      </c>
      <c r="J4844" s="884">
        <v>33</v>
      </c>
      <c r="K4844" s="675">
        <v>5.8</v>
      </c>
      <c r="L4844" s="675">
        <v>8.18</v>
      </c>
      <c r="M4844" s="671">
        <v>0.87</v>
      </c>
      <c r="N4844" s="671">
        <v>0.16</v>
      </c>
      <c r="O4844" s="740">
        <f t="shared" si="905"/>
        <v>0.51500000000000001</v>
      </c>
      <c r="P4844" s="678">
        <v>9.5500000000000007</v>
      </c>
      <c r="Q4844" s="893">
        <v>0</v>
      </c>
    </row>
    <row r="4845" spans="1:17" x14ac:dyDescent="0.35">
      <c r="A4845" s="594">
        <v>19</v>
      </c>
      <c r="B4845" s="627">
        <v>35.72</v>
      </c>
      <c r="C4845" s="772">
        <v>33.159999999999997</v>
      </c>
      <c r="D4845" s="626">
        <v>32.92</v>
      </c>
      <c r="E4845" s="707">
        <v>0</v>
      </c>
      <c r="F4845" s="707">
        <v>0</v>
      </c>
      <c r="G4845" s="782">
        <v>41.8</v>
      </c>
      <c r="H4845" s="670">
        <v>22.4</v>
      </c>
      <c r="I4845" s="877">
        <v>73</v>
      </c>
      <c r="J4845" s="884">
        <v>34</v>
      </c>
      <c r="K4845" s="675">
        <v>6</v>
      </c>
      <c r="L4845" s="675">
        <v>8.0399999999999991</v>
      </c>
      <c r="M4845" s="671">
        <v>1.19</v>
      </c>
      <c r="N4845" s="630">
        <v>1.0900000000000001</v>
      </c>
      <c r="O4845" s="740">
        <f t="shared" si="905"/>
        <v>1.1400000000000001</v>
      </c>
      <c r="P4845" s="678">
        <v>5.35</v>
      </c>
      <c r="Q4845" s="893">
        <v>8.8000000000000007</v>
      </c>
    </row>
    <row r="4846" spans="1:17" x14ac:dyDescent="0.35">
      <c r="A4846" s="735">
        <v>20</v>
      </c>
      <c r="B4846" s="627">
        <v>31.8</v>
      </c>
      <c r="C4846" s="772">
        <v>32.4</v>
      </c>
      <c r="D4846" s="626">
        <v>32.68</v>
      </c>
      <c r="E4846" s="707">
        <v>0</v>
      </c>
      <c r="F4846" s="707">
        <v>0</v>
      </c>
      <c r="G4846" s="782">
        <v>40.799999999999997</v>
      </c>
      <c r="H4846" s="670">
        <v>21.6</v>
      </c>
      <c r="I4846" s="877">
        <v>92</v>
      </c>
      <c r="J4846" s="884">
        <v>42</v>
      </c>
      <c r="K4846" s="675">
        <v>4</v>
      </c>
      <c r="L4846" s="627">
        <v>5.28</v>
      </c>
      <c r="M4846" s="671">
        <v>1.03</v>
      </c>
      <c r="N4846" s="630">
        <v>0.67</v>
      </c>
      <c r="O4846" s="740">
        <f t="shared" si="905"/>
        <v>0.85000000000000009</v>
      </c>
      <c r="P4846" s="891">
        <v>7.3</v>
      </c>
      <c r="Q4846" s="893">
        <v>2.8</v>
      </c>
    </row>
    <row r="4847" spans="1:17" x14ac:dyDescent="0.35">
      <c r="A4847" s="735" t="s">
        <v>16</v>
      </c>
      <c r="B4847" s="626">
        <f>SUM(B4836:B4846)</f>
        <v>413.02400000000006</v>
      </c>
      <c r="C4847" s="626">
        <f>SUM(C4836:C4846)</f>
        <v>366.67999999999995</v>
      </c>
      <c r="D4847" s="626">
        <f>SUM(D4836:D4846)</f>
        <v>366.56799999999998</v>
      </c>
      <c r="E4847" s="626"/>
      <c r="F4847" s="626"/>
      <c r="G4847" s="626">
        <f t="shared" ref="G4847:N4847" si="908">SUM(G4836:G4846)</f>
        <v>444.28</v>
      </c>
      <c r="H4847" s="626">
        <f t="shared" si="908"/>
        <v>231.14000000000001</v>
      </c>
      <c r="I4847" s="626">
        <f t="shared" si="908"/>
        <v>859.9</v>
      </c>
      <c r="J4847" s="626">
        <f t="shared" si="908"/>
        <v>354.4</v>
      </c>
      <c r="K4847" s="626">
        <f t="shared" si="908"/>
        <v>71.740000000000009</v>
      </c>
      <c r="L4847" s="626">
        <f t="shared" si="908"/>
        <v>87.800000000000011</v>
      </c>
      <c r="M4847" s="626">
        <f t="shared" si="908"/>
        <v>12.069999999999999</v>
      </c>
      <c r="N4847" s="626">
        <f t="shared" si="908"/>
        <v>5.6310000000000002</v>
      </c>
      <c r="O4847" s="740">
        <f t="shared" si="905"/>
        <v>8.8505000000000003</v>
      </c>
      <c r="P4847" s="626"/>
      <c r="Q4847" s="626"/>
    </row>
    <row r="4848" spans="1:17" x14ac:dyDescent="0.35">
      <c r="A4848" s="735" t="s">
        <v>466</v>
      </c>
      <c r="B4848" s="894">
        <f>AVERAGE(B4837:B4846)</f>
        <v>37.295999999999999</v>
      </c>
      <c r="C4848" s="894">
        <f>AVERAGE(C4837:C4846)</f>
        <v>33.255999999999993</v>
      </c>
      <c r="D4848" s="894">
        <f>AVERAGE(D4837:D4846)</f>
        <v>33.286000000000001</v>
      </c>
      <c r="E4848" s="894">
        <f>AVERAGE(E4837:E4846)</f>
        <v>0</v>
      </c>
      <c r="F4848" s="894"/>
      <c r="G4848" s="894">
        <f t="shared" ref="G4848:N4848" si="909">AVERAGE(G4837:G4846)</f>
        <v>40.379999999999995</v>
      </c>
      <c r="H4848" s="894">
        <f t="shared" si="909"/>
        <v>21.04</v>
      </c>
      <c r="I4848" s="894">
        <f t="shared" si="909"/>
        <v>78.400000000000006</v>
      </c>
      <c r="J4848" s="894">
        <f t="shared" si="909"/>
        <v>32.4</v>
      </c>
      <c r="K4848" s="894">
        <f t="shared" si="909"/>
        <v>6.56</v>
      </c>
      <c r="L4848" s="894">
        <f t="shared" si="909"/>
        <v>8.016</v>
      </c>
      <c r="M4848" s="894">
        <f t="shared" si="909"/>
        <v>1.0969999999999998</v>
      </c>
      <c r="N4848" s="894">
        <f t="shared" si="909"/>
        <v>0.53</v>
      </c>
      <c r="O4848" s="740">
        <f t="shared" si="905"/>
        <v>0.81349999999999989</v>
      </c>
      <c r="P4848" s="894"/>
      <c r="Q4848" s="894"/>
    </row>
    <row r="4849" spans="1:17" x14ac:dyDescent="0.35">
      <c r="A4849" s="735">
        <v>21</v>
      </c>
      <c r="B4849" s="627">
        <v>31.68</v>
      </c>
      <c r="C4849" s="772">
        <v>32.200000000000003</v>
      </c>
      <c r="D4849" s="626">
        <v>32.32</v>
      </c>
      <c r="E4849" s="707">
        <v>0</v>
      </c>
      <c r="F4849" s="707">
        <v>0</v>
      </c>
      <c r="G4849" s="782">
        <v>39.6</v>
      </c>
      <c r="H4849" s="670">
        <v>21.2</v>
      </c>
      <c r="I4849" s="877">
        <v>92</v>
      </c>
      <c r="J4849" s="884">
        <v>42</v>
      </c>
      <c r="K4849" s="675">
        <v>6.5</v>
      </c>
      <c r="L4849" s="627">
        <v>6.8</v>
      </c>
      <c r="M4849" s="580">
        <v>1.01</v>
      </c>
      <c r="N4849" s="580">
        <v>0.43</v>
      </c>
      <c r="O4849" s="740">
        <f t="shared" si="905"/>
        <v>0.72</v>
      </c>
      <c r="P4849" s="678">
        <v>9.15</v>
      </c>
      <c r="Q4849" s="893">
        <v>0</v>
      </c>
    </row>
    <row r="4850" spans="1:17" x14ac:dyDescent="0.35">
      <c r="A4850" s="594">
        <v>22</v>
      </c>
      <c r="B4850" s="627">
        <v>33.68</v>
      </c>
      <c r="C4850" s="772">
        <v>32.56</v>
      </c>
      <c r="D4850" s="626">
        <v>32.479999999999997</v>
      </c>
      <c r="E4850" s="707">
        <v>0</v>
      </c>
      <c r="F4850" s="707">
        <v>0</v>
      </c>
      <c r="G4850" s="782">
        <v>39.4</v>
      </c>
      <c r="H4850" s="670">
        <v>23.8</v>
      </c>
      <c r="I4850" s="739">
        <v>84</v>
      </c>
      <c r="J4850" s="885">
        <v>38</v>
      </c>
      <c r="K4850" s="675">
        <v>6</v>
      </c>
      <c r="L4850" s="627">
        <v>6.48</v>
      </c>
      <c r="M4850" s="740">
        <v>1.1599999999999999</v>
      </c>
      <c r="N4850" s="740">
        <v>0.22</v>
      </c>
      <c r="O4850" s="740">
        <f t="shared" si="905"/>
        <v>0.69</v>
      </c>
      <c r="P4850" s="678">
        <v>7</v>
      </c>
      <c r="Q4850" s="893">
        <v>1.7</v>
      </c>
    </row>
    <row r="4851" spans="1:17" x14ac:dyDescent="0.35">
      <c r="A4851" s="594">
        <v>23</v>
      </c>
      <c r="B4851" s="627">
        <v>34.08</v>
      </c>
      <c r="C4851" s="627">
        <v>32.880000000000003</v>
      </c>
      <c r="D4851" s="627">
        <v>32.799999999999997</v>
      </c>
      <c r="E4851" s="707">
        <v>0</v>
      </c>
      <c r="F4851" s="707">
        <v>0</v>
      </c>
      <c r="G4851" s="782">
        <v>39.6</v>
      </c>
      <c r="H4851" s="670">
        <v>23</v>
      </c>
      <c r="I4851" s="878">
        <v>92</v>
      </c>
      <c r="J4851" s="885">
        <v>37</v>
      </c>
      <c r="K4851" s="675">
        <v>6</v>
      </c>
      <c r="L4851" s="627">
        <v>6.3</v>
      </c>
      <c r="M4851" s="740">
        <v>1.03</v>
      </c>
      <c r="N4851" s="740">
        <v>0.81</v>
      </c>
      <c r="O4851" s="740">
        <f t="shared" si="905"/>
        <v>0.92</v>
      </c>
      <c r="P4851" s="678">
        <v>9.25</v>
      </c>
      <c r="Q4851" s="893">
        <v>5.6</v>
      </c>
    </row>
    <row r="4852" spans="1:17" x14ac:dyDescent="0.35">
      <c r="A4852" s="594">
        <v>24</v>
      </c>
      <c r="B4852" s="627">
        <v>31.64</v>
      </c>
      <c r="C4852" s="627">
        <v>32.04</v>
      </c>
      <c r="D4852" s="627">
        <v>32.4</v>
      </c>
      <c r="E4852" s="707">
        <v>0</v>
      </c>
      <c r="F4852" s="707">
        <v>0</v>
      </c>
      <c r="G4852" s="782">
        <v>40.200000000000003</v>
      </c>
      <c r="H4852" s="670">
        <v>23.4</v>
      </c>
      <c r="I4852" s="739">
        <v>84</v>
      </c>
      <c r="J4852" s="739">
        <v>37</v>
      </c>
      <c r="K4852" s="675">
        <v>5</v>
      </c>
      <c r="L4852" s="790">
        <v>5.58</v>
      </c>
      <c r="M4852" s="740">
        <v>1.36</v>
      </c>
      <c r="N4852" s="740">
        <v>0.28999999999999998</v>
      </c>
      <c r="O4852" s="740">
        <f t="shared" si="905"/>
        <v>0.82500000000000007</v>
      </c>
      <c r="P4852" s="678">
        <v>4.3499999999999996</v>
      </c>
      <c r="Q4852" s="893">
        <v>0</v>
      </c>
    </row>
    <row r="4853" spans="1:17" x14ac:dyDescent="0.35">
      <c r="A4853" s="594">
        <v>25</v>
      </c>
      <c r="B4853" s="627">
        <v>33.64</v>
      </c>
      <c r="C4853" s="627">
        <v>32.32</v>
      </c>
      <c r="D4853" s="627">
        <v>32.76</v>
      </c>
      <c r="E4853" s="707">
        <v>0</v>
      </c>
      <c r="F4853" s="707">
        <v>0</v>
      </c>
      <c r="G4853" s="778">
        <v>39</v>
      </c>
      <c r="H4853" s="583">
        <v>23.6</v>
      </c>
      <c r="I4853" s="739">
        <v>70</v>
      </c>
      <c r="J4853" s="739">
        <v>44</v>
      </c>
      <c r="K4853" s="627">
        <v>5.5</v>
      </c>
      <c r="L4853" s="790">
        <v>6.92</v>
      </c>
      <c r="M4853" s="740">
        <v>1.69</v>
      </c>
      <c r="N4853" s="740">
        <v>0.93</v>
      </c>
      <c r="O4853" s="740">
        <f t="shared" si="905"/>
        <v>1.31</v>
      </c>
      <c r="P4853" s="626">
        <v>4.45</v>
      </c>
      <c r="Q4853" s="707">
        <v>7.5</v>
      </c>
    </row>
    <row r="4854" spans="1:17" x14ac:dyDescent="0.35">
      <c r="A4854" s="594">
        <v>26</v>
      </c>
      <c r="B4854" s="627">
        <v>30.76</v>
      </c>
      <c r="C4854" s="627">
        <v>31.52</v>
      </c>
      <c r="D4854" s="627">
        <v>32</v>
      </c>
      <c r="E4854" s="707">
        <v>0</v>
      </c>
      <c r="F4854" s="707">
        <v>0</v>
      </c>
      <c r="G4854" s="777">
        <v>36.200000000000003</v>
      </c>
      <c r="H4854" s="583">
        <v>20.8</v>
      </c>
      <c r="I4854" s="739">
        <v>92</v>
      </c>
      <c r="J4854" s="739">
        <v>42</v>
      </c>
      <c r="K4854" s="675">
        <v>6.5</v>
      </c>
      <c r="L4854" s="581">
        <v>6.12</v>
      </c>
      <c r="M4854" s="740">
        <v>1.32</v>
      </c>
      <c r="N4854" s="740">
        <v>0.64</v>
      </c>
      <c r="O4854" s="740">
        <f t="shared" si="905"/>
        <v>0.98</v>
      </c>
      <c r="P4854" s="626">
        <v>8.0500000000000007</v>
      </c>
      <c r="Q4854" s="893">
        <v>4.4000000000000004</v>
      </c>
    </row>
    <row r="4855" spans="1:17" x14ac:dyDescent="0.35">
      <c r="A4855" s="594">
        <v>27</v>
      </c>
      <c r="B4855" s="627">
        <v>30.88</v>
      </c>
      <c r="C4855" s="627">
        <v>30.92</v>
      </c>
      <c r="D4855" s="627">
        <v>31.32</v>
      </c>
      <c r="E4855" s="707">
        <v>0</v>
      </c>
      <c r="F4855" s="707">
        <v>0</v>
      </c>
      <c r="G4855" s="777">
        <v>39.4</v>
      </c>
      <c r="H4855" s="583">
        <v>21.8</v>
      </c>
      <c r="I4855" s="739">
        <v>88</v>
      </c>
      <c r="J4855" s="739">
        <v>39</v>
      </c>
      <c r="K4855" s="627">
        <v>6.3</v>
      </c>
      <c r="L4855" s="581">
        <v>6.72</v>
      </c>
      <c r="M4855" s="740">
        <v>0.96</v>
      </c>
      <c r="N4855" s="740">
        <v>0.23</v>
      </c>
      <c r="O4855" s="740">
        <f t="shared" si="905"/>
        <v>0.59499999999999997</v>
      </c>
      <c r="P4855" s="626">
        <v>9.15</v>
      </c>
      <c r="Q4855" s="893">
        <v>0</v>
      </c>
    </row>
    <row r="4856" spans="1:17" x14ac:dyDescent="0.35">
      <c r="A4856" s="594">
        <v>28</v>
      </c>
      <c r="B4856" s="627">
        <v>32.68</v>
      </c>
      <c r="C4856" s="627">
        <v>31.68</v>
      </c>
      <c r="D4856" s="627">
        <v>32.200000000000003</v>
      </c>
      <c r="E4856" s="707">
        <v>0</v>
      </c>
      <c r="F4856" s="707">
        <v>0</v>
      </c>
      <c r="G4856" s="777">
        <v>38.200000000000003</v>
      </c>
      <c r="H4856" s="583">
        <v>22.4</v>
      </c>
      <c r="I4856" s="739">
        <v>80</v>
      </c>
      <c r="J4856" s="739">
        <v>37</v>
      </c>
      <c r="K4856" s="627">
        <v>5.2</v>
      </c>
      <c r="L4856" s="581">
        <v>6.38</v>
      </c>
      <c r="M4856" s="740">
        <v>1.17</v>
      </c>
      <c r="N4856" s="740">
        <v>0.34</v>
      </c>
      <c r="O4856" s="740">
        <f t="shared" si="905"/>
        <v>0.755</v>
      </c>
      <c r="P4856" s="626">
        <v>5.2</v>
      </c>
      <c r="Q4856" s="893">
        <v>0</v>
      </c>
    </row>
    <row r="4857" spans="1:17" x14ac:dyDescent="0.35">
      <c r="A4857" s="594">
        <v>29</v>
      </c>
      <c r="B4857" s="789">
        <v>33.479999999999997</v>
      </c>
      <c r="C4857" s="790">
        <v>31.28</v>
      </c>
      <c r="D4857" s="790">
        <v>31.6</v>
      </c>
      <c r="E4857" s="707">
        <v>0</v>
      </c>
      <c r="F4857" s="707">
        <v>0</v>
      </c>
      <c r="G4857" s="792">
        <v>39.200000000000003</v>
      </c>
      <c r="H4857" s="793">
        <v>19.8</v>
      </c>
      <c r="I4857" s="739">
        <v>92</v>
      </c>
      <c r="J4857" s="739">
        <v>26</v>
      </c>
      <c r="K4857" s="790">
        <v>5.5</v>
      </c>
      <c r="L4857" s="581">
        <v>6.94</v>
      </c>
      <c r="M4857" s="740">
        <v>0.99</v>
      </c>
      <c r="N4857" s="740">
        <v>0.44</v>
      </c>
      <c r="O4857" s="740">
        <f t="shared" si="905"/>
        <v>0.71499999999999997</v>
      </c>
      <c r="P4857" s="903">
        <v>10.25</v>
      </c>
      <c r="Q4857" s="893">
        <v>0</v>
      </c>
    </row>
    <row r="4858" spans="1:17" x14ac:dyDescent="0.35">
      <c r="A4858" s="594">
        <v>30</v>
      </c>
      <c r="B4858" s="798">
        <v>34.200000000000003</v>
      </c>
      <c r="C4858" s="790">
        <v>31.6</v>
      </c>
      <c r="D4858" s="799">
        <v>31.84</v>
      </c>
      <c r="E4858" s="707">
        <v>0</v>
      </c>
      <c r="F4858" s="707">
        <v>0</v>
      </c>
      <c r="G4858" s="801">
        <v>41.6</v>
      </c>
      <c r="H4858" s="802">
        <v>20.8</v>
      </c>
      <c r="I4858" s="739">
        <v>79</v>
      </c>
      <c r="J4858" s="739">
        <v>28</v>
      </c>
      <c r="K4858" s="790">
        <v>6</v>
      </c>
      <c r="L4858" s="581">
        <v>7.66</v>
      </c>
      <c r="M4858" s="740">
        <v>1.2</v>
      </c>
      <c r="N4858" s="740">
        <v>0.47</v>
      </c>
      <c r="O4858" s="740">
        <f t="shared" si="905"/>
        <v>0.83499999999999996</v>
      </c>
      <c r="P4858" s="903">
        <v>10.15</v>
      </c>
      <c r="Q4858" s="893">
        <v>0</v>
      </c>
    </row>
    <row r="4859" spans="1:17" x14ac:dyDescent="0.35">
      <c r="A4859" s="580">
        <v>31</v>
      </c>
      <c r="B4859" s="798">
        <v>35.840000000000003</v>
      </c>
      <c r="C4859" s="798">
        <v>31.92</v>
      </c>
      <c r="D4859" s="798">
        <v>32</v>
      </c>
      <c r="E4859" s="707">
        <v>0</v>
      </c>
      <c r="F4859" s="707">
        <v>0</v>
      </c>
      <c r="G4859" s="627">
        <v>42</v>
      </c>
      <c r="H4859" s="581">
        <v>20</v>
      </c>
      <c r="I4859" s="581">
        <v>83</v>
      </c>
      <c r="J4859" s="798">
        <v>23</v>
      </c>
      <c r="K4859" s="798">
        <v>8</v>
      </c>
      <c r="L4859" s="574">
        <v>8.6</v>
      </c>
      <c r="M4859" s="798">
        <v>1.25</v>
      </c>
      <c r="N4859" s="798">
        <v>0.23</v>
      </c>
      <c r="O4859" s="798">
        <v>1.23</v>
      </c>
      <c r="P4859" s="581">
        <v>10.3</v>
      </c>
      <c r="Q4859" s="893">
        <v>0</v>
      </c>
    </row>
    <row r="4860" spans="1:17" x14ac:dyDescent="0.35">
      <c r="A4860" s="580" t="s">
        <v>16</v>
      </c>
      <c r="B4860" s="798">
        <f>SUM(B4849:B4859)</f>
        <v>362.55999999999995</v>
      </c>
      <c r="C4860" s="798">
        <f>SUM(C4849:C4859)</f>
        <v>350.92</v>
      </c>
      <c r="D4860" s="798">
        <f>SUM(D4849:D4859)</f>
        <v>353.71999999999997</v>
      </c>
      <c r="E4860" s="798"/>
      <c r="F4860" s="798"/>
      <c r="G4860" s="798">
        <f t="shared" ref="G4860:O4860" si="910">SUM(G4849:G4859)</f>
        <v>434.4</v>
      </c>
      <c r="H4860" s="798">
        <f t="shared" si="910"/>
        <v>240.60000000000005</v>
      </c>
      <c r="I4860" s="798">
        <f t="shared" si="910"/>
        <v>936</v>
      </c>
      <c r="J4860" s="798">
        <f t="shared" si="910"/>
        <v>393</v>
      </c>
      <c r="K4860" s="798">
        <f t="shared" si="910"/>
        <v>66.5</v>
      </c>
      <c r="L4860" s="798">
        <f t="shared" si="910"/>
        <v>74.5</v>
      </c>
      <c r="M4860" s="798">
        <f t="shared" si="910"/>
        <v>13.14</v>
      </c>
      <c r="N4860" s="798">
        <f t="shared" si="910"/>
        <v>5.03</v>
      </c>
      <c r="O4860" s="798">
        <f t="shared" si="910"/>
        <v>9.5749999999999993</v>
      </c>
      <c r="P4860" s="798"/>
      <c r="Q4860" s="798"/>
    </row>
    <row r="4861" spans="1:17" x14ac:dyDescent="0.35">
      <c r="A4861" s="580" t="s">
        <v>18</v>
      </c>
      <c r="B4861" s="583">
        <f>AVERAGE(B4849:B4859)</f>
        <v>32.959999999999994</v>
      </c>
      <c r="C4861" s="583">
        <f>AVERAGE(C4849:C4859)</f>
        <v>31.901818181818182</v>
      </c>
      <c r="D4861" s="583">
        <f>AVERAGE(D4849:D4859)</f>
        <v>32.156363636363636</v>
      </c>
      <c r="E4861" s="583"/>
      <c r="F4861" s="583"/>
      <c r="G4861" s="583">
        <f t="shared" ref="G4861:O4861" si="911">AVERAGE(G4849:G4859)</f>
        <v>39.490909090909092</v>
      </c>
      <c r="H4861" s="583">
        <f t="shared" si="911"/>
        <v>21.872727272727278</v>
      </c>
      <c r="I4861" s="583">
        <f t="shared" si="911"/>
        <v>85.090909090909093</v>
      </c>
      <c r="J4861" s="583">
        <f t="shared" si="911"/>
        <v>35.727272727272727</v>
      </c>
      <c r="K4861" s="583">
        <f t="shared" si="911"/>
        <v>6.0454545454545459</v>
      </c>
      <c r="L4861" s="583">
        <f t="shared" si="911"/>
        <v>6.7727272727272725</v>
      </c>
      <c r="M4861" s="583">
        <f t="shared" si="911"/>
        <v>1.1945454545454546</v>
      </c>
      <c r="N4861" s="583">
        <f t="shared" si="911"/>
        <v>0.45727272727272728</v>
      </c>
      <c r="O4861" s="583">
        <f t="shared" si="911"/>
        <v>0.87045454545454537</v>
      </c>
      <c r="P4861" s="583"/>
      <c r="Q4861" s="583"/>
    </row>
    <row r="4862" spans="1:17" x14ac:dyDescent="0.35">
      <c r="A4862" s="580" t="s">
        <v>20</v>
      </c>
      <c r="B4862" s="583">
        <f>B4860+B4847+B4835</f>
        <v>1176.2240000000002</v>
      </c>
      <c r="C4862" s="583">
        <f>C4860+C4847+C4835</f>
        <v>1058.8</v>
      </c>
      <c r="D4862" s="583">
        <f>D4860+D4847+D4835</f>
        <v>1057.3679999999999</v>
      </c>
      <c r="E4862" s="583"/>
      <c r="F4862" s="583"/>
      <c r="G4862" s="583">
        <f t="shared" ref="G4862:O4862" si="912">G4860+G4847+G4835</f>
        <v>1283.48</v>
      </c>
      <c r="H4862" s="583">
        <f t="shared" si="912"/>
        <v>679.1400000000001</v>
      </c>
      <c r="I4862" s="583">
        <f t="shared" si="912"/>
        <v>2554.9</v>
      </c>
      <c r="J4862" s="583">
        <f t="shared" si="912"/>
        <v>1051.4000000000001</v>
      </c>
      <c r="K4862" s="583">
        <f t="shared" si="912"/>
        <v>199.64000000000001</v>
      </c>
      <c r="L4862" s="583">
        <f t="shared" si="912"/>
        <v>238.70000000000002</v>
      </c>
      <c r="M4862" s="583">
        <f t="shared" si="912"/>
        <v>36.21</v>
      </c>
      <c r="N4862" s="583">
        <f t="shared" si="912"/>
        <v>13.971000000000002</v>
      </c>
      <c r="O4862" s="583">
        <f t="shared" si="912"/>
        <v>25.580500000000001</v>
      </c>
      <c r="P4862" s="583"/>
      <c r="Q4862" s="583"/>
    </row>
    <row r="4863" spans="1:17" x14ac:dyDescent="0.35">
      <c r="A4863" s="580" t="s">
        <v>21</v>
      </c>
      <c r="B4863" s="691">
        <f>B4862/31</f>
        <v>37.942709677419359</v>
      </c>
      <c r="C4863" s="691">
        <f>C4862/31</f>
        <v>34.154838709677421</v>
      </c>
      <c r="D4863" s="691">
        <f>D4862/31</f>
        <v>34.108645161290319</v>
      </c>
      <c r="E4863" s="691"/>
      <c r="F4863" s="691"/>
      <c r="G4863" s="691">
        <f t="shared" ref="G4863:O4863" si="913">G4862/31</f>
        <v>41.402580645161294</v>
      </c>
      <c r="H4863" s="691">
        <f t="shared" si="913"/>
        <v>21.907741935483873</v>
      </c>
      <c r="I4863" s="691">
        <f t="shared" si="913"/>
        <v>82.41612903225807</v>
      </c>
      <c r="J4863" s="691">
        <f t="shared" si="913"/>
        <v>33.91612903225807</v>
      </c>
      <c r="K4863" s="691">
        <f t="shared" si="913"/>
        <v>6.44</v>
      </c>
      <c r="L4863" s="691">
        <f t="shared" si="913"/>
        <v>7.7</v>
      </c>
      <c r="M4863" s="691">
        <f t="shared" si="913"/>
        <v>1.1680645161290324</v>
      </c>
      <c r="N4863" s="691">
        <f t="shared" si="913"/>
        <v>0.45067741935483879</v>
      </c>
      <c r="O4863" s="691">
        <f t="shared" si="913"/>
        <v>0.82517741935483868</v>
      </c>
      <c r="P4863" s="691"/>
      <c r="Q4863" s="691"/>
    </row>
    <row r="4864" spans="1:17" x14ac:dyDescent="0.35">
      <c r="A4864" s="625" t="s">
        <v>464</v>
      </c>
      <c r="B4864" s="634">
        <v>35.4</v>
      </c>
      <c r="C4864" s="634"/>
      <c r="D4864" s="634"/>
      <c r="E4864" s="634"/>
      <c r="F4864" s="634"/>
      <c r="G4864" s="634"/>
      <c r="H4864" s="634"/>
      <c r="I4864" s="634"/>
      <c r="J4864" s="634"/>
      <c r="K4864" s="634"/>
      <c r="L4864" s="634"/>
      <c r="M4864" s="634"/>
      <c r="N4864" s="634"/>
      <c r="O4864" s="634"/>
      <c r="P4864" s="634"/>
      <c r="Q4864" s="634"/>
    </row>
    <row r="4865" spans="1:17" x14ac:dyDescent="0.35">
      <c r="A4865" s="634"/>
      <c r="B4865" s="634"/>
      <c r="C4865" s="634"/>
      <c r="D4865" s="634"/>
      <c r="E4865" s="634"/>
      <c r="F4865" s="634"/>
      <c r="G4865" s="634"/>
      <c r="H4865" s="634"/>
      <c r="I4865" s="634"/>
      <c r="J4865" s="634"/>
      <c r="K4865" s="634"/>
      <c r="L4865" s="634"/>
      <c r="M4865" s="634"/>
      <c r="N4865" s="634"/>
      <c r="O4865" s="634"/>
      <c r="P4865" s="634"/>
      <c r="Q4865" s="634"/>
    </row>
    <row r="4866" spans="1:17" ht="21" thickBot="1" x14ac:dyDescent="0.4">
      <c r="A4866" s="1608" t="s">
        <v>467</v>
      </c>
      <c r="B4866" s="1608"/>
      <c r="C4866" s="1608"/>
      <c r="D4866" s="1608"/>
      <c r="E4866" s="1608"/>
      <c r="F4866" s="1608"/>
      <c r="G4866" s="1608"/>
      <c r="H4866" s="1608"/>
      <c r="I4866" s="1608"/>
      <c r="J4866" s="1608"/>
      <c r="K4866" s="1608"/>
      <c r="L4866" s="1608"/>
      <c r="M4866" s="1608"/>
      <c r="N4866" s="1608"/>
      <c r="O4866" s="1608"/>
      <c r="P4866" s="634"/>
      <c r="Q4866" s="634"/>
    </row>
    <row r="4867" spans="1:17" ht="44.25" customHeight="1" x14ac:dyDescent="0.35">
      <c r="A4867" s="1569" t="s">
        <v>1</v>
      </c>
      <c r="B4867" s="1460" t="s">
        <v>23</v>
      </c>
      <c r="C4867" s="1578"/>
      <c r="D4867" s="1571"/>
      <c r="E4867" s="1460" t="s">
        <v>24</v>
      </c>
      <c r="F4867" s="1571"/>
      <c r="G4867" s="1460" t="s">
        <v>4</v>
      </c>
      <c r="H4867" s="1571"/>
      <c r="I4867" s="1572" t="s">
        <v>5</v>
      </c>
      <c r="J4867" s="1573"/>
      <c r="K4867" s="1590" t="s">
        <v>6</v>
      </c>
      <c r="L4867" s="1591"/>
      <c r="M4867" s="1592"/>
      <c r="N4867" s="1593" t="s">
        <v>7</v>
      </c>
      <c r="O4867" s="1593" t="s">
        <v>468</v>
      </c>
      <c r="P4867" s="634"/>
      <c r="Q4867" s="634"/>
    </row>
    <row r="4868" spans="1:17" ht="26.5" thickBot="1" x14ac:dyDescent="0.4">
      <c r="A4868" s="1570"/>
      <c r="B4868" s="568">
        <v>0.05</v>
      </c>
      <c r="C4868" s="568">
        <v>0.1</v>
      </c>
      <c r="D4868" s="567">
        <v>0.2</v>
      </c>
      <c r="E4868" s="568" t="s">
        <v>9</v>
      </c>
      <c r="F4868" s="568" t="s">
        <v>10</v>
      </c>
      <c r="G4868" s="567" t="s">
        <v>9</v>
      </c>
      <c r="H4868" s="568" t="s">
        <v>10</v>
      </c>
      <c r="I4868" s="568" t="s">
        <v>11</v>
      </c>
      <c r="J4868" s="568" t="s">
        <v>12</v>
      </c>
      <c r="K4868" s="592" t="s">
        <v>13</v>
      </c>
      <c r="L4868" s="592" t="s">
        <v>14</v>
      </c>
      <c r="M4868" s="593" t="s">
        <v>25</v>
      </c>
      <c r="N4868" s="1579"/>
      <c r="O4868" s="1579"/>
      <c r="P4868" s="634"/>
      <c r="Q4868" s="634"/>
    </row>
    <row r="4869" spans="1:17" x14ac:dyDescent="0.35">
      <c r="A4869" s="594">
        <v>1</v>
      </c>
      <c r="B4869" s="580">
        <v>36.64</v>
      </c>
      <c r="C4869" s="580">
        <v>31.6</v>
      </c>
      <c r="D4869" s="595">
        <v>32.200000000000003</v>
      </c>
      <c r="E4869" s="583">
        <v>41.8</v>
      </c>
      <c r="F4869" s="580">
        <v>18.399999999999999</v>
      </c>
      <c r="G4869" s="580">
        <v>82</v>
      </c>
      <c r="H4869" s="580">
        <v>32</v>
      </c>
      <c r="I4869" s="583">
        <v>6.5</v>
      </c>
      <c r="J4869" s="626">
        <v>7.18</v>
      </c>
      <c r="K4869" s="580">
        <v>1.1499999999999999</v>
      </c>
      <c r="L4869" s="580">
        <v>0.2</v>
      </c>
      <c r="M4869" s="583">
        <f t="shared" ref="M4869:M4878" si="914">AVERAGE(K4869:L4869)</f>
        <v>0.67499999999999993</v>
      </c>
      <c r="N4869" s="582">
        <v>0.41666666666666669</v>
      </c>
      <c r="O4869" s="583">
        <v>0</v>
      </c>
      <c r="P4869" s="634"/>
      <c r="Q4869" s="634"/>
    </row>
    <row r="4870" spans="1:17" x14ac:dyDescent="0.35">
      <c r="A4870" s="594">
        <v>2</v>
      </c>
      <c r="B4870" s="580">
        <v>37.44</v>
      </c>
      <c r="C4870" s="580">
        <v>32.200000000000003</v>
      </c>
      <c r="D4870" s="595">
        <v>32.4</v>
      </c>
      <c r="E4870" s="583">
        <v>40</v>
      </c>
      <c r="F4870" s="583">
        <v>19.2</v>
      </c>
      <c r="G4870" s="580">
        <v>82</v>
      </c>
      <c r="H4870" s="580">
        <v>29</v>
      </c>
      <c r="I4870" s="583">
        <v>6</v>
      </c>
      <c r="J4870" s="581">
        <v>7.16</v>
      </c>
      <c r="K4870" s="581">
        <v>1.19</v>
      </c>
      <c r="L4870" s="581">
        <v>0.28000000000000003</v>
      </c>
      <c r="M4870" s="583">
        <f t="shared" si="914"/>
        <v>0.73499999999999999</v>
      </c>
      <c r="N4870" s="582">
        <v>0.41666666666666669</v>
      </c>
      <c r="O4870" s="583">
        <v>0</v>
      </c>
      <c r="P4870" s="634"/>
      <c r="Q4870" s="634"/>
    </row>
    <row r="4871" spans="1:17" x14ac:dyDescent="0.35">
      <c r="A4871" s="594">
        <v>3</v>
      </c>
      <c r="B4871" s="580">
        <v>35.4</v>
      </c>
      <c r="C4871" s="581">
        <v>32.4</v>
      </c>
      <c r="D4871" s="595">
        <v>32.36</v>
      </c>
      <c r="E4871" s="583">
        <v>41.4</v>
      </c>
      <c r="F4871" s="583">
        <v>19</v>
      </c>
      <c r="G4871" s="580">
        <v>78</v>
      </c>
      <c r="H4871" s="580">
        <v>33</v>
      </c>
      <c r="I4871" s="580">
        <v>7.05</v>
      </c>
      <c r="J4871" s="581">
        <v>7.74</v>
      </c>
      <c r="K4871" s="580">
        <v>1.29</v>
      </c>
      <c r="L4871" s="581">
        <v>0.34</v>
      </c>
      <c r="M4871" s="583">
        <f t="shared" si="914"/>
        <v>0.81500000000000006</v>
      </c>
      <c r="N4871" s="582">
        <v>0.4375</v>
      </c>
      <c r="O4871" s="583">
        <v>0</v>
      </c>
      <c r="P4871" s="634"/>
      <c r="Q4871" s="634"/>
    </row>
    <row r="4872" spans="1:17" x14ac:dyDescent="0.35">
      <c r="A4872" s="594">
        <v>4</v>
      </c>
      <c r="B4872" s="581">
        <v>37.520000000000003</v>
      </c>
      <c r="C4872" s="581">
        <v>32.72</v>
      </c>
      <c r="D4872" s="595">
        <v>32.68</v>
      </c>
      <c r="E4872" s="583">
        <v>41.2</v>
      </c>
      <c r="F4872" s="583">
        <v>18.399999999999999</v>
      </c>
      <c r="G4872" s="580">
        <v>69</v>
      </c>
      <c r="H4872" s="580">
        <v>33</v>
      </c>
      <c r="I4872" s="580">
        <v>8.8000000000000007</v>
      </c>
      <c r="J4872" s="581">
        <v>6.9</v>
      </c>
      <c r="K4872" s="580">
        <v>1.25</v>
      </c>
      <c r="L4872" s="580">
        <v>1.08</v>
      </c>
      <c r="M4872" s="583">
        <f t="shared" si="914"/>
        <v>1.165</v>
      </c>
      <c r="N4872" s="582">
        <v>0.33333333333333331</v>
      </c>
      <c r="O4872" s="583">
        <v>0</v>
      </c>
      <c r="P4872" s="634"/>
      <c r="Q4872" s="634"/>
    </row>
    <row r="4873" spans="1:17" x14ac:dyDescent="0.35">
      <c r="A4873" s="594">
        <v>5</v>
      </c>
      <c r="B4873" s="580">
        <v>37.4</v>
      </c>
      <c r="C4873" s="580">
        <v>33.24</v>
      </c>
      <c r="D4873" s="595">
        <v>33.04</v>
      </c>
      <c r="E4873" s="583">
        <v>40</v>
      </c>
      <c r="F4873" s="583">
        <v>24</v>
      </c>
      <c r="G4873" s="580">
        <v>64</v>
      </c>
      <c r="H4873" s="580">
        <v>37</v>
      </c>
      <c r="I4873" s="580">
        <v>8</v>
      </c>
      <c r="J4873" s="581">
        <v>9</v>
      </c>
      <c r="K4873" s="580">
        <v>2.33</v>
      </c>
      <c r="L4873" s="580">
        <v>0.76</v>
      </c>
      <c r="M4873" s="583">
        <f t="shared" si="914"/>
        <v>1.5449999999999999</v>
      </c>
      <c r="N4873" s="582">
        <v>0.33333333333333331</v>
      </c>
      <c r="O4873" s="583">
        <v>6.3</v>
      </c>
      <c r="P4873" s="634"/>
      <c r="Q4873" s="634"/>
    </row>
    <row r="4874" spans="1:17" x14ac:dyDescent="0.35">
      <c r="A4874" s="594">
        <v>6</v>
      </c>
      <c r="B4874" s="580">
        <v>31.16</v>
      </c>
      <c r="C4874" s="580">
        <v>32.56</v>
      </c>
      <c r="D4874" s="595">
        <v>32.76</v>
      </c>
      <c r="E4874" s="580">
        <v>40.200000000000003</v>
      </c>
      <c r="F4874" s="583">
        <v>22.2</v>
      </c>
      <c r="G4874" s="604">
        <v>80</v>
      </c>
      <c r="H4874" s="580">
        <v>37</v>
      </c>
      <c r="I4874" s="583">
        <v>5</v>
      </c>
      <c r="J4874" s="580">
        <v>6.56</v>
      </c>
      <c r="K4874" s="580">
        <v>1.58</v>
      </c>
      <c r="L4874" s="581">
        <v>0.24</v>
      </c>
      <c r="M4874" s="583">
        <f t="shared" si="914"/>
        <v>0.91</v>
      </c>
      <c r="N4874" s="582">
        <v>0.34375</v>
      </c>
      <c r="O4874" s="583">
        <v>0</v>
      </c>
      <c r="P4874" s="634"/>
      <c r="Q4874" s="634"/>
    </row>
    <row r="4875" spans="1:17" x14ac:dyDescent="0.35">
      <c r="A4875" s="594">
        <v>7</v>
      </c>
      <c r="B4875" s="581">
        <v>33.4</v>
      </c>
      <c r="C4875" s="580">
        <v>32.28</v>
      </c>
      <c r="D4875" s="595">
        <v>32.32</v>
      </c>
      <c r="E4875" s="583">
        <v>40.6</v>
      </c>
      <c r="F4875" s="583">
        <v>22</v>
      </c>
      <c r="G4875" s="604">
        <v>80</v>
      </c>
      <c r="H4875" s="580">
        <v>32</v>
      </c>
      <c r="I4875" s="583">
        <v>7</v>
      </c>
      <c r="J4875" s="580">
        <v>9.7899999999999991</v>
      </c>
      <c r="K4875" s="580">
        <v>1.18</v>
      </c>
      <c r="L4875" s="581">
        <v>0.34</v>
      </c>
      <c r="M4875" s="583">
        <f t="shared" si="914"/>
        <v>0.76</v>
      </c>
      <c r="N4875" s="582">
        <v>0.375</v>
      </c>
      <c r="O4875" s="583">
        <v>0</v>
      </c>
      <c r="P4875" s="634"/>
      <c r="Q4875" s="634"/>
    </row>
    <row r="4876" spans="1:17" x14ac:dyDescent="0.35">
      <c r="A4876" s="594">
        <v>8</v>
      </c>
      <c r="B4876" s="580">
        <v>35.96</v>
      </c>
      <c r="C4876" s="580">
        <v>32.96</v>
      </c>
      <c r="D4876" s="595">
        <v>32.56</v>
      </c>
      <c r="E4876" s="583">
        <v>40.799999999999997</v>
      </c>
      <c r="F4876" s="580">
        <v>20.399999999999999</v>
      </c>
      <c r="G4876" s="580">
        <v>92</v>
      </c>
      <c r="H4876" s="580">
        <v>34</v>
      </c>
      <c r="I4876" s="583">
        <v>4.5</v>
      </c>
      <c r="J4876" s="580" t="s">
        <v>462</v>
      </c>
      <c r="K4876" s="580">
        <v>1.2</v>
      </c>
      <c r="L4876" s="580">
        <v>0.34</v>
      </c>
      <c r="M4876" s="583">
        <f t="shared" si="914"/>
        <v>0.77</v>
      </c>
      <c r="N4876" s="582">
        <v>0.41666666666666669</v>
      </c>
      <c r="O4876" s="583">
        <v>0</v>
      </c>
      <c r="P4876" s="634"/>
      <c r="Q4876" s="634"/>
    </row>
    <row r="4877" spans="1:17" x14ac:dyDescent="0.35">
      <c r="A4877" s="594">
        <v>9</v>
      </c>
      <c r="B4877" s="580">
        <v>39.799999999999997</v>
      </c>
      <c r="C4877" s="580">
        <v>33.6</v>
      </c>
      <c r="D4877" s="595">
        <v>32.520000000000003</v>
      </c>
      <c r="E4877" s="583">
        <v>40.799999999999997</v>
      </c>
      <c r="F4877" s="583">
        <v>23</v>
      </c>
      <c r="G4877" s="604">
        <v>71</v>
      </c>
      <c r="H4877" s="580">
        <v>30</v>
      </c>
      <c r="I4877" s="583">
        <v>6</v>
      </c>
      <c r="J4877" s="580" t="s">
        <v>462</v>
      </c>
      <c r="K4877" s="581">
        <v>1.1499999999999999</v>
      </c>
      <c r="L4877" s="581">
        <v>0.46</v>
      </c>
      <c r="M4877" s="583">
        <f t="shared" si="914"/>
        <v>0.80499999999999994</v>
      </c>
      <c r="N4877" s="582">
        <v>0.39930555555555558</v>
      </c>
      <c r="O4877" s="583">
        <v>0</v>
      </c>
      <c r="P4877" s="634"/>
      <c r="Q4877" s="634"/>
    </row>
    <row r="4878" spans="1:17" ht="15" thickBot="1" x14ac:dyDescent="0.4">
      <c r="A4878" s="596">
        <v>10</v>
      </c>
      <c r="B4878" s="580">
        <v>39.520000000000003</v>
      </c>
      <c r="C4878" s="581">
        <v>33.56</v>
      </c>
      <c r="D4878" s="595">
        <v>33.32</v>
      </c>
      <c r="E4878" s="583">
        <v>42.4</v>
      </c>
      <c r="F4878" s="583">
        <v>23</v>
      </c>
      <c r="G4878" s="604">
        <v>69</v>
      </c>
      <c r="H4878" s="580">
        <v>34</v>
      </c>
      <c r="I4878" s="580">
        <v>7.3</v>
      </c>
      <c r="J4878" s="580" t="s">
        <v>462</v>
      </c>
      <c r="K4878" s="580">
        <v>1.25</v>
      </c>
      <c r="L4878" s="581">
        <v>0.3</v>
      </c>
      <c r="M4878" s="583">
        <f t="shared" si="914"/>
        <v>0.77500000000000002</v>
      </c>
      <c r="N4878" s="582">
        <v>0.41666666666666669</v>
      </c>
      <c r="O4878" s="583">
        <v>0</v>
      </c>
      <c r="P4878" s="634"/>
      <c r="Q4878" s="634"/>
    </row>
    <row r="4879" spans="1:17" ht="15" thickBot="1" x14ac:dyDescent="0.4">
      <c r="A4879" s="597" t="s">
        <v>16</v>
      </c>
      <c r="B4879" s="598">
        <f t="shared" ref="B4879:M4879" si="915">SUM(B4869:B4878)</f>
        <v>364.24</v>
      </c>
      <c r="C4879" s="598">
        <f t="shared" si="915"/>
        <v>327.12000000000006</v>
      </c>
      <c r="D4879" s="598">
        <f t="shared" si="915"/>
        <v>326.15999999999991</v>
      </c>
      <c r="E4879" s="598">
        <f t="shared" si="915"/>
        <v>409.2</v>
      </c>
      <c r="F4879" s="598">
        <f t="shared" si="915"/>
        <v>209.6</v>
      </c>
      <c r="G4879" s="598">
        <f t="shared" si="915"/>
        <v>767</v>
      </c>
      <c r="H4879" s="598">
        <f t="shared" si="915"/>
        <v>331</v>
      </c>
      <c r="I4879" s="598">
        <f t="shared" si="915"/>
        <v>66.150000000000006</v>
      </c>
      <c r="J4879" s="598">
        <f t="shared" si="915"/>
        <v>54.33</v>
      </c>
      <c r="K4879" s="598">
        <f t="shared" si="915"/>
        <v>13.569999999999999</v>
      </c>
      <c r="L4879" s="598">
        <f t="shared" si="915"/>
        <v>4.34</v>
      </c>
      <c r="M4879" s="598">
        <f t="shared" si="915"/>
        <v>8.9550000000000001</v>
      </c>
      <c r="N4879" s="598"/>
      <c r="O4879" s="598"/>
      <c r="P4879" s="634"/>
      <c r="Q4879" s="634"/>
    </row>
    <row r="4880" spans="1:17" ht="15" thickBot="1" x14ac:dyDescent="0.4">
      <c r="A4880" s="597" t="s">
        <v>18</v>
      </c>
      <c r="B4880" s="600">
        <f t="shared" ref="B4880:M4880" si="916">AVERAGE(B4869:B4878)</f>
        <v>36.423999999999999</v>
      </c>
      <c r="C4880" s="600">
        <f t="shared" si="916"/>
        <v>32.712000000000003</v>
      </c>
      <c r="D4880" s="600">
        <f t="shared" si="916"/>
        <v>32.615999999999993</v>
      </c>
      <c r="E4880" s="600">
        <f t="shared" si="916"/>
        <v>40.92</v>
      </c>
      <c r="F4880" s="600">
        <f t="shared" si="916"/>
        <v>20.96</v>
      </c>
      <c r="G4880" s="600">
        <f t="shared" si="916"/>
        <v>76.7</v>
      </c>
      <c r="H4880" s="600">
        <f t="shared" si="916"/>
        <v>33.1</v>
      </c>
      <c r="I4880" s="600">
        <f t="shared" si="916"/>
        <v>6.6150000000000002</v>
      </c>
      <c r="J4880" s="600">
        <f t="shared" si="916"/>
        <v>7.7614285714285716</v>
      </c>
      <c r="K4880" s="600">
        <f t="shared" si="916"/>
        <v>1.3569999999999998</v>
      </c>
      <c r="L4880" s="600">
        <f t="shared" si="916"/>
        <v>0.434</v>
      </c>
      <c r="M4880" s="600">
        <f t="shared" si="916"/>
        <v>0.89549999999999996</v>
      </c>
      <c r="N4880" s="600"/>
      <c r="O4880" s="600"/>
      <c r="P4880" s="634"/>
      <c r="Q4880" s="634"/>
    </row>
    <row r="4881" spans="1:17" ht="15" thickBot="1" x14ac:dyDescent="0.4">
      <c r="A4881" s="603">
        <v>11</v>
      </c>
      <c r="B4881" s="581">
        <v>39.56</v>
      </c>
      <c r="C4881" s="581">
        <v>33.76</v>
      </c>
      <c r="D4881" s="905">
        <v>33.56</v>
      </c>
      <c r="E4881" s="583">
        <v>41.8</v>
      </c>
      <c r="F4881" s="583">
        <v>21.6</v>
      </c>
      <c r="G4881" s="580">
        <v>76</v>
      </c>
      <c r="H4881" s="580">
        <v>32</v>
      </c>
      <c r="I4881" s="580">
        <v>7.7</v>
      </c>
      <c r="J4881" s="581" t="s">
        <v>462</v>
      </c>
      <c r="K4881" s="580">
        <v>1.42</v>
      </c>
      <c r="L4881" s="580">
        <v>0.28999999999999998</v>
      </c>
      <c r="M4881" s="583">
        <f t="shared" ref="M4881:M4890" si="917">AVERAGE(K4881:L4881)</f>
        <v>0.85499999999999998</v>
      </c>
      <c r="N4881" s="582">
        <v>0.40972222222222227</v>
      </c>
      <c r="O4881" s="583">
        <v>0</v>
      </c>
      <c r="P4881" s="634"/>
      <c r="Q4881" s="634"/>
    </row>
    <row r="4882" spans="1:17" ht="15" thickBot="1" x14ac:dyDescent="0.4">
      <c r="A4882" s="571">
        <v>12</v>
      </c>
      <c r="B4882" s="580">
        <v>39.24</v>
      </c>
      <c r="C4882" s="580">
        <v>33.64</v>
      </c>
      <c r="D4882" s="905">
        <v>33.520000000000003</v>
      </c>
      <c r="E4882" s="583">
        <v>41.8</v>
      </c>
      <c r="F4882" s="580">
        <v>23.4</v>
      </c>
      <c r="G4882" s="580">
        <v>69</v>
      </c>
      <c r="H4882" s="580">
        <v>30</v>
      </c>
      <c r="I4882" s="583">
        <v>11.4</v>
      </c>
      <c r="J4882" s="580" t="s">
        <v>462</v>
      </c>
      <c r="K4882" s="580">
        <v>1.24</v>
      </c>
      <c r="L4882" s="580">
        <v>0.3</v>
      </c>
      <c r="M4882" s="583">
        <f t="shared" si="917"/>
        <v>0.77</v>
      </c>
      <c r="N4882" s="582">
        <v>0.35416666666666669</v>
      </c>
      <c r="O4882" s="583">
        <v>0</v>
      </c>
      <c r="P4882" s="634"/>
      <c r="Q4882" s="634"/>
    </row>
    <row r="4883" spans="1:17" ht="15" thickBot="1" x14ac:dyDescent="0.4">
      <c r="A4883" s="571">
        <v>13</v>
      </c>
      <c r="B4883" s="580">
        <v>39.880000000000003</v>
      </c>
      <c r="C4883" s="580">
        <v>33.68</v>
      </c>
      <c r="D4883" s="905">
        <v>33.44</v>
      </c>
      <c r="E4883" s="580">
        <v>42.4</v>
      </c>
      <c r="F4883" s="583">
        <v>20.2</v>
      </c>
      <c r="G4883" s="580">
        <v>72</v>
      </c>
      <c r="H4883" s="580">
        <v>30</v>
      </c>
      <c r="I4883" s="583">
        <v>8.1999999999999993</v>
      </c>
      <c r="J4883" s="580">
        <v>9.2799999999999994</v>
      </c>
      <c r="K4883" s="580">
        <v>1.21</v>
      </c>
      <c r="L4883" s="581">
        <v>0.22</v>
      </c>
      <c r="M4883" s="583">
        <f t="shared" si="917"/>
        <v>0.71499999999999997</v>
      </c>
      <c r="N4883" s="582">
        <v>0.41666666666666669</v>
      </c>
      <c r="O4883" s="583">
        <v>0</v>
      </c>
      <c r="P4883" s="634"/>
      <c r="Q4883" s="634"/>
    </row>
    <row r="4884" spans="1:17" ht="15" thickBot="1" x14ac:dyDescent="0.4">
      <c r="A4884" s="571">
        <v>14</v>
      </c>
      <c r="B4884" s="581">
        <v>39.119999999999997</v>
      </c>
      <c r="C4884" s="580">
        <v>33.479999999999997</v>
      </c>
      <c r="D4884" s="905">
        <v>33.36</v>
      </c>
      <c r="E4884" s="583">
        <v>42.4</v>
      </c>
      <c r="F4884" s="583">
        <v>19.600000000000001</v>
      </c>
      <c r="G4884" s="580">
        <v>78</v>
      </c>
      <c r="H4884" s="580">
        <v>36</v>
      </c>
      <c r="I4884" s="583">
        <v>9.8000000000000007</v>
      </c>
      <c r="J4884" s="580">
        <v>11.38</v>
      </c>
      <c r="K4884" s="580">
        <v>1.55</v>
      </c>
      <c r="L4884" s="581">
        <v>0.41</v>
      </c>
      <c r="M4884" s="583">
        <f t="shared" si="917"/>
        <v>0.98</v>
      </c>
      <c r="N4884" s="582">
        <v>0.40277777777777773</v>
      </c>
      <c r="O4884" s="583">
        <v>0</v>
      </c>
      <c r="P4884" s="634"/>
      <c r="Q4884" s="634"/>
    </row>
    <row r="4885" spans="1:17" ht="15" thickBot="1" x14ac:dyDescent="0.4">
      <c r="A4885" s="571">
        <v>15</v>
      </c>
      <c r="B4885" s="580">
        <v>38.68</v>
      </c>
      <c r="C4885" s="580">
        <v>33.799999999999997</v>
      </c>
      <c r="D4885" s="905">
        <v>33.56</v>
      </c>
      <c r="E4885" s="583">
        <v>42.4</v>
      </c>
      <c r="F4885" s="580">
        <v>20.399999999999999</v>
      </c>
      <c r="G4885" s="580">
        <v>71</v>
      </c>
      <c r="H4885" s="580">
        <v>29</v>
      </c>
      <c r="I4885" s="583">
        <v>9.1</v>
      </c>
      <c r="J4885" s="581">
        <v>8.76</v>
      </c>
      <c r="K4885" s="580">
        <v>2.63</v>
      </c>
      <c r="L4885" s="580">
        <v>0.52</v>
      </c>
      <c r="M4885" s="583">
        <f t="shared" si="917"/>
        <v>1.575</v>
      </c>
      <c r="N4885" s="582">
        <v>0.41666666666666669</v>
      </c>
      <c r="O4885" s="583">
        <v>0</v>
      </c>
      <c r="P4885" s="634"/>
      <c r="Q4885" s="634"/>
    </row>
    <row r="4886" spans="1:17" ht="15" thickBot="1" x14ac:dyDescent="0.4">
      <c r="A4886" s="571">
        <v>16</v>
      </c>
      <c r="B4886" s="580">
        <v>37.28</v>
      </c>
      <c r="C4886" s="580">
        <v>33.520000000000003</v>
      </c>
      <c r="D4886" s="905">
        <v>33.44</v>
      </c>
      <c r="E4886" s="583">
        <v>40.799999999999997</v>
      </c>
      <c r="F4886" s="583">
        <v>21.4</v>
      </c>
      <c r="G4886" s="580">
        <v>69</v>
      </c>
      <c r="H4886" s="580">
        <v>32</v>
      </c>
      <c r="I4886" s="583">
        <v>8</v>
      </c>
      <c r="J4886" s="580">
        <v>8.08</v>
      </c>
      <c r="K4886" s="581">
        <v>1.53</v>
      </c>
      <c r="L4886" s="581">
        <v>0.9</v>
      </c>
      <c r="M4886" s="583">
        <f t="shared" si="917"/>
        <v>1.2150000000000001</v>
      </c>
      <c r="N4886" s="582">
        <v>0.27430555555555552</v>
      </c>
      <c r="O4886" s="583">
        <v>0</v>
      </c>
      <c r="P4886" s="634"/>
      <c r="Q4886" s="634"/>
    </row>
    <row r="4887" spans="1:17" ht="15" thickBot="1" x14ac:dyDescent="0.4">
      <c r="A4887" s="571">
        <v>17</v>
      </c>
      <c r="B4887" s="580">
        <v>29.4</v>
      </c>
      <c r="C4887" s="581">
        <v>32.44</v>
      </c>
      <c r="D4887" s="905">
        <v>33.200000000000003</v>
      </c>
      <c r="E4887" s="583">
        <v>36</v>
      </c>
      <c r="F4887" s="583">
        <v>24.6</v>
      </c>
      <c r="G4887" s="580">
        <v>92</v>
      </c>
      <c r="H4887" s="580">
        <v>50</v>
      </c>
      <c r="I4887" s="580">
        <v>6</v>
      </c>
      <c r="J4887" s="580">
        <v>7.5</v>
      </c>
      <c r="K4887" s="580">
        <v>1.04</v>
      </c>
      <c r="L4887" s="581">
        <v>0.26</v>
      </c>
      <c r="M4887" s="583">
        <f t="shared" si="917"/>
        <v>0.65</v>
      </c>
      <c r="N4887" s="582">
        <v>0.16666666666666666</v>
      </c>
      <c r="O4887" s="583">
        <v>4.0999999999999996</v>
      </c>
      <c r="P4887" s="634"/>
      <c r="Q4887" s="634"/>
    </row>
    <row r="4888" spans="1:17" ht="15" thickBot="1" x14ac:dyDescent="0.4">
      <c r="A4888" s="571">
        <v>18</v>
      </c>
      <c r="B4888" s="581">
        <v>26.04</v>
      </c>
      <c r="C4888" s="581">
        <v>30</v>
      </c>
      <c r="D4888" s="905">
        <v>31</v>
      </c>
      <c r="E4888" s="583">
        <v>28</v>
      </c>
      <c r="F4888" s="583">
        <v>21.6</v>
      </c>
      <c r="G4888" s="580">
        <v>96</v>
      </c>
      <c r="H4888" s="580">
        <v>70</v>
      </c>
      <c r="I4888" s="580">
        <v>1.5</v>
      </c>
      <c r="J4888" s="581">
        <v>2.1800000000000002</v>
      </c>
      <c r="K4888" s="580">
        <v>1.03</v>
      </c>
      <c r="L4888" s="580">
        <v>0.23</v>
      </c>
      <c r="M4888" s="583">
        <f t="shared" si="917"/>
        <v>0.63</v>
      </c>
      <c r="N4888" s="582">
        <v>5.2083333333333336E-2</v>
      </c>
      <c r="O4888" s="583">
        <v>0</v>
      </c>
      <c r="P4888" s="634"/>
      <c r="Q4888" s="634"/>
    </row>
    <row r="4889" spans="1:17" ht="15" thickBot="1" x14ac:dyDescent="0.4">
      <c r="A4889" s="571">
        <v>19</v>
      </c>
      <c r="B4889" s="580">
        <v>32.6</v>
      </c>
      <c r="C4889" s="580">
        <v>30.28</v>
      </c>
      <c r="D4889" s="905">
        <v>30.2</v>
      </c>
      <c r="E4889" s="583">
        <v>35.6</v>
      </c>
      <c r="F4889" s="580">
        <v>19.2</v>
      </c>
      <c r="G4889" s="580">
        <v>92</v>
      </c>
      <c r="H4889" s="580">
        <v>37</v>
      </c>
      <c r="I4889" s="580">
        <v>4.5</v>
      </c>
      <c r="J4889" s="580">
        <v>4.24</v>
      </c>
      <c r="K4889" s="580">
        <v>1.1299999999999999</v>
      </c>
      <c r="L4889" s="580">
        <v>0.77</v>
      </c>
      <c r="M4889" s="583">
        <f t="shared" si="917"/>
        <v>0.95</v>
      </c>
      <c r="N4889" s="582">
        <v>0.31944444444444448</v>
      </c>
      <c r="O4889" s="583">
        <v>9.5</v>
      </c>
      <c r="P4889" s="634"/>
      <c r="Q4889" s="634"/>
    </row>
    <row r="4890" spans="1:17" ht="15" thickBot="1" x14ac:dyDescent="0.4">
      <c r="A4890" s="585">
        <v>20</v>
      </c>
      <c r="B4890" s="580">
        <v>30.96</v>
      </c>
      <c r="C4890" s="580">
        <v>30.76</v>
      </c>
      <c r="D4890" s="905">
        <v>30.68</v>
      </c>
      <c r="E4890" s="583">
        <v>37.6</v>
      </c>
      <c r="F4890" s="583">
        <v>19.600000000000001</v>
      </c>
      <c r="G4890" s="580">
        <v>87</v>
      </c>
      <c r="H4890" s="580">
        <v>36</v>
      </c>
      <c r="I4890" s="583">
        <v>5.0999999999999996</v>
      </c>
      <c r="J4890" s="580">
        <v>4.42</v>
      </c>
      <c r="K4890" s="581">
        <v>1.18</v>
      </c>
      <c r="L4890" s="581">
        <v>0.61</v>
      </c>
      <c r="M4890" s="583">
        <f t="shared" si="917"/>
        <v>0.89500000000000002</v>
      </c>
      <c r="N4890" s="582">
        <v>0.33680555555555558</v>
      </c>
      <c r="O4890" s="583">
        <v>0</v>
      </c>
      <c r="P4890" s="634"/>
      <c r="Q4890" s="634"/>
    </row>
    <row r="4891" spans="1:17" ht="15" thickBot="1" x14ac:dyDescent="0.4">
      <c r="A4891" s="597" t="s">
        <v>16</v>
      </c>
      <c r="B4891" s="598">
        <f t="shared" ref="B4891:M4891" si="918">SUM(B4881:B4890)</f>
        <v>352.76000000000005</v>
      </c>
      <c r="C4891" s="598">
        <f t="shared" si="918"/>
        <v>325.36</v>
      </c>
      <c r="D4891" s="598">
        <f t="shared" si="918"/>
        <v>325.95999999999998</v>
      </c>
      <c r="E4891" s="598">
        <f t="shared" si="918"/>
        <v>388.80000000000007</v>
      </c>
      <c r="F4891" s="598">
        <f t="shared" si="918"/>
        <v>211.6</v>
      </c>
      <c r="G4891" s="598">
        <f t="shared" si="918"/>
        <v>802</v>
      </c>
      <c r="H4891" s="598">
        <f t="shared" si="918"/>
        <v>382</v>
      </c>
      <c r="I4891" s="598">
        <f t="shared" si="918"/>
        <v>71.3</v>
      </c>
      <c r="J4891" s="598">
        <f t="shared" si="918"/>
        <v>55.84</v>
      </c>
      <c r="K4891" s="598">
        <f t="shared" si="918"/>
        <v>13.96</v>
      </c>
      <c r="L4891" s="598">
        <f t="shared" si="918"/>
        <v>4.5100000000000007</v>
      </c>
      <c r="M4891" s="598">
        <f t="shared" si="918"/>
        <v>9.2349999999999994</v>
      </c>
      <c r="N4891" s="598"/>
      <c r="O4891" s="598"/>
      <c r="P4891" s="634"/>
      <c r="Q4891" s="634"/>
    </row>
    <row r="4892" spans="1:17" ht="15" thickBot="1" x14ac:dyDescent="0.4">
      <c r="A4892" s="597" t="s">
        <v>18</v>
      </c>
      <c r="B4892" s="600">
        <f t="shared" ref="B4892:M4892" si="919">AVERAGE(B4881:B4890)</f>
        <v>35.276000000000003</v>
      </c>
      <c r="C4892" s="600">
        <f t="shared" si="919"/>
        <v>32.536000000000001</v>
      </c>
      <c r="D4892" s="600">
        <f t="shared" si="919"/>
        <v>32.595999999999997</v>
      </c>
      <c r="E4892" s="600">
        <f t="shared" si="919"/>
        <v>38.88000000000001</v>
      </c>
      <c r="F4892" s="600">
        <f t="shared" si="919"/>
        <v>21.16</v>
      </c>
      <c r="G4892" s="600">
        <f t="shared" si="919"/>
        <v>80.2</v>
      </c>
      <c r="H4892" s="600">
        <f t="shared" si="919"/>
        <v>38.200000000000003</v>
      </c>
      <c r="I4892" s="600">
        <f t="shared" si="919"/>
        <v>7.13</v>
      </c>
      <c r="J4892" s="600">
        <f t="shared" si="919"/>
        <v>6.98</v>
      </c>
      <c r="K4892" s="600">
        <f t="shared" si="919"/>
        <v>1.3960000000000001</v>
      </c>
      <c r="L4892" s="600">
        <f t="shared" si="919"/>
        <v>0.45100000000000007</v>
      </c>
      <c r="M4892" s="600">
        <f t="shared" si="919"/>
        <v>0.92349999999999999</v>
      </c>
      <c r="N4892" s="600"/>
      <c r="O4892" s="600"/>
      <c r="P4892" s="634"/>
      <c r="Q4892" s="634"/>
    </row>
    <row r="4893" spans="1:17" ht="15" thickBot="1" x14ac:dyDescent="0.4">
      <c r="A4893" s="603">
        <v>21</v>
      </c>
      <c r="B4893" s="581">
        <v>32.159999999999997</v>
      </c>
      <c r="C4893" s="580">
        <v>30.24</v>
      </c>
      <c r="D4893" s="601">
        <v>30.8</v>
      </c>
      <c r="E4893" s="583">
        <v>37.200000000000003</v>
      </c>
      <c r="F4893" s="583">
        <v>22.4</v>
      </c>
      <c r="G4893" s="580">
        <v>74</v>
      </c>
      <c r="H4893" s="580">
        <v>30</v>
      </c>
      <c r="I4893" s="583">
        <v>7.5</v>
      </c>
      <c r="J4893" s="580">
        <v>8.02</v>
      </c>
      <c r="K4893" s="580">
        <v>1.03</v>
      </c>
      <c r="L4893" s="581">
        <v>0.19</v>
      </c>
      <c r="M4893" s="583">
        <f t="shared" ref="M4893:M4903" si="920">AVERAGE(K4893:L4893)</f>
        <v>0.61</v>
      </c>
      <c r="N4893" s="582">
        <v>0.32291666666666669</v>
      </c>
      <c r="O4893" s="583">
        <v>0</v>
      </c>
      <c r="P4893" s="634"/>
      <c r="Q4893" s="634"/>
    </row>
    <row r="4894" spans="1:17" ht="15" thickBot="1" x14ac:dyDescent="0.4">
      <c r="A4894" s="571">
        <v>22</v>
      </c>
      <c r="B4894" s="580">
        <v>33.24</v>
      </c>
      <c r="C4894" s="580">
        <v>31.08</v>
      </c>
      <c r="D4894" s="601">
        <v>31.04</v>
      </c>
      <c r="E4894" s="583">
        <v>38.6</v>
      </c>
      <c r="F4894" s="580">
        <v>19.8</v>
      </c>
      <c r="G4894" s="580">
        <v>87</v>
      </c>
      <c r="H4894" s="580">
        <v>27</v>
      </c>
      <c r="I4894" s="583">
        <v>4.8</v>
      </c>
      <c r="J4894" s="580">
        <v>5.12</v>
      </c>
      <c r="K4894" s="580">
        <v>1.1599999999999999</v>
      </c>
      <c r="L4894" s="580">
        <v>0.2</v>
      </c>
      <c r="M4894" s="583">
        <f t="shared" si="920"/>
        <v>0.67999999999999994</v>
      </c>
      <c r="N4894" s="582">
        <v>0.28125</v>
      </c>
      <c r="O4894" s="583">
        <v>0</v>
      </c>
      <c r="P4894" s="634"/>
      <c r="Q4894" s="634"/>
    </row>
    <row r="4895" spans="1:17" ht="15" thickBot="1" x14ac:dyDescent="0.4">
      <c r="A4895" s="571">
        <v>23</v>
      </c>
      <c r="B4895" s="581">
        <v>35.6</v>
      </c>
      <c r="C4895" s="581">
        <v>31.4</v>
      </c>
      <c r="D4895" s="601">
        <v>31.28</v>
      </c>
      <c r="E4895" s="583">
        <v>41</v>
      </c>
      <c r="F4895" s="583">
        <v>19.600000000000001</v>
      </c>
      <c r="G4895" s="580">
        <v>79</v>
      </c>
      <c r="H4895" s="580">
        <v>23</v>
      </c>
      <c r="I4895" s="583">
        <v>6.3</v>
      </c>
      <c r="J4895" s="581">
        <v>9.14</v>
      </c>
      <c r="K4895" s="581">
        <v>1.33</v>
      </c>
      <c r="L4895" s="581">
        <v>0.32</v>
      </c>
      <c r="M4895" s="583">
        <f t="shared" si="920"/>
        <v>0.82500000000000007</v>
      </c>
      <c r="N4895" s="582">
        <v>0.35416666666666669</v>
      </c>
      <c r="O4895" s="583">
        <v>0</v>
      </c>
      <c r="P4895" s="634"/>
      <c r="Q4895" s="634"/>
    </row>
    <row r="4896" spans="1:17" ht="15" thickBot="1" x14ac:dyDescent="0.4">
      <c r="A4896" s="571">
        <v>24</v>
      </c>
      <c r="B4896" s="580">
        <v>36.520000000000003</v>
      </c>
      <c r="C4896" s="581">
        <v>31.76</v>
      </c>
      <c r="D4896" s="601">
        <v>31.68</v>
      </c>
      <c r="E4896" s="583">
        <v>41.2</v>
      </c>
      <c r="F4896" s="583">
        <v>19.8</v>
      </c>
      <c r="G4896" s="580">
        <v>83</v>
      </c>
      <c r="H4896" s="580">
        <v>24</v>
      </c>
      <c r="I4896" s="580">
        <v>8.6999999999999993</v>
      </c>
      <c r="J4896" s="581">
        <v>9.42</v>
      </c>
      <c r="K4896" s="580">
        <v>1.36</v>
      </c>
      <c r="L4896" s="581">
        <v>1.1399999999999999</v>
      </c>
      <c r="M4896" s="583">
        <f t="shared" si="920"/>
        <v>1.25</v>
      </c>
      <c r="N4896" s="582">
        <v>0.37152777777777773</v>
      </c>
      <c r="O4896" s="583">
        <v>0</v>
      </c>
      <c r="P4896" s="634"/>
      <c r="Q4896" s="634"/>
    </row>
    <row r="4897" spans="1:17" ht="15" thickBot="1" x14ac:dyDescent="0.4">
      <c r="A4897" s="571">
        <v>25</v>
      </c>
      <c r="B4897" s="581">
        <v>38.68</v>
      </c>
      <c r="C4897" s="581">
        <v>32.840000000000003</v>
      </c>
      <c r="D4897" s="601">
        <v>32.44</v>
      </c>
      <c r="E4897" s="583">
        <v>42.6</v>
      </c>
      <c r="F4897" s="583">
        <v>21.6</v>
      </c>
      <c r="G4897" s="580">
        <v>69</v>
      </c>
      <c r="H4897" s="580">
        <v>24</v>
      </c>
      <c r="I4897" s="580">
        <v>7</v>
      </c>
      <c r="J4897" s="580">
        <v>9.86</v>
      </c>
      <c r="K4897" s="580">
        <v>1.22</v>
      </c>
      <c r="L4897" s="581">
        <v>0.4</v>
      </c>
      <c r="M4897" s="583">
        <f t="shared" si="920"/>
        <v>0.81</v>
      </c>
      <c r="N4897" s="582">
        <v>0.41666666666666669</v>
      </c>
      <c r="O4897" s="583">
        <v>0</v>
      </c>
      <c r="P4897" s="634"/>
      <c r="Q4897" s="634"/>
    </row>
    <row r="4898" spans="1:17" ht="15" thickBot="1" x14ac:dyDescent="0.4">
      <c r="A4898" s="571">
        <v>26</v>
      </c>
      <c r="B4898" s="580">
        <v>37.96</v>
      </c>
      <c r="C4898" s="580">
        <v>32.520000000000003</v>
      </c>
      <c r="D4898" s="601">
        <v>32.44</v>
      </c>
      <c r="E4898" s="583">
        <v>42.6</v>
      </c>
      <c r="F4898" s="580">
        <v>18.399999999999999</v>
      </c>
      <c r="G4898" s="580">
        <v>74</v>
      </c>
      <c r="H4898" s="580">
        <v>25</v>
      </c>
      <c r="I4898" s="580">
        <v>9.5</v>
      </c>
      <c r="J4898" s="580">
        <v>10.92</v>
      </c>
      <c r="K4898" s="580">
        <v>1.25</v>
      </c>
      <c r="L4898" s="580">
        <v>0.26</v>
      </c>
      <c r="M4898" s="583">
        <f t="shared" si="920"/>
        <v>0.755</v>
      </c>
      <c r="N4898" s="582">
        <v>0.41666666666666669</v>
      </c>
      <c r="O4898" s="583">
        <v>0</v>
      </c>
      <c r="P4898" s="634"/>
      <c r="Q4898" s="634"/>
    </row>
    <row r="4899" spans="1:17" ht="15" thickBot="1" x14ac:dyDescent="0.4">
      <c r="A4899" s="571">
        <v>27</v>
      </c>
      <c r="B4899" s="580">
        <v>38.28</v>
      </c>
      <c r="C4899" s="580">
        <v>32.479999999999997</v>
      </c>
      <c r="D4899" s="601">
        <v>32.520000000000003</v>
      </c>
      <c r="E4899" s="580">
        <v>42.4</v>
      </c>
      <c r="F4899" s="583">
        <v>18.600000000000001</v>
      </c>
      <c r="G4899" s="580">
        <v>67</v>
      </c>
      <c r="H4899" s="580">
        <v>27</v>
      </c>
      <c r="I4899" s="583">
        <v>9</v>
      </c>
      <c r="J4899" s="581">
        <v>9.1199999999999992</v>
      </c>
      <c r="K4899" s="580">
        <v>1.17</v>
      </c>
      <c r="L4899" s="581">
        <v>0.24</v>
      </c>
      <c r="M4899" s="583">
        <f t="shared" si="920"/>
        <v>0.70499999999999996</v>
      </c>
      <c r="N4899" s="582">
        <v>0.36458333333333331</v>
      </c>
      <c r="O4899" s="583">
        <v>0</v>
      </c>
      <c r="P4899" s="634"/>
      <c r="Q4899" s="634"/>
    </row>
    <row r="4900" spans="1:17" ht="15" thickBot="1" x14ac:dyDescent="0.4">
      <c r="A4900" s="580">
        <v>28</v>
      </c>
      <c r="B4900" s="581">
        <v>39.159999999999997</v>
      </c>
      <c r="C4900" s="581">
        <v>32.799999999999997</v>
      </c>
      <c r="D4900" s="601">
        <v>32.479999999999997</v>
      </c>
      <c r="E4900" s="583">
        <v>40.799999999999997</v>
      </c>
      <c r="F4900" s="583">
        <v>18.8</v>
      </c>
      <c r="G4900" s="580">
        <v>62</v>
      </c>
      <c r="H4900" s="580">
        <v>27</v>
      </c>
      <c r="I4900" s="583">
        <v>8.5</v>
      </c>
      <c r="J4900" s="580">
        <v>9.6999999999999993</v>
      </c>
      <c r="K4900" s="580">
        <v>1.18</v>
      </c>
      <c r="L4900" s="581">
        <v>0.49</v>
      </c>
      <c r="M4900" s="583">
        <f t="shared" si="920"/>
        <v>0.83499999999999996</v>
      </c>
      <c r="N4900" s="582">
        <v>0.41666666666666669</v>
      </c>
      <c r="O4900" s="583">
        <v>0</v>
      </c>
      <c r="P4900" s="634"/>
      <c r="Q4900" s="634"/>
    </row>
    <row r="4901" spans="1:17" ht="15" thickBot="1" x14ac:dyDescent="0.4">
      <c r="A4901" s="580">
        <v>29</v>
      </c>
      <c r="B4901" s="580">
        <v>39.24</v>
      </c>
      <c r="C4901" s="580">
        <v>33.32</v>
      </c>
      <c r="D4901" s="601">
        <v>32.68</v>
      </c>
      <c r="E4901" s="583">
        <v>39.799999999999997</v>
      </c>
      <c r="F4901" s="580">
        <v>18.600000000000001</v>
      </c>
      <c r="G4901" s="580">
        <v>71</v>
      </c>
      <c r="H4901" s="580">
        <v>24</v>
      </c>
      <c r="I4901" s="583">
        <v>7.5</v>
      </c>
      <c r="J4901" s="581">
        <v>8.1</v>
      </c>
      <c r="K4901" s="581">
        <v>1.19</v>
      </c>
      <c r="L4901" s="580">
        <v>0.33</v>
      </c>
      <c r="M4901" s="583">
        <f t="shared" si="920"/>
        <v>0.76</v>
      </c>
      <c r="N4901" s="582">
        <v>0.38541666666666669</v>
      </c>
      <c r="O4901" s="583">
        <v>0</v>
      </c>
      <c r="P4901" s="634"/>
      <c r="Q4901" s="634"/>
    </row>
    <row r="4902" spans="1:17" ht="15" thickBot="1" x14ac:dyDescent="0.4">
      <c r="A4902" s="580">
        <v>30</v>
      </c>
      <c r="B4902" s="580">
        <v>39.200000000000003</v>
      </c>
      <c r="C4902" s="580">
        <v>33.880000000000003</v>
      </c>
      <c r="D4902" s="601">
        <v>32.76</v>
      </c>
      <c r="E4902" s="583">
        <v>42.6</v>
      </c>
      <c r="F4902" s="583">
        <v>19.8</v>
      </c>
      <c r="G4902" s="580">
        <v>63</v>
      </c>
      <c r="H4902" s="580">
        <v>23</v>
      </c>
      <c r="I4902" s="583">
        <v>10.3</v>
      </c>
      <c r="J4902" s="581">
        <v>10.38</v>
      </c>
      <c r="K4902" s="581">
        <v>1.53</v>
      </c>
      <c r="L4902" s="581">
        <v>0.23</v>
      </c>
      <c r="M4902" s="583">
        <f t="shared" si="920"/>
        <v>0.88</v>
      </c>
      <c r="N4902" s="582">
        <v>0.41666666666666669</v>
      </c>
      <c r="O4902" s="583">
        <v>0</v>
      </c>
      <c r="P4902" s="634"/>
      <c r="Q4902" s="634"/>
    </row>
    <row r="4903" spans="1:17" ht="15" thickBot="1" x14ac:dyDescent="0.4">
      <c r="A4903" s="580">
        <v>31</v>
      </c>
      <c r="B4903" s="581">
        <v>40.36</v>
      </c>
      <c r="C4903" s="581">
        <v>33.200000000000003</v>
      </c>
      <c r="D4903" s="601">
        <v>32.799999999999997</v>
      </c>
      <c r="E4903" s="583">
        <v>39</v>
      </c>
      <c r="F4903" s="583">
        <v>19</v>
      </c>
      <c r="G4903" s="580">
        <v>71</v>
      </c>
      <c r="H4903" s="580">
        <v>33</v>
      </c>
      <c r="I4903" s="580">
        <v>9.5</v>
      </c>
      <c r="J4903" s="581">
        <v>11.32</v>
      </c>
      <c r="K4903" s="581">
        <v>1.33</v>
      </c>
      <c r="L4903" s="581">
        <v>0.26</v>
      </c>
      <c r="M4903" s="583">
        <f t="shared" si="920"/>
        <v>0.79500000000000004</v>
      </c>
      <c r="N4903" s="582">
        <v>0.39930555555555558</v>
      </c>
      <c r="O4903" s="583">
        <v>0</v>
      </c>
      <c r="P4903" s="634"/>
      <c r="Q4903" s="634"/>
    </row>
    <row r="4904" spans="1:17" ht="15" thickBot="1" x14ac:dyDescent="0.4">
      <c r="A4904" s="605" t="s">
        <v>16</v>
      </c>
      <c r="B4904" s="598">
        <f t="shared" ref="B4904:M4904" si="921">SUM(B4893:B4903)</f>
        <v>410.40000000000003</v>
      </c>
      <c r="C4904" s="598">
        <f t="shared" si="921"/>
        <v>355.52</v>
      </c>
      <c r="D4904" s="598">
        <f t="shared" si="921"/>
        <v>352.92</v>
      </c>
      <c r="E4904" s="598">
        <f t="shared" si="921"/>
        <v>447.8</v>
      </c>
      <c r="F4904" s="598">
        <f t="shared" si="921"/>
        <v>216.40000000000003</v>
      </c>
      <c r="G4904" s="598">
        <f t="shared" si="921"/>
        <v>800</v>
      </c>
      <c r="H4904" s="598">
        <f t="shared" si="921"/>
        <v>287</v>
      </c>
      <c r="I4904" s="598">
        <f t="shared" si="921"/>
        <v>88.6</v>
      </c>
      <c r="J4904" s="598">
        <f t="shared" si="921"/>
        <v>101.1</v>
      </c>
      <c r="K4904" s="598">
        <f t="shared" si="921"/>
        <v>13.749999999999998</v>
      </c>
      <c r="L4904" s="598">
        <f t="shared" si="921"/>
        <v>4.0600000000000005</v>
      </c>
      <c r="M4904" s="598">
        <f t="shared" si="921"/>
        <v>8.9050000000000011</v>
      </c>
      <c r="N4904" s="598"/>
      <c r="O4904" s="598">
        <f>SUM(O4893:O4903)</f>
        <v>0</v>
      </c>
      <c r="P4904" s="634"/>
      <c r="Q4904" s="634"/>
    </row>
    <row r="4905" spans="1:17" ht="15" thickBot="1" x14ac:dyDescent="0.4">
      <c r="A4905" s="597" t="s">
        <v>18</v>
      </c>
      <c r="B4905" s="602">
        <f t="shared" ref="B4905:M4905" si="922">AVERAGE(B4893:B4903)</f>
        <v>37.309090909090912</v>
      </c>
      <c r="C4905" s="602">
        <f t="shared" si="922"/>
        <v>32.32</v>
      </c>
      <c r="D4905" s="602">
        <f t="shared" si="922"/>
        <v>32.083636363636366</v>
      </c>
      <c r="E4905" s="602">
        <f t="shared" si="922"/>
        <v>40.709090909090911</v>
      </c>
      <c r="F4905" s="602">
        <f t="shared" si="922"/>
        <v>19.672727272727276</v>
      </c>
      <c r="G4905" s="602">
        <f t="shared" si="922"/>
        <v>72.727272727272734</v>
      </c>
      <c r="H4905" s="602">
        <f t="shared" si="922"/>
        <v>26.09090909090909</v>
      </c>
      <c r="I4905" s="602">
        <f t="shared" si="922"/>
        <v>8.0545454545454547</v>
      </c>
      <c r="J4905" s="602">
        <f t="shared" si="922"/>
        <v>9.1909090909090896</v>
      </c>
      <c r="K4905" s="602">
        <f t="shared" si="922"/>
        <v>1.2499999999999998</v>
      </c>
      <c r="L4905" s="602">
        <f t="shared" si="922"/>
        <v>0.36909090909090914</v>
      </c>
      <c r="M4905" s="602">
        <f t="shared" si="922"/>
        <v>0.80954545454545468</v>
      </c>
      <c r="N4905" s="602"/>
      <c r="O4905" s="602">
        <f>AVERAGE(O4893:O4903)</f>
        <v>0</v>
      </c>
      <c r="P4905" s="634"/>
      <c r="Q4905" s="634"/>
    </row>
    <row r="4906" spans="1:17" ht="15" thickBot="1" x14ac:dyDescent="0.4">
      <c r="A4906" s="597" t="s">
        <v>20</v>
      </c>
      <c r="B4906" s="602">
        <f t="shared" ref="B4906:O4906" si="923">B4904+B4891+B4879</f>
        <v>1127.4000000000001</v>
      </c>
      <c r="C4906" s="602">
        <f t="shared" si="923"/>
        <v>1008</v>
      </c>
      <c r="D4906" s="602">
        <f t="shared" si="923"/>
        <v>1005.04</v>
      </c>
      <c r="E4906" s="602">
        <f t="shared" si="923"/>
        <v>1245.8000000000002</v>
      </c>
      <c r="F4906" s="602">
        <f t="shared" si="923"/>
        <v>637.6</v>
      </c>
      <c r="G4906" s="602">
        <f t="shared" si="923"/>
        <v>2369</v>
      </c>
      <c r="H4906" s="602">
        <f t="shared" si="923"/>
        <v>1000</v>
      </c>
      <c r="I4906" s="602">
        <f t="shared" si="923"/>
        <v>226.04999999999998</v>
      </c>
      <c r="J4906" s="602">
        <f t="shared" si="923"/>
        <v>211.26999999999998</v>
      </c>
      <c r="K4906" s="602">
        <f t="shared" si="923"/>
        <v>41.28</v>
      </c>
      <c r="L4906" s="602">
        <f t="shared" si="923"/>
        <v>12.91</v>
      </c>
      <c r="M4906" s="602">
        <f t="shared" si="923"/>
        <v>27.094999999999999</v>
      </c>
      <c r="N4906" s="602">
        <f t="shared" si="923"/>
        <v>0</v>
      </c>
      <c r="O4906" s="602">
        <f t="shared" si="923"/>
        <v>0</v>
      </c>
      <c r="P4906" s="634"/>
      <c r="Q4906" s="634"/>
    </row>
    <row r="4907" spans="1:17" ht="15" thickBot="1" x14ac:dyDescent="0.4">
      <c r="A4907" s="597" t="s">
        <v>21</v>
      </c>
      <c r="B4907" s="602">
        <f t="shared" ref="B4907:M4907" si="924">B4906/31</f>
        <v>36.36774193548387</v>
      </c>
      <c r="C4907" s="602">
        <f t="shared" si="924"/>
        <v>32.516129032258064</v>
      </c>
      <c r="D4907" s="602">
        <f t="shared" si="924"/>
        <v>32.420645161290324</v>
      </c>
      <c r="E4907" s="602">
        <f t="shared" si="924"/>
        <v>40.187096774193556</v>
      </c>
      <c r="F4907" s="602">
        <f t="shared" si="924"/>
        <v>20.567741935483873</v>
      </c>
      <c r="G4907" s="602">
        <f t="shared" si="924"/>
        <v>76.41935483870968</v>
      </c>
      <c r="H4907" s="602">
        <f t="shared" si="924"/>
        <v>32.258064516129032</v>
      </c>
      <c r="I4907" s="602">
        <f t="shared" si="924"/>
        <v>7.2919354838709669</v>
      </c>
      <c r="J4907" s="602">
        <f t="shared" si="924"/>
        <v>6.81516129032258</v>
      </c>
      <c r="K4907" s="602">
        <f t="shared" si="924"/>
        <v>1.3316129032258064</v>
      </c>
      <c r="L4907" s="602">
        <f t="shared" si="924"/>
        <v>0.4164516129032258</v>
      </c>
      <c r="M4907" s="602">
        <f t="shared" si="924"/>
        <v>0.87403225806451612</v>
      </c>
      <c r="N4907" s="602"/>
      <c r="O4907" s="602">
        <f>O4906/31</f>
        <v>0</v>
      </c>
      <c r="P4907" s="634"/>
      <c r="Q4907" s="634"/>
    </row>
    <row r="4908" spans="1:17" x14ac:dyDescent="0.35">
      <c r="A4908" s="634"/>
      <c r="B4908" s="634"/>
      <c r="C4908" s="634"/>
      <c r="D4908" s="634"/>
      <c r="E4908" s="634"/>
      <c r="F4908" s="634"/>
      <c r="G4908" s="634"/>
      <c r="H4908" s="634"/>
      <c r="I4908" s="634"/>
      <c r="J4908" s="634"/>
      <c r="K4908" s="634"/>
      <c r="L4908" s="634"/>
      <c r="M4908" s="634"/>
      <c r="N4908" s="634"/>
      <c r="O4908" s="634"/>
      <c r="P4908" s="634"/>
      <c r="Q4908" s="634"/>
    </row>
    <row r="4909" spans="1:17" ht="21" thickBot="1" x14ac:dyDescent="0.4">
      <c r="A4909" s="1608" t="s">
        <v>1341</v>
      </c>
      <c r="B4909" s="1608"/>
      <c r="C4909" s="1608"/>
      <c r="D4909" s="1608"/>
      <c r="E4909" s="1608"/>
      <c r="F4909" s="1608"/>
      <c r="G4909" s="1608"/>
      <c r="H4909" s="1608"/>
      <c r="I4909" s="1608"/>
      <c r="J4909" s="1608"/>
      <c r="K4909" s="1608"/>
      <c r="L4909" s="1608"/>
      <c r="M4909" s="1608"/>
      <c r="N4909" s="1608"/>
      <c r="O4909" s="1608"/>
      <c r="P4909" s="634"/>
      <c r="Q4909" s="634"/>
    </row>
    <row r="4910" spans="1:17" ht="30" customHeight="1" x14ac:dyDescent="0.35">
      <c r="A4910" s="1602" t="s">
        <v>1</v>
      </c>
      <c r="B4910" s="1598" t="s">
        <v>23</v>
      </c>
      <c r="C4910" s="1599"/>
      <c r="D4910" s="1600"/>
      <c r="E4910" s="1598" t="s">
        <v>24</v>
      </c>
      <c r="F4910" s="1600"/>
      <c r="G4910" s="1598" t="s">
        <v>4</v>
      </c>
      <c r="H4910" s="1600"/>
      <c r="I4910" s="1590" t="s">
        <v>5</v>
      </c>
      <c r="J4910" s="1592"/>
      <c r="K4910" s="1590" t="s">
        <v>6</v>
      </c>
      <c r="L4910" s="1591"/>
      <c r="M4910" s="1592"/>
      <c r="N4910" s="1593" t="s">
        <v>7</v>
      </c>
      <c r="O4910" s="1585" t="s">
        <v>8</v>
      </c>
      <c r="P4910" s="634"/>
      <c r="Q4910" s="634"/>
    </row>
    <row r="4911" spans="1:17" ht="26.5" thickBot="1" x14ac:dyDescent="0.4">
      <c r="A4911" s="1603"/>
      <c r="B4911" s="630">
        <v>0.05</v>
      </c>
      <c r="C4911" s="630">
        <v>0.1</v>
      </c>
      <c r="D4911" s="630">
        <v>0.2</v>
      </c>
      <c r="E4911" s="630" t="s">
        <v>9</v>
      </c>
      <c r="F4911" s="630" t="s">
        <v>10</v>
      </c>
      <c r="G4911" s="630" t="s">
        <v>9</v>
      </c>
      <c r="H4911" s="630" t="s">
        <v>10</v>
      </c>
      <c r="I4911" s="630" t="s">
        <v>11</v>
      </c>
      <c r="J4911" s="630" t="s">
        <v>12</v>
      </c>
      <c r="K4911" s="396" t="s">
        <v>13</v>
      </c>
      <c r="L4911" s="396" t="s">
        <v>14</v>
      </c>
      <c r="M4911" s="396" t="s">
        <v>15</v>
      </c>
      <c r="N4911" s="1579"/>
      <c r="O4911" s="1594"/>
      <c r="P4911" s="634"/>
      <c r="Q4911" s="634"/>
    </row>
    <row r="4912" spans="1:17" x14ac:dyDescent="0.35">
      <c r="A4912" s="603">
        <v>1</v>
      </c>
      <c r="B4912" s="576">
        <v>38.520000000000003</v>
      </c>
      <c r="C4912" s="576">
        <v>33.159999999999997</v>
      </c>
      <c r="D4912" s="575">
        <v>32.840000000000003</v>
      </c>
      <c r="E4912" s="572">
        <v>42.4</v>
      </c>
      <c r="F4912" s="572">
        <v>20</v>
      </c>
      <c r="G4912" s="573">
        <v>71</v>
      </c>
      <c r="H4912" s="573">
        <v>28</v>
      </c>
      <c r="I4912" s="573">
        <v>10.5</v>
      </c>
      <c r="J4912" s="573">
        <v>11.1</v>
      </c>
      <c r="K4912" s="576">
        <v>1.38</v>
      </c>
      <c r="L4912" s="573">
        <v>0.34</v>
      </c>
      <c r="M4912" s="572">
        <f t="shared" ref="M4912:M4921" si="925">AVERAGE(K4912:L4912)</f>
        <v>0.86</v>
      </c>
      <c r="N4912" s="577">
        <v>8.3000000000000007</v>
      </c>
      <c r="O4912" s="583">
        <v>0</v>
      </c>
      <c r="P4912" s="634"/>
      <c r="Q4912" s="634"/>
    </row>
    <row r="4913" spans="1:17" x14ac:dyDescent="0.35">
      <c r="A4913" s="571">
        <v>2</v>
      </c>
      <c r="B4913" s="580">
        <v>40.4</v>
      </c>
      <c r="C4913" s="580">
        <v>33.92</v>
      </c>
      <c r="D4913" s="575">
        <v>33.28</v>
      </c>
      <c r="E4913" s="583">
        <v>42.4</v>
      </c>
      <c r="F4913" s="583">
        <v>21.2</v>
      </c>
      <c r="G4913" s="580">
        <v>61</v>
      </c>
      <c r="H4913" s="580">
        <v>27</v>
      </c>
      <c r="I4913" s="580">
        <v>7.5</v>
      </c>
      <c r="J4913" s="580">
        <v>8.8000000000000007</v>
      </c>
      <c r="K4913" s="580">
        <v>1.2</v>
      </c>
      <c r="L4913" s="580">
        <v>0.33</v>
      </c>
      <c r="M4913" s="583">
        <f t="shared" si="925"/>
        <v>0.76500000000000001</v>
      </c>
      <c r="N4913" s="582">
        <v>0.39583333333333331</v>
      </c>
      <c r="O4913" s="583">
        <v>0</v>
      </c>
      <c r="P4913" s="634"/>
      <c r="Q4913" s="634"/>
    </row>
    <row r="4914" spans="1:17" x14ac:dyDescent="0.35">
      <c r="A4914" s="571">
        <v>3</v>
      </c>
      <c r="B4914" s="581">
        <v>39.479999999999997</v>
      </c>
      <c r="C4914" s="580">
        <v>33.880000000000003</v>
      </c>
      <c r="D4914" s="575">
        <v>33.32</v>
      </c>
      <c r="E4914" s="580">
        <v>40.799999999999997</v>
      </c>
      <c r="F4914" s="583">
        <v>22.8</v>
      </c>
      <c r="G4914" s="580">
        <v>77</v>
      </c>
      <c r="H4914" s="580">
        <v>35</v>
      </c>
      <c r="I4914" s="583">
        <v>7.5</v>
      </c>
      <c r="J4914" s="580">
        <v>7.52</v>
      </c>
      <c r="K4914" s="580">
        <v>1.07</v>
      </c>
      <c r="L4914" s="581">
        <v>0.27</v>
      </c>
      <c r="M4914" s="583">
        <f t="shared" si="925"/>
        <v>0.67</v>
      </c>
      <c r="N4914" s="582">
        <v>0.41666666666666669</v>
      </c>
      <c r="O4914" s="583">
        <v>0</v>
      </c>
      <c r="P4914" s="634"/>
      <c r="Q4914" s="634"/>
    </row>
    <row r="4915" spans="1:17" x14ac:dyDescent="0.35">
      <c r="A4915" s="571">
        <v>4</v>
      </c>
      <c r="B4915" s="581">
        <v>40.479999999999997</v>
      </c>
      <c r="C4915" s="580">
        <v>34.44</v>
      </c>
      <c r="D4915" s="575">
        <v>33.44</v>
      </c>
      <c r="E4915" s="583">
        <v>40.200000000000003</v>
      </c>
      <c r="F4915" s="583">
        <v>22.4</v>
      </c>
      <c r="G4915" s="580">
        <v>62</v>
      </c>
      <c r="H4915" s="580">
        <v>30</v>
      </c>
      <c r="I4915" s="583">
        <v>7.5</v>
      </c>
      <c r="J4915" s="580">
        <v>10.32</v>
      </c>
      <c r="K4915" s="580">
        <v>1.38</v>
      </c>
      <c r="L4915" s="581">
        <v>0.25</v>
      </c>
      <c r="M4915" s="583">
        <f t="shared" si="925"/>
        <v>0.81499999999999995</v>
      </c>
      <c r="N4915" s="582">
        <v>0.40625</v>
      </c>
      <c r="O4915" s="583">
        <v>0</v>
      </c>
      <c r="P4915" s="634"/>
      <c r="Q4915" s="634"/>
    </row>
    <row r="4916" spans="1:17" x14ac:dyDescent="0.35">
      <c r="A4916" s="571">
        <v>5</v>
      </c>
      <c r="B4916" s="580">
        <v>40.880000000000003</v>
      </c>
      <c r="C4916" s="580">
        <v>34.24</v>
      </c>
      <c r="D4916" s="575">
        <v>33.520000000000003</v>
      </c>
      <c r="E4916" s="583">
        <v>40</v>
      </c>
      <c r="F4916" s="580">
        <v>23.2</v>
      </c>
      <c r="G4916" s="580">
        <v>53</v>
      </c>
      <c r="H4916" s="580">
        <v>27</v>
      </c>
      <c r="I4916" s="583">
        <v>7</v>
      </c>
      <c r="J4916" s="580">
        <v>9.68</v>
      </c>
      <c r="K4916" s="580">
        <v>1.52</v>
      </c>
      <c r="L4916" s="581">
        <v>1.94</v>
      </c>
      <c r="M4916" s="583">
        <f t="shared" si="925"/>
        <v>1.73</v>
      </c>
      <c r="N4916" s="582">
        <v>0.39583333333333331</v>
      </c>
      <c r="O4916" s="583">
        <v>0</v>
      </c>
      <c r="P4916" s="634"/>
      <c r="Q4916" s="634"/>
    </row>
    <row r="4917" spans="1:17" x14ac:dyDescent="0.35">
      <c r="A4917" s="571">
        <v>6</v>
      </c>
      <c r="B4917" s="580">
        <v>39.159999999999997</v>
      </c>
      <c r="C4917" s="581">
        <v>34.159999999999997</v>
      </c>
      <c r="D4917" s="575">
        <v>33.56</v>
      </c>
      <c r="E4917" s="583">
        <v>41.2</v>
      </c>
      <c r="F4917" s="583">
        <v>21.2</v>
      </c>
      <c r="G4917" s="580">
        <v>84</v>
      </c>
      <c r="H4917" s="580">
        <v>23</v>
      </c>
      <c r="I4917" s="583">
        <v>10</v>
      </c>
      <c r="J4917" s="580">
        <v>10.94</v>
      </c>
      <c r="K4917" s="581">
        <v>1.39</v>
      </c>
      <c r="L4917" s="581">
        <v>1.69</v>
      </c>
      <c r="M4917" s="583">
        <f t="shared" si="925"/>
        <v>1.54</v>
      </c>
      <c r="N4917" s="582">
        <v>0.33333333333333331</v>
      </c>
      <c r="O4917" s="583">
        <v>0</v>
      </c>
      <c r="P4917" s="634"/>
      <c r="Q4917" s="634"/>
    </row>
    <row r="4918" spans="1:17" x14ac:dyDescent="0.35">
      <c r="A4918" s="571">
        <v>7</v>
      </c>
      <c r="B4918" s="580">
        <v>37.840000000000003</v>
      </c>
      <c r="C4918" s="581">
        <v>33.6</v>
      </c>
      <c r="D4918" s="575">
        <v>33.44</v>
      </c>
      <c r="E4918" s="583">
        <v>42.6</v>
      </c>
      <c r="F4918" s="583">
        <v>20.6</v>
      </c>
      <c r="G4918" s="580">
        <v>60</v>
      </c>
      <c r="H4918" s="580">
        <v>25</v>
      </c>
      <c r="I4918" s="580">
        <v>10</v>
      </c>
      <c r="J4918" s="580">
        <v>11.48</v>
      </c>
      <c r="K4918" s="580">
        <v>1.17</v>
      </c>
      <c r="L4918" s="581">
        <v>0.34</v>
      </c>
      <c r="M4918" s="583">
        <f t="shared" si="925"/>
        <v>0.755</v>
      </c>
      <c r="N4918" s="582">
        <v>0.3125</v>
      </c>
      <c r="O4918" s="583">
        <v>0</v>
      </c>
      <c r="P4918" s="634"/>
      <c r="Q4918" s="634"/>
    </row>
    <row r="4919" spans="1:17" x14ac:dyDescent="0.35">
      <c r="A4919" s="571">
        <v>8</v>
      </c>
      <c r="B4919" s="581">
        <v>39</v>
      </c>
      <c r="C4919" s="581">
        <v>33.520000000000003</v>
      </c>
      <c r="D4919" s="575">
        <v>33.04</v>
      </c>
      <c r="E4919" s="583">
        <v>40.4</v>
      </c>
      <c r="F4919" s="583">
        <v>18.8</v>
      </c>
      <c r="G4919" s="580">
        <v>66</v>
      </c>
      <c r="H4919" s="580">
        <v>26</v>
      </c>
      <c r="I4919" s="580">
        <v>8.8000000000000007</v>
      </c>
      <c r="J4919" s="580">
        <v>11.54</v>
      </c>
      <c r="K4919" s="580">
        <v>1.22</v>
      </c>
      <c r="L4919" s="580">
        <v>0.52</v>
      </c>
      <c r="M4919" s="583">
        <f t="shared" si="925"/>
        <v>0.87</v>
      </c>
      <c r="N4919" s="582" t="s">
        <v>469</v>
      </c>
      <c r="O4919" s="583">
        <v>0</v>
      </c>
      <c r="P4919" s="634"/>
      <c r="Q4919" s="634"/>
    </row>
    <row r="4920" spans="1:17" x14ac:dyDescent="0.35">
      <c r="A4920" s="571">
        <v>9</v>
      </c>
      <c r="B4920" s="580">
        <v>40.6</v>
      </c>
      <c r="C4920" s="580">
        <v>34.200000000000003</v>
      </c>
      <c r="D4920" s="575">
        <v>33.4</v>
      </c>
      <c r="E4920" s="583">
        <v>42.6</v>
      </c>
      <c r="F4920" s="580">
        <v>20</v>
      </c>
      <c r="G4920" s="580">
        <v>74</v>
      </c>
      <c r="H4920" s="580">
        <v>34</v>
      </c>
      <c r="I4920" s="580">
        <v>9.5</v>
      </c>
      <c r="J4920" s="580">
        <v>10.4</v>
      </c>
      <c r="K4920" s="580">
        <v>1.35</v>
      </c>
      <c r="L4920" s="580">
        <v>0.26</v>
      </c>
      <c r="M4920" s="583">
        <f t="shared" si="925"/>
        <v>0.80500000000000005</v>
      </c>
      <c r="N4920" s="582" t="s">
        <v>469</v>
      </c>
      <c r="O4920" s="583">
        <v>0</v>
      </c>
      <c r="P4920" s="634"/>
      <c r="Q4920" s="634"/>
    </row>
    <row r="4921" spans="1:17" ht="15" thickBot="1" x14ac:dyDescent="0.4">
      <c r="A4921" s="585">
        <v>10</v>
      </c>
      <c r="B4921" s="580">
        <v>41.2</v>
      </c>
      <c r="C4921" s="580">
        <v>34.24</v>
      </c>
      <c r="D4921" s="575">
        <v>33.520000000000003</v>
      </c>
      <c r="E4921" s="580">
        <v>43</v>
      </c>
      <c r="F4921" s="583">
        <v>21.6</v>
      </c>
      <c r="G4921" s="580">
        <v>63</v>
      </c>
      <c r="H4921" s="580">
        <v>25</v>
      </c>
      <c r="I4921" s="583">
        <v>11.5</v>
      </c>
      <c r="J4921" s="580">
        <v>12.34</v>
      </c>
      <c r="K4921" s="580">
        <v>1.32</v>
      </c>
      <c r="L4921" s="581">
        <v>0.57999999999999996</v>
      </c>
      <c r="M4921" s="583">
        <f t="shared" si="925"/>
        <v>0.95</v>
      </c>
      <c r="N4921" s="582">
        <v>0.34722222222222227</v>
      </c>
      <c r="O4921" s="583">
        <v>0</v>
      </c>
      <c r="P4921" s="634"/>
      <c r="Q4921" s="634"/>
    </row>
    <row r="4922" spans="1:17" ht="15" thickBot="1" x14ac:dyDescent="0.4">
      <c r="A4922" s="597" t="s">
        <v>16</v>
      </c>
      <c r="B4922" s="608">
        <f t="shared" ref="B4922:M4922" si="926">SUM(B4912:B4921)</f>
        <v>397.56</v>
      </c>
      <c r="C4922" s="608">
        <f t="shared" si="926"/>
        <v>339.36</v>
      </c>
      <c r="D4922" s="608">
        <f t="shared" si="926"/>
        <v>333.35999999999996</v>
      </c>
      <c r="E4922" s="608">
        <f t="shared" si="926"/>
        <v>415.6</v>
      </c>
      <c r="F4922" s="608">
        <f t="shared" si="926"/>
        <v>211.8</v>
      </c>
      <c r="G4922" s="608">
        <f t="shared" si="926"/>
        <v>671</v>
      </c>
      <c r="H4922" s="608">
        <f t="shared" si="926"/>
        <v>280</v>
      </c>
      <c r="I4922" s="608">
        <f t="shared" si="926"/>
        <v>89.8</v>
      </c>
      <c r="J4922" s="608">
        <f t="shared" si="926"/>
        <v>104.12</v>
      </c>
      <c r="K4922" s="608">
        <f t="shared" si="926"/>
        <v>13</v>
      </c>
      <c r="L4922" s="608">
        <f t="shared" si="926"/>
        <v>6.52</v>
      </c>
      <c r="M4922" s="608">
        <f t="shared" si="926"/>
        <v>9.759999999999998</v>
      </c>
      <c r="N4922" s="608"/>
      <c r="O4922" s="583">
        <v>0</v>
      </c>
      <c r="P4922" s="634"/>
      <c r="Q4922" s="634"/>
    </row>
    <row r="4923" spans="1:17" ht="15" thickBot="1" x14ac:dyDescent="0.4">
      <c r="A4923" s="597" t="s">
        <v>18</v>
      </c>
      <c r="B4923" s="609">
        <f t="shared" ref="B4923:M4923" si="927">AVERAGE(B4912:B4921)</f>
        <v>39.756</v>
      </c>
      <c r="C4923" s="609">
        <f t="shared" si="927"/>
        <v>33.936</v>
      </c>
      <c r="D4923" s="609">
        <f t="shared" si="927"/>
        <v>33.335999999999999</v>
      </c>
      <c r="E4923" s="609">
        <f t="shared" si="927"/>
        <v>41.56</v>
      </c>
      <c r="F4923" s="609">
        <f t="shared" si="927"/>
        <v>21.18</v>
      </c>
      <c r="G4923" s="609">
        <f t="shared" si="927"/>
        <v>67.099999999999994</v>
      </c>
      <c r="H4923" s="609">
        <f t="shared" si="927"/>
        <v>28</v>
      </c>
      <c r="I4923" s="609">
        <f t="shared" si="927"/>
        <v>8.98</v>
      </c>
      <c r="J4923" s="609">
        <f t="shared" si="927"/>
        <v>10.412000000000001</v>
      </c>
      <c r="K4923" s="609">
        <f t="shared" si="927"/>
        <v>1.3</v>
      </c>
      <c r="L4923" s="609">
        <f t="shared" si="927"/>
        <v>0.65199999999999991</v>
      </c>
      <c r="M4923" s="609">
        <f t="shared" si="927"/>
        <v>0.97599999999999976</v>
      </c>
      <c r="N4923" s="609"/>
      <c r="O4923" s="583">
        <v>0</v>
      </c>
      <c r="P4923" s="634"/>
      <c r="Q4923" s="634"/>
    </row>
    <row r="4924" spans="1:17" x14ac:dyDescent="0.35">
      <c r="A4924" s="603">
        <v>11</v>
      </c>
      <c r="B4924" s="581">
        <v>39.72</v>
      </c>
      <c r="C4924" s="580">
        <v>34.08</v>
      </c>
      <c r="D4924" s="574">
        <v>33.44</v>
      </c>
      <c r="E4924" s="583">
        <v>42</v>
      </c>
      <c r="F4924" s="583">
        <v>22.8</v>
      </c>
      <c r="G4924" s="580">
        <v>48</v>
      </c>
      <c r="H4924" s="580">
        <v>24</v>
      </c>
      <c r="I4924" s="583">
        <v>9.9</v>
      </c>
      <c r="J4924" s="580">
        <v>8.32</v>
      </c>
      <c r="K4924" s="580">
        <v>1.1200000000000001</v>
      </c>
      <c r="L4924" s="581">
        <v>0.54</v>
      </c>
      <c r="M4924" s="691">
        <f t="shared" ref="M4924:M4947" si="928">AVERAGE(K4924:L4924)</f>
        <v>0.83000000000000007</v>
      </c>
      <c r="N4924" s="582" t="s">
        <v>470</v>
      </c>
      <c r="O4924" s="583">
        <v>0</v>
      </c>
      <c r="P4924" s="634"/>
      <c r="Q4924" s="634"/>
    </row>
    <row r="4925" spans="1:17" x14ac:dyDescent="0.35">
      <c r="A4925" s="571">
        <v>12</v>
      </c>
      <c r="B4925" s="581">
        <v>41.72</v>
      </c>
      <c r="C4925" s="580">
        <v>34.880000000000003</v>
      </c>
      <c r="D4925" s="574">
        <v>33.479999999999997</v>
      </c>
      <c r="E4925" s="583">
        <v>40.799999999999997</v>
      </c>
      <c r="F4925" s="580">
        <v>23</v>
      </c>
      <c r="G4925" s="580">
        <v>88</v>
      </c>
      <c r="H4925" s="580">
        <v>40</v>
      </c>
      <c r="I4925" s="583">
        <v>10</v>
      </c>
      <c r="J4925" s="580">
        <v>11.86</v>
      </c>
      <c r="K4925" s="580">
        <v>1.58</v>
      </c>
      <c r="L4925" s="580">
        <v>0.45</v>
      </c>
      <c r="M4925" s="691">
        <f t="shared" si="928"/>
        <v>1.0150000000000001</v>
      </c>
      <c r="N4925" s="582" t="s">
        <v>471</v>
      </c>
      <c r="O4925" s="583">
        <v>0</v>
      </c>
      <c r="P4925" s="634"/>
      <c r="Q4925" s="634"/>
    </row>
    <row r="4926" spans="1:17" x14ac:dyDescent="0.35">
      <c r="A4926" s="571">
        <v>13</v>
      </c>
      <c r="B4926" s="580">
        <v>52.2</v>
      </c>
      <c r="C4926" s="580">
        <v>34.56</v>
      </c>
      <c r="D4926" s="574">
        <v>33.880000000000003</v>
      </c>
      <c r="E4926" s="583">
        <v>42.6</v>
      </c>
      <c r="F4926" s="583">
        <v>22.684000000000001</v>
      </c>
      <c r="G4926" s="580">
        <v>84</v>
      </c>
      <c r="H4926" s="580">
        <v>41</v>
      </c>
      <c r="I4926" s="583">
        <v>9</v>
      </c>
      <c r="J4926" s="580">
        <v>10.58</v>
      </c>
      <c r="K4926" s="581">
        <v>1.76</v>
      </c>
      <c r="L4926" s="581">
        <v>0.24</v>
      </c>
      <c r="M4926" s="691">
        <f t="shared" si="928"/>
        <v>1</v>
      </c>
      <c r="N4926" s="582" t="s">
        <v>472</v>
      </c>
      <c r="O4926" s="583">
        <v>0</v>
      </c>
      <c r="P4926" s="634"/>
      <c r="Q4926" s="634"/>
    </row>
    <row r="4927" spans="1:17" x14ac:dyDescent="0.35">
      <c r="A4927" s="571">
        <v>14</v>
      </c>
      <c r="B4927" s="580">
        <v>40.44</v>
      </c>
      <c r="C4927" s="581">
        <v>34.32</v>
      </c>
      <c r="D4927" s="574">
        <v>33.6</v>
      </c>
      <c r="E4927" s="583">
        <v>42.6</v>
      </c>
      <c r="F4927" s="583">
        <v>19.600000000000001</v>
      </c>
      <c r="G4927" s="580">
        <v>76</v>
      </c>
      <c r="H4927" s="580">
        <v>32</v>
      </c>
      <c r="I4927" s="580">
        <v>10.92</v>
      </c>
      <c r="J4927" s="581">
        <v>12.4</v>
      </c>
      <c r="K4927" s="580">
        <v>1.31</v>
      </c>
      <c r="L4927" s="581">
        <v>0.49</v>
      </c>
      <c r="M4927" s="691">
        <f t="shared" si="928"/>
        <v>0.9</v>
      </c>
      <c r="N4927" s="582">
        <v>0.3888888888888889</v>
      </c>
      <c r="O4927" s="583">
        <v>0</v>
      </c>
      <c r="P4927" s="634"/>
      <c r="Q4927" s="634"/>
    </row>
    <row r="4928" spans="1:17" x14ac:dyDescent="0.35">
      <c r="A4928" s="571">
        <v>15</v>
      </c>
      <c r="B4928" s="581">
        <v>41.92</v>
      </c>
      <c r="C4928" s="581">
        <v>35</v>
      </c>
      <c r="D4928" s="574">
        <v>33.840000000000003</v>
      </c>
      <c r="E4928" s="583">
        <v>42.6</v>
      </c>
      <c r="F4928" s="583">
        <v>23.4</v>
      </c>
      <c r="G4928" s="580">
        <v>77</v>
      </c>
      <c r="H4928" s="580">
        <v>27</v>
      </c>
      <c r="I4928" s="580">
        <v>8.6999999999999993</v>
      </c>
      <c r="J4928" s="580">
        <v>11.12</v>
      </c>
      <c r="K4928" s="580">
        <v>1.58</v>
      </c>
      <c r="L4928" s="580">
        <v>0.32</v>
      </c>
      <c r="M4928" s="691">
        <f t="shared" si="928"/>
        <v>0.95000000000000007</v>
      </c>
      <c r="N4928" s="582" t="s">
        <v>473</v>
      </c>
      <c r="O4928" s="583">
        <v>0</v>
      </c>
      <c r="P4928" s="634"/>
      <c r="Q4928" s="634"/>
    </row>
    <row r="4929" spans="1:17" x14ac:dyDescent="0.35">
      <c r="A4929" s="571">
        <v>16</v>
      </c>
      <c r="B4929" s="580">
        <v>40.159999999999997</v>
      </c>
      <c r="C4929" s="580">
        <v>34.76</v>
      </c>
      <c r="D4929" s="574">
        <v>33.92</v>
      </c>
      <c r="E4929" s="583">
        <v>43</v>
      </c>
      <c r="F4929" s="580">
        <v>22.4</v>
      </c>
      <c r="G4929" s="580">
        <v>62</v>
      </c>
      <c r="H4929" s="580">
        <v>28</v>
      </c>
      <c r="I4929" s="580">
        <v>7.3</v>
      </c>
      <c r="J4929" s="580">
        <v>8.3000000000000007</v>
      </c>
      <c r="K4929" s="580">
        <v>1.52</v>
      </c>
      <c r="L4929" s="580">
        <v>0.82</v>
      </c>
      <c r="M4929" s="691">
        <f t="shared" si="928"/>
        <v>1.17</v>
      </c>
      <c r="N4929" s="582">
        <v>0.34375</v>
      </c>
      <c r="O4929" s="583">
        <v>0</v>
      </c>
      <c r="P4929" s="634"/>
      <c r="Q4929" s="634"/>
    </row>
    <row r="4930" spans="1:17" x14ac:dyDescent="0.35">
      <c r="A4930" s="571">
        <v>17</v>
      </c>
      <c r="B4930" s="581">
        <v>42.64</v>
      </c>
      <c r="C4930" s="581">
        <v>42.32</v>
      </c>
      <c r="D4930" s="574">
        <v>34.36</v>
      </c>
      <c r="E4930" s="580">
        <v>41</v>
      </c>
      <c r="F4930" s="583">
        <v>26.2</v>
      </c>
      <c r="G4930" s="580">
        <v>89</v>
      </c>
      <c r="H4930" s="580">
        <v>23</v>
      </c>
      <c r="I4930" s="583">
        <v>11.5</v>
      </c>
      <c r="J4930" s="581">
        <v>12.8</v>
      </c>
      <c r="K4930" s="580">
        <v>1.53</v>
      </c>
      <c r="L4930" s="581">
        <v>0.7</v>
      </c>
      <c r="M4930" s="691">
        <f t="shared" si="928"/>
        <v>1.115</v>
      </c>
      <c r="N4930" s="582">
        <v>0.3923611111111111</v>
      </c>
      <c r="O4930" s="583">
        <v>0</v>
      </c>
      <c r="P4930" s="634"/>
      <c r="Q4930" s="634"/>
    </row>
    <row r="4931" spans="1:17" x14ac:dyDescent="0.35">
      <c r="A4931" s="571">
        <v>18</v>
      </c>
      <c r="B4931" s="581">
        <v>41.3</v>
      </c>
      <c r="C4931" s="581">
        <v>35.24</v>
      </c>
      <c r="D4931" s="574">
        <v>34.36</v>
      </c>
      <c r="E4931" s="583">
        <v>42.6</v>
      </c>
      <c r="F4931" s="583">
        <v>23.8</v>
      </c>
      <c r="G4931" s="580">
        <v>89</v>
      </c>
      <c r="H4931" s="580">
        <v>23</v>
      </c>
      <c r="I4931" s="583">
        <v>10.199999999999999</v>
      </c>
      <c r="J4931" s="580">
        <v>11.04</v>
      </c>
      <c r="K4931" s="580">
        <v>1.29</v>
      </c>
      <c r="L4931" s="581">
        <v>1.05</v>
      </c>
      <c r="M4931" s="691">
        <f t="shared" si="928"/>
        <v>1.17</v>
      </c>
      <c r="N4931" s="582">
        <v>0.36458333333333331</v>
      </c>
      <c r="O4931" s="583">
        <v>0</v>
      </c>
      <c r="P4931" s="634"/>
      <c r="Q4931" s="634"/>
    </row>
    <row r="4932" spans="1:17" x14ac:dyDescent="0.35">
      <c r="A4932" s="571">
        <v>19</v>
      </c>
      <c r="B4932" s="580">
        <v>41.04</v>
      </c>
      <c r="C4932" s="580">
        <v>35.24</v>
      </c>
      <c r="D4932" s="574">
        <v>34.72</v>
      </c>
      <c r="E4932" s="583">
        <v>42.8</v>
      </c>
      <c r="F4932" s="583">
        <v>23.8</v>
      </c>
      <c r="G4932" s="580">
        <v>92</v>
      </c>
      <c r="H4932" s="580">
        <v>23</v>
      </c>
      <c r="I4932" s="583">
        <v>7.8</v>
      </c>
      <c r="J4932" s="581">
        <v>9.84</v>
      </c>
      <c r="K4932" s="580">
        <v>1.37</v>
      </c>
      <c r="L4932" s="580">
        <v>0.52</v>
      </c>
      <c r="M4932" s="691">
        <f t="shared" si="928"/>
        <v>0.94500000000000006</v>
      </c>
      <c r="N4932" s="582">
        <v>0.375</v>
      </c>
      <c r="O4932" s="583">
        <v>0</v>
      </c>
      <c r="P4932" s="634"/>
      <c r="Q4932" s="634"/>
    </row>
    <row r="4933" spans="1:17" ht="15" thickBot="1" x14ac:dyDescent="0.4">
      <c r="A4933" s="585">
        <v>20</v>
      </c>
      <c r="B4933" s="580">
        <v>41.52</v>
      </c>
      <c r="C4933" s="580">
        <v>35.72</v>
      </c>
      <c r="D4933" s="574">
        <v>34.64</v>
      </c>
      <c r="E4933" s="583">
        <v>43</v>
      </c>
      <c r="F4933" s="583">
        <v>23.6</v>
      </c>
      <c r="G4933" s="580">
        <v>67</v>
      </c>
      <c r="H4933" s="580">
        <v>31</v>
      </c>
      <c r="I4933" s="583">
        <v>7.6</v>
      </c>
      <c r="J4933" s="581">
        <v>9.74</v>
      </c>
      <c r="K4933" s="581">
        <v>1.75</v>
      </c>
      <c r="L4933" s="581">
        <v>2.44</v>
      </c>
      <c r="M4933" s="691">
        <f t="shared" si="928"/>
        <v>2.0949999999999998</v>
      </c>
      <c r="N4933" s="582">
        <v>0.3125</v>
      </c>
      <c r="O4933" s="583">
        <v>0</v>
      </c>
      <c r="P4933" s="634"/>
      <c r="Q4933" s="634"/>
    </row>
    <row r="4934" spans="1:17" ht="15" thickBot="1" x14ac:dyDescent="0.4">
      <c r="A4934" s="597" t="s">
        <v>16</v>
      </c>
      <c r="B4934" s="598">
        <f t="shared" ref="B4934:L4934" si="929">SUM(B4924:B4933)</f>
        <v>422.65999999999997</v>
      </c>
      <c r="C4934" s="598">
        <f t="shared" si="929"/>
        <v>356.12</v>
      </c>
      <c r="D4934" s="598">
        <f t="shared" si="929"/>
        <v>340.24</v>
      </c>
      <c r="E4934" s="598">
        <f t="shared" si="929"/>
        <v>423.00000000000006</v>
      </c>
      <c r="F4934" s="598">
        <f t="shared" si="929"/>
        <v>231.28400000000002</v>
      </c>
      <c r="G4934" s="598">
        <f t="shared" si="929"/>
        <v>772</v>
      </c>
      <c r="H4934" s="598">
        <f t="shared" si="929"/>
        <v>292</v>
      </c>
      <c r="I4934" s="598">
        <f t="shared" si="929"/>
        <v>92.919999999999987</v>
      </c>
      <c r="J4934" s="598">
        <f t="shared" si="929"/>
        <v>105.99999999999999</v>
      </c>
      <c r="K4934" s="598">
        <f t="shared" si="929"/>
        <v>14.809999999999999</v>
      </c>
      <c r="L4934" s="598">
        <f t="shared" si="929"/>
        <v>7.5699999999999985</v>
      </c>
      <c r="M4934" s="691">
        <f t="shared" si="928"/>
        <v>11.189999999999998</v>
      </c>
      <c r="N4934" s="598"/>
      <c r="O4934" s="583">
        <v>0</v>
      </c>
      <c r="P4934" s="634"/>
      <c r="Q4934" s="634"/>
    </row>
    <row r="4935" spans="1:17" ht="15" thickBot="1" x14ac:dyDescent="0.4">
      <c r="A4935" s="597" t="s">
        <v>18</v>
      </c>
      <c r="B4935" s="602">
        <f t="shared" ref="B4935:L4935" si="930">AVERAGE(B4924:B4933)</f>
        <v>42.265999999999998</v>
      </c>
      <c r="C4935" s="602">
        <f t="shared" si="930"/>
        <v>35.612000000000002</v>
      </c>
      <c r="D4935" s="602">
        <f t="shared" si="930"/>
        <v>34.024000000000001</v>
      </c>
      <c r="E4935" s="602">
        <f t="shared" si="930"/>
        <v>42.300000000000004</v>
      </c>
      <c r="F4935" s="602">
        <f t="shared" si="930"/>
        <v>23.128400000000003</v>
      </c>
      <c r="G4935" s="602">
        <f t="shared" si="930"/>
        <v>77.2</v>
      </c>
      <c r="H4935" s="602">
        <f t="shared" si="930"/>
        <v>29.2</v>
      </c>
      <c r="I4935" s="602">
        <f t="shared" si="930"/>
        <v>9.291999999999998</v>
      </c>
      <c r="J4935" s="602">
        <f t="shared" si="930"/>
        <v>10.599999999999998</v>
      </c>
      <c r="K4935" s="602">
        <f t="shared" si="930"/>
        <v>1.4809999999999999</v>
      </c>
      <c r="L4935" s="602">
        <f t="shared" si="930"/>
        <v>0.7569999999999999</v>
      </c>
      <c r="M4935" s="691">
        <f t="shared" si="928"/>
        <v>1.1189999999999998</v>
      </c>
      <c r="N4935" s="602"/>
      <c r="O4935" s="583">
        <v>0</v>
      </c>
      <c r="P4935" s="634"/>
      <c r="Q4935" s="634"/>
    </row>
    <row r="4936" spans="1:17" x14ac:dyDescent="0.35">
      <c r="A4936" s="612">
        <v>21</v>
      </c>
      <c r="B4936" s="580">
        <v>33.28</v>
      </c>
      <c r="C4936" s="581">
        <v>34</v>
      </c>
      <c r="D4936" s="574">
        <v>27.32</v>
      </c>
      <c r="E4936" s="583">
        <v>39.799999999999997</v>
      </c>
      <c r="F4936" s="583">
        <v>25</v>
      </c>
      <c r="G4936" s="580">
        <v>89</v>
      </c>
      <c r="H4936" s="580">
        <v>45</v>
      </c>
      <c r="I4936" s="580">
        <v>6</v>
      </c>
      <c r="J4936" s="580">
        <v>6.52</v>
      </c>
      <c r="K4936" s="580">
        <v>0.91</v>
      </c>
      <c r="L4936" s="581">
        <v>0.37</v>
      </c>
      <c r="M4936" s="691">
        <f t="shared" si="928"/>
        <v>0.64</v>
      </c>
      <c r="N4936" s="582">
        <v>8.3333333333333329E-2</v>
      </c>
      <c r="O4936" s="583">
        <v>0</v>
      </c>
      <c r="P4936" s="634"/>
      <c r="Q4936" s="634"/>
    </row>
    <row r="4937" spans="1:17" x14ac:dyDescent="0.35">
      <c r="A4937" s="594">
        <v>22</v>
      </c>
      <c r="B4937" s="581">
        <v>38.96</v>
      </c>
      <c r="C4937" s="581">
        <v>33.159999999999997</v>
      </c>
      <c r="D4937" s="574">
        <v>32.840000000000003</v>
      </c>
      <c r="E4937" s="583">
        <v>41.2</v>
      </c>
      <c r="F4937" s="583">
        <v>19</v>
      </c>
      <c r="G4937" s="580">
        <v>82</v>
      </c>
      <c r="H4937" s="580">
        <v>28</v>
      </c>
      <c r="I4937" s="580">
        <v>7.48</v>
      </c>
      <c r="J4937" s="581">
        <v>8.5</v>
      </c>
      <c r="K4937" s="580">
        <v>1.62</v>
      </c>
      <c r="L4937" s="580">
        <v>0.51</v>
      </c>
      <c r="M4937" s="691">
        <f t="shared" si="928"/>
        <v>1.0649999999999999</v>
      </c>
      <c r="N4937" s="582">
        <v>0.3611111111111111</v>
      </c>
      <c r="O4937" s="583">
        <v>0</v>
      </c>
      <c r="P4937" s="634"/>
      <c r="Q4937" s="634"/>
    </row>
    <row r="4938" spans="1:17" x14ac:dyDescent="0.35">
      <c r="A4938" s="594">
        <v>23</v>
      </c>
      <c r="B4938" s="580">
        <v>33.6</v>
      </c>
      <c r="C4938" s="580">
        <v>34</v>
      </c>
      <c r="D4938" s="574">
        <v>33.32</v>
      </c>
      <c r="E4938" s="583">
        <v>41</v>
      </c>
      <c r="F4938" s="580">
        <v>23.6</v>
      </c>
      <c r="G4938" s="580">
        <v>92</v>
      </c>
      <c r="H4938" s="580">
        <v>33</v>
      </c>
      <c r="I4938" s="580">
        <v>10.52</v>
      </c>
      <c r="J4938" s="580">
        <v>9.1999999999999993</v>
      </c>
      <c r="K4938" s="580">
        <v>1.8</v>
      </c>
      <c r="L4938" s="580">
        <v>0.49</v>
      </c>
      <c r="M4938" s="691">
        <f t="shared" si="928"/>
        <v>1.145</v>
      </c>
      <c r="N4938" s="582">
        <v>0.22916666666666666</v>
      </c>
      <c r="O4938" s="583">
        <v>0.8</v>
      </c>
      <c r="P4938" s="634"/>
      <c r="Q4938" s="634"/>
    </row>
    <row r="4939" spans="1:17" x14ac:dyDescent="0.35">
      <c r="A4939" s="594">
        <v>24</v>
      </c>
      <c r="B4939" s="580">
        <v>38.6</v>
      </c>
      <c r="C4939" s="580">
        <v>34.119999999999997</v>
      </c>
      <c r="D4939" s="574">
        <v>33.479999999999997</v>
      </c>
      <c r="E4939" s="580">
        <v>41.8</v>
      </c>
      <c r="F4939" s="583">
        <v>23.4</v>
      </c>
      <c r="G4939" s="580">
        <v>65</v>
      </c>
      <c r="H4939" s="580">
        <v>29</v>
      </c>
      <c r="I4939" s="583">
        <v>7.8</v>
      </c>
      <c r="J4939" s="580">
        <v>7</v>
      </c>
      <c r="K4939" s="580">
        <v>1.1599999999999999</v>
      </c>
      <c r="L4939" s="581">
        <v>1.88</v>
      </c>
      <c r="M4939" s="691">
        <f t="shared" si="928"/>
        <v>1.52</v>
      </c>
      <c r="N4939" s="582">
        <v>0.3125</v>
      </c>
      <c r="O4939" s="583">
        <v>2.8</v>
      </c>
      <c r="P4939" s="634"/>
      <c r="Q4939" s="634"/>
    </row>
    <row r="4940" spans="1:17" x14ac:dyDescent="0.35">
      <c r="A4940" s="594">
        <v>25</v>
      </c>
      <c r="B4940" s="581">
        <v>34.6</v>
      </c>
      <c r="C4940" s="580">
        <v>34.04</v>
      </c>
      <c r="D4940" s="574">
        <v>33.520000000000003</v>
      </c>
      <c r="E4940" s="583">
        <v>42.6</v>
      </c>
      <c r="F4940" s="583">
        <v>22.4</v>
      </c>
      <c r="G4940" s="580">
        <v>92</v>
      </c>
      <c r="H4940" s="580">
        <v>31</v>
      </c>
      <c r="I4940" s="583">
        <v>5.6</v>
      </c>
      <c r="J4940" s="580">
        <v>4.8</v>
      </c>
      <c r="K4940" s="580">
        <v>1.1399999999999999</v>
      </c>
      <c r="L4940" s="581">
        <v>1.28</v>
      </c>
      <c r="M4940" s="691">
        <f t="shared" si="928"/>
        <v>1.21</v>
      </c>
      <c r="N4940" s="582">
        <v>0.3298611111111111</v>
      </c>
      <c r="O4940" s="583">
        <v>20.8</v>
      </c>
      <c r="P4940" s="634"/>
      <c r="Q4940" s="634"/>
    </row>
    <row r="4941" spans="1:17" x14ac:dyDescent="0.35">
      <c r="A4941" s="594">
        <v>26</v>
      </c>
      <c r="B4941" s="580">
        <v>33.76</v>
      </c>
      <c r="C4941" s="580">
        <v>32.32</v>
      </c>
      <c r="D4941" s="574">
        <v>32.880000000000003</v>
      </c>
      <c r="E4941" s="583">
        <v>42</v>
      </c>
      <c r="F4941" s="580">
        <v>20.399999999999999</v>
      </c>
      <c r="G4941" s="580">
        <v>92</v>
      </c>
      <c r="H4941" s="580">
        <v>29</v>
      </c>
      <c r="I4941" s="583">
        <v>7.12</v>
      </c>
      <c r="J4941" s="581">
        <v>8</v>
      </c>
      <c r="K4941" s="581">
        <v>2.11</v>
      </c>
      <c r="L4941" s="581">
        <v>1.1000000000000001</v>
      </c>
      <c r="M4941" s="691">
        <f t="shared" si="928"/>
        <v>1.605</v>
      </c>
      <c r="N4941" s="582" t="s">
        <v>474</v>
      </c>
      <c r="O4941" s="583"/>
      <c r="P4941" s="634"/>
      <c r="Q4941" s="634"/>
    </row>
    <row r="4942" spans="1:17" x14ac:dyDescent="0.35">
      <c r="A4942" s="594">
        <v>27</v>
      </c>
      <c r="B4942" s="580">
        <v>34.64</v>
      </c>
      <c r="C4942" s="580">
        <v>33.200000000000003</v>
      </c>
      <c r="D4942" s="574">
        <v>32.68</v>
      </c>
      <c r="E4942" s="583">
        <v>40.799999999999997</v>
      </c>
      <c r="F4942" s="583">
        <v>22.6</v>
      </c>
      <c r="G4942" s="580">
        <v>96</v>
      </c>
      <c r="H4942" s="580">
        <v>43</v>
      </c>
      <c r="I4942" s="583">
        <v>7.74</v>
      </c>
      <c r="J4942" s="580">
        <v>7</v>
      </c>
      <c r="K4942" s="581">
        <v>1.38</v>
      </c>
      <c r="L4942" s="581">
        <v>0.84</v>
      </c>
      <c r="M4942" s="691">
        <f t="shared" si="928"/>
        <v>1.1099999999999999</v>
      </c>
      <c r="N4942" s="582">
        <v>0.44791666666666669</v>
      </c>
      <c r="O4942" s="583">
        <v>40.799999999999997</v>
      </c>
      <c r="P4942" s="634"/>
      <c r="Q4942" s="634"/>
    </row>
    <row r="4943" spans="1:17" x14ac:dyDescent="0.35">
      <c r="A4943" s="596">
        <v>28</v>
      </c>
      <c r="B4943" s="578">
        <v>31.6</v>
      </c>
      <c r="C4943" s="586">
        <v>32.24</v>
      </c>
      <c r="D4943" s="587">
        <v>32.76</v>
      </c>
      <c r="E4943" s="579">
        <v>39.4</v>
      </c>
      <c r="F4943" s="579">
        <v>21.6</v>
      </c>
      <c r="G4943" s="578">
        <v>88</v>
      </c>
      <c r="H4943" s="578">
        <v>46</v>
      </c>
      <c r="I4943" s="578">
        <v>5.2</v>
      </c>
      <c r="J4943" s="578">
        <v>4.2</v>
      </c>
      <c r="K4943" s="578">
        <v>1.43</v>
      </c>
      <c r="L4943" s="586">
        <v>1.8</v>
      </c>
      <c r="M4943" s="698">
        <f t="shared" si="928"/>
        <v>1.615</v>
      </c>
      <c r="N4943" s="588">
        <v>0.23611111111111113</v>
      </c>
      <c r="O4943" s="579">
        <v>28.2</v>
      </c>
      <c r="P4943" s="634"/>
      <c r="Q4943" s="634"/>
    </row>
    <row r="4944" spans="1:17" x14ac:dyDescent="0.35">
      <c r="A4944" s="580" t="s">
        <v>16</v>
      </c>
      <c r="B4944" s="580">
        <f t="shared" ref="B4944:L4944" si="931">SUM(B4936:B4943)</f>
        <v>279.04000000000002</v>
      </c>
      <c r="C4944" s="580">
        <f t="shared" si="931"/>
        <v>267.08</v>
      </c>
      <c r="D4944" s="580">
        <f t="shared" si="931"/>
        <v>258.8</v>
      </c>
      <c r="E4944" s="580">
        <f t="shared" si="931"/>
        <v>328.59999999999997</v>
      </c>
      <c r="F4944" s="580">
        <f t="shared" si="931"/>
        <v>178</v>
      </c>
      <c r="G4944" s="580">
        <f t="shared" si="931"/>
        <v>696</v>
      </c>
      <c r="H4944" s="580">
        <f t="shared" si="931"/>
        <v>284</v>
      </c>
      <c r="I4944" s="580">
        <f t="shared" si="931"/>
        <v>57.46</v>
      </c>
      <c r="J4944" s="580">
        <f t="shared" si="931"/>
        <v>55.22</v>
      </c>
      <c r="K4944" s="580">
        <f t="shared" si="931"/>
        <v>11.55</v>
      </c>
      <c r="L4944" s="580">
        <f t="shared" si="931"/>
        <v>8.2700000000000014</v>
      </c>
      <c r="M4944" s="691">
        <f t="shared" si="928"/>
        <v>9.91</v>
      </c>
      <c r="N4944" s="580"/>
      <c r="O4944" s="580">
        <f>SUM(O4936:O4943)</f>
        <v>93.399999999999991</v>
      </c>
      <c r="P4944" s="634"/>
      <c r="Q4944" s="634"/>
    </row>
    <row r="4945" spans="1:17" x14ac:dyDescent="0.35">
      <c r="A4945" s="580" t="s">
        <v>18</v>
      </c>
      <c r="B4945" s="581">
        <f t="shared" ref="B4945:L4945" si="932">AVERAGE(B4936:B4943)</f>
        <v>34.880000000000003</v>
      </c>
      <c r="C4945" s="581">
        <f t="shared" si="932"/>
        <v>33.384999999999998</v>
      </c>
      <c r="D4945" s="581">
        <f t="shared" si="932"/>
        <v>32.35</v>
      </c>
      <c r="E4945" s="581">
        <f t="shared" si="932"/>
        <v>41.074999999999996</v>
      </c>
      <c r="F4945" s="581">
        <f t="shared" si="932"/>
        <v>22.25</v>
      </c>
      <c r="G4945" s="581">
        <f t="shared" si="932"/>
        <v>87</v>
      </c>
      <c r="H4945" s="581">
        <f t="shared" si="932"/>
        <v>35.5</v>
      </c>
      <c r="I4945" s="581">
        <f t="shared" si="932"/>
        <v>7.1825000000000001</v>
      </c>
      <c r="J4945" s="581">
        <f t="shared" si="932"/>
        <v>6.9024999999999999</v>
      </c>
      <c r="K4945" s="581">
        <f t="shared" si="932"/>
        <v>1.4437500000000001</v>
      </c>
      <c r="L4945" s="581">
        <f t="shared" si="932"/>
        <v>1.0337500000000002</v>
      </c>
      <c r="M4945" s="691">
        <f t="shared" si="928"/>
        <v>1.23875</v>
      </c>
      <c r="N4945" s="581"/>
      <c r="O4945" s="581">
        <f>AVERAGE(O4936:O4943)</f>
        <v>13.342857142857142</v>
      </c>
      <c r="P4945" s="634"/>
      <c r="Q4945" s="634"/>
    </row>
    <row r="4946" spans="1:17" x14ac:dyDescent="0.35">
      <c r="A4946" s="580" t="s">
        <v>20</v>
      </c>
      <c r="B4946" s="581">
        <f t="shared" ref="B4946:L4946" si="933">B4944+B4934+B4922</f>
        <v>1099.26</v>
      </c>
      <c r="C4946" s="581">
        <f t="shared" si="933"/>
        <v>962.56000000000006</v>
      </c>
      <c r="D4946" s="581">
        <f t="shared" si="933"/>
        <v>932.39999999999986</v>
      </c>
      <c r="E4946" s="581">
        <f t="shared" si="933"/>
        <v>1167.2</v>
      </c>
      <c r="F4946" s="581">
        <f t="shared" si="933"/>
        <v>621.08400000000006</v>
      </c>
      <c r="G4946" s="581">
        <f t="shared" si="933"/>
        <v>2139</v>
      </c>
      <c r="H4946" s="581">
        <f t="shared" si="933"/>
        <v>856</v>
      </c>
      <c r="I4946" s="581">
        <f t="shared" si="933"/>
        <v>240.18</v>
      </c>
      <c r="J4946" s="581">
        <f t="shared" si="933"/>
        <v>265.33999999999997</v>
      </c>
      <c r="K4946" s="581">
        <f t="shared" si="933"/>
        <v>39.36</v>
      </c>
      <c r="L4946" s="581">
        <f t="shared" si="933"/>
        <v>22.36</v>
      </c>
      <c r="M4946" s="691">
        <f t="shared" si="928"/>
        <v>30.86</v>
      </c>
      <c r="N4946" s="581"/>
      <c r="O4946" s="581">
        <f>O4944+O4934+O4922</f>
        <v>93.399999999999991</v>
      </c>
      <c r="P4946" s="634"/>
      <c r="Q4946" s="634"/>
    </row>
    <row r="4947" spans="1:17" x14ac:dyDescent="0.35">
      <c r="A4947" s="580" t="s">
        <v>21</v>
      </c>
      <c r="B4947" s="581">
        <f t="shared" ref="B4947:L4947" si="934">B4946/28</f>
        <v>39.259285714285717</v>
      </c>
      <c r="C4947" s="581">
        <f t="shared" si="934"/>
        <v>34.377142857142857</v>
      </c>
      <c r="D4947" s="581">
        <f t="shared" si="934"/>
        <v>33.299999999999997</v>
      </c>
      <c r="E4947" s="581">
        <f t="shared" si="934"/>
        <v>41.68571428571429</v>
      </c>
      <c r="F4947" s="581">
        <f t="shared" si="934"/>
        <v>22.181571428571431</v>
      </c>
      <c r="G4947" s="581">
        <f t="shared" si="934"/>
        <v>76.392857142857139</v>
      </c>
      <c r="H4947" s="581">
        <f t="shared" si="934"/>
        <v>30.571428571428573</v>
      </c>
      <c r="I4947" s="581">
        <f t="shared" si="934"/>
        <v>8.5778571428571428</v>
      </c>
      <c r="J4947" s="581">
        <f t="shared" si="934"/>
        <v>9.4764285714285705</v>
      </c>
      <c r="K4947" s="581">
        <f t="shared" si="934"/>
        <v>1.4057142857142857</v>
      </c>
      <c r="L4947" s="581">
        <f t="shared" si="934"/>
        <v>0.7985714285714286</v>
      </c>
      <c r="M4947" s="691">
        <f t="shared" si="928"/>
        <v>1.1021428571428571</v>
      </c>
      <c r="N4947" s="581"/>
      <c r="O4947" s="581">
        <f>O4946/28</f>
        <v>3.3357142857142854</v>
      </c>
      <c r="P4947" s="634"/>
      <c r="Q4947" s="634"/>
    </row>
    <row r="4948" spans="1:17" x14ac:dyDescent="0.35">
      <c r="A4948" s="634"/>
      <c r="B4948" s="634"/>
      <c r="C4948" s="634"/>
      <c r="D4948" s="634"/>
      <c r="E4948" s="634"/>
      <c r="F4948" s="634"/>
      <c r="G4948" s="634"/>
      <c r="H4948" s="634"/>
      <c r="I4948" s="634"/>
      <c r="J4948" s="634"/>
      <c r="K4948" s="634"/>
      <c r="L4948" s="634"/>
      <c r="M4948" s="634"/>
      <c r="N4948" s="634"/>
      <c r="O4948" s="634"/>
      <c r="P4948" s="634"/>
      <c r="Q4948" s="634"/>
    </row>
    <row r="4949" spans="1:17" x14ac:dyDescent="0.35">
      <c r="A4949" s="634"/>
      <c r="B4949" s="634"/>
      <c r="C4949" s="634"/>
      <c r="D4949" s="634"/>
      <c r="E4949" s="634"/>
      <c r="F4949" s="634"/>
      <c r="G4949" s="634"/>
      <c r="H4949" s="634"/>
      <c r="I4949" s="634"/>
      <c r="J4949" s="634"/>
      <c r="K4949" s="634"/>
      <c r="L4949" s="634"/>
      <c r="M4949" s="634"/>
      <c r="N4949" s="634"/>
      <c r="O4949" s="634"/>
      <c r="P4949" s="634"/>
      <c r="Q4949" s="634"/>
    </row>
    <row r="4950" spans="1:17" ht="20.5" x14ac:dyDescent="0.35">
      <c r="A4950" s="1608" t="s">
        <v>475</v>
      </c>
      <c r="B4950" s="1608"/>
      <c r="C4950" s="1608"/>
      <c r="D4950" s="1608"/>
      <c r="E4950" s="1608"/>
      <c r="F4950" s="1608"/>
      <c r="G4950" s="1608"/>
      <c r="H4950" s="1608"/>
      <c r="I4950" s="1608"/>
      <c r="J4950" s="1608"/>
      <c r="K4950" s="1608"/>
      <c r="L4950" s="1608"/>
      <c r="M4950" s="1608"/>
      <c r="N4950" s="1608"/>
      <c r="O4950" s="634"/>
      <c r="P4950" s="634"/>
      <c r="Q4950" s="634"/>
    </row>
    <row r="4951" spans="1:17" ht="45" customHeight="1" x14ac:dyDescent="0.35">
      <c r="A4951" s="1609" t="s">
        <v>1</v>
      </c>
      <c r="B4951" s="1610" t="s">
        <v>23</v>
      </c>
      <c r="C4951" s="1610"/>
      <c r="D4951" s="1610"/>
      <c r="E4951" s="1610" t="s">
        <v>24</v>
      </c>
      <c r="F4951" s="1610"/>
      <c r="G4951" s="1610" t="s">
        <v>4</v>
      </c>
      <c r="H4951" s="1610"/>
      <c r="I4951" s="1609" t="s">
        <v>5</v>
      </c>
      <c r="J4951" s="1609"/>
      <c r="K4951" s="1609" t="s">
        <v>6</v>
      </c>
      <c r="L4951" s="1609"/>
      <c r="M4951" s="1609"/>
      <c r="N4951" s="1610" t="s">
        <v>8</v>
      </c>
      <c r="O4951" s="634"/>
      <c r="P4951" s="634"/>
      <c r="Q4951" s="634"/>
    </row>
    <row r="4952" spans="1:17" ht="26" x14ac:dyDescent="0.35">
      <c r="A4952" s="1609"/>
      <c r="B4952" s="630">
        <v>0.05</v>
      </c>
      <c r="C4952" s="630">
        <v>0.1</v>
      </c>
      <c r="D4952" s="630">
        <v>0.2</v>
      </c>
      <c r="E4952" s="630" t="s">
        <v>9</v>
      </c>
      <c r="F4952" s="630" t="s">
        <v>10</v>
      </c>
      <c r="G4952" s="630" t="s">
        <v>9</v>
      </c>
      <c r="H4952" s="630" t="s">
        <v>10</v>
      </c>
      <c r="I4952" s="630" t="s">
        <v>11</v>
      </c>
      <c r="J4952" s="630" t="s">
        <v>12</v>
      </c>
      <c r="K4952" s="396" t="s">
        <v>13</v>
      </c>
      <c r="L4952" s="396" t="s">
        <v>14</v>
      </c>
      <c r="M4952" s="396" t="s">
        <v>476</v>
      </c>
      <c r="N4952" s="1610"/>
      <c r="O4952" s="634"/>
      <c r="P4952" s="634"/>
      <c r="Q4952" s="634"/>
    </row>
    <row r="4953" spans="1:17" x14ac:dyDescent="0.35">
      <c r="A4953" s="603">
        <v>1</v>
      </c>
      <c r="B4953" s="576">
        <v>31.4</v>
      </c>
      <c r="C4953" s="576">
        <v>31.52</v>
      </c>
      <c r="D4953" s="575">
        <v>32.32</v>
      </c>
      <c r="E4953" s="572">
        <v>38.799999999999997</v>
      </c>
      <c r="F4953" s="572">
        <v>21.4</v>
      </c>
      <c r="G4953" s="573">
        <v>96</v>
      </c>
      <c r="H4953" s="573">
        <v>39</v>
      </c>
      <c r="I4953" s="573">
        <v>7.5</v>
      </c>
      <c r="J4953" s="573">
        <v>7.72</v>
      </c>
      <c r="K4953" s="576">
        <v>1.32</v>
      </c>
      <c r="L4953" s="573">
        <v>0.95</v>
      </c>
      <c r="M4953" s="572">
        <f t="shared" ref="M4953:M4962" si="935">AVERAGE(K4953:L4953)</f>
        <v>1.135</v>
      </c>
      <c r="N4953" s="572">
        <v>6.2</v>
      </c>
      <c r="O4953" s="634"/>
      <c r="P4953" s="634"/>
      <c r="Q4953" s="634"/>
    </row>
    <row r="4954" spans="1:17" x14ac:dyDescent="0.35">
      <c r="A4954" s="571">
        <v>2</v>
      </c>
      <c r="B4954" s="580">
        <v>32.56</v>
      </c>
      <c r="C4954" s="580">
        <v>31.88</v>
      </c>
      <c r="D4954" s="575">
        <v>31.18</v>
      </c>
      <c r="E4954" s="583">
        <v>38.200000000000003</v>
      </c>
      <c r="F4954" s="583">
        <v>21.4</v>
      </c>
      <c r="G4954" s="580">
        <v>92</v>
      </c>
      <c r="H4954" s="580">
        <v>37</v>
      </c>
      <c r="I4954" s="580">
        <v>6.7</v>
      </c>
      <c r="J4954" s="580">
        <v>7.44</v>
      </c>
      <c r="K4954" s="580">
        <v>0.94</v>
      </c>
      <c r="L4954" s="580">
        <v>0.46</v>
      </c>
      <c r="M4954" s="583">
        <f t="shared" si="935"/>
        <v>0.7</v>
      </c>
      <c r="N4954" s="583">
        <v>0</v>
      </c>
      <c r="O4954" s="634"/>
      <c r="P4954" s="634"/>
      <c r="Q4954" s="634"/>
    </row>
    <row r="4955" spans="1:17" x14ac:dyDescent="0.35">
      <c r="A4955" s="571">
        <v>3</v>
      </c>
      <c r="B4955" s="581">
        <v>33.880000000000003</v>
      </c>
      <c r="C4955" s="580">
        <v>32.6</v>
      </c>
      <c r="D4955" s="575">
        <v>32.32</v>
      </c>
      <c r="E4955" s="580">
        <v>41.2</v>
      </c>
      <c r="F4955" s="583">
        <v>22</v>
      </c>
      <c r="G4955" s="580">
        <v>92</v>
      </c>
      <c r="H4955" s="580">
        <v>33</v>
      </c>
      <c r="I4955" s="583">
        <v>9</v>
      </c>
      <c r="J4955" s="580">
        <v>10</v>
      </c>
      <c r="K4955" s="580">
        <v>1.0900000000000001</v>
      </c>
      <c r="L4955" s="581">
        <v>0.91</v>
      </c>
      <c r="M4955" s="583">
        <f t="shared" si="935"/>
        <v>1</v>
      </c>
      <c r="N4955" s="583">
        <v>0</v>
      </c>
      <c r="O4955" s="634"/>
      <c r="P4955" s="634"/>
      <c r="Q4955" s="634"/>
    </row>
    <row r="4956" spans="1:17" x14ac:dyDescent="0.35">
      <c r="A4956" s="571">
        <v>4</v>
      </c>
      <c r="B4956" s="581">
        <v>35.520000000000003</v>
      </c>
      <c r="C4956" s="580">
        <v>33.04</v>
      </c>
      <c r="D4956" s="575">
        <v>32.6</v>
      </c>
      <c r="E4956" s="583">
        <v>42.6</v>
      </c>
      <c r="F4956" s="583">
        <v>21.4</v>
      </c>
      <c r="G4956" s="580">
        <v>88</v>
      </c>
      <c r="H4956" s="580">
        <v>32</v>
      </c>
      <c r="I4956" s="583">
        <v>11</v>
      </c>
      <c r="J4956" s="580">
        <v>11.4</v>
      </c>
      <c r="K4956" s="580">
        <v>1.1200000000000001</v>
      </c>
      <c r="L4956" s="581">
        <v>0.79</v>
      </c>
      <c r="M4956" s="583">
        <f t="shared" si="935"/>
        <v>0.95500000000000007</v>
      </c>
      <c r="N4956" s="583">
        <v>0</v>
      </c>
      <c r="O4956" s="634"/>
      <c r="P4956" s="634"/>
      <c r="Q4956" s="634"/>
    </row>
    <row r="4957" spans="1:17" x14ac:dyDescent="0.35">
      <c r="A4957" s="571">
        <v>5</v>
      </c>
      <c r="B4957" s="580">
        <v>36.659999999999997</v>
      </c>
      <c r="C4957" s="580">
        <v>33.520000000000003</v>
      </c>
      <c r="D4957" s="575">
        <v>39.6</v>
      </c>
      <c r="E4957" s="583">
        <v>42.6</v>
      </c>
      <c r="F4957" s="580">
        <v>21.8</v>
      </c>
      <c r="G4957" s="580">
        <v>77</v>
      </c>
      <c r="H4957" s="580">
        <v>34</v>
      </c>
      <c r="I4957" s="583">
        <v>7.4</v>
      </c>
      <c r="J4957" s="580">
        <v>8.9499999999999993</v>
      </c>
      <c r="K4957" s="580">
        <v>1.19</v>
      </c>
      <c r="L4957" s="581">
        <v>0.17</v>
      </c>
      <c r="M4957" s="583">
        <f t="shared" si="935"/>
        <v>0.67999999999999994</v>
      </c>
      <c r="N4957" s="583">
        <v>0</v>
      </c>
      <c r="O4957" s="634"/>
      <c r="P4957" s="634"/>
      <c r="Q4957" s="634"/>
    </row>
    <row r="4958" spans="1:17" x14ac:dyDescent="0.35">
      <c r="A4958" s="571">
        <v>6</v>
      </c>
      <c r="B4958" s="580">
        <v>37.04</v>
      </c>
      <c r="C4958" s="581">
        <v>33.36</v>
      </c>
      <c r="D4958" s="575">
        <v>33.159999999999997</v>
      </c>
      <c r="E4958" s="583">
        <v>41.2</v>
      </c>
      <c r="F4958" s="583">
        <v>21</v>
      </c>
      <c r="G4958" s="580">
        <v>84</v>
      </c>
      <c r="H4958" s="580">
        <v>33</v>
      </c>
      <c r="I4958" s="583">
        <v>8.8000000000000007</v>
      </c>
      <c r="J4958" s="580">
        <v>9.19</v>
      </c>
      <c r="K4958" s="581">
        <v>0.98</v>
      </c>
      <c r="L4958" s="581">
        <v>0.37</v>
      </c>
      <c r="M4958" s="583">
        <f t="shared" si="935"/>
        <v>0.67500000000000004</v>
      </c>
      <c r="N4958" s="583">
        <v>0</v>
      </c>
      <c r="O4958" s="634"/>
      <c r="P4958" s="634"/>
      <c r="Q4958" s="634"/>
    </row>
    <row r="4959" spans="1:17" x14ac:dyDescent="0.35">
      <c r="A4959" s="571">
        <v>7</v>
      </c>
      <c r="B4959" s="580">
        <v>37.520000000000003</v>
      </c>
      <c r="C4959" s="581">
        <v>33.4</v>
      </c>
      <c r="D4959" s="575">
        <v>33.24</v>
      </c>
      <c r="E4959" s="583">
        <v>43</v>
      </c>
      <c r="F4959" s="583">
        <v>20.2</v>
      </c>
      <c r="G4959" s="580">
        <v>77</v>
      </c>
      <c r="H4959" s="580">
        <v>27</v>
      </c>
      <c r="I4959" s="580">
        <v>8.4</v>
      </c>
      <c r="J4959" s="580">
        <v>10.46</v>
      </c>
      <c r="K4959" s="580">
        <v>0.98</v>
      </c>
      <c r="L4959" s="581">
        <v>0.22</v>
      </c>
      <c r="M4959" s="583">
        <f t="shared" si="935"/>
        <v>0.6</v>
      </c>
      <c r="N4959" s="583">
        <v>0</v>
      </c>
      <c r="O4959" s="634"/>
      <c r="P4959" s="634"/>
      <c r="Q4959" s="634"/>
    </row>
    <row r="4960" spans="1:17" x14ac:dyDescent="0.35">
      <c r="A4960" s="571">
        <v>8</v>
      </c>
      <c r="B4960" s="581">
        <v>38.24</v>
      </c>
      <c r="C4960" s="581">
        <v>33.619999999999997</v>
      </c>
      <c r="D4960" s="575">
        <v>33.4</v>
      </c>
      <c r="E4960" s="583">
        <v>42.6</v>
      </c>
      <c r="F4960" s="583">
        <v>22.2</v>
      </c>
      <c r="G4960" s="580">
        <v>77</v>
      </c>
      <c r="H4960" s="580">
        <v>33</v>
      </c>
      <c r="I4960" s="580">
        <v>8.8000000000000007</v>
      </c>
      <c r="J4960" s="580">
        <v>9</v>
      </c>
      <c r="K4960" s="580">
        <v>0.91</v>
      </c>
      <c r="L4960" s="580">
        <v>0.45</v>
      </c>
      <c r="M4960" s="583">
        <f t="shared" si="935"/>
        <v>0.68</v>
      </c>
      <c r="N4960" s="583">
        <v>0</v>
      </c>
      <c r="O4960" s="634"/>
      <c r="P4960" s="634"/>
      <c r="Q4960" s="634"/>
    </row>
    <row r="4961" spans="1:17" x14ac:dyDescent="0.35">
      <c r="A4961" s="571">
        <v>9</v>
      </c>
      <c r="B4961" s="580">
        <v>39.840000000000003</v>
      </c>
      <c r="C4961" s="580">
        <v>34</v>
      </c>
      <c r="D4961" s="575">
        <v>33.68</v>
      </c>
      <c r="E4961" s="583">
        <v>42.8</v>
      </c>
      <c r="F4961" s="580">
        <v>22.4</v>
      </c>
      <c r="G4961" s="580">
        <v>80</v>
      </c>
      <c r="H4961" s="580">
        <v>32</v>
      </c>
      <c r="I4961" s="580">
        <v>9.5</v>
      </c>
      <c r="J4961" s="580">
        <v>7.3</v>
      </c>
      <c r="K4961" s="580">
        <v>1.1599999999999999</v>
      </c>
      <c r="L4961" s="580">
        <v>1.57</v>
      </c>
      <c r="M4961" s="583">
        <f t="shared" si="935"/>
        <v>1.365</v>
      </c>
      <c r="N4961" s="583">
        <v>10.199999999999999</v>
      </c>
      <c r="O4961" s="634"/>
      <c r="P4961" s="634"/>
      <c r="Q4961" s="634"/>
    </row>
    <row r="4962" spans="1:17" ht="15" thickBot="1" x14ac:dyDescent="0.4">
      <c r="A4962" s="585">
        <v>10</v>
      </c>
      <c r="B4962" s="580">
        <v>33.24</v>
      </c>
      <c r="C4962" s="580">
        <v>33.200000000000003</v>
      </c>
      <c r="D4962" s="575">
        <v>33.479999999999997</v>
      </c>
      <c r="E4962" s="580">
        <v>42.4</v>
      </c>
      <c r="F4962" s="583">
        <v>21.4</v>
      </c>
      <c r="G4962" s="580">
        <v>92</v>
      </c>
      <c r="H4962" s="580">
        <v>34</v>
      </c>
      <c r="I4962" s="583">
        <v>5.8</v>
      </c>
      <c r="J4962" s="580">
        <v>8.6999999999999993</v>
      </c>
      <c r="K4962" s="580">
        <v>0.87</v>
      </c>
      <c r="L4962" s="581">
        <v>0.23</v>
      </c>
      <c r="M4962" s="583">
        <f t="shared" si="935"/>
        <v>0.55000000000000004</v>
      </c>
      <c r="N4962" s="583"/>
      <c r="O4962" s="634"/>
      <c r="P4962" s="634"/>
      <c r="Q4962" s="634"/>
    </row>
    <row r="4963" spans="1:17" ht="15" thickBot="1" x14ac:dyDescent="0.4">
      <c r="A4963" s="597" t="s">
        <v>16</v>
      </c>
      <c r="B4963" s="608">
        <f t="shared" ref="B4963:M4963" si="936">SUM(B4953:B4962)</f>
        <v>355.9</v>
      </c>
      <c r="C4963" s="608">
        <f t="shared" si="936"/>
        <v>330.14</v>
      </c>
      <c r="D4963" s="608">
        <f t="shared" si="936"/>
        <v>334.98</v>
      </c>
      <c r="E4963" s="608">
        <f t="shared" si="936"/>
        <v>415.40000000000003</v>
      </c>
      <c r="F4963" s="608">
        <f t="shared" si="936"/>
        <v>215.2</v>
      </c>
      <c r="G4963" s="608">
        <f t="shared" si="936"/>
        <v>855</v>
      </c>
      <c r="H4963" s="608">
        <f t="shared" si="936"/>
        <v>334</v>
      </c>
      <c r="I4963" s="608">
        <f t="shared" si="936"/>
        <v>82.9</v>
      </c>
      <c r="J4963" s="608">
        <f t="shared" si="936"/>
        <v>90.16</v>
      </c>
      <c r="K4963" s="608">
        <f t="shared" si="936"/>
        <v>10.56</v>
      </c>
      <c r="L4963" s="608">
        <f t="shared" si="936"/>
        <v>6.120000000000001</v>
      </c>
      <c r="M4963" s="608">
        <f t="shared" si="936"/>
        <v>8.34</v>
      </c>
      <c r="N4963" s="583"/>
      <c r="O4963" s="634"/>
      <c r="P4963" s="634"/>
      <c r="Q4963" s="634"/>
    </row>
    <row r="4964" spans="1:17" ht="15" thickBot="1" x14ac:dyDescent="0.4">
      <c r="A4964" s="597" t="s">
        <v>18</v>
      </c>
      <c r="B4964" s="609">
        <f t="shared" ref="B4964:M4964" si="937">AVERAGE(B4953:B4962)</f>
        <v>35.589999999999996</v>
      </c>
      <c r="C4964" s="609">
        <f t="shared" si="937"/>
        <v>33.013999999999996</v>
      </c>
      <c r="D4964" s="609">
        <f t="shared" si="937"/>
        <v>33.498000000000005</v>
      </c>
      <c r="E4964" s="609">
        <f t="shared" si="937"/>
        <v>41.540000000000006</v>
      </c>
      <c r="F4964" s="609">
        <f t="shared" si="937"/>
        <v>21.52</v>
      </c>
      <c r="G4964" s="609">
        <f t="shared" si="937"/>
        <v>85.5</v>
      </c>
      <c r="H4964" s="609">
        <f t="shared" si="937"/>
        <v>33.4</v>
      </c>
      <c r="I4964" s="609">
        <f t="shared" si="937"/>
        <v>8.2900000000000009</v>
      </c>
      <c r="J4964" s="609">
        <f t="shared" si="937"/>
        <v>9.016</v>
      </c>
      <c r="K4964" s="609">
        <f t="shared" si="937"/>
        <v>1.056</v>
      </c>
      <c r="L4964" s="609">
        <f t="shared" si="937"/>
        <v>0.6120000000000001</v>
      </c>
      <c r="M4964" s="609">
        <f t="shared" si="937"/>
        <v>0.83399999999999996</v>
      </c>
      <c r="N4964" s="583"/>
      <c r="O4964" s="634"/>
      <c r="P4964" s="634"/>
      <c r="Q4964" s="634"/>
    </row>
    <row r="4965" spans="1:17" x14ac:dyDescent="0.35">
      <c r="A4965" s="603">
        <v>11</v>
      </c>
      <c r="B4965" s="581">
        <v>27.96</v>
      </c>
      <c r="C4965" s="580">
        <v>33.799999999999997</v>
      </c>
      <c r="D4965" s="574">
        <v>33.22</v>
      </c>
      <c r="E4965" s="583">
        <v>42.2</v>
      </c>
      <c r="F4965" s="583">
        <v>23</v>
      </c>
      <c r="G4965" s="580">
        <v>84</v>
      </c>
      <c r="H4965" s="580">
        <v>23</v>
      </c>
      <c r="I4965" s="583">
        <v>7.8</v>
      </c>
      <c r="J4965" s="580">
        <v>9.0399999999999991</v>
      </c>
      <c r="K4965" s="580">
        <v>0.86</v>
      </c>
      <c r="L4965" s="581">
        <v>0.88</v>
      </c>
      <c r="M4965" s="691">
        <f t="shared" ref="M4965:M4974" si="938">AVERAGE(K4965:L4965)</f>
        <v>0.87</v>
      </c>
      <c r="N4965" s="583">
        <v>0</v>
      </c>
      <c r="O4965" s="634"/>
      <c r="P4965" s="634"/>
      <c r="Q4965" s="634"/>
    </row>
    <row r="4966" spans="1:17" x14ac:dyDescent="0.35">
      <c r="A4966" s="571">
        <v>12</v>
      </c>
      <c r="B4966" s="581">
        <v>40.28</v>
      </c>
      <c r="C4966" s="580">
        <v>24.52</v>
      </c>
      <c r="D4966" s="574">
        <v>33.96</v>
      </c>
      <c r="E4966" s="583">
        <v>42</v>
      </c>
      <c r="F4966" s="580">
        <v>25</v>
      </c>
      <c r="G4966" s="580">
        <v>73</v>
      </c>
      <c r="H4966" s="580">
        <v>34</v>
      </c>
      <c r="I4966" s="583">
        <v>9.1</v>
      </c>
      <c r="J4966" s="580">
        <v>9.6999999999999993</v>
      </c>
      <c r="K4966" s="580">
        <v>1.01</v>
      </c>
      <c r="L4966" s="580">
        <v>0.22</v>
      </c>
      <c r="M4966" s="691">
        <f t="shared" si="938"/>
        <v>0.61499999999999999</v>
      </c>
      <c r="N4966" s="583">
        <v>0</v>
      </c>
      <c r="O4966" s="634"/>
      <c r="P4966" s="634"/>
      <c r="Q4966" s="634"/>
    </row>
    <row r="4967" spans="1:17" x14ac:dyDescent="0.35">
      <c r="A4967" s="571">
        <v>13</v>
      </c>
      <c r="B4967" s="580">
        <v>40.159999999999997</v>
      </c>
      <c r="C4967" s="580">
        <v>34.340000000000003</v>
      </c>
      <c r="D4967" s="574">
        <v>34.32</v>
      </c>
      <c r="E4967" s="583">
        <v>41.6</v>
      </c>
      <c r="F4967" s="583">
        <v>23.8</v>
      </c>
      <c r="G4967" s="580">
        <v>77</v>
      </c>
      <c r="H4967" s="580">
        <v>30</v>
      </c>
      <c r="I4967" s="583">
        <v>9.1999999999999993</v>
      </c>
      <c r="J4967" s="580">
        <v>8.3000000000000007</v>
      </c>
      <c r="K4967" s="581">
        <v>1</v>
      </c>
      <c r="L4967" s="581">
        <v>0.99</v>
      </c>
      <c r="M4967" s="691">
        <f t="shared" si="938"/>
        <v>0.995</v>
      </c>
      <c r="N4967" s="583">
        <v>1.2</v>
      </c>
      <c r="O4967" s="634"/>
      <c r="P4967" s="634"/>
      <c r="Q4967" s="634"/>
    </row>
    <row r="4968" spans="1:17" x14ac:dyDescent="0.35">
      <c r="A4968" s="571">
        <v>14</v>
      </c>
      <c r="B4968" s="580">
        <v>39.64</v>
      </c>
      <c r="C4968" s="581">
        <v>34.56</v>
      </c>
      <c r="D4968" s="574">
        <v>34.44</v>
      </c>
      <c r="E4968" s="583">
        <v>42.4</v>
      </c>
      <c r="F4968" s="583">
        <v>23.4</v>
      </c>
      <c r="G4968" s="580">
        <v>73</v>
      </c>
      <c r="H4968" s="580">
        <v>30</v>
      </c>
      <c r="I4968" s="580">
        <v>8.8000000000000007</v>
      </c>
      <c r="J4968" s="581">
        <v>10.199999999999999</v>
      </c>
      <c r="K4968" s="580">
        <v>1.1200000000000001</v>
      </c>
      <c r="L4968" s="581">
        <v>1.27</v>
      </c>
      <c r="M4968" s="691">
        <f t="shared" si="938"/>
        <v>1.1950000000000001</v>
      </c>
      <c r="N4968" s="583">
        <v>0</v>
      </c>
      <c r="O4968" s="634"/>
      <c r="P4968" s="634"/>
      <c r="Q4968" s="634"/>
    </row>
    <row r="4969" spans="1:17" x14ac:dyDescent="0.35">
      <c r="A4969" s="571">
        <v>15</v>
      </c>
      <c r="B4969" s="581">
        <v>39.159999999999997</v>
      </c>
      <c r="C4969" s="581">
        <v>34.799999999999997</v>
      </c>
      <c r="D4969" s="574">
        <v>34.6</v>
      </c>
      <c r="E4969" s="583">
        <v>40</v>
      </c>
      <c r="F4969" s="583">
        <v>22.8</v>
      </c>
      <c r="G4969" s="580">
        <v>92</v>
      </c>
      <c r="H4969" s="580">
        <v>32</v>
      </c>
      <c r="I4969" s="580">
        <v>8</v>
      </c>
      <c r="J4969" s="580">
        <v>7.96</v>
      </c>
      <c r="K4969" s="580">
        <v>1.03</v>
      </c>
      <c r="L4969" s="580">
        <v>0.42</v>
      </c>
      <c r="M4969" s="691">
        <f t="shared" si="938"/>
        <v>0.72499999999999998</v>
      </c>
      <c r="N4969" s="583">
        <v>0.9</v>
      </c>
      <c r="O4969" s="634"/>
      <c r="P4969" s="634"/>
      <c r="Q4969" s="634"/>
    </row>
    <row r="4970" spans="1:17" x14ac:dyDescent="0.35">
      <c r="A4970" s="571">
        <v>16</v>
      </c>
      <c r="B4970" s="580">
        <v>31.08</v>
      </c>
      <c r="C4970" s="580">
        <v>32.96</v>
      </c>
      <c r="D4970" s="574">
        <v>34.04</v>
      </c>
      <c r="E4970" s="583">
        <v>40.200000000000003</v>
      </c>
      <c r="F4970" s="580">
        <v>24.6</v>
      </c>
      <c r="G4970" s="580">
        <v>77</v>
      </c>
      <c r="H4970" s="580">
        <v>45</v>
      </c>
      <c r="I4970" s="580">
        <v>5.4</v>
      </c>
      <c r="J4970" s="580">
        <v>4.62</v>
      </c>
      <c r="K4970" s="580">
        <v>1.37</v>
      </c>
      <c r="L4970" s="580">
        <v>0.54</v>
      </c>
      <c r="M4970" s="691">
        <f t="shared" si="938"/>
        <v>0.95500000000000007</v>
      </c>
      <c r="N4970" s="583">
        <v>0.8</v>
      </c>
      <c r="O4970" s="634"/>
      <c r="P4970" s="634"/>
      <c r="Q4970" s="634"/>
    </row>
    <row r="4971" spans="1:17" x14ac:dyDescent="0.35">
      <c r="A4971" s="571">
        <v>17</v>
      </c>
      <c r="B4971" s="581">
        <v>27</v>
      </c>
      <c r="C4971" s="581">
        <v>30.6</v>
      </c>
      <c r="D4971" s="574">
        <v>32.28</v>
      </c>
      <c r="E4971" s="580">
        <v>36.6</v>
      </c>
      <c r="F4971" s="583">
        <v>24</v>
      </c>
      <c r="G4971" s="580">
        <v>77</v>
      </c>
      <c r="H4971" s="580">
        <v>57</v>
      </c>
      <c r="I4971" s="583">
        <v>3</v>
      </c>
      <c r="J4971" s="581">
        <v>2.6</v>
      </c>
      <c r="K4971" s="580">
        <v>1.61</v>
      </c>
      <c r="L4971" s="581">
        <v>0.54</v>
      </c>
      <c r="M4971" s="691">
        <f t="shared" si="938"/>
        <v>1.0750000000000002</v>
      </c>
      <c r="N4971" s="583">
        <v>1.6</v>
      </c>
      <c r="O4971" s="634"/>
      <c r="P4971" s="634"/>
      <c r="Q4971" s="634"/>
    </row>
    <row r="4972" spans="1:17" x14ac:dyDescent="0.35">
      <c r="A4972" s="571">
        <v>18</v>
      </c>
      <c r="B4972" s="581">
        <v>37.36</v>
      </c>
      <c r="C4972" s="581">
        <v>31.32</v>
      </c>
      <c r="D4972" s="574">
        <v>31.16</v>
      </c>
      <c r="E4972" s="583">
        <v>38.799999999999997</v>
      </c>
      <c r="F4972" s="583">
        <v>23.4</v>
      </c>
      <c r="G4972" s="580">
        <v>84</v>
      </c>
      <c r="H4972" s="580">
        <v>36</v>
      </c>
      <c r="I4972" s="583">
        <v>7.8</v>
      </c>
      <c r="J4972" s="580">
        <v>6.64</v>
      </c>
      <c r="K4972" s="580">
        <v>1.29</v>
      </c>
      <c r="L4972" s="581">
        <v>0.4</v>
      </c>
      <c r="M4972" s="691">
        <f t="shared" si="938"/>
        <v>0.84499999999999997</v>
      </c>
      <c r="N4972" s="583">
        <v>0</v>
      </c>
      <c r="O4972" s="634"/>
      <c r="P4972" s="634"/>
      <c r="Q4972" s="634"/>
    </row>
    <row r="4973" spans="1:17" x14ac:dyDescent="0.35">
      <c r="A4973" s="571">
        <v>19</v>
      </c>
      <c r="B4973" s="580">
        <v>38.64</v>
      </c>
      <c r="C4973" s="580">
        <v>33</v>
      </c>
      <c r="D4973" s="574">
        <v>32.6</v>
      </c>
      <c r="E4973" s="583">
        <v>39</v>
      </c>
      <c r="F4973" s="583">
        <v>24.2</v>
      </c>
      <c r="G4973" s="580">
        <v>84</v>
      </c>
      <c r="H4973" s="580">
        <v>32</v>
      </c>
      <c r="I4973" s="583">
        <v>3.8</v>
      </c>
      <c r="J4973" s="581">
        <v>6.5</v>
      </c>
      <c r="K4973" s="580">
        <v>1.98</v>
      </c>
      <c r="L4973" s="580">
        <v>0.59</v>
      </c>
      <c r="M4973" s="691">
        <f t="shared" si="938"/>
        <v>1.2849999999999999</v>
      </c>
      <c r="N4973" s="583">
        <v>15.2</v>
      </c>
      <c r="O4973" s="634"/>
      <c r="P4973" s="634"/>
      <c r="Q4973" s="634"/>
    </row>
    <row r="4974" spans="1:17" ht="15" thickBot="1" x14ac:dyDescent="0.4">
      <c r="A4974" s="585">
        <v>20</v>
      </c>
      <c r="B4974" s="580">
        <v>35.92</v>
      </c>
      <c r="C4974" s="580">
        <v>34</v>
      </c>
      <c r="D4974" s="574">
        <v>33.36</v>
      </c>
      <c r="E4974" s="583">
        <v>38.799999999999997</v>
      </c>
      <c r="F4974" s="583">
        <v>22.8</v>
      </c>
      <c r="G4974" s="580">
        <v>88</v>
      </c>
      <c r="H4974" s="580">
        <v>32</v>
      </c>
      <c r="I4974" s="583">
        <v>7.2</v>
      </c>
      <c r="J4974" s="581">
        <v>0</v>
      </c>
      <c r="K4974" s="581">
        <v>0.88</v>
      </c>
      <c r="L4974" s="581">
        <v>1</v>
      </c>
      <c r="M4974" s="691">
        <f t="shared" si="938"/>
        <v>0.94</v>
      </c>
      <c r="N4974" s="583">
        <v>0</v>
      </c>
      <c r="O4974" s="634"/>
      <c r="P4974" s="634"/>
      <c r="Q4974" s="634"/>
    </row>
    <row r="4975" spans="1:17" ht="15" thickBot="1" x14ac:dyDescent="0.4">
      <c r="A4975" s="597" t="s">
        <v>16</v>
      </c>
      <c r="B4975" s="598">
        <f t="shared" ref="B4975:M4975" si="939">SUM(B4965:B4974)</f>
        <v>357.20000000000005</v>
      </c>
      <c r="C4975" s="598">
        <f t="shared" si="939"/>
        <v>323.89999999999998</v>
      </c>
      <c r="D4975" s="598">
        <f t="shared" si="939"/>
        <v>333.98</v>
      </c>
      <c r="E4975" s="598">
        <f t="shared" si="939"/>
        <v>401.60000000000008</v>
      </c>
      <c r="F4975" s="598">
        <f t="shared" si="939"/>
        <v>237</v>
      </c>
      <c r="G4975" s="598">
        <f t="shared" si="939"/>
        <v>809</v>
      </c>
      <c r="H4975" s="598">
        <f t="shared" si="939"/>
        <v>351</v>
      </c>
      <c r="I4975" s="598">
        <f t="shared" si="939"/>
        <v>70.099999999999994</v>
      </c>
      <c r="J4975" s="598">
        <f t="shared" si="939"/>
        <v>65.56</v>
      </c>
      <c r="K4975" s="598">
        <f t="shared" si="939"/>
        <v>12.15</v>
      </c>
      <c r="L4975" s="598">
        <f t="shared" si="939"/>
        <v>6.8500000000000005</v>
      </c>
      <c r="M4975" s="691">
        <f t="shared" si="939"/>
        <v>9.4999999999999982</v>
      </c>
      <c r="N4975" s="583"/>
      <c r="O4975" s="634"/>
      <c r="P4975" s="634"/>
      <c r="Q4975" s="634"/>
    </row>
    <row r="4976" spans="1:17" ht="15" thickBot="1" x14ac:dyDescent="0.4">
      <c r="A4976" s="597" t="s">
        <v>18</v>
      </c>
      <c r="B4976" s="602">
        <f t="shared" ref="B4976:M4976" si="940">AVERAGE(B4965:B4974)</f>
        <v>35.720000000000006</v>
      </c>
      <c r="C4976" s="602">
        <f t="shared" si="940"/>
        <v>32.39</v>
      </c>
      <c r="D4976" s="602">
        <f t="shared" si="940"/>
        <v>33.398000000000003</v>
      </c>
      <c r="E4976" s="602">
        <f t="shared" si="940"/>
        <v>40.160000000000011</v>
      </c>
      <c r="F4976" s="602">
        <f t="shared" si="940"/>
        <v>23.7</v>
      </c>
      <c r="G4976" s="602">
        <f t="shared" si="940"/>
        <v>80.900000000000006</v>
      </c>
      <c r="H4976" s="602">
        <f t="shared" si="940"/>
        <v>35.1</v>
      </c>
      <c r="I4976" s="602">
        <f t="shared" si="940"/>
        <v>7.01</v>
      </c>
      <c r="J4976" s="602">
        <f t="shared" si="940"/>
        <v>6.556</v>
      </c>
      <c r="K4976" s="602">
        <f t="shared" si="940"/>
        <v>1.2150000000000001</v>
      </c>
      <c r="L4976" s="602">
        <f t="shared" si="940"/>
        <v>0.68500000000000005</v>
      </c>
      <c r="M4976" s="691">
        <f t="shared" si="940"/>
        <v>0.94999999999999984</v>
      </c>
      <c r="N4976" s="583"/>
      <c r="O4976" s="634"/>
      <c r="P4976" s="634"/>
      <c r="Q4976" s="634"/>
    </row>
    <row r="4977" spans="1:17" x14ac:dyDescent="0.35">
      <c r="A4977" s="612">
        <v>21</v>
      </c>
      <c r="B4977" s="580">
        <v>33.159999999999997</v>
      </c>
      <c r="C4977" s="581">
        <v>32.24</v>
      </c>
      <c r="D4977" s="574">
        <v>32.92</v>
      </c>
      <c r="E4977" s="583">
        <v>37.4</v>
      </c>
      <c r="F4977" s="583">
        <v>24.6</v>
      </c>
      <c r="G4977" s="580">
        <v>73</v>
      </c>
      <c r="H4977" s="580">
        <v>42</v>
      </c>
      <c r="I4977" s="580">
        <v>6.2</v>
      </c>
      <c r="J4977" s="580">
        <v>4.92</v>
      </c>
      <c r="K4977" s="580">
        <v>1.1200000000000001</v>
      </c>
      <c r="L4977" s="581">
        <v>1.5</v>
      </c>
      <c r="M4977" s="691">
        <f t="shared" ref="M4977:M4987" si="941">AVERAGE(K4977:L4977)</f>
        <v>1.31</v>
      </c>
      <c r="N4977" s="583">
        <v>0</v>
      </c>
      <c r="O4977" s="634"/>
      <c r="P4977" s="634"/>
      <c r="Q4977" s="634"/>
    </row>
    <row r="4978" spans="1:17" x14ac:dyDescent="0.35">
      <c r="A4978" s="594">
        <v>22</v>
      </c>
      <c r="B4978" s="581">
        <v>38</v>
      </c>
      <c r="C4978" s="581">
        <v>33.159999999999997</v>
      </c>
      <c r="D4978" s="574">
        <v>31.52</v>
      </c>
      <c r="E4978" s="583">
        <v>40.799999999999997</v>
      </c>
      <c r="F4978" s="583">
        <v>23.6</v>
      </c>
      <c r="G4978" s="580">
        <v>70</v>
      </c>
      <c r="H4978" s="580">
        <v>37</v>
      </c>
      <c r="I4978" s="580">
        <v>6.5</v>
      </c>
      <c r="J4978" s="581">
        <v>7.72</v>
      </c>
      <c r="K4978" s="580">
        <v>1.02</v>
      </c>
      <c r="L4978" s="580">
        <v>1.34</v>
      </c>
      <c r="M4978" s="691">
        <f t="shared" si="941"/>
        <v>1.1800000000000002</v>
      </c>
      <c r="N4978" s="634">
        <v>25.2</v>
      </c>
      <c r="O4978" s="634"/>
      <c r="P4978" s="634"/>
      <c r="Q4978" s="634"/>
    </row>
    <row r="4979" spans="1:17" x14ac:dyDescent="0.35">
      <c r="A4979" s="594">
        <v>23</v>
      </c>
      <c r="B4979" s="580">
        <v>27.96</v>
      </c>
      <c r="C4979" s="580">
        <v>29.16</v>
      </c>
      <c r="D4979" s="574">
        <v>31.24</v>
      </c>
      <c r="E4979" s="583">
        <v>38.6</v>
      </c>
      <c r="F4979" s="583">
        <v>22.8</v>
      </c>
      <c r="G4979" s="580">
        <v>96</v>
      </c>
      <c r="H4979" s="580">
        <v>70</v>
      </c>
      <c r="I4979" s="580">
        <v>0.9</v>
      </c>
      <c r="J4979" s="580">
        <v>1.96</v>
      </c>
      <c r="K4979" s="580">
        <v>0.97</v>
      </c>
      <c r="L4979" s="580">
        <v>0.44</v>
      </c>
      <c r="M4979" s="691">
        <f t="shared" si="941"/>
        <v>0.70499999999999996</v>
      </c>
      <c r="N4979" s="583">
        <v>6.4</v>
      </c>
      <c r="O4979" s="634"/>
      <c r="P4979" s="634"/>
      <c r="Q4979" s="634"/>
    </row>
    <row r="4980" spans="1:17" x14ac:dyDescent="0.35">
      <c r="A4980" s="594">
        <v>24</v>
      </c>
      <c r="B4980" s="580">
        <v>32.32</v>
      </c>
      <c r="C4980" s="580">
        <v>30.28</v>
      </c>
      <c r="D4980" s="574">
        <v>30.08</v>
      </c>
      <c r="E4980" s="583">
        <v>36</v>
      </c>
      <c r="F4980" s="583">
        <v>21.4</v>
      </c>
      <c r="G4980" s="580">
        <v>96</v>
      </c>
      <c r="H4980" s="580">
        <v>47</v>
      </c>
      <c r="I4980" s="583">
        <v>3.2</v>
      </c>
      <c r="J4980" s="580">
        <v>3.12</v>
      </c>
      <c r="K4980" s="580">
        <v>1.1499999999999999</v>
      </c>
      <c r="L4980" s="581">
        <v>0.71</v>
      </c>
      <c r="M4980" s="691">
        <f t="shared" si="941"/>
        <v>0.92999999999999994</v>
      </c>
      <c r="N4980" s="583">
        <v>0</v>
      </c>
      <c r="O4980" s="634"/>
      <c r="P4980" s="634"/>
      <c r="Q4980" s="634"/>
    </row>
    <row r="4981" spans="1:17" x14ac:dyDescent="0.35">
      <c r="A4981" s="594">
        <v>25</v>
      </c>
      <c r="B4981" s="581">
        <v>32.92</v>
      </c>
      <c r="C4981" s="580">
        <v>31.24</v>
      </c>
      <c r="D4981" s="574">
        <v>31.24</v>
      </c>
      <c r="E4981" s="583">
        <v>37.799999999999997</v>
      </c>
      <c r="F4981" s="583">
        <v>22.8</v>
      </c>
      <c r="G4981" s="580">
        <v>92</v>
      </c>
      <c r="H4981" s="580">
        <v>42</v>
      </c>
      <c r="I4981" s="583">
        <v>7.3</v>
      </c>
      <c r="J4981" s="580">
        <v>7.9</v>
      </c>
      <c r="K4981" s="580">
        <v>1.17</v>
      </c>
      <c r="L4981" s="581">
        <v>0.87</v>
      </c>
      <c r="M4981" s="691">
        <f t="shared" si="941"/>
        <v>1.02</v>
      </c>
      <c r="N4981" s="583">
        <v>0</v>
      </c>
      <c r="O4981" s="634"/>
      <c r="P4981" s="634"/>
      <c r="Q4981" s="634"/>
    </row>
    <row r="4982" spans="1:17" x14ac:dyDescent="0.35">
      <c r="A4982" s="594">
        <v>26</v>
      </c>
      <c r="B4982" s="580">
        <v>30.56</v>
      </c>
      <c r="C4982" s="580">
        <v>30.32</v>
      </c>
      <c r="D4982" s="574">
        <v>31.04</v>
      </c>
      <c r="E4982" s="583">
        <v>38.799999999999997</v>
      </c>
      <c r="F4982" s="580">
        <v>21.2</v>
      </c>
      <c r="G4982" s="580">
        <v>92</v>
      </c>
      <c r="H4982" s="580">
        <v>55</v>
      </c>
      <c r="I4982" s="583">
        <v>3.8</v>
      </c>
      <c r="J4982" s="581">
        <v>3.9</v>
      </c>
      <c r="K4982" s="581">
        <v>1.1499999999999999</v>
      </c>
      <c r="L4982" s="581">
        <v>0.25</v>
      </c>
      <c r="M4982" s="691">
        <f t="shared" si="941"/>
        <v>0.7</v>
      </c>
      <c r="N4982" s="583">
        <v>0</v>
      </c>
      <c r="O4982" s="634"/>
      <c r="P4982" s="634"/>
      <c r="Q4982" s="634"/>
    </row>
    <row r="4983" spans="1:17" x14ac:dyDescent="0.35">
      <c r="A4983" s="594">
        <v>27</v>
      </c>
      <c r="B4983" s="580">
        <v>37.04</v>
      </c>
      <c r="C4983" s="580">
        <v>31.96</v>
      </c>
      <c r="D4983" s="574">
        <v>31.08</v>
      </c>
      <c r="E4983" s="583">
        <v>39.200000000000003</v>
      </c>
      <c r="F4983" s="583">
        <v>23</v>
      </c>
      <c r="G4983" s="580">
        <v>92</v>
      </c>
      <c r="H4983" s="580">
        <v>45</v>
      </c>
      <c r="I4983" s="583">
        <v>6.6</v>
      </c>
      <c r="J4983" s="580">
        <v>8.3800000000000008</v>
      </c>
      <c r="K4983" s="581">
        <v>1.86</v>
      </c>
      <c r="L4983" s="581">
        <v>0.49</v>
      </c>
      <c r="M4983" s="691">
        <f t="shared" si="941"/>
        <v>1.175</v>
      </c>
      <c r="N4983" s="583">
        <v>0</v>
      </c>
      <c r="O4983" s="634"/>
      <c r="P4983" s="634"/>
      <c r="Q4983" s="634"/>
    </row>
    <row r="4984" spans="1:17" x14ac:dyDescent="0.35">
      <c r="A4984" s="596">
        <v>28</v>
      </c>
      <c r="B4984" s="578">
        <v>36.08</v>
      </c>
      <c r="C4984" s="586">
        <v>31.8</v>
      </c>
      <c r="D4984" s="587">
        <v>31.84</v>
      </c>
      <c r="E4984" s="579">
        <v>39</v>
      </c>
      <c r="F4984" s="579">
        <v>23.8</v>
      </c>
      <c r="G4984" s="578">
        <v>96</v>
      </c>
      <c r="H4984" s="578">
        <v>41</v>
      </c>
      <c r="I4984" s="578">
        <v>4.4000000000000004</v>
      </c>
      <c r="J4984" s="578">
        <v>7.54</v>
      </c>
      <c r="K4984" s="578">
        <v>1.08</v>
      </c>
      <c r="L4984" s="586">
        <v>0.25</v>
      </c>
      <c r="M4984" s="698">
        <f t="shared" si="941"/>
        <v>0.66500000000000004</v>
      </c>
      <c r="N4984" s="579">
        <v>0</v>
      </c>
      <c r="O4984" s="634"/>
      <c r="P4984" s="634"/>
      <c r="Q4984" s="634"/>
    </row>
    <row r="4985" spans="1:17" x14ac:dyDescent="0.35">
      <c r="A4985" s="906">
        <v>29</v>
      </c>
      <c r="B4985" s="578">
        <v>36</v>
      </c>
      <c r="C4985" s="586">
        <v>32</v>
      </c>
      <c r="D4985" s="587">
        <v>31.92</v>
      </c>
      <c r="E4985" s="579">
        <v>40.200000000000003</v>
      </c>
      <c r="F4985" s="579">
        <v>22</v>
      </c>
      <c r="G4985" s="578">
        <v>92</v>
      </c>
      <c r="H4985" s="578">
        <v>37</v>
      </c>
      <c r="I4985" s="578">
        <v>5.8</v>
      </c>
      <c r="J4985" s="578">
        <v>7.74</v>
      </c>
      <c r="K4985" s="578">
        <v>1.1499999999999999</v>
      </c>
      <c r="L4985" s="586">
        <v>0.28999999999999998</v>
      </c>
      <c r="M4985" s="698">
        <f t="shared" si="941"/>
        <v>0.72</v>
      </c>
      <c r="N4985" s="579">
        <v>6.8</v>
      </c>
      <c r="O4985" s="634"/>
      <c r="P4985" s="634"/>
      <c r="Q4985" s="634"/>
    </row>
    <row r="4986" spans="1:17" x14ac:dyDescent="0.35">
      <c r="A4986" s="906">
        <v>30</v>
      </c>
      <c r="B4986" s="578">
        <v>33.96</v>
      </c>
      <c r="C4986" s="586">
        <v>31.68</v>
      </c>
      <c r="D4986" s="587">
        <v>32.200000000000003</v>
      </c>
      <c r="E4986" s="579">
        <v>38.4</v>
      </c>
      <c r="F4986" s="579">
        <v>22.2</v>
      </c>
      <c r="G4986" s="578">
        <v>80</v>
      </c>
      <c r="H4986" s="578">
        <v>35</v>
      </c>
      <c r="I4986" s="578">
        <v>5.2</v>
      </c>
      <c r="J4986" s="578">
        <v>3.4</v>
      </c>
      <c r="K4986" s="578">
        <v>0.93</v>
      </c>
      <c r="L4986" s="586">
        <v>0.23</v>
      </c>
      <c r="M4986" s="698">
        <f t="shared" si="941"/>
        <v>0.58000000000000007</v>
      </c>
      <c r="N4986" s="583">
        <v>0</v>
      </c>
      <c r="O4986" s="634"/>
      <c r="P4986" s="634"/>
      <c r="Q4986" s="634"/>
    </row>
    <row r="4987" spans="1:17" x14ac:dyDescent="0.35">
      <c r="A4987" s="906">
        <v>31</v>
      </c>
      <c r="B4987" s="578">
        <v>37.92</v>
      </c>
      <c r="C4987" s="586">
        <v>32.72</v>
      </c>
      <c r="D4987" s="587">
        <v>32.24</v>
      </c>
      <c r="E4987" s="579">
        <v>41.2</v>
      </c>
      <c r="F4987" s="579">
        <v>23</v>
      </c>
      <c r="G4987" s="578">
        <v>77</v>
      </c>
      <c r="H4987" s="578">
        <v>37</v>
      </c>
      <c r="I4987" s="578">
        <v>7</v>
      </c>
      <c r="J4987" s="578">
        <v>7.42</v>
      </c>
      <c r="K4987" s="578">
        <v>0.95</v>
      </c>
      <c r="L4987" s="586">
        <v>0.4</v>
      </c>
      <c r="M4987" s="698">
        <f t="shared" si="941"/>
        <v>0.67500000000000004</v>
      </c>
      <c r="N4987" s="583">
        <v>0</v>
      </c>
      <c r="O4987" s="634"/>
      <c r="P4987" s="634"/>
      <c r="Q4987" s="634"/>
    </row>
    <row r="4988" spans="1:17" x14ac:dyDescent="0.35">
      <c r="A4988" s="580" t="s">
        <v>16</v>
      </c>
      <c r="B4988" s="580">
        <f t="shared" ref="B4988:M4988" si="942">SUM(B4977:B4987)</f>
        <v>375.92</v>
      </c>
      <c r="C4988" s="581">
        <f t="shared" si="942"/>
        <v>346.56000000000006</v>
      </c>
      <c r="D4988" s="907">
        <f t="shared" si="942"/>
        <v>347.32</v>
      </c>
      <c r="E4988" s="583">
        <f t="shared" si="942"/>
        <v>427.39999999999992</v>
      </c>
      <c r="F4988" s="583">
        <f t="shared" si="942"/>
        <v>250.4</v>
      </c>
      <c r="G4988" s="580">
        <f t="shared" si="942"/>
        <v>956</v>
      </c>
      <c r="H4988" s="580">
        <f t="shared" si="942"/>
        <v>488</v>
      </c>
      <c r="I4988" s="580">
        <f t="shared" si="942"/>
        <v>56.9</v>
      </c>
      <c r="J4988" s="580">
        <f t="shared" si="942"/>
        <v>64</v>
      </c>
      <c r="K4988" s="580">
        <f t="shared" si="942"/>
        <v>12.549999999999999</v>
      </c>
      <c r="L4988" s="581">
        <f t="shared" si="942"/>
        <v>6.7700000000000005</v>
      </c>
      <c r="M4988" s="691">
        <f t="shared" si="942"/>
        <v>9.66</v>
      </c>
      <c r="N4988" s="583">
        <f>SUM(N4953:N4987)</f>
        <v>74.5</v>
      </c>
      <c r="O4988" s="634"/>
      <c r="P4988" s="634"/>
      <c r="Q4988" s="634"/>
    </row>
    <row r="4989" spans="1:17" x14ac:dyDescent="0.35">
      <c r="A4989" s="580" t="s">
        <v>18</v>
      </c>
      <c r="B4989" s="581">
        <f t="shared" ref="B4989:M4989" si="943">AVERAGE(B4977:B4987)</f>
        <v>34.174545454545459</v>
      </c>
      <c r="C4989" s="581">
        <f t="shared" si="943"/>
        <v>31.505454545454551</v>
      </c>
      <c r="D4989" s="581">
        <f t="shared" si="943"/>
        <v>31.574545454545454</v>
      </c>
      <c r="E4989" s="581">
        <f t="shared" si="943"/>
        <v>38.854545454545445</v>
      </c>
      <c r="F4989" s="581">
        <f t="shared" si="943"/>
        <v>22.763636363636365</v>
      </c>
      <c r="G4989" s="581">
        <f t="shared" si="943"/>
        <v>86.909090909090907</v>
      </c>
      <c r="H4989" s="581">
        <f t="shared" si="943"/>
        <v>44.363636363636367</v>
      </c>
      <c r="I4989" s="581">
        <f t="shared" si="943"/>
        <v>5.1727272727272728</v>
      </c>
      <c r="J4989" s="581">
        <f t="shared" si="943"/>
        <v>5.8181818181818183</v>
      </c>
      <c r="K4989" s="581">
        <f t="shared" si="943"/>
        <v>1.1409090909090909</v>
      </c>
      <c r="L4989" s="581">
        <f t="shared" si="943"/>
        <v>0.61545454545454548</v>
      </c>
      <c r="M4989" s="691">
        <f t="shared" si="943"/>
        <v>0.87818181818181817</v>
      </c>
      <c r="N4989" s="581"/>
      <c r="O4989" s="634"/>
      <c r="P4989" s="634"/>
      <c r="Q4989" s="634"/>
    </row>
    <row r="4990" spans="1:17" x14ac:dyDescent="0.35">
      <c r="A4990" s="580" t="s">
        <v>20</v>
      </c>
      <c r="B4990" s="581">
        <f t="shared" ref="B4990:M4990" si="944">B4988+B4975+B4963</f>
        <v>1089.02</v>
      </c>
      <c r="C4990" s="581">
        <f t="shared" si="944"/>
        <v>1000.6</v>
      </c>
      <c r="D4990" s="581">
        <f t="shared" si="944"/>
        <v>1016.28</v>
      </c>
      <c r="E4990" s="581">
        <f t="shared" si="944"/>
        <v>1244.4000000000001</v>
      </c>
      <c r="F4990" s="581">
        <f t="shared" si="944"/>
        <v>702.59999999999991</v>
      </c>
      <c r="G4990" s="581">
        <f t="shared" si="944"/>
        <v>2620</v>
      </c>
      <c r="H4990" s="604">
        <f t="shared" si="944"/>
        <v>1173</v>
      </c>
      <c r="I4990" s="581">
        <f t="shared" si="944"/>
        <v>209.9</v>
      </c>
      <c r="J4990" s="581">
        <f t="shared" si="944"/>
        <v>219.72</v>
      </c>
      <c r="K4990" s="581">
        <f t="shared" si="944"/>
        <v>35.26</v>
      </c>
      <c r="L4990" s="581">
        <f t="shared" si="944"/>
        <v>19.740000000000002</v>
      </c>
      <c r="M4990" s="581">
        <f t="shared" si="944"/>
        <v>27.499999999999996</v>
      </c>
      <c r="N4990" s="581"/>
      <c r="O4990" s="634"/>
      <c r="P4990" s="634"/>
      <c r="Q4990" s="634"/>
    </row>
    <row r="4991" spans="1:17" x14ac:dyDescent="0.35">
      <c r="A4991" s="580" t="s">
        <v>21</v>
      </c>
      <c r="B4991" s="581">
        <f t="shared" ref="B4991:M4991" si="945">B4990/31</f>
        <v>35.129677419354842</v>
      </c>
      <c r="C4991" s="581">
        <f t="shared" si="945"/>
        <v>32.277419354838713</v>
      </c>
      <c r="D4991" s="581">
        <f t="shared" si="945"/>
        <v>32.783225806451611</v>
      </c>
      <c r="E4991" s="581">
        <f t="shared" si="945"/>
        <v>40.141935483870974</v>
      </c>
      <c r="F4991" s="581">
        <f t="shared" si="945"/>
        <v>22.664516129032254</v>
      </c>
      <c r="G4991" s="581">
        <f t="shared" si="945"/>
        <v>84.516129032258064</v>
      </c>
      <c r="H4991" s="581">
        <f t="shared" si="945"/>
        <v>37.838709677419352</v>
      </c>
      <c r="I4991" s="581">
        <f t="shared" si="945"/>
        <v>6.7709677419354843</v>
      </c>
      <c r="J4991" s="581">
        <f t="shared" si="945"/>
        <v>7.0877419354838711</v>
      </c>
      <c r="K4991" s="581">
        <f t="shared" si="945"/>
        <v>1.1374193548387097</v>
      </c>
      <c r="L4991" s="581">
        <f t="shared" si="945"/>
        <v>0.63677419354838716</v>
      </c>
      <c r="M4991" s="581">
        <f t="shared" si="945"/>
        <v>0.88709677419354827</v>
      </c>
      <c r="N4991" s="581"/>
      <c r="O4991" s="634"/>
      <c r="P4991" s="634"/>
      <c r="Q4991" s="634"/>
    </row>
    <row r="4992" spans="1:17" x14ac:dyDescent="0.35">
      <c r="A4992" s="589"/>
      <c r="B4992" s="625"/>
      <c r="C4992" s="625"/>
      <c r="D4992" s="591"/>
      <c r="E4992" s="625"/>
      <c r="F4992" s="625"/>
      <c r="G4992" s="625"/>
      <c r="H4992" s="625"/>
      <c r="I4992" s="625"/>
      <c r="J4992" s="625"/>
      <c r="K4992" s="625"/>
      <c r="L4992" s="625"/>
      <c r="M4992" s="625"/>
      <c r="N4992" s="625"/>
      <c r="O4992" s="634"/>
      <c r="P4992" s="634"/>
      <c r="Q4992" s="634"/>
    </row>
    <row r="4993" spans="1:17" x14ac:dyDescent="0.35">
      <c r="A4993" s="634"/>
      <c r="B4993" s="634"/>
      <c r="C4993" s="634"/>
      <c r="D4993" s="634"/>
      <c r="E4993" s="634"/>
      <c r="F4993" s="634"/>
      <c r="G4993" s="634"/>
      <c r="H4993" s="634"/>
      <c r="I4993" s="634"/>
      <c r="J4993" s="634"/>
      <c r="K4993" s="634"/>
      <c r="L4993" s="634"/>
      <c r="M4993" s="634"/>
      <c r="N4993" s="634"/>
      <c r="O4993" s="634"/>
      <c r="P4993" s="634"/>
      <c r="Q4993" s="634"/>
    </row>
    <row r="4994" spans="1:17" ht="20.5" x14ac:dyDescent="0.35">
      <c r="A4994" s="1611" t="s">
        <v>477</v>
      </c>
      <c r="B4994" s="1611"/>
      <c r="C4994" s="1611"/>
      <c r="D4994" s="1611"/>
      <c r="E4994" s="1611"/>
      <c r="F4994" s="1611"/>
      <c r="G4994" s="1611"/>
      <c r="H4994" s="1611"/>
      <c r="I4994" s="1611"/>
      <c r="J4994" s="1611"/>
      <c r="K4994" s="1611"/>
      <c r="L4994" s="1611"/>
      <c r="M4994" s="1611"/>
      <c r="N4994" s="1611"/>
      <c r="O4994" s="1611"/>
      <c r="P4994" s="634"/>
      <c r="Q4994" s="634"/>
    </row>
    <row r="4995" spans="1:17" ht="35.25" customHeight="1" x14ac:dyDescent="0.35">
      <c r="A4995" s="1602" t="s">
        <v>1</v>
      </c>
      <c r="B4995" s="1598" t="s">
        <v>23</v>
      </c>
      <c r="C4995" s="1599"/>
      <c r="D4995" s="1600"/>
      <c r="E4995" s="1598" t="s">
        <v>24</v>
      </c>
      <c r="F4995" s="1600"/>
      <c r="G4995" s="1598" t="s">
        <v>4</v>
      </c>
      <c r="H4995" s="1600"/>
      <c r="I4995" s="1590" t="s">
        <v>5</v>
      </c>
      <c r="J4995" s="1592"/>
      <c r="K4995" s="1590" t="s">
        <v>6</v>
      </c>
      <c r="L4995" s="1591"/>
      <c r="M4995" s="1592"/>
      <c r="N4995" s="630"/>
      <c r="O4995" s="1593" t="s">
        <v>8</v>
      </c>
      <c r="P4995" s="627"/>
      <c r="Q4995" s="634"/>
    </row>
    <row r="4996" spans="1:17" ht="26" x14ac:dyDescent="0.35">
      <c r="A4996" s="1603"/>
      <c r="B4996" s="630">
        <v>0.05</v>
      </c>
      <c r="C4996" s="630">
        <v>0.1</v>
      </c>
      <c r="D4996" s="630">
        <v>0.2</v>
      </c>
      <c r="E4996" s="630" t="s">
        <v>9</v>
      </c>
      <c r="F4996" s="630" t="s">
        <v>10</v>
      </c>
      <c r="G4996" s="630" t="s">
        <v>9</v>
      </c>
      <c r="H4996" s="630" t="s">
        <v>10</v>
      </c>
      <c r="I4996" s="630" t="s">
        <v>11</v>
      </c>
      <c r="J4996" s="630" t="s">
        <v>12</v>
      </c>
      <c r="K4996" s="396" t="s">
        <v>13</v>
      </c>
      <c r="L4996" s="396" t="s">
        <v>14</v>
      </c>
      <c r="M4996" s="396" t="s">
        <v>476</v>
      </c>
      <c r="N4996" s="396" t="s">
        <v>478</v>
      </c>
      <c r="O4996" s="1579"/>
      <c r="P4996" s="627" t="s">
        <v>191</v>
      </c>
      <c r="Q4996" s="634"/>
    </row>
    <row r="4997" spans="1:17" x14ac:dyDescent="0.35">
      <c r="A4997" s="603">
        <v>1</v>
      </c>
      <c r="B4997" s="576">
        <v>40.520000000000003</v>
      </c>
      <c r="C4997" s="576">
        <v>33.68</v>
      </c>
      <c r="D4997" s="575">
        <v>32.880000000000003</v>
      </c>
      <c r="E4997" s="572">
        <v>42.4</v>
      </c>
      <c r="F4997" s="572">
        <v>23</v>
      </c>
      <c r="G4997" s="573">
        <v>84</v>
      </c>
      <c r="H4997" s="573">
        <v>32</v>
      </c>
      <c r="I4997" s="573">
        <v>8.6</v>
      </c>
      <c r="J4997" s="573">
        <v>8.6999999999999993</v>
      </c>
      <c r="K4997" s="576">
        <v>1.22</v>
      </c>
      <c r="L4997" s="573">
        <v>0.2</v>
      </c>
      <c r="M4997" s="572">
        <f t="shared" ref="M4997:M5006" si="946">AVERAGE(K4997:L4997)</f>
        <v>0.71</v>
      </c>
      <c r="N4997" s="572" t="s">
        <v>164</v>
      </c>
      <c r="O4997" s="908">
        <f>SUM(K4997:L4997)</f>
        <v>1.42</v>
      </c>
      <c r="P4997" s="626"/>
      <c r="Q4997" s="634"/>
    </row>
    <row r="4998" spans="1:17" x14ac:dyDescent="0.35">
      <c r="A4998" s="571">
        <v>2</v>
      </c>
      <c r="B4998" s="580">
        <v>41.36</v>
      </c>
      <c r="C4998" s="580">
        <v>33.72</v>
      </c>
      <c r="D4998" s="575">
        <v>33</v>
      </c>
      <c r="E4998" s="583">
        <v>42.2</v>
      </c>
      <c r="F4998" s="583">
        <v>24.2</v>
      </c>
      <c r="G4998" s="580">
        <v>77</v>
      </c>
      <c r="H4998" s="580">
        <v>34</v>
      </c>
      <c r="I4998" s="580">
        <v>10.7</v>
      </c>
      <c r="J4998" s="580">
        <v>6.12</v>
      </c>
      <c r="K4998" s="580">
        <v>1.53</v>
      </c>
      <c r="L4998" s="580">
        <v>1.1399999999999999</v>
      </c>
      <c r="M4998" s="583">
        <f t="shared" si="946"/>
        <v>1.335</v>
      </c>
      <c r="N4998" s="572" t="s">
        <v>164</v>
      </c>
      <c r="O4998" s="909">
        <v>0</v>
      </c>
      <c r="P4998" s="627"/>
      <c r="Q4998" s="634"/>
    </row>
    <row r="4999" spans="1:17" x14ac:dyDescent="0.35">
      <c r="A4999" s="571">
        <v>3</v>
      </c>
      <c r="B4999" s="581">
        <v>41.12</v>
      </c>
      <c r="C4999" s="580">
        <v>34.119999999999997</v>
      </c>
      <c r="D4999" s="575">
        <v>33.72</v>
      </c>
      <c r="E4999" s="580">
        <v>42.4</v>
      </c>
      <c r="F4999" s="583">
        <v>24.6</v>
      </c>
      <c r="G4999" s="580">
        <v>77</v>
      </c>
      <c r="H4999" s="580">
        <v>32</v>
      </c>
      <c r="I4999" s="583">
        <v>9.6</v>
      </c>
      <c r="J4999" s="580">
        <v>8.4</v>
      </c>
      <c r="K4999" s="580">
        <v>1.46</v>
      </c>
      <c r="L4999" s="581">
        <v>1.78</v>
      </c>
      <c r="M4999" s="583">
        <f t="shared" si="946"/>
        <v>1.62</v>
      </c>
      <c r="N4999" s="572" t="s">
        <v>164</v>
      </c>
      <c r="O4999" s="909">
        <v>0</v>
      </c>
      <c r="P4999" s="627"/>
      <c r="Q4999" s="634"/>
    </row>
    <row r="5000" spans="1:17" x14ac:dyDescent="0.35">
      <c r="A5000" s="571">
        <v>4</v>
      </c>
      <c r="B5000" s="581">
        <v>37.44</v>
      </c>
      <c r="C5000" s="580">
        <v>37.28</v>
      </c>
      <c r="D5000" s="575">
        <v>33.36</v>
      </c>
      <c r="E5000" s="583">
        <v>42.4</v>
      </c>
      <c r="F5000" s="583">
        <v>20.8</v>
      </c>
      <c r="G5000" s="580">
        <v>84</v>
      </c>
      <c r="H5000" s="580">
        <v>41</v>
      </c>
      <c r="I5000" s="583">
        <v>7.3</v>
      </c>
      <c r="J5000" s="580">
        <v>10.220000000000001</v>
      </c>
      <c r="K5000" s="580">
        <v>1</v>
      </c>
      <c r="L5000" s="581">
        <v>0.79</v>
      </c>
      <c r="M5000" s="583">
        <f t="shared" si="946"/>
        <v>0.89500000000000002</v>
      </c>
      <c r="N5000" s="572" t="s">
        <v>164</v>
      </c>
      <c r="O5000" s="909">
        <v>2.9</v>
      </c>
      <c r="P5000" s="627"/>
      <c r="Q5000" s="634"/>
    </row>
    <row r="5001" spans="1:17" x14ac:dyDescent="0.35">
      <c r="A5001" s="571">
        <v>5</v>
      </c>
      <c r="B5001" s="580">
        <v>39.799999999999997</v>
      </c>
      <c r="C5001" s="580">
        <v>33.72</v>
      </c>
      <c r="D5001" s="575">
        <v>33.479999999999997</v>
      </c>
      <c r="E5001" s="583">
        <v>41.4</v>
      </c>
      <c r="F5001" s="580">
        <v>21.6</v>
      </c>
      <c r="G5001" s="580">
        <v>88</v>
      </c>
      <c r="H5001" s="580">
        <v>34</v>
      </c>
      <c r="I5001" s="583">
        <v>8.8000000000000007</v>
      </c>
      <c r="J5001" s="580">
        <v>9</v>
      </c>
      <c r="K5001" s="580">
        <v>1.04</v>
      </c>
      <c r="L5001" s="581">
        <v>0.42</v>
      </c>
      <c r="M5001" s="583">
        <f t="shared" si="946"/>
        <v>0.73</v>
      </c>
      <c r="N5001" s="572" t="s">
        <v>164</v>
      </c>
      <c r="O5001" s="909">
        <v>0</v>
      </c>
      <c r="P5001" s="627"/>
      <c r="Q5001" s="634"/>
    </row>
    <row r="5002" spans="1:17" x14ac:dyDescent="0.35">
      <c r="A5002" s="571">
        <v>6</v>
      </c>
      <c r="B5002" s="580">
        <v>40.799999999999997</v>
      </c>
      <c r="C5002" s="581">
        <v>34.04</v>
      </c>
      <c r="D5002" s="575">
        <v>33.799999999999997</v>
      </c>
      <c r="E5002" s="583">
        <v>42.4</v>
      </c>
      <c r="F5002" s="583">
        <v>23.4</v>
      </c>
      <c r="G5002" s="580">
        <v>80</v>
      </c>
      <c r="H5002" s="580">
        <v>33</v>
      </c>
      <c r="I5002" s="583">
        <v>9.1</v>
      </c>
      <c r="J5002" s="580">
        <v>8</v>
      </c>
      <c r="K5002" s="581">
        <v>1.05</v>
      </c>
      <c r="L5002" s="581">
        <v>1.1299999999999999</v>
      </c>
      <c r="M5002" s="583">
        <f t="shared" si="946"/>
        <v>1.0899999999999999</v>
      </c>
      <c r="N5002" s="572" t="s">
        <v>164</v>
      </c>
      <c r="O5002" s="909">
        <v>0</v>
      </c>
      <c r="P5002" s="627"/>
      <c r="Q5002" s="634"/>
    </row>
    <row r="5003" spans="1:17" x14ac:dyDescent="0.35">
      <c r="A5003" s="571">
        <v>7</v>
      </c>
      <c r="B5003" s="580">
        <v>34.68</v>
      </c>
      <c r="C5003" s="581">
        <v>33.119999999999997</v>
      </c>
      <c r="D5003" s="575">
        <v>33.44</v>
      </c>
      <c r="E5003" s="583">
        <v>41</v>
      </c>
      <c r="F5003" s="583">
        <v>22</v>
      </c>
      <c r="G5003" s="580">
        <v>87</v>
      </c>
      <c r="H5003" s="580">
        <v>36</v>
      </c>
      <c r="I5003" s="580">
        <v>6</v>
      </c>
      <c r="J5003" s="580">
        <v>5.0999999999999996</v>
      </c>
      <c r="K5003" s="580">
        <v>0.81</v>
      </c>
      <c r="L5003" s="581">
        <v>0.64</v>
      </c>
      <c r="M5003" s="583">
        <f t="shared" si="946"/>
        <v>0.72500000000000009</v>
      </c>
      <c r="N5003" s="572" t="s">
        <v>164</v>
      </c>
      <c r="O5003" s="909">
        <v>1</v>
      </c>
      <c r="P5003" s="627"/>
      <c r="Q5003" s="634"/>
    </row>
    <row r="5004" spans="1:17" x14ac:dyDescent="0.35">
      <c r="A5004" s="571">
        <v>8</v>
      </c>
      <c r="B5004" s="581">
        <v>34.64</v>
      </c>
      <c r="C5004" s="581">
        <v>32.04</v>
      </c>
      <c r="D5004" s="575">
        <v>32.76</v>
      </c>
      <c r="E5004" s="583">
        <v>38.799999999999997</v>
      </c>
      <c r="F5004" s="583">
        <v>20</v>
      </c>
      <c r="G5004" s="580">
        <v>87</v>
      </c>
      <c r="H5004" s="580">
        <v>36</v>
      </c>
      <c r="I5004" s="580">
        <v>6.3</v>
      </c>
      <c r="J5004" s="580">
        <v>7.72</v>
      </c>
      <c r="K5004" s="580">
        <v>0.75</v>
      </c>
      <c r="L5004" s="580">
        <v>0.15</v>
      </c>
      <c r="M5004" s="583">
        <f t="shared" si="946"/>
        <v>0.45</v>
      </c>
      <c r="N5004" s="572" t="s">
        <v>164</v>
      </c>
      <c r="O5004" s="909">
        <v>1.4</v>
      </c>
      <c r="P5004" s="627"/>
      <c r="Q5004" s="634"/>
    </row>
    <row r="5005" spans="1:17" x14ac:dyDescent="0.35">
      <c r="A5005" s="571">
        <v>9</v>
      </c>
      <c r="B5005" s="580">
        <v>42.28</v>
      </c>
      <c r="C5005" s="580">
        <v>33.28</v>
      </c>
      <c r="D5005" s="575">
        <v>32.44</v>
      </c>
      <c r="E5005" s="583">
        <v>42.6</v>
      </c>
      <c r="F5005" s="580">
        <v>20.8</v>
      </c>
      <c r="G5005" s="580">
        <v>87</v>
      </c>
      <c r="H5005" s="580">
        <v>27</v>
      </c>
      <c r="I5005" s="580">
        <v>10.9</v>
      </c>
      <c r="J5005" s="580">
        <v>10.24</v>
      </c>
      <c r="K5005" s="580">
        <v>1.17</v>
      </c>
      <c r="L5005" s="580">
        <v>0.66</v>
      </c>
      <c r="M5005" s="583">
        <f t="shared" si="946"/>
        <v>0.91500000000000004</v>
      </c>
      <c r="N5005" s="572" t="s">
        <v>164</v>
      </c>
      <c r="O5005" s="909">
        <v>0</v>
      </c>
      <c r="P5005" s="627"/>
      <c r="Q5005" s="634"/>
    </row>
    <row r="5006" spans="1:17" ht="15" thickBot="1" x14ac:dyDescent="0.4">
      <c r="A5006" s="585">
        <v>10</v>
      </c>
      <c r="B5006" s="580">
        <v>40.520000000000003</v>
      </c>
      <c r="C5006" s="580">
        <v>34</v>
      </c>
      <c r="D5006" s="575">
        <v>33.479999999999997</v>
      </c>
      <c r="E5006" s="580">
        <v>42.8</v>
      </c>
      <c r="F5006" s="583">
        <v>24</v>
      </c>
      <c r="G5006" s="580">
        <v>73</v>
      </c>
      <c r="H5006" s="580">
        <v>35</v>
      </c>
      <c r="I5006" s="583">
        <v>10.3</v>
      </c>
      <c r="J5006" s="580">
        <v>8.48</v>
      </c>
      <c r="K5006" s="580">
        <v>1.82</v>
      </c>
      <c r="L5006" s="581">
        <v>1.63</v>
      </c>
      <c r="M5006" s="583">
        <f t="shared" si="946"/>
        <v>1.7250000000000001</v>
      </c>
      <c r="N5006" s="572" t="s">
        <v>164</v>
      </c>
      <c r="O5006" s="909">
        <v>16</v>
      </c>
      <c r="P5006" s="627"/>
      <c r="Q5006" s="634"/>
    </row>
    <row r="5007" spans="1:17" ht="15" thickBot="1" x14ac:dyDescent="0.4">
      <c r="A5007" s="597" t="s">
        <v>16</v>
      </c>
      <c r="B5007" s="608">
        <f t="shared" ref="B5007:M5007" si="947">SUM(B4997:B5006)</f>
        <v>393.15999999999997</v>
      </c>
      <c r="C5007" s="608">
        <f t="shared" si="947"/>
        <v>339</v>
      </c>
      <c r="D5007" s="608">
        <f t="shared" si="947"/>
        <v>332.35999999999996</v>
      </c>
      <c r="E5007" s="608">
        <f t="shared" si="947"/>
        <v>418.40000000000009</v>
      </c>
      <c r="F5007" s="608">
        <f t="shared" si="947"/>
        <v>224.40000000000003</v>
      </c>
      <c r="G5007" s="608">
        <f t="shared" si="947"/>
        <v>824</v>
      </c>
      <c r="H5007" s="608">
        <f t="shared" si="947"/>
        <v>340</v>
      </c>
      <c r="I5007" s="608">
        <f t="shared" si="947"/>
        <v>87.600000000000009</v>
      </c>
      <c r="J5007" s="608">
        <f t="shared" si="947"/>
        <v>81.98</v>
      </c>
      <c r="K5007" s="608">
        <f t="shared" si="947"/>
        <v>11.85</v>
      </c>
      <c r="L5007" s="608">
        <f t="shared" si="947"/>
        <v>8.5399999999999991</v>
      </c>
      <c r="M5007" s="608">
        <f t="shared" si="947"/>
        <v>10.195</v>
      </c>
      <c r="N5007" s="572" t="s">
        <v>164</v>
      </c>
      <c r="O5007" s="909"/>
      <c r="P5007" s="627"/>
      <c r="Q5007" s="634"/>
    </row>
    <row r="5008" spans="1:17" ht="15" thickBot="1" x14ac:dyDescent="0.4">
      <c r="A5008" s="597" t="s">
        <v>18</v>
      </c>
      <c r="B5008" s="609">
        <f t="shared" ref="B5008:M5008" si="948">AVERAGE(B4997:B5006)</f>
        <v>39.315999999999995</v>
      </c>
      <c r="C5008" s="609">
        <f t="shared" si="948"/>
        <v>33.9</v>
      </c>
      <c r="D5008" s="609">
        <f t="shared" si="948"/>
        <v>33.235999999999997</v>
      </c>
      <c r="E5008" s="609">
        <f t="shared" si="948"/>
        <v>41.840000000000011</v>
      </c>
      <c r="F5008" s="609">
        <f t="shared" si="948"/>
        <v>22.440000000000005</v>
      </c>
      <c r="G5008" s="609">
        <f t="shared" si="948"/>
        <v>82.4</v>
      </c>
      <c r="H5008" s="609">
        <f t="shared" si="948"/>
        <v>34</v>
      </c>
      <c r="I5008" s="609">
        <f t="shared" si="948"/>
        <v>8.7600000000000016</v>
      </c>
      <c r="J5008" s="609">
        <f t="shared" si="948"/>
        <v>8.1980000000000004</v>
      </c>
      <c r="K5008" s="609">
        <f t="shared" si="948"/>
        <v>1.1850000000000001</v>
      </c>
      <c r="L5008" s="609">
        <f t="shared" si="948"/>
        <v>0.85399999999999987</v>
      </c>
      <c r="M5008" s="609">
        <f t="shared" si="948"/>
        <v>1.0195000000000001</v>
      </c>
      <c r="N5008" s="572" t="s">
        <v>164</v>
      </c>
      <c r="O5008" s="909"/>
      <c r="P5008" s="627"/>
      <c r="Q5008" s="634"/>
    </row>
    <row r="5009" spans="1:17" x14ac:dyDescent="0.35">
      <c r="A5009" s="603">
        <v>11</v>
      </c>
      <c r="B5009" s="581">
        <v>31.84</v>
      </c>
      <c r="C5009" s="580">
        <v>33.36</v>
      </c>
      <c r="D5009" s="574">
        <v>32.92</v>
      </c>
      <c r="E5009" s="583">
        <v>42</v>
      </c>
      <c r="F5009" s="583">
        <v>21</v>
      </c>
      <c r="G5009" s="580">
        <v>92</v>
      </c>
      <c r="H5009" s="580">
        <v>46</v>
      </c>
      <c r="I5009" s="583">
        <v>4.0999999999999996</v>
      </c>
      <c r="J5009" s="580">
        <v>3.82</v>
      </c>
      <c r="K5009" s="580">
        <v>1.25</v>
      </c>
      <c r="L5009" s="581">
        <v>1.49</v>
      </c>
      <c r="M5009" s="691">
        <f t="shared" ref="M5009:M5018" si="949">AVERAGE(K5009:L5009)</f>
        <v>1.37</v>
      </c>
      <c r="N5009" s="572" t="s">
        <v>164</v>
      </c>
      <c r="O5009" s="909">
        <v>16.5</v>
      </c>
      <c r="P5009" s="627"/>
      <c r="Q5009" s="634"/>
    </row>
    <row r="5010" spans="1:17" x14ac:dyDescent="0.35">
      <c r="A5010" s="571">
        <v>12</v>
      </c>
      <c r="B5010" s="581">
        <v>33.44</v>
      </c>
      <c r="C5010" s="580">
        <v>31.28</v>
      </c>
      <c r="D5010" s="574">
        <v>31.4</v>
      </c>
      <c r="E5010" s="583">
        <v>37.799999999999997</v>
      </c>
      <c r="F5010" s="580">
        <v>20.6</v>
      </c>
      <c r="G5010" s="580">
        <v>88</v>
      </c>
      <c r="H5010" s="580">
        <v>41</v>
      </c>
      <c r="I5010" s="583">
        <v>5.6</v>
      </c>
      <c r="J5010" s="580">
        <v>7.44</v>
      </c>
      <c r="K5010" s="580">
        <v>1.1100000000000001</v>
      </c>
      <c r="L5010" s="581">
        <v>1.9</v>
      </c>
      <c r="M5010" s="691">
        <f t="shared" si="949"/>
        <v>1.5049999999999999</v>
      </c>
      <c r="N5010" s="572" t="s">
        <v>164</v>
      </c>
      <c r="O5010" s="909">
        <v>0</v>
      </c>
      <c r="P5010" s="627"/>
      <c r="Q5010" s="634"/>
    </row>
    <row r="5011" spans="1:17" x14ac:dyDescent="0.35">
      <c r="A5011" s="571">
        <v>13</v>
      </c>
      <c r="B5011" s="580">
        <v>31.62</v>
      </c>
      <c r="C5011" s="580">
        <v>31.12</v>
      </c>
      <c r="D5011" s="574">
        <v>31.84</v>
      </c>
      <c r="E5011" s="583">
        <v>39.4</v>
      </c>
      <c r="F5011" s="583">
        <v>22</v>
      </c>
      <c r="G5011" s="580">
        <v>84</v>
      </c>
      <c r="H5011" s="580">
        <v>48</v>
      </c>
      <c r="I5011" s="583">
        <v>6</v>
      </c>
      <c r="J5011" s="580">
        <v>5.94</v>
      </c>
      <c r="K5011" s="580">
        <v>1.5</v>
      </c>
      <c r="L5011" s="581">
        <v>0.82</v>
      </c>
      <c r="M5011" s="691">
        <f t="shared" si="949"/>
        <v>1.1599999999999999</v>
      </c>
      <c r="N5011" s="572" t="s">
        <v>164</v>
      </c>
      <c r="O5011" s="909">
        <v>0</v>
      </c>
      <c r="P5011" s="627"/>
      <c r="Q5011" s="634"/>
    </row>
    <row r="5012" spans="1:17" x14ac:dyDescent="0.35">
      <c r="A5012" s="571">
        <v>14</v>
      </c>
      <c r="B5012" s="580">
        <v>37.68</v>
      </c>
      <c r="C5012" s="581">
        <v>32.6</v>
      </c>
      <c r="D5012" s="574">
        <v>31.76</v>
      </c>
      <c r="E5012" s="583">
        <v>38.6</v>
      </c>
      <c r="F5012" s="583">
        <v>22.8</v>
      </c>
      <c r="G5012" s="580">
        <v>88</v>
      </c>
      <c r="H5012" s="580">
        <v>41</v>
      </c>
      <c r="I5012" s="580">
        <v>6</v>
      </c>
      <c r="J5012" s="581">
        <v>7.6</v>
      </c>
      <c r="K5012" s="580">
        <v>1.01</v>
      </c>
      <c r="L5012" s="581">
        <v>1.5</v>
      </c>
      <c r="M5012" s="691">
        <f t="shared" si="949"/>
        <v>1.2549999999999999</v>
      </c>
      <c r="N5012" s="572" t="s">
        <v>164</v>
      </c>
      <c r="O5012" s="909">
        <v>13.1</v>
      </c>
      <c r="P5012" s="627"/>
      <c r="Q5012" s="634"/>
    </row>
    <row r="5013" spans="1:17" x14ac:dyDescent="0.35">
      <c r="A5013" s="571">
        <v>15</v>
      </c>
      <c r="B5013" s="581">
        <v>32.36</v>
      </c>
      <c r="C5013" s="581">
        <v>31.68</v>
      </c>
      <c r="D5013" s="574">
        <v>32.200000000000003</v>
      </c>
      <c r="E5013" s="583">
        <v>37.4</v>
      </c>
      <c r="F5013" s="583">
        <v>21</v>
      </c>
      <c r="G5013" s="580">
        <v>92</v>
      </c>
      <c r="H5013" s="580">
        <v>48</v>
      </c>
      <c r="I5013" s="580">
        <v>3.8</v>
      </c>
      <c r="J5013" s="580">
        <v>3.64</v>
      </c>
      <c r="K5013" s="580">
        <v>1.64</v>
      </c>
      <c r="L5013" s="581">
        <v>1.33</v>
      </c>
      <c r="M5013" s="691">
        <f t="shared" si="949"/>
        <v>1.4849999999999999</v>
      </c>
      <c r="N5013" s="572" t="s">
        <v>164</v>
      </c>
      <c r="O5013" s="909">
        <v>18</v>
      </c>
      <c r="P5013" s="627"/>
      <c r="Q5013" s="634"/>
    </row>
    <row r="5014" spans="1:17" x14ac:dyDescent="0.35">
      <c r="A5014" s="571">
        <v>16</v>
      </c>
      <c r="B5014" s="580">
        <v>31.8</v>
      </c>
      <c r="C5014" s="580">
        <v>30.52</v>
      </c>
      <c r="D5014" s="574">
        <v>31.32</v>
      </c>
      <c r="E5014" s="583">
        <v>33.6</v>
      </c>
      <c r="F5014" s="580">
        <v>21.4</v>
      </c>
      <c r="G5014" s="580">
        <v>96</v>
      </c>
      <c r="H5014" s="580">
        <v>66</v>
      </c>
      <c r="I5014" s="580">
        <v>2.4</v>
      </c>
      <c r="J5014" s="580">
        <v>4.9400000000000004</v>
      </c>
      <c r="K5014" s="580">
        <v>0.9</v>
      </c>
      <c r="L5014" s="581">
        <v>0.46</v>
      </c>
      <c r="M5014" s="691">
        <f t="shared" si="949"/>
        <v>0.68</v>
      </c>
      <c r="N5014" s="572" t="s">
        <v>164</v>
      </c>
      <c r="O5014" s="909">
        <v>0</v>
      </c>
      <c r="P5014" s="627"/>
      <c r="Q5014" s="634"/>
    </row>
    <row r="5015" spans="1:17" x14ac:dyDescent="0.35">
      <c r="A5015" s="571">
        <v>17</v>
      </c>
      <c r="B5015" s="581">
        <v>35.96</v>
      </c>
      <c r="C5015" s="581">
        <v>32.4</v>
      </c>
      <c r="D5015" s="574">
        <v>31.52</v>
      </c>
      <c r="E5015" s="580">
        <v>38</v>
      </c>
      <c r="F5015" s="583">
        <v>22.6</v>
      </c>
      <c r="G5015" s="580">
        <v>88</v>
      </c>
      <c r="H5015" s="580">
        <v>41</v>
      </c>
      <c r="I5015" s="583">
        <v>5.5</v>
      </c>
      <c r="J5015" s="581">
        <v>5.5</v>
      </c>
      <c r="K5015" s="580">
        <v>0.79</v>
      </c>
      <c r="L5015" s="581">
        <v>1.18</v>
      </c>
      <c r="M5015" s="691">
        <f t="shared" si="949"/>
        <v>0.98499999999999999</v>
      </c>
      <c r="N5015" s="572" t="s">
        <v>164</v>
      </c>
      <c r="O5015" s="909">
        <v>0</v>
      </c>
      <c r="P5015" s="627"/>
      <c r="Q5015" s="634"/>
    </row>
    <row r="5016" spans="1:17" x14ac:dyDescent="0.35">
      <c r="A5016" s="571">
        <v>18</v>
      </c>
      <c r="B5016" s="581">
        <v>34.200000000000003</v>
      </c>
      <c r="C5016" s="581">
        <v>32.36</v>
      </c>
      <c r="D5016" s="574">
        <v>32.28</v>
      </c>
      <c r="E5016" s="583">
        <v>37.799999999999997</v>
      </c>
      <c r="F5016" s="583">
        <v>21.8</v>
      </c>
      <c r="G5016" s="580">
        <v>92</v>
      </c>
      <c r="H5016" s="580">
        <v>52</v>
      </c>
      <c r="I5016" s="583">
        <v>3</v>
      </c>
      <c r="J5016" s="580">
        <v>4.82</v>
      </c>
      <c r="K5016" s="580">
        <v>1.0900000000000001</v>
      </c>
      <c r="L5016" s="581">
        <v>0.17</v>
      </c>
      <c r="M5016" s="691">
        <f t="shared" si="949"/>
        <v>0.63</v>
      </c>
      <c r="N5016" s="572" t="s">
        <v>164</v>
      </c>
      <c r="O5016" s="909">
        <v>0</v>
      </c>
      <c r="P5016" s="627"/>
      <c r="Q5016" s="634"/>
    </row>
    <row r="5017" spans="1:17" x14ac:dyDescent="0.35">
      <c r="A5017" s="571">
        <v>19</v>
      </c>
      <c r="B5017" s="580">
        <v>36.68</v>
      </c>
      <c r="C5017" s="580">
        <v>32.24</v>
      </c>
      <c r="D5017" s="574">
        <v>32.479999999999997</v>
      </c>
      <c r="E5017" s="583">
        <v>37.799999999999997</v>
      </c>
      <c r="F5017" s="583">
        <v>22.8</v>
      </c>
      <c r="G5017" s="580">
        <v>92</v>
      </c>
      <c r="H5017" s="580">
        <v>47</v>
      </c>
      <c r="I5017" s="583">
        <v>5</v>
      </c>
      <c r="J5017" s="581">
        <v>8.64</v>
      </c>
      <c r="K5017" s="580">
        <v>1</v>
      </c>
      <c r="L5017" s="581">
        <v>0.7</v>
      </c>
      <c r="M5017" s="691">
        <f t="shared" si="949"/>
        <v>0.85</v>
      </c>
      <c r="N5017" s="572" t="s">
        <v>164</v>
      </c>
      <c r="O5017" s="909">
        <v>0</v>
      </c>
      <c r="P5017" s="627"/>
      <c r="Q5017" s="634"/>
    </row>
    <row r="5018" spans="1:17" ht="15" thickBot="1" x14ac:dyDescent="0.4">
      <c r="A5018" s="585">
        <v>20</v>
      </c>
      <c r="B5018" s="580">
        <v>36.4</v>
      </c>
      <c r="C5018" s="580">
        <v>31.8</v>
      </c>
      <c r="D5018" s="574">
        <v>32.36</v>
      </c>
      <c r="E5018" s="583">
        <v>36.799999999999997</v>
      </c>
      <c r="F5018" s="583">
        <v>21.8</v>
      </c>
      <c r="G5018" s="580">
        <v>96</v>
      </c>
      <c r="H5018" s="580">
        <v>50</v>
      </c>
      <c r="I5018" s="583">
        <v>4.5999999999999996</v>
      </c>
      <c r="J5018" s="581">
        <v>4</v>
      </c>
      <c r="K5018" s="581">
        <v>1.3</v>
      </c>
      <c r="L5018" s="581">
        <v>0.98</v>
      </c>
      <c r="M5018" s="691">
        <f t="shared" si="949"/>
        <v>1.1400000000000001</v>
      </c>
      <c r="N5018" s="572" t="s">
        <v>164</v>
      </c>
      <c r="O5018" s="909">
        <v>0</v>
      </c>
      <c r="P5018" s="627"/>
      <c r="Q5018" s="634"/>
    </row>
    <row r="5019" spans="1:17" ht="15" thickBot="1" x14ac:dyDescent="0.4">
      <c r="A5019" s="597" t="s">
        <v>16</v>
      </c>
      <c r="B5019" s="598">
        <f t="shared" ref="B5019:M5019" si="950">SUM(B5009:B5018)</f>
        <v>341.98</v>
      </c>
      <c r="C5019" s="598">
        <f t="shared" si="950"/>
        <v>319.36000000000007</v>
      </c>
      <c r="D5019" s="598">
        <f t="shared" si="950"/>
        <v>320.08000000000004</v>
      </c>
      <c r="E5019" s="598">
        <f t="shared" si="950"/>
        <v>379.2</v>
      </c>
      <c r="F5019" s="598">
        <f t="shared" si="950"/>
        <v>217.80000000000004</v>
      </c>
      <c r="G5019" s="598">
        <f t="shared" si="950"/>
        <v>908</v>
      </c>
      <c r="H5019" s="598">
        <f t="shared" si="950"/>
        <v>480</v>
      </c>
      <c r="I5019" s="598">
        <f t="shared" si="950"/>
        <v>46</v>
      </c>
      <c r="J5019" s="598">
        <f t="shared" si="950"/>
        <v>56.339999999999996</v>
      </c>
      <c r="K5019" s="598">
        <f t="shared" si="950"/>
        <v>11.59</v>
      </c>
      <c r="L5019" s="598">
        <f t="shared" si="950"/>
        <v>10.53</v>
      </c>
      <c r="M5019" s="691">
        <f t="shared" si="950"/>
        <v>11.06</v>
      </c>
      <c r="N5019" s="691"/>
      <c r="O5019" s="909"/>
      <c r="P5019" s="627"/>
      <c r="Q5019" s="634"/>
    </row>
    <row r="5020" spans="1:17" ht="15" thickBot="1" x14ac:dyDescent="0.4">
      <c r="A5020" s="597" t="s">
        <v>18</v>
      </c>
      <c r="B5020" s="602">
        <f t="shared" ref="B5020:M5020" si="951">AVERAGE(B5008:B5018)</f>
        <v>34.663272727272719</v>
      </c>
      <c r="C5020" s="602">
        <f t="shared" si="951"/>
        <v>32.114545454545457</v>
      </c>
      <c r="D5020" s="602">
        <f t="shared" si="951"/>
        <v>32.119636363636367</v>
      </c>
      <c r="E5020" s="602">
        <f t="shared" si="951"/>
        <v>38.276363636363641</v>
      </c>
      <c r="F5020" s="602">
        <f t="shared" si="951"/>
        <v>21.840000000000003</v>
      </c>
      <c r="G5020" s="602">
        <f t="shared" si="951"/>
        <v>90.036363636363632</v>
      </c>
      <c r="H5020" s="602">
        <f t="shared" si="951"/>
        <v>46.727272727272727</v>
      </c>
      <c r="I5020" s="602">
        <f t="shared" si="951"/>
        <v>4.9781818181818176</v>
      </c>
      <c r="J5020" s="602">
        <f t="shared" si="951"/>
        <v>5.8670909090909102</v>
      </c>
      <c r="K5020" s="602">
        <f t="shared" si="951"/>
        <v>1.1613636363636362</v>
      </c>
      <c r="L5020" s="602">
        <f t="shared" si="951"/>
        <v>1.034909090909091</v>
      </c>
      <c r="M5020" s="691">
        <f t="shared" si="951"/>
        <v>1.0981363636363637</v>
      </c>
      <c r="N5020" s="691"/>
      <c r="O5020" s="909"/>
      <c r="P5020" s="627"/>
      <c r="Q5020" s="634"/>
    </row>
    <row r="5021" spans="1:17" x14ac:dyDescent="0.35">
      <c r="A5021" s="612">
        <v>21</v>
      </c>
      <c r="B5021" s="580">
        <v>31.68</v>
      </c>
      <c r="C5021" s="581">
        <v>31.92</v>
      </c>
      <c r="D5021" s="574">
        <v>32.159999999999997</v>
      </c>
      <c r="E5021" s="583">
        <v>36.4</v>
      </c>
      <c r="F5021" s="583">
        <v>22.8</v>
      </c>
      <c r="G5021" s="580">
        <v>92</v>
      </c>
      <c r="H5021" s="580">
        <v>68</v>
      </c>
      <c r="I5021" s="580">
        <v>2.4</v>
      </c>
      <c r="J5021" s="580">
        <v>8.9</v>
      </c>
      <c r="K5021" s="580">
        <v>1.57</v>
      </c>
      <c r="L5021" s="580">
        <v>0.77</v>
      </c>
      <c r="M5021" s="691">
        <f t="shared" ref="M5021:M5030" si="952">AVERAGE(K5021:L5021)</f>
        <v>1.17</v>
      </c>
      <c r="N5021" s="691">
        <v>1.1499999999999999</v>
      </c>
      <c r="O5021" s="909">
        <v>15.2</v>
      </c>
      <c r="P5021" s="627"/>
      <c r="Q5021" s="634"/>
    </row>
    <row r="5022" spans="1:17" x14ac:dyDescent="0.35">
      <c r="A5022" s="594">
        <v>22</v>
      </c>
      <c r="B5022" s="581">
        <v>29.84</v>
      </c>
      <c r="C5022" s="581">
        <v>30.32</v>
      </c>
      <c r="D5022" s="574">
        <v>31.04</v>
      </c>
      <c r="E5022" s="583">
        <v>31.4</v>
      </c>
      <c r="F5022" s="583">
        <v>21.4</v>
      </c>
      <c r="G5022" s="580">
        <v>96</v>
      </c>
      <c r="H5022" s="580">
        <v>67</v>
      </c>
      <c r="I5022" s="580">
        <v>1.7</v>
      </c>
      <c r="J5022" s="581">
        <v>3.56</v>
      </c>
      <c r="K5022" s="580">
        <v>1.1499999999999999</v>
      </c>
      <c r="L5022" s="580">
        <v>0.47</v>
      </c>
      <c r="M5022" s="691">
        <f t="shared" si="952"/>
        <v>0.80999999999999994</v>
      </c>
      <c r="N5022" s="910">
        <v>2.15</v>
      </c>
      <c r="O5022" s="911">
        <v>0</v>
      </c>
      <c r="P5022" s="627"/>
      <c r="Q5022" s="634"/>
    </row>
    <row r="5023" spans="1:17" x14ac:dyDescent="0.35">
      <c r="A5023" s="594">
        <v>23</v>
      </c>
      <c r="B5023" s="580">
        <v>33.96</v>
      </c>
      <c r="C5023" s="580">
        <v>31.2</v>
      </c>
      <c r="D5023" s="574">
        <v>30.76</v>
      </c>
      <c r="E5023" s="583">
        <v>36.6</v>
      </c>
      <c r="F5023" s="583">
        <v>21.2</v>
      </c>
      <c r="G5023" s="580">
        <v>84</v>
      </c>
      <c r="H5023" s="580">
        <v>49</v>
      </c>
      <c r="I5023" s="580">
        <v>4.5</v>
      </c>
      <c r="J5023" s="580">
        <v>6.42</v>
      </c>
      <c r="K5023" s="580">
        <v>1.07</v>
      </c>
      <c r="L5023" s="580">
        <v>0.32</v>
      </c>
      <c r="M5023" s="691">
        <f t="shared" si="952"/>
        <v>0.69500000000000006</v>
      </c>
      <c r="N5023" s="691">
        <v>8</v>
      </c>
      <c r="O5023" s="909">
        <f>AVERAGE(K5023:L5023)</f>
        <v>0.69500000000000006</v>
      </c>
      <c r="P5023" s="627"/>
      <c r="Q5023" s="634"/>
    </row>
    <row r="5024" spans="1:17" x14ac:dyDescent="0.35">
      <c r="A5024" s="594">
        <v>24</v>
      </c>
      <c r="B5024" s="580">
        <v>35.56</v>
      </c>
      <c r="C5024" s="580">
        <v>32.479999999999997</v>
      </c>
      <c r="D5024" s="574">
        <v>31.68</v>
      </c>
      <c r="E5024" s="583">
        <v>38.4</v>
      </c>
      <c r="F5024" s="583">
        <v>20.8</v>
      </c>
      <c r="G5024" s="580">
        <v>84</v>
      </c>
      <c r="H5024" s="580">
        <v>53</v>
      </c>
      <c r="I5024" s="583">
        <v>4.5</v>
      </c>
      <c r="J5024" s="580">
        <v>6.2</v>
      </c>
      <c r="K5024" s="580">
        <v>1.24</v>
      </c>
      <c r="L5024" s="581">
        <v>0.23</v>
      </c>
      <c r="M5024" s="691">
        <f t="shared" si="952"/>
        <v>0.73499999999999999</v>
      </c>
      <c r="N5024" s="691">
        <v>8.3000000000000007</v>
      </c>
      <c r="O5024" s="909">
        <v>8.4</v>
      </c>
      <c r="P5024" s="627"/>
      <c r="Q5024" s="634"/>
    </row>
    <row r="5025" spans="1:17" x14ac:dyDescent="0.35">
      <c r="A5025" s="594">
        <v>25</v>
      </c>
      <c r="B5025" s="581">
        <v>26</v>
      </c>
      <c r="C5025" s="580">
        <v>29.56</v>
      </c>
      <c r="D5025" s="574">
        <v>31.32</v>
      </c>
      <c r="E5025" s="583">
        <v>33.799999999999997</v>
      </c>
      <c r="F5025" s="583">
        <v>23.2</v>
      </c>
      <c r="G5025" s="580">
        <v>92</v>
      </c>
      <c r="H5025" s="580">
        <v>84</v>
      </c>
      <c r="I5025" s="583">
        <v>1.5</v>
      </c>
      <c r="J5025" s="580">
        <v>2</v>
      </c>
      <c r="K5025" s="580">
        <v>1.78</v>
      </c>
      <c r="L5025" s="581">
        <v>0.18</v>
      </c>
      <c r="M5025" s="691">
        <f t="shared" si="952"/>
        <v>0.98</v>
      </c>
      <c r="N5025" s="691">
        <v>0</v>
      </c>
      <c r="O5025" s="909">
        <v>0</v>
      </c>
      <c r="P5025" s="627"/>
      <c r="Q5025" s="634"/>
    </row>
    <row r="5026" spans="1:17" x14ac:dyDescent="0.35">
      <c r="A5026" s="594">
        <v>26</v>
      </c>
      <c r="B5026" s="580">
        <v>32.76</v>
      </c>
      <c r="C5026" s="580">
        <v>29.4</v>
      </c>
      <c r="D5026" s="574">
        <v>29.32</v>
      </c>
      <c r="E5026" s="583">
        <v>36.200000000000003</v>
      </c>
      <c r="F5026" s="580">
        <v>20.6</v>
      </c>
      <c r="G5026" s="580">
        <v>96</v>
      </c>
      <c r="H5026" s="580">
        <v>55</v>
      </c>
      <c r="I5026" s="583">
        <v>3.7</v>
      </c>
      <c r="J5026" s="581">
        <v>3.74</v>
      </c>
      <c r="K5026" s="581">
        <v>0.85</v>
      </c>
      <c r="L5026" s="581">
        <v>0.74</v>
      </c>
      <c r="M5026" s="691">
        <f t="shared" si="952"/>
        <v>0.79499999999999993</v>
      </c>
      <c r="N5026" s="691">
        <v>0</v>
      </c>
      <c r="O5026" s="909">
        <v>6.4</v>
      </c>
      <c r="P5026" s="627"/>
      <c r="Q5026" s="634"/>
    </row>
    <row r="5027" spans="1:17" x14ac:dyDescent="0.35">
      <c r="A5027" s="594">
        <v>27</v>
      </c>
      <c r="B5027" s="580">
        <v>32.6</v>
      </c>
      <c r="C5027" s="580">
        <v>30.32</v>
      </c>
      <c r="D5027" s="574">
        <v>30.24</v>
      </c>
      <c r="E5027" s="583">
        <v>36.4</v>
      </c>
      <c r="F5027" s="583">
        <v>20.8</v>
      </c>
      <c r="G5027" s="580">
        <v>92</v>
      </c>
      <c r="H5027" s="580">
        <v>51</v>
      </c>
      <c r="I5027" s="583">
        <v>3.5</v>
      </c>
      <c r="J5027" s="580">
        <v>4.38</v>
      </c>
      <c r="K5027" s="581">
        <v>0.87</v>
      </c>
      <c r="L5027" s="581">
        <v>0.98</v>
      </c>
      <c r="M5027" s="691">
        <f t="shared" si="952"/>
        <v>0.92500000000000004</v>
      </c>
      <c r="N5027" s="634">
        <v>6.45</v>
      </c>
      <c r="O5027" s="909">
        <v>67.7</v>
      </c>
      <c r="P5027" s="627"/>
      <c r="Q5027" s="634"/>
    </row>
    <row r="5028" spans="1:17" x14ac:dyDescent="0.35">
      <c r="A5028" s="596">
        <v>28</v>
      </c>
      <c r="B5028" s="578">
        <v>27.96</v>
      </c>
      <c r="C5028" s="586">
        <v>28.56</v>
      </c>
      <c r="D5028" s="587">
        <v>29.64</v>
      </c>
      <c r="E5028" s="579">
        <v>34.4</v>
      </c>
      <c r="F5028" s="579">
        <v>20.6</v>
      </c>
      <c r="G5028" s="578">
        <v>96</v>
      </c>
      <c r="H5028" s="578">
        <v>65</v>
      </c>
      <c r="I5028" s="578">
        <v>2</v>
      </c>
      <c r="J5028" s="578">
        <v>2.06</v>
      </c>
      <c r="K5028" s="578">
        <v>0.87</v>
      </c>
      <c r="L5028" s="586">
        <v>0.28999999999999998</v>
      </c>
      <c r="M5028" s="698">
        <f t="shared" si="952"/>
        <v>0.57999999999999996</v>
      </c>
      <c r="N5028" s="634">
        <v>10.1</v>
      </c>
      <c r="O5028" s="912">
        <v>0</v>
      </c>
      <c r="P5028" s="627"/>
      <c r="Q5028" s="634"/>
    </row>
    <row r="5029" spans="1:17" x14ac:dyDescent="0.35">
      <c r="A5029" s="906">
        <v>29</v>
      </c>
      <c r="B5029" s="578">
        <v>34.92</v>
      </c>
      <c r="C5029" s="586">
        <v>30.84</v>
      </c>
      <c r="D5029" s="587">
        <v>29.68</v>
      </c>
      <c r="E5029" s="579">
        <v>34.799999999999997</v>
      </c>
      <c r="F5029" s="579">
        <v>20.6</v>
      </c>
      <c r="G5029" s="578">
        <v>96</v>
      </c>
      <c r="H5029" s="578">
        <v>59</v>
      </c>
      <c r="I5029" s="578">
        <v>3.8</v>
      </c>
      <c r="J5029" s="578">
        <v>4.8600000000000003</v>
      </c>
      <c r="K5029" s="578">
        <v>0.99</v>
      </c>
      <c r="L5029" s="586">
        <v>0.96</v>
      </c>
      <c r="M5029" s="698">
        <f t="shared" si="952"/>
        <v>0.97499999999999998</v>
      </c>
      <c r="N5029" s="913">
        <v>0</v>
      </c>
      <c r="O5029" s="912">
        <v>24</v>
      </c>
      <c r="P5029" s="627"/>
      <c r="Q5029" s="634"/>
    </row>
    <row r="5030" spans="1:17" x14ac:dyDescent="0.35">
      <c r="A5030" s="906">
        <v>30</v>
      </c>
      <c r="B5030" s="578">
        <v>32.6</v>
      </c>
      <c r="C5030" s="586">
        <v>30.64</v>
      </c>
      <c r="D5030" s="587">
        <v>30.36</v>
      </c>
      <c r="E5030" s="579">
        <v>36.4</v>
      </c>
      <c r="F5030" s="579">
        <v>21</v>
      </c>
      <c r="G5030" s="578">
        <v>96</v>
      </c>
      <c r="H5030" s="578">
        <v>63</v>
      </c>
      <c r="I5030" s="578">
        <v>3</v>
      </c>
      <c r="J5030" s="578">
        <v>1</v>
      </c>
      <c r="K5030" s="578">
        <v>0.82</v>
      </c>
      <c r="L5030" s="586">
        <v>0.59</v>
      </c>
      <c r="M5030" s="698">
        <f t="shared" si="952"/>
        <v>0.70499999999999996</v>
      </c>
      <c r="N5030" s="634">
        <v>7.05</v>
      </c>
      <c r="O5030" s="912"/>
      <c r="P5030" s="627"/>
      <c r="Q5030" s="634"/>
    </row>
    <row r="5031" spans="1:17" x14ac:dyDescent="0.35">
      <c r="A5031" s="580" t="s">
        <v>16</v>
      </c>
      <c r="B5031" s="580">
        <f t="shared" ref="B5031:M5031" si="953">SUM(B5021:B5030)</f>
        <v>317.88</v>
      </c>
      <c r="C5031" s="580">
        <f t="shared" si="953"/>
        <v>305.23999999999995</v>
      </c>
      <c r="D5031" s="580">
        <f t="shared" si="953"/>
        <v>306.2</v>
      </c>
      <c r="E5031" s="580">
        <f t="shared" si="953"/>
        <v>354.8</v>
      </c>
      <c r="F5031" s="580">
        <f t="shared" si="953"/>
        <v>213</v>
      </c>
      <c r="G5031" s="580">
        <f t="shared" si="953"/>
        <v>924</v>
      </c>
      <c r="H5031" s="580">
        <f t="shared" si="953"/>
        <v>614</v>
      </c>
      <c r="I5031" s="580">
        <f t="shared" si="953"/>
        <v>30.6</v>
      </c>
      <c r="J5031" s="580">
        <f t="shared" si="953"/>
        <v>43.120000000000005</v>
      </c>
      <c r="K5031" s="580">
        <f t="shared" si="953"/>
        <v>11.209999999999999</v>
      </c>
      <c r="L5031" s="580">
        <f t="shared" si="953"/>
        <v>5.5299999999999994</v>
      </c>
      <c r="M5031" s="580">
        <f t="shared" si="953"/>
        <v>8.3699999999999992</v>
      </c>
      <c r="N5031" s="580"/>
      <c r="O5031" s="909"/>
      <c r="P5031" s="627"/>
      <c r="Q5031" s="634"/>
    </row>
    <row r="5032" spans="1:17" x14ac:dyDescent="0.35">
      <c r="A5032" s="580" t="s">
        <v>18</v>
      </c>
      <c r="B5032" s="581">
        <f t="shared" ref="B5032:M5032" si="954">AVERAGE(B5021:B5030)</f>
        <v>31.788</v>
      </c>
      <c r="C5032" s="581">
        <f t="shared" si="954"/>
        <v>30.523999999999994</v>
      </c>
      <c r="D5032" s="581">
        <f t="shared" si="954"/>
        <v>30.619999999999997</v>
      </c>
      <c r="E5032" s="581">
        <f t="shared" si="954"/>
        <v>35.480000000000004</v>
      </c>
      <c r="F5032" s="581">
        <f t="shared" si="954"/>
        <v>21.3</v>
      </c>
      <c r="G5032" s="581">
        <f t="shared" si="954"/>
        <v>92.4</v>
      </c>
      <c r="H5032" s="581">
        <f t="shared" si="954"/>
        <v>61.4</v>
      </c>
      <c r="I5032" s="581">
        <f t="shared" si="954"/>
        <v>3.06</v>
      </c>
      <c r="J5032" s="581">
        <f t="shared" si="954"/>
        <v>4.3120000000000003</v>
      </c>
      <c r="K5032" s="581">
        <f t="shared" si="954"/>
        <v>1.121</v>
      </c>
      <c r="L5032" s="581">
        <f t="shared" si="954"/>
        <v>0.55299999999999994</v>
      </c>
      <c r="M5032" s="581">
        <f t="shared" si="954"/>
        <v>0.83699999999999997</v>
      </c>
      <c r="N5032" s="581"/>
      <c r="O5032" s="581"/>
      <c r="P5032" s="627"/>
      <c r="Q5032" s="634"/>
    </row>
    <row r="5033" spans="1:17" x14ac:dyDescent="0.35">
      <c r="A5033" s="580" t="s">
        <v>20</v>
      </c>
      <c r="B5033" s="581">
        <f t="shared" ref="B5033:M5033" si="955">B5031+B5019+B5007</f>
        <v>1053.02</v>
      </c>
      <c r="C5033" s="581">
        <f t="shared" si="955"/>
        <v>963.6</v>
      </c>
      <c r="D5033" s="581">
        <f t="shared" si="955"/>
        <v>958.63999999999987</v>
      </c>
      <c r="E5033" s="581">
        <f t="shared" si="955"/>
        <v>1152.4000000000001</v>
      </c>
      <c r="F5033" s="581">
        <f t="shared" si="955"/>
        <v>655.20000000000005</v>
      </c>
      <c r="G5033" s="581">
        <f t="shared" si="955"/>
        <v>2656</v>
      </c>
      <c r="H5033" s="581">
        <f t="shared" si="955"/>
        <v>1434</v>
      </c>
      <c r="I5033" s="581">
        <f t="shared" si="955"/>
        <v>164.2</v>
      </c>
      <c r="J5033" s="581">
        <f t="shared" si="955"/>
        <v>181.44</v>
      </c>
      <c r="K5033" s="581">
        <f t="shared" si="955"/>
        <v>34.65</v>
      </c>
      <c r="L5033" s="581">
        <f t="shared" si="955"/>
        <v>24.599999999999998</v>
      </c>
      <c r="M5033" s="581">
        <f t="shared" si="955"/>
        <v>29.625</v>
      </c>
      <c r="N5033" s="581"/>
      <c r="O5033" s="581"/>
      <c r="P5033" s="627"/>
      <c r="Q5033" s="634"/>
    </row>
    <row r="5034" spans="1:17" x14ac:dyDescent="0.35">
      <c r="A5034" s="578" t="s">
        <v>21</v>
      </c>
      <c r="B5034" s="581">
        <f t="shared" ref="B5034:M5034" si="956">B5033/30</f>
        <v>35.100666666666669</v>
      </c>
      <c r="C5034" s="581">
        <f t="shared" si="956"/>
        <v>32.119999999999997</v>
      </c>
      <c r="D5034" s="581">
        <f t="shared" si="956"/>
        <v>31.954666666666661</v>
      </c>
      <c r="E5034" s="581">
        <f t="shared" si="956"/>
        <v>38.413333333333334</v>
      </c>
      <c r="F5034" s="581">
        <f t="shared" si="956"/>
        <v>21.84</v>
      </c>
      <c r="G5034" s="581">
        <f t="shared" si="956"/>
        <v>88.533333333333331</v>
      </c>
      <c r="H5034" s="581">
        <f t="shared" si="956"/>
        <v>47.8</v>
      </c>
      <c r="I5034" s="581">
        <f t="shared" si="956"/>
        <v>5.4733333333333327</v>
      </c>
      <c r="J5034" s="581">
        <f t="shared" si="956"/>
        <v>6.048</v>
      </c>
      <c r="K5034" s="581">
        <f t="shared" si="956"/>
        <v>1.155</v>
      </c>
      <c r="L5034" s="581">
        <f t="shared" si="956"/>
        <v>0.82</v>
      </c>
      <c r="M5034" s="581">
        <f t="shared" si="956"/>
        <v>0.98750000000000004</v>
      </c>
      <c r="N5034" s="581">
        <v>4.3</v>
      </c>
      <c r="O5034" s="581"/>
      <c r="P5034" s="627"/>
      <c r="Q5034" s="634"/>
    </row>
    <row r="5035" spans="1:17" x14ac:dyDescent="0.35">
      <c r="A5035" s="589"/>
      <c r="B5035" s="625"/>
      <c r="C5035" s="625"/>
      <c r="D5035" s="591"/>
      <c r="E5035" s="625"/>
      <c r="F5035" s="625"/>
      <c r="G5035" s="625"/>
      <c r="H5035" s="625"/>
      <c r="I5035" s="625"/>
      <c r="J5035" s="625"/>
      <c r="K5035" s="625"/>
      <c r="L5035" s="625"/>
      <c r="M5035" s="625"/>
      <c r="N5035" s="625"/>
      <c r="O5035" s="625"/>
      <c r="P5035" s="634"/>
      <c r="Q5035" s="634"/>
    </row>
    <row r="5036" spans="1:17" ht="20.5" x14ac:dyDescent="0.35">
      <c r="A5036" s="1611" t="s">
        <v>479</v>
      </c>
      <c r="B5036" s="1611"/>
      <c r="C5036" s="1611"/>
      <c r="D5036" s="1611"/>
      <c r="E5036" s="1611"/>
      <c r="F5036" s="1611"/>
      <c r="G5036" s="1611"/>
      <c r="H5036" s="1611"/>
      <c r="I5036" s="1611"/>
      <c r="J5036" s="1611"/>
      <c r="K5036" s="1611"/>
      <c r="L5036" s="1611"/>
      <c r="M5036" s="1611"/>
      <c r="N5036" s="1611"/>
      <c r="O5036" s="1611"/>
      <c r="P5036" s="634"/>
      <c r="Q5036" s="634"/>
    </row>
    <row r="5037" spans="1:17" ht="25.5" customHeight="1" x14ac:dyDescent="0.35">
      <c r="A5037" s="1602" t="s">
        <v>1</v>
      </c>
      <c r="B5037" s="1598" t="s">
        <v>23</v>
      </c>
      <c r="C5037" s="1599"/>
      <c r="D5037" s="1600"/>
      <c r="E5037" s="1598" t="s">
        <v>24</v>
      </c>
      <c r="F5037" s="1600"/>
      <c r="G5037" s="1598" t="s">
        <v>4</v>
      </c>
      <c r="H5037" s="1600"/>
      <c r="I5037" s="1590" t="s">
        <v>5</v>
      </c>
      <c r="J5037" s="1592"/>
      <c r="K5037" s="1590" t="s">
        <v>6</v>
      </c>
      <c r="L5037" s="1591"/>
      <c r="M5037" s="1592"/>
      <c r="N5037" s="630" t="s">
        <v>7</v>
      </c>
      <c r="O5037" s="1593" t="s">
        <v>8</v>
      </c>
      <c r="P5037" s="627"/>
      <c r="Q5037" s="634"/>
    </row>
    <row r="5038" spans="1:17" ht="26" x14ac:dyDescent="0.35">
      <c r="A5038" s="1603"/>
      <c r="B5038" s="630">
        <v>0.05</v>
      </c>
      <c r="C5038" s="630">
        <v>0.1</v>
      </c>
      <c r="D5038" s="630">
        <v>0.2</v>
      </c>
      <c r="E5038" s="630" t="s">
        <v>9</v>
      </c>
      <c r="F5038" s="630" t="s">
        <v>10</v>
      </c>
      <c r="G5038" s="630" t="s">
        <v>9</v>
      </c>
      <c r="H5038" s="630" t="s">
        <v>10</v>
      </c>
      <c r="I5038" s="630" t="s">
        <v>11</v>
      </c>
      <c r="J5038" s="630" t="s">
        <v>12</v>
      </c>
      <c r="K5038" s="396" t="s">
        <v>13</v>
      </c>
      <c r="L5038" s="396" t="s">
        <v>14</v>
      </c>
      <c r="M5038" s="396" t="s">
        <v>15</v>
      </c>
      <c r="N5038" s="396"/>
      <c r="O5038" s="1579"/>
      <c r="P5038" s="627" t="s">
        <v>191</v>
      </c>
      <c r="Q5038" s="634"/>
    </row>
    <row r="5039" spans="1:17" x14ac:dyDescent="0.35">
      <c r="A5039" s="603">
        <v>1</v>
      </c>
      <c r="B5039" s="576">
        <v>34</v>
      </c>
      <c r="C5039" s="576">
        <v>31.44</v>
      </c>
      <c r="D5039" s="575">
        <v>30.88</v>
      </c>
      <c r="E5039" s="572">
        <v>35.200000000000003</v>
      </c>
      <c r="F5039" s="572">
        <v>22.2</v>
      </c>
      <c r="G5039" s="573">
        <v>96</v>
      </c>
      <c r="H5039" s="573">
        <v>63</v>
      </c>
      <c r="I5039" s="573">
        <v>3.2</v>
      </c>
      <c r="J5039" s="573">
        <v>5.0599999999999996</v>
      </c>
      <c r="K5039" s="576">
        <v>0.94</v>
      </c>
      <c r="L5039" s="573">
        <v>0.3</v>
      </c>
      <c r="M5039" s="572">
        <f>AVERAGE(K5039:L5039)</f>
        <v>0.62</v>
      </c>
      <c r="N5039" s="908">
        <v>5.35</v>
      </c>
      <c r="O5039" s="908">
        <v>1.1000000000000001</v>
      </c>
      <c r="P5039" s="701"/>
      <c r="Q5039" s="634"/>
    </row>
    <row r="5040" spans="1:17" x14ac:dyDescent="0.35">
      <c r="A5040" s="571">
        <v>2</v>
      </c>
      <c r="B5040" s="580">
        <v>31.16</v>
      </c>
      <c r="C5040" s="580">
        <v>31</v>
      </c>
      <c r="D5040" s="575">
        <v>30.92</v>
      </c>
      <c r="E5040" s="583">
        <v>34</v>
      </c>
      <c r="F5040" s="583">
        <v>22.8</v>
      </c>
      <c r="G5040" s="580">
        <v>92</v>
      </c>
      <c r="H5040" s="580">
        <v>68</v>
      </c>
      <c r="I5040" s="580">
        <v>2.5</v>
      </c>
      <c r="J5040" s="580">
        <v>3.82</v>
      </c>
      <c r="K5040" s="580">
        <v>1.9</v>
      </c>
      <c r="L5040" s="580">
        <v>0.32</v>
      </c>
      <c r="M5040" s="583">
        <f>SUM(K5040:L5040)</f>
        <v>2.2199999999999998</v>
      </c>
      <c r="N5040" s="908">
        <v>4.0999999999999996</v>
      </c>
      <c r="O5040" s="909">
        <v>0.8</v>
      </c>
      <c r="P5040" s="627"/>
      <c r="Q5040" s="634"/>
    </row>
    <row r="5041" spans="1:17" x14ac:dyDescent="0.35">
      <c r="A5041" s="571">
        <v>3</v>
      </c>
      <c r="B5041" s="581">
        <v>34.64</v>
      </c>
      <c r="C5041" s="580">
        <v>31.76</v>
      </c>
      <c r="D5041" s="575">
        <v>30.87</v>
      </c>
      <c r="E5041" s="580">
        <v>35.4</v>
      </c>
      <c r="F5041" s="583">
        <v>22.8</v>
      </c>
      <c r="G5041" s="580">
        <v>96</v>
      </c>
      <c r="H5041" s="580">
        <v>59</v>
      </c>
      <c r="I5041" s="583">
        <v>4</v>
      </c>
      <c r="J5041" s="580">
        <v>5.3</v>
      </c>
      <c r="K5041" s="580">
        <v>0.81</v>
      </c>
      <c r="L5041" s="581">
        <v>0.13</v>
      </c>
      <c r="M5041" s="583">
        <f>AVERAGE(K5041:L5041)</f>
        <v>0.47000000000000003</v>
      </c>
      <c r="N5041" s="908">
        <v>6.3</v>
      </c>
      <c r="O5041" s="909">
        <v>0</v>
      </c>
      <c r="P5041" s="627"/>
      <c r="Q5041" s="634"/>
    </row>
    <row r="5042" spans="1:17" x14ac:dyDescent="0.35">
      <c r="A5042" s="571">
        <v>4</v>
      </c>
      <c r="B5042" s="581">
        <v>34.880000000000003</v>
      </c>
      <c r="C5042" s="580">
        <v>32.24</v>
      </c>
      <c r="D5042" s="575">
        <v>31.8</v>
      </c>
      <c r="E5042" s="583">
        <v>36.6</v>
      </c>
      <c r="F5042" s="583">
        <v>22.2</v>
      </c>
      <c r="G5042" s="580">
        <v>93</v>
      </c>
      <c r="H5042" s="580">
        <v>59</v>
      </c>
      <c r="I5042" s="583">
        <v>3.5</v>
      </c>
      <c r="J5042" s="580">
        <v>5.88</v>
      </c>
      <c r="K5042" s="580">
        <v>1.17</v>
      </c>
      <c r="L5042" s="581">
        <v>0.22</v>
      </c>
      <c r="M5042" s="583">
        <f>SUM(K5042:L5042)</f>
        <v>1.39</v>
      </c>
      <c r="N5042" s="908">
        <v>4</v>
      </c>
      <c r="O5042" s="909">
        <v>0</v>
      </c>
      <c r="P5042" s="627"/>
      <c r="Q5042" s="634"/>
    </row>
    <row r="5043" spans="1:17" x14ac:dyDescent="0.35">
      <c r="A5043" s="571">
        <v>5</v>
      </c>
      <c r="B5043" s="580">
        <v>36.68</v>
      </c>
      <c r="C5043" s="580">
        <v>35.520000000000003</v>
      </c>
      <c r="D5043" s="575">
        <v>31.72</v>
      </c>
      <c r="E5043" s="583">
        <v>35.799999999999997</v>
      </c>
      <c r="F5043" s="580">
        <v>21.6</v>
      </c>
      <c r="G5043" s="580">
        <v>96</v>
      </c>
      <c r="H5043" s="580">
        <v>55</v>
      </c>
      <c r="I5043" s="583">
        <v>4.5</v>
      </c>
      <c r="J5043" s="580">
        <v>7.76</v>
      </c>
      <c r="K5043" s="580">
        <v>1.29</v>
      </c>
      <c r="L5043" s="581">
        <v>0.12</v>
      </c>
      <c r="M5043" s="583">
        <f t="shared" ref="M5043:M5048" si="957">AVERAGE(K5043:L5043)</f>
        <v>0.70500000000000007</v>
      </c>
      <c r="N5043" s="908">
        <v>10.199999999999999</v>
      </c>
      <c r="O5043" s="909">
        <v>0</v>
      </c>
      <c r="P5043" s="627"/>
      <c r="Q5043" s="634"/>
    </row>
    <row r="5044" spans="1:17" x14ac:dyDescent="0.35">
      <c r="A5044" s="571">
        <v>6</v>
      </c>
      <c r="B5044" s="580">
        <v>37.799999999999997</v>
      </c>
      <c r="C5044" s="581">
        <v>33</v>
      </c>
      <c r="D5044" s="575">
        <v>32.28</v>
      </c>
      <c r="E5044" s="583">
        <v>36.200000000000003</v>
      </c>
      <c r="F5044" s="583">
        <v>21.6</v>
      </c>
      <c r="G5044" s="580">
        <v>96</v>
      </c>
      <c r="H5044" s="580">
        <v>54</v>
      </c>
      <c r="I5044" s="583">
        <v>5</v>
      </c>
      <c r="J5044" s="580">
        <v>6.58</v>
      </c>
      <c r="K5044" s="581">
        <v>0.86</v>
      </c>
      <c r="L5044" s="581">
        <v>0.34</v>
      </c>
      <c r="M5044" s="583">
        <f t="shared" si="957"/>
        <v>0.6</v>
      </c>
      <c r="N5044" s="908">
        <v>10.3</v>
      </c>
      <c r="O5044" s="909">
        <v>0</v>
      </c>
      <c r="P5044" s="627"/>
      <c r="Q5044" s="634"/>
    </row>
    <row r="5045" spans="1:17" x14ac:dyDescent="0.35">
      <c r="A5045" s="571">
        <v>7</v>
      </c>
      <c r="B5045" s="580">
        <v>39.479999999999997</v>
      </c>
      <c r="C5045" s="581">
        <v>33.64</v>
      </c>
      <c r="D5045" s="575">
        <v>33</v>
      </c>
      <c r="E5045" s="583">
        <v>36.200000000000003</v>
      </c>
      <c r="F5045" s="583">
        <v>22.4</v>
      </c>
      <c r="G5045" s="580">
        <v>96</v>
      </c>
      <c r="H5045" s="580">
        <v>51</v>
      </c>
      <c r="I5045" s="580">
        <v>6</v>
      </c>
      <c r="J5045" s="580">
        <v>7.98</v>
      </c>
      <c r="K5045" s="580">
        <v>1.24</v>
      </c>
      <c r="L5045" s="581">
        <v>0.28000000000000003</v>
      </c>
      <c r="M5045" s="583">
        <f t="shared" si="957"/>
        <v>0.76</v>
      </c>
      <c r="N5045" s="908">
        <v>11</v>
      </c>
      <c r="O5045" s="909">
        <v>0</v>
      </c>
      <c r="P5045" s="627"/>
      <c r="Q5045" s="634"/>
    </row>
    <row r="5046" spans="1:17" x14ac:dyDescent="0.35">
      <c r="A5046" s="571">
        <v>8</v>
      </c>
      <c r="B5046" s="581">
        <v>39.56</v>
      </c>
      <c r="C5046" s="581">
        <v>33.840000000000003</v>
      </c>
      <c r="D5046" s="575">
        <v>33.44</v>
      </c>
      <c r="E5046" s="583">
        <v>36.6</v>
      </c>
      <c r="F5046" s="583">
        <v>22.2</v>
      </c>
      <c r="G5046" s="580">
        <v>77</v>
      </c>
      <c r="H5046" s="580">
        <v>51</v>
      </c>
      <c r="I5046" s="580">
        <v>5</v>
      </c>
      <c r="J5046" s="580">
        <v>9.74</v>
      </c>
      <c r="K5046" s="580">
        <v>1.33</v>
      </c>
      <c r="L5046" s="580">
        <v>0.23</v>
      </c>
      <c r="M5046" s="583">
        <f t="shared" si="957"/>
        <v>0.78</v>
      </c>
      <c r="N5046" s="908">
        <v>7.15</v>
      </c>
      <c r="O5046" s="909">
        <v>0</v>
      </c>
      <c r="P5046" s="627"/>
      <c r="Q5046" s="634"/>
    </row>
    <row r="5047" spans="1:17" x14ac:dyDescent="0.35">
      <c r="A5047" s="571">
        <v>9</v>
      </c>
      <c r="B5047" s="580">
        <v>39.36</v>
      </c>
      <c r="C5047" s="580">
        <v>33.76</v>
      </c>
      <c r="D5047" s="575">
        <v>33.520000000000003</v>
      </c>
      <c r="E5047" s="583">
        <v>37.799999999999997</v>
      </c>
      <c r="F5047" s="580">
        <v>23</v>
      </c>
      <c r="G5047" s="580">
        <v>96</v>
      </c>
      <c r="H5047" s="580">
        <v>55</v>
      </c>
      <c r="I5047" s="580">
        <v>4.5</v>
      </c>
      <c r="J5047" s="580">
        <v>8.5399999999999991</v>
      </c>
      <c r="K5047" s="580">
        <v>0.79</v>
      </c>
      <c r="L5047" s="580">
        <v>0.15</v>
      </c>
      <c r="M5047" s="583">
        <f t="shared" si="957"/>
        <v>0.47000000000000003</v>
      </c>
      <c r="N5047" s="908">
        <v>6</v>
      </c>
      <c r="O5047" s="909">
        <v>0</v>
      </c>
      <c r="P5047" s="627"/>
      <c r="Q5047" s="634"/>
    </row>
    <row r="5048" spans="1:17" ht="15" thickBot="1" x14ac:dyDescent="0.4">
      <c r="A5048" s="585">
        <v>10</v>
      </c>
      <c r="B5048" s="580">
        <v>41.96</v>
      </c>
      <c r="C5048" s="580">
        <v>35.96</v>
      </c>
      <c r="D5048" s="575">
        <v>33.520000000000003</v>
      </c>
      <c r="E5048" s="580">
        <v>38</v>
      </c>
      <c r="F5048" s="583">
        <v>22.2</v>
      </c>
      <c r="G5048" s="580">
        <v>92</v>
      </c>
      <c r="H5048" s="580">
        <v>42</v>
      </c>
      <c r="I5048" s="583">
        <v>5.8</v>
      </c>
      <c r="J5048" s="580">
        <v>5.0199999999999996</v>
      </c>
      <c r="K5048" s="580">
        <v>0.97</v>
      </c>
      <c r="L5048" s="581">
        <v>0.24</v>
      </c>
      <c r="M5048" s="583">
        <f t="shared" si="957"/>
        <v>0.60499999999999998</v>
      </c>
      <c r="N5048" s="908">
        <v>9.3000000000000007</v>
      </c>
      <c r="O5048" s="909">
        <v>0</v>
      </c>
      <c r="P5048" s="627"/>
      <c r="Q5048" s="634"/>
    </row>
    <row r="5049" spans="1:17" ht="15" thickBot="1" x14ac:dyDescent="0.4">
      <c r="A5049" s="597" t="s">
        <v>16</v>
      </c>
      <c r="B5049" s="608">
        <f t="shared" ref="B5049:M5049" si="958">SUM(B5039:B5048)</f>
        <v>369.52000000000004</v>
      </c>
      <c r="C5049" s="608">
        <f t="shared" si="958"/>
        <v>332.16</v>
      </c>
      <c r="D5049" s="608">
        <f t="shared" si="958"/>
        <v>321.95</v>
      </c>
      <c r="E5049" s="608">
        <f t="shared" si="958"/>
        <v>361.8</v>
      </c>
      <c r="F5049" s="608">
        <f t="shared" si="958"/>
        <v>222.99999999999997</v>
      </c>
      <c r="G5049" s="608">
        <f t="shared" si="958"/>
        <v>930</v>
      </c>
      <c r="H5049" s="608">
        <f t="shared" si="958"/>
        <v>557</v>
      </c>
      <c r="I5049" s="608">
        <f t="shared" si="958"/>
        <v>44</v>
      </c>
      <c r="J5049" s="608">
        <f t="shared" si="958"/>
        <v>65.679999999999993</v>
      </c>
      <c r="K5049" s="608">
        <f t="shared" si="958"/>
        <v>11.300000000000002</v>
      </c>
      <c r="L5049" s="608">
        <f t="shared" si="958"/>
        <v>2.33</v>
      </c>
      <c r="M5049" s="608">
        <f t="shared" si="958"/>
        <v>8.620000000000001</v>
      </c>
      <c r="N5049" s="914"/>
      <c r="O5049" s="909"/>
      <c r="P5049" s="627"/>
      <c r="Q5049" s="634"/>
    </row>
    <row r="5050" spans="1:17" ht="15" thickBot="1" x14ac:dyDescent="0.4">
      <c r="A5050" s="597" t="s">
        <v>18</v>
      </c>
      <c r="B5050" s="609">
        <f t="shared" ref="B5050:M5050" si="959">AVERAGE(B5039:B5048)</f>
        <v>36.952000000000005</v>
      </c>
      <c r="C5050" s="609">
        <f t="shared" si="959"/>
        <v>33.216000000000001</v>
      </c>
      <c r="D5050" s="609">
        <f t="shared" si="959"/>
        <v>32.195</v>
      </c>
      <c r="E5050" s="609">
        <f t="shared" si="959"/>
        <v>36.18</v>
      </c>
      <c r="F5050" s="609">
        <f t="shared" si="959"/>
        <v>22.299999999999997</v>
      </c>
      <c r="G5050" s="609">
        <f t="shared" si="959"/>
        <v>93</v>
      </c>
      <c r="H5050" s="609">
        <f t="shared" si="959"/>
        <v>55.7</v>
      </c>
      <c r="I5050" s="609">
        <f t="shared" si="959"/>
        <v>4.4000000000000004</v>
      </c>
      <c r="J5050" s="609">
        <f t="shared" si="959"/>
        <v>6.5679999999999996</v>
      </c>
      <c r="K5050" s="609">
        <f t="shared" si="959"/>
        <v>1.1300000000000003</v>
      </c>
      <c r="L5050" s="609">
        <f t="shared" si="959"/>
        <v>0.23300000000000001</v>
      </c>
      <c r="M5050" s="609">
        <f t="shared" si="959"/>
        <v>0.8620000000000001</v>
      </c>
      <c r="N5050" s="914"/>
      <c r="O5050" s="909"/>
      <c r="P5050" s="627"/>
      <c r="Q5050" s="634"/>
    </row>
    <row r="5051" spans="1:17" x14ac:dyDescent="0.35">
      <c r="A5051" s="603">
        <v>11</v>
      </c>
      <c r="B5051" s="581">
        <v>40.6</v>
      </c>
      <c r="C5051" s="580">
        <v>34.6</v>
      </c>
      <c r="D5051" s="574">
        <v>33.96</v>
      </c>
      <c r="E5051" s="583">
        <v>38.200000000000003</v>
      </c>
      <c r="F5051" s="583">
        <v>23.4</v>
      </c>
      <c r="G5051" s="580">
        <v>88</v>
      </c>
      <c r="H5051" s="580">
        <v>44</v>
      </c>
      <c r="I5051" s="583">
        <v>6.2</v>
      </c>
      <c r="J5051" s="580">
        <v>8.24</v>
      </c>
      <c r="K5051" s="580">
        <v>1.1499999999999999</v>
      </c>
      <c r="L5051" s="581">
        <v>0.3</v>
      </c>
      <c r="M5051" s="691">
        <f t="shared" ref="M5051:M5060" si="960">AVERAGE(K5051:L5051)</f>
        <v>0.72499999999999998</v>
      </c>
      <c r="N5051" s="908">
        <v>10.3</v>
      </c>
      <c r="O5051" s="909">
        <v>0</v>
      </c>
      <c r="P5051" s="627"/>
      <c r="Q5051" s="634"/>
    </row>
    <row r="5052" spans="1:17" x14ac:dyDescent="0.35">
      <c r="A5052" s="571">
        <v>12</v>
      </c>
      <c r="B5052" s="581">
        <v>40.92</v>
      </c>
      <c r="C5052" s="580">
        <v>34.44</v>
      </c>
      <c r="D5052" s="574">
        <v>34.159999999999997</v>
      </c>
      <c r="E5052" s="583">
        <v>38.4</v>
      </c>
      <c r="F5052" s="580">
        <v>22.2</v>
      </c>
      <c r="G5052" s="580">
        <v>92</v>
      </c>
      <c r="H5052" s="580">
        <v>41</v>
      </c>
      <c r="I5052" s="583">
        <v>6.2</v>
      </c>
      <c r="J5052" s="580">
        <v>9.48</v>
      </c>
      <c r="K5052" s="580">
        <v>1.1599999999999999</v>
      </c>
      <c r="L5052" s="581">
        <v>0.31</v>
      </c>
      <c r="M5052" s="691">
        <f t="shared" si="960"/>
        <v>0.73499999999999999</v>
      </c>
      <c r="N5052" s="908">
        <v>10</v>
      </c>
      <c r="O5052" s="909">
        <v>0</v>
      </c>
      <c r="P5052" s="627"/>
      <c r="Q5052" s="634"/>
    </row>
    <row r="5053" spans="1:17" x14ac:dyDescent="0.35">
      <c r="A5053" s="571">
        <v>13</v>
      </c>
      <c r="B5053" s="580">
        <v>42.32</v>
      </c>
      <c r="C5053" s="580">
        <v>34.56</v>
      </c>
      <c r="D5053" s="574">
        <v>34.119999999999997</v>
      </c>
      <c r="E5053" s="583">
        <v>38.4</v>
      </c>
      <c r="F5053" s="583">
        <v>23.4</v>
      </c>
      <c r="G5053" s="580">
        <v>80</v>
      </c>
      <c r="H5053" s="580">
        <v>42</v>
      </c>
      <c r="I5053" s="583">
        <v>6.3</v>
      </c>
      <c r="J5053" s="580">
        <v>7.54</v>
      </c>
      <c r="K5053" s="580">
        <v>1.04</v>
      </c>
      <c r="L5053" s="581">
        <v>0.15</v>
      </c>
      <c r="M5053" s="691">
        <f t="shared" si="960"/>
        <v>0.59499999999999997</v>
      </c>
      <c r="N5053" s="908">
        <v>11</v>
      </c>
      <c r="O5053" s="909">
        <v>0</v>
      </c>
      <c r="P5053" s="627"/>
      <c r="Q5053" s="915"/>
    </row>
    <row r="5054" spans="1:17" x14ac:dyDescent="0.35">
      <c r="A5054" s="571">
        <v>14</v>
      </c>
      <c r="B5054" s="580">
        <v>41.48</v>
      </c>
      <c r="C5054" s="581">
        <v>34.64</v>
      </c>
      <c r="D5054" s="574">
        <v>34.28</v>
      </c>
      <c r="E5054" s="583">
        <v>39.6</v>
      </c>
      <c r="F5054" s="583">
        <v>22.8</v>
      </c>
      <c r="G5054" s="580">
        <v>92</v>
      </c>
      <c r="H5054" s="580">
        <v>40</v>
      </c>
      <c r="I5054" s="580">
        <v>7</v>
      </c>
      <c r="J5054" s="581">
        <v>8.18</v>
      </c>
      <c r="K5054" s="580">
        <v>1.25</v>
      </c>
      <c r="L5054" s="581">
        <v>0.22</v>
      </c>
      <c r="M5054" s="691">
        <f t="shared" si="960"/>
        <v>0.73499999999999999</v>
      </c>
      <c r="N5054" s="908">
        <v>10.15</v>
      </c>
      <c r="O5054" s="909">
        <v>0</v>
      </c>
      <c r="P5054" s="627"/>
      <c r="Q5054" s="634"/>
    </row>
    <row r="5055" spans="1:17" x14ac:dyDescent="0.35">
      <c r="A5055" s="571">
        <v>15</v>
      </c>
      <c r="B5055" s="581">
        <v>40.799999999999997</v>
      </c>
      <c r="C5055" s="581">
        <v>34.28</v>
      </c>
      <c r="D5055" s="574">
        <v>34.200000000000003</v>
      </c>
      <c r="E5055" s="583">
        <v>40</v>
      </c>
      <c r="F5055" s="583">
        <v>22</v>
      </c>
      <c r="G5055" s="580">
        <v>84</v>
      </c>
      <c r="H5055" s="580">
        <v>37</v>
      </c>
      <c r="I5055" s="580">
        <v>7</v>
      </c>
      <c r="J5055" s="580">
        <v>9.0399999999999991</v>
      </c>
      <c r="K5055" s="580">
        <v>1.35</v>
      </c>
      <c r="L5055" s="581">
        <v>0.12</v>
      </c>
      <c r="M5055" s="691">
        <f t="shared" si="960"/>
        <v>0.7350000000000001</v>
      </c>
      <c r="N5055" s="908">
        <v>9.15</v>
      </c>
      <c r="O5055" s="909">
        <v>0</v>
      </c>
      <c r="P5055" s="627"/>
      <c r="Q5055" s="634"/>
    </row>
    <row r="5056" spans="1:17" x14ac:dyDescent="0.35">
      <c r="A5056" s="571">
        <v>16</v>
      </c>
      <c r="B5056" s="580">
        <v>42.04</v>
      </c>
      <c r="C5056" s="580">
        <v>34.4</v>
      </c>
      <c r="D5056" s="574">
        <v>34.119999999999997</v>
      </c>
      <c r="E5056" s="583">
        <v>38.6</v>
      </c>
      <c r="F5056" s="580">
        <v>22.2</v>
      </c>
      <c r="G5056" s="580">
        <v>88</v>
      </c>
      <c r="H5056" s="580">
        <v>40</v>
      </c>
      <c r="I5056" s="580">
        <v>7.2</v>
      </c>
      <c r="J5056" s="580">
        <v>9.3000000000000007</v>
      </c>
      <c r="K5056" s="580">
        <v>1.21</v>
      </c>
      <c r="L5056" s="581">
        <v>0.2</v>
      </c>
      <c r="M5056" s="691">
        <f t="shared" si="960"/>
        <v>0.70499999999999996</v>
      </c>
      <c r="N5056" s="908">
        <v>9.3000000000000007</v>
      </c>
      <c r="O5056" s="909">
        <v>0</v>
      </c>
      <c r="P5056" s="627"/>
      <c r="Q5056" s="634"/>
    </row>
    <row r="5057" spans="1:17" x14ac:dyDescent="0.35">
      <c r="A5057" s="571">
        <v>17</v>
      </c>
      <c r="B5057" s="581">
        <v>42.24</v>
      </c>
      <c r="C5057" s="581">
        <v>34.24</v>
      </c>
      <c r="D5057" s="574">
        <v>34.159999999999997</v>
      </c>
      <c r="E5057" s="580">
        <v>39</v>
      </c>
      <c r="F5057" s="583">
        <v>21.8</v>
      </c>
      <c r="G5057" s="580">
        <v>88</v>
      </c>
      <c r="H5057" s="580">
        <v>39</v>
      </c>
      <c r="I5057" s="583">
        <v>6.3</v>
      </c>
      <c r="J5057" s="581">
        <v>7.24</v>
      </c>
      <c r="K5057" s="580">
        <v>1.23</v>
      </c>
      <c r="L5057" s="581">
        <v>0.1</v>
      </c>
      <c r="M5057" s="691">
        <f t="shared" si="960"/>
        <v>0.66500000000000004</v>
      </c>
      <c r="N5057" s="908">
        <v>9.3000000000000007</v>
      </c>
      <c r="O5057" s="909">
        <v>0</v>
      </c>
      <c r="P5057" s="627"/>
      <c r="Q5057" s="634"/>
    </row>
    <row r="5058" spans="1:17" x14ac:dyDescent="0.35">
      <c r="A5058" s="571">
        <v>18</v>
      </c>
      <c r="B5058" s="581">
        <v>41.68</v>
      </c>
      <c r="C5058" s="581">
        <v>33.880000000000003</v>
      </c>
      <c r="D5058" s="574">
        <v>33.840000000000003</v>
      </c>
      <c r="E5058" s="583">
        <v>37.6</v>
      </c>
      <c r="F5058" s="583">
        <v>20.2</v>
      </c>
      <c r="G5058" s="580">
        <v>92</v>
      </c>
      <c r="H5058" s="580">
        <v>34</v>
      </c>
      <c r="I5058" s="583">
        <v>7.5</v>
      </c>
      <c r="J5058" s="580">
        <v>9.18</v>
      </c>
      <c r="K5058" s="580">
        <v>1.1000000000000001</v>
      </c>
      <c r="L5058" s="581">
        <v>0.23</v>
      </c>
      <c r="M5058" s="691">
        <f t="shared" si="960"/>
        <v>0.66500000000000004</v>
      </c>
      <c r="N5058" s="908">
        <v>10.3</v>
      </c>
      <c r="O5058" s="909">
        <v>0</v>
      </c>
      <c r="P5058" s="627"/>
      <c r="Q5058" s="634"/>
    </row>
    <row r="5059" spans="1:17" x14ac:dyDescent="0.35">
      <c r="A5059" s="571">
        <v>19</v>
      </c>
      <c r="B5059" s="580">
        <v>42.92</v>
      </c>
      <c r="C5059" s="580">
        <v>34.24</v>
      </c>
      <c r="D5059" s="574">
        <v>34</v>
      </c>
      <c r="E5059" s="583">
        <v>38</v>
      </c>
      <c r="F5059" s="583">
        <v>20.6</v>
      </c>
      <c r="G5059" s="580">
        <v>79</v>
      </c>
      <c r="H5059" s="580">
        <v>36</v>
      </c>
      <c r="I5059" s="583">
        <v>7</v>
      </c>
      <c r="J5059" s="581">
        <v>10.54</v>
      </c>
      <c r="K5059" s="580">
        <v>1.02</v>
      </c>
      <c r="L5059" s="581">
        <v>0.1</v>
      </c>
      <c r="M5059" s="691">
        <f t="shared" si="960"/>
        <v>0.56000000000000005</v>
      </c>
      <c r="N5059" s="908">
        <v>11</v>
      </c>
      <c r="O5059" s="909">
        <v>0</v>
      </c>
      <c r="P5059" s="627"/>
      <c r="Q5059" s="634"/>
    </row>
    <row r="5060" spans="1:17" ht="15" thickBot="1" x14ac:dyDescent="0.4">
      <c r="A5060" s="585">
        <v>20</v>
      </c>
      <c r="B5060" s="580">
        <v>42.84</v>
      </c>
      <c r="C5060" s="580">
        <v>34.4</v>
      </c>
      <c r="D5060" s="574">
        <v>34.04</v>
      </c>
      <c r="E5060" s="583">
        <v>40.4</v>
      </c>
      <c r="F5060" s="583">
        <v>21</v>
      </c>
      <c r="G5060" s="580">
        <v>92</v>
      </c>
      <c r="H5060" s="580">
        <v>35</v>
      </c>
      <c r="I5060" s="583">
        <v>7.5</v>
      </c>
      <c r="J5060" s="581">
        <v>10.74</v>
      </c>
      <c r="K5060" s="581">
        <v>1.1100000000000001</v>
      </c>
      <c r="L5060" s="581">
        <v>0.16</v>
      </c>
      <c r="M5060" s="691">
        <f t="shared" si="960"/>
        <v>0.63500000000000001</v>
      </c>
      <c r="N5060" s="908">
        <v>10.1</v>
      </c>
      <c r="O5060" s="909">
        <v>0</v>
      </c>
      <c r="P5060" s="627"/>
      <c r="Q5060" s="634"/>
    </row>
    <row r="5061" spans="1:17" ht="15" thickBot="1" x14ac:dyDescent="0.4">
      <c r="A5061" s="597" t="s">
        <v>16</v>
      </c>
      <c r="B5061" s="598">
        <f t="shared" ref="B5061:M5061" si="961">SUM(B5051:B5060)</f>
        <v>417.84000000000003</v>
      </c>
      <c r="C5061" s="598">
        <f t="shared" si="961"/>
        <v>343.68</v>
      </c>
      <c r="D5061" s="598">
        <f t="shared" si="961"/>
        <v>340.88000000000005</v>
      </c>
      <c r="E5061" s="598">
        <f t="shared" si="961"/>
        <v>388.2</v>
      </c>
      <c r="F5061" s="598">
        <f t="shared" si="961"/>
        <v>219.6</v>
      </c>
      <c r="G5061" s="598">
        <f t="shared" si="961"/>
        <v>875</v>
      </c>
      <c r="H5061" s="598">
        <f t="shared" si="961"/>
        <v>388</v>
      </c>
      <c r="I5061" s="598">
        <f t="shared" si="961"/>
        <v>68.2</v>
      </c>
      <c r="J5061" s="598">
        <f t="shared" si="961"/>
        <v>89.48</v>
      </c>
      <c r="K5061" s="598">
        <f t="shared" si="961"/>
        <v>11.619999999999997</v>
      </c>
      <c r="L5061" s="598">
        <f t="shared" si="961"/>
        <v>1.8900000000000001</v>
      </c>
      <c r="M5061" s="598">
        <f t="shared" si="961"/>
        <v>6.754999999999999</v>
      </c>
      <c r="N5061" s="911"/>
      <c r="O5061" s="909"/>
      <c r="P5061" s="627"/>
      <c r="Q5061" s="634"/>
    </row>
    <row r="5062" spans="1:17" ht="15" thickBot="1" x14ac:dyDescent="0.4">
      <c r="A5062" s="597" t="s">
        <v>18</v>
      </c>
      <c r="B5062" s="602">
        <f t="shared" ref="B5062:M5062" si="962">AVERAGE(B5051:B5060)</f>
        <v>41.784000000000006</v>
      </c>
      <c r="C5062" s="602">
        <f t="shared" si="962"/>
        <v>34.368000000000002</v>
      </c>
      <c r="D5062" s="602">
        <f t="shared" si="962"/>
        <v>34.088000000000008</v>
      </c>
      <c r="E5062" s="602">
        <f t="shared" si="962"/>
        <v>38.82</v>
      </c>
      <c r="F5062" s="602">
        <f t="shared" si="962"/>
        <v>21.96</v>
      </c>
      <c r="G5062" s="602">
        <f t="shared" si="962"/>
        <v>87.5</v>
      </c>
      <c r="H5062" s="602">
        <f t="shared" si="962"/>
        <v>38.799999999999997</v>
      </c>
      <c r="I5062" s="602">
        <f t="shared" si="962"/>
        <v>6.82</v>
      </c>
      <c r="J5062" s="602">
        <f t="shared" si="962"/>
        <v>8.9480000000000004</v>
      </c>
      <c r="K5062" s="602">
        <f t="shared" si="962"/>
        <v>1.1619999999999997</v>
      </c>
      <c r="L5062" s="602">
        <f t="shared" si="962"/>
        <v>0.189</v>
      </c>
      <c r="M5062" s="602">
        <f t="shared" si="962"/>
        <v>0.67549999999999988</v>
      </c>
      <c r="N5062" s="911"/>
      <c r="O5062" s="909"/>
      <c r="P5062" s="627"/>
      <c r="Q5062" s="634"/>
    </row>
    <row r="5063" spans="1:17" x14ac:dyDescent="0.35">
      <c r="A5063" s="612">
        <v>21</v>
      </c>
      <c r="B5063" s="580">
        <v>42.84</v>
      </c>
      <c r="C5063" s="581">
        <v>34.56</v>
      </c>
      <c r="D5063" s="574">
        <v>34.119999999999997</v>
      </c>
      <c r="E5063" s="583">
        <v>41</v>
      </c>
      <c r="F5063" s="583">
        <v>21.6</v>
      </c>
      <c r="G5063" s="580">
        <v>88</v>
      </c>
      <c r="H5063" s="580">
        <v>36</v>
      </c>
      <c r="I5063" s="580">
        <v>8.5</v>
      </c>
      <c r="J5063" s="580">
        <v>9.0399999999999991</v>
      </c>
      <c r="K5063" s="580">
        <v>1.3</v>
      </c>
      <c r="L5063" s="580">
        <v>1.19</v>
      </c>
      <c r="M5063" s="691">
        <f t="shared" ref="M5063:M5073" si="963">AVERAGE(K5063:L5063)</f>
        <v>1.2450000000000001</v>
      </c>
      <c r="N5063" s="911">
        <v>10</v>
      </c>
      <c r="O5063" s="909">
        <v>0</v>
      </c>
      <c r="P5063" s="627"/>
      <c r="Q5063" s="634"/>
    </row>
    <row r="5064" spans="1:17" x14ac:dyDescent="0.35">
      <c r="A5064" s="594">
        <v>22</v>
      </c>
      <c r="B5064" s="581">
        <v>37.4</v>
      </c>
      <c r="C5064" s="581">
        <v>33.799999999999997</v>
      </c>
      <c r="D5064" s="574">
        <v>34.04</v>
      </c>
      <c r="E5064" s="583">
        <v>40.6</v>
      </c>
      <c r="F5064" s="583">
        <v>23.6</v>
      </c>
      <c r="G5064" s="580">
        <v>76</v>
      </c>
      <c r="H5064" s="580">
        <v>47</v>
      </c>
      <c r="I5064" s="580">
        <v>6.7</v>
      </c>
      <c r="J5064" s="581">
        <v>6.06</v>
      </c>
      <c r="K5064" s="580">
        <v>1.1499999999999999</v>
      </c>
      <c r="L5064" s="580">
        <v>0.53</v>
      </c>
      <c r="M5064" s="691">
        <f t="shared" si="963"/>
        <v>0.84</v>
      </c>
      <c r="N5064" s="910">
        <v>2.15</v>
      </c>
      <c r="O5064" s="909">
        <v>0</v>
      </c>
      <c r="P5064" s="627"/>
      <c r="Q5064" s="634"/>
    </row>
    <row r="5065" spans="1:17" x14ac:dyDescent="0.35">
      <c r="A5065" s="594">
        <v>23</v>
      </c>
      <c r="B5065" s="580">
        <v>40.92</v>
      </c>
      <c r="C5065" s="580">
        <v>34.04</v>
      </c>
      <c r="D5065" s="574">
        <v>33.880000000000003</v>
      </c>
      <c r="E5065" s="583">
        <v>41</v>
      </c>
      <c r="F5065" s="583">
        <v>23</v>
      </c>
      <c r="G5065" s="580">
        <v>88</v>
      </c>
      <c r="H5065" s="580">
        <v>33</v>
      </c>
      <c r="I5065" s="580">
        <v>7.3</v>
      </c>
      <c r="J5065" s="580">
        <v>8.34</v>
      </c>
      <c r="K5065" s="580">
        <v>1.26</v>
      </c>
      <c r="L5065" s="580">
        <v>0.22</v>
      </c>
      <c r="M5065" s="691">
        <f t="shared" si="963"/>
        <v>0.74</v>
      </c>
      <c r="N5065" s="911">
        <v>6.15</v>
      </c>
      <c r="O5065" s="909">
        <v>0</v>
      </c>
      <c r="P5065" s="627"/>
      <c r="Q5065" s="634"/>
    </row>
    <row r="5066" spans="1:17" x14ac:dyDescent="0.35">
      <c r="A5066" s="594">
        <v>24</v>
      </c>
      <c r="B5066" s="580">
        <v>35.24</v>
      </c>
      <c r="C5066" s="580">
        <v>33.44</v>
      </c>
      <c r="D5066" s="574">
        <v>33.72</v>
      </c>
      <c r="E5066" s="583">
        <v>39.200000000000003</v>
      </c>
      <c r="F5066" s="583">
        <v>23.6</v>
      </c>
      <c r="G5066" s="580">
        <v>80</v>
      </c>
      <c r="H5066" s="580">
        <v>53</v>
      </c>
      <c r="I5066" s="583">
        <v>5.0999999999999996</v>
      </c>
      <c r="J5066" s="580">
        <v>4.58</v>
      </c>
      <c r="K5066" s="580">
        <v>1.8</v>
      </c>
      <c r="L5066" s="581">
        <v>1.1000000000000001</v>
      </c>
      <c r="M5066" s="691">
        <f t="shared" si="963"/>
        <v>1.4500000000000002</v>
      </c>
      <c r="N5066" s="911">
        <v>1.3</v>
      </c>
      <c r="O5066" s="909">
        <v>5.5</v>
      </c>
      <c r="P5066" s="627"/>
      <c r="Q5066" s="634"/>
    </row>
    <row r="5067" spans="1:17" x14ac:dyDescent="0.35">
      <c r="A5067" s="594">
        <v>25</v>
      </c>
      <c r="B5067" s="581">
        <v>30.4</v>
      </c>
      <c r="C5067" s="580">
        <v>31.12</v>
      </c>
      <c r="D5067" s="574">
        <v>32.200000000000003</v>
      </c>
      <c r="E5067" s="583">
        <v>33.799999999999997</v>
      </c>
      <c r="F5067" s="583">
        <v>20.399999999999999</v>
      </c>
      <c r="G5067" s="580">
        <v>96</v>
      </c>
      <c r="H5067" s="580">
        <v>55</v>
      </c>
      <c r="I5067" s="583">
        <v>2.6</v>
      </c>
      <c r="J5067" s="580">
        <v>0.28000000000000003</v>
      </c>
      <c r="K5067" s="580">
        <v>0.93</v>
      </c>
      <c r="L5067" s="581">
        <v>0.2</v>
      </c>
      <c r="M5067" s="691">
        <f t="shared" si="963"/>
        <v>0.56500000000000006</v>
      </c>
      <c r="N5067" s="911">
        <v>0</v>
      </c>
      <c r="O5067" s="909">
        <v>0</v>
      </c>
      <c r="P5067" s="627"/>
      <c r="Q5067" s="634"/>
    </row>
    <row r="5068" spans="1:17" x14ac:dyDescent="0.35">
      <c r="A5068" s="594">
        <v>26</v>
      </c>
      <c r="B5068" s="580">
        <v>36.68</v>
      </c>
      <c r="C5068" s="580">
        <v>31.76</v>
      </c>
      <c r="D5068" s="574">
        <v>31.72</v>
      </c>
      <c r="E5068" s="583">
        <v>38.4</v>
      </c>
      <c r="F5068" s="580">
        <v>20.6</v>
      </c>
      <c r="G5068" s="580">
        <v>92</v>
      </c>
      <c r="H5068" s="580">
        <v>45</v>
      </c>
      <c r="I5068" s="583">
        <v>6.8</v>
      </c>
      <c r="J5068" s="581">
        <v>8.18</v>
      </c>
      <c r="K5068" s="581">
        <v>1.27</v>
      </c>
      <c r="L5068" s="581">
        <v>0.28000000000000003</v>
      </c>
      <c r="M5068" s="691">
        <f t="shared" si="963"/>
        <v>0.77500000000000002</v>
      </c>
      <c r="N5068" s="911">
        <v>7</v>
      </c>
      <c r="O5068" s="909">
        <v>31.5</v>
      </c>
      <c r="P5068" s="627"/>
      <c r="Q5068" s="634"/>
    </row>
    <row r="5069" spans="1:17" x14ac:dyDescent="0.35">
      <c r="A5069" s="594">
        <v>27</v>
      </c>
      <c r="B5069" s="580">
        <v>25.08</v>
      </c>
      <c r="C5069" s="580">
        <v>29.2</v>
      </c>
      <c r="D5069" s="574">
        <v>32.64</v>
      </c>
      <c r="E5069" s="583">
        <v>37</v>
      </c>
      <c r="F5069" s="583">
        <v>20.6</v>
      </c>
      <c r="G5069" s="580">
        <v>96</v>
      </c>
      <c r="H5069" s="580">
        <v>77</v>
      </c>
      <c r="I5069" s="583">
        <v>0.7</v>
      </c>
      <c r="J5069" s="580">
        <v>0</v>
      </c>
      <c r="K5069" s="581">
        <v>0.93</v>
      </c>
      <c r="L5069" s="581">
        <v>0.24</v>
      </c>
      <c r="M5069" s="691">
        <f t="shared" si="963"/>
        <v>0.58499999999999996</v>
      </c>
      <c r="N5069" s="627">
        <v>1.1000000000000001</v>
      </c>
      <c r="O5069" s="909">
        <v>10.5</v>
      </c>
      <c r="P5069" s="627"/>
      <c r="Q5069" s="634"/>
    </row>
    <row r="5070" spans="1:17" x14ac:dyDescent="0.35">
      <c r="A5070" s="596">
        <v>28</v>
      </c>
      <c r="B5070" s="578">
        <v>32.479999999999997</v>
      </c>
      <c r="C5070" s="586">
        <v>29.52</v>
      </c>
      <c r="D5070" s="587">
        <v>29.6</v>
      </c>
      <c r="E5070" s="579">
        <v>35</v>
      </c>
      <c r="F5070" s="579">
        <v>20</v>
      </c>
      <c r="G5070" s="578">
        <v>92</v>
      </c>
      <c r="H5070" s="578">
        <v>52</v>
      </c>
      <c r="I5070" s="578">
        <v>3.8</v>
      </c>
      <c r="J5070" s="578">
        <v>3.88</v>
      </c>
      <c r="K5070" s="578">
        <v>0.98</v>
      </c>
      <c r="L5070" s="586">
        <v>1.34</v>
      </c>
      <c r="M5070" s="698">
        <f t="shared" si="963"/>
        <v>1.1600000000000001</v>
      </c>
      <c r="N5070" s="627">
        <v>5.2</v>
      </c>
      <c r="O5070" s="912">
        <v>7.6</v>
      </c>
      <c r="P5070" s="627"/>
      <c r="Q5070" s="634"/>
    </row>
    <row r="5071" spans="1:17" x14ac:dyDescent="0.35">
      <c r="A5071" s="906">
        <v>29</v>
      </c>
      <c r="B5071" s="578">
        <v>31.2</v>
      </c>
      <c r="C5071" s="586">
        <v>29.6</v>
      </c>
      <c r="D5071" s="587">
        <v>29.96</v>
      </c>
      <c r="E5071" s="579">
        <v>34</v>
      </c>
      <c r="F5071" s="579">
        <v>20.2</v>
      </c>
      <c r="G5071" s="578">
        <v>96</v>
      </c>
      <c r="H5071" s="578">
        <v>56</v>
      </c>
      <c r="I5071" s="578">
        <v>4</v>
      </c>
      <c r="J5071" s="578">
        <v>2.08</v>
      </c>
      <c r="K5071" s="578"/>
      <c r="L5071" s="586">
        <v>1.06</v>
      </c>
      <c r="M5071" s="698">
        <f t="shared" si="963"/>
        <v>1.06</v>
      </c>
      <c r="N5071" s="691">
        <v>6.15</v>
      </c>
      <c r="O5071" s="912">
        <v>5.5</v>
      </c>
      <c r="P5071" s="627"/>
      <c r="Q5071" s="634"/>
    </row>
    <row r="5072" spans="1:17" x14ac:dyDescent="0.35">
      <c r="A5072" s="906">
        <v>30</v>
      </c>
      <c r="B5072" s="578">
        <v>30.56</v>
      </c>
      <c r="C5072" s="586">
        <v>29.36</v>
      </c>
      <c r="D5072" s="587">
        <v>29.8</v>
      </c>
      <c r="E5072" s="579">
        <v>33.200000000000003</v>
      </c>
      <c r="F5072" s="579">
        <v>20.2</v>
      </c>
      <c r="G5072" s="578">
        <v>96</v>
      </c>
      <c r="H5072" s="578">
        <v>59</v>
      </c>
      <c r="I5072" s="578">
        <v>6.5</v>
      </c>
      <c r="J5072" s="578">
        <v>4.0999999999999996</v>
      </c>
      <c r="K5072" s="578">
        <v>1.03</v>
      </c>
      <c r="L5072" s="586">
        <v>0.4</v>
      </c>
      <c r="M5072" s="698">
        <f t="shared" si="963"/>
        <v>0.71500000000000008</v>
      </c>
      <c r="N5072" s="634">
        <v>7</v>
      </c>
      <c r="O5072" s="912">
        <v>0</v>
      </c>
      <c r="P5072" s="627"/>
      <c r="Q5072" s="634"/>
    </row>
    <row r="5073" spans="1:17" x14ac:dyDescent="0.35">
      <c r="A5073" s="906">
        <v>31</v>
      </c>
      <c r="B5073" s="578">
        <v>34.36</v>
      </c>
      <c r="C5073" s="586">
        <v>30.96</v>
      </c>
      <c r="D5073" s="587">
        <v>30</v>
      </c>
      <c r="E5073" s="579">
        <v>34.4</v>
      </c>
      <c r="F5073" s="579">
        <v>21.6</v>
      </c>
      <c r="G5073" s="578">
        <v>92</v>
      </c>
      <c r="H5073" s="578">
        <v>47</v>
      </c>
      <c r="I5073" s="578">
        <v>5</v>
      </c>
      <c r="J5073" s="578">
        <v>3.2</v>
      </c>
      <c r="K5073" s="578">
        <v>1.18</v>
      </c>
      <c r="L5073" s="586">
        <v>0.2</v>
      </c>
      <c r="M5073" s="698">
        <f t="shared" si="963"/>
        <v>0.69</v>
      </c>
      <c r="N5073" s="634">
        <v>6.3</v>
      </c>
      <c r="O5073" s="912">
        <v>0</v>
      </c>
      <c r="P5073" s="627"/>
      <c r="Q5073" s="634"/>
    </row>
    <row r="5074" spans="1:17" x14ac:dyDescent="0.35">
      <c r="A5074" s="580" t="s">
        <v>16</v>
      </c>
      <c r="B5074" s="580">
        <f t="shared" ref="B5074:M5074" si="964">SUM(B5063:B5073)</f>
        <v>377.16</v>
      </c>
      <c r="C5074" s="580">
        <f t="shared" si="964"/>
        <v>347.36</v>
      </c>
      <c r="D5074" s="580">
        <f t="shared" si="964"/>
        <v>351.68</v>
      </c>
      <c r="E5074" s="580">
        <f t="shared" si="964"/>
        <v>407.59999999999997</v>
      </c>
      <c r="F5074" s="580">
        <f t="shared" si="964"/>
        <v>235.39999999999998</v>
      </c>
      <c r="G5074" s="580">
        <f t="shared" si="964"/>
        <v>992</v>
      </c>
      <c r="H5074" s="580">
        <f t="shared" si="964"/>
        <v>560</v>
      </c>
      <c r="I5074" s="580">
        <f t="shared" si="964"/>
        <v>57</v>
      </c>
      <c r="J5074" s="580">
        <f t="shared" si="964"/>
        <v>49.74</v>
      </c>
      <c r="K5074" s="580">
        <f t="shared" si="964"/>
        <v>11.829999999999998</v>
      </c>
      <c r="L5074" s="580">
        <f t="shared" si="964"/>
        <v>6.7600000000000007</v>
      </c>
      <c r="M5074" s="580">
        <f t="shared" si="964"/>
        <v>9.8250000000000011</v>
      </c>
      <c r="N5074" s="580"/>
      <c r="O5074" s="580"/>
      <c r="P5074" s="627"/>
      <c r="Q5074" s="634"/>
    </row>
    <row r="5075" spans="1:17" x14ac:dyDescent="0.35">
      <c r="A5075" s="580" t="s">
        <v>18</v>
      </c>
      <c r="B5075" s="581">
        <f t="shared" ref="B5075:M5075" si="965">AVERAGE(B5063:B5073)</f>
        <v>34.287272727272729</v>
      </c>
      <c r="C5075" s="581">
        <f t="shared" si="965"/>
        <v>31.578181818181818</v>
      </c>
      <c r="D5075" s="581">
        <f t="shared" si="965"/>
        <v>31.970909090909092</v>
      </c>
      <c r="E5075" s="581">
        <f t="shared" si="965"/>
        <v>37.054545454545455</v>
      </c>
      <c r="F5075" s="581">
        <f t="shared" si="965"/>
        <v>21.4</v>
      </c>
      <c r="G5075" s="581">
        <f t="shared" si="965"/>
        <v>90.181818181818187</v>
      </c>
      <c r="H5075" s="581">
        <f t="shared" si="965"/>
        <v>50.909090909090907</v>
      </c>
      <c r="I5075" s="581">
        <f t="shared" si="965"/>
        <v>5.1818181818181817</v>
      </c>
      <c r="J5075" s="581">
        <f t="shared" si="965"/>
        <v>4.5218181818181824</v>
      </c>
      <c r="K5075" s="581">
        <f t="shared" si="965"/>
        <v>1.1829999999999998</v>
      </c>
      <c r="L5075" s="581">
        <f t="shared" si="965"/>
        <v>0.61454545454545462</v>
      </c>
      <c r="M5075" s="581">
        <f t="shared" si="965"/>
        <v>0.8931818181818183</v>
      </c>
      <c r="N5075" s="581"/>
      <c r="O5075" s="581"/>
      <c r="P5075" s="627"/>
      <c r="Q5075" s="634"/>
    </row>
    <row r="5076" spans="1:17" x14ac:dyDescent="0.35">
      <c r="A5076" s="580" t="s">
        <v>20</v>
      </c>
      <c r="B5076" s="581">
        <f t="shared" ref="B5076:M5076" si="966">B5074+B5061+B5049</f>
        <v>1164.52</v>
      </c>
      <c r="C5076" s="581">
        <f t="shared" si="966"/>
        <v>1023.2</v>
      </c>
      <c r="D5076" s="581">
        <f t="shared" si="966"/>
        <v>1014.51</v>
      </c>
      <c r="E5076" s="581">
        <f t="shared" si="966"/>
        <v>1157.5999999999999</v>
      </c>
      <c r="F5076" s="581">
        <f t="shared" si="966"/>
        <v>678</v>
      </c>
      <c r="G5076" s="581">
        <f t="shared" si="966"/>
        <v>2797</v>
      </c>
      <c r="H5076" s="581">
        <f t="shared" si="966"/>
        <v>1505</v>
      </c>
      <c r="I5076" s="581">
        <f t="shared" si="966"/>
        <v>169.2</v>
      </c>
      <c r="J5076" s="581">
        <f t="shared" si="966"/>
        <v>204.89999999999998</v>
      </c>
      <c r="K5076" s="581">
        <f t="shared" si="966"/>
        <v>34.75</v>
      </c>
      <c r="L5076" s="581">
        <f t="shared" si="966"/>
        <v>10.98</v>
      </c>
      <c r="M5076" s="581">
        <f t="shared" si="966"/>
        <v>25.2</v>
      </c>
      <c r="N5076" s="581"/>
      <c r="O5076" s="581"/>
      <c r="P5076" s="627"/>
      <c r="Q5076" s="634"/>
    </row>
    <row r="5077" spans="1:17" x14ac:dyDescent="0.35">
      <c r="A5077" s="580" t="s">
        <v>21</v>
      </c>
      <c r="B5077" s="581">
        <f t="shared" ref="B5077:M5077" si="967">B5076/31</f>
        <v>37.565161290322578</v>
      </c>
      <c r="C5077" s="581">
        <f t="shared" si="967"/>
        <v>33.006451612903227</v>
      </c>
      <c r="D5077" s="581">
        <f t="shared" si="967"/>
        <v>32.726129032258065</v>
      </c>
      <c r="E5077" s="581">
        <f t="shared" si="967"/>
        <v>37.341935483870962</v>
      </c>
      <c r="F5077" s="581">
        <f t="shared" si="967"/>
        <v>21.870967741935484</v>
      </c>
      <c r="G5077" s="581">
        <f t="shared" si="967"/>
        <v>90.225806451612897</v>
      </c>
      <c r="H5077" s="581">
        <f t="shared" si="967"/>
        <v>48.548387096774192</v>
      </c>
      <c r="I5077" s="581">
        <f t="shared" si="967"/>
        <v>5.4580645161290322</v>
      </c>
      <c r="J5077" s="581">
        <f t="shared" si="967"/>
        <v>6.6096774193548375</v>
      </c>
      <c r="K5077" s="581">
        <f t="shared" si="967"/>
        <v>1.1209677419354838</v>
      </c>
      <c r="L5077" s="581">
        <f t="shared" si="967"/>
        <v>0.35419354838709677</v>
      </c>
      <c r="M5077" s="581">
        <f t="shared" si="967"/>
        <v>0.81290322580645158</v>
      </c>
      <c r="N5077" s="581"/>
      <c r="O5077" s="581"/>
      <c r="P5077" s="627"/>
      <c r="Q5077" s="634"/>
    </row>
    <row r="5078" spans="1:17" x14ac:dyDescent="0.35">
      <c r="A5078" s="634"/>
      <c r="B5078" s="634"/>
      <c r="C5078" s="634"/>
      <c r="D5078" s="634"/>
      <c r="E5078" s="634"/>
      <c r="F5078" s="634"/>
      <c r="G5078" s="634"/>
      <c r="H5078" s="634"/>
      <c r="I5078" s="634"/>
      <c r="J5078" s="634"/>
      <c r="K5078" s="634"/>
      <c r="L5078" s="634"/>
      <c r="M5078" s="634"/>
      <c r="N5078" s="634"/>
      <c r="O5078" s="634"/>
      <c r="P5078" s="634"/>
      <c r="Q5078" s="634"/>
    </row>
    <row r="5079" spans="1:17" ht="20.5" x14ac:dyDescent="0.35">
      <c r="A5079" s="1418" t="s">
        <v>1339</v>
      </c>
      <c r="B5079" s="658"/>
      <c r="C5079" s="658"/>
      <c r="D5079" s="658"/>
      <c r="E5079" s="658"/>
      <c r="F5079" s="658"/>
      <c r="G5079" s="658"/>
      <c r="H5079" s="658"/>
      <c r="I5079" s="658"/>
      <c r="J5079" s="658"/>
      <c r="K5079" s="658"/>
      <c r="L5079" s="658"/>
      <c r="M5079" s="658"/>
      <c r="N5079" s="658"/>
      <c r="O5079" s="658"/>
      <c r="P5079" s="634"/>
      <c r="Q5079" s="634"/>
    </row>
    <row r="5080" spans="1:17" ht="52" x14ac:dyDescent="0.35">
      <c r="A5080" s="630" t="s">
        <v>1</v>
      </c>
      <c r="B5080" s="396" t="s">
        <v>23</v>
      </c>
      <c r="C5080" s="396"/>
      <c r="D5080" s="396"/>
      <c r="E5080" s="396" t="s">
        <v>24</v>
      </c>
      <c r="F5080" s="396"/>
      <c r="G5080" s="396" t="s">
        <v>4</v>
      </c>
      <c r="H5080" s="396"/>
      <c r="I5080" s="630" t="s">
        <v>5</v>
      </c>
      <c r="J5080" s="630"/>
      <c r="K5080" s="630" t="s">
        <v>6</v>
      </c>
      <c r="L5080" s="630"/>
      <c r="M5080" s="630"/>
      <c r="N5080" s="630" t="s">
        <v>7</v>
      </c>
      <c r="O5080" s="396" t="s">
        <v>8</v>
      </c>
      <c r="P5080" s="627"/>
      <c r="Q5080" s="634"/>
    </row>
    <row r="5081" spans="1:17" ht="26" x14ac:dyDescent="0.35">
      <c r="A5081" s="630"/>
      <c r="B5081" s="630">
        <v>0.05</v>
      </c>
      <c r="C5081" s="630">
        <v>0.1</v>
      </c>
      <c r="D5081" s="630">
        <v>0.2</v>
      </c>
      <c r="E5081" s="630" t="s">
        <v>9</v>
      </c>
      <c r="F5081" s="630" t="s">
        <v>10</v>
      </c>
      <c r="G5081" s="630" t="s">
        <v>9</v>
      </c>
      <c r="H5081" s="630" t="s">
        <v>10</v>
      </c>
      <c r="I5081" s="630" t="s">
        <v>11</v>
      </c>
      <c r="J5081" s="630" t="s">
        <v>12</v>
      </c>
      <c r="K5081" s="396" t="s">
        <v>13</v>
      </c>
      <c r="L5081" s="396" t="s">
        <v>14</v>
      </c>
      <c r="M5081" s="396" t="s">
        <v>15</v>
      </c>
      <c r="N5081" s="396"/>
      <c r="O5081" s="396"/>
      <c r="P5081" s="627" t="s">
        <v>191</v>
      </c>
      <c r="Q5081" s="634"/>
    </row>
    <row r="5082" spans="1:17" x14ac:dyDescent="0.35">
      <c r="A5082" s="603">
        <v>1</v>
      </c>
      <c r="B5082" s="576">
        <v>33.4</v>
      </c>
      <c r="C5082" s="576">
        <v>31.28</v>
      </c>
      <c r="D5082" s="575">
        <v>31.04</v>
      </c>
      <c r="E5082" s="572">
        <v>36.6</v>
      </c>
      <c r="F5082" s="572">
        <v>21.8</v>
      </c>
      <c r="G5082" s="573">
        <v>96</v>
      </c>
      <c r="H5082" s="573">
        <v>51</v>
      </c>
      <c r="I5082" s="573">
        <v>4.3</v>
      </c>
      <c r="J5082" s="573">
        <v>5.94</v>
      </c>
      <c r="K5082" s="576">
        <v>0.79</v>
      </c>
      <c r="L5082" s="573">
        <v>0.26</v>
      </c>
      <c r="M5082" s="572">
        <f t="shared" ref="M5082:M5091" si="968">AVERAGE(K5082:L5082)</f>
        <v>0.52500000000000002</v>
      </c>
      <c r="N5082" s="908">
        <v>2.5</v>
      </c>
      <c r="O5082" s="908">
        <v>0</v>
      </c>
      <c r="P5082" s="701"/>
      <c r="Q5082" s="634"/>
    </row>
    <row r="5083" spans="1:17" x14ac:dyDescent="0.35">
      <c r="A5083" s="571">
        <v>2</v>
      </c>
      <c r="B5083" s="580">
        <v>34.68</v>
      </c>
      <c r="C5083" s="580">
        <v>31.08</v>
      </c>
      <c r="D5083" s="575">
        <v>31.24</v>
      </c>
      <c r="E5083" s="583">
        <v>36.200000000000003</v>
      </c>
      <c r="F5083" s="583">
        <v>21.4</v>
      </c>
      <c r="G5083" s="580">
        <v>96</v>
      </c>
      <c r="H5083" s="580">
        <v>49</v>
      </c>
      <c r="I5083" s="580">
        <v>5.6</v>
      </c>
      <c r="J5083" s="580">
        <v>7.6</v>
      </c>
      <c r="K5083" s="580">
        <v>1.6</v>
      </c>
      <c r="L5083" s="580">
        <v>0.21</v>
      </c>
      <c r="M5083" s="583">
        <f t="shared" si="968"/>
        <v>0.90500000000000003</v>
      </c>
      <c r="N5083" s="908">
        <v>4.3</v>
      </c>
      <c r="O5083" s="909">
        <v>0</v>
      </c>
      <c r="P5083" s="627"/>
      <c r="Q5083" s="634"/>
    </row>
    <row r="5084" spans="1:17" x14ac:dyDescent="0.35">
      <c r="A5084" s="571">
        <v>3</v>
      </c>
      <c r="B5084" s="581">
        <v>33.200000000000003</v>
      </c>
      <c r="C5084" s="580">
        <v>30.16</v>
      </c>
      <c r="D5084" s="575">
        <v>30.68</v>
      </c>
      <c r="E5084" s="583">
        <v>35.4</v>
      </c>
      <c r="F5084" s="583">
        <v>20</v>
      </c>
      <c r="G5084" s="580">
        <v>96</v>
      </c>
      <c r="H5084" s="580">
        <v>51</v>
      </c>
      <c r="I5084" s="583">
        <v>5.0999999999999996</v>
      </c>
      <c r="J5084" s="580">
        <v>5.32</v>
      </c>
      <c r="K5084" s="580">
        <v>1.25</v>
      </c>
      <c r="L5084" s="581">
        <v>0.21</v>
      </c>
      <c r="M5084" s="583">
        <f t="shared" si="968"/>
        <v>0.73</v>
      </c>
      <c r="N5084" s="908">
        <v>3.3</v>
      </c>
      <c r="O5084" s="909">
        <v>0</v>
      </c>
      <c r="P5084" s="627"/>
      <c r="Q5084" s="634"/>
    </row>
    <row r="5085" spans="1:17" x14ac:dyDescent="0.35">
      <c r="A5085" s="571">
        <v>4</v>
      </c>
      <c r="B5085" s="581">
        <v>33.119999999999997</v>
      </c>
      <c r="C5085" s="583">
        <v>30</v>
      </c>
      <c r="D5085" s="575">
        <v>30.24</v>
      </c>
      <c r="E5085" s="583">
        <v>35.4</v>
      </c>
      <c r="F5085" s="583">
        <v>18.600000000000001</v>
      </c>
      <c r="G5085" s="580">
        <v>96</v>
      </c>
      <c r="H5085" s="580">
        <v>48</v>
      </c>
      <c r="I5085" s="583">
        <v>5.4</v>
      </c>
      <c r="J5085" s="580">
        <v>5.3</v>
      </c>
      <c r="K5085" s="580">
        <v>1.19</v>
      </c>
      <c r="L5085" s="581">
        <v>0.27</v>
      </c>
      <c r="M5085" s="583">
        <f t="shared" si="968"/>
        <v>0.73</v>
      </c>
      <c r="N5085" s="908">
        <v>7</v>
      </c>
      <c r="O5085" s="909">
        <v>0</v>
      </c>
      <c r="P5085" s="627"/>
      <c r="Q5085" s="634"/>
    </row>
    <row r="5086" spans="1:17" x14ac:dyDescent="0.35">
      <c r="A5086" s="571">
        <v>5</v>
      </c>
      <c r="B5086" s="580">
        <v>36.119999999999997</v>
      </c>
      <c r="C5086" s="580">
        <v>30.08</v>
      </c>
      <c r="D5086" s="575">
        <v>30.64</v>
      </c>
      <c r="E5086" s="583">
        <v>36.799999999999997</v>
      </c>
      <c r="F5086" s="580">
        <v>18.8</v>
      </c>
      <c r="G5086" s="580">
        <v>96</v>
      </c>
      <c r="H5086" s="580">
        <v>47</v>
      </c>
      <c r="I5086" s="583">
        <v>5.3</v>
      </c>
      <c r="J5086" s="580">
        <v>8.44</v>
      </c>
      <c r="K5086" s="580">
        <v>1</v>
      </c>
      <c r="L5086" s="581">
        <v>0.2</v>
      </c>
      <c r="M5086" s="583">
        <f t="shared" si="968"/>
        <v>0.6</v>
      </c>
      <c r="N5086" s="908">
        <v>5</v>
      </c>
      <c r="O5086" s="909">
        <v>0</v>
      </c>
      <c r="P5086" s="627"/>
      <c r="Q5086" s="634"/>
    </row>
    <row r="5087" spans="1:17" x14ac:dyDescent="0.35">
      <c r="A5087" s="571">
        <v>6</v>
      </c>
      <c r="B5087" s="583">
        <v>37</v>
      </c>
      <c r="C5087" s="581">
        <v>31.28</v>
      </c>
      <c r="D5087" s="575">
        <v>30.92</v>
      </c>
      <c r="E5087" s="583">
        <v>36.799999999999997</v>
      </c>
      <c r="F5087" s="583">
        <v>20.2</v>
      </c>
      <c r="G5087" s="580">
        <v>96</v>
      </c>
      <c r="H5087" s="580">
        <v>40</v>
      </c>
      <c r="I5087" s="583">
        <v>5.7</v>
      </c>
      <c r="J5087" s="580">
        <v>6.96</v>
      </c>
      <c r="K5087" s="581">
        <v>0.78</v>
      </c>
      <c r="L5087" s="581">
        <v>0.73</v>
      </c>
      <c r="M5087" s="583">
        <f t="shared" si="968"/>
        <v>0.755</v>
      </c>
      <c r="N5087" s="908">
        <v>1.3</v>
      </c>
      <c r="O5087" s="909">
        <v>0</v>
      </c>
      <c r="P5087" s="627"/>
      <c r="Q5087" s="634"/>
    </row>
    <row r="5088" spans="1:17" x14ac:dyDescent="0.35">
      <c r="A5088" s="571">
        <v>7</v>
      </c>
      <c r="B5088" s="580">
        <v>31.68</v>
      </c>
      <c r="C5088" s="581">
        <v>30.76</v>
      </c>
      <c r="D5088" s="575">
        <v>31.24</v>
      </c>
      <c r="E5088" s="583">
        <v>36.799999999999997</v>
      </c>
      <c r="F5088" s="583">
        <v>20</v>
      </c>
      <c r="G5088" s="580">
        <v>84</v>
      </c>
      <c r="H5088" s="580">
        <v>68</v>
      </c>
      <c r="I5088" s="580">
        <v>2.4</v>
      </c>
      <c r="J5088" s="580">
        <v>1.78</v>
      </c>
      <c r="K5088" s="580">
        <v>1.55</v>
      </c>
      <c r="L5088" s="581">
        <v>0.23</v>
      </c>
      <c r="M5088" s="583">
        <f t="shared" si="968"/>
        <v>0.89</v>
      </c>
      <c r="N5088" s="908">
        <v>0</v>
      </c>
      <c r="O5088" s="909">
        <v>0</v>
      </c>
      <c r="P5088" s="627"/>
      <c r="Q5088" s="634"/>
    </row>
    <row r="5089" spans="1:17" x14ac:dyDescent="0.35">
      <c r="A5089" s="571">
        <v>8</v>
      </c>
      <c r="B5089" s="581">
        <v>34.119999999999997</v>
      </c>
      <c r="C5089" s="581">
        <v>30.44</v>
      </c>
      <c r="D5089" s="575">
        <v>30.48</v>
      </c>
      <c r="E5089" s="583">
        <v>34.4</v>
      </c>
      <c r="F5089" s="583">
        <v>21.6</v>
      </c>
      <c r="G5089" s="580">
        <v>96</v>
      </c>
      <c r="H5089" s="580">
        <v>55</v>
      </c>
      <c r="I5089" s="580">
        <v>4.5999999999999996</v>
      </c>
      <c r="J5089" s="580">
        <v>6.14</v>
      </c>
      <c r="K5089" s="580">
        <v>1.1200000000000001</v>
      </c>
      <c r="L5089" s="580">
        <v>0.27</v>
      </c>
      <c r="M5089" s="583">
        <f t="shared" si="968"/>
        <v>0.69500000000000006</v>
      </c>
      <c r="N5089" s="908">
        <v>1.45</v>
      </c>
      <c r="O5089" s="909">
        <v>0</v>
      </c>
      <c r="P5089" s="627"/>
      <c r="Q5089" s="634"/>
    </row>
    <row r="5090" spans="1:17" x14ac:dyDescent="0.35">
      <c r="A5090" s="571">
        <v>9</v>
      </c>
      <c r="B5090" s="580">
        <v>33.24</v>
      </c>
      <c r="C5090" s="580">
        <v>30.64</v>
      </c>
      <c r="D5090" s="575">
        <v>30.72</v>
      </c>
      <c r="E5090" s="583">
        <v>34.200000000000003</v>
      </c>
      <c r="F5090" s="580">
        <v>19.8</v>
      </c>
      <c r="G5090" s="580">
        <v>87</v>
      </c>
      <c r="H5090" s="580">
        <v>53</v>
      </c>
      <c r="I5090" s="580">
        <v>4.4000000000000004</v>
      </c>
      <c r="J5090" s="580">
        <v>4.22</v>
      </c>
      <c r="K5090" s="580">
        <v>0.94</v>
      </c>
      <c r="L5090" s="580">
        <v>0.97</v>
      </c>
      <c r="M5090" s="583">
        <f t="shared" si="968"/>
        <v>0.95499999999999996</v>
      </c>
      <c r="N5090" s="908">
        <v>5</v>
      </c>
      <c r="O5090" s="909">
        <v>3.5</v>
      </c>
      <c r="P5090" s="627"/>
      <c r="Q5090" s="634"/>
    </row>
    <row r="5091" spans="1:17" ht="15" thickBot="1" x14ac:dyDescent="0.4">
      <c r="A5091" s="585">
        <v>10</v>
      </c>
      <c r="B5091" s="580">
        <v>34.44</v>
      </c>
      <c r="C5091" s="580">
        <v>30.48</v>
      </c>
      <c r="D5091" s="575">
        <v>30.32</v>
      </c>
      <c r="E5091" s="580">
        <v>35</v>
      </c>
      <c r="F5091" s="583">
        <v>21.4</v>
      </c>
      <c r="G5091" s="580">
        <v>92</v>
      </c>
      <c r="H5091" s="580">
        <v>47</v>
      </c>
      <c r="I5091" s="583">
        <v>5.8</v>
      </c>
      <c r="J5091" s="580">
        <v>5.64</v>
      </c>
      <c r="K5091" s="580">
        <v>1.01</v>
      </c>
      <c r="L5091" s="581">
        <v>0.34</v>
      </c>
      <c r="M5091" s="583">
        <f t="shared" si="968"/>
        <v>0.67500000000000004</v>
      </c>
      <c r="N5091" s="908">
        <v>6.25</v>
      </c>
      <c r="O5091" s="909">
        <v>1</v>
      </c>
      <c r="P5091" s="627"/>
      <c r="Q5091" s="634"/>
    </row>
    <row r="5092" spans="1:17" ht="15" thickBot="1" x14ac:dyDescent="0.4">
      <c r="A5092" s="597" t="s">
        <v>16</v>
      </c>
      <c r="B5092" s="608">
        <f t="shared" ref="B5092:M5092" si="969">SUM(B5082:B5091)</f>
        <v>341</v>
      </c>
      <c r="C5092" s="608">
        <f t="shared" si="969"/>
        <v>306.2</v>
      </c>
      <c r="D5092" s="608">
        <f t="shared" si="969"/>
        <v>307.52</v>
      </c>
      <c r="E5092" s="608">
        <f t="shared" si="969"/>
        <v>357.6</v>
      </c>
      <c r="F5092" s="608">
        <f t="shared" si="969"/>
        <v>203.60000000000002</v>
      </c>
      <c r="G5092" s="608">
        <f t="shared" si="969"/>
        <v>935</v>
      </c>
      <c r="H5092" s="608">
        <f t="shared" si="969"/>
        <v>509</v>
      </c>
      <c r="I5092" s="608">
        <f t="shared" si="969"/>
        <v>48.599999999999994</v>
      </c>
      <c r="J5092" s="608">
        <f t="shared" si="969"/>
        <v>57.34</v>
      </c>
      <c r="K5092" s="608">
        <f t="shared" si="969"/>
        <v>11.23</v>
      </c>
      <c r="L5092" s="608">
        <f t="shared" si="969"/>
        <v>3.6899999999999995</v>
      </c>
      <c r="M5092" s="608">
        <f t="shared" si="969"/>
        <v>7.46</v>
      </c>
      <c r="N5092" s="608"/>
      <c r="O5092" s="608"/>
      <c r="P5092" s="627"/>
      <c r="Q5092" s="634"/>
    </row>
    <row r="5093" spans="1:17" ht="15" thickBot="1" x14ac:dyDescent="0.4">
      <c r="A5093" s="597" t="s">
        <v>18</v>
      </c>
      <c r="B5093" s="609">
        <f t="shared" ref="B5093:M5093" si="970">AVERAGE(B5082:B5091)</f>
        <v>34.1</v>
      </c>
      <c r="C5093" s="609">
        <f t="shared" si="970"/>
        <v>30.619999999999997</v>
      </c>
      <c r="D5093" s="609">
        <f t="shared" si="970"/>
        <v>30.751999999999999</v>
      </c>
      <c r="E5093" s="609">
        <f t="shared" si="970"/>
        <v>35.760000000000005</v>
      </c>
      <c r="F5093" s="609">
        <f t="shared" si="970"/>
        <v>20.360000000000003</v>
      </c>
      <c r="G5093" s="609">
        <f t="shared" si="970"/>
        <v>93.5</v>
      </c>
      <c r="H5093" s="609">
        <f t="shared" si="970"/>
        <v>50.9</v>
      </c>
      <c r="I5093" s="609">
        <f t="shared" si="970"/>
        <v>4.8599999999999994</v>
      </c>
      <c r="J5093" s="609">
        <f t="shared" si="970"/>
        <v>5.734</v>
      </c>
      <c r="K5093" s="609">
        <f t="shared" si="970"/>
        <v>1.123</v>
      </c>
      <c r="L5093" s="609">
        <f t="shared" si="970"/>
        <v>0.36899999999999994</v>
      </c>
      <c r="M5093" s="609">
        <f t="shared" si="970"/>
        <v>0.746</v>
      </c>
      <c r="N5093" s="609"/>
      <c r="O5093" s="609"/>
      <c r="P5093" s="627"/>
      <c r="Q5093" s="634"/>
    </row>
    <row r="5094" spans="1:17" x14ac:dyDescent="0.35">
      <c r="A5094" s="603">
        <v>11</v>
      </c>
      <c r="B5094" s="581">
        <v>37.6</v>
      </c>
      <c r="C5094" s="580">
        <v>31.52</v>
      </c>
      <c r="D5094" s="574">
        <v>31.24</v>
      </c>
      <c r="E5094" s="583">
        <v>38</v>
      </c>
      <c r="F5094" s="583">
        <v>22.8</v>
      </c>
      <c r="G5094" s="580">
        <v>92</v>
      </c>
      <c r="H5094" s="580">
        <v>44</v>
      </c>
      <c r="I5094" s="583">
        <v>5.5</v>
      </c>
      <c r="J5094" s="580">
        <v>7.76</v>
      </c>
      <c r="K5094" s="580">
        <v>1.1399999999999999</v>
      </c>
      <c r="L5094" s="581">
        <v>0.23</v>
      </c>
      <c r="M5094" s="691">
        <f t="shared" ref="M5094:M5103" si="971">AVERAGE(K5094:L5094)</f>
        <v>0.68499999999999994</v>
      </c>
      <c r="N5094" s="908">
        <v>5.45</v>
      </c>
      <c r="O5094" s="909">
        <v>0</v>
      </c>
      <c r="P5094" s="627"/>
      <c r="Q5094" s="634"/>
    </row>
    <row r="5095" spans="1:17" x14ac:dyDescent="0.35">
      <c r="A5095" s="571">
        <v>12</v>
      </c>
      <c r="B5095" s="581">
        <v>39.32</v>
      </c>
      <c r="C5095" s="580">
        <v>32.08</v>
      </c>
      <c r="D5095" s="574">
        <v>31.68</v>
      </c>
      <c r="E5095" s="583">
        <v>40.6</v>
      </c>
      <c r="F5095" s="580">
        <v>21</v>
      </c>
      <c r="G5095" s="580">
        <v>92</v>
      </c>
      <c r="H5095" s="580">
        <v>37</v>
      </c>
      <c r="I5095" s="583">
        <v>6.8</v>
      </c>
      <c r="J5095" s="580">
        <v>9.14</v>
      </c>
      <c r="K5095" s="580">
        <v>1.33</v>
      </c>
      <c r="L5095" s="581">
        <v>0.24</v>
      </c>
      <c r="M5095" s="691">
        <f t="shared" si="971"/>
        <v>0.78500000000000003</v>
      </c>
      <c r="N5095" s="908">
        <v>5.05</v>
      </c>
      <c r="O5095" s="909">
        <v>0</v>
      </c>
      <c r="P5095" s="627"/>
      <c r="Q5095" s="634"/>
    </row>
    <row r="5096" spans="1:17" x14ac:dyDescent="0.35">
      <c r="A5096" s="571">
        <v>13</v>
      </c>
      <c r="B5096" s="580">
        <v>37.68</v>
      </c>
      <c r="C5096" s="580">
        <v>31.32</v>
      </c>
      <c r="D5096" s="574">
        <v>31.68</v>
      </c>
      <c r="E5096" s="583">
        <v>39</v>
      </c>
      <c r="F5096" s="583">
        <v>19.600000000000001</v>
      </c>
      <c r="G5096" s="580">
        <v>87</v>
      </c>
      <c r="H5096" s="580">
        <v>42</v>
      </c>
      <c r="I5096" s="583">
        <v>6.6</v>
      </c>
      <c r="J5096" s="580">
        <v>6.5</v>
      </c>
      <c r="K5096" s="580">
        <v>1.02</v>
      </c>
      <c r="L5096" s="581">
        <v>0.16</v>
      </c>
      <c r="M5096" s="691">
        <f t="shared" si="971"/>
        <v>0.59</v>
      </c>
      <c r="N5096" s="916">
        <v>0</v>
      </c>
      <c r="O5096" s="909">
        <v>0</v>
      </c>
      <c r="P5096" s="627"/>
      <c r="Q5096" s="634"/>
    </row>
    <row r="5097" spans="1:17" x14ac:dyDescent="0.35">
      <c r="A5097" s="571">
        <v>14</v>
      </c>
      <c r="B5097" s="580">
        <v>39.840000000000003</v>
      </c>
      <c r="C5097" s="581">
        <v>32.08</v>
      </c>
      <c r="D5097" s="574">
        <v>31.72</v>
      </c>
      <c r="E5097" s="583">
        <v>38</v>
      </c>
      <c r="F5097" s="583">
        <v>20.399999999999999</v>
      </c>
      <c r="G5097" s="580">
        <v>92</v>
      </c>
      <c r="H5097" s="580">
        <v>36</v>
      </c>
      <c r="I5097" s="580">
        <v>6.9</v>
      </c>
      <c r="J5097" s="581">
        <v>8.3800000000000008</v>
      </c>
      <c r="K5097" s="580">
        <v>0.98</v>
      </c>
      <c r="L5097" s="581">
        <v>0.28999999999999998</v>
      </c>
      <c r="M5097" s="691">
        <f t="shared" si="971"/>
        <v>0.63500000000000001</v>
      </c>
      <c r="N5097" s="916">
        <v>0</v>
      </c>
      <c r="O5097" s="909">
        <v>0</v>
      </c>
      <c r="P5097" s="627"/>
      <c r="Q5097" s="634"/>
    </row>
    <row r="5098" spans="1:17" x14ac:dyDescent="0.35">
      <c r="A5098" s="571">
        <v>15</v>
      </c>
      <c r="B5098" s="581">
        <v>39.200000000000003</v>
      </c>
      <c r="C5098" s="581">
        <v>32.36</v>
      </c>
      <c r="D5098" s="574">
        <v>32.163800000000002</v>
      </c>
      <c r="E5098" s="583">
        <v>38</v>
      </c>
      <c r="F5098" s="583">
        <v>23</v>
      </c>
      <c r="G5098" s="580">
        <v>77</v>
      </c>
      <c r="H5098" s="580">
        <v>42</v>
      </c>
      <c r="I5098" s="580">
        <v>6.9</v>
      </c>
      <c r="J5098" s="580">
        <v>7.54</v>
      </c>
      <c r="K5098" s="580">
        <v>1.31</v>
      </c>
      <c r="L5098" s="581">
        <v>0.32</v>
      </c>
      <c r="M5098" s="691">
        <f t="shared" si="971"/>
        <v>0.81500000000000006</v>
      </c>
      <c r="N5098" s="916">
        <v>0</v>
      </c>
      <c r="O5098" s="909">
        <v>0</v>
      </c>
      <c r="P5098" s="627"/>
      <c r="Q5098" s="634"/>
    </row>
    <row r="5099" spans="1:17" x14ac:dyDescent="0.35">
      <c r="A5099" s="571">
        <v>16</v>
      </c>
      <c r="B5099" s="580">
        <v>39.799999999999997</v>
      </c>
      <c r="C5099" s="580">
        <v>32.200000000000003</v>
      </c>
      <c r="D5099" s="574">
        <v>32.24</v>
      </c>
      <c r="E5099" s="583">
        <v>38</v>
      </c>
      <c r="F5099" s="580">
        <v>21.8</v>
      </c>
      <c r="G5099" s="580">
        <v>84</v>
      </c>
      <c r="H5099" s="580">
        <v>42</v>
      </c>
      <c r="I5099" s="580">
        <v>7.5</v>
      </c>
      <c r="J5099" s="580">
        <v>7.7</v>
      </c>
      <c r="K5099" s="580">
        <v>1.26</v>
      </c>
      <c r="L5099" s="581">
        <v>0.39</v>
      </c>
      <c r="M5099" s="691">
        <f t="shared" si="971"/>
        <v>0.82499999999999996</v>
      </c>
      <c r="N5099" s="916">
        <v>0</v>
      </c>
      <c r="O5099" s="909">
        <v>0</v>
      </c>
      <c r="P5099" s="627"/>
      <c r="Q5099" s="634"/>
    </row>
    <row r="5100" spans="1:17" x14ac:dyDescent="0.35">
      <c r="A5100" s="571">
        <v>17</v>
      </c>
      <c r="B5100" s="581">
        <v>41.44</v>
      </c>
      <c r="C5100" s="581">
        <v>32.56</v>
      </c>
      <c r="D5100" s="574">
        <v>32.32</v>
      </c>
      <c r="E5100" s="580">
        <v>37</v>
      </c>
      <c r="F5100" s="583">
        <v>21.8</v>
      </c>
      <c r="G5100" s="580">
        <v>88</v>
      </c>
      <c r="H5100" s="580">
        <v>36</v>
      </c>
      <c r="I5100" s="583">
        <v>10</v>
      </c>
      <c r="J5100" s="581">
        <v>10.6</v>
      </c>
      <c r="K5100" s="580">
        <v>1.18</v>
      </c>
      <c r="L5100" s="581">
        <v>1.37</v>
      </c>
      <c r="M5100" s="691">
        <f t="shared" si="971"/>
        <v>1.2749999999999999</v>
      </c>
      <c r="N5100" s="916">
        <v>0</v>
      </c>
      <c r="O5100" s="909">
        <v>0</v>
      </c>
      <c r="P5100" s="627"/>
      <c r="Q5100" s="634"/>
    </row>
    <row r="5101" spans="1:17" x14ac:dyDescent="0.35">
      <c r="A5101" s="571">
        <v>18</v>
      </c>
      <c r="B5101" s="581">
        <v>37.44</v>
      </c>
      <c r="C5101" s="581">
        <v>32</v>
      </c>
      <c r="D5101" s="574">
        <v>32.32</v>
      </c>
      <c r="E5101" s="583">
        <v>36.4</v>
      </c>
      <c r="F5101" s="583">
        <v>22</v>
      </c>
      <c r="G5101" s="580">
        <v>80</v>
      </c>
      <c r="H5101" s="580">
        <v>42</v>
      </c>
      <c r="I5101" s="583">
        <v>7.2</v>
      </c>
      <c r="J5101" s="580">
        <v>6.9</v>
      </c>
      <c r="K5101" s="580">
        <v>1.38</v>
      </c>
      <c r="L5101" s="581">
        <v>0.14000000000000001</v>
      </c>
      <c r="M5101" s="691">
        <f t="shared" si="971"/>
        <v>0.76</v>
      </c>
      <c r="N5101" s="916">
        <v>0</v>
      </c>
      <c r="O5101" s="909">
        <v>0</v>
      </c>
      <c r="P5101" s="627"/>
      <c r="Q5101" s="634"/>
    </row>
    <row r="5102" spans="1:17" x14ac:dyDescent="0.35">
      <c r="A5102" s="571">
        <v>19</v>
      </c>
      <c r="B5102" s="580">
        <v>34.72</v>
      </c>
      <c r="C5102" s="580">
        <v>31.84</v>
      </c>
      <c r="D5102" s="574">
        <v>32.04</v>
      </c>
      <c r="E5102" s="583">
        <v>35.4</v>
      </c>
      <c r="F5102" s="583">
        <v>22.2</v>
      </c>
      <c r="G5102" s="580">
        <v>84</v>
      </c>
      <c r="H5102" s="580">
        <v>42</v>
      </c>
      <c r="I5102" s="583">
        <v>4.5999999999999996</v>
      </c>
      <c r="J5102" s="581">
        <v>5.42</v>
      </c>
      <c r="K5102" s="580">
        <v>1.1000000000000001</v>
      </c>
      <c r="L5102" s="581">
        <v>0.6</v>
      </c>
      <c r="M5102" s="691">
        <f t="shared" si="971"/>
        <v>0.85000000000000009</v>
      </c>
      <c r="N5102" s="916">
        <v>0</v>
      </c>
      <c r="O5102" s="909">
        <v>3</v>
      </c>
      <c r="P5102" s="627"/>
      <c r="Q5102" s="634"/>
    </row>
    <row r="5103" spans="1:17" ht="15" thickBot="1" x14ac:dyDescent="0.4">
      <c r="A5103" s="585">
        <v>20</v>
      </c>
      <c r="B5103" s="580">
        <v>35.08</v>
      </c>
      <c r="C5103" s="580">
        <v>32</v>
      </c>
      <c r="D5103" s="574">
        <v>31.8</v>
      </c>
      <c r="E5103" s="583">
        <v>36</v>
      </c>
      <c r="F5103" s="583">
        <v>21.8</v>
      </c>
      <c r="G5103" s="580">
        <v>96</v>
      </c>
      <c r="H5103" s="580">
        <v>49</v>
      </c>
      <c r="I5103" s="583">
        <v>4.5</v>
      </c>
      <c r="J5103" s="581">
        <v>6.66</v>
      </c>
      <c r="K5103" s="581">
        <v>0.88</v>
      </c>
      <c r="L5103" s="581">
        <v>0.33</v>
      </c>
      <c r="M5103" s="691">
        <f t="shared" si="971"/>
        <v>0.60499999999999998</v>
      </c>
      <c r="N5103" s="916">
        <v>0</v>
      </c>
      <c r="O5103" s="909">
        <v>0</v>
      </c>
      <c r="P5103" s="627"/>
      <c r="Q5103" s="634"/>
    </row>
    <row r="5104" spans="1:17" ht="15" thickBot="1" x14ac:dyDescent="0.4">
      <c r="A5104" s="597" t="s">
        <v>16</v>
      </c>
      <c r="B5104" s="598">
        <f t="shared" ref="B5104:M5104" si="972">SUM(B5094:B5103)</f>
        <v>382.11999999999995</v>
      </c>
      <c r="C5104" s="598">
        <f t="shared" si="972"/>
        <v>319.95999999999998</v>
      </c>
      <c r="D5104" s="598">
        <f t="shared" si="972"/>
        <v>319.2038</v>
      </c>
      <c r="E5104" s="598">
        <f t="shared" si="972"/>
        <v>376.4</v>
      </c>
      <c r="F5104" s="598">
        <f t="shared" si="972"/>
        <v>216.4</v>
      </c>
      <c r="G5104" s="598">
        <f t="shared" si="972"/>
        <v>872</v>
      </c>
      <c r="H5104" s="598">
        <f t="shared" si="972"/>
        <v>412</v>
      </c>
      <c r="I5104" s="598">
        <f t="shared" si="972"/>
        <v>66.5</v>
      </c>
      <c r="J5104" s="598">
        <f t="shared" si="972"/>
        <v>76.600000000000009</v>
      </c>
      <c r="K5104" s="598">
        <f t="shared" si="972"/>
        <v>11.579999999999998</v>
      </c>
      <c r="L5104" s="598">
        <f t="shared" si="972"/>
        <v>4.07</v>
      </c>
      <c r="M5104" s="598">
        <f t="shared" si="972"/>
        <v>7.8249999999999993</v>
      </c>
      <c r="N5104" s="598"/>
      <c r="O5104" s="598"/>
      <c r="P5104" s="627"/>
      <c r="Q5104" s="634"/>
    </row>
    <row r="5105" spans="1:17" ht="15" thickBot="1" x14ac:dyDescent="0.4">
      <c r="A5105" s="597" t="s">
        <v>18</v>
      </c>
      <c r="B5105" s="602">
        <f t="shared" ref="B5105:M5105" si="973">AVERAGE(B5094:B5103)</f>
        <v>38.211999999999996</v>
      </c>
      <c r="C5105" s="602">
        <f t="shared" si="973"/>
        <v>31.995999999999999</v>
      </c>
      <c r="D5105" s="602">
        <f t="shared" si="973"/>
        <v>31.920380000000002</v>
      </c>
      <c r="E5105" s="602">
        <f t="shared" si="973"/>
        <v>37.64</v>
      </c>
      <c r="F5105" s="602">
        <f t="shared" si="973"/>
        <v>21.64</v>
      </c>
      <c r="G5105" s="602">
        <f t="shared" si="973"/>
        <v>87.2</v>
      </c>
      <c r="H5105" s="602">
        <f t="shared" si="973"/>
        <v>41.2</v>
      </c>
      <c r="I5105" s="602">
        <f t="shared" si="973"/>
        <v>6.65</v>
      </c>
      <c r="J5105" s="602">
        <f t="shared" si="973"/>
        <v>7.660000000000001</v>
      </c>
      <c r="K5105" s="602">
        <f t="shared" si="973"/>
        <v>1.1579999999999999</v>
      </c>
      <c r="L5105" s="602">
        <f t="shared" si="973"/>
        <v>0.40700000000000003</v>
      </c>
      <c r="M5105" s="602">
        <f t="shared" si="973"/>
        <v>0.78249999999999997</v>
      </c>
      <c r="N5105" s="602"/>
      <c r="O5105" s="602"/>
      <c r="P5105" s="627"/>
      <c r="Q5105" s="634"/>
    </row>
    <row r="5106" spans="1:17" x14ac:dyDescent="0.35">
      <c r="A5106" s="612">
        <v>21</v>
      </c>
      <c r="B5106" s="580">
        <v>42.44</v>
      </c>
      <c r="C5106" s="581">
        <v>32.6</v>
      </c>
      <c r="D5106" s="574">
        <v>32.04</v>
      </c>
      <c r="E5106" s="583">
        <v>39</v>
      </c>
      <c r="F5106" s="583">
        <v>21.8</v>
      </c>
      <c r="G5106" s="580">
        <v>92</v>
      </c>
      <c r="H5106" s="580">
        <v>39</v>
      </c>
      <c r="I5106" s="580">
        <v>7.2</v>
      </c>
      <c r="J5106" s="580">
        <v>8.1</v>
      </c>
      <c r="K5106" s="580">
        <v>1.1299999999999999</v>
      </c>
      <c r="L5106" s="580">
        <v>0.24</v>
      </c>
      <c r="M5106" s="691">
        <f t="shared" ref="M5106:M5115" si="974">AVERAGE(K5106:L5106)</f>
        <v>0.68499999999999994</v>
      </c>
      <c r="N5106" s="916">
        <v>0</v>
      </c>
      <c r="O5106" s="909">
        <v>0</v>
      </c>
      <c r="P5106" s="627"/>
      <c r="Q5106" s="634"/>
    </row>
    <row r="5107" spans="1:17" x14ac:dyDescent="0.35">
      <c r="A5107" s="594">
        <v>22</v>
      </c>
      <c r="B5107" s="581">
        <v>41.32</v>
      </c>
      <c r="C5107" s="581">
        <v>32.520000000000003</v>
      </c>
      <c r="D5107" s="574">
        <v>32.36</v>
      </c>
      <c r="E5107" s="583">
        <v>38.200000000000003</v>
      </c>
      <c r="F5107" s="583">
        <v>21.6</v>
      </c>
      <c r="G5107" s="580">
        <v>92</v>
      </c>
      <c r="H5107" s="580">
        <v>35</v>
      </c>
      <c r="I5107" s="580">
        <v>8</v>
      </c>
      <c r="J5107" s="581">
        <v>8.76</v>
      </c>
      <c r="K5107" s="580">
        <v>1.23</v>
      </c>
      <c r="L5107" s="580">
        <v>0.7</v>
      </c>
      <c r="M5107" s="691">
        <f t="shared" si="974"/>
        <v>0.96499999999999997</v>
      </c>
      <c r="N5107" s="916">
        <v>0</v>
      </c>
      <c r="O5107" s="909">
        <v>0</v>
      </c>
      <c r="P5107" s="627"/>
      <c r="Q5107" s="634"/>
    </row>
    <row r="5108" spans="1:17" x14ac:dyDescent="0.35">
      <c r="A5108" s="594">
        <v>23</v>
      </c>
      <c r="B5108" s="580">
        <v>37.200000000000003</v>
      </c>
      <c r="C5108" s="580">
        <v>32.479999999999997</v>
      </c>
      <c r="D5108" s="574">
        <v>32.159999999999997</v>
      </c>
      <c r="E5108" s="583">
        <v>37.799999999999997</v>
      </c>
      <c r="F5108" s="583">
        <v>22.2</v>
      </c>
      <c r="G5108" s="580">
        <v>84</v>
      </c>
      <c r="H5108" s="580">
        <v>42</v>
      </c>
      <c r="I5108" s="580">
        <v>6.8</v>
      </c>
      <c r="J5108" s="580">
        <v>7.98</v>
      </c>
      <c r="K5108" s="580">
        <v>1.1599999999999999</v>
      </c>
      <c r="L5108" s="580">
        <v>0.91</v>
      </c>
      <c r="M5108" s="691">
        <f t="shared" si="974"/>
        <v>1.0349999999999999</v>
      </c>
      <c r="N5108" s="916">
        <v>0</v>
      </c>
      <c r="O5108" s="909">
        <v>7</v>
      </c>
      <c r="P5108" s="627"/>
      <c r="Q5108" s="634"/>
    </row>
    <row r="5109" spans="1:17" x14ac:dyDescent="0.35">
      <c r="A5109" s="594">
        <v>24</v>
      </c>
      <c r="B5109" s="580">
        <v>29.44</v>
      </c>
      <c r="C5109" s="580">
        <v>31.12</v>
      </c>
      <c r="D5109" s="574">
        <v>31.6</v>
      </c>
      <c r="E5109" s="583">
        <v>30.8</v>
      </c>
      <c r="F5109" s="583">
        <v>21</v>
      </c>
      <c r="G5109" s="580">
        <v>96</v>
      </c>
      <c r="H5109" s="580">
        <v>61</v>
      </c>
      <c r="I5109" s="583">
        <v>2.2000000000000002</v>
      </c>
      <c r="J5109" s="580">
        <v>3.76</v>
      </c>
      <c r="K5109" s="580">
        <v>1.05</v>
      </c>
      <c r="L5109" s="581">
        <v>0.35</v>
      </c>
      <c r="M5109" s="691">
        <f t="shared" si="974"/>
        <v>0.7</v>
      </c>
      <c r="N5109" s="916">
        <v>0</v>
      </c>
      <c r="O5109" s="909">
        <v>1</v>
      </c>
      <c r="P5109" s="627"/>
      <c r="Q5109" s="634"/>
    </row>
    <row r="5110" spans="1:17" x14ac:dyDescent="0.35">
      <c r="A5110" s="594">
        <v>25</v>
      </c>
      <c r="B5110" s="581">
        <v>30.76</v>
      </c>
      <c r="C5110" s="580">
        <v>30.24</v>
      </c>
      <c r="D5110" s="574">
        <v>30.68</v>
      </c>
      <c r="E5110" s="583">
        <v>35</v>
      </c>
      <c r="F5110" s="583">
        <v>20.8</v>
      </c>
      <c r="G5110" s="580">
        <v>96</v>
      </c>
      <c r="H5110" s="580">
        <v>55</v>
      </c>
      <c r="I5110" s="583">
        <v>4.0999999999999996</v>
      </c>
      <c r="J5110" s="580">
        <v>5.8</v>
      </c>
      <c r="K5110" s="580">
        <v>1.23</v>
      </c>
      <c r="L5110" s="581">
        <v>0.51</v>
      </c>
      <c r="M5110" s="691">
        <f t="shared" si="974"/>
        <v>0.87</v>
      </c>
      <c r="N5110" s="916">
        <v>0</v>
      </c>
      <c r="O5110" s="909">
        <v>0</v>
      </c>
      <c r="P5110" s="627"/>
      <c r="Q5110" s="634"/>
    </row>
    <row r="5111" spans="1:17" x14ac:dyDescent="0.35">
      <c r="A5111" s="594">
        <v>26</v>
      </c>
      <c r="B5111" s="580">
        <v>36.840000000000003</v>
      </c>
      <c r="C5111" s="580">
        <v>30.76</v>
      </c>
      <c r="D5111" s="574">
        <v>30.28</v>
      </c>
      <c r="E5111" s="583">
        <v>37.799999999999997</v>
      </c>
      <c r="F5111" s="580">
        <v>20.399999999999999</v>
      </c>
      <c r="G5111" s="580">
        <v>96</v>
      </c>
      <c r="H5111" s="580">
        <v>42</v>
      </c>
      <c r="I5111" s="583">
        <v>5.9</v>
      </c>
      <c r="J5111" s="581">
        <v>7.58</v>
      </c>
      <c r="K5111" s="581">
        <v>1.05</v>
      </c>
      <c r="L5111" s="581">
        <v>0.37</v>
      </c>
      <c r="M5111" s="691">
        <f t="shared" si="974"/>
        <v>0.71</v>
      </c>
      <c r="N5111" s="916">
        <v>0</v>
      </c>
      <c r="O5111" s="909">
        <v>0</v>
      </c>
      <c r="P5111" s="627"/>
      <c r="Q5111" s="634"/>
    </row>
    <row r="5112" spans="1:17" x14ac:dyDescent="0.35">
      <c r="A5112" s="594">
        <v>27</v>
      </c>
      <c r="B5112" s="580">
        <v>38.4</v>
      </c>
      <c r="C5112" s="580">
        <v>31.84</v>
      </c>
      <c r="D5112" s="574">
        <v>31.4</v>
      </c>
      <c r="E5112" s="583">
        <v>38</v>
      </c>
      <c r="F5112" s="583">
        <v>20</v>
      </c>
      <c r="G5112" s="580">
        <v>84</v>
      </c>
      <c r="H5112" s="580">
        <v>39</v>
      </c>
      <c r="I5112" s="583">
        <v>7.3</v>
      </c>
      <c r="J5112" s="580">
        <v>8.24</v>
      </c>
      <c r="K5112" s="581">
        <v>1.07</v>
      </c>
      <c r="L5112" s="581">
        <v>0.43</v>
      </c>
      <c r="M5112" s="691">
        <f t="shared" si="974"/>
        <v>0.75</v>
      </c>
      <c r="N5112" s="916">
        <v>0</v>
      </c>
      <c r="O5112" s="909">
        <v>0</v>
      </c>
      <c r="P5112" s="627"/>
      <c r="Q5112" s="634"/>
    </row>
    <row r="5113" spans="1:17" x14ac:dyDescent="0.35">
      <c r="A5113" s="596">
        <v>28</v>
      </c>
      <c r="B5113" s="578">
        <v>40.520000000000003</v>
      </c>
      <c r="C5113" s="586">
        <v>31.84</v>
      </c>
      <c r="D5113" s="587">
        <v>31.52</v>
      </c>
      <c r="E5113" s="579">
        <v>37.6</v>
      </c>
      <c r="F5113" s="579">
        <v>18.8</v>
      </c>
      <c r="G5113" s="578">
        <v>82</v>
      </c>
      <c r="H5113" s="578">
        <v>35</v>
      </c>
      <c r="I5113" s="578">
        <v>8.1</v>
      </c>
      <c r="J5113" s="578">
        <v>8.02</v>
      </c>
      <c r="K5113" s="578">
        <v>1.21</v>
      </c>
      <c r="L5113" s="586">
        <v>0.27</v>
      </c>
      <c r="M5113" s="698">
        <f t="shared" si="974"/>
        <v>0.74</v>
      </c>
      <c r="N5113" s="916">
        <v>0</v>
      </c>
      <c r="O5113" s="912">
        <v>0</v>
      </c>
      <c r="P5113" s="627"/>
      <c r="Q5113" s="634"/>
    </row>
    <row r="5114" spans="1:17" x14ac:dyDescent="0.35">
      <c r="A5114" s="906">
        <v>29</v>
      </c>
      <c r="B5114" s="578">
        <v>39.159999999999997</v>
      </c>
      <c r="C5114" s="586">
        <v>31.72</v>
      </c>
      <c r="D5114" s="587">
        <v>31.72</v>
      </c>
      <c r="E5114" s="579">
        <v>37.200000000000003</v>
      </c>
      <c r="F5114" s="579">
        <v>19.399999999999999</v>
      </c>
      <c r="G5114" s="578">
        <v>87</v>
      </c>
      <c r="H5114" s="578">
        <v>37</v>
      </c>
      <c r="I5114" s="578">
        <v>7.4</v>
      </c>
      <c r="J5114" s="578">
        <v>8.24</v>
      </c>
      <c r="K5114" s="578">
        <v>0.96</v>
      </c>
      <c r="L5114" s="586">
        <v>0.45</v>
      </c>
      <c r="M5114" s="698">
        <f t="shared" si="974"/>
        <v>0.70499999999999996</v>
      </c>
      <c r="N5114" s="916">
        <v>0</v>
      </c>
      <c r="O5114" s="912">
        <v>0</v>
      </c>
      <c r="P5114" s="627"/>
      <c r="Q5114" s="634"/>
    </row>
    <row r="5115" spans="1:17" x14ac:dyDescent="0.35">
      <c r="A5115" s="906">
        <v>30</v>
      </c>
      <c r="B5115" s="578">
        <v>31.52</v>
      </c>
      <c r="C5115" s="586">
        <v>30.96</v>
      </c>
      <c r="D5115" s="587">
        <v>31.48</v>
      </c>
      <c r="E5115" s="579">
        <v>33.799999999999997</v>
      </c>
      <c r="F5115" s="579">
        <v>19.8</v>
      </c>
      <c r="G5115" s="578">
        <v>70</v>
      </c>
      <c r="H5115" s="578">
        <v>56</v>
      </c>
      <c r="I5115" s="578">
        <v>5.5</v>
      </c>
      <c r="J5115" s="578">
        <v>6.76</v>
      </c>
      <c r="K5115" s="578">
        <v>1.6</v>
      </c>
      <c r="L5115" s="586">
        <v>0.65</v>
      </c>
      <c r="M5115" s="698">
        <f t="shared" si="974"/>
        <v>1.125</v>
      </c>
      <c r="N5115" s="916">
        <v>0</v>
      </c>
      <c r="O5115" s="912">
        <v>0</v>
      </c>
      <c r="P5115" s="627"/>
      <c r="Q5115" s="634"/>
    </row>
    <row r="5116" spans="1:17" x14ac:dyDescent="0.35">
      <c r="A5116" s="580" t="s">
        <v>16</v>
      </c>
      <c r="B5116" s="580">
        <f t="shared" ref="B5116:M5116" si="975">SUM(B5106:B5115)</f>
        <v>367.59999999999991</v>
      </c>
      <c r="C5116" s="580">
        <f t="shared" si="975"/>
        <v>316.08</v>
      </c>
      <c r="D5116" s="580">
        <f t="shared" si="975"/>
        <v>315.24</v>
      </c>
      <c r="E5116" s="580">
        <f t="shared" si="975"/>
        <v>365.20000000000005</v>
      </c>
      <c r="F5116" s="580">
        <f t="shared" si="975"/>
        <v>205.80000000000004</v>
      </c>
      <c r="G5116" s="580">
        <f t="shared" si="975"/>
        <v>879</v>
      </c>
      <c r="H5116" s="580">
        <f t="shared" si="975"/>
        <v>441</v>
      </c>
      <c r="I5116" s="580">
        <f t="shared" si="975"/>
        <v>62.499999999999993</v>
      </c>
      <c r="J5116" s="580">
        <f t="shared" si="975"/>
        <v>73.239999999999995</v>
      </c>
      <c r="K5116" s="580">
        <f t="shared" si="975"/>
        <v>11.69</v>
      </c>
      <c r="L5116" s="580">
        <f t="shared" si="975"/>
        <v>4.8800000000000008</v>
      </c>
      <c r="M5116" s="580">
        <f t="shared" si="975"/>
        <v>8.2850000000000001</v>
      </c>
      <c r="N5116" s="580"/>
      <c r="O5116" s="580">
        <f>SUM(O5106:O5115)</f>
        <v>8</v>
      </c>
      <c r="P5116" s="627"/>
      <c r="Q5116" s="634"/>
    </row>
    <row r="5117" spans="1:17" x14ac:dyDescent="0.35">
      <c r="A5117" s="580" t="s">
        <v>18</v>
      </c>
      <c r="B5117" s="581">
        <f t="shared" ref="B5117:M5117" si="976">AVERAGE(B5106:B5115)</f>
        <v>36.759999999999991</v>
      </c>
      <c r="C5117" s="581">
        <f t="shared" si="976"/>
        <v>31.607999999999997</v>
      </c>
      <c r="D5117" s="581">
        <f t="shared" si="976"/>
        <v>31.524000000000001</v>
      </c>
      <c r="E5117" s="581">
        <f t="shared" si="976"/>
        <v>36.520000000000003</v>
      </c>
      <c r="F5117" s="581">
        <f t="shared" si="976"/>
        <v>20.580000000000005</v>
      </c>
      <c r="G5117" s="581">
        <f t="shared" si="976"/>
        <v>87.9</v>
      </c>
      <c r="H5117" s="581">
        <f t="shared" si="976"/>
        <v>44.1</v>
      </c>
      <c r="I5117" s="581">
        <f t="shared" si="976"/>
        <v>6.2499999999999991</v>
      </c>
      <c r="J5117" s="581">
        <f t="shared" si="976"/>
        <v>7.3239999999999998</v>
      </c>
      <c r="K5117" s="581">
        <f t="shared" si="976"/>
        <v>1.169</v>
      </c>
      <c r="L5117" s="581">
        <f t="shared" si="976"/>
        <v>0.4880000000000001</v>
      </c>
      <c r="M5117" s="581">
        <f t="shared" si="976"/>
        <v>0.82850000000000001</v>
      </c>
      <c r="N5117" s="581"/>
      <c r="O5117" s="581"/>
      <c r="P5117" s="627"/>
      <c r="Q5117" s="634"/>
    </row>
    <row r="5118" spans="1:17" x14ac:dyDescent="0.35">
      <c r="A5118" s="580" t="s">
        <v>20</v>
      </c>
      <c r="B5118" s="583">
        <f t="shared" ref="B5118:M5118" si="977">B5116+B5104+B5092</f>
        <v>1090.7199999999998</v>
      </c>
      <c r="C5118" s="583">
        <f t="shared" si="977"/>
        <v>942.24</v>
      </c>
      <c r="D5118" s="583">
        <f t="shared" si="977"/>
        <v>941.96379999999999</v>
      </c>
      <c r="E5118" s="583">
        <f t="shared" si="977"/>
        <v>1099.2</v>
      </c>
      <c r="F5118" s="583">
        <f t="shared" si="977"/>
        <v>625.80000000000007</v>
      </c>
      <c r="G5118" s="583">
        <f t="shared" si="977"/>
        <v>2686</v>
      </c>
      <c r="H5118" s="583">
        <f t="shared" si="977"/>
        <v>1362</v>
      </c>
      <c r="I5118" s="583">
        <f t="shared" si="977"/>
        <v>177.6</v>
      </c>
      <c r="J5118" s="583">
        <f t="shared" si="977"/>
        <v>207.18</v>
      </c>
      <c r="K5118" s="583">
        <f t="shared" si="977"/>
        <v>34.5</v>
      </c>
      <c r="L5118" s="583">
        <f t="shared" si="977"/>
        <v>12.64</v>
      </c>
      <c r="M5118" s="583">
        <f t="shared" si="977"/>
        <v>23.57</v>
      </c>
      <c r="N5118" s="583"/>
      <c r="O5118" s="583"/>
      <c r="P5118" s="627"/>
      <c r="Q5118" s="634"/>
    </row>
    <row r="5119" spans="1:17" x14ac:dyDescent="0.35">
      <c r="A5119" s="580" t="s">
        <v>21</v>
      </c>
      <c r="B5119" s="581">
        <f t="shared" ref="B5119:L5119" si="978">B5118/30</f>
        <v>36.35733333333333</v>
      </c>
      <c r="C5119" s="581">
        <f t="shared" si="978"/>
        <v>31.408000000000001</v>
      </c>
      <c r="D5119" s="581">
        <f t="shared" si="978"/>
        <v>31.398793333333334</v>
      </c>
      <c r="E5119" s="581">
        <f t="shared" si="978"/>
        <v>36.64</v>
      </c>
      <c r="F5119" s="581">
        <f t="shared" si="978"/>
        <v>20.860000000000003</v>
      </c>
      <c r="G5119" s="581">
        <f t="shared" si="978"/>
        <v>89.533333333333331</v>
      </c>
      <c r="H5119" s="581">
        <f t="shared" si="978"/>
        <v>45.4</v>
      </c>
      <c r="I5119" s="581">
        <f t="shared" si="978"/>
        <v>5.92</v>
      </c>
      <c r="J5119" s="581">
        <f t="shared" si="978"/>
        <v>6.9060000000000006</v>
      </c>
      <c r="K5119" s="581">
        <f t="shared" si="978"/>
        <v>1.1499999999999999</v>
      </c>
      <c r="L5119" s="581">
        <f t="shared" si="978"/>
        <v>0.42133333333333334</v>
      </c>
      <c r="M5119" s="581"/>
      <c r="N5119" s="581"/>
      <c r="O5119" s="581"/>
      <c r="P5119" s="627"/>
      <c r="Q5119" s="634"/>
    </row>
    <row r="5120" spans="1:17" x14ac:dyDescent="0.35">
      <c r="A5120" s="589"/>
      <c r="B5120" s="625"/>
      <c r="C5120" s="625"/>
      <c r="D5120" s="591"/>
      <c r="E5120" s="625"/>
      <c r="F5120" s="625"/>
      <c r="G5120" s="625"/>
      <c r="H5120" s="625"/>
      <c r="I5120" s="625"/>
      <c r="J5120" s="625"/>
      <c r="K5120" s="625"/>
      <c r="L5120" s="625"/>
      <c r="M5120" s="625"/>
      <c r="N5120" s="625"/>
      <c r="O5120" s="625"/>
      <c r="P5120" s="634"/>
      <c r="Q5120" s="634"/>
    </row>
    <row r="5121" spans="1:17" x14ac:dyDescent="0.35">
      <c r="A5121" s="634"/>
      <c r="B5121" s="634"/>
      <c r="C5121" s="634"/>
      <c r="D5121" s="634"/>
      <c r="E5121" s="634"/>
      <c r="F5121" s="634"/>
      <c r="G5121" s="634"/>
      <c r="H5121" s="634"/>
      <c r="I5121" s="634"/>
      <c r="J5121" s="634"/>
      <c r="K5121" s="634"/>
      <c r="L5121" s="634"/>
      <c r="M5121" s="634"/>
      <c r="N5121" s="634"/>
      <c r="O5121" s="634"/>
      <c r="P5121" s="634"/>
      <c r="Q5121" s="634"/>
    </row>
    <row r="5122" spans="1:17" ht="20.5" x14ac:dyDescent="0.35">
      <c r="A5122" s="1611" t="s">
        <v>481</v>
      </c>
      <c r="B5122" s="1611"/>
      <c r="C5122" s="1611"/>
      <c r="D5122" s="1611"/>
      <c r="E5122" s="1611"/>
      <c r="F5122" s="1611"/>
      <c r="G5122" s="1611"/>
      <c r="H5122" s="1611"/>
      <c r="I5122" s="1611"/>
      <c r="J5122" s="1611"/>
      <c r="K5122" s="1611"/>
      <c r="L5122" s="1611"/>
      <c r="M5122" s="1611"/>
      <c r="N5122" s="1611"/>
      <c r="O5122" s="1611"/>
      <c r="P5122" s="634"/>
      <c r="Q5122" s="634"/>
    </row>
    <row r="5123" spans="1:17" ht="27.75" customHeight="1" x14ac:dyDescent="0.35">
      <c r="A5123" s="1602" t="s">
        <v>1</v>
      </c>
      <c r="B5123" s="1598" t="s">
        <v>23</v>
      </c>
      <c r="C5123" s="1599"/>
      <c r="D5123" s="1600"/>
      <c r="E5123" s="1598" t="s">
        <v>24</v>
      </c>
      <c r="F5123" s="1600"/>
      <c r="G5123" s="1598" t="s">
        <v>4</v>
      </c>
      <c r="H5123" s="1600"/>
      <c r="I5123" s="1590" t="s">
        <v>5</v>
      </c>
      <c r="J5123" s="1592"/>
      <c r="K5123" s="1590" t="s">
        <v>6</v>
      </c>
      <c r="L5123" s="1591"/>
      <c r="M5123" s="1592"/>
      <c r="N5123" s="630" t="s">
        <v>7</v>
      </c>
      <c r="O5123" s="1593" t="s">
        <v>8</v>
      </c>
      <c r="P5123" s="627"/>
      <c r="Q5123" s="634"/>
    </row>
    <row r="5124" spans="1:17" ht="26" x14ac:dyDescent="0.35">
      <c r="A5124" s="1603"/>
      <c r="B5124" s="630">
        <v>0.05</v>
      </c>
      <c r="C5124" s="630">
        <v>0.1</v>
      </c>
      <c r="D5124" s="630">
        <v>0.2</v>
      </c>
      <c r="E5124" s="630" t="s">
        <v>9</v>
      </c>
      <c r="F5124" s="630" t="s">
        <v>10</v>
      </c>
      <c r="G5124" s="630" t="s">
        <v>9</v>
      </c>
      <c r="H5124" s="630" t="s">
        <v>10</v>
      </c>
      <c r="I5124" s="630" t="s">
        <v>11</v>
      </c>
      <c r="J5124" s="630" t="s">
        <v>12</v>
      </c>
      <c r="K5124" s="396" t="s">
        <v>13</v>
      </c>
      <c r="L5124" s="396" t="s">
        <v>14</v>
      </c>
      <c r="M5124" s="396" t="s">
        <v>15</v>
      </c>
      <c r="N5124" s="396"/>
      <c r="O5124" s="1579"/>
      <c r="P5124" s="627" t="s">
        <v>191</v>
      </c>
      <c r="Q5124" s="634"/>
    </row>
    <row r="5125" spans="1:17" x14ac:dyDescent="0.35">
      <c r="A5125" s="603">
        <v>1</v>
      </c>
      <c r="B5125" s="576">
        <v>39.200000000000003</v>
      </c>
      <c r="C5125" s="576">
        <v>31.2</v>
      </c>
      <c r="D5125" s="575">
        <v>30.84</v>
      </c>
      <c r="E5125" s="572">
        <v>37</v>
      </c>
      <c r="F5125" s="572">
        <v>21</v>
      </c>
      <c r="G5125" s="573">
        <v>92</v>
      </c>
      <c r="H5125" s="573">
        <v>34</v>
      </c>
      <c r="I5125" s="573">
        <v>6.5</v>
      </c>
      <c r="J5125" s="573">
        <v>7.76</v>
      </c>
      <c r="K5125" s="576">
        <v>1.05</v>
      </c>
      <c r="L5125" s="573">
        <v>0.28000000000000003</v>
      </c>
      <c r="M5125" s="572">
        <f>AVERAGE(K5125:L5125)</f>
        <v>0.66500000000000004</v>
      </c>
      <c r="N5125" s="917">
        <v>0</v>
      </c>
      <c r="O5125" s="908">
        <v>0</v>
      </c>
      <c r="P5125" s="626"/>
      <c r="Q5125" s="634"/>
    </row>
    <row r="5126" spans="1:17" x14ac:dyDescent="0.35">
      <c r="A5126" s="571">
        <v>2</v>
      </c>
      <c r="B5126" s="580">
        <v>39.159999999999997</v>
      </c>
      <c r="C5126" s="580">
        <v>31.68</v>
      </c>
      <c r="D5126" s="575">
        <v>31.32</v>
      </c>
      <c r="E5126" s="583">
        <v>37.6</v>
      </c>
      <c r="F5126" s="583">
        <v>20.2</v>
      </c>
      <c r="G5126" s="580">
        <v>83</v>
      </c>
      <c r="H5126" s="580">
        <v>36</v>
      </c>
      <c r="I5126" s="580">
        <v>7.5</v>
      </c>
      <c r="J5126" s="580">
        <v>4.08</v>
      </c>
      <c r="K5126" s="580">
        <v>1.08</v>
      </c>
      <c r="L5126" s="580">
        <v>0.26</v>
      </c>
      <c r="M5126" s="583">
        <f>AVERAGE(K5126:L5126)</f>
        <v>0.67</v>
      </c>
      <c r="N5126" s="917">
        <v>0</v>
      </c>
      <c r="O5126" s="909">
        <v>0</v>
      </c>
      <c r="P5126" s="627"/>
      <c r="Q5126" s="634"/>
    </row>
    <row r="5127" spans="1:17" x14ac:dyDescent="0.35">
      <c r="A5127" s="571">
        <v>3</v>
      </c>
      <c r="B5127" s="581">
        <v>37.76</v>
      </c>
      <c r="C5127" s="580">
        <v>31.52</v>
      </c>
      <c r="D5127" s="575">
        <v>31.6</v>
      </c>
      <c r="E5127" s="583">
        <v>38</v>
      </c>
      <c r="F5127" s="583">
        <v>21.8</v>
      </c>
      <c r="G5127" s="580">
        <v>76</v>
      </c>
      <c r="H5127" s="580">
        <v>34</v>
      </c>
      <c r="I5127" s="583">
        <v>9</v>
      </c>
      <c r="J5127" s="580">
        <v>9.32</v>
      </c>
      <c r="K5127" s="580">
        <v>1.22</v>
      </c>
      <c r="L5127" s="581">
        <v>1.02</v>
      </c>
      <c r="M5127" s="583">
        <f>SUM(K5127:L5127)</f>
        <v>2.2400000000000002</v>
      </c>
      <c r="N5127" s="917">
        <v>0</v>
      </c>
      <c r="O5127" s="909">
        <v>0</v>
      </c>
      <c r="P5127" s="627"/>
      <c r="Q5127" s="634"/>
    </row>
    <row r="5128" spans="1:17" x14ac:dyDescent="0.35">
      <c r="A5128" s="571">
        <v>4</v>
      </c>
      <c r="B5128" s="581">
        <v>40.08</v>
      </c>
      <c r="C5128" s="583">
        <v>31.56</v>
      </c>
      <c r="D5128" s="575">
        <v>31.48</v>
      </c>
      <c r="E5128" s="583">
        <v>37.4</v>
      </c>
      <c r="F5128" s="583">
        <v>20.2</v>
      </c>
      <c r="G5128" s="580">
        <v>83</v>
      </c>
      <c r="H5128" s="580">
        <v>36</v>
      </c>
      <c r="I5128" s="583">
        <v>7.5</v>
      </c>
      <c r="J5128" s="580">
        <v>6.92</v>
      </c>
      <c r="K5128" s="580">
        <v>1.1399999999999999</v>
      </c>
      <c r="L5128" s="581">
        <v>0.37</v>
      </c>
      <c r="M5128" s="583">
        <f>AVERAGE(K5128:L5128)</f>
        <v>0.75499999999999989</v>
      </c>
      <c r="N5128" s="917">
        <v>0</v>
      </c>
      <c r="O5128" s="909">
        <v>0</v>
      </c>
      <c r="P5128" s="627"/>
      <c r="Q5128" s="634"/>
    </row>
    <row r="5129" spans="1:17" x14ac:dyDescent="0.35">
      <c r="A5129" s="571">
        <v>5</v>
      </c>
      <c r="B5129" s="580">
        <v>41.8</v>
      </c>
      <c r="C5129" s="580">
        <v>32.200000000000003</v>
      </c>
      <c r="D5129" s="575">
        <v>31.64</v>
      </c>
      <c r="E5129" s="583">
        <v>38</v>
      </c>
      <c r="F5129" s="580">
        <v>18.8</v>
      </c>
      <c r="G5129" s="580">
        <v>92</v>
      </c>
      <c r="H5129" s="580">
        <v>33</v>
      </c>
      <c r="I5129" s="583">
        <v>6.5</v>
      </c>
      <c r="J5129" s="580">
        <v>9.5399999999999991</v>
      </c>
      <c r="K5129" s="580">
        <v>1.08</v>
      </c>
      <c r="L5129" s="581">
        <v>1.1000000000000001</v>
      </c>
      <c r="M5129" s="583">
        <f>SUM(K5129:L5129)</f>
        <v>2.1800000000000002</v>
      </c>
      <c r="N5129" s="917">
        <v>0</v>
      </c>
      <c r="O5129" s="909">
        <v>0</v>
      </c>
      <c r="P5129" s="627"/>
      <c r="Q5129" s="634"/>
    </row>
    <row r="5130" spans="1:17" x14ac:dyDescent="0.35">
      <c r="A5130" s="571">
        <v>6</v>
      </c>
      <c r="B5130" s="583">
        <v>43.04</v>
      </c>
      <c r="C5130" s="581">
        <v>33.24</v>
      </c>
      <c r="D5130" s="575">
        <v>32.68</v>
      </c>
      <c r="E5130" s="583">
        <v>38.6</v>
      </c>
      <c r="F5130" s="583">
        <v>18.399999999999999</v>
      </c>
      <c r="G5130" s="580">
        <v>77</v>
      </c>
      <c r="H5130" s="580">
        <v>42</v>
      </c>
      <c r="I5130" s="583">
        <v>7</v>
      </c>
      <c r="J5130" s="580">
        <v>9.24</v>
      </c>
      <c r="K5130" s="581">
        <v>1.42</v>
      </c>
      <c r="L5130" s="581">
        <v>0.47</v>
      </c>
      <c r="M5130" s="583">
        <f>SUM(K5130:L5130)</f>
        <v>1.89</v>
      </c>
      <c r="N5130" s="917">
        <v>0</v>
      </c>
      <c r="O5130" s="909">
        <v>0</v>
      </c>
      <c r="P5130" s="627"/>
      <c r="Q5130" s="634"/>
    </row>
    <row r="5131" spans="1:17" x14ac:dyDescent="0.35">
      <c r="A5131" s="571">
        <v>7</v>
      </c>
      <c r="B5131" s="580">
        <v>34.24</v>
      </c>
      <c r="C5131" s="581">
        <v>32.4</v>
      </c>
      <c r="D5131" s="575">
        <v>32.6</v>
      </c>
      <c r="E5131" s="583">
        <v>39</v>
      </c>
      <c r="F5131" s="583">
        <v>25.4</v>
      </c>
      <c r="G5131" s="580">
        <v>77</v>
      </c>
      <c r="H5131" s="580">
        <v>55</v>
      </c>
      <c r="I5131" s="580">
        <v>5.5</v>
      </c>
      <c r="J5131" s="580">
        <v>5.16</v>
      </c>
      <c r="K5131" s="580">
        <v>1.8</v>
      </c>
      <c r="L5131" s="581">
        <v>0.55000000000000004</v>
      </c>
      <c r="M5131" s="583">
        <f>AVERAGE(K5131:L5131)</f>
        <v>1.175</v>
      </c>
      <c r="N5131" s="917">
        <v>0</v>
      </c>
      <c r="O5131" s="909">
        <v>0</v>
      </c>
      <c r="P5131" s="627"/>
      <c r="Q5131" s="634"/>
    </row>
    <row r="5132" spans="1:17" x14ac:dyDescent="0.35">
      <c r="A5132" s="571">
        <v>8</v>
      </c>
      <c r="B5132" s="581">
        <v>28.04</v>
      </c>
      <c r="C5132" s="581">
        <v>30.68</v>
      </c>
      <c r="D5132" s="575">
        <v>31.44</v>
      </c>
      <c r="E5132" s="583">
        <v>34.200000000000003</v>
      </c>
      <c r="F5132" s="583">
        <v>22.2</v>
      </c>
      <c r="G5132" s="580">
        <v>96</v>
      </c>
      <c r="H5132" s="580">
        <v>57</v>
      </c>
      <c r="I5132" s="580">
        <v>2.5</v>
      </c>
      <c r="J5132" s="580">
        <v>3.66</v>
      </c>
      <c r="K5132" s="580">
        <v>1.36</v>
      </c>
      <c r="L5132" s="580">
        <v>0.3</v>
      </c>
      <c r="M5132" s="583">
        <f>AVERAGE(K5132:L5132)</f>
        <v>0.83000000000000007</v>
      </c>
      <c r="N5132" s="917">
        <v>0</v>
      </c>
      <c r="O5132" s="909">
        <v>5</v>
      </c>
      <c r="P5132" s="627"/>
      <c r="Q5132" s="634"/>
    </row>
    <row r="5133" spans="1:17" x14ac:dyDescent="0.35">
      <c r="A5133" s="571">
        <v>9</v>
      </c>
      <c r="B5133" s="581">
        <v>31</v>
      </c>
      <c r="C5133" s="580">
        <v>30.04</v>
      </c>
      <c r="D5133" s="575">
        <v>30.32</v>
      </c>
      <c r="E5133" s="583">
        <v>34</v>
      </c>
      <c r="F5133" s="580">
        <v>21.2</v>
      </c>
      <c r="G5133" s="580">
        <v>92</v>
      </c>
      <c r="H5133" s="580">
        <v>43</v>
      </c>
      <c r="I5133" s="580">
        <v>5.5</v>
      </c>
      <c r="J5133" s="580">
        <v>6.46</v>
      </c>
      <c r="K5133" s="580">
        <v>1.22</v>
      </c>
      <c r="L5133" s="580">
        <v>0.53</v>
      </c>
      <c r="M5133" s="583">
        <f>AVERAGE(K5133:L5133)</f>
        <v>0.875</v>
      </c>
      <c r="N5133" s="917">
        <v>0</v>
      </c>
      <c r="O5133" s="909">
        <v>0</v>
      </c>
      <c r="P5133" s="627"/>
      <c r="Q5133" s="634"/>
    </row>
    <row r="5134" spans="1:17" ht="15" thickBot="1" x14ac:dyDescent="0.4">
      <c r="A5134" s="585">
        <v>10</v>
      </c>
      <c r="B5134" s="580">
        <v>31.72</v>
      </c>
      <c r="C5134" s="580">
        <v>29.8</v>
      </c>
      <c r="D5134" s="575">
        <v>30.12</v>
      </c>
      <c r="E5134" s="580">
        <v>33.200000000000003</v>
      </c>
      <c r="F5134" s="583">
        <v>20.399999999999999</v>
      </c>
      <c r="G5134" s="580">
        <v>88</v>
      </c>
      <c r="H5134" s="580">
        <v>48</v>
      </c>
      <c r="I5134" s="583">
        <v>4</v>
      </c>
      <c r="J5134" s="580">
        <v>4.9000000000000004</v>
      </c>
      <c r="K5134" s="580">
        <v>0.76</v>
      </c>
      <c r="L5134" s="581">
        <v>0.57999999999999996</v>
      </c>
      <c r="M5134" s="583">
        <f>AVERAGE(K5134:L5134)</f>
        <v>0.66999999999999993</v>
      </c>
      <c r="N5134" s="917">
        <v>0</v>
      </c>
      <c r="O5134" s="909">
        <v>0</v>
      </c>
      <c r="P5134" s="627"/>
      <c r="Q5134" s="634"/>
    </row>
    <row r="5135" spans="1:17" ht="15" thickBot="1" x14ac:dyDescent="0.4">
      <c r="A5135" s="597" t="s">
        <v>16</v>
      </c>
      <c r="B5135" s="608">
        <f t="shared" ref="B5135:M5135" si="979">SUM(B5125:B5134)</f>
        <v>366.03999999999996</v>
      </c>
      <c r="C5135" s="608">
        <f t="shared" si="979"/>
        <v>314.32000000000005</v>
      </c>
      <c r="D5135" s="608">
        <f t="shared" si="979"/>
        <v>314.04000000000002</v>
      </c>
      <c r="E5135" s="608">
        <f t="shared" si="979"/>
        <v>367</v>
      </c>
      <c r="F5135" s="608">
        <f t="shared" si="979"/>
        <v>209.6</v>
      </c>
      <c r="G5135" s="608">
        <f t="shared" si="979"/>
        <v>856</v>
      </c>
      <c r="H5135" s="608">
        <f t="shared" si="979"/>
        <v>418</v>
      </c>
      <c r="I5135" s="608">
        <f t="shared" si="979"/>
        <v>61.5</v>
      </c>
      <c r="J5135" s="608">
        <f t="shared" si="979"/>
        <v>67.039999999999992</v>
      </c>
      <c r="K5135" s="608">
        <f t="shared" si="979"/>
        <v>12.129999999999999</v>
      </c>
      <c r="L5135" s="608">
        <f t="shared" si="979"/>
        <v>5.46</v>
      </c>
      <c r="M5135" s="608">
        <f t="shared" si="979"/>
        <v>11.950000000000001</v>
      </c>
      <c r="N5135" s="608"/>
      <c r="O5135" s="608"/>
      <c r="P5135" s="627"/>
      <c r="Q5135" s="634"/>
    </row>
    <row r="5136" spans="1:17" ht="15" thickBot="1" x14ac:dyDescent="0.4">
      <c r="A5136" s="597" t="s">
        <v>18</v>
      </c>
      <c r="B5136" s="609">
        <f t="shared" ref="B5136:M5136" si="980">AVERAGE(B5125:B5134)</f>
        <v>36.603999999999999</v>
      </c>
      <c r="C5136" s="609">
        <f t="shared" si="980"/>
        <v>31.432000000000006</v>
      </c>
      <c r="D5136" s="609">
        <f t="shared" si="980"/>
        <v>31.404000000000003</v>
      </c>
      <c r="E5136" s="609">
        <f t="shared" si="980"/>
        <v>36.700000000000003</v>
      </c>
      <c r="F5136" s="609">
        <f t="shared" si="980"/>
        <v>20.96</v>
      </c>
      <c r="G5136" s="609">
        <f t="shared" si="980"/>
        <v>85.6</v>
      </c>
      <c r="H5136" s="609">
        <f t="shared" si="980"/>
        <v>41.8</v>
      </c>
      <c r="I5136" s="609">
        <f t="shared" si="980"/>
        <v>6.15</v>
      </c>
      <c r="J5136" s="609">
        <f t="shared" si="980"/>
        <v>6.7039999999999988</v>
      </c>
      <c r="K5136" s="609">
        <f t="shared" si="980"/>
        <v>1.2129999999999999</v>
      </c>
      <c r="L5136" s="609">
        <f t="shared" si="980"/>
        <v>0.54600000000000004</v>
      </c>
      <c r="M5136" s="609">
        <f t="shared" si="980"/>
        <v>1.1950000000000001</v>
      </c>
      <c r="N5136" s="609"/>
      <c r="O5136" s="609"/>
      <c r="P5136" s="627"/>
      <c r="Q5136" s="634"/>
    </row>
    <row r="5137" spans="1:17" x14ac:dyDescent="0.35">
      <c r="A5137" s="603">
        <v>11</v>
      </c>
      <c r="B5137" s="581">
        <v>33.76</v>
      </c>
      <c r="C5137" s="580">
        <v>30.08</v>
      </c>
      <c r="D5137" s="574">
        <v>30.12</v>
      </c>
      <c r="E5137" s="583">
        <v>35.4</v>
      </c>
      <c r="F5137" s="583">
        <v>21.6</v>
      </c>
      <c r="G5137" s="580">
        <v>92</v>
      </c>
      <c r="H5137" s="580">
        <v>42</v>
      </c>
      <c r="I5137" s="583">
        <v>6</v>
      </c>
      <c r="J5137" s="580">
        <v>5.54</v>
      </c>
      <c r="K5137" s="580">
        <v>0.94</v>
      </c>
      <c r="L5137" s="581">
        <v>0.21</v>
      </c>
      <c r="M5137" s="691">
        <f t="shared" ref="M5137:M5146" si="981">AVERAGE(K5137:L5137)</f>
        <v>0.57499999999999996</v>
      </c>
      <c r="N5137" s="917">
        <v>0</v>
      </c>
      <c r="O5137" s="909">
        <v>0</v>
      </c>
      <c r="P5137" s="627"/>
      <c r="Q5137" s="634"/>
    </row>
    <row r="5138" spans="1:17" x14ac:dyDescent="0.35">
      <c r="A5138" s="571">
        <v>12</v>
      </c>
      <c r="B5138" s="581">
        <v>39.479999999999997</v>
      </c>
      <c r="C5138" s="580">
        <v>31</v>
      </c>
      <c r="D5138" s="574">
        <v>30.4</v>
      </c>
      <c r="E5138" s="583">
        <v>37</v>
      </c>
      <c r="F5138" s="580">
        <v>21.2</v>
      </c>
      <c r="G5138" s="580">
        <v>79</v>
      </c>
      <c r="H5138" s="580">
        <v>42</v>
      </c>
      <c r="I5138" s="583">
        <v>10.72</v>
      </c>
      <c r="J5138" s="580">
        <v>11.1</v>
      </c>
      <c r="K5138" s="580">
        <v>1.1499999999999999</v>
      </c>
      <c r="L5138" s="581">
        <v>1.86</v>
      </c>
      <c r="M5138" s="691">
        <f t="shared" si="981"/>
        <v>1.5049999999999999</v>
      </c>
      <c r="N5138" s="917">
        <v>0</v>
      </c>
      <c r="O5138" s="909">
        <v>0</v>
      </c>
      <c r="P5138" s="627"/>
      <c r="Q5138" s="634"/>
    </row>
    <row r="5139" spans="1:17" x14ac:dyDescent="0.35">
      <c r="A5139" s="571">
        <v>13</v>
      </c>
      <c r="B5139" s="580">
        <v>41.88</v>
      </c>
      <c r="C5139" s="580">
        <v>32.159999999999997</v>
      </c>
      <c r="D5139" s="574">
        <v>31.2</v>
      </c>
      <c r="E5139" s="583">
        <v>36.4</v>
      </c>
      <c r="F5139" s="583">
        <v>20.8</v>
      </c>
      <c r="G5139" s="580">
        <v>61</v>
      </c>
      <c r="H5139" s="580">
        <v>38</v>
      </c>
      <c r="I5139" s="583">
        <v>7</v>
      </c>
      <c r="J5139" s="580">
        <v>5.52</v>
      </c>
      <c r="K5139" s="580">
        <v>1.37</v>
      </c>
      <c r="L5139" s="581">
        <v>0.33</v>
      </c>
      <c r="M5139" s="691">
        <f t="shared" si="981"/>
        <v>0.85000000000000009</v>
      </c>
      <c r="N5139" s="917">
        <v>0</v>
      </c>
      <c r="O5139" s="909">
        <v>0</v>
      </c>
      <c r="P5139" s="627"/>
      <c r="Q5139" s="915"/>
    </row>
    <row r="5140" spans="1:17" x14ac:dyDescent="0.35">
      <c r="A5140" s="571">
        <v>14</v>
      </c>
      <c r="B5140" s="580">
        <v>38.6</v>
      </c>
      <c r="C5140" s="581">
        <v>32.159999999999997</v>
      </c>
      <c r="D5140" s="574">
        <v>31.8</v>
      </c>
      <c r="E5140" s="583">
        <v>38.200000000000003</v>
      </c>
      <c r="F5140" s="583">
        <v>23.2</v>
      </c>
      <c r="G5140" s="580">
        <v>80</v>
      </c>
      <c r="H5140" s="580">
        <v>42</v>
      </c>
      <c r="I5140" s="580">
        <v>8</v>
      </c>
      <c r="J5140" s="581">
        <v>7.72</v>
      </c>
      <c r="K5140" s="580">
        <v>1.64</v>
      </c>
      <c r="L5140" s="581">
        <v>0.84</v>
      </c>
      <c r="M5140" s="691">
        <f t="shared" si="981"/>
        <v>1.24</v>
      </c>
      <c r="N5140" s="917">
        <v>0</v>
      </c>
      <c r="O5140" s="909">
        <v>0</v>
      </c>
      <c r="P5140" s="627"/>
      <c r="Q5140" s="634"/>
    </row>
    <row r="5141" spans="1:17" x14ac:dyDescent="0.35">
      <c r="A5141" s="571">
        <v>15</v>
      </c>
      <c r="B5141" s="581">
        <v>37</v>
      </c>
      <c r="C5141" s="581">
        <v>31.92</v>
      </c>
      <c r="D5141" s="574">
        <v>31.44</v>
      </c>
      <c r="E5141" s="583">
        <v>36.799999999999997</v>
      </c>
      <c r="F5141" s="583">
        <v>22.8</v>
      </c>
      <c r="G5141" s="580">
        <v>80</v>
      </c>
      <c r="H5141" s="580">
        <v>44</v>
      </c>
      <c r="I5141" s="580">
        <v>6.4</v>
      </c>
      <c r="J5141" s="580">
        <v>5.2</v>
      </c>
      <c r="K5141" s="580">
        <v>1.22</v>
      </c>
      <c r="L5141" s="581">
        <v>1.63</v>
      </c>
      <c r="M5141" s="691">
        <f t="shared" si="981"/>
        <v>1.4249999999999998</v>
      </c>
      <c r="N5141" s="917">
        <v>0</v>
      </c>
      <c r="O5141" s="909">
        <v>6.6</v>
      </c>
      <c r="P5141" s="627"/>
      <c r="Q5141" s="634"/>
    </row>
    <row r="5142" spans="1:17" x14ac:dyDescent="0.35">
      <c r="A5142" s="571">
        <v>16</v>
      </c>
      <c r="B5142" s="580">
        <v>29.76</v>
      </c>
      <c r="C5142" s="580">
        <v>30.16</v>
      </c>
      <c r="D5142" s="574">
        <v>31.16</v>
      </c>
      <c r="E5142" s="583">
        <v>37.4</v>
      </c>
      <c r="F5142" s="580">
        <v>21.8</v>
      </c>
      <c r="G5142" s="580">
        <v>92</v>
      </c>
      <c r="H5142" s="580">
        <v>61</v>
      </c>
      <c r="I5142" s="580">
        <v>3</v>
      </c>
      <c r="J5142" s="580">
        <v>4.04</v>
      </c>
      <c r="K5142" s="580">
        <v>0.72</v>
      </c>
      <c r="L5142" s="581">
        <v>0.41</v>
      </c>
      <c r="M5142" s="691">
        <f t="shared" si="981"/>
        <v>0.56499999999999995</v>
      </c>
      <c r="N5142" s="917">
        <v>0</v>
      </c>
      <c r="O5142" s="909">
        <v>0</v>
      </c>
      <c r="P5142" s="627"/>
      <c r="Q5142" s="634"/>
    </row>
    <row r="5143" spans="1:17" x14ac:dyDescent="0.35">
      <c r="A5143" s="580">
        <v>17</v>
      </c>
      <c r="B5143" s="691">
        <v>35</v>
      </c>
      <c r="C5143" s="627">
        <v>31</v>
      </c>
      <c r="D5143" s="627">
        <v>30.44</v>
      </c>
      <c r="E5143" s="627">
        <v>36</v>
      </c>
      <c r="F5143" s="627">
        <v>21.8</v>
      </c>
      <c r="G5143" s="627">
        <v>96</v>
      </c>
      <c r="H5143" s="627">
        <v>38</v>
      </c>
      <c r="I5143" s="627">
        <v>5.6</v>
      </c>
      <c r="J5143" s="627">
        <v>6.74</v>
      </c>
      <c r="K5143" s="627">
        <v>0.94</v>
      </c>
      <c r="L5143" s="627">
        <v>0.65</v>
      </c>
      <c r="M5143" s="627">
        <f t="shared" si="981"/>
        <v>0.79499999999999993</v>
      </c>
      <c r="N5143" s="627"/>
      <c r="O5143" s="583">
        <v>0</v>
      </c>
      <c r="P5143" s="627"/>
      <c r="Q5143" s="634"/>
    </row>
    <row r="5144" spans="1:17" x14ac:dyDescent="0.35">
      <c r="A5144" s="580">
        <v>18</v>
      </c>
      <c r="B5144" s="691">
        <v>32</v>
      </c>
      <c r="C5144" s="627">
        <v>31</v>
      </c>
      <c r="D5144" s="627">
        <v>30.92</v>
      </c>
      <c r="E5144" s="627">
        <v>35.200000000000003</v>
      </c>
      <c r="F5144" s="627">
        <v>23.4</v>
      </c>
      <c r="G5144" s="627">
        <v>77</v>
      </c>
      <c r="H5144" s="627">
        <v>44</v>
      </c>
      <c r="I5144" s="627">
        <v>7.7</v>
      </c>
      <c r="J5144" s="627">
        <v>8.1999999999999993</v>
      </c>
      <c r="K5144" s="627">
        <v>1.54</v>
      </c>
      <c r="L5144" s="627">
        <v>0.26</v>
      </c>
      <c r="M5144" s="627">
        <f t="shared" si="981"/>
        <v>0.9</v>
      </c>
      <c r="N5144" s="574">
        <v>0</v>
      </c>
      <c r="O5144" s="583">
        <v>0</v>
      </c>
      <c r="P5144" s="627"/>
      <c r="Q5144" s="634"/>
    </row>
    <row r="5145" spans="1:17" x14ac:dyDescent="0.35">
      <c r="A5145" s="571">
        <v>19</v>
      </c>
      <c r="B5145" s="581">
        <v>37.200000000000003</v>
      </c>
      <c r="C5145" s="581">
        <v>31.16</v>
      </c>
      <c r="D5145" s="574">
        <v>31.12</v>
      </c>
      <c r="E5145" s="580">
        <v>38.200000000000003</v>
      </c>
      <c r="F5145" s="583">
        <v>22.8</v>
      </c>
      <c r="G5145" s="580">
        <v>79</v>
      </c>
      <c r="H5145" s="580">
        <v>42</v>
      </c>
      <c r="I5145" s="583">
        <v>7.3</v>
      </c>
      <c r="J5145" s="581">
        <v>6.88</v>
      </c>
      <c r="K5145" s="580">
        <v>1.2</v>
      </c>
      <c r="L5145" s="581">
        <v>0.56000000000000005</v>
      </c>
      <c r="M5145" s="691">
        <f t="shared" si="981"/>
        <v>0.88</v>
      </c>
      <c r="N5145" s="917">
        <v>0</v>
      </c>
      <c r="O5145" s="909">
        <v>0</v>
      </c>
      <c r="P5145" s="627"/>
      <c r="Q5145" s="634"/>
    </row>
    <row r="5146" spans="1:17" ht="15" thickBot="1" x14ac:dyDescent="0.4">
      <c r="A5146" s="585">
        <v>20</v>
      </c>
      <c r="B5146" s="580">
        <v>32.479999999999997</v>
      </c>
      <c r="C5146" s="580">
        <v>30.48</v>
      </c>
      <c r="D5146" s="574">
        <v>30.96</v>
      </c>
      <c r="E5146" s="583">
        <v>38.200000000000003</v>
      </c>
      <c r="F5146" s="583">
        <v>23.8</v>
      </c>
      <c r="G5146" s="580">
        <v>70</v>
      </c>
      <c r="H5146" s="580">
        <v>47</v>
      </c>
      <c r="I5146" s="583">
        <v>7</v>
      </c>
      <c r="J5146" s="581">
        <v>7.84</v>
      </c>
      <c r="K5146" s="581">
        <v>1.19</v>
      </c>
      <c r="L5146" s="581">
        <v>0.84</v>
      </c>
      <c r="M5146" s="691">
        <f t="shared" si="981"/>
        <v>1.0149999999999999</v>
      </c>
      <c r="N5146" s="917">
        <v>0</v>
      </c>
      <c r="O5146" s="909">
        <v>0</v>
      </c>
      <c r="P5146" s="627"/>
      <c r="Q5146" s="634"/>
    </row>
    <row r="5147" spans="1:17" ht="15" thickBot="1" x14ac:dyDescent="0.4">
      <c r="A5147" s="597" t="s">
        <v>16</v>
      </c>
      <c r="B5147" s="598">
        <f t="shared" ref="B5147:M5147" si="982">SUM(B5137:B5146)</f>
        <v>357.16</v>
      </c>
      <c r="C5147" s="598">
        <f t="shared" si="982"/>
        <v>311.12</v>
      </c>
      <c r="D5147" s="598">
        <f t="shared" si="982"/>
        <v>309.56</v>
      </c>
      <c r="E5147" s="598">
        <f t="shared" si="982"/>
        <v>368.8</v>
      </c>
      <c r="F5147" s="598">
        <f t="shared" si="982"/>
        <v>223.20000000000005</v>
      </c>
      <c r="G5147" s="598">
        <f t="shared" si="982"/>
        <v>806</v>
      </c>
      <c r="H5147" s="598">
        <f t="shared" si="982"/>
        <v>440</v>
      </c>
      <c r="I5147" s="598">
        <f t="shared" si="982"/>
        <v>68.72</v>
      </c>
      <c r="J5147" s="598">
        <f t="shared" si="982"/>
        <v>68.78</v>
      </c>
      <c r="K5147" s="598">
        <f t="shared" si="982"/>
        <v>11.909999999999998</v>
      </c>
      <c r="L5147" s="598">
        <f t="shared" si="982"/>
        <v>7.59</v>
      </c>
      <c r="M5147" s="598">
        <f t="shared" si="982"/>
        <v>9.7500000000000018</v>
      </c>
      <c r="N5147" s="598"/>
      <c r="O5147" s="598"/>
      <c r="P5147" s="627"/>
      <c r="Q5147" s="634"/>
    </row>
    <row r="5148" spans="1:17" ht="15" thickBot="1" x14ac:dyDescent="0.4">
      <c r="A5148" s="597" t="s">
        <v>18</v>
      </c>
      <c r="B5148" s="602">
        <f t="shared" ref="B5148:M5148" si="983">AVERAGE(B5137:B5146)</f>
        <v>35.716000000000001</v>
      </c>
      <c r="C5148" s="602">
        <f t="shared" si="983"/>
        <v>31.112000000000002</v>
      </c>
      <c r="D5148" s="602">
        <f t="shared" si="983"/>
        <v>30.956</v>
      </c>
      <c r="E5148" s="602">
        <f t="shared" si="983"/>
        <v>36.880000000000003</v>
      </c>
      <c r="F5148" s="602">
        <f t="shared" si="983"/>
        <v>22.320000000000004</v>
      </c>
      <c r="G5148" s="602">
        <f t="shared" si="983"/>
        <v>80.599999999999994</v>
      </c>
      <c r="H5148" s="602">
        <f t="shared" si="983"/>
        <v>44</v>
      </c>
      <c r="I5148" s="602">
        <f t="shared" si="983"/>
        <v>6.8719999999999999</v>
      </c>
      <c r="J5148" s="602">
        <f t="shared" si="983"/>
        <v>6.8780000000000001</v>
      </c>
      <c r="K5148" s="602">
        <f t="shared" si="983"/>
        <v>1.1909999999999998</v>
      </c>
      <c r="L5148" s="602">
        <f t="shared" si="983"/>
        <v>0.75900000000000001</v>
      </c>
      <c r="M5148" s="602">
        <f t="shared" si="983"/>
        <v>0.9750000000000002</v>
      </c>
      <c r="N5148" s="602"/>
      <c r="O5148" s="602"/>
      <c r="P5148" s="627"/>
      <c r="Q5148" s="634"/>
    </row>
    <row r="5149" spans="1:17" x14ac:dyDescent="0.35">
      <c r="A5149" s="612">
        <v>21</v>
      </c>
      <c r="B5149" s="580">
        <v>39.56</v>
      </c>
      <c r="C5149" s="581">
        <v>31.4</v>
      </c>
      <c r="D5149" s="574">
        <v>30.06</v>
      </c>
      <c r="E5149" s="583">
        <v>38.200000000000003</v>
      </c>
      <c r="F5149" s="583">
        <v>23.8</v>
      </c>
      <c r="G5149" s="580">
        <v>80</v>
      </c>
      <c r="H5149" s="580">
        <v>37</v>
      </c>
      <c r="I5149" s="580">
        <v>8</v>
      </c>
      <c r="J5149" s="580">
        <v>10.06</v>
      </c>
      <c r="K5149" s="580">
        <v>1.46</v>
      </c>
      <c r="L5149" s="580">
        <v>0.54</v>
      </c>
      <c r="M5149" s="691">
        <f t="shared" ref="M5149:M5159" si="984">AVERAGE(K5149:L5149)</f>
        <v>1</v>
      </c>
      <c r="N5149" s="916">
        <v>0</v>
      </c>
      <c r="O5149" s="909">
        <v>0</v>
      </c>
      <c r="P5149" s="627"/>
      <c r="Q5149" s="634"/>
    </row>
    <row r="5150" spans="1:17" x14ac:dyDescent="0.35">
      <c r="A5150" s="594">
        <v>22</v>
      </c>
      <c r="B5150" s="581">
        <v>39.04</v>
      </c>
      <c r="C5150" s="581">
        <v>31.96</v>
      </c>
      <c r="D5150" s="574">
        <v>31.48</v>
      </c>
      <c r="E5150" s="583">
        <v>38.4</v>
      </c>
      <c r="F5150" s="583">
        <v>22.8</v>
      </c>
      <c r="G5150" s="580">
        <v>84</v>
      </c>
      <c r="H5150" s="580">
        <v>38</v>
      </c>
      <c r="I5150" s="580">
        <v>8.1999999999999993</v>
      </c>
      <c r="J5150" s="581">
        <v>10.16</v>
      </c>
      <c r="K5150" s="580">
        <v>1.38</v>
      </c>
      <c r="L5150" s="580">
        <v>0.61</v>
      </c>
      <c r="M5150" s="691">
        <f t="shared" si="984"/>
        <v>0.99499999999999988</v>
      </c>
      <c r="N5150" s="916">
        <v>0</v>
      </c>
      <c r="O5150" s="909">
        <v>0</v>
      </c>
      <c r="P5150" s="627"/>
      <c r="Q5150" s="634"/>
    </row>
    <row r="5151" spans="1:17" x14ac:dyDescent="0.35">
      <c r="A5151" s="594">
        <v>23</v>
      </c>
      <c r="B5151" s="580">
        <v>38.159999999999997</v>
      </c>
      <c r="C5151" s="580">
        <v>31.92</v>
      </c>
      <c r="D5151" s="574">
        <v>31.48</v>
      </c>
      <c r="E5151" s="583">
        <v>40</v>
      </c>
      <c r="F5151" s="583">
        <v>22.4</v>
      </c>
      <c r="G5151" s="580">
        <v>75</v>
      </c>
      <c r="H5151" s="580">
        <v>41</v>
      </c>
      <c r="I5151" s="580">
        <v>8.5</v>
      </c>
      <c r="J5151" s="580">
        <v>7.32</v>
      </c>
      <c r="K5151" s="580">
        <v>1.34</v>
      </c>
      <c r="L5151" s="580">
        <v>0.5</v>
      </c>
      <c r="M5151" s="691">
        <f t="shared" si="984"/>
        <v>0.92</v>
      </c>
      <c r="N5151" s="916">
        <v>0</v>
      </c>
      <c r="O5151" s="909">
        <v>0</v>
      </c>
      <c r="P5151" s="627"/>
      <c r="Q5151" s="634"/>
    </row>
    <row r="5152" spans="1:17" x14ac:dyDescent="0.35">
      <c r="A5152" s="594">
        <v>24</v>
      </c>
      <c r="B5152" s="580">
        <v>41.96</v>
      </c>
      <c r="C5152" s="580">
        <v>32.479999999999997</v>
      </c>
      <c r="D5152" s="574">
        <v>31.84</v>
      </c>
      <c r="E5152" s="583">
        <v>37.6</v>
      </c>
      <c r="F5152" s="583">
        <v>22.2</v>
      </c>
      <c r="G5152" s="580">
        <v>60</v>
      </c>
      <c r="H5152" s="580">
        <v>37</v>
      </c>
      <c r="I5152" s="583">
        <v>7</v>
      </c>
      <c r="J5152" s="580">
        <v>8.9600000000000009</v>
      </c>
      <c r="K5152" s="580">
        <v>1.7</v>
      </c>
      <c r="L5152" s="581">
        <v>0.39</v>
      </c>
      <c r="M5152" s="691">
        <f t="shared" si="984"/>
        <v>1.0449999999999999</v>
      </c>
      <c r="N5152" s="916">
        <v>0</v>
      </c>
      <c r="O5152" s="909">
        <v>0</v>
      </c>
      <c r="P5152" s="627"/>
      <c r="Q5152" s="634"/>
    </row>
    <row r="5153" spans="1:17" x14ac:dyDescent="0.35">
      <c r="A5153" s="594">
        <v>25</v>
      </c>
      <c r="B5153" s="581">
        <v>41.42</v>
      </c>
      <c r="C5153" s="580">
        <v>32.76</v>
      </c>
      <c r="D5153" s="574">
        <v>32</v>
      </c>
      <c r="E5153" s="583">
        <v>41.8</v>
      </c>
      <c r="F5153" s="583">
        <v>20.8</v>
      </c>
      <c r="G5153" s="580">
        <v>79</v>
      </c>
      <c r="H5153" s="580">
        <v>36</v>
      </c>
      <c r="I5153" s="583">
        <v>10</v>
      </c>
      <c r="J5153" s="580">
        <v>10.94</v>
      </c>
      <c r="K5153" s="580">
        <v>1.49</v>
      </c>
      <c r="L5153" s="581">
        <v>1.18</v>
      </c>
      <c r="M5153" s="691">
        <f t="shared" si="984"/>
        <v>1.335</v>
      </c>
      <c r="N5153" s="916">
        <v>0</v>
      </c>
      <c r="O5153" s="909">
        <v>0</v>
      </c>
      <c r="P5153" s="627"/>
      <c r="Q5153" s="634"/>
    </row>
    <row r="5154" spans="1:17" x14ac:dyDescent="0.35">
      <c r="A5154" s="594">
        <v>26</v>
      </c>
      <c r="B5154" s="580">
        <v>41.56</v>
      </c>
      <c r="C5154" s="580">
        <v>32.840000000000003</v>
      </c>
      <c r="D5154" s="574">
        <v>32.32</v>
      </c>
      <c r="E5154" s="583">
        <v>41</v>
      </c>
      <c r="F5154" s="580">
        <v>22.4</v>
      </c>
      <c r="G5154" s="580">
        <v>85</v>
      </c>
      <c r="H5154" s="580">
        <v>36</v>
      </c>
      <c r="I5154" s="583">
        <v>11.08</v>
      </c>
      <c r="J5154" s="581">
        <v>0</v>
      </c>
      <c r="K5154" s="581">
        <v>1.95</v>
      </c>
      <c r="L5154" s="581">
        <v>2.7</v>
      </c>
      <c r="M5154" s="691">
        <f t="shared" si="984"/>
        <v>2.3250000000000002</v>
      </c>
      <c r="N5154" s="916">
        <v>0</v>
      </c>
      <c r="O5154" s="909">
        <v>0</v>
      </c>
      <c r="P5154" s="627"/>
      <c r="Q5154" s="634"/>
    </row>
    <row r="5155" spans="1:17" x14ac:dyDescent="0.35">
      <c r="A5155" s="594">
        <v>27</v>
      </c>
      <c r="B5155" s="580">
        <v>36.76</v>
      </c>
      <c r="C5155" s="580">
        <v>32.200000000000003</v>
      </c>
      <c r="D5155" s="574">
        <v>32.159999999999997</v>
      </c>
      <c r="E5155" s="583">
        <v>38.4</v>
      </c>
      <c r="F5155" s="583">
        <v>21.8</v>
      </c>
      <c r="G5155" s="580">
        <v>63</v>
      </c>
      <c r="H5155" s="580">
        <v>41</v>
      </c>
      <c r="I5155" s="583">
        <v>0</v>
      </c>
      <c r="J5155" s="580">
        <v>10.02</v>
      </c>
      <c r="K5155" s="581">
        <v>1.72</v>
      </c>
      <c r="L5155" s="581">
        <v>0.44</v>
      </c>
      <c r="M5155" s="691">
        <f t="shared" si="984"/>
        <v>1.08</v>
      </c>
      <c r="N5155" s="916">
        <v>0</v>
      </c>
      <c r="O5155" s="909">
        <v>0</v>
      </c>
      <c r="P5155" s="627"/>
      <c r="Q5155" s="634"/>
    </row>
    <row r="5156" spans="1:17" x14ac:dyDescent="0.35">
      <c r="A5156" s="596">
        <v>28</v>
      </c>
      <c r="B5156" s="578">
        <v>38.4</v>
      </c>
      <c r="C5156" s="586">
        <v>32.82</v>
      </c>
      <c r="D5156" s="587">
        <v>31.88</v>
      </c>
      <c r="E5156" s="579">
        <v>39.4</v>
      </c>
      <c r="F5156" s="579">
        <v>22.4</v>
      </c>
      <c r="G5156" s="578">
        <v>80</v>
      </c>
      <c r="H5156" s="578">
        <v>39</v>
      </c>
      <c r="I5156" s="578">
        <v>0</v>
      </c>
      <c r="J5156" s="578">
        <v>5.34</v>
      </c>
      <c r="K5156" s="578">
        <v>1.03</v>
      </c>
      <c r="L5156" s="586">
        <v>0.48</v>
      </c>
      <c r="M5156" s="698">
        <f t="shared" si="984"/>
        <v>0.755</v>
      </c>
      <c r="N5156" s="916">
        <v>0</v>
      </c>
      <c r="O5156" s="909">
        <v>0</v>
      </c>
      <c r="P5156" s="627"/>
      <c r="Q5156" s="634"/>
    </row>
    <row r="5157" spans="1:17" x14ac:dyDescent="0.35">
      <c r="A5157" s="906">
        <v>29</v>
      </c>
      <c r="B5157" s="578">
        <v>36.479999999999997</v>
      </c>
      <c r="C5157" s="586">
        <v>32.56</v>
      </c>
      <c r="D5157" s="587">
        <v>32.119999999999997</v>
      </c>
      <c r="E5157" s="579">
        <v>39</v>
      </c>
      <c r="F5157" s="579">
        <v>22.2</v>
      </c>
      <c r="G5157" s="578">
        <v>77</v>
      </c>
      <c r="H5157" s="578">
        <v>42</v>
      </c>
      <c r="I5157" s="578">
        <v>0</v>
      </c>
      <c r="J5157" s="578">
        <v>6.12</v>
      </c>
      <c r="K5157" s="578">
        <v>1.2</v>
      </c>
      <c r="L5157" s="586">
        <v>0.86</v>
      </c>
      <c r="M5157" s="698">
        <f t="shared" si="984"/>
        <v>1.03</v>
      </c>
      <c r="N5157" s="916">
        <v>0</v>
      </c>
      <c r="O5157" s="909">
        <v>0</v>
      </c>
      <c r="P5157" s="627"/>
      <c r="Q5157" s="634"/>
    </row>
    <row r="5158" spans="1:17" x14ac:dyDescent="0.35">
      <c r="A5158" s="906">
        <v>30</v>
      </c>
      <c r="B5158" s="578">
        <v>30.28</v>
      </c>
      <c r="C5158" s="586">
        <v>31.68</v>
      </c>
      <c r="D5158" s="587">
        <v>31.84</v>
      </c>
      <c r="E5158" s="579">
        <v>35.4</v>
      </c>
      <c r="F5158" s="579">
        <v>23.4</v>
      </c>
      <c r="G5158" s="578">
        <v>84</v>
      </c>
      <c r="H5158" s="578">
        <v>66</v>
      </c>
      <c r="I5158" s="578">
        <v>0</v>
      </c>
      <c r="J5158" s="578">
        <v>3.34</v>
      </c>
      <c r="K5158" s="578">
        <v>1.26</v>
      </c>
      <c r="L5158" s="586">
        <v>0.25</v>
      </c>
      <c r="M5158" s="698">
        <f t="shared" si="984"/>
        <v>0.755</v>
      </c>
      <c r="N5158" s="916">
        <v>0</v>
      </c>
      <c r="O5158" s="909">
        <v>0</v>
      </c>
      <c r="P5158" s="627"/>
      <c r="Q5158" s="634"/>
    </row>
    <row r="5159" spans="1:17" x14ac:dyDescent="0.35">
      <c r="A5159" s="906">
        <v>31</v>
      </c>
      <c r="B5159" s="578">
        <v>33.44</v>
      </c>
      <c r="C5159" s="586">
        <v>30.84</v>
      </c>
      <c r="D5159" s="587">
        <v>31.08</v>
      </c>
      <c r="E5159" s="579">
        <v>34</v>
      </c>
      <c r="F5159" s="579">
        <v>22.4</v>
      </c>
      <c r="G5159" s="578">
        <v>92</v>
      </c>
      <c r="H5159" s="578">
        <v>50</v>
      </c>
      <c r="I5159" s="578">
        <v>0</v>
      </c>
      <c r="J5159" s="578">
        <v>3.94</v>
      </c>
      <c r="K5159" s="578">
        <v>1.27</v>
      </c>
      <c r="L5159" s="586">
        <v>0.75</v>
      </c>
      <c r="M5159" s="698">
        <f t="shared" si="984"/>
        <v>1.01</v>
      </c>
      <c r="N5159" s="916">
        <v>0</v>
      </c>
      <c r="O5159" s="912">
        <v>5.5</v>
      </c>
      <c r="P5159" s="627"/>
      <c r="Q5159" s="634"/>
    </row>
    <row r="5160" spans="1:17" x14ac:dyDescent="0.35">
      <c r="A5160" s="580" t="s">
        <v>16</v>
      </c>
      <c r="B5160" s="580">
        <f t="shared" ref="B5160:M5160" si="985">SUM(B5149:B5159)</f>
        <v>417.06</v>
      </c>
      <c r="C5160" s="581">
        <f t="shared" si="985"/>
        <v>353.46</v>
      </c>
      <c r="D5160" s="907">
        <f t="shared" si="985"/>
        <v>348.25999999999993</v>
      </c>
      <c r="E5160" s="583">
        <f t="shared" si="985"/>
        <v>423.19999999999993</v>
      </c>
      <c r="F5160" s="583">
        <f t="shared" si="985"/>
        <v>246.60000000000002</v>
      </c>
      <c r="G5160" s="580">
        <f t="shared" si="985"/>
        <v>859</v>
      </c>
      <c r="H5160" s="580">
        <f t="shared" si="985"/>
        <v>463</v>
      </c>
      <c r="I5160" s="580">
        <f t="shared" si="985"/>
        <v>52.78</v>
      </c>
      <c r="J5160" s="580">
        <f t="shared" si="985"/>
        <v>76.2</v>
      </c>
      <c r="K5160" s="580">
        <f t="shared" si="985"/>
        <v>15.799999999999999</v>
      </c>
      <c r="L5160" s="580">
        <f t="shared" si="985"/>
        <v>8.6999999999999993</v>
      </c>
      <c r="M5160" s="583">
        <f t="shared" si="985"/>
        <v>12.25</v>
      </c>
      <c r="N5160" s="580"/>
      <c r="O5160" s="583">
        <f>SUM(O5125:O5159)</f>
        <v>17.100000000000001</v>
      </c>
      <c r="P5160" s="627"/>
      <c r="Q5160" s="634"/>
    </row>
    <row r="5161" spans="1:17" x14ac:dyDescent="0.35">
      <c r="A5161" s="580" t="s">
        <v>18</v>
      </c>
      <c r="B5161" s="581">
        <f t="shared" ref="B5161:M5161" si="986">AVERAGE(B5149:B5159)</f>
        <v>37.914545454545454</v>
      </c>
      <c r="C5161" s="581">
        <f t="shared" si="986"/>
        <v>32.132727272727273</v>
      </c>
      <c r="D5161" s="581">
        <f t="shared" si="986"/>
        <v>31.659999999999993</v>
      </c>
      <c r="E5161" s="581">
        <f t="shared" si="986"/>
        <v>38.472727272727269</v>
      </c>
      <c r="F5161" s="581">
        <f t="shared" si="986"/>
        <v>22.418181818181822</v>
      </c>
      <c r="G5161" s="581">
        <f t="shared" si="986"/>
        <v>78.090909090909093</v>
      </c>
      <c r="H5161" s="581">
        <f t="shared" si="986"/>
        <v>42.090909090909093</v>
      </c>
      <c r="I5161" s="581">
        <f t="shared" si="986"/>
        <v>4.7981818181818179</v>
      </c>
      <c r="J5161" s="581">
        <f t="shared" si="986"/>
        <v>6.9272727272727277</v>
      </c>
      <c r="K5161" s="581">
        <f t="shared" si="986"/>
        <v>1.4363636363636363</v>
      </c>
      <c r="L5161" s="581">
        <f t="shared" si="986"/>
        <v>0.79090909090909089</v>
      </c>
      <c r="M5161" s="581">
        <f t="shared" si="986"/>
        <v>1.1136363636363635</v>
      </c>
      <c r="N5161" s="581"/>
      <c r="O5161" s="581"/>
      <c r="P5161" s="627"/>
      <c r="Q5161" s="634"/>
    </row>
    <row r="5162" spans="1:17" x14ac:dyDescent="0.35">
      <c r="A5162" s="580" t="s">
        <v>20</v>
      </c>
      <c r="B5162" s="583">
        <f t="shared" ref="B5162:M5162" si="987">B5160+B5147+B5135</f>
        <v>1140.26</v>
      </c>
      <c r="C5162" s="583">
        <f t="shared" si="987"/>
        <v>978.9</v>
      </c>
      <c r="D5162" s="583">
        <f t="shared" si="987"/>
        <v>971.8599999999999</v>
      </c>
      <c r="E5162" s="583">
        <f t="shared" si="987"/>
        <v>1159</v>
      </c>
      <c r="F5162" s="583">
        <f t="shared" si="987"/>
        <v>679.40000000000009</v>
      </c>
      <c r="G5162" s="583">
        <f t="shared" si="987"/>
        <v>2521</v>
      </c>
      <c r="H5162" s="583">
        <f t="shared" si="987"/>
        <v>1321</v>
      </c>
      <c r="I5162" s="583">
        <f t="shared" si="987"/>
        <v>183</v>
      </c>
      <c r="J5162" s="583">
        <f t="shared" si="987"/>
        <v>212.02</v>
      </c>
      <c r="K5162" s="583">
        <f t="shared" si="987"/>
        <v>39.839999999999996</v>
      </c>
      <c r="L5162" s="583">
        <f t="shared" si="987"/>
        <v>21.75</v>
      </c>
      <c r="M5162" s="583">
        <f t="shared" si="987"/>
        <v>33.950000000000003</v>
      </c>
      <c r="N5162" s="583"/>
      <c r="O5162" s="583"/>
      <c r="P5162" s="627"/>
      <c r="Q5162" s="634"/>
    </row>
    <row r="5163" spans="1:17" x14ac:dyDescent="0.35">
      <c r="A5163" s="580" t="s">
        <v>21</v>
      </c>
      <c r="B5163" s="583">
        <f t="shared" ref="B5163:M5163" si="988">B5162/31</f>
        <v>36.782580645161289</v>
      </c>
      <c r="C5163" s="583">
        <f t="shared" si="988"/>
        <v>31.57741935483871</v>
      </c>
      <c r="D5163" s="583">
        <f t="shared" si="988"/>
        <v>31.350322580645159</v>
      </c>
      <c r="E5163" s="583">
        <f t="shared" si="988"/>
        <v>37.387096774193552</v>
      </c>
      <c r="F5163" s="583">
        <f t="shared" si="988"/>
        <v>21.916129032258066</v>
      </c>
      <c r="G5163" s="583">
        <f t="shared" si="988"/>
        <v>81.322580645161295</v>
      </c>
      <c r="H5163" s="583">
        <f t="shared" si="988"/>
        <v>42.612903225806448</v>
      </c>
      <c r="I5163" s="583">
        <f t="shared" si="988"/>
        <v>5.903225806451613</v>
      </c>
      <c r="J5163" s="583">
        <f t="shared" si="988"/>
        <v>6.8393548387096779</v>
      </c>
      <c r="K5163" s="583">
        <f t="shared" si="988"/>
        <v>1.2851612903225804</v>
      </c>
      <c r="L5163" s="583">
        <f t="shared" si="988"/>
        <v>0.70161290322580649</v>
      </c>
      <c r="M5163" s="583">
        <f t="shared" si="988"/>
        <v>1.0951612903225807</v>
      </c>
      <c r="N5163" s="581"/>
      <c r="O5163" s="581"/>
      <c r="P5163" s="627"/>
      <c r="Q5163" s="634"/>
    </row>
    <row r="5164" spans="1:17" x14ac:dyDescent="0.35">
      <c r="A5164" s="589"/>
      <c r="B5164" s="625"/>
      <c r="C5164" s="625"/>
      <c r="D5164" s="591"/>
      <c r="E5164" s="625"/>
      <c r="F5164" s="625"/>
      <c r="G5164" s="625"/>
      <c r="H5164" s="625"/>
      <c r="I5164" s="625"/>
      <c r="J5164" s="625"/>
      <c r="K5164" s="625"/>
      <c r="L5164" s="625"/>
      <c r="M5164" s="625"/>
      <c r="N5164" s="625"/>
      <c r="O5164" s="625"/>
      <c r="P5164" s="634"/>
      <c r="Q5164" s="634"/>
    </row>
    <row r="5165" spans="1:17" x14ac:dyDescent="0.35">
      <c r="A5165" s="634"/>
      <c r="B5165" s="634"/>
      <c r="C5165" s="634"/>
      <c r="D5165" s="634"/>
      <c r="E5165" s="634"/>
      <c r="F5165" s="634"/>
      <c r="G5165" s="634"/>
      <c r="H5165" s="634"/>
      <c r="I5165" s="634"/>
      <c r="J5165" s="634"/>
      <c r="K5165" s="634"/>
      <c r="L5165" s="634"/>
      <c r="M5165" s="634"/>
      <c r="N5165" s="634"/>
      <c r="O5165" s="634"/>
      <c r="P5165" s="634"/>
      <c r="Q5165" s="634"/>
    </row>
    <row r="5166" spans="1:17" ht="27.75" customHeight="1" x14ac:dyDescent="0.35">
      <c r="A5166" s="1611" t="s">
        <v>482</v>
      </c>
      <c r="B5166" s="1611"/>
      <c r="C5166" s="1611"/>
      <c r="D5166" s="1611"/>
      <c r="E5166" s="1611"/>
      <c r="F5166" s="1611"/>
      <c r="G5166" s="1611"/>
      <c r="H5166" s="1611"/>
      <c r="I5166" s="1611"/>
      <c r="J5166" s="1611"/>
      <c r="K5166" s="1611"/>
      <c r="L5166" s="1611"/>
      <c r="M5166" s="1611"/>
      <c r="N5166" s="1611"/>
      <c r="O5166" s="634"/>
      <c r="P5166" s="634"/>
      <c r="Q5166" s="634"/>
    </row>
    <row r="5167" spans="1:17" ht="33.75" customHeight="1" x14ac:dyDescent="0.35">
      <c r="A5167" s="1602" t="s">
        <v>1</v>
      </c>
      <c r="B5167" s="1598" t="s">
        <v>23</v>
      </c>
      <c r="C5167" s="1599"/>
      <c r="D5167" s="1600"/>
      <c r="E5167" s="1598" t="s">
        <v>24</v>
      </c>
      <c r="F5167" s="1600"/>
      <c r="G5167" s="1598" t="s">
        <v>4</v>
      </c>
      <c r="H5167" s="1600"/>
      <c r="I5167" s="630"/>
      <c r="J5167" s="1590" t="s">
        <v>6</v>
      </c>
      <c r="K5167" s="1591"/>
      <c r="L5167" s="1592"/>
      <c r="M5167" s="630" t="s">
        <v>7</v>
      </c>
      <c r="N5167" s="1593" t="s">
        <v>8</v>
      </c>
      <c r="O5167" s="627"/>
      <c r="P5167" s="634"/>
      <c r="Q5167" s="634"/>
    </row>
    <row r="5168" spans="1:17" ht="26" x14ac:dyDescent="0.35">
      <c r="A5168" s="1603"/>
      <c r="B5168" s="630">
        <v>0.05</v>
      </c>
      <c r="C5168" s="630">
        <v>0.1</v>
      </c>
      <c r="D5168" s="630">
        <v>0.2</v>
      </c>
      <c r="E5168" s="630" t="s">
        <v>9</v>
      </c>
      <c r="F5168" s="630" t="s">
        <v>10</v>
      </c>
      <c r="G5168" s="630" t="s">
        <v>9</v>
      </c>
      <c r="H5168" s="630" t="s">
        <v>10</v>
      </c>
      <c r="I5168" s="630" t="s">
        <v>12</v>
      </c>
      <c r="J5168" s="396" t="s">
        <v>13</v>
      </c>
      <c r="K5168" s="396" t="s">
        <v>14</v>
      </c>
      <c r="L5168" s="396" t="s">
        <v>15</v>
      </c>
      <c r="M5168" s="396"/>
      <c r="N5168" s="1579"/>
      <c r="O5168" s="627" t="s">
        <v>191</v>
      </c>
      <c r="P5168" s="634"/>
      <c r="Q5168" s="634"/>
    </row>
    <row r="5169" spans="1:17" x14ac:dyDescent="0.35">
      <c r="A5169" s="603">
        <v>1</v>
      </c>
      <c r="B5169" s="576">
        <v>29.2</v>
      </c>
      <c r="C5169" s="576">
        <v>30.28</v>
      </c>
      <c r="D5169" s="575">
        <v>30.44</v>
      </c>
      <c r="E5169" s="572">
        <v>35.200000000000003</v>
      </c>
      <c r="F5169" s="572">
        <v>21.2</v>
      </c>
      <c r="G5169" s="573">
        <v>96</v>
      </c>
      <c r="H5169" s="573">
        <v>62</v>
      </c>
      <c r="I5169" s="573">
        <v>2.96</v>
      </c>
      <c r="J5169" s="576">
        <v>0.95</v>
      </c>
      <c r="K5169" s="573">
        <v>1.24</v>
      </c>
      <c r="L5169" s="572">
        <f t="shared" ref="L5169:L5178" si="989">AVERAGE(J5169:K5169)</f>
        <v>1.095</v>
      </c>
      <c r="M5169" s="917">
        <v>0</v>
      </c>
      <c r="N5169" s="908">
        <v>1.5</v>
      </c>
      <c r="O5169" s="626"/>
      <c r="P5169" s="634"/>
      <c r="Q5169" s="634"/>
    </row>
    <row r="5170" spans="1:17" x14ac:dyDescent="0.35">
      <c r="A5170" s="571">
        <v>2</v>
      </c>
      <c r="B5170" s="580">
        <v>27.2</v>
      </c>
      <c r="C5170" s="580">
        <v>29.04</v>
      </c>
      <c r="D5170" s="575">
        <v>29.68</v>
      </c>
      <c r="E5170" s="583">
        <v>34.6</v>
      </c>
      <c r="F5170" s="583">
        <v>21.2</v>
      </c>
      <c r="G5170" s="580">
        <v>96</v>
      </c>
      <c r="H5170" s="580">
        <v>67</v>
      </c>
      <c r="I5170" s="580">
        <v>1.78</v>
      </c>
      <c r="J5170" s="580">
        <v>0.88</v>
      </c>
      <c r="K5170" s="580">
        <v>0.27</v>
      </c>
      <c r="L5170" s="583">
        <f t="shared" si="989"/>
        <v>0.57499999999999996</v>
      </c>
      <c r="M5170" s="917">
        <v>0</v>
      </c>
      <c r="N5170" s="909">
        <v>0</v>
      </c>
      <c r="O5170" s="627"/>
      <c r="P5170" s="634"/>
      <c r="Q5170" s="634"/>
    </row>
    <row r="5171" spans="1:17" x14ac:dyDescent="0.35">
      <c r="A5171" s="571">
        <v>3</v>
      </c>
      <c r="B5171" s="581">
        <v>32.92</v>
      </c>
      <c r="C5171" s="580">
        <v>29.92</v>
      </c>
      <c r="D5171" s="575">
        <v>29.68</v>
      </c>
      <c r="E5171" s="583">
        <v>35</v>
      </c>
      <c r="F5171" s="583">
        <v>22.2</v>
      </c>
      <c r="G5171" s="580">
        <v>92</v>
      </c>
      <c r="H5171" s="580">
        <v>42</v>
      </c>
      <c r="I5171" s="580">
        <v>8.6199999999999992</v>
      </c>
      <c r="J5171" s="580">
        <v>1.56</v>
      </c>
      <c r="K5171" s="581">
        <v>0.31</v>
      </c>
      <c r="L5171" s="583">
        <f t="shared" si="989"/>
        <v>0.93500000000000005</v>
      </c>
      <c r="M5171" s="917">
        <v>0</v>
      </c>
      <c r="N5171" s="909">
        <v>0</v>
      </c>
      <c r="O5171" s="627"/>
      <c r="P5171" s="634"/>
      <c r="Q5171" s="634"/>
    </row>
    <row r="5172" spans="1:17" x14ac:dyDescent="0.35">
      <c r="A5172" s="571">
        <v>4</v>
      </c>
      <c r="B5172" s="581">
        <v>36.92</v>
      </c>
      <c r="C5172" s="583">
        <v>31.12</v>
      </c>
      <c r="D5172" s="575">
        <v>30.6</v>
      </c>
      <c r="E5172" s="583">
        <v>40</v>
      </c>
      <c r="F5172" s="583">
        <v>23</v>
      </c>
      <c r="G5172" s="580">
        <v>84</v>
      </c>
      <c r="H5172" s="580">
        <v>37</v>
      </c>
      <c r="I5172" s="580">
        <v>10.98</v>
      </c>
      <c r="J5172" s="580">
        <v>2.21</v>
      </c>
      <c r="K5172" s="581">
        <v>1.42</v>
      </c>
      <c r="L5172" s="583">
        <f t="shared" si="989"/>
        <v>1.8149999999999999</v>
      </c>
      <c r="M5172" s="917">
        <v>0</v>
      </c>
      <c r="N5172" s="909">
        <v>0</v>
      </c>
      <c r="O5172" s="627"/>
      <c r="P5172" s="634"/>
      <c r="Q5172" s="634"/>
    </row>
    <row r="5173" spans="1:17" x14ac:dyDescent="0.35">
      <c r="A5173" s="571">
        <v>5</v>
      </c>
      <c r="B5173" s="580">
        <v>40.56</v>
      </c>
      <c r="C5173" s="580">
        <v>31.76</v>
      </c>
      <c r="D5173" s="575">
        <v>30.68</v>
      </c>
      <c r="E5173" s="583">
        <v>38.799999999999997</v>
      </c>
      <c r="F5173" s="580">
        <v>22.6</v>
      </c>
      <c r="G5173" s="580">
        <v>84</v>
      </c>
      <c r="H5173" s="580">
        <v>37</v>
      </c>
      <c r="I5173" s="580">
        <v>10.44</v>
      </c>
      <c r="J5173" s="580">
        <v>1.77</v>
      </c>
      <c r="K5173" s="581">
        <v>0.72</v>
      </c>
      <c r="L5173" s="583">
        <f t="shared" si="989"/>
        <v>1.2450000000000001</v>
      </c>
      <c r="M5173" s="917">
        <v>0</v>
      </c>
      <c r="N5173" s="909">
        <v>0</v>
      </c>
      <c r="O5173" s="627"/>
      <c r="P5173" s="634"/>
      <c r="Q5173" s="634"/>
    </row>
    <row r="5174" spans="1:17" x14ac:dyDescent="0.35">
      <c r="A5174" s="571">
        <v>6</v>
      </c>
      <c r="B5174" s="583">
        <v>41.68</v>
      </c>
      <c r="C5174" s="581">
        <v>32.08</v>
      </c>
      <c r="D5174" s="575">
        <v>31.12</v>
      </c>
      <c r="E5174" s="583">
        <v>40.6</v>
      </c>
      <c r="F5174" s="583">
        <v>19.399999999999999</v>
      </c>
      <c r="G5174" s="580">
        <v>88</v>
      </c>
      <c r="H5174" s="580">
        <v>33</v>
      </c>
      <c r="I5174" s="580">
        <v>9.34</v>
      </c>
      <c r="J5174" s="581">
        <v>1.9</v>
      </c>
      <c r="K5174" s="581">
        <v>0.43</v>
      </c>
      <c r="L5174" s="583">
        <f t="shared" si="989"/>
        <v>1.165</v>
      </c>
      <c r="M5174" s="917">
        <v>0</v>
      </c>
      <c r="N5174" s="909">
        <v>0</v>
      </c>
      <c r="O5174" s="627"/>
      <c r="P5174" s="634"/>
      <c r="Q5174" s="634"/>
    </row>
    <row r="5175" spans="1:17" x14ac:dyDescent="0.35">
      <c r="A5175" s="571">
        <v>7</v>
      </c>
      <c r="B5175" s="580">
        <v>39.520000000000003</v>
      </c>
      <c r="C5175" s="581">
        <v>32</v>
      </c>
      <c r="D5175" s="575">
        <v>31.88</v>
      </c>
      <c r="E5175" s="583">
        <v>40.4</v>
      </c>
      <c r="F5175" s="583">
        <v>20</v>
      </c>
      <c r="G5175" s="580">
        <v>84</v>
      </c>
      <c r="H5175" s="580">
        <v>36</v>
      </c>
      <c r="I5175" s="580">
        <v>10.9</v>
      </c>
      <c r="J5175" s="580">
        <v>2.1</v>
      </c>
      <c r="K5175" s="581">
        <v>0.38</v>
      </c>
      <c r="L5175" s="583">
        <f t="shared" si="989"/>
        <v>1.24</v>
      </c>
      <c r="M5175" s="917">
        <v>0</v>
      </c>
      <c r="N5175" s="909">
        <v>0</v>
      </c>
      <c r="O5175" s="627"/>
      <c r="P5175" s="634"/>
      <c r="Q5175" s="634"/>
    </row>
    <row r="5176" spans="1:17" x14ac:dyDescent="0.35">
      <c r="A5176" s="571">
        <v>8</v>
      </c>
      <c r="B5176" s="581">
        <v>40.44</v>
      </c>
      <c r="C5176" s="581">
        <v>32.92</v>
      </c>
      <c r="D5176" s="575">
        <v>32.200000000000003</v>
      </c>
      <c r="E5176" s="583">
        <v>37.6</v>
      </c>
      <c r="F5176" s="583">
        <v>21.4</v>
      </c>
      <c r="G5176" s="580">
        <v>77</v>
      </c>
      <c r="H5176" s="580">
        <v>36</v>
      </c>
      <c r="I5176" s="580">
        <v>8.18</v>
      </c>
      <c r="J5176" s="580">
        <v>1.89</v>
      </c>
      <c r="K5176" s="580">
        <v>1.05</v>
      </c>
      <c r="L5176" s="583">
        <f t="shared" si="989"/>
        <v>1.47</v>
      </c>
      <c r="M5176" s="917">
        <v>0</v>
      </c>
      <c r="N5176" s="909">
        <v>0</v>
      </c>
      <c r="O5176" s="627"/>
      <c r="P5176" s="634"/>
      <c r="Q5176" s="634"/>
    </row>
    <row r="5177" spans="1:17" x14ac:dyDescent="0.35">
      <c r="A5177" s="571">
        <v>9</v>
      </c>
      <c r="B5177" s="581">
        <v>38.68</v>
      </c>
      <c r="C5177" s="580">
        <v>33.64</v>
      </c>
      <c r="D5177" s="575">
        <v>32.799999999999997</v>
      </c>
      <c r="E5177" s="583">
        <v>36.799999999999997</v>
      </c>
      <c r="F5177" s="580">
        <v>21.8</v>
      </c>
      <c r="G5177" s="580">
        <v>84</v>
      </c>
      <c r="H5177" s="580">
        <v>37</v>
      </c>
      <c r="I5177" s="580">
        <v>5.29</v>
      </c>
      <c r="J5177" s="580">
        <v>1.3</v>
      </c>
      <c r="K5177" s="580">
        <v>1.61</v>
      </c>
      <c r="L5177" s="583">
        <f t="shared" si="989"/>
        <v>1.4550000000000001</v>
      </c>
      <c r="M5177" s="917">
        <v>0</v>
      </c>
      <c r="N5177" s="909">
        <v>0</v>
      </c>
      <c r="O5177" s="627"/>
      <c r="P5177" s="634"/>
      <c r="Q5177" s="634"/>
    </row>
    <row r="5178" spans="1:17" ht="15" thickBot="1" x14ac:dyDescent="0.4">
      <c r="A5178" s="585">
        <v>10</v>
      </c>
      <c r="B5178" s="580">
        <v>38.96</v>
      </c>
      <c r="C5178" s="580">
        <v>33.479999999999997</v>
      </c>
      <c r="D5178" s="575">
        <v>32.72</v>
      </c>
      <c r="E5178" s="580">
        <v>38.4</v>
      </c>
      <c r="F5178" s="583">
        <v>23.2</v>
      </c>
      <c r="G5178" s="580">
        <v>88</v>
      </c>
      <c r="H5178" s="580">
        <v>35</v>
      </c>
      <c r="I5178" s="580">
        <v>9.48</v>
      </c>
      <c r="J5178" s="580">
        <v>1.115</v>
      </c>
      <c r="K5178" s="581">
        <v>0.44</v>
      </c>
      <c r="L5178" s="583">
        <f t="shared" si="989"/>
        <v>0.77749999999999997</v>
      </c>
      <c r="M5178" s="917">
        <v>0</v>
      </c>
      <c r="N5178" s="909">
        <v>2.8</v>
      </c>
      <c r="O5178" s="627"/>
      <c r="P5178" s="634"/>
      <c r="Q5178" s="634"/>
    </row>
    <row r="5179" spans="1:17" ht="15" thickBot="1" x14ac:dyDescent="0.4">
      <c r="A5179" s="597" t="s">
        <v>16</v>
      </c>
      <c r="B5179" s="608">
        <f t="shared" ref="B5179:M5179" si="990">SUM(B5169:B5178)</f>
        <v>366.08000000000004</v>
      </c>
      <c r="C5179" s="608">
        <f t="shared" si="990"/>
        <v>316.24</v>
      </c>
      <c r="D5179" s="608">
        <f t="shared" si="990"/>
        <v>311.80000000000007</v>
      </c>
      <c r="E5179" s="608">
        <f t="shared" si="990"/>
        <v>377.40000000000003</v>
      </c>
      <c r="F5179" s="608">
        <f t="shared" si="990"/>
        <v>216</v>
      </c>
      <c r="G5179" s="608">
        <f t="shared" si="990"/>
        <v>873</v>
      </c>
      <c r="H5179" s="608">
        <f t="shared" si="990"/>
        <v>422</v>
      </c>
      <c r="I5179" s="608">
        <f t="shared" si="990"/>
        <v>77.970000000000013</v>
      </c>
      <c r="J5179" s="608">
        <f t="shared" si="990"/>
        <v>15.675000000000001</v>
      </c>
      <c r="K5179" s="608">
        <f t="shared" si="990"/>
        <v>7.87</v>
      </c>
      <c r="L5179" s="608">
        <f t="shared" si="990"/>
        <v>11.772500000000001</v>
      </c>
      <c r="M5179" s="599">
        <f t="shared" si="990"/>
        <v>0</v>
      </c>
      <c r="N5179" s="608"/>
      <c r="O5179" s="627"/>
      <c r="P5179" s="634"/>
      <c r="Q5179" s="634"/>
    </row>
    <row r="5180" spans="1:17" ht="15" thickBot="1" x14ac:dyDescent="0.4">
      <c r="A5180" s="597" t="s">
        <v>18</v>
      </c>
      <c r="B5180" s="609">
        <f t="shared" ref="B5180:M5180" si="991">AVERAGE(B5169:B5178)</f>
        <v>36.608000000000004</v>
      </c>
      <c r="C5180" s="609">
        <f t="shared" si="991"/>
        <v>31.624000000000002</v>
      </c>
      <c r="D5180" s="609">
        <f t="shared" si="991"/>
        <v>31.180000000000007</v>
      </c>
      <c r="E5180" s="609">
        <f t="shared" si="991"/>
        <v>37.74</v>
      </c>
      <c r="F5180" s="609">
        <f t="shared" si="991"/>
        <v>21.6</v>
      </c>
      <c r="G5180" s="609">
        <f t="shared" si="991"/>
        <v>87.3</v>
      </c>
      <c r="H5180" s="609">
        <f t="shared" si="991"/>
        <v>42.2</v>
      </c>
      <c r="I5180" s="609">
        <f t="shared" si="991"/>
        <v>7.7970000000000015</v>
      </c>
      <c r="J5180" s="609">
        <f t="shared" si="991"/>
        <v>1.5675000000000001</v>
      </c>
      <c r="K5180" s="609">
        <f t="shared" si="991"/>
        <v>0.78700000000000003</v>
      </c>
      <c r="L5180" s="609">
        <f t="shared" si="991"/>
        <v>1.1772500000000001</v>
      </c>
      <c r="M5180" s="610">
        <f t="shared" si="991"/>
        <v>0</v>
      </c>
      <c r="N5180" s="609"/>
      <c r="O5180" s="627"/>
      <c r="P5180" s="634"/>
      <c r="Q5180" s="634"/>
    </row>
    <row r="5181" spans="1:17" x14ac:dyDescent="0.35">
      <c r="A5181" s="603">
        <v>11</v>
      </c>
      <c r="B5181" s="581">
        <v>35.880000000000003</v>
      </c>
      <c r="C5181" s="580">
        <v>32.479999999999997</v>
      </c>
      <c r="D5181" s="574">
        <v>32.36</v>
      </c>
      <c r="E5181" s="583">
        <v>35.4</v>
      </c>
      <c r="F5181" s="583">
        <v>22.4</v>
      </c>
      <c r="G5181" s="580">
        <v>76</v>
      </c>
      <c r="H5181" s="580">
        <v>47</v>
      </c>
      <c r="I5181" s="580">
        <v>6.11</v>
      </c>
      <c r="J5181" s="580">
        <v>1.64</v>
      </c>
      <c r="K5181" s="581">
        <v>1.04</v>
      </c>
      <c r="L5181" s="691">
        <f t="shared" ref="L5181:L5190" si="992">AVERAGE(J5181:K5181)</f>
        <v>1.3399999999999999</v>
      </c>
      <c r="M5181" s="917">
        <v>0</v>
      </c>
      <c r="N5181" s="909">
        <v>0</v>
      </c>
      <c r="O5181" s="627"/>
      <c r="P5181" s="634"/>
      <c r="Q5181" s="634"/>
    </row>
    <row r="5182" spans="1:17" x14ac:dyDescent="0.35">
      <c r="A5182" s="571">
        <v>12</v>
      </c>
      <c r="B5182" s="581">
        <v>31.28</v>
      </c>
      <c r="C5182" s="580">
        <v>31.92</v>
      </c>
      <c r="D5182" s="574">
        <v>31.92</v>
      </c>
      <c r="E5182" s="583">
        <v>33.200000000000003</v>
      </c>
      <c r="F5182" s="580">
        <v>22.8</v>
      </c>
      <c r="G5182" s="580">
        <v>96</v>
      </c>
      <c r="H5182" s="580">
        <v>45</v>
      </c>
      <c r="I5182" s="580">
        <v>4</v>
      </c>
      <c r="J5182" s="580">
        <v>1.04</v>
      </c>
      <c r="K5182" s="581">
        <v>0.64</v>
      </c>
      <c r="L5182" s="691">
        <f t="shared" si="992"/>
        <v>0.84000000000000008</v>
      </c>
      <c r="M5182" s="917">
        <v>0</v>
      </c>
      <c r="N5182" s="909">
        <v>3.5</v>
      </c>
      <c r="O5182" s="627"/>
      <c r="P5182" s="634"/>
      <c r="Q5182" s="634"/>
    </row>
    <row r="5183" spans="1:17" x14ac:dyDescent="0.35">
      <c r="A5183" s="571">
        <v>13</v>
      </c>
      <c r="B5183" s="580">
        <v>25.6</v>
      </c>
      <c r="C5183" s="580">
        <v>29.64</v>
      </c>
      <c r="D5183" s="574">
        <v>30.48</v>
      </c>
      <c r="E5183" s="583">
        <v>31.2</v>
      </c>
      <c r="F5183" s="583">
        <v>22</v>
      </c>
      <c r="G5183" s="580">
        <v>92</v>
      </c>
      <c r="H5183" s="580">
        <v>67</v>
      </c>
      <c r="I5183" s="580">
        <v>1.58</v>
      </c>
      <c r="J5183" s="580">
        <v>0.65</v>
      </c>
      <c r="K5183" s="581">
        <v>0.37</v>
      </c>
      <c r="L5183" s="691">
        <f t="shared" si="992"/>
        <v>0.51</v>
      </c>
      <c r="M5183" s="917">
        <v>0</v>
      </c>
      <c r="N5183" s="909">
        <v>4.7</v>
      </c>
      <c r="O5183" s="627"/>
      <c r="P5183" s="634"/>
      <c r="Q5183" s="634"/>
    </row>
    <row r="5184" spans="1:17" x14ac:dyDescent="0.35">
      <c r="A5184" s="571">
        <v>14</v>
      </c>
      <c r="B5184" s="580">
        <v>30.2</v>
      </c>
      <c r="C5184" s="581">
        <v>29.8</v>
      </c>
      <c r="D5184" s="574">
        <v>29.76</v>
      </c>
      <c r="E5184" s="583">
        <v>34</v>
      </c>
      <c r="F5184" s="583">
        <v>21.8</v>
      </c>
      <c r="G5184" s="580">
        <v>92</v>
      </c>
      <c r="H5184" s="580">
        <v>50</v>
      </c>
      <c r="I5184" s="581">
        <v>3.68</v>
      </c>
      <c r="J5184" s="580">
        <v>1.04</v>
      </c>
      <c r="K5184" s="581">
        <v>0.28999999999999998</v>
      </c>
      <c r="L5184" s="691">
        <f t="shared" si="992"/>
        <v>0.66500000000000004</v>
      </c>
      <c r="M5184" s="917">
        <v>0</v>
      </c>
      <c r="N5184" s="909">
        <v>0</v>
      </c>
      <c r="O5184" s="627"/>
      <c r="P5184" s="634"/>
      <c r="Q5184" s="634"/>
    </row>
    <row r="5185" spans="1:17" x14ac:dyDescent="0.35">
      <c r="A5185" s="571">
        <v>15</v>
      </c>
      <c r="B5185" s="583">
        <v>37.6</v>
      </c>
      <c r="C5185" s="581">
        <v>31.12</v>
      </c>
      <c r="D5185" s="574">
        <v>30.4</v>
      </c>
      <c r="E5185" s="583">
        <v>37.6</v>
      </c>
      <c r="F5185" s="583">
        <v>22.6</v>
      </c>
      <c r="G5185" s="580">
        <v>80</v>
      </c>
      <c r="H5185" s="580">
        <v>44</v>
      </c>
      <c r="I5185" s="580">
        <v>6.48</v>
      </c>
      <c r="J5185" s="580">
        <v>1.34</v>
      </c>
      <c r="K5185" s="581">
        <v>0.81</v>
      </c>
      <c r="L5185" s="691">
        <f t="shared" si="992"/>
        <v>1.0750000000000002</v>
      </c>
      <c r="M5185" s="917">
        <v>0</v>
      </c>
      <c r="N5185" s="909">
        <v>0</v>
      </c>
      <c r="O5185" s="627"/>
      <c r="P5185" s="634"/>
      <c r="Q5185" s="634"/>
    </row>
    <row r="5186" spans="1:17" x14ac:dyDescent="0.35">
      <c r="A5186" s="571">
        <v>16</v>
      </c>
      <c r="B5186" s="580">
        <v>40.799999999999997</v>
      </c>
      <c r="C5186" s="580">
        <v>41.8</v>
      </c>
      <c r="D5186" s="574">
        <v>31.32</v>
      </c>
      <c r="E5186" s="583">
        <v>33.200000000000003</v>
      </c>
      <c r="F5186" s="580">
        <v>23.4</v>
      </c>
      <c r="G5186" s="580">
        <v>96</v>
      </c>
      <c r="H5186" s="580">
        <v>39</v>
      </c>
      <c r="I5186" s="580">
        <v>6.64</v>
      </c>
      <c r="J5186" s="580">
        <v>1.26</v>
      </c>
      <c r="K5186" s="581">
        <v>0.54</v>
      </c>
      <c r="L5186" s="691">
        <f t="shared" si="992"/>
        <v>0.9</v>
      </c>
      <c r="M5186" s="917">
        <v>0</v>
      </c>
      <c r="N5186" s="909">
        <v>11.6</v>
      </c>
      <c r="O5186" s="627"/>
      <c r="P5186" s="634"/>
      <c r="Q5186" s="634"/>
    </row>
    <row r="5187" spans="1:17" x14ac:dyDescent="0.35">
      <c r="A5187" s="571">
        <v>17</v>
      </c>
      <c r="B5187" s="581">
        <v>29.86</v>
      </c>
      <c r="C5187" s="581">
        <v>31.76</v>
      </c>
      <c r="D5187" s="574">
        <v>31.32</v>
      </c>
      <c r="E5187" s="580">
        <v>35</v>
      </c>
      <c r="F5187" s="583">
        <v>22.2</v>
      </c>
      <c r="G5187" s="580">
        <v>96</v>
      </c>
      <c r="H5187" s="580">
        <v>55</v>
      </c>
      <c r="I5187" s="581">
        <v>4.72</v>
      </c>
      <c r="J5187" s="580">
        <v>1.33</v>
      </c>
      <c r="K5187" s="581">
        <v>0.47</v>
      </c>
      <c r="L5187" s="691">
        <f t="shared" si="992"/>
        <v>0.9</v>
      </c>
      <c r="M5187" s="917">
        <v>0</v>
      </c>
      <c r="N5187" s="909">
        <v>0</v>
      </c>
      <c r="O5187" s="627"/>
      <c r="P5187" s="634"/>
      <c r="Q5187" s="634"/>
    </row>
    <row r="5188" spans="1:17" x14ac:dyDescent="0.35">
      <c r="A5188" s="571">
        <v>18</v>
      </c>
      <c r="B5188" s="581">
        <v>32.6</v>
      </c>
      <c r="C5188" s="581">
        <v>30.44</v>
      </c>
      <c r="D5188" s="574">
        <v>30.32</v>
      </c>
      <c r="E5188" s="583">
        <v>35</v>
      </c>
      <c r="F5188" s="583">
        <v>21.2</v>
      </c>
      <c r="G5188" s="580">
        <v>92</v>
      </c>
      <c r="H5188" s="580">
        <v>42</v>
      </c>
      <c r="I5188" s="580">
        <v>7.62</v>
      </c>
      <c r="J5188" s="580">
        <v>1.2</v>
      </c>
      <c r="K5188" s="581">
        <v>0.92</v>
      </c>
      <c r="L5188" s="691">
        <f t="shared" si="992"/>
        <v>1.06</v>
      </c>
      <c r="M5188" s="917">
        <v>0</v>
      </c>
      <c r="N5188" s="909">
        <v>0</v>
      </c>
      <c r="O5188" s="627"/>
      <c r="P5188" s="634"/>
      <c r="Q5188" s="634"/>
    </row>
    <row r="5189" spans="1:17" x14ac:dyDescent="0.35">
      <c r="A5189" s="571">
        <v>19</v>
      </c>
      <c r="B5189" s="580">
        <v>35.840000000000003</v>
      </c>
      <c r="C5189" s="580">
        <v>31.52</v>
      </c>
      <c r="D5189" s="574">
        <v>30.882999999999999</v>
      </c>
      <c r="E5189" s="583">
        <v>37.4</v>
      </c>
      <c r="F5189" s="583">
        <v>22.8</v>
      </c>
      <c r="G5189" s="580">
        <v>88</v>
      </c>
      <c r="H5189" s="580">
        <v>41</v>
      </c>
      <c r="I5189" s="581">
        <v>10.24</v>
      </c>
      <c r="J5189" s="580">
        <v>1.0900000000000001</v>
      </c>
      <c r="K5189" s="581">
        <v>1.82</v>
      </c>
      <c r="L5189" s="691">
        <f t="shared" si="992"/>
        <v>1.4550000000000001</v>
      </c>
      <c r="M5189" s="917">
        <v>0</v>
      </c>
      <c r="N5189" s="909">
        <v>0</v>
      </c>
      <c r="O5189" s="627"/>
      <c r="P5189" s="634"/>
      <c r="Q5189" s="634"/>
    </row>
    <row r="5190" spans="1:17" ht="15" thickBot="1" x14ac:dyDescent="0.4">
      <c r="A5190" s="585">
        <v>20</v>
      </c>
      <c r="B5190" s="580">
        <v>35.56</v>
      </c>
      <c r="C5190" s="580">
        <v>30.8</v>
      </c>
      <c r="D5190" s="574">
        <v>30.84</v>
      </c>
      <c r="E5190" s="583">
        <v>35</v>
      </c>
      <c r="F5190" s="583">
        <v>23.2</v>
      </c>
      <c r="G5190" s="580">
        <v>92</v>
      </c>
      <c r="H5190" s="580">
        <v>42</v>
      </c>
      <c r="I5190" s="581">
        <v>5.98</v>
      </c>
      <c r="J5190" s="581">
        <v>1.48</v>
      </c>
      <c r="K5190" s="581">
        <v>1.56</v>
      </c>
      <c r="L5190" s="691">
        <f t="shared" si="992"/>
        <v>1.52</v>
      </c>
      <c r="M5190" s="917">
        <v>0</v>
      </c>
      <c r="N5190" s="909">
        <v>0</v>
      </c>
      <c r="O5190" s="627"/>
      <c r="P5190" s="634"/>
      <c r="Q5190" s="634"/>
    </row>
    <row r="5191" spans="1:17" ht="15" thickBot="1" x14ac:dyDescent="0.4">
      <c r="A5191" s="597" t="s">
        <v>16</v>
      </c>
      <c r="B5191" s="598">
        <f t="shared" ref="B5191:L5191" si="993">SUM(B5181:B5190)</f>
        <v>335.22000000000008</v>
      </c>
      <c r="C5191" s="598">
        <f t="shared" si="993"/>
        <v>321.27999999999997</v>
      </c>
      <c r="D5191" s="598">
        <f t="shared" si="993"/>
        <v>309.60299999999995</v>
      </c>
      <c r="E5191" s="598">
        <f t="shared" si="993"/>
        <v>347</v>
      </c>
      <c r="F5191" s="598">
        <f t="shared" si="993"/>
        <v>224.39999999999998</v>
      </c>
      <c r="G5191" s="598">
        <f t="shared" si="993"/>
        <v>900</v>
      </c>
      <c r="H5191" s="598">
        <f t="shared" si="993"/>
        <v>472</v>
      </c>
      <c r="I5191" s="598">
        <f t="shared" si="993"/>
        <v>57.05</v>
      </c>
      <c r="J5191" s="598">
        <f t="shared" si="993"/>
        <v>12.069999999999999</v>
      </c>
      <c r="K5191" s="598">
        <f t="shared" si="993"/>
        <v>8.4600000000000009</v>
      </c>
      <c r="L5191" s="598">
        <f t="shared" si="993"/>
        <v>10.265000000000001</v>
      </c>
      <c r="M5191" s="598"/>
      <c r="N5191" s="909">
        <v>0</v>
      </c>
      <c r="O5191" s="627"/>
      <c r="P5191" s="634"/>
      <c r="Q5191" s="634"/>
    </row>
    <row r="5192" spans="1:17" ht="15" thickBot="1" x14ac:dyDescent="0.4">
      <c r="A5192" s="597" t="s">
        <v>18</v>
      </c>
      <c r="B5192" s="602">
        <f t="shared" ref="B5192:L5192" si="994">AVERAGE(B5181:B5190)</f>
        <v>33.522000000000006</v>
      </c>
      <c r="C5192" s="602">
        <f t="shared" si="994"/>
        <v>32.128</v>
      </c>
      <c r="D5192" s="602">
        <f t="shared" si="994"/>
        <v>30.960299999999997</v>
      </c>
      <c r="E5192" s="602">
        <f t="shared" si="994"/>
        <v>34.700000000000003</v>
      </c>
      <c r="F5192" s="602">
        <f t="shared" si="994"/>
        <v>22.439999999999998</v>
      </c>
      <c r="G5192" s="602">
        <f t="shared" si="994"/>
        <v>90</v>
      </c>
      <c r="H5192" s="602">
        <f t="shared" si="994"/>
        <v>47.2</v>
      </c>
      <c r="I5192" s="602">
        <f t="shared" si="994"/>
        <v>5.7050000000000001</v>
      </c>
      <c r="J5192" s="602">
        <f t="shared" si="994"/>
        <v>1.2069999999999999</v>
      </c>
      <c r="K5192" s="602">
        <f t="shared" si="994"/>
        <v>0.84600000000000009</v>
      </c>
      <c r="L5192" s="602">
        <f t="shared" si="994"/>
        <v>1.0265</v>
      </c>
      <c r="M5192" s="602"/>
      <c r="N5192" s="909">
        <v>0</v>
      </c>
      <c r="O5192" s="627"/>
      <c r="P5192" s="634"/>
      <c r="Q5192" s="634"/>
    </row>
    <row r="5193" spans="1:17" x14ac:dyDescent="0.35">
      <c r="A5193" s="612">
        <v>21</v>
      </c>
      <c r="B5193" s="580">
        <v>38.96</v>
      </c>
      <c r="C5193" s="581">
        <v>31.64</v>
      </c>
      <c r="D5193" s="574">
        <v>31.04</v>
      </c>
      <c r="E5193" s="583">
        <v>36.6</v>
      </c>
      <c r="F5193" s="583">
        <v>19.399999999999999</v>
      </c>
      <c r="G5193" s="580">
        <v>92</v>
      </c>
      <c r="H5193" s="580">
        <v>52</v>
      </c>
      <c r="I5193" s="580">
        <v>8.58</v>
      </c>
      <c r="J5193" s="580">
        <v>1.0900000000000001</v>
      </c>
      <c r="K5193" s="580">
        <v>0.27</v>
      </c>
      <c r="L5193" s="691">
        <f t="shared" ref="L5193:L5203" si="995">AVERAGE(J5193:K5193)</f>
        <v>0.68</v>
      </c>
      <c r="M5193" s="917">
        <v>0</v>
      </c>
      <c r="N5193" s="909">
        <v>0</v>
      </c>
      <c r="O5193" s="627"/>
      <c r="P5193" s="634"/>
      <c r="Q5193" s="634"/>
    </row>
    <row r="5194" spans="1:17" x14ac:dyDescent="0.35">
      <c r="A5194" s="594">
        <v>22</v>
      </c>
      <c r="B5194" s="581">
        <v>41.08</v>
      </c>
      <c r="C5194" s="581">
        <v>32.24</v>
      </c>
      <c r="D5194" s="574">
        <v>31.68</v>
      </c>
      <c r="E5194" s="583">
        <v>38.200000000000003</v>
      </c>
      <c r="F5194" s="583">
        <v>21</v>
      </c>
      <c r="G5194" s="580">
        <v>83</v>
      </c>
      <c r="H5194" s="580">
        <v>32</v>
      </c>
      <c r="I5194" s="581">
        <v>8.7200000000000006</v>
      </c>
      <c r="J5194" s="580">
        <v>1.6</v>
      </c>
      <c r="K5194" s="580">
        <v>2.08</v>
      </c>
      <c r="L5194" s="691">
        <f t="shared" si="995"/>
        <v>1.84</v>
      </c>
      <c r="M5194" s="917">
        <v>0</v>
      </c>
      <c r="N5194" s="909">
        <v>0</v>
      </c>
      <c r="O5194" s="627"/>
      <c r="P5194" s="634"/>
      <c r="Q5194" s="634"/>
    </row>
    <row r="5195" spans="1:17" x14ac:dyDescent="0.35">
      <c r="A5195" s="594">
        <v>23</v>
      </c>
      <c r="B5195" s="580">
        <v>38.119999999999997</v>
      </c>
      <c r="C5195" s="580">
        <v>32</v>
      </c>
      <c r="D5195" s="574">
        <v>32.04</v>
      </c>
      <c r="E5195" s="583">
        <v>37.200000000000003</v>
      </c>
      <c r="F5195" s="583">
        <v>23.6</v>
      </c>
      <c r="G5195" s="580">
        <v>72</v>
      </c>
      <c r="H5195" s="580">
        <v>35</v>
      </c>
      <c r="I5195" s="580">
        <v>9</v>
      </c>
      <c r="J5195" s="580">
        <v>1.48</v>
      </c>
      <c r="K5195" s="580">
        <v>2.25</v>
      </c>
      <c r="L5195" s="691">
        <f t="shared" si="995"/>
        <v>1.865</v>
      </c>
      <c r="M5195" s="917">
        <v>0</v>
      </c>
      <c r="N5195" s="909">
        <v>0</v>
      </c>
      <c r="O5195" s="627"/>
      <c r="P5195" s="634"/>
      <c r="Q5195" s="634"/>
    </row>
    <row r="5196" spans="1:17" x14ac:dyDescent="0.35">
      <c r="A5196" s="594">
        <v>24</v>
      </c>
      <c r="B5196" s="580">
        <v>34.119999999999997</v>
      </c>
      <c r="C5196" s="580">
        <v>31.4</v>
      </c>
      <c r="D5196" s="574">
        <v>31.64</v>
      </c>
      <c r="E5196" s="583">
        <v>33</v>
      </c>
      <c r="F5196" s="583">
        <v>24.4</v>
      </c>
      <c r="G5196" s="580">
        <v>73</v>
      </c>
      <c r="H5196" s="580">
        <v>47</v>
      </c>
      <c r="I5196" s="580">
        <v>6.4</v>
      </c>
      <c r="J5196" s="580">
        <v>1.48</v>
      </c>
      <c r="K5196" s="581">
        <v>0.56000000000000005</v>
      </c>
      <c r="L5196" s="691">
        <f t="shared" si="995"/>
        <v>1.02</v>
      </c>
      <c r="M5196" s="917">
        <v>0</v>
      </c>
      <c r="N5196" s="909">
        <v>0</v>
      </c>
      <c r="O5196" s="627"/>
      <c r="P5196" s="634"/>
      <c r="Q5196" s="634"/>
    </row>
    <row r="5197" spans="1:17" x14ac:dyDescent="0.35">
      <c r="A5197" s="594">
        <v>25</v>
      </c>
      <c r="B5197" s="581">
        <v>39.799999999999997</v>
      </c>
      <c r="C5197" s="580">
        <v>32.200000000000003</v>
      </c>
      <c r="D5197" s="574">
        <v>31.76</v>
      </c>
      <c r="E5197" s="583">
        <v>37</v>
      </c>
      <c r="F5197" s="583">
        <v>21</v>
      </c>
      <c r="G5197" s="580">
        <v>84</v>
      </c>
      <c r="H5197" s="580">
        <v>41</v>
      </c>
      <c r="I5197" s="580">
        <v>6.38</v>
      </c>
      <c r="J5197" s="580">
        <v>1.5</v>
      </c>
      <c r="K5197" s="581">
        <v>0.46</v>
      </c>
      <c r="L5197" s="691">
        <f t="shared" si="995"/>
        <v>0.98</v>
      </c>
      <c r="M5197" s="917">
        <v>0</v>
      </c>
      <c r="N5197" s="909">
        <v>0</v>
      </c>
      <c r="O5197" s="627"/>
      <c r="P5197" s="634"/>
      <c r="Q5197" s="634"/>
    </row>
    <row r="5198" spans="1:17" x14ac:dyDescent="0.35">
      <c r="A5198" s="594">
        <v>26</v>
      </c>
      <c r="B5198" s="580">
        <v>38.64</v>
      </c>
      <c r="C5198" s="580">
        <v>32.799999999999997</v>
      </c>
      <c r="D5198" s="574">
        <v>32.36</v>
      </c>
      <c r="E5198" s="583">
        <v>37</v>
      </c>
      <c r="F5198" s="580">
        <v>24</v>
      </c>
      <c r="G5198" s="580">
        <v>80</v>
      </c>
      <c r="H5198" s="580">
        <v>40</v>
      </c>
      <c r="I5198" s="581">
        <v>7.56</v>
      </c>
      <c r="J5198" s="581">
        <v>1.34</v>
      </c>
      <c r="K5198" s="581">
        <v>0.81</v>
      </c>
      <c r="L5198" s="691">
        <f t="shared" si="995"/>
        <v>1.0750000000000002</v>
      </c>
      <c r="M5198" s="917">
        <v>0</v>
      </c>
      <c r="N5198" s="909">
        <v>0</v>
      </c>
      <c r="O5198" s="627"/>
      <c r="P5198" s="634"/>
      <c r="Q5198" s="634"/>
    </row>
    <row r="5199" spans="1:17" x14ac:dyDescent="0.35">
      <c r="A5199" s="594">
        <v>27</v>
      </c>
      <c r="B5199" s="580">
        <v>32.92</v>
      </c>
      <c r="C5199" s="580">
        <v>31.76</v>
      </c>
      <c r="D5199" s="574">
        <v>32.119999999999997</v>
      </c>
      <c r="E5199" s="583">
        <v>34</v>
      </c>
      <c r="F5199" s="583">
        <v>25</v>
      </c>
      <c r="G5199" s="580">
        <v>73</v>
      </c>
      <c r="H5199" s="580">
        <v>52</v>
      </c>
      <c r="I5199" s="580">
        <v>7.14</v>
      </c>
      <c r="J5199" s="581">
        <v>1.61</v>
      </c>
      <c r="K5199" s="581">
        <v>0.46</v>
      </c>
      <c r="L5199" s="691">
        <f t="shared" si="995"/>
        <v>1.0350000000000001</v>
      </c>
      <c r="M5199" s="917">
        <v>0</v>
      </c>
      <c r="N5199" s="909">
        <v>0</v>
      </c>
      <c r="O5199" s="627"/>
      <c r="P5199" s="634"/>
      <c r="Q5199" s="634"/>
    </row>
    <row r="5200" spans="1:17" x14ac:dyDescent="0.35">
      <c r="A5200" s="596">
        <v>28</v>
      </c>
      <c r="B5200" s="578">
        <v>40</v>
      </c>
      <c r="C5200" s="586">
        <v>32.72</v>
      </c>
      <c r="D5200" s="587">
        <v>31.68</v>
      </c>
      <c r="E5200" s="579">
        <v>37.799999999999997</v>
      </c>
      <c r="F5200" s="579">
        <v>20.6</v>
      </c>
      <c r="G5200" s="578">
        <v>92</v>
      </c>
      <c r="H5200" s="578">
        <v>40</v>
      </c>
      <c r="I5200" s="578">
        <v>8.34</v>
      </c>
      <c r="J5200" s="578">
        <v>0.93</v>
      </c>
      <c r="K5200" s="586">
        <v>1.2</v>
      </c>
      <c r="L5200" s="698">
        <f t="shared" si="995"/>
        <v>1.0649999999999999</v>
      </c>
      <c r="M5200" s="917">
        <v>0</v>
      </c>
      <c r="N5200" s="909">
        <v>0</v>
      </c>
      <c r="O5200" s="627"/>
      <c r="P5200" s="634"/>
      <c r="Q5200" s="634"/>
    </row>
    <row r="5201" spans="1:17" x14ac:dyDescent="0.35">
      <c r="A5201" s="906">
        <v>29</v>
      </c>
      <c r="B5201" s="578">
        <v>39.24</v>
      </c>
      <c r="C5201" s="586">
        <v>32.92</v>
      </c>
      <c r="D5201" s="587">
        <v>32.36</v>
      </c>
      <c r="E5201" s="579">
        <v>37.200000000000003</v>
      </c>
      <c r="F5201" s="579">
        <v>18</v>
      </c>
      <c r="G5201" s="578">
        <v>80</v>
      </c>
      <c r="H5201" s="578">
        <v>42</v>
      </c>
      <c r="I5201" s="578">
        <v>9.26</v>
      </c>
      <c r="J5201" s="578">
        <v>2.02</v>
      </c>
      <c r="K5201" s="586">
        <v>0.97</v>
      </c>
      <c r="L5201" s="698">
        <f t="shared" si="995"/>
        <v>1.4950000000000001</v>
      </c>
      <c r="M5201" s="917">
        <v>0</v>
      </c>
      <c r="N5201" s="909">
        <v>0</v>
      </c>
      <c r="O5201" s="627"/>
      <c r="P5201" s="634"/>
      <c r="Q5201" s="634"/>
    </row>
    <row r="5202" spans="1:17" x14ac:dyDescent="0.35">
      <c r="A5202" s="906">
        <v>30</v>
      </c>
      <c r="B5202" s="578">
        <v>35.44</v>
      </c>
      <c r="C5202" s="586">
        <v>32.6</v>
      </c>
      <c r="D5202" s="587">
        <v>32.119999999999997</v>
      </c>
      <c r="E5202" s="579">
        <v>37</v>
      </c>
      <c r="F5202" s="579">
        <v>22</v>
      </c>
      <c r="G5202" s="578">
        <v>96</v>
      </c>
      <c r="H5202" s="578">
        <v>47</v>
      </c>
      <c r="I5202" s="578">
        <v>6.2</v>
      </c>
      <c r="J5202" s="578">
        <v>1.66</v>
      </c>
      <c r="K5202" s="586">
        <v>0.98</v>
      </c>
      <c r="L5202" s="698">
        <f t="shared" si="995"/>
        <v>1.3199999999999998</v>
      </c>
      <c r="M5202" s="916"/>
      <c r="N5202" s="912">
        <v>22.4</v>
      </c>
      <c r="O5202" s="627"/>
      <c r="P5202" s="634"/>
      <c r="Q5202" s="634"/>
    </row>
    <row r="5203" spans="1:17" x14ac:dyDescent="0.35">
      <c r="A5203" s="589">
        <v>31</v>
      </c>
      <c r="B5203" s="578">
        <v>30.52</v>
      </c>
      <c r="C5203" s="586">
        <v>30.48</v>
      </c>
      <c r="D5203" s="587">
        <v>31.4</v>
      </c>
      <c r="E5203" s="579">
        <v>35</v>
      </c>
      <c r="F5203" s="579">
        <v>22</v>
      </c>
      <c r="G5203" s="578">
        <v>96</v>
      </c>
      <c r="H5203" s="578">
        <v>53</v>
      </c>
      <c r="I5203" s="578">
        <v>4.32</v>
      </c>
      <c r="J5203" s="578">
        <v>0.95</v>
      </c>
      <c r="K5203" s="586">
        <v>0.39</v>
      </c>
      <c r="L5203" s="698">
        <f t="shared" si="995"/>
        <v>0.66999999999999993</v>
      </c>
      <c r="M5203" s="916"/>
      <c r="N5203" s="912">
        <v>0</v>
      </c>
      <c r="O5203" s="627"/>
      <c r="P5203" s="634"/>
      <c r="Q5203" s="634"/>
    </row>
    <row r="5204" spans="1:17" x14ac:dyDescent="0.35">
      <c r="A5204" s="580" t="s">
        <v>16</v>
      </c>
      <c r="B5204" s="580">
        <f t="shared" ref="B5204:L5204" si="996">SUM(B5193:B5203)</f>
        <v>408.84</v>
      </c>
      <c r="C5204" s="581">
        <f t="shared" si="996"/>
        <v>352.76000000000005</v>
      </c>
      <c r="D5204" s="907">
        <f t="shared" si="996"/>
        <v>350.2</v>
      </c>
      <c r="E5204" s="907">
        <f t="shared" si="996"/>
        <v>400</v>
      </c>
      <c r="F5204" s="907">
        <f t="shared" si="996"/>
        <v>241</v>
      </c>
      <c r="G5204" s="907">
        <f t="shared" si="996"/>
        <v>921</v>
      </c>
      <c r="H5204" s="907">
        <f t="shared" si="996"/>
        <v>481</v>
      </c>
      <c r="I5204" s="907">
        <f t="shared" si="996"/>
        <v>81.900000000000006</v>
      </c>
      <c r="J5204" s="907">
        <f t="shared" si="996"/>
        <v>15.659999999999998</v>
      </c>
      <c r="K5204" s="907">
        <f t="shared" si="996"/>
        <v>10.430000000000001</v>
      </c>
      <c r="L5204" s="907">
        <f t="shared" si="996"/>
        <v>13.045</v>
      </c>
      <c r="M5204" s="580"/>
      <c r="N5204" s="583">
        <f>SUM(N5169:N5203)</f>
        <v>46.5</v>
      </c>
      <c r="O5204" s="627"/>
      <c r="P5204" s="634"/>
      <c r="Q5204" s="634"/>
    </row>
    <row r="5205" spans="1:17" x14ac:dyDescent="0.35">
      <c r="A5205" s="580" t="s">
        <v>18</v>
      </c>
      <c r="B5205" s="581">
        <f t="shared" ref="B5205:L5205" si="997">AVERAGE(B5193:B5203)</f>
        <v>37.167272727272724</v>
      </c>
      <c r="C5205" s="581">
        <f t="shared" si="997"/>
        <v>32.06909090909091</v>
      </c>
      <c r="D5205" s="581">
        <f t="shared" si="997"/>
        <v>31.836363636363636</v>
      </c>
      <c r="E5205" s="581">
        <f t="shared" si="997"/>
        <v>36.363636363636367</v>
      </c>
      <c r="F5205" s="581">
        <f t="shared" si="997"/>
        <v>21.90909090909091</v>
      </c>
      <c r="G5205" s="581">
        <f t="shared" si="997"/>
        <v>83.727272727272734</v>
      </c>
      <c r="H5205" s="581">
        <f t="shared" si="997"/>
        <v>43.727272727272727</v>
      </c>
      <c r="I5205" s="581">
        <f t="shared" si="997"/>
        <v>7.4454545454545462</v>
      </c>
      <c r="J5205" s="581">
        <f t="shared" si="997"/>
        <v>1.4236363636363636</v>
      </c>
      <c r="K5205" s="581">
        <f t="shared" si="997"/>
        <v>0.94818181818181835</v>
      </c>
      <c r="L5205" s="581">
        <f t="shared" si="997"/>
        <v>1.1859090909090908</v>
      </c>
      <c r="M5205" s="581"/>
      <c r="N5205" s="581"/>
      <c r="O5205" s="627"/>
      <c r="P5205" s="634"/>
      <c r="Q5205" s="634"/>
    </row>
    <row r="5206" spans="1:17" x14ac:dyDescent="0.35">
      <c r="A5206" s="580" t="s">
        <v>20</v>
      </c>
      <c r="B5206" s="583">
        <f t="shared" ref="B5206:L5206" si="998">B5204+B5191+B5179</f>
        <v>1110.1400000000001</v>
      </c>
      <c r="C5206" s="583">
        <f t="shared" si="998"/>
        <v>990.28</v>
      </c>
      <c r="D5206" s="583">
        <f t="shared" si="998"/>
        <v>971.60299999999995</v>
      </c>
      <c r="E5206" s="583">
        <f t="shared" si="998"/>
        <v>1124.4000000000001</v>
      </c>
      <c r="F5206" s="583">
        <f t="shared" si="998"/>
        <v>681.4</v>
      </c>
      <c r="G5206" s="583">
        <f t="shared" si="998"/>
        <v>2694</v>
      </c>
      <c r="H5206" s="583">
        <f t="shared" si="998"/>
        <v>1375</v>
      </c>
      <c r="I5206" s="583">
        <f t="shared" si="998"/>
        <v>216.92000000000002</v>
      </c>
      <c r="J5206" s="583">
        <f t="shared" si="998"/>
        <v>43.405000000000001</v>
      </c>
      <c r="K5206" s="583">
        <f t="shared" si="998"/>
        <v>26.76</v>
      </c>
      <c r="L5206" s="583">
        <f t="shared" si="998"/>
        <v>35.082500000000003</v>
      </c>
      <c r="M5206" s="583"/>
      <c r="N5206" s="583"/>
      <c r="O5206" s="627"/>
      <c r="P5206" s="634"/>
      <c r="Q5206" s="634"/>
    </row>
    <row r="5207" spans="1:17" x14ac:dyDescent="0.35">
      <c r="A5207" s="580" t="s">
        <v>21</v>
      </c>
      <c r="B5207" s="581">
        <f t="shared" ref="B5207:L5207" si="999">B5206/31</f>
        <v>35.810967741935485</v>
      </c>
      <c r="C5207" s="581">
        <f t="shared" si="999"/>
        <v>31.944516129032259</v>
      </c>
      <c r="D5207" s="581">
        <f t="shared" si="999"/>
        <v>31.342032258064513</v>
      </c>
      <c r="E5207" s="581">
        <f t="shared" si="999"/>
        <v>36.270967741935486</v>
      </c>
      <c r="F5207" s="581">
        <f t="shared" si="999"/>
        <v>21.980645161290322</v>
      </c>
      <c r="G5207" s="581">
        <f t="shared" si="999"/>
        <v>86.903225806451616</v>
      </c>
      <c r="H5207" s="581">
        <f t="shared" si="999"/>
        <v>44.354838709677416</v>
      </c>
      <c r="I5207" s="581">
        <f t="shared" si="999"/>
        <v>6.9974193548387102</v>
      </c>
      <c r="J5207" s="581">
        <f t="shared" si="999"/>
        <v>1.4001612903225806</v>
      </c>
      <c r="K5207" s="581">
        <f t="shared" si="999"/>
        <v>0.86322580645161295</v>
      </c>
      <c r="L5207" s="581">
        <f t="shared" si="999"/>
        <v>1.1316935483870969</v>
      </c>
      <c r="M5207" s="581"/>
      <c r="N5207" s="581"/>
      <c r="O5207" s="627"/>
      <c r="P5207" s="634"/>
      <c r="Q5207" s="634"/>
    </row>
    <row r="5208" spans="1:17" x14ac:dyDescent="0.35">
      <c r="A5208" s="589"/>
      <c r="B5208" s="625"/>
      <c r="C5208" s="625"/>
      <c r="D5208" s="591"/>
      <c r="E5208" s="625"/>
      <c r="F5208" s="625"/>
      <c r="G5208" s="625"/>
      <c r="H5208" s="625"/>
      <c r="I5208" s="625"/>
      <c r="J5208" s="625"/>
      <c r="K5208" s="625"/>
      <c r="L5208" s="625"/>
      <c r="M5208" s="625"/>
      <c r="N5208" s="625"/>
      <c r="O5208" s="634"/>
      <c r="P5208" s="634"/>
      <c r="Q5208" s="634"/>
    </row>
    <row r="5209" spans="1:17" x14ac:dyDescent="0.35">
      <c r="A5209" s="634"/>
      <c r="B5209" s="634"/>
      <c r="C5209" s="634"/>
      <c r="D5209" s="634"/>
      <c r="E5209" s="634"/>
      <c r="F5209" s="634"/>
      <c r="G5209" s="634"/>
      <c r="H5209" s="634"/>
      <c r="I5209" s="634"/>
      <c r="J5209" s="634"/>
      <c r="K5209" s="634"/>
      <c r="L5209" s="634"/>
      <c r="M5209" s="634"/>
      <c r="N5209" s="634"/>
      <c r="O5209" s="634"/>
      <c r="P5209" s="634"/>
      <c r="Q5209" s="634"/>
    </row>
    <row r="5210" spans="1:17" x14ac:dyDescent="0.35">
      <c r="A5210" s="634"/>
      <c r="B5210" s="634"/>
      <c r="C5210" s="634"/>
      <c r="D5210" s="634"/>
      <c r="E5210" s="634"/>
      <c r="F5210" s="634"/>
      <c r="G5210" s="634"/>
      <c r="H5210" s="634"/>
      <c r="I5210" s="634"/>
      <c r="J5210" s="634"/>
      <c r="K5210" s="634"/>
      <c r="L5210" s="634"/>
      <c r="M5210" s="634"/>
      <c r="N5210" s="634"/>
      <c r="O5210" s="634"/>
      <c r="P5210" s="634"/>
      <c r="Q5210" s="634"/>
    </row>
    <row r="5211" spans="1:17" ht="20.5" x14ac:dyDescent="0.35">
      <c r="A5211" s="1611" t="s">
        <v>483</v>
      </c>
      <c r="B5211" s="1611"/>
      <c r="C5211" s="1611"/>
      <c r="D5211" s="1611"/>
      <c r="E5211" s="1611"/>
      <c r="F5211" s="1611"/>
      <c r="G5211" s="1611"/>
      <c r="H5211" s="1611"/>
      <c r="I5211" s="1611"/>
      <c r="J5211" s="1611"/>
      <c r="K5211" s="1611"/>
      <c r="L5211" s="1611"/>
      <c r="M5211" s="1611"/>
      <c r="N5211" s="634"/>
      <c r="O5211" s="634"/>
      <c r="P5211" s="634"/>
      <c r="Q5211" s="634"/>
    </row>
    <row r="5212" spans="1:17" ht="45" customHeight="1" x14ac:dyDescent="0.35">
      <c r="A5212" s="1602" t="s">
        <v>1</v>
      </c>
      <c r="B5212" s="1598" t="s">
        <v>23</v>
      </c>
      <c r="C5212" s="1599"/>
      <c r="D5212" s="1600"/>
      <c r="E5212" s="1598" t="s">
        <v>24</v>
      </c>
      <c r="F5212" s="1600"/>
      <c r="G5212" s="1598" t="s">
        <v>4</v>
      </c>
      <c r="H5212" s="1600"/>
      <c r="I5212" s="630"/>
      <c r="J5212" s="1590" t="s">
        <v>6</v>
      </c>
      <c r="K5212" s="1591"/>
      <c r="L5212" s="1592"/>
      <c r="M5212" s="1593" t="s">
        <v>8</v>
      </c>
      <c r="N5212" s="627"/>
      <c r="O5212" s="634"/>
      <c r="P5212" s="634"/>
      <c r="Q5212" s="634"/>
    </row>
    <row r="5213" spans="1:17" ht="26" x14ac:dyDescent="0.35">
      <c r="A5213" s="1603"/>
      <c r="B5213" s="630">
        <v>0.05</v>
      </c>
      <c r="C5213" s="630">
        <v>0.1</v>
      </c>
      <c r="D5213" s="630">
        <v>0.2</v>
      </c>
      <c r="E5213" s="630" t="s">
        <v>9</v>
      </c>
      <c r="F5213" s="630" t="s">
        <v>10</v>
      </c>
      <c r="G5213" s="630" t="s">
        <v>9</v>
      </c>
      <c r="H5213" s="630" t="s">
        <v>10</v>
      </c>
      <c r="I5213" s="630" t="s">
        <v>12</v>
      </c>
      <c r="J5213" s="396" t="s">
        <v>13</v>
      </c>
      <c r="K5213" s="396" t="s">
        <v>14</v>
      </c>
      <c r="L5213" s="396" t="s">
        <v>15</v>
      </c>
      <c r="M5213" s="1579"/>
      <c r="N5213" s="627" t="s">
        <v>191</v>
      </c>
      <c r="O5213" s="634"/>
      <c r="P5213" s="634"/>
      <c r="Q5213" s="634"/>
    </row>
    <row r="5214" spans="1:17" x14ac:dyDescent="0.35">
      <c r="A5214" s="603">
        <v>1</v>
      </c>
      <c r="B5214" s="576">
        <v>32.72</v>
      </c>
      <c r="C5214" s="576">
        <v>30.64</v>
      </c>
      <c r="D5214" s="575">
        <v>30.96</v>
      </c>
      <c r="E5214" s="572">
        <v>36</v>
      </c>
      <c r="F5214" s="572">
        <v>22</v>
      </c>
      <c r="G5214" s="573">
        <v>84</v>
      </c>
      <c r="H5214" s="573">
        <v>42</v>
      </c>
      <c r="I5214" s="573">
        <v>7.88</v>
      </c>
      <c r="J5214" s="576">
        <v>1.24</v>
      </c>
      <c r="K5214" s="573">
        <v>0.51</v>
      </c>
      <c r="L5214" s="572">
        <f>AVERAGE(J5214:K5214)</f>
        <v>0.875</v>
      </c>
      <c r="M5214" s="908">
        <v>0</v>
      </c>
      <c r="N5214" s="626"/>
      <c r="O5214" s="634"/>
      <c r="P5214" s="634"/>
      <c r="Q5214" s="634"/>
    </row>
    <row r="5215" spans="1:17" x14ac:dyDescent="0.35">
      <c r="A5215" s="571">
        <v>2</v>
      </c>
      <c r="B5215" s="580">
        <v>35.4</v>
      </c>
      <c r="C5215" s="580">
        <v>31.28</v>
      </c>
      <c r="D5215" s="575">
        <v>31.08</v>
      </c>
      <c r="E5215" s="583">
        <v>38</v>
      </c>
      <c r="F5215" s="583">
        <v>21</v>
      </c>
      <c r="G5215" s="580">
        <v>92</v>
      </c>
      <c r="H5215" s="580">
        <v>34</v>
      </c>
      <c r="I5215" s="580">
        <v>9.48</v>
      </c>
      <c r="J5215" s="580">
        <v>1.22</v>
      </c>
      <c r="K5215" s="580">
        <v>1.26</v>
      </c>
      <c r="L5215" s="583">
        <f>AVERAGE(J5215:K5215)</f>
        <v>1.24</v>
      </c>
      <c r="M5215" s="909">
        <v>0</v>
      </c>
      <c r="N5215" s="627"/>
      <c r="O5215" s="634"/>
      <c r="P5215" s="634"/>
      <c r="Q5215" s="634"/>
    </row>
    <row r="5216" spans="1:17" x14ac:dyDescent="0.35">
      <c r="A5216" s="571">
        <v>3</v>
      </c>
      <c r="B5216" s="581">
        <v>29.52</v>
      </c>
      <c r="C5216" s="580">
        <v>30.8</v>
      </c>
      <c r="D5216" s="575">
        <v>31.04</v>
      </c>
      <c r="E5216" s="583">
        <v>37.4</v>
      </c>
      <c r="F5216" s="583">
        <v>20.2</v>
      </c>
      <c r="G5216" s="580">
        <v>67</v>
      </c>
      <c r="H5216" s="580">
        <v>50</v>
      </c>
      <c r="I5216" s="580">
        <v>3.2</v>
      </c>
      <c r="J5216" s="580">
        <v>1.66</v>
      </c>
      <c r="K5216" s="581">
        <v>1.31</v>
      </c>
      <c r="L5216" s="583">
        <f>AVERAGE(J5216:K5216)</f>
        <v>1.4849999999999999</v>
      </c>
      <c r="M5216" s="909">
        <v>0</v>
      </c>
      <c r="N5216" s="627"/>
      <c r="O5216" s="634"/>
      <c r="P5216" s="634"/>
      <c r="Q5216" s="634"/>
    </row>
    <row r="5217" spans="1:17" x14ac:dyDescent="0.35">
      <c r="A5217" s="571">
        <v>4</v>
      </c>
      <c r="B5217" s="581">
        <v>31.84</v>
      </c>
      <c r="C5217" s="583">
        <v>28.92</v>
      </c>
      <c r="D5217" s="575">
        <v>29.76</v>
      </c>
      <c r="E5217" s="583">
        <v>34</v>
      </c>
      <c r="F5217" s="583">
        <v>21.4</v>
      </c>
      <c r="G5217" s="580">
        <v>88</v>
      </c>
      <c r="H5217" s="580">
        <v>44</v>
      </c>
      <c r="I5217" s="580">
        <v>7.28</v>
      </c>
      <c r="J5217" s="580">
        <v>0.84</v>
      </c>
      <c r="K5217" s="581">
        <v>1.42</v>
      </c>
      <c r="L5217" s="583">
        <f>AVERAGE(J5217:K5217)</f>
        <v>1.1299999999999999</v>
      </c>
      <c r="M5217" s="909">
        <v>2.8</v>
      </c>
      <c r="N5217" s="627"/>
      <c r="O5217" s="634"/>
      <c r="P5217" s="634"/>
      <c r="Q5217" s="634"/>
    </row>
    <row r="5218" spans="1:17" x14ac:dyDescent="0.35">
      <c r="A5218" s="571">
        <v>5</v>
      </c>
      <c r="B5218" s="580">
        <v>31.52</v>
      </c>
      <c r="C5218" s="580">
        <v>30.2</v>
      </c>
      <c r="D5218" s="575">
        <v>29.96</v>
      </c>
      <c r="E5218" s="583">
        <v>36.4</v>
      </c>
      <c r="F5218" s="580">
        <v>22.2</v>
      </c>
      <c r="G5218" s="580">
        <v>88</v>
      </c>
      <c r="H5218" s="580">
        <v>48</v>
      </c>
      <c r="I5218" s="580">
        <v>2.72</v>
      </c>
      <c r="J5218" s="580">
        <v>1.5</v>
      </c>
      <c r="K5218" s="581">
        <v>0.69</v>
      </c>
      <c r="L5218" s="583">
        <f t="shared" ref="L5218:L5223" si="1000">AVERAGE(K5218)</f>
        <v>0.69</v>
      </c>
      <c r="M5218" s="909">
        <v>3.2</v>
      </c>
      <c r="N5218" s="627"/>
      <c r="O5218" s="634"/>
      <c r="P5218" s="634"/>
      <c r="Q5218" s="634"/>
    </row>
    <row r="5219" spans="1:17" x14ac:dyDescent="0.35">
      <c r="A5219" s="571">
        <v>6</v>
      </c>
      <c r="B5219" s="583">
        <v>32.24</v>
      </c>
      <c r="C5219" s="581">
        <v>29.96</v>
      </c>
      <c r="D5219" s="575">
        <v>29.84</v>
      </c>
      <c r="E5219" s="583">
        <v>37.200000000000003</v>
      </c>
      <c r="F5219" s="583">
        <v>22</v>
      </c>
      <c r="G5219" s="580">
        <v>92</v>
      </c>
      <c r="H5219" s="580">
        <v>63</v>
      </c>
      <c r="I5219" s="580">
        <v>7.3</v>
      </c>
      <c r="J5219" s="581">
        <v>1.31</v>
      </c>
      <c r="K5219" s="581">
        <v>1.1100000000000001</v>
      </c>
      <c r="L5219" s="583">
        <f t="shared" si="1000"/>
        <v>1.1100000000000001</v>
      </c>
      <c r="M5219" s="909">
        <v>2</v>
      </c>
      <c r="N5219" s="627"/>
      <c r="O5219" s="634"/>
      <c r="P5219" s="634"/>
      <c r="Q5219" s="634"/>
    </row>
    <row r="5220" spans="1:17" x14ac:dyDescent="0.35">
      <c r="A5220" s="571">
        <v>7</v>
      </c>
      <c r="B5220" s="580">
        <v>30.28</v>
      </c>
      <c r="C5220" s="581">
        <v>29.96</v>
      </c>
      <c r="D5220" s="575">
        <v>30.24</v>
      </c>
      <c r="E5220" s="583">
        <v>37.4</v>
      </c>
      <c r="F5220" s="583">
        <v>19</v>
      </c>
      <c r="G5220" s="580">
        <v>95</v>
      </c>
      <c r="H5220" s="580">
        <v>60</v>
      </c>
      <c r="I5220" s="580">
        <v>7.35</v>
      </c>
      <c r="J5220" s="580">
        <v>1.1000000000000001</v>
      </c>
      <c r="K5220" s="653">
        <v>0.36</v>
      </c>
      <c r="L5220" s="581">
        <f t="shared" si="1000"/>
        <v>0.36</v>
      </c>
      <c r="M5220" s="909">
        <v>16</v>
      </c>
      <c r="N5220" s="627"/>
      <c r="O5220" s="634"/>
      <c r="P5220" s="634"/>
      <c r="Q5220" s="634"/>
    </row>
    <row r="5221" spans="1:17" x14ac:dyDescent="0.35">
      <c r="A5221" s="571">
        <v>8</v>
      </c>
      <c r="B5221" s="581">
        <v>31.88</v>
      </c>
      <c r="C5221" s="581">
        <v>30.32</v>
      </c>
      <c r="D5221" s="575">
        <v>30</v>
      </c>
      <c r="E5221" s="583">
        <v>36</v>
      </c>
      <c r="F5221" s="583">
        <v>18</v>
      </c>
      <c r="G5221" s="580">
        <v>92</v>
      </c>
      <c r="H5221" s="580">
        <v>56</v>
      </c>
      <c r="I5221" s="580">
        <v>5.72</v>
      </c>
      <c r="J5221" s="580">
        <v>0.99</v>
      </c>
      <c r="K5221" s="580">
        <v>0.42</v>
      </c>
      <c r="L5221" s="583">
        <f t="shared" si="1000"/>
        <v>0.42</v>
      </c>
      <c r="M5221" s="909">
        <v>8.6999999999999993</v>
      </c>
      <c r="N5221" s="627"/>
      <c r="O5221" s="634"/>
      <c r="P5221" s="634"/>
      <c r="Q5221" s="634"/>
    </row>
    <row r="5222" spans="1:17" x14ac:dyDescent="0.35">
      <c r="A5222" s="571">
        <v>9</v>
      </c>
      <c r="B5222" s="581">
        <v>28.88</v>
      </c>
      <c r="C5222" s="580">
        <v>29.44</v>
      </c>
      <c r="D5222" s="575">
        <v>30.2</v>
      </c>
      <c r="E5222" s="583">
        <v>38.799999999999997</v>
      </c>
      <c r="F5222" s="580">
        <v>21</v>
      </c>
      <c r="G5222" s="580">
        <v>81</v>
      </c>
      <c r="H5222" s="580">
        <v>58</v>
      </c>
      <c r="I5222" s="580">
        <v>5.44</v>
      </c>
      <c r="J5222" s="580">
        <v>0.73</v>
      </c>
      <c r="K5222" s="580">
        <v>0.34</v>
      </c>
      <c r="L5222" s="583">
        <f t="shared" si="1000"/>
        <v>0.34</v>
      </c>
      <c r="M5222" s="909">
        <v>0</v>
      </c>
      <c r="N5222" s="627"/>
      <c r="O5222" s="634"/>
      <c r="P5222" s="634"/>
      <c r="Q5222" s="634"/>
    </row>
    <row r="5223" spans="1:17" x14ac:dyDescent="0.35">
      <c r="A5223" s="585">
        <v>10</v>
      </c>
      <c r="B5223" s="580">
        <v>29.56</v>
      </c>
      <c r="C5223" s="580">
        <v>29</v>
      </c>
      <c r="D5223" s="575">
        <v>29.32</v>
      </c>
      <c r="E5223" s="580">
        <v>33.4</v>
      </c>
      <c r="F5223" s="583">
        <v>23</v>
      </c>
      <c r="G5223" s="580">
        <v>81</v>
      </c>
      <c r="H5223" s="580">
        <v>50</v>
      </c>
      <c r="I5223" s="580">
        <v>4.32</v>
      </c>
      <c r="J5223" s="580">
        <v>0.87</v>
      </c>
      <c r="K5223" s="581">
        <v>0.66</v>
      </c>
      <c r="L5223" s="583">
        <f t="shared" si="1000"/>
        <v>0.66</v>
      </c>
      <c r="M5223" s="909">
        <v>0</v>
      </c>
      <c r="N5223" s="627"/>
      <c r="O5223" s="634"/>
      <c r="P5223" s="634"/>
      <c r="Q5223" s="634"/>
    </row>
    <row r="5224" spans="1:17" x14ac:dyDescent="0.35">
      <c r="A5224" s="580" t="s">
        <v>16</v>
      </c>
      <c r="B5224" s="581">
        <f t="shared" ref="B5224:M5224" si="1001">SUM(B5214:B5223)</f>
        <v>313.84000000000003</v>
      </c>
      <c r="C5224" s="581">
        <f t="shared" si="1001"/>
        <v>300.52000000000004</v>
      </c>
      <c r="D5224" s="575">
        <f t="shared" si="1001"/>
        <v>302.40000000000003</v>
      </c>
      <c r="E5224" s="583">
        <f t="shared" si="1001"/>
        <v>364.59999999999997</v>
      </c>
      <c r="F5224" s="583">
        <f t="shared" si="1001"/>
        <v>209.8</v>
      </c>
      <c r="G5224" s="580">
        <f t="shared" si="1001"/>
        <v>860</v>
      </c>
      <c r="H5224" s="580">
        <f t="shared" si="1001"/>
        <v>505</v>
      </c>
      <c r="I5224" s="580">
        <f t="shared" si="1001"/>
        <v>60.69</v>
      </c>
      <c r="J5224" s="581">
        <f t="shared" si="1001"/>
        <v>11.459999999999999</v>
      </c>
      <c r="K5224" s="581">
        <f t="shared" si="1001"/>
        <v>8.08</v>
      </c>
      <c r="L5224" s="583">
        <f t="shared" si="1001"/>
        <v>8.31</v>
      </c>
      <c r="M5224" s="909">
        <f t="shared" si="1001"/>
        <v>32.700000000000003</v>
      </c>
      <c r="N5224" s="627"/>
      <c r="O5224" s="634"/>
      <c r="P5224" s="634"/>
      <c r="Q5224" s="634"/>
    </row>
    <row r="5225" spans="1:17" x14ac:dyDescent="0.35">
      <c r="A5225" s="580" t="s">
        <v>18</v>
      </c>
      <c r="B5225" s="581">
        <f t="shared" ref="B5225:L5225" si="1002">AVERAGE(B5214:B5223)</f>
        <v>31.384000000000004</v>
      </c>
      <c r="C5225" s="581">
        <f t="shared" si="1002"/>
        <v>30.052000000000003</v>
      </c>
      <c r="D5225" s="575">
        <f t="shared" si="1002"/>
        <v>30.240000000000002</v>
      </c>
      <c r="E5225" s="583">
        <f t="shared" si="1002"/>
        <v>36.459999999999994</v>
      </c>
      <c r="F5225" s="583">
        <f t="shared" si="1002"/>
        <v>20.98</v>
      </c>
      <c r="G5225" s="580">
        <f t="shared" si="1002"/>
        <v>86</v>
      </c>
      <c r="H5225" s="580">
        <f t="shared" si="1002"/>
        <v>50.5</v>
      </c>
      <c r="I5225" s="580">
        <f t="shared" si="1002"/>
        <v>6.069</v>
      </c>
      <c r="J5225" s="581">
        <f t="shared" si="1002"/>
        <v>1.1459999999999999</v>
      </c>
      <c r="K5225" s="581">
        <f t="shared" si="1002"/>
        <v>0.80800000000000005</v>
      </c>
      <c r="L5225" s="583">
        <f t="shared" si="1002"/>
        <v>0.83100000000000007</v>
      </c>
      <c r="M5225" s="909"/>
      <c r="N5225" s="627"/>
      <c r="O5225" s="634"/>
      <c r="P5225" s="634"/>
      <c r="Q5225" s="634"/>
    </row>
    <row r="5226" spans="1:17" x14ac:dyDescent="0.35">
      <c r="A5226" s="603">
        <v>11</v>
      </c>
      <c r="B5226" s="581">
        <v>33.24</v>
      </c>
      <c r="C5226" s="580">
        <v>29.68</v>
      </c>
      <c r="D5226" s="574">
        <v>29.24</v>
      </c>
      <c r="E5226" s="583">
        <v>37</v>
      </c>
      <c r="F5226" s="583">
        <v>22.6</v>
      </c>
      <c r="G5226" s="580">
        <v>88</v>
      </c>
      <c r="H5226" s="580">
        <v>38</v>
      </c>
      <c r="I5226" s="580">
        <v>5.26</v>
      </c>
      <c r="J5226" s="580">
        <v>0.99</v>
      </c>
      <c r="K5226" s="581">
        <v>0.53</v>
      </c>
      <c r="L5226" s="691">
        <f t="shared" ref="L5226:L5235" si="1003">AVERAGE(K5226)</f>
        <v>0.53</v>
      </c>
      <c r="M5226" s="909">
        <v>0</v>
      </c>
      <c r="N5226" s="627"/>
      <c r="O5226" s="634"/>
      <c r="P5226" s="634"/>
      <c r="Q5226" s="634"/>
    </row>
    <row r="5227" spans="1:17" x14ac:dyDescent="0.35">
      <c r="A5227" s="571">
        <v>12</v>
      </c>
      <c r="B5227" s="581">
        <v>34.92</v>
      </c>
      <c r="C5227" s="580">
        <v>31.08</v>
      </c>
      <c r="D5227" s="574">
        <v>30.68</v>
      </c>
      <c r="E5227" s="583">
        <v>39.799999999999997</v>
      </c>
      <c r="F5227" s="580">
        <v>23</v>
      </c>
      <c r="G5227" s="580">
        <v>92</v>
      </c>
      <c r="H5227" s="580">
        <v>47</v>
      </c>
      <c r="I5227" s="580">
        <v>6.84</v>
      </c>
      <c r="J5227" s="580">
        <v>1.4</v>
      </c>
      <c r="K5227" s="581">
        <v>0.47</v>
      </c>
      <c r="L5227" s="691">
        <f t="shared" si="1003"/>
        <v>0.47</v>
      </c>
      <c r="M5227" s="909">
        <v>0</v>
      </c>
      <c r="N5227" s="627"/>
      <c r="O5227" s="634"/>
      <c r="P5227" s="634"/>
      <c r="Q5227" s="634"/>
    </row>
    <row r="5228" spans="1:17" x14ac:dyDescent="0.35">
      <c r="A5228" s="571">
        <v>13</v>
      </c>
      <c r="B5228" s="580">
        <v>32.04</v>
      </c>
      <c r="C5228" s="580">
        <v>30.44</v>
      </c>
      <c r="D5228" s="574">
        <v>30.76</v>
      </c>
      <c r="E5228" s="583">
        <v>38</v>
      </c>
      <c r="F5228" s="583">
        <v>23.4</v>
      </c>
      <c r="G5228" s="580">
        <v>84</v>
      </c>
      <c r="H5228" s="580">
        <v>58</v>
      </c>
      <c r="I5228" s="580">
        <v>6.16</v>
      </c>
      <c r="J5228" s="580">
        <v>1.86</v>
      </c>
      <c r="K5228" s="581">
        <v>1</v>
      </c>
      <c r="L5228" s="691">
        <f t="shared" si="1003"/>
        <v>1</v>
      </c>
      <c r="M5228" s="909">
        <v>0</v>
      </c>
      <c r="N5228" s="627"/>
      <c r="O5228" s="634"/>
      <c r="P5228" s="634"/>
      <c r="Q5228" s="634"/>
    </row>
    <row r="5229" spans="1:17" x14ac:dyDescent="0.35">
      <c r="A5229" s="571">
        <v>14</v>
      </c>
      <c r="B5229" s="580">
        <v>28.56</v>
      </c>
      <c r="C5229" s="581">
        <v>29.24</v>
      </c>
      <c r="D5229" s="574">
        <v>29.8</v>
      </c>
      <c r="E5229" s="583">
        <v>34.799999999999997</v>
      </c>
      <c r="F5229" s="583">
        <v>22.2</v>
      </c>
      <c r="G5229" s="580">
        <v>93</v>
      </c>
      <c r="H5229" s="580">
        <v>66</v>
      </c>
      <c r="I5229" s="581">
        <v>1.2</v>
      </c>
      <c r="J5229" s="580">
        <v>0.61</v>
      </c>
      <c r="K5229" s="581">
        <v>0.33</v>
      </c>
      <c r="L5229" s="691">
        <f t="shared" si="1003"/>
        <v>0.33</v>
      </c>
      <c r="M5229" s="909">
        <v>0</v>
      </c>
      <c r="N5229" s="627"/>
      <c r="O5229" s="634"/>
      <c r="P5229" s="634"/>
      <c r="Q5229" s="634"/>
    </row>
    <row r="5230" spans="1:17" x14ac:dyDescent="0.35">
      <c r="A5230" s="571">
        <v>15</v>
      </c>
      <c r="B5230" s="581">
        <v>33.76</v>
      </c>
      <c r="C5230" s="581">
        <v>30.12</v>
      </c>
      <c r="D5230" s="574">
        <v>29.76</v>
      </c>
      <c r="E5230" s="583">
        <v>37</v>
      </c>
      <c r="F5230" s="583">
        <v>22.4</v>
      </c>
      <c r="G5230" s="580">
        <v>71</v>
      </c>
      <c r="H5230" s="580">
        <v>49</v>
      </c>
      <c r="I5230" s="580">
        <v>4.8600000000000003</v>
      </c>
      <c r="J5230" s="580">
        <v>0.93</v>
      </c>
      <c r="K5230" s="581">
        <v>0.84</v>
      </c>
      <c r="L5230" s="691">
        <f t="shared" si="1003"/>
        <v>0.84</v>
      </c>
      <c r="M5230" s="909">
        <v>2.6</v>
      </c>
      <c r="N5230" s="627"/>
      <c r="O5230" s="634"/>
      <c r="P5230" s="634"/>
      <c r="Q5230" s="634"/>
    </row>
    <row r="5231" spans="1:17" x14ac:dyDescent="0.35">
      <c r="A5231" s="571">
        <v>16</v>
      </c>
      <c r="B5231" s="580">
        <v>33.799999999999997</v>
      </c>
      <c r="C5231" s="580">
        <v>30.68</v>
      </c>
      <c r="D5231" s="574">
        <v>30.16</v>
      </c>
      <c r="E5231" s="583">
        <v>38</v>
      </c>
      <c r="F5231" s="580">
        <v>22.2</v>
      </c>
      <c r="G5231" s="580">
        <v>92</v>
      </c>
      <c r="H5231" s="580">
        <v>47</v>
      </c>
      <c r="I5231" s="580">
        <v>6.56</v>
      </c>
      <c r="J5231" s="580">
        <v>1.41</v>
      </c>
      <c r="K5231" s="581">
        <v>0.46</v>
      </c>
      <c r="L5231" s="691">
        <f t="shared" si="1003"/>
        <v>0.46</v>
      </c>
      <c r="M5231" s="909">
        <v>0</v>
      </c>
      <c r="N5231" s="627"/>
      <c r="O5231" s="634"/>
      <c r="P5231" s="634"/>
      <c r="Q5231" s="634"/>
    </row>
    <row r="5232" spans="1:17" x14ac:dyDescent="0.35">
      <c r="A5232" s="571">
        <v>17</v>
      </c>
      <c r="B5232" s="581">
        <v>35.64</v>
      </c>
      <c r="C5232" s="581">
        <v>30.92</v>
      </c>
      <c r="D5232" s="574">
        <v>30.52</v>
      </c>
      <c r="E5232" s="580">
        <v>38.799999999999997</v>
      </c>
      <c r="F5232" s="583">
        <v>21.4</v>
      </c>
      <c r="G5232" s="580">
        <v>92</v>
      </c>
      <c r="H5232" s="580">
        <v>39</v>
      </c>
      <c r="I5232" s="581">
        <v>7.76</v>
      </c>
      <c r="J5232" s="580">
        <v>1.0900000000000001</v>
      </c>
      <c r="K5232" s="581">
        <v>0.43</v>
      </c>
      <c r="L5232" s="691">
        <f t="shared" si="1003"/>
        <v>0.43</v>
      </c>
      <c r="M5232" s="909">
        <v>0</v>
      </c>
      <c r="N5232" s="627"/>
      <c r="O5232" s="634"/>
      <c r="P5232" s="634"/>
      <c r="Q5232" s="634"/>
    </row>
    <row r="5233" spans="1:17" x14ac:dyDescent="0.35">
      <c r="A5233" s="571">
        <v>18</v>
      </c>
      <c r="B5233" s="581">
        <v>38.119999999999997</v>
      </c>
      <c r="C5233" s="581">
        <v>32.04</v>
      </c>
      <c r="D5233" s="574">
        <v>31.16</v>
      </c>
      <c r="E5233" s="583">
        <v>39</v>
      </c>
      <c r="F5233" s="583">
        <v>21</v>
      </c>
      <c r="G5233" s="580">
        <v>92</v>
      </c>
      <c r="H5233" s="580">
        <v>41</v>
      </c>
      <c r="I5233" s="580">
        <v>9.24</v>
      </c>
      <c r="J5233" s="580">
        <v>1.1100000000000001</v>
      </c>
      <c r="K5233" s="581">
        <v>0.8</v>
      </c>
      <c r="L5233" s="691">
        <f t="shared" si="1003"/>
        <v>0.8</v>
      </c>
      <c r="M5233" s="909">
        <v>0</v>
      </c>
      <c r="N5233" s="627"/>
      <c r="O5233" s="634"/>
      <c r="P5233" s="634"/>
      <c r="Q5233" s="634"/>
    </row>
    <row r="5234" spans="1:17" x14ac:dyDescent="0.35">
      <c r="A5234" s="571">
        <v>19</v>
      </c>
      <c r="B5234" s="580">
        <v>37.08</v>
      </c>
      <c r="C5234" s="580">
        <v>35.56</v>
      </c>
      <c r="D5234" s="574">
        <v>32.32</v>
      </c>
      <c r="E5234" s="583">
        <v>40</v>
      </c>
      <c r="F5234" s="583">
        <v>23</v>
      </c>
      <c r="G5234" s="580">
        <v>84</v>
      </c>
      <c r="H5234" s="580">
        <v>48</v>
      </c>
      <c r="I5234" s="581">
        <v>2.68</v>
      </c>
      <c r="J5234" s="580">
        <v>1.29</v>
      </c>
      <c r="K5234" s="581">
        <v>4.3</v>
      </c>
      <c r="L5234" s="691">
        <f t="shared" si="1003"/>
        <v>4.3</v>
      </c>
      <c r="M5234" s="909">
        <v>0</v>
      </c>
      <c r="N5234" s="627"/>
      <c r="O5234" s="634"/>
      <c r="P5234" s="634"/>
      <c r="Q5234" s="634"/>
    </row>
    <row r="5235" spans="1:17" x14ac:dyDescent="0.35">
      <c r="A5235" s="585">
        <v>20</v>
      </c>
      <c r="B5235" s="580">
        <v>38.72</v>
      </c>
      <c r="C5235" s="580">
        <v>32.68</v>
      </c>
      <c r="D5235" s="574">
        <v>32.24</v>
      </c>
      <c r="E5235" s="583">
        <v>38</v>
      </c>
      <c r="F5235" s="583">
        <v>23</v>
      </c>
      <c r="G5235" s="580">
        <v>84</v>
      </c>
      <c r="H5235" s="580">
        <v>35</v>
      </c>
      <c r="I5235" s="581">
        <v>1.7</v>
      </c>
      <c r="J5235" s="581">
        <v>1.0900000000000001</v>
      </c>
      <c r="K5235" s="581">
        <v>2.71</v>
      </c>
      <c r="L5235" s="691">
        <f t="shared" si="1003"/>
        <v>2.71</v>
      </c>
      <c r="M5235" s="909">
        <v>0</v>
      </c>
      <c r="N5235" s="627"/>
      <c r="O5235" s="634"/>
      <c r="P5235" s="634"/>
      <c r="Q5235" s="634"/>
    </row>
    <row r="5236" spans="1:17" x14ac:dyDescent="0.35">
      <c r="A5236" s="580" t="s">
        <v>16</v>
      </c>
      <c r="B5236" s="581">
        <f t="shared" ref="B5236:M5236" si="1004">SUM(B5226:B5235)</f>
        <v>345.88</v>
      </c>
      <c r="C5236" s="580">
        <f t="shared" si="1004"/>
        <v>312.44</v>
      </c>
      <c r="D5236" s="574">
        <f t="shared" si="1004"/>
        <v>306.64000000000004</v>
      </c>
      <c r="E5236" s="583">
        <f t="shared" si="1004"/>
        <v>380.4</v>
      </c>
      <c r="F5236" s="583">
        <f t="shared" si="1004"/>
        <v>224.2</v>
      </c>
      <c r="G5236" s="580">
        <f t="shared" si="1004"/>
        <v>872</v>
      </c>
      <c r="H5236" s="580">
        <f t="shared" si="1004"/>
        <v>468</v>
      </c>
      <c r="I5236" s="581">
        <f t="shared" si="1004"/>
        <v>52.26</v>
      </c>
      <c r="J5236" s="581">
        <f t="shared" si="1004"/>
        <v>11.780000000000001</v>
      </c>
      <c r="K5236" s="581">
        <f t="shared" si="1004"/>
        <v>11.870000000000001</v>
      </c>
      <c r="L5236" s="691">
        <f t="shared" si="1004"/>
        <v>11.870000000000001</v>
      </c>
      <c r="M5236" s="909">
        <f t="shared" si="1004"/>
        <v>2.6</v>
      </c>
      <c r="N5236" s="627"/>
      <c r="O5236" s="634"/>
      <c r="P5236" s="634"/>
      <c r="Q5236" s="634"/>
    </row>
    <row r="5237" spans="1:17" x14ac:dyDescent="0.35">
      <c r="A5237" s="580" t="s">
        <v>18</v>
      </c>
      <c r="B5237" s="581">
        <f t="shared" ref="B5237:L5237" si="1005">AVERAGE(B5226:B5235)</f>
        <v>34.588000000000001</v>
      </c>
      <c r="C5237" s="580">
        <f t="shared" si="1005"/>
        <v>31.244</v>
      </c>
      <c r="D5237" s="574">
        <f t="shared" si="1005"/>
        <v>30.664000000000005</v>
      </c>
      <c r="E5237" s="583">
        <f t="shared" si="1005"/>
        <v>38.04</v>
      </c>
      <c r="F5237" s="583">
        <f t="shared" si="1005"/>
        <v>22.419999999999998</v>
      </c>
      <c r="G5237" s="580">
        <f t="shared" si="1005"/>
        <v>87.2</v>
      </c>
      <c r="H5237" s="580">
        <f t="shared" si="1005"/>
        <v>46.8</v>
      </c>
      <c r="I5237" s="581">
        <f t="shared" si="1005"/>
        <v>5.226</v>
      </c>
      <c r="J5237" s="581">
        <f t="shared" si="1005"/>
        <v>1.1780000000000002</v>
      </c>
      <c r="K5237" s="581">
        <f t="shared" si="1005"/>
        <v>1.1870000000000001</v>
      </c>
      <c r="L5237" s="691">
        <f t="shared" si="1005"/>
        <v>1.1870000000000001</v>
      </c>
      <c r="M5237" s="909"/>
      <c r="N5237" s="627"/>
      <c r="O5237" s="634"/>
      <c r="P5237" s="634"/>
      <c r="Q5237" s="634"/>
    </row>
    <row r="5238" spans="1:17" x14ac:dyDescent="0.35">
      <c r="A5238" s="612">
        <v>21</v>
      </c>
      <c r="B5238" s="580">
        <v>41.2</v>
      </c>
      <c r="C5238" s="581">
        <v>33.159999999999997</v>
      </c>
      <c r="D5238" s="574">
        <v>32.479999999999997</v>
      </c>
      <c r="E5238" s="583">
        <v>39.200000000000003</v>
      </c>
      <c r="F5238" s="583">
        <v>22</v>
      </c>
      <c r="G5238" s="580">
        <v>93</v>
      </c>
      <c r="H5238" s="580">
        <v>45</v>
      </c>
      <c r="I5238" s="580">
        <v>5.2</v>
      </c>
      <c r="J5238" s="580">
        <v>4.28</v>
      </c>
      <c r="K5238" s="580">
        <v>0.83</v>
      </c>
      <c r="L5238" s="691">
        <f t="shared" ref="L5238:L5247" si="1006">AVERAGE(K5238)</f>
        <v>0.83</v>
      </c>
      <c r="M5238" s="909">
        <v>0</v>
      </c>
      <c r="N5238" s="627"/>
      <c r="O5238" s="634"/>
      <c r="P5238" s="634"/>
      <c r="Q5238" s="634"/>
    </row>
    <row r="5239" spans="1:17" x14ac:dyDescent="0.35">
      <c r="A5239" s="594">
        <v>22</v>
      </c>
      <c r="B5239" s="581">
        <v>35.04</v>
      </c>
      <c r="C5239" s="581">
        <v>32.44</v>
      </c>
      <c r="D5239" s="574">
        <v>32.68</v>
      </c>
      <c r="E5239" s="583">
        <v>42</v>
      </c>
      <c r="F5239" s="583">
        <v>23.4</v>
      </c>
      <c r="G5239" s="580">
        <v>88</v>
      </c>
      <c r="H5239" s="580">
        <v>48</v>
      </c>
      <c r="I5239" s="581">
        <v>5.42</v>
      </c>
      <c r="J5239" s="580">
        <v>1.45</v>
      </c>
      <c r="K5239" s="580">
        <v>0.59</v>
      </c>
      <c r="L5239" s="691">
        <f t="shared" si="1006"/>
        <v>0.59</v>
      </c>
      <c r="M5239" s="909">
        <v>0</v>
      </c>
      <c r="N5239" s="627"/>
      <c r="O5239" s="634"/>
      <c r="P5239" s="634"/>
      <c r="Q5239" s="634"/>
    </row>
    <row r="5240" spans="1:17" x14ac:dyDescent="0.35">
      <c r="A5240" s="594">
        <v>23</v>
      </c>
      <c r="B5240" s="580">
        <v>32.119999999999997</v>
      </c>
      <c r="C5240" s="580">
        <v>32.08</v>
      </c>
      <c r="D5240" s="574">
        <v>32.119999999999997</v>
      </c>
      <c r="E5240" s="583">
        <v>41</v>
      </c>
      <c r="F5240" s="583">
        <v>21</v>
      </c>
      <c r="G5240" s="580">
        <v>85</v>
      </c>
      <c r="H5240" s="580">
        <v>51</v>
      </c>
      <c r="I5240" s="580">
        <v>6.92</v>
      </c>
      <c r="J5240" s="580">
        <v>1.33</v>
      </c>
      <c r="K5240" s="580">
        <v>0.42</v>
      </c>
      <c r="L5240" s="691">
        <f t="shared" si="1006"/>
        <v>0.42</v>
      </c>
      <c r="M5240" s="909">
        <v>1.5</v>
      </c>
      <c r="N5240" s="627"/>
      <c r="O5240" s="634"/>
      <c r="P5240" s="634"/>
      <c r="Q5240" s="634"/>
    </row>
    <row r="5241" spans="1:17" x14ac:dyDescent="0.35">
      <c r="A5241" s="594">
        <v>24</v>
      </c>
      <c r="B5241" s="580">
        <v>36.32</v>
      </c>
      <c r="C5241" s="580">
        <v>31.72</v>
      </c>
      <c r="D5241" s="574">
        <v>31.48</v>
      </c>
      <c r="E5241" s="583">
        <v>36</v>
      </c>
      <c r="F5241" s="583">
        <v>20.2</v>
      </c>
      <c r="G5241" s="580">
        <v>77</v>
      </c>
      <c r="H5241" s="580">
        <v>44</v>
      </c>
      <c r="I5241" s="580">
        <v>5.08</v>
      </c>
      <c r="J5241" s="580">
        <v>1.1299999999999999</v>
      </c>
      <c r="K5241" s="581">
        <v>0.63</v>
      </c>
      <c r="L5241" s="691">
        <f t="shared" si="1006"/>
        <v>0.63</v>
      </c>
      <c r="M5241" s="909">
        <v>0</v>
      </c>
      <c r="N5241" s="627"/>
      <c r="O5241" s="634"/>
      <c r="P5241" s="634"/>
      <c r="Q5241" s="634"/>
    </row>
    <row r="5242" spans="1:17" x14ac:dyDescent="0.35">
      <c r="A5242" s="594">
        <v>25</v>
      </c>
      <c r="B5242" s="581">
        <v>38.799999999999997</v>
      </c>
      <c r="C5242" s="580">
        <v>32.44</v>
      </c>
      <c r="D5242" s="574">
        <v>32.119999999999997</v>
      </c>
      <c r="E5242" s="583">
        <v>38</v>
      </c>
      <c r="F5242" s="583">
        <v>23.4</v>
      </c>
      <c r="G5242" s="580">
        <v>80</v>
      </c>
      <c r="H5242" s="580">
        <v>45</v>
      </c>
      <c r="I5242" s="580">
        <v>4.5</v>
      </c>
      <c r="J5242" s="580">
        <v>1.2</v>
      </c>
      <c r="K5242" s="581">
        <v>1.1599999999999999</v>
      </c>
      <c r="L5242" s="691">
        <f t="shared" si="1006"/>
        <v>1.1599999999999999</v>
      </c>
      <c r="M5242" s="909">
        <v>0</v>
      </c>
      <c r="N5242" s="627"/>
      <c r="O5242" s="634"/>
      <c r="P5242" s="634"/>
      <c r="Q5242" s="634"/>
    </row>
    <row r="5243" spans="1:17" x14ac:dyDescent="0.35">
      <c r="A5243" s="594">
        <v>26</v>
      </c>
      <c r="B5243" s="580">
        <v>32.32</v>
      </c>
      <c r="C5243" s="580">
        <v>31.36</v>
      </c>
      <c r="D5243" s="574">
        <v>31.88</v>
      </c>
      <c r="E5243" s="583">
        <v>36.200000000000003</v>
      </c>
      <c r="F5243" s="580">
        <v>24.2</v>
      </c>
      <c r="G5243" s="580">
        <v>77</v>
      </c>
      <c r="H5243" s="580">
        <v>40</v>
      </c>
      <c r="I5243" s="581">
        <v>5.76</v>
      </c>
      <c r="J5243" s="581">
        <v>2.04</v>
      </c>
      <c r="K5243" s="581">
        <v>0.77</v>
      </c>
      <c r="L5243" s="691">
        <f t="shared" si="1006"/>
        <v>0.77</v>
      </c>
      <c r="M5243" s="909">
        <v>0</v>
      </c>
      <c r="N5243" s="627"/>
      <c r="O5243" s="634"/>
      <c r="P5243" s="634"/>
      <c r="Q5243" s="634"/>
    </row>
    <row r="5244" spans="1:17" x14ac:dyDescent="0.35">
      <c r="A5244" s="594">
        <v>27</v>
      </c>
      <c r="B5244" s="580">
        <v>38.96</v>
      </c>
      <c r="C5244" s="580">
        <v>32.04</v>
      </c>
      <c r="D5244" s="574">
        <v>31.56</v>
      </c>
      <c r="E5244" s="583">
        <v>39</v>
      </c>
      <c r="F5244" s="583">
        <v>18.2</v>
      </c>
      <c r="G5244" s="580">
        <v>69</v>
      </c>
      <c r="H5244" s="580">
        <v>43</v>
      </c>
      <c r="I5244" s="580">
        <v>5.28</v>
      </c>
      <c r="J5244" s="581">
        <v>1.19</v>
      </c>
      <c r="K5244" s="581">
        <v>0.41</v>
      </c>
      <c r="L5244" s="691">
        <f t="shared" si="1006"/>
        <v>0.41</v>
      </c>
      <c r="M5244" s="909">
        <v>0</v>
      </c>
      <c r="N5244" s="627"/>
      <c r="O5244" s="634"/>
      <c r="P5244" s="634"/>
      <c r="Q5244" s="634"/>
    </row>
    <row r="5245" spans="1:17" x14ac:dyDescent="0.35">
      <c r="A5245" s="596">
        <v>28</v>
      </c>
      <c r="B5245" s="578">
        <v>39.4</v>
      </c>
      <c r="C5245" s="586">
        <v>32.96</v>
      </c>
      <c r="D5245" s="587">
        <v>32.26</v>
      </c>
      <c r="E5245" s="579">
        <v>39.200000000000003</v>
      </c>
      <c r="F5245" s="579">
        <v>21</v>
      </c>
      <c r="G5245" s="578">
        <v>83</v>
      </c>
      <c r="H5245" s="578">
        <v>44</v>
      </c>
      <c r="I5245" s="578">
        <v>4.82</v>
      </c>
      <c r="J5245" s="578">
        <v>1.1200000000000001</v>
      </c>
      <c r="K5245" s="586">
        <v>1.1399999999999999</v>
      </c>
      <c r="L5245" s="698">
        <f t="shared" si="1006"/>
        <v>1.1399999999999999</v>
      </c>
      <c r="M5245" s="909">
        <v>0</v>
      </c>
      <c r="N5245" s="627"/>
      <c r="O5245" s="634"/>
      <c r="P5245" s="634"/>
      <c r="Q5245" s="634"/>
    </row>
    <row r="5246" spans="1:17" x14ac:dyDescent="0.35">
      <c r="A5246" s="906">
        <v>29</v>
      </c>
      <c r="B5246" s="578">
        <v>39.6</v>
      </c>
      <c r="C5246" s="586">
        <v>33.44</v>
      </c>
      <c r="D5246" s="587">
        <v>33.159999999999997</v>
      </c>
      <c r="E5246" s="579">
        <v>41</v>
      </c>
      <c r="F5246" s="579">
        <v>24</v>
      </c>
      <c r="G5246" s="578">
        <v>80</v>
      </c>
      <c r="H5246" s="578">
        <v>51</v>
      </c>
      <c r="I5246" s="578">
        <v>5.74</v>
      </c>
      <c r="J5246" s="578">
        <v>1.65</v>
      </c>
      <c r="K5246" s="586">
        <v>1.46</v>
      </c>
      <c r="L5246" s="698">
        <f t="shared" si="1006"/>
        <v>1.46</v>
      </c>
      <c r="M5246" s="909">
        <v>0</v>
      </c>
      <c r="N5246" s="627"/>
      <c r="O5246" s="634"/>
      <c r="P5246" s="634"/>
      <c r="Q5246" s="634"/>
    </row>
    <row r="5247" spans="1:17" x14ac:dyDescent="0.35">
      <c r="A5247" s="906">
        <v>30</v>
      </c>
      <c r="B5247" s="578">
        <v>41.24</v>
      </c>
      <c r="C5247" s="586">
        <v>33.56</v>
      </c>
      <c r="D5247" s="587">
        <v>33.04</v>
      </c>
      <c r="E5247" s="579">
        <v>37.4</v>
      </c>
      <c r="F5247" s="579">
        <v>23.4</v>
      </c>
      <c r="G5247" s="578">
        <v>77</v>
      </c>
      <c r="H5247" s="578">
        <v>47</v>
      </c>
      <c r="I5247" s="578">
        <v>7.82</v>
      </c>
      <c r="J5247" s="578">
        <v>1.5</v>
      </c>
      <c r="K5247" s="586">
        <v>0.87</v>
      </c>
      <c r="L5247" s="698">
        <f t="shared" si="1006"/>
        <v>0.87</v>
      </c>
      <c r="M5247" s="909">
        <v>0</v>
      </c>
      <c r="N5247" s="627"/>
      <c r="O5247" s="634"/>
      <c r="P5247" s="634"/>
      <c r="Q5247" s="634"/>
    </row>
    <row r="5248" spans="1:17" x14ac:dyDescent="0.35">
      <c r="A5248" s="580" t="s">
        <v>16</v>
      </c>
      <c r="B5248" s="580">
        <f t="shared" ref="B5248:L5248" si="1007">SUM(B5238:B5246)</f>
        <v>333.76000000000005</v>
      </c>
      <c r="C5248" s="581">
        <f t="shared" si="1007"/>
        <v>291.64</v>
      </c>
      <c r="D5248" s="907">
        <f t="shared" si="1007"/>
        <v>289.74</v>
      </c>
      <c r="E5248" s="583">
        <f t="shared" si="1007"/>
        <v>351.59999999999997</v>
      </c>
      <c r="F5248" s="583">
        <f t="shared" si="1007"/>
        <v>197.39999999999998</v>
      </c>
      <c r="G5248" s="580">
        <f t="shared" si="1007"/>
        <v>732</v>
      </c>
      <c r="H5248" s="580">
        <f t="shared" si="1007"/>
        <v>411</v>
      </c>
      <c r="I5248" s="580">
        <f t="shared" si="1007"/>
        <v>48.72</v>
      </c>
      <c r="J5248" s="580">
        <f t="shared" si="1007"/>
        <v>15.389999999999999</v>
      </c>
      <c r="K5248" s="580">
        <f t="shared" si="1007"/>
        <v>7.41</v>
      </c>
      <c r="L5248" s="583">
        <f t="shared" si="1007"/>
        <v>7.41</v>
      </c>
      <c r="M5248" s="583">
        <f>SUM(M5238:M5247)</f>
        <v>1.5</v>
      </c>
      <c r="N5248" s="627"/>
      <c r="O5248" s="634"/>
      <c r="P5248" s="634"/>
      <c r="Q5248" s="634"/>
    </row>
    <row r="5249" spans="1:17" x14ac:dyDescent="0.35">
      <c r="A5249" s="580" t="s">
        <v>18</v>
      </c>
      <c r="B5249" s="581">
        <f t="shared" ref="B5249:L5249" si="1008">AVERAGE(B5238:B5247)</f>
        <v>37.500000000000007</v>
      </c>
      <c r="C5249" s="581">
        <f t="shared" si="1008"/>
        <v>32.519999999999996</v>
      </c>
      <c r="D5249" s="581">
        <f t="shared" si="1008"/>
        <v>32.278000000000006</v>
      </c>
      <c r="E5249" s="581">
        <f t="shared" si="1008"/>
        <v>38.899999999999991</v>
      </c>
      <c r="F5249" s="581">
        <f t="shared" si="1008"/>
        <v>22.08</v>
      </c>
      <c r="G5249" s="581">
        <f t="shared" si="1008"/>
        <v>80.900000000000006</v>
      </c>
      <c r="H5249" s="581">
        <f t="shared" si="1008"/>
        <v>45.8</v>
      </c>
      <c r="I5249" s="581">
        <f t="shared" si="1008"/>
        <v>5.6539999999999999</v>
      </c>
      <c r="J5249" s="581">
        <f t="shared" si="1008"/>
        <v>1.6890000000000001</v>
      </c>
      <c r="K5249" s="581">
        <f t="shared" si="1008"/>
        <v>0.82799999999999996</v>
      </c>
      <c r="L5249" s="581">
        <f t="shared" si="1008"/>
        <v>0.82799999999999996</v>
      </c>
      <c r="M5249" s="581"/>
      <c r="N5249" s="627"/>
      <c r="O5249" s="634"/>
      <c r="P5249" s="634"/>
      <c r="Q5249" s="634"/>
    </row>
    <row r="5250" spans="1:17" x14ac:dyDescent="0.35">
      <c r="A5250" s="580" t="s">
        <v>20</v>
      </c>
      <c r="B5250" s="581">
        <f t="shared" ref="B5250:L5250" si="1009">B5248+B5236+B5224</f>
        <v>993.48000000000013</v>
      </c>
      <c r="C5250" s="581">
        <f t="shared" si="1009"/>
        <v>904.59999999999991</v>
      </c>
      <c r="D5250" s="581">
        <f t="shared" si="1009"/>
        <v>898.7800000000002</v>
      </c>
      <c r="E5250" s="581">
        <f t="shared" si="1009"/>
        <v>1096.5999999999999</v>
      </c>
      <c r="F5250" s="581">
        <f t="shared" si="1009"/>
        <v>631.4</v>
      </c>
      <c r="G5250" s="581">
        <f t="shared" si="1009"/>
        <v>2464</v>
      </c>
      <c r="H5250" s="581">
        <f t="shared" si="1009"/>
        <v>1384</v>
      </c>
      <c r="I5250" s="581">
        <f t="shared" si="1009"/>
        <v>161.66999999999999</v>
      </c>
      <c r="J5250" s="581">
        <f t="shared" si="1009"/>
        <v>38.630000000000003</v>
      </c>
      <c r="K5250" s="581">
        <f t="shared" si="1009"/>
        <v>27.36</v>
      </c>
      <c r="L5250" s="581">
        <f t="shared" si="1009"/>
        <v>27.590000000000003</v>
      </c>
      <c r="M5250" s="581"/>
      <c r="N5250" s="627"/>
      <c r="O5250" s="634"/>
      <c r="P5250" s="634"/>
      <c r="Q5250" s="634"/>
    </row>
    <row r="5251" spans="1:17" x14ac:dyDescent="0.35">
      <c r="A5251" s="580" t="s">
        <v>21</v>
      </c>
      <c r="B5251" s="581">
        <f t="shared" ref="B5251:L5251" si="1010">B5250/30</f>
        <v>33.116000000000007</v>
      </c>
      <c r="C5251" s="581">
        <f t="shared" si="1010"/>
        <v>30.153333333333329</v>
      </c>
      <c r="D5251" s="581">
        <f t="shared" si="1010"/>
        <v>29.95933333333334</v>
      </c>
      <c r="E5251" s="581">
        <f t="shared" si="1010"/>
        <v>36.553333333333327</v>
      </c>
      <c r="F5251" s="581">
        <f t="shared" si="1010"/>
        <v>21.046666666666667</v>
      </c>
      <c r="G5251" s="581">
        <f t="shared" si="1010"/>
        <v>82.13333333333334</v>
      </c>
      <c r="H5251" s="581">
        <f t="shared" si="1010"/>
        <v>46.133333333333333</v>
      </c>
      <c r="I5251" s="581">
        <f t="shared" si="1010"/>
        <v>5.3889999999999993</v>
      </c>
      <c r="J5251" s="581">
        <f t="shared" si="1010"/>
        <v>1.2876666666666667</v>
      </c>
      <c r="K5251" s="581">
        <f t="shared" si="1010"/>
        <v>0.91200000000000003</v>
      </c>
      <c r="L5251" s="581">
        <f t="shared" si="1010"/>
        <v>0.91966666666666674</v>
      </c>
      <c r="M5251" s="581"/>
      <c r="N5251" s="627"/>
      <c r="O5251" s="634"/>
      <c r="P5251" s="634"/>
      <c r="Q5251" s="634"/>
    </row>
    <row r="5252" spans="1:17" x14ac:dyDescent="0.35">
      <c r="A5252" s="634"/>
      <c r="B5252" s="634"/>
      <c r="C5252" s="634"/>
      <c r="D5252" s="634"/>
      <c r="E5252" s="634"/>
      <c r="F5252" s="634"/>
      <c r="G5252" s="634"/>
      <c r="H5252" s="634"/>
      <c r="I5252" s="634"/>
      <c r="J5252" s="634"/>
      <c r="K5252" s="634"/>
      <c r="L5252" s="634"/>
      <c r="M5252" s="634"/>
      <c r="N5252" s="634"/>
      <c r="O5252" s="634"/>
      <c r="P5252" s="634"/>
      <c r="Q5252" s="634"/>
    </row>
    <row r="5253" spans="1:17" ht="20.5" x14ac:dyDescent="0.35">
      <c r="A5253" s="1611" t="s">
        <v>484</v>
      </c>
      <c r="B5253" s="1611"/>
      <c r="C5253" s="1611"/>
      <c r="D5253" s="1611"/>
      <c r="E5253" s="1611"/>
      <c r="F5253" s="1611"/>
      <c r="G5253" s="1611"/>
      <c r="H5253" s="1611"/>
      <c r="I5253" s="1611"/>
      <c r="J5253" s="1611"/>
      <c r="K5253" s="1611"/>
      <c r="L5253" s="1611"/>
      <c r="M5253" s="1611"/>
      <c r="N5253" s="1611"/>
      <c r="O5253" s="1611"/>
      <c r="P5253" s="634"/>
      <c r="Q5253" s="634"/>
    </row>
    <row r="5254" spans="1:17" ht="33.75" customHeight="1" x14ac:dyDescent="0.35">
      <c r="A5254" s="1602" t="s">
        <v>1</v>
      </c>
      <c r="B5254" s="1598" t="s">
        <v>23</v>
      </c>
      <c r="C5254" s="1599"/>
      <c r="D5254" s="1600"/>
      <c r="E5254" s="1598" t="s">
        <v>24</v>
      </c>
      <c r="F5254" s="1600"/>
      <c r="G5254" s="1598" t="s">
        <v>4</v>
      </c>
      <c r="H5254" s="1600"/>
      <c r="I5254" s="1590" t="s">
        <v>5</v>
      </c>
      <c r="J5254" s="1592"/>
      <c r="K5254" s="1590" t="s">
        <v>6</v>
      </c>
      <c r="L5254" s="1591"/>
      <c r="M5254" s="1592"/>
      <c r="N5254" s="630" t="s">
        <v>7</v>
      </c>
      <c r="O5254" s="1593" t="s">
        <v>8</v>
      </c>
      <c r="P5254" s="1615" t="s">
        <v>191</v>
      </c>
      <c r="Q5254" s="634"/>
    </row>
    <row r="5255" spans="1:17" ht="26" x14ac:dyDescent="0.35">
      <c r="A5255" s="1603"/>
      <c r="B5255" s="630">
        <v>0.05</v>
      </c>
      <c r="C5255" s="630">
        <v>0.1</v>
      </c>
      <c r="D5255" s="630">
        <v>0.2</v>
      </c>
      <c r="E5255" s="630" t="s">
        <v>9</v>
      </c>
      <c r="F5255" s="630" t="s">
        <v>10</v>
      </c>
      <c r="G5255" s="630" t="s">
        <v>9</v>
      </c>
      <c r="H5255" s="630" t="s">
        <v>10</v>
      </c>
      <c r="I5255" s="630" t="s">
        <v>11</v>
      </c>
      <c r="J5255" s="630" t="s">
        <v>12</v>
      </c>
      <c r="K5255" s="396" t="s">
        <v>13</v>
      </c>
      <c r="L5255" s="396" t="s">
        <v>14</v>
      </c>
      <c r="M5255" s="396" t="s">
        <v>15</v>
      </c>
      <c r="N5255" s="396"/>
      <c r="O5255" s="1579"/>
      <c r="P5255" s="1616"/>
      <c r="Q5255" s="634"/>
    </row>
    <row r="5256" spans="1:17" x14ac:dyDescent="0.35">
      <c r="A5256" s="603">
        <v>1</v>
      </c>
      <c r="B5256" s="576">
        <v>40.479999999999997</v>
      </c>
      <c r="C5256" s="576">
        <v>33.880000000000003</v>
      </c>
      <c r="D5256" s="575">
        <v>33.44</v>
      </c>
      <c r="E5256" s="572">
        <v>40.200000000000003</v>
      </c>
      <c r="F5256" s="572">
        <v>23</v>
      </c>
      <c r="G5256" s="573">
        <v>84</v>
      </c>
      <c r="H5256" s="573">
        <v>37</v>
      </c>
      <c r="I5256" s="575">
        <f t="shared" ref="I5256:I5265" si="1011">-I5264</f>
        <v>0</v>
      </c>
      <c r="J5256" s="573" t="s">
        <v>485</v>
      </c>
      <c r="K5256" s="576">
        <v>1.22</v>
      </c>
      <c r="L5256" s="573">
        <v>0.67</v>
      </c>
      <c r="M5256" s="572">
        <f t="shared" ref="M5256:M5265" si="1012">AVERAGE(K5256:L5256)</f>
        <v>0.94500000000000006</v>
      </c>
      <c r="N5256" s="575">
        <f t="shared" ref="N5256:N5265" si="1013">-V5256</f>
        <v>0</v>
      </c>
      <c r="O5256" s="908">
        <v>0</v>
      </c>
      <c r="P5256" s="701"/>
      <c r="Q5256" s="634"/>
    </row>
    <row r="5257" spans="1:17" x14ac:dyDescent="0.35">
      <c r="A5257" s="571">
        <v>2</v>
      </c>
      <c r="B5257" s="580">
        <v>41.4</v>
      </c>
      <c r="C5257" s="580">
        <v>34.4</v>
      </c>
      <c r="D5257" s="575">
        <v>33.76</v>
      </c>
      <c r="E5257" s="583">
        <v>42</v>
      </c>
      <c r="F5257" s="583">
        <v>22.4</v>
      </c>
      <c r="G5257" s="580">
        <v>84</v>
      </c>
      <c r="H5257" s="580">
        <v>43</v>
      </c>
      <c r="I5257" s="574">
        <f t="shared" si="1011"/>
        <v>0</v>
      </c>
      <c r="J5257" s="580" t="s">
        <v>485</v>
      </c>
      <c r="K5257" s="580">
        <v>1.07</v>
      </c>
      <c r="L5257" s="580">
        <v>0.77</v>
      </c>
      <c r="M5257" s="583">
        <f t="shared" si="1012"/>
        <v>0.92</v>
      </c>
      <c r="N5257" s="574">
        <f t="shared" si="1013"/>
        <v>0</v>
      </c>
      <c r="O5257" s="909">
        <v>13</v>
      </c>
      <c r="P5257" s="627"/>
      <c r="Q5257" s="634"/>
    </row>
    <row r="5258" spans="1:17" x14ac:dyDescent="0.35">
      <c r="A5258" s="571">
        <v>3</v>
      </c>
      <c r="B5258" s="581">
        <v>27.92</v>
      </c>
      <c r="C5258" s="581">
        <v>30.96</v>
      </c>
      <c r="D5258" s="575">
        <v>32.56</v>
      </c>
      <c r="E5258" s="583">
        <v>41</v>
      </c>
      <c r="F5258" s="583">
        <v>23</v>
      </c>
      <c r="G5258" s="580">
        <v>77</v>
      </c>
      <c r="H5258" s="580">
        <v>48</v>
      </c>
      <c r="I5258" s="574">
        <f t="shared" si="1011"/>
        <v>0</v>
      </c>
      <c r="J5258" s="580">
        <v>1.1200000000000001</v>
      </c>
      <c r="K5258" s="581">
        <v>1.74</v>
      </c>
      <c r="L5258" s="581">
        <v>0.51</v>
      </c>
      <c r="M5258" s="583">
        <f t="shared" si="1012"/>
        <v>1.125</v>
      </c>
      <c r="N5258" s="574">
        <f t="shared" si="1013"/>
        <v>0</v>
      </c>
      <c r="O5258" s="909">
        <v>0</v>
      </c>
      <c r="P5258" s="627"/>
      <c r="Q5258" s="634"/>
    </row>
    <row r="5259" spans="1:17" x14ac:dyDescent="0.35">
      <c r="A5259" s="571">
        <v>4</v>
      </c>
      <c r="B5259" s="581">
        <v>32.92</v>
      </c>
      <c r="C5259" s="583">
        <v>31.04</v>
      </c>
      <c r="D5259" s="575">
        <v>31.08</v>
      </c>
      <c r="E5259" s="583">
        <v>35</v>
      </c>
      <c r="F5259" s="583">
        <v>22.4</v>
      </c>
      <c r="G5259" s="580">
        <v>88</v>
      </c>
      <c r="H5259" s="580">
        <v>45</v>
      </c>
      <c r="I5259" s="574">
        <f t="shared" si="1011"/>
        <v>0</v>
      </c>
      <c r="J5259" s="580">
        <v>5.6</v>
      </c>
      <c r="K5259" s="580">
        <v>1.44</v>
      </c>
      <c r="L5259" s="581">
        <v>0.42</v>
      </c>
      <c r="M5259" s="583">
        <f t="shared" si="1012"/>
        <v>0.92999999999999994</v>
      </c>
      <c r="N5259" s="574">
        <f t="shared" si="1013"/>
        <v>0</v>
      </c>
      <c r="O5259" s="909">
        <v>0</v>
      </c>
      <c r="P5259" s="627"/>
      <c r="Q5259" s="634"/>
    </row>
    <row r="5260" spans="1:17" x14ac:dyDescent="0.35">
      <c r="A5260" s="571">
        <v>5</v>
      </c>
      <c r="B5260" s="580">
        <v>28.48</v>
      </c>
      <c r="C5260" s="580">
        <v>30.12</v>
      </c>
      <c r="D5260" s="575">
        <v>31.2</v>
      </c>
      <c r="E5260" s="583">
        <v>32.799999999999997</v>
      </c>
      <c r="F5260" s="580">
        <v>22.6</v>
      </c>
      <c r="G5260" s="580">
        <v>90</v>
      </c>
      <c r="H5260" s="580">
        <v>62</v>
      </c>
      <c r="I5260" s="574">
        <f t="shared" si="1011"/>
        <v>0</v>
      </c>
      <c r="J5260" s="580">
        <v>5.44</v>
      </c>
      <c r="K5260" s="580">
        <v>1.31</v>
      </c>
      <c r="L5260" s="581">
        <v>0.28999999999999998</v>
      </c>
      <c r="M5260" s="583">
        <f t="shared" si="1012"/>
        <v>0.8</v>
      </c>
      <c r="N5260" s="574">
        <f t="shared" si="1013"/>
        <v>0</v>
      </c>
      <c r="O5260" s="909">
        <v>0</v>
      </c>
      <c r="P5260" s="627"/>
      <c r="Q5260" s="634"/>
    </row>
    <row r="5261" spans="1:17" x14ac:dyDescent="0.35">
      <c r="A5261" s="571">
        <v>6</v>
      </c>
      <c r="B5261" s="583">
        <v>32.840000000000003</v>
      </c>
      <c r="C5261" s="581">
        <v>30.84</v>
      </c>
      <c r="D5261" s="575">
        <v>30.52</v>
      </c>
      <c r="E5261" s="583">
        <v>38</v>
      </c>
      <c r="F5261" s="583">
        <v>22</v>
      </c>
      <c r="G5261" s="580">
        <v>63</v>
      </c>
      <c r="H5261" s="580">
        <v>40</v>
      </c>
      <c r="I5261" s="574">
        <f t="shared" si="1011"/>
        <v>0</v>
      </c>
      <c r="J5261" s="580">
        <v>6</v>
      </c>
      <c r="K5261" s="581">
        <v>1.72</v>
      </c>
      <c r="L5261" s="581">
        <v>0.65</v>
      </c>
      <c r="M5261" s="583">
        <f t="shared" si="1012"/>
        <v>1.1850000000000001</v>
      </c>
      <c r="N5261" s="574">
        <f t="shared" si="1013"/>
        <v>0</v>
      </c>
      <c r="O5261" s="909">
        <v>3.8</v>
      </c>
      <c r="P5261" s="627"/>
      <c r="Q5261" s="634"/>
    </row>
    <row r="5262" spans="1:17" x14ac:dyDescent="0.35">
      <c r="A5262" s="571">
        <v>7</v>
      </c>
      <c r="B5262" s="580">
        <v>31.25</v>
      </c>
      <c r="C5262" s="581">
        <v>30.64</v>
      </c>
      <c r="D5262" s="575">
        <v>30.8</v>
      </c>
      <c r="E5262" s="583">
        <v>37</v>
      </c>
      <c r="F5262" s="583">
        <v>21.6</v>
      </c>
      <c r="G5262" s="580">
        <v>96</v>
      </c>
      <c r="H5262" s="580">
        <v>42</v>
      </c>
      <c r="I5262" s="574">
        <f t="shared" si="1011"/>
        <v>0</v>
      </c>
      <c r="J5262" s="580">
        <v>2.2799999999999998</v>
      </c>
      <c r="K5262" s="580">
        <v>1.02</v>
      </c>
      <c r="L5262" s="581">
        <v>0.63</v>
      </c>
      <c r="M5262" s="583">
        <f t="shared" si="1012"/>
        <v>0.82499999999999996</v>
      </c>
      <c r="N5262" s="574">
        <f t="shared" si="1013"/>
        <v>0</v>
      </c>
      <c r="O5262" s="909">
        <v>6.4</v>
      </c>
      <c r="P5262" s="627"/>
      <c r="Q5262" s="634"/>
    </row>
    <row r="5263" spans="1:17" x14ac:dyDescent="0.35">
      <c r="A5263" s="571">
        <v>8</v>
      </c>
      <c r="B5263" s="581">
        <v>31.16</v>
      </c>
      <c r="C5263" s="581">
        <v>30</v>
      </c>
      <c r="D5263" s="575">
        <v>30.64</v>
      </c>
      <c r="E5263" s="583">
        <v>39</v>
      </c>
      <c r="F5263" s="583">
        <v>22.6</v>
      </c>
      <c r="G5263" s="580">
        <v>96</v>
      </c>
      <c r="H5263" s="580">
        <v>46</v>
      </c>
      <c r="I5263" s="574">
        <f t="shared" si="1011"/>
        <v>0</v>
      </c>
      <c r="J5263" s="580">
        <v>4.7</v>
      </c>
      <c r="K5263" s="580">
        <v>1.1200000000000001</v>
      </c>
      <c r="L5263" s="580">
        <v>0.43</v>
      </c>
      <c r="M5263" s="583">
        <f t="shared" si="1012"/>
        <v>0.77500000000000002</v>
      </c>
      <c r="N5263" s="574">
        <f t="shared" si="1013"/>
        <v>0</v>
      </c>
      <c r="O5263" s="909">
        <v>0</v>
      </c>
      <c r="P5263" s="627"/>
      <c r="Q5263" s="634"/>
    </row>
    <row r="5264" spans="1:17" x14ac:dyDescent="0.35">
      <c r="A5264" s="571">
        <v>9</v>
      </c>
      <c r="B5264" s="581">
        <v>32.36</v>
      </c>
      <c r="C5264" s="580">
        <v>30.68</v>
      </c>
      <c r="D5264" s="575">
        <v>30.36</v>
      </c>
      <c r="E5264" s="583">
        <v>36.200000000000003</v>
      </c>
      <c r="F5264" s="580">
        <v>22.2</v>
      </c>
      <c r="G5264" s="580">
        <v>96</v>
      </c>
      <c r="H5264" s="580">
        <v>48</v>
      </c>
      <c r="I5264" s="574">
        <f t="shared" si="1011"/>
        <v>0</v>
      </c>
      <c r="J5264" s="580">
        <v>7.3</v>
      </c>
      <c r="K5264" s="580">
        <v>1.41</v>
      </c>
      <c r="L5264" s="580">
        <v>0.81</v>
      </c>
      <c r="M5264" s="583">
        <f t="shared" si="1012"/>
        <v>1.1099999999999999</v>
      </c>
      <c r="N5264" s="574">
        <f t="shared" si="1013"/>
        <v>0</v>
      </c>
      <c r="O5264" s="909">
        <v>0</v>
      </c>
      <c r="P5264" s="627"/>
      <c r="Q5264" s="634"/>
    </row>
    <row r="5265" spans="1:17" ht="15" thickBot="1" x14ac:dyDescent="0.4">
      <c r="A5265" s="585">
        <v>10</v>
      </c>
      <c r="B5265" s="580">
        <v>34.32</v>
      </c>
      <c r="C5265" s="580">
        <v>31.24</v>
      </c>
      <c r="D5265" s="575">
        <v>30.8</v>
      </c>
      <c r="E5265" s="580">
        <v>37</v>
      </c>
      <c r="F5265" s="583">
        <v>21</v>
      </c>
      <c r="G5265" s="580">
        <v>96</v>
      </c>
      <c r="H5265" s="580">
        <v>42</v>
      </c>
      <c r="I5265" s="574">
        <f t="shared" si="1011"/>
        <v>0</v>
      </c>
      <c r="J5265" s="580">
        <v>7.96</v>
      </c>
      <c r="K5265" s="580">
        <v>1.31</v>
      </c>
      <c r="L5265" s="581">
        <v>0.51</v>
      </c>
      <c r="M5265" s="583">
        <f t="shared" si="1012"/>
        <v>0.91</v>
      </c>
      <c r="N5265" s="574">
        <f t="shared" si="1013"/>
        <v>0</v>
      </c>
      <c r="O5265" s="909">
        <v>0</v>
      </c>
      <c r="P5265" s="627"/>
      <c r="Q5265" s="634"/>
    </row>
    <row r="5266" spans="1:17" ht="15" thickBot="1" x14ac:dyDescent="0.4">
      <c r="A5266" s="597" t="s">
        <v>16</v>
      </c>
      <c r="B5266" s="608">
        <f t="shared" ref="B5266:H5266" si="1014">SUM(B5256:B5265)</f>
        <v>333.13</v>
      </c>
      <c r="C5266" s="608">
        <f t="shared" si="1014"/>
        <v>313.8</v>
      </c>
      <c r="D5266" s="608">
        <f t="shared" si="1014"/>
        <v>315.16000000000003</v>
      </c>
      <c r="E5266" s="608">
        <f t="shared" si="1014"/>
        <v>378.2</v>
      </c>
      <c r="F5266" s="608">
        <f t="shared" si="1014"/>
        <v>222.79999999999998</v>
      </c>
      <c r="G5266" s="608">
        <f t="shared" si="1014"/>
        <v>870</v>
      </c>
      <c r="H5266" s="608">
        <f t="shared" si="1014"/>
        <v>453</v>
      </c>
      <c r="I5266" s="608"/>
      <c r="J5266" s="608">
        <f>SUM(J5256:J5265)</f>
        <v>40.4</v>
      </c>
      <c r="K5266" s="608">
        <f>SUM(K5256:K5265)</f>
        <v>13.360000000000001</v>
      </c>
      <c r="L5266" s="608">
        <f>SUM(L5256:L5265)</f>
        <v>5.6899999999999995</v>
      </c>
      <c r="M5266" s="608">
        <f>SUM(M5256:M5265)</f>
        <v>9.5250000000000004</v>
      </c>
      <c r="N5266" s="599"/>
      <c r="O5266" s="608"/>
      <c r="P5266" s="627"/>
      <c r="Q5266" s="634"/>
    </row>
    <row r="5267" spans="1:17" ht="15" thickBot="1" x14ac:dyDescent="0.4">
      <c r="A5267" s="597" t="s">
        <v>18</v>
      </c>
      <c r="B5267" s="609">
        <f t="shared" ref="B5267:H5267" si="1015">AVERAGE(B5256:B5265)</f>
        <v>33.313000000000002</v>
      </c>
      <c r="C5267" s="609">
        <f t="shared" si="1015"/>
        <v>31.380000000000003</v>
      </c>
      <c r="D5267" s="609">
        <f t="shared" si="1015"/>
        <v>31.516000000000002</v>
      </c>
      <c r="E5267" s="609">
        <f t="shared" si="1015"/>
        <v>37.82</v>
      </c>
      <c r="F5267" s="609">
        <f t="shared" si="1015"/>
        <v>22.279999999999998</v>
      </c>
      <c r="G5267" s="609">
        <f t="shared" si="1015"/>
        <v>87</v>
      </c>
      <c r="H5267" s="609">
        <f t="shared" si="1015"/>
        <v>45.3</v>
      </c>
      <c r="I5267" s="609"/>
      <c r="J5267" s="609">
        <f>AVERAGE(J5256:J5265)</f>
        <v>5.05</v>
      </c>
      <c r="K5267" s="609">
        <f>AVERAGE(K5256:K5265)</f>
        <v>1.3360000000000001</v>
      </c>
      <c r="L5267" s="609">
        <f>AVERAGE(L5256:L5265)</f>
        <v>0.56899999999999995</v>
      </c>
      <c r="M5267" s="609">
        <f>AVERAGE(M5256:M5265)</f>
        <v>0.95250000000000001</v>
      </c>
      <c r="N5267" s="610"/>
      <c r="O5267" s="609"/>
      <c r="P5267" s="627"/>
      <c r="Q5267" s="634"/>
    </row>
    <row r="5268" spans="1:17" x14ac:dyDescent="0.35">
      <c r="A5268" s="603">
        <v>11</v>
      </c>
      <c r="B5268" s="581">
        <v>37.96</v>
      </c>
      <c r="C5268" s="580">
        <v>32</v>
      </c>
      <c r="D5268" s="574">
        <v>31.44</v>
      </c>
      <c r="E5268" s="583">
        <v>39</v>
      </c>
      <c r="F5268" s="583">
        <v>21</v>
      </c>
      <c r="G5268" s="580">
        <v>84</v>
      </c>
      <c r="H5268" s="580">
        <v>36</v>
      </c>
      <c r="I5268" s="574">
        <f t="shared" ref="I5268:I5274" si="1016">-Q5268</f>
        <v>0</v>
      </c>
      <c r="J5268" s="580">
        <v>9.5399999999999991</v>
      </c>
      <c r="K5268" s="580">
        <v>1.57</v>
      </c>
      <c r="L5268" s="581">
        <v>0.34</v>
      </c>
      <c r="M5268" s="691">
        <f t="shared" ref="M5268:M5277" si="1017">AVERAGE(K5268:L5268)</f>
        <v>0.95500000000000007</v>
      </c>
      <c r="N5268" s="574">
        <f>-V5268</f>
        <v>0</v>
      </c>
      <c r="O5268" s="909">
        <v>0</v>
      </c>
      <c r="P5268" s="627"/>
      <c r="Q5268" s="634"/>
    </row>
    <row r="5269" spans="1:17" x14ac:dyDescent="0.35">
      <c r="A5269" s="571">
        <v>12</v>
      </c>
      <c r="B5269" s="581">
        <v>37.68</v>
      </c>
      <c r="C5269" s="580">
        <v>32.72</v>
      </c>
      <c r="D5269" s="574">
        <v>32.159999999999997</v>
      </c>
      <c r="E5269" s="583">
        <v>37</v>
      </c>
      <c r="F5269" s="580">
        <v>22.6</v>
      </c>
      <c r="G5269" s="580">
        <v>84</v>
      </c>
      <c r="H5269" s="580">
        <v>35</v>
      </c>
      <c r="I5269" s="574"/>
      <c r="J5269" s="580">
        <v>9.92</v>
      </c>
      <c r="K5269" s="580">
        <v>1.49</v>
      </c>
      <c r="L5269" s="581">
        <v>0.78</v>
      </c>
      <c r="M5269" s="691">
        <f t="shared" si="1017"/>
        <v>1.135</v>
      </c>
      <c r="N5269" s="574">
        <f>-V5269</f>
        <v>0</v>
      </c>
      <c r="O5269" s="909">
        <v>0</v>
      </c>
      <c r="P5269" s="627"/>
      <c r="Q5269" s="634"/>
    </row>
    <row r="5270" spans="1:17" x14ac:dyDescent="0.35">
      <c r="A5270" s="571">
        <v>13</v>
      </c>
      <c r="B5270" s="580">
        <v>37.96</v>
      </c>
      <c r="C5270" s="580">
        <v>32.36</v>
      </c>
      <c r="D5270" s="574">
        <v>32.28</v>
      </c>
      <c r="E5270" s="583">
        <v>40.6</v>
      </c>
      <c r="F5270" s="583">
        <v>22.6</v>
      </c>
      <c r="G5270" s="580">
        <v>96</v>
      </c>
      <c r="H5270" s="580">
        <v>45</v>
      </c>
      <c r="I5270" s="574">
        <f t="shared" si="1016"/>
        <v>0</v>
      </c>
      <c r="J5270" s="580">
        <v>8.8800000000000008</v>
      </c>
      <c r="K5270" s="580">
        <v>1.4</v>
      </c>
      <c r="L5270" s="581">
        <v>0.27</v>
      </c>
      <c r="M5270" s="691">
        <f t="shared" si="1017"/>
        <v>0.83499999999999996</v>
      </c>
      <c r="N5270" s="574">
        <f>-V5270</f>
        <v>0</v>
      </c>
      <c r="O5270" s="909">
        <v>2.8</v>
      </c>
      <c r="P5270" s="627"/>
      <c r="Q5270" s="634"/>
    </row>
    <row r="5271" spans="1:17" x14ac:dyDescent="0.35">
      <c r="A5271" s="571">
        <v>14</v>
      </c>
      <c r="B5271" s="580">
        <v>34.68</v>
      </c>
      <c r="C5271" s="581">
        <v>32.56</v>
      </c>
      <c r="D5271" s="574">
        <v>32.36</v>
      </c>
      <c r="E5271" s="583">
        <v>40</v>
      </c>
      <c r="F5271" s="583">
        <v>23.2</v>
      </c>
      <c r="G5271" s="580">
        <v>88</v>
      </c>
      <c r="H5271" s="580">
        <v>40</v>
      </c>
      <c r="I5271" s="574">
        <f t="shared" si="1016"/>
        <v>0</v>
      </c>
      <c r="J5271" s="581">
        <v>4.46</v>
      </c>
      <c r="K5271" s="580">
        <v>1.31</v>
      </c>
      <c r="L5271" s="581">
        <v>0.2</v>
      </c>
      <c r="M5271" s="691">
        <f t="shared" si="1017"/>
        <v>0.755</v>
      </c>
      <c r="N5271" s="574">
        <f>-V5271</f>
        <v>0</v>
      </c>
      <c r="O5271" s="909">
        <v>0</v>
      </c>
      <c r="P5271" s="627"/>
      <c r="Q5271" s="634"/>
    </row>
    <row r="5272" spans="1:17" x14ac:dyDescent="0.35">
      <c r="A5272" s="571">
        <v>15</v>
      </c>
      <c r="B5272" s="583">
        <v>39.24</v>
      </c>
      <c r="C5272" s="581">
        <v>32.4</v>
      </c>
      <c r="D5272" s="574">
        <v>32.24</v>
      </c>
      <c r="E5272" s="583">
        <v>37.200000000000003</v>
      </c>
      <c r="F5272" s="583">
        <v>20.2</v>
      </c>
      <c r="G5272" s="580">
        <v>92</v>
      </c>
      <c r="H5272" s="580">
        <v>35</v>
      </c>
      <c r="I5272" s="574">
        <f t="shared" si="1016"/>
        <v>0</v>
      </c>
      <c r="J5272" s="580">
        <v>9.5399999999999991</v>
      </c>
      <c r="K5272" s="580">
        <v>1.34</v>
      </c>
      <c r="L5272" s="581">
        <v>0.88</v>
      </c>
      <c r="M5272" s="691">
        <f t="shared" si="1017"/>
        <v>1.1100000000000001</v>
      </c>
      <c r="N5272" s="916">
        <v>8.0500000000000007</v>
      </c>
      <c r="O5272" s="909">
        <v>0</v>
      </c>
      <c r="P5272" s="627"/>
      <c r="Q5272" s="634"/>
    </row>
    <row r="5273" spans="1:17" x14ac:dyDescent="0.35">
      <c r="A5273" s="571">
        <v>16</v>
      </c>
      <c r="B5273" s="580">
        <v>36.96</v>
      </c>
      <c r="C5273" s="580">
        <v>32.56</v>
      </c>
      <c r="D5273" s="574">
        <v>32.56</v>
      </c>
      <c r="E5273" s="583">
        <v>39.200000000000003</v>
      </c>
      <c r="F5273" s="580">
        <v>23</v>
      </c>
      <c r="G5273" s="580">
        <v>77</v>
      </c>
      <c r="H5273" s="580">
        <v>42</v>
      </c>
      <c r="I5273" s="574">
        <f t="shared" si="1016"/>
        <v>0</v>
      </c>
      <c r="J5273" s="580" t="s">
        <v>485</v>
      </c>
      <c r="K5273" s="580">
        <v>1.64</v>
      </c>
      <c r="L5273" s="581">
        <v>0.89</v>
      </c>
      <c r="M5273" s="691">
        <f t="shared" si="1017"/>
        <v>1.2649999999999999</v>
      </c>
      <c r="N5273" s="916">
        <v>6</v>
      </c>
      <c r="O5273" s="909">
        <v>0</v>
      </c>
      <c r="P5273" s="627"/>
      <c r="Q5273" s="634"/>
    </row>
    <row r="5274" spans="1:17" x14ac:dyDescent="0.35">
      <c r="A5274" s="571">
        <v>17</v>
      </c>
      <c r="B5274" s="581">
        <v>35.96</v>
      </c>
      <c r="C5274" s="581">
        <v>32.28</v>
      </c>
      <c r="D5274" s="574">
        <v>32.4</v>
      </c>
      <c r="E5274" s="580">
        <v>36.4</v>
      </c>
      <c r="F5274" s="583">
        <v>20.399999999999999</v>
      </c>
      <c r="G5274" s="580">
        <v>92</v>
      </c>
      <c r="H5274" s="580">
        <v>40</v>
      </c>
      <c r="I5274" s="574">
        <f t="shared" si="1016"/>
        <v>0</v>
      </c>
      <c r="J5274" s="581">
        <v>9.7799999999999994</v>
      </c>
      <c r="K5274" s="580">
        <v>1.3</v>
      </c>
      <c r="L5274" s="581">
        <v>0.81</v>
      </c>
      <c r="M5274" s="691">
        <f t="shared" si="1017"/>
        <v>1.0550000000000002</v>
      </c>
      <c r="N5274" s="916">
        <v>1.1000000000000001</v>
      </c>
      <c r="O5274" s="909">
        <v>6.4</v>
      </c>
      <c r="P5274" s="627"/>
      <c r="Q5274" s="634"/>
    </row>
    <row r="5275" spans="1:17" x14ac:dyDescent="0.35">
      <c r="A5275" s="571">
        <v>18</v>
      </c>
      <c r="B5275" s="581">
        <v>35.6</v>
      </c>
      <c r="C5275" s="581">
        <v>32.159999999999997</v>
      </c>
      <c r="D5275" s="574">
        <v>32.44</v>
      </c>
      <c r="E5275" s="583">
        <v>38</v>
      </c>
      <c r="F5275" s="583">
        <v>20.399999999999999</v>
      </c>
      <c r="G5275" s="580">
        <v>96</v>
      </c>
      <c r="H5275" s="580">
        <v>41</v>
      </c>
      <c r="I5275" s="583">
        <v>5.7</v>
      </c>
      <c r="J5275" s="580">
        <v>4.8899999999999997</v>
      </c>
      <c r="K5275" s="580">
        <v>1.1200000000000001</v>
      </c>
      <c r="L5275" s="581">
        <v>1.18</v>
      </c>
      <c r="M5275" s="691">
        <f t="shared" si="1017"/>
        <v>1.1499999999999999</v>
      </c>
      <c r="N5275" s="916">
        <v>8.1</v>
      </c>
      <c r="O5275" s="909">
        <v>0</v>
      </c>
      <c r="P5275" s="627"/>
      <c r="Q5275" s="634"/>
    </row>
    <row r="5276" spans="1:17" x14ac:dyDescent="0.35">
      <c r="A5276" s="571">
        <v>19</v>
      </c>
      <c r="B5276" s="580">
        <v>32.880000000000003</v>
      </c>
      <c r="C5276" s="580">
        <v>32.119999999999997</v>
      </c>
      <c r="D5276" s="574">
        <v>32.200000000000003</v>
      </c>
      <c r="E5276" s="583">
        <v>37</v>
      </c>
      <c r="F5276" s="583">
        <v>20.2</v>
      </c>
      <c r="G5276" s="580">
        <v>96</v>
      </c>
      <c r="H5276" s="580">
        <v>39</v>
      </c>
      <c r="I5276" s="583">
        <v>6.2</v>
      </c>
      <c r="J5276" s="581">
        <v>6.18</v>
      </c>
      <c r="K5276" s="580">
        <v>1.19</v>
      </c>
      <c r="L5276" s="581">
        <v>0.46</v>
      </c>
      <c r="M5276" s="691">
        <f t="shared" si="1017"/>
        <v>0.82499999999999996</v>
      </c>
      <c r="N5276" s="916">
        <v>9</v>
      </c>
      <c r="O5276" s="909">
        <v>0</v>
      </c>
      <c r="P5276" s="627"/>
      <c r="Q5276" s="634"/>
    </row>
    <row r="5277" spans="1:17" ht="15" thickBot="1" x14ac:dyDescent="0.4">
      <c r="A5277" s="585">
        <v>20</v>
      </c>
      <c r="B5277" s="580">
        <v>33.24</v>
      </c>
      <c r="C5277" s="580">
        <v>31.2</v>
      </c>
      <c r="D5277" s="574">
        <v>31.96</v>
      </c>
      <c r="E5277" s="583">
        <v>38</v>
      </c>
      <c r="F5277" s="583">
        <v>21.2</v>
      </c>
      <c r="G5277" s="580">
        <v>92</v>
      </c>
      <c r="H5277" s="580">
        <v>41</v>
      </c>
      <c r="I5277" s="583">
        <v>4</v>
      </c>
      <c r="J5277" s="581">
        <v>6.04</v>
      </c>
      <c r="K5277" s="581">
        <v>1.1100000000000001</v>
      </c>
      <c r="L5277" s="581">
        <v>1.43</v>
      </c>
      <c r="M5277" s="691">
        <f t="shared" si="1017"/>
        <v>1.27</v>
      </c>
      <c r="N5277" s="916">
        <v>4.3</v>
      </c>
      <c r="O5277" s="909">
        <v>0</v>
      </c>
      <c r="P5277" s="627"/>
      <c r="Q5277" s="634"/>
    </row>
    <row r="5278" spans="1:17" ht="15" thickBot="1" x14ac:dyDescent="0.4">
      <c r="A5278" s="597" t="s">
        <v>16</v>
      </c>
      <c r="B5278" s="598">
        <f t="shared" ref="B5278:M5278" si="1018">SUM(B5268:B5277)</f>
        <v>362.16</v>
      </c>
      <c r="C5278" s="598">
        <f t="shared" si="1018"/>
        <v>322.35999999999996</v>
      </c>
      <c r="D5278" s="598">
        <f t="shared" si="1018"/>
        <v>322.03999999999996</v>
      </c>
      <c r="E5278" s="598">
        <f t="shared" si="1018"/>
        <v>382.4</v>
      </c>
      <c r="F5278" s="598">
        <f t="shared" si="1018"/>
        <v>214.8</v>
      </c>
      <c r="G5278" s="598">
        <f t="shared" si="1018"/>
        <v>897</v>
      </c>
      <c r="H5278" s="598">
        <f t="shared" si="1018"/>
        <v>394</v>
      </c>
      <c r="I5278" s="598">
        <f t="shared" si="1018"/>
        <v>15.9</v>
      </c>
      <c r="J5278" s="598">
        <f t="shared" si="1018"/>
        <v>69.23</v>
      </c>
      <c r="K5278" s="598">
        <f t="shared" si="1018"/>
        <v>13.47</v>
      </c>
      <c r="L5278" s="598">
        <f t="shared" si="1018"/>
        <v>7.2399999999999993</v>
      </c>
      <c r="M5278" s="598">
        <f t="shared" si="1018"/>
        <v>10.354999999999999</v>
      </c>
      <c r="N5278" s="598"/>
      <c r="O5278" s="598"/>
      <c r="P5278" s="627"/>
      <c r="Q5278" s="634"/>
    </row>
    <row r="5279" spans="1:17" ht="15" thickBot="1" x14ac:dyDescent="0.4">
      <c r="A5279" s="597" t="s">
        <v>18</v>
      </c>
      <c r="B5279" s="602">
        <f t="shared" ref="B5279:M5279" si="1019">AVERAGE(B5268:B5277)</f>
        <v>36.216000000000001</v>
      </c>
      <c r="C5279" s="602">
        <f t="shared" si="1019"/>
        <v>32.235999999999997</v>
      </c>
      <c r="D5279" s="602">
        <f t="shared" si="1019"/>
        <v>32.203999999999994</v>
      </c>
      <c r="E5279" s="602">
        <f t="shared" si="1019"/>
        <v>38.239999999999995</v>
      </c>
      <c r="F5279" s="602">
        <f t="shared" si="1019"/>
        <v>21.48</v>
      </c>
      <c r="G5279" s="602">
        <f t="shared" si="1019"/>
        <v>89.7</v>
      </c>
      <c r="H5279" s="602">
        <f t="shared" si="1019"/>
        <v>39.4</v>
      </c>
      <c r="I5279" s="602">
        <f t="shared" si="1019"/>
        <v>1.7666666666666666</v>
      </c>
      <c r="J5279" s="602">
        <f t="shared" si="1019"/>
        <v>7.692222222222223</v>
      </c>
      <c r="K5279" s="602">
        <f t="shared" si="1019"/>
        <v>1.347</v>
      </c>
      <c r="L5279" s="602">
        <f t="shared" si="1019"/>
        <v>0.72399999999999998</v>
      </c>
      <c r="M5279" s="602">
        <f t="shared" si="1019"/>
        <v>1.0354999999999999</v>
      </c>
      <c r="N5279" s="602"/>
      <c r="O5279" s="602"/>
      <c r="P5279" s="627"/>
      <c r="Q5279" s="634"/>
    </row>
    <row r="5280" spans="1:17" x14ac:dyDescent="0.35">
      <c r="A5280" s="612">
        <v>21</v>
      </c>
      <c r="B5280" s="580">
        <v>36.92</v>
      </c>
      <c r="C5280" s="581">
        <v>32</v>
      </c>
      <c r="D5280" s="574">
        <v>31.64</v>
      </c>
      <c r="E5280" s="583">
        <v>36.799999999999997</v>
      </c>
      <c r="F5280" s="583">
        <v>20.399999999999999</v>
      </c>
      <c r="G5280" s="580">
        <v>92</v>
      </c>
      <c r="H5280" s="580">
        <v>45</v>
      </c>
      <c r="I5280" s="580">
        <v>6.4</v>
      </c>
      <c r="J5280" s="580">
        <v>5.94</v>
      </c>
      <c r="K5280" s="580">
        <v>1.47</v>
      </c>
      <c r="L5280" s="580">
        <v>0.64</v>
      </c>
      <c r="M5280" s="691">
        <f t="shared" ref="M5280:M5290" si="1020">AVERAGE(K5280:L5280)</f>
        <v>1.0549999999999999</v>
      </c>
      <c r="N5280" s="916">
        <v>1.3</v>
      </c>
      <c r="O5280" s="909">
        <v>3.8</v>
      </c>
      <c r="P5280" s="627"/>
      <c r="Q5280" s="634"/>
    </row>
    <row r="5281" spans="1:17" x14ac:dyDescent="0.35">
      <c r="A5281" s="594">
        <v>22</v>
      </c>
      <c r="B5281" s="581">
        <v>35.24</v>
      </c>
      <c r="C5281" s="581">
        <v>31.84</v>
      </c>
      <c r="D5281" s="574">
        <v>31.96</v>
      </c>
      <c r="E5281" s="583">
        <v>38</v>
      </c>
      <c r="F5281" s="583">
        <v>22.8</v>
      </c>
      <c r="G5281" s="580">
        <v>88</v>
      </c>
      <c r="H5281" s="580">
        <v>46</v>
      </c>
      <c r="I5281" s="580">
        <v>6.2</v>
      </c>
      <c r="J5281" s="581">
        <v>4.0199999999999996</v>
      </c>
      <c r="K5281" s="580">
        <v>0.88</v>
      </c>
      <c r="L5281" s="580">
        <v>1.08</v>
      </c>
      <c r="M5281" s="691">
        <f t="shared" si="1020"/>
        <v>0.98</v>
      </c>
      <c r="N5281" s="916">
        <v>5</v>
      </c>
      <c r="O5281" s="909">
        <v>3</v>
      </c>
      <c r="P5281" s="627"/>
      <c r="Q5281" s="634"/>
    </row>
    <row r="5282" spans="1:17" x14ac:dyDescent="0.35">
      <c r="A5282" s="594">
        <v>23</v>
      </c>
      <c r="B5282" s="580">
        <v>35.880000000000003</v>
      </c>
      <c r="C5282" s="580">
        <v>32.24</v>
      </c>
      <c r="D5282" s="574">
        <v>32.04</v>
      </c>
      <c r="E5282" s="583">
        <v>36</v>
      </c>
      <c r="F5282" s="583">
        <v>22</v>
      </c>
      <c r="G5282" s="580">
        <v>92</v>
      </c>
      <c r="H5282" s="580">
        <v>44</v>
      </c>
      <c r="I5282" s="580">
        <v>5.7</v>
      </c>
      <c r="J5282" s="580">
        <v>7.24</v>
      </c>
      <c r="K5282" s="580">
        <v>1.0900000000000001</v>
      </c>
      <c r="L5282" s="580">
        <v>1.02</v>
      </c>
      <c r="M5282" s="691">
        <f t="shared" si="1020"/>
        <v>1.0550000000000002</v>
      </c>
      <c r="N5282" s="916">
        <v>8</v>
      </c>
      <c r="O5282" s="909">
        <v>24</v>
      </c>
      <c r="P5282" s="627"/>
      <c r="Q5282" s="634"/>
    </row>
    <row r="5283" spans="1:17" x14ac:dyDescent="0.35">
      <c r="A5283" s="594">
        <v>24</v>
      </c>
      <c r="B5283" s="580">
        <v>33.24</v>
      </c>
      <c r="C5283" s="580">
        <v>32.119999999999997</v>
      </c>
      <c r="D5283" s="574">
        <v>32.04</v>
      </c>
      <c r="E5283" s="583">
        <v>39</v>
      </c>
      <c r="F5283" s="583">
        <v>21.8</v>
      </c>
      <c r="G5283" s="580">
        <v>92</v>
      </c>
      <c r="H5283" s="580">
        <v>45</v>
      </c>
      <c r="I5283" s="583">
        <v>5</v>
      </c>
      <c r="J5283" s="580">
        <v>7.84</v>
      </c>
      <c r="K5283" s="580">
        <v>1.51</v>
      </c>
      <c r="L5283" s="581">
        <v>0.62</v>
      </c>
      <c r="M5283" s="691">
        <f t="shared" si="1020"/>
        <v>1.0649999999999999</v>
      </c>
      <c r="N5283" s="916">
        <v>10</v>
      </c>
      <c r="O5283" s="909">
        <v>0</v>
      </c>
      <c r="P5283" s="627"/>
      <c r="Q5283" s="634"/>
    </row>
    <row r="5284" spans="1:17" x14ac:dyDescent="0.35">
      <c r="A5284" s="594">
        <v>25</v>
      </c>
      <c r="B5284" s="581">
        <v>36.04</v>
      </c>
      <c r="C5284" s="580">
        <v>32.4</v>
      </c>
      <c r="D5284" s="574">
        <v>31.88</v>
      </c>
      <c r="E5284" s="583">
        <v>37.6</v>
      </c>
      <c r="F5284" s="583">
        <v>22.8</v>
      </c>
      <c r="G5284" s="580">
        <v>92</v>
      </c>
      <c r="H5284" s="580">
        <v>38</v>
      </c>
      <c r="I5284" s="583">
        <v>5.6</v>
      </c>
      <c r="J5284" s="580">
        <v>6.26</v>
      </c>
      <c r="K5284" s="580">
        <v>1.08</v>
      </c>
      <c r="L5284" s="581">
        <v>0.72</v>
      </c>
      <c r="M5284" s="691">
        <f t="shared" si="1020"/>
        <v>0.9</v>
      </c>
      <c r="N5284" s="916">
        <v>7.5</v>
      </c>
      <c r="O5284" s="909">
        <v>9.1999999999999993</v>
      </c>
      <c r="P5284" s="627"/>
      <c r="Q5284" s="634"/>
    </row>
    <row r="5285" spans="1:17" x14ac:dyDescent="0.35">
      <c r="A5285" s="594">
        <v>26</v>
      </c>
      <c r="B5285" s="580">
        <v>34.119999999999997</v>
      </c>
      <c r="C5285" s="580">
        <v>32.6</v>
      </c>
      <c r="D5285" s="574">
        <v>32.4</v>
      </c>
      <c r="E5285" s="583">
        <v>38</v>
      </c>
      <c r="F5285" s="580">
        <v>22.2</v>
      </c>
      <c r="G5285" s="580">
        <v>96</v>
      </c>
      <c r="H5285" s="580">
        <v>48</v>
      </c>
      <c r="I5285" s="583">
        <v>5</v>
      </c>
      <c r="J5285" s="581">
        <v>5.58</v>
      </c>
      <c r="K5285" s="581">
        <v>0.83</v>
      </c>
      <c r="L5285" s="581">
        <v>1.51</v>
      </c>
      <c r="M5285" s="691">
        <f t="shared" si="1020"/>
        <v>1.17</v>
      </c>
      <c r="N5285" s="916">
        <v>10.3</v>
      </c>
      <c r="O5285" s="909">
        <v>6.4</v>
      </c>
      <c r="P5285" s="627"/>
      <c r="Q5285" s="634"/>
    </row>
    <row r="5286" spans="1:17" x14ac:dyDescent="0.35">
      <c r="A5286" s="594">
        <v>27</v>
      </c>
      <c r="B5286" s="580">
        <v>33.880000000000003</v>
      </c>
      <c r="C5286" s="580">
        <v>32</v>
      </c>
      <c r="D5286" s="574">
        <v>31.94</v>
      </c>
      <c r="E5286" s="583">
        <v>37.4</v>
      </c>
      <c r="F5286" s="583">
        <v>21.4</v>
      </c>
      <c r="G5286" s="580">
        <v>96</v>
      </c>
      <c r="H5286" s="580">
        <v>46</v>
      </c>
      <c r="I5286" s="583">
        <v>3.6</v>
      </c>
      <c r="J5286" s="580">
        <v>3.64</v>
      </c>
      <c r="K5286" s="581">
        <v>0.85</v>
      </c>
      <c r="L5286" s="581">
        <v>0.39</v>
      </c>
      <c r="M5286" s="691">
        <f t="shared" si="1020"/>
        <v>0.62</v>
      </c>
      <c r="N5286" s="916">
        <v>8</v>
      </c>
      <c r="O5286" s="909">
        <v>2.8</v>
      </c>
      <c r="P5286" s="627"/>
      <c r="Q5286" s="634"/>
    </row>
    <row r="5287" spans="1:17" x14ac:dyDescent="0.35">
      <c r="A5287" s="596">
        <v>28</v>
      </c>
      <c r="B5287" s="578">
        <v>34.32</v>
      </c>
      <c r="C5287" s="586">
        <v>32.200000000000003</v>
      </c>
      <c r="D5287" s="587">
        <v>32</v>
      </c>
      <c r="E5287" s="579">
        <v>36.200000000000003</v>
      </c>
      <c r="F5287" s="579">
        <v>22.6</v>
      </c>
      <c r="G5287" s="578">
        <v>92</v>
      </c>
      <c r="H5287" s="578">
        <v>45</v>
      </c>
      <c r="I5287" s="578">
        <v>3.6</v>
      </c>
      <c r="J5287" s="578">
        <v>7.8</v>
      </c>
      <c r="K5287" s="578">
        <v>1.1200000000000001</v>
      </c>
      <c r="L5287" s="586">
        <v>0.35</v>
      </c>
      <c r="M5287" s="698">
        <f t="shared" si="1020"/>
        <v>0.7350000000000001</v>
      </c>
      <c r="N5287" s="916">
        <v>10.3</v>
      </c>
      <c r="O5287" s="912">
        <v>0</v>
      </c>
      <c r="P5287" s="627"/>
      <c r="Q5287" s="634"/>
    </row>
    <row r="5288" spans="1:17" x14ac:dyDescent="0.35">
      <c r="A5288" s="906">
        <v>29</v>
      </c>
      <c r="B5288" s="578">
        <v>36.840000000000003</v>
      </c>
      <c r="C5288" s="586">
        <v>32.36</v>
      </c>
      <c r="D5288" s="587">
        <v>32.119999999999997</v>
      </c>
      <c r="E5288" s="579">
        <v>36.6</v>
      </c>
      <c r="F5288" s="579">
        <v>21.4</v>
      </c>
      <c r="G5288" s="578">
        <v>96</v>
      </c>
      <c r="H5288" s="578">
        <v>39</v>
      </c>
      <c r="I5288" s="578">
        <v>5.3</v>
      </c>
      <c r="J5288" s="578">
        <v>8.4600000000000009</v>
      </c>
      <c r="K5288" s="578">
        <v>1</v>
      </c>
      <c r="L5288" s="586">
        <v>0.34</v>
      </c>
      <c r="M5288" s="698">
        <f t="shared" si="1020"/>
        <v>0.67</v>
      </c>
      <c r="N5288" s="916">
        <v>8.15</v>
      </c>
      <c r="O5288" s="912">
        <v>0</v>
      </c>
      <c r="P5288" s="627"/>
      <c r="Q5288" s="634"/>
    </row>
    <row r="5289" spans="1:17" x14ac:dyDescent="0.35">
      <c r="A5289" s="906">
        <v>30</v>
      </c>
      <c r="B5289" s="578">
        <v>35.840000000000003</v>
      </c>
      <c r="C5289" s="586">
        <v>31.92</v>
      </c>
      <c r="D5289" s="587">
        <v>32</v>
      </c>
      <c r="E5289" s="579">
        <v>37</v>
      </c>
      <c r="F5289" s="579">
        <v>22.8</v>
      </c>
      <c r="G5289" s="578">
        <v>88</v>
      </c>
      <c r="H5289" s="578">
        <v>42</v>
      </c>
      <c r="I5289" s="578">
        <v>5</v>
      </c>
      <c r="J5289" s="578">
        <v>5.72</v>
      </c>
      <c r="K5289" s="578">
        <v>1.35</v>
      </c>
      <c r="L5289" s="586">
        <v>0.27</v>
      </c>
      <c r="M5289" s="698">
        <f t="shared" si="1020"/>
        <v>0.81</v>
      </c>
      <c r="N5289" s="916">
        <v>6.15</v>
      </c>
      <c r="O5289" s="912">
        <v>0</v>
      </c>
      <c r="P5289" s="627"/>
      <c r="Q5289" s="634"/>
    </row>
    <row r="5290" spans="1:17" x14ac:dyDescent="0.35">
      <c r="A5290" s="906">
        <v>31</v>
      </c>
      <c r="B5290" s="578">
        <v>38.4</v>
      </c>
      <c r="C5290" s="586">
        <v>32.520000000000003</v>
      </c>
      <c r="D5290" s="587">
        <v>32.36</v>
      </c>
      <c r="E5290" s="579">
        <v>38.200000000000003</v>
      </c>
      <c r="F5290" s="579">
        <v>22.6</v>
      </c>
      <c r="G5290" s="578">
        <v>96</v>
      </c>
      <c r="H5290" s="578">
        <v>37</v>
      </c>
      <c r="I5290" s="578">
        <v>6.4</v>
      </c>
      <c r="J5290" s="578">
        <v>8.24</v>
      </c>
      <c r="K5290" s="578">
        <v>1.03</v>
      </c>
      <c r="L5290" s="586">
        <v>0.52</v>
      </c>
      <c r="M5290" s="698">
        <f t="shared" si="1020"/>
        <v>0.77500000000000002</v>
      </c>
      <c r="N5290" s="916">
        <v>10.3</v>
      </c>
      <c r="O5290" s="912"/>
      <c r="P5290" s="627"/>
      <c r="Q5290" s="634"/>
    </row>
    <row r="5291" spans="1:17" x14ac:dyDescent="0.35">
      <c r="A5291" s="580" t="s">
        <v>16</v>
      </c>
      <c r="B5291" s="580">
        <f t="shared" ref="B5291:M5291" si="1021">SUM(B5280:B5290)</f>
        <v>390.72</v>
      </c>
      <c r="C5291" s="581">
        <f t="shared" si="1021"/>
        <v>354.20000000000005</v>
      </c>
      <c r="D5291" s="907">
        <f t="shared" si="1021"/>
        <v>352.38</v>
      </c>
      <c r="E5291" s="583">
        <f t="shared" si="1021"/>
        <v>410.8</v>
      </c>
      <c r="F5291" s="583">
        <f t="shared" si="1021"/>
        <v>242.8</v>
      </c>
      <c r="G5291" s="580">
        <f t="shared" si="1021"/>
        <v>1020</v>
      </c>
      <c r="H5291" s="580">
        <f t="shared" si="1021"/>
        <v>475</v>
      </c>
      <c r="I5291" s="580">
        <f t="shared" si="1021"/>
        <v>57.8</v>
      </c>
      <c r="J5291" s="580">
        <f t="shared" si="1021"/>
        <v>70.739999999999995</v>
      </c>
      <c r="K5291" s="580">
        <f t="shared" si="1021"/>
        <v>12.209999999999999</v>
      </c>
      <c r="L5291" s="580">
        <f t="shared" si="1021"/>
        <v>7.4599999999999991</v>
      </c>
      <c r="M5291" s="583">
        <f t="shared" si="1021"/>
        <v>9.8350000000000026</v>
      </c>
      <c r="N5291" s="580"/>
      <c r="O5291" s="580"/>
      <c r="P5291" s="627"/>
      <c r="Q5291" s="634"/>
    </row>
    <row r="5292" spans="1:17" x14ac:dyDescent="0.35">
      <c r="A5292" s="580" t="s">
        <v>18</v>
      </c>
      <c r="B5292" s="581">
        <f t="shared" ref="B5292:M5292" si="1022">AVERAGE(B5280:B5290)</f>
        <v>35.520000000000003</v>
      </c>
      <c r="C5292" s="581">
        <f t="shared" si="1022"/>
        <v>32.200000000000003</v>
      </c>
      <c r="D5292" s="581">
        <f t="shared" si="1022"/>
        <v>32.034545454545452</v>
      </c>
      <c r="E5292" s="581">
        <f t="shared" si="1022"/>
        <v>37.345454545454544</v>
      </c>
      <c r="F5292" s="581">
        <f t="shared" si="1022"/>
        <v>22.072727272727274</v>
      </c>
      <c r="G5292" s="581">
        <f t="shared" si="1022"/>
        <v>92.727272727272734</v>
      </c>
      <c r="H5292" s="581">
        <f t="shared" si="1022"/>
        <v>43.18181818181818</v>
      </c>
      <c r="I5292" s="581">
        <f t="shared" si="1022"/>
        <v>5.254545454545454</v>
      </c>
      <c r="J5292" s="581">
        <f t="shared" si="1022"/>
        <v>6.4309090909090907</v>
      </c>
      <c r="K5292" s="581">
        <f t="shared" si="1022"/>
        <v>1.1099999999999999</v>
      </c>
      <c r="L5292" s="581">
        <f t="shared" si="1022"/>
        <v>0.67818181818181811</v>
      </c>
      <c r="M5292" s="581">
        <f t="shared" si="1022"/>
        <v>0.89409090909090938</v>
      </c>
      <c r="N5292" s="581"/>
      <c r="O5292" s="581"/>
      <c r="P5292" s="627"/>
      <c r="Q5292" s="634"/>
    </row>
    <row r="5293" spans="1:17" x14ac:dyDescent="0.35">
      <c r="A5293" s="580" t="s">
        <v>20</v>
      </c>
      <c r="B5293" s="583">
        <f t="shared" ref="B5293:M5293" si="1023">B5291+B5278+B5266</f>
        <v>1086.0100000000002</v>
      </c>
      <c r="C5293" s="583">
        <f t="shared" si="1023"/>
        <v>990.3599999999999</v>
      </c>
      <c r="D5293" s="583">
        <f t="shared" si="1023"/>
        <v>989.57999999999993</v>
      </c>
      <c r="E5293" s="583">
        <f t="shared" si="1023"/>
        <v>1171.4000000000001</v>
      </c>
      <c r="F5293" s="583">
        <f t="shared" si="1023"/>
        <v>680.4</v>
      </c>
      <c r="G5293" s="583">
        <f t="shared" si="1023"/>
        <v>2787</v>
      </c>
      <c r="H5293" s="583">
        <f t="shared" si="1023"/>
        <v>1322</v>
      </c>
      <c r="I5293" s="583">
        <f t="shared" si="1023"/>
        <v>73.7</v>
      </c>
      <c r="J5293" s="583">
        <f t="shared" si="1023"/>
        <v>180.37</v>
      </c>
      <c r="K5293" s="583">
        <f t="shared" si="1023"/>
        <v>39.04</v>
      </c>
      <c r="L5293" s="583">
        <f t="shared" si="1023"/>
        <v>20.39</v>
      </c>
      <c r="M5293" s="583">
        <f t="shared" si="1023"/>
        <v>29.715000000000003</v>
      </c>
      <c r="N5293" s="583"/>
      <c r="O5293" s="583">
        <f>SUM(O5256:O5292)</f>
        <v>81.600000000000009</v>
      </c>
      <c r="P5293" s="627"/>
      <c r="Q5293" s="634"/>
    </row>
    <row r="5294" spans="1:17" x14ac:dyDescent="0.35">
      <c r="A5294" s="580" t="s">
        <v>21</v>
      </c>
      <c r="B5294" s="581">
        <f t="shared" ref="B5294:M5294" si="1024">B5293/31</f>
        <v>35.032580645161296</v>
      </c>
      <c r="C5294" s="581">
        <f t="shared" si="1024"/>
        <v>31.947096774193547</v>
      </c>
      <c r="D5294" s="581">
        <f t="shared" si="1024"/>
        <v>31.921935483870964</v>
      </c>
      <c r="E5294" s="581">
        <f t="shared" si="1024"/>
        <v>37.78709677419355</v>
      </c>
      <c r="F5294" s="581">
        <f t="shared" si="1024"/>
        <v>21.948387096774194</v>
      </c>
      <c r="G5294" s="581">
        <f t="shared" si="1024"/>
        <v>89.903225806451616</v>
      </c>
      <c r="H5294" s="581">
        <f t="shared" si="1024"/>
        <v>42.645161290322584</v>
      </c>
      <c r="I5294" s="581">
        <f t="shared" si="1024"/>
        <v>2.3774193548387097</v>
      </c>
      <c r="J5294" s="581">
        <f t="shared" si="1024"/>
        <v>5.8183870967741935</v>
      </c>
      <c r="K5294" s="581">
        <f t="shared" si="1024"/>
        <v>1.2593548387096773</v>
      </c>
      <c r="L5294" s="581">
        <f t="shared" si="1024"/>
        <v>0.65774193548387094</v>
      </c>
      <c r="M5294" s="581">
        <f t="shared" si="1024"/>
        <v>0.95854838709677426</v>
      </c>
      <c r="N5294" s="583">
        <f>AVERAGE(N5273:N5293)</f>
        <v>7.09375</v>
      </c>
      <c r="O5294" s="581">
        <v>2.7</v>
      </c>
      <c r="P5294" s="627"/>
      <c r="Q5294" s="634"/>
    </row>
    <row r="5295" spans="1:17" x14ac:dyDescent="0.35">
      <c r="A5295" s="589"/>
      <c r="B5295" s="625"/>
      <c r="C5295" s="625"/>
      <c r="D5295" s="591"/>
      <c r="E5295" s="625"/>
      <c r="F5295" s="625"/>
      <c r="G5295" s="625"/>
      <c r="H5295" s="625"/>
      <c r="I5295" s="625"/>
      <c r="J5295" s="625"/>
      <c r="K5295" s="625"/>
      <c r="L5295" s="625"/>
      <c r="M5295" s="625"/>
      <c r="N5295" s="625"/>
      <c r="O5295" s="625"/>
      <c r="P5295" s="634"/>
      <c r="Q5295" s="634"/>
    </row>
    <row r="5296" spans="1:17" x14ac:dyDescent="0.35">
      <c r="A5296" s="589"/>
      <c r="B5296" s="625"/>
      <c r="C5296" s="625"/>
      <c r="D5296" s="591"/>
      <c r="E5296" s="625"/>
      <c r="F5296" s="625" t="s">
        <v>480</v>
      </c>
      <c r="G5296" s="625"/>
      <c r="H5296" s="625"/>
      <c r="I5296" s="625"/>
      <c r="J5296" s="625"/>
      <c r="K5296" s="625"/>
      <c r="L5296" s="625"/>
      <c r="M5296" s="625"/>
      <c r="N5296" s="625"/>
      <c r="O5296" s="625"/>
      <c r="P5296" s="634"/>
      <c r="Q5296" s="634"/>
    </row>
    <row r="5297" spans="1:17" x14ac:dyDescent="0.35">
      <c r="A5297" s="634"/>
      <c r="B5297" s="634"/>
      <c r="C5297" s="634"/>
      <c r="D5297" s="634"/>
      <c r="E5297" s="634"/>
      <c r="F5297" s="634"/>
      <c r="G5297" s="634"/>
      <c r="H5297" s="634"/>
      <c r="I5297" s="634"/>
      <c r="J5297" s="634"/>
      <c r="K5297" s="634"/>
      <c r="L5297" s="634"/>
      <c r="M5297" s="634"/>
      <c r="N5297" s="634"/>
      <c r="O5297" s="634"/>
      <c r="P5297" s="634"/>
      <c r="Q5297" s="634"/>
    </row>
    <row r="5298" spans="1:17" x14ac:dyDescent="0.35">
      <c r="A5298" s="1617" t="s">
        <v>486</v>
      </c>
      <c r="B5298" s="1617"/>
      <c r="C5298" s="1617"/>
      <c r="D5298" s="1617"/>
      <c r="E5298" s="1617"/>
      <c r="F5298" s="1617"/>
      <c r="G5298" s="1617"/>
      <c r="H5298" s="1617"/>
      <c r="I5298" s="1617"/>
      <c r="J5298" s="1617"/>
      <c r="K5298" s="1617"/>
      <c r="L5298" s="1617"/>
      <c r="M5298" s="1617"/>
      <c r="N5298" s="1617"/>
      <c r="O5298" s="1617"/>
      <c r="P5298" s="918"/>
      <c r="Q5298" s="918"/>
    </row>
    <row r="5299" spans="1:17" ht="42.75" customHeight="1" x14ac:dyDescent="0.35">
      <c r="A5299" s="1618" t="s">
        <v>1</v>
      </c>
      <c r="B5299" s="1620" t="s">
        <v>23</v>
      </c>
      <c r="C5299" s="1621"/>
      <c r="D5299" s="1622"/>
      <c r="E5299" s="1620" t="s">
        <v>24</v>
      </c>
      <c r="F5299" s="1622"/>
      <c r="G5299" s="1620" t="s">
        <v>4</v>
      </c>
      <c r="H5299" s="1622"/>
      <c r="I5299" s="1623" t="s">
        <v>5</v>
      </c>
      <c r="J5299" s="1624"/>
      <c r="K5299" s="1623" t="s">
        <v>6</v>
      </c>
      <c r="L5299" s="1625"/>
      <c r="M5299" s="1624"/>
      <c r="N5299" s="919" t="s">
        <v>7</v>
      </c>
      <c r="O5299" s="1593" t="s">
        <v>8</v>
      </c>
      <c r="P5299" s="920"/>
      <c r="Q5299" s="918"/>
    </row>
    <row r="5300" spans="1:17" ht="26" x14ac:dyDescent="0.35">
      <c r="A5300" s="1619"/>
      <c r="B5300" s="919">
        <v>0.05</v>
      </c>
      <c r="C5300" s="919">
        <v>0.1</v>
      </c>
      <c r="D5300" s="919">
        <v>0.2</v>
      </c>
      <c r="E5300" s="919" t="s">
        <v>9</v>
      </c>
      <c r="F5300" s="919" t="s">
        <v>10</v>
      </c>
      <c r="G5300" s="919" t="s">
        <v>9</v>
      </c>
      <c r="H5300" s="919" t="s">
        <v>10</v>
      </c>
      <c r="I5300" s="919" t="s">
        <v>11</v>
      </c>
      <c r="J5300" s="919" t="s">
        <v>12</v>
      </c>
      <c r="K5300" s="921" t="s">
        <v>13</v>
      </c>
      <c r="L5300" s="921" t="s">
        <v>14</v>
      </c>
      <c r="M5300" s="921" t="s">
        <v>15</v>
      </c>
      <c r="N5300" s="921"/>
      <c r="O5300" s="1579"/>
      <c r="P5300" s="920" t="s">
        <v>191</v>
      </c>
      <c r="Q5300" s="918"/>
    </row>
    <row r="5301" spans="1:17" x14ac:dyDescent="0.35">
      <c r="A5301" s="39">
        <v>1</v>
      </c>
      <c r="B5301" s="30">
        <v>39.200000000000003</v>
      </c>
      <c r="C5301" s="30">
        <v>33</v>
      </c>
      <c r="D5301" s="922">
        <v>32.64</v>
      </c>
      <c r="E5301" s="52">
        <v>39</v>
      </c>
      <c r="F5301" s="52">
        <v>21</v>
      </c>
      <c r="G5301" s="42">
        <v>92</v>
      </c>
      <c r="H5301" s="42">
        <v>32</v>
      </c>
      <c r="I5301" s="923">
        <v>6.8</v>
      </c>
      <c r="J5301" s="42">
        <v>7.32</v>
      </c>
      <c r="K5301" s="30">
        <v>0.68</v>
      </c>
      <c r="L5301" s="42">
        <v>0.39</v>
      </c>
      <c r="M5301" s="52">
        <f t="shared" ref="M5301:M5310" si="1025">AVERAGE(K5301:L5301)</f>
        <v>0.53500000000000003</v>
      </c>
      <c r="N5301" s="923">
        <v>10.3</v>
      </c>
      <c r="O5301" s="924">
        <v>0</v>
      </c>
      <c r="P5301" s="925"/>
      <c r="Q5301" s="918"/>
    </row>
    <row r="5302" spans="1:17" x14ac:dyDescent="0.35">
      <c r="A5302" s="29">
        <v>2</v>
      </c>
      <c r="B5302" s="44">
        <v>38.76</v>
      </c>
      <c r="C5302" s="44">
        <v>32.840000000000003</v>
      </c>
      <c r="D5302" s="922">
        <v>32.840000000000003</v>
      </c>
      <c r="E5302" s="43">
        <v>38.200000000000003</v>
      </c>
      <c r="F5302" s="43">
        <v>22.2</v>
      </c>
      <c r="G5302" s="44">
        <v>84</v>
      </c>
      <c r="H5302" s="44">
        <v>40</v>
      </c>
      <c r="I5302" s="926">
        <v>5</v>
      </c>
      <c r="J5302" s="44">
        <v>7.4</v>
      </c>
      <c r="K5302" s="44">
        <v>1.62</v>
      </c>
      <c r="L5302" s="44">
        <v>0.45</v>
      </c>
      <c r="M5302" s="43">
        <f t="shared" si="1025"/>
        <v>1.0350000000000001</v>
      </c>
      <c r="N5302" s="926">
        <v>8</v>
      </c>
      <c r="O5302" s="927">
        <v>0</v>
      </c>
      <c r="P5302" s="920"/>
      <c r="Q5302" s="918"/>
    </row>
    <row r="5303" spans="1:17" x14ac:dyDescent="0.35">
      <c r="A5303" s="29">
        <v>3</v>
      </c>
      <c r="B5303" s="31">
        <v>38.520000000000003</v>
      </c>
      <c r="C5303" s="31">
        <v>33</v>
      </c>
      <c r="D5303" s="922">
        <v>32.96</v>
      </c>
      <c r="E5303" s="43">
        <v>39.799999999999997</v>
      </c>
      <c r="F5303" s="43">
        <v>23</v>
      </c>
      <c r="G5303" s="44">
        <v>80</v>
      </c>
      <c r="H5303" s="44">
        <v>37</v>
      </c>
      <c r="I5303" s="926">
        <v>6.1</v>
      </c>
      <c r="J5303" s="44">
        <v>9</v>
      </c>
      <c r="K5303" s="31">
        <v>1.18</v>
      </c>
      <c r="L5303" s="31">
        <v>0.28999999999999998</v>
      </c>
      <c r="M5303" s="43">
        <f t="shared" si="1025"/>
        <v>0.73499999999999999</v>
      </c>
      <c r="N5303" s="926">
        <v>7.1</v>
      </c>
      <c r="O5303" s="927">
        <v>0</v>
      </c>
      <c r="P5303" s="920"/>
      <c r="Q5303" s="918"/>
    </row>
    <row r="5304" spans="1:17" x14ac:dyDescent="0.35">
      <c r="A5304" s="29">
        <v>4</v>
      </c>
      <c r="B5304" s="31">
        <v>40.520000000000003</v>
      </c>
      <c r="C5304" s="43">
        <v>33.36</v>
      </c>
      <c r="D5304" s="922">
        <v>33.24</v>
      </c>
      <c r="E5304" s="43">
        <v>38.4</v>
      </c>
      <c r="F5304" s="43">
        <v>22.2</v>
      </c>
      <c r="G5304" s="44">
        <v>84</v>
      </c>
      <c r="H5304" s="44">
        <v>36</v>
      </c>
      <c r="I5304" s="926">
        <v>7</v>
      </c>
      <c r="J5304" s="44">
        <v>8.8000000000000007</v>
      </c>
      <c r="K5304" s="44">
        <v>1.38</v>
      </c>
      <c r="L5304" s="31">
        <v>0.25</v>
      </c>
      <c r="M5304" s="43">
        <f t="shared" si="1025"/>
        <v>0.81499999999999995</v>
      </c>
      <c r="N5304" s="926">
        <v>9.3000000000000007</v>
      </c>
      <c r="O5304" s="927">
        <v>0</v>
      </c>
      <c r="P5304" s="920"/>
      <c r="Q5304" s="918"/>
    </row>
    <row r="5305" spans="1:17" x14ac:dyDescent="0.35">
      <c r="A5305" s="29">
        <v>5</v>
      </c>
      <c r="B5305" s="44">
        <v>40.28</v>
      </c>
      <c r="C5305" s="44">
        <v>33.840000000000003</v>
      </c>
      <c r="D5305" s="922">
        <v>33.36</v>
      </c>
      <c r="E5305" s="43">
        <v>39.799999999999997</v>
      </c>
      <c r="F5305" s="44">
        <v>21.6</v>
      </c>
      <c r="G5305" s="44">
        <v>84</v>
      </c>
      <c r="H5305" s="44">
        <v>36</v>
      </c>
      <c r="I5305" s="926">
        <v>6.8</v>
      </c>
      <c r="J5305" s="44">
        <v>8.1</v>
      </c>
      <c r="K5305" s="44">
        <v>1.08</v>
      </c>
      <c r="L5305" s="31">
        <v>0.83</v>
      </c>
      <c r="M5305" s="43">
        <f t="shared" si="1025"/>
        <v>0.95500000000000007</v>
      </c>
      <c r="N5305" s="926">
        <v>9</v>
      </c>
      <c r="O5305" s="927">
        <v>10.6</v>
      </c>
      <c r="P5305" s="920"/>
      <c r="Q5305" s="918"/>
    </row>
    <row r="5306" spans="1:17" x14ac:dyDescent="0.35">
      <c r="A5306" s="29">
        <v>6</v>
      </c>
      <c r="B5306" s="43">
        <v>33.4</v>
      </c>
      <c r="C5306" s="31">
        <v>32.4</v>
      </c>
      <c r="D5306" s="922">
        <v>32.92</v>
      </c>
      <c r="E5306" s="43">
        <v>37.6</v>
      </c>
      <c r="F5306" s="43">
        <v>22</v>
      </c>
      <c r="G5306" s="44">
        <v>96</v>
      </c>
      <c r="H5306" s="44">
        <v>42</v>
      </c>
      <c r="I5306" s="926">
        <v>5</v>
      </c>
      <c r="J5306" s="44">
        <v>6.16</v>
      </c>
      <c r="K5306" s="31">
        <v>0.99</v>
      </c>
      <c r="L5306" s="31">
        <v>0.79</v>
      </c>
      <c r="M5306" s="43">
        <f t="shared" si="1025"/>
        <v>0.89</v>
      </c>
      <c r="N5306" s="926">
        <v>8.5500000000000007</v>
      </c>
      <c r="O5306" s="927">
        <v>9.1999999999999993</v>
      </c>
      <c r="P5306" s="920"/>
      <c r="Q5306" s="918"/>
    </row>
    <row r="5307" spans="1:17" x14ac:dyDescent="0.35">
      <c r="A5307" s="29">
        <v>7</v>
      </c>
      <c r="B5307" s="44">
        <v>32.92</v>
      </c>
      <c r="C5307" s="31">
        <v>31.88</v>
      </c>
      <c r="D5307" s="922">
        <v>32.08</v>
      </c>
      <c r="E5307" s="43">
        <v>39</v>
      </c>
      <c r="F5307" s="43">
        <v>20.2</v>
      </c>
      <c r="G5307" s="44">
        <v>92</v>
      </c>
      <c r="H5307" s="44">
        <v>44</v>
      </c>
      <c r="I5307" s="926">
        <v>4.3</v>
      </c>
      <c r="J5307" s="44">
        <v>6.14</v>
      </c>
      <c r="K5307" s="44">
        <v>0.81</v>
      </c>
      <c r="L5307" s="31">
        <v>0.3</v>
      </c>
      <c r="M5307" s="43">
        <f t="shared" si="1025"/>
        <v>0.55500000000000005</v>
      </c>
      <c r="N5307" s="926">
        <v>9.3000000000000007</v>
      </c>
      <c r="O5307" s="927">
        <v>0</v>
      </c>
      <c r="P5307" s="920"/>
      <c r="Q5307" s="918"/>
    </row>
    <row r="5308" spans="1:17" x14ac:dyDescent="0.35">
      <c r="A5308" s="29">
        <v>8</v>
      </c>
      <c r="B5308" s="31">
        <v>35.4</v>
      </c>
      <c r="C5308" s="31">
        <v>32.119999999999997</v>
      </c>
      <c r="D5308" s="922">
        <v>32</v>
      </c>
      <c r="E5308" s="43">
        <v>39.200000000000003</v>
      </c>
      <c r="F5308" s="43">
        <v>22</v>
      </c>
      <c r="G5308" s="44">
        <v>92</v>
      </c>
      <c r="H5308" s="44">
        <v>40</v>
      </c>
      <c r="I5308" s="926">
        <v>6.8</v>
      </c>
      <c r="J5308" s="44">
        <v>5.08</v>
      </c>
      <c r="K5308" s="44">
        <v>0.92</v>
      </c>
      <c r="L5308" s="44">
        <v>1.08</v>
      </c>
      <c r="M5308" s="43">
        <f t="shared" si="1025"/>
        <v>1</v>
      </c>
      <c r="N5308" s="926">
        <v>8.1999999999999993</v>
      </c>
      <c r="O5308" s="927">
        <v>0</v>
      </c>
      <c r="P5308" s="920"/>
      <c r="Q5308" s="918"/>
    </row>
    <row r="5309" spans="1:17" x14ac:dyDescent="0.35">
      <c r="A5309" s="29">
        <v>9</v>
      </c>
      <c r="B5309" s="31">
        <v>36.200000000000003</v>
      </c>
      <c r="C5309" s="31">
        <v>31.96</v>
      </c>
      <c r="D5309" s="922">
        <v>33.28</v>
      </c>
      <c r="E5309" s="43">
        <v>37</v>
      </c>
      <c r="F5309" s="43">
        <f>AVERAGE(F5301:F5308)</f>
        <v>21.774999999999999</v>
      </c>
      <c r="G5309" s="44">
        <v>73</v>
      </c>
      <c r="H5309" s="44">
        <v>44</v>
      </c>
      <c r="I5309" s="926">
        <v>7</v>
      </c>
      <c r="J5309" s="44">
        <v>9</v>
      </c>
      <c r="K5309" s="31">
        <v>1.44</v>
      </c>
      <c r="L5309" s="44">
        <v>0.73</v>
      </c>
      <c r="M5309" s="43">
        <f t="shared" si="1025"/>
        <v>1.085</v>
      </c>
      <c r="N5309" s="926">
        <v>8.3000000000000007</v>
      </c>
      <c r="O5309" s="927">
        <v>41.8</v>
      </c>
      <c r="P5309" s="920"/>
      <c r="Q5309" s="918"/>
    </row>
    <row r="5310" spans="1:17" ht="15" thickBot="1" x14ac:dyDescent="0.4">
      <c r="A5310" s="33">
        <v>10</v>
      </c>
      <c r="B5310" s="31">
        <v>31.16</v>
      </c>
      <c r="C5310" s="31">
        <v>30.96</v>
      </c>
      <c r="D5310" s="922">
        <v>31.76</v>
      </c>
      <c r="E5310" s="43">
        <v>39</v>
      </c>
      <c r="F5310" s="43">
        <v>22</v>
      </c>
      <c r="G5310" s="44">
        <v>96</v>
      </c>
      <c r="H5310" s="44">
        <v>52</v>
      </c>
      <c r="I5310" s="926">
        <v>4.2</v>
      </c>
      <c r="J5310" s="44">
        <v>6.68</v>
      </c>
      <c r="K5310" s="31">
        <v>1.04</v>
      </c>
      <c r="L5310" s="31">
        <v>0.68</v>
      </c>
      <c r="M5310" s="43">
        <f t="shared" si="1025"/>
        <v>0.8600000000000001</v>
      </c>
      <c r="N5310" s="926">
        <v>5</v>
      </c>
      <c r="O5310" s="927">
        <v>0</v>
      </c>
      <c r="P5310" s="920"/>
      <c r="Q5310" s="918"/>
    </row>
    <row r="5311" spans="1:17" ht="15" thickBot="1" x14ac:dyDescent="0.4">
      <c r="A5311" s="597" t="s">
        <v>16</v>
      </c>
      <c r="B5311" s="608">
        <f t="shared" ref="B5311:M5311" si="1026">SUM(B5301:B5310)</f>
        <v>366.36</v>
      </c>
      <c r="C5311" s="608">
        <f t="shared" si="1026"/>
        <v>325.35999999999996</v>
      </c>
      <c r="D5311" s="608">
        <f t="shared" si="1026"/>
        <v>327.08000000000004</v>
      </c>
      <c r="E5311" s="608">
        <f t="shared" si="1026"/>
        <v>386.99999999999994</v>
      </c>
      <c r="F5311" s="608">
        <f t="shared" si="1026"/>
        <v>217.97499999999999</v>
      </c>
      <c r="G5311" s="608">
        <f t="shared" si="1026"/>
        <v>873</v>
      </c>
      <c r="H5311" s="608">
        <f t="shared" si="1026"/>
        <v>403</v>
      </c>
      <c r="I5311" s="608">
        <f t="shared" si="1026"/>
        <v>59</v>
      </c>
      <c r="J5311" s="608">
        <f t="shared" si="1026"/>
        <v>73.680000000000007</v>
      </c>
      <c r="K5311" s="608">
        <f t="shared" si="1026"/>
        <v>11.14</v>
      </c>
      <c r="L5311" s="608">
        <f t="shared" si="1026"/>
        <v>5.7899999999999991</v>
      </c>
      <c r="M5311" s="608">
        <f t="shared" si="1026"/>
        <v>8.4649999999999999</v>
      </c>
      <c r="N5311" s="599"/>
      <c r="O5311" s="608"/>
      <c r="P5311" s="627"/>
      <c r="Q5311" s="918"/>
    </row>
    <row r="5312" spans="1:17" ht="15" thickBot="1" x14ac:dyDescent="0.4">
      <c r="A5312" s="597" t="s">
        <v>18</v>
      </c>
      <c r="B5312" s="609">
        <f t="shared" ref="B5312:M5312" si="1027">AVERAGE(B5301:B5310)</f>
        <v>36.636000000000003</v>
      </c>
      <c r="C5312" s="609">
        <f t="shared" si="1027"/>
        <v>32.535999999999994</v>
      </c>
      <c r="D5312" s="609">
        <f t="shared" si="1027"/>
        <v>32.708000000000006</v>
      </c>
      <c r="E5312" s="609">
        <f t="shared" si="1027"/>
        <v>38.699999999999996</v>
      </c>
      <c r="F5312" s="609">
        <f t="shared" si="1027"/>
        <v>21.797499999999999</v>
      </c>
      <c r="G5312" s="609">
        <f t="shared" si="1027"/>
        <v>87.3</v>
      </c>
      <c r="H5312" s="609">
        <f t="shared" si="1027"/>
        <v>40.299999999999997</v>
      </c>
      <c r="I5312" s="609">
        <f t="shared" si="1027"/>
        <v>5.9</v>
      </c>
      <c r="J5312" s="609">
        <f t="shared" si="1027"/>
        <v>7.3680000000000003</v>
      </c>
      <c r="K5312" s="609">
        <f t="shared" si="1027"/>
        <v>1.1140000000000001</v>
      </c>
      <c r="L5312" s="609">
        <f t="shared" si="1027"/>
        <v>0.57899999999999996</v>
      </c>
      <c r="M5312" s="609">
        <f t="shared" si="1027"/>
        <v>0.84650000000000003</v>
      </c>
      <c r="N5312" s="610"/>
      <c r="O5312" s="609"/>
      <c r="P5312" s="627"/>
      <c r="Q5312" s="918"/>
    </row>
    <row r="5313" spans="1:17" x14ac:dyDescent="0.35">
      <c r="A5313" s="39">
        <v>11</v>
      </c>
      <c r="B5313" s="31">
        <v>34.36</v>
      </c>
      <c r="C5313" s="44">
        <v>31.52</v>
      </c>
      <c r="D5313" s="928">
        <v>31.24</v>
      </c>
      <c r="E5313" s="43">
        <v>40</v>
      </c>
      <c r="F5313" s="43">
        <v>21</v>
      </c>
      <c r="G5313" s="44">
        <v>92</v>
      </c>
      <c r="H5313" s="44">
        <v>42</v>
      </c>
      <c r="I5313" s="926">
        <v>4.8</v>
      </c>
      <c r="J5313" s="44">
        <v>1.64</v>
      </c>
      <c r="K5313" s="44">
        <v>0.7</v>
      </c>
      <c r="L5313" s="31">
        <v>0.46</v>
      </c>
      <c r="M5313" s="929">
        <f t="shared" ref="M5313:M5322" si="1028">AVERAGE(K5313:L5313)</f>
        <v>0.57999999999999996</v>
      </c>
      <c r="N5313" s="926">
        <v>9</v>
      </c>
      <c r="O5313" s="927">
        <v>4.8</v>
      </c>
      <c r="P5313" s="920"/>
      <c r="Q5313" s="918"/>
    </row>
    <row r="5314" spans="1:17" x14ac:dyDescent="0.35">
      <c r="A5314" s="29">
        <v>12</v>
      </c>
      <c r="B5314" s="31">
        <v>31.4</v>
      </c>
      <c r="C5314" s="44">
        <v>31</v>
      </c>
      <c r="D5314" s="928">
        <v>31.56</v>
      </c>
      <c r="E5314" s="43">
        <v>37</v>
      </c>
      <c r="F5314" s="44">
        <v>22.2</v>
      </c>
      <c r="G5314" s="44">
        <v>96</v>
      </c>
      <c r="H5314" s="44">
        <v>55</v>
      </c>
      <c r="I5314" s="926">
        <v>4.5999999999999996</v>
      </c>
      <c r="J5314" s="44">
        <v>6.5</v>
      </c>
      <c r="K5314" s="44">
        <v>1.08</v>
      </c>
      <c r="L5314" s="31">
        <v>0.46</v>
      </c>
      <c r="M5314" s="929">
        <f t="shared" si="1028"/>
        <v>0.77</v>
      </c>
      <c r="N5314" s="926">
        <v>6</v>
      </c>
      <c r="O5314" s="927">
        <v>0</v>
      </c>
      <c r="P5314" s="920"/>
      <c r="Q5314" s="918"/>
    </row>
    <row r="5315" spans="1:17" x14ac:dyDescent="0.35">
      <c r="A5315" s="29">
        <v>13</v>
      </c>
      <c r="B5315" s="44">
        <v>32.840000000000003</v>
      </c>
      <c r="C5315" s="44">
        <v>30.36</v>
      </c>
      <c r="D5315" s="928">
        <v>31.08</v>
      </c>
      <c r="E5315" s="43">
        <v>37.200000000000003</v>
      </c>
      <c r="F5315" s="43">
        <v>22</v>
      </c>
      <c r="G5315" s="44">
        <v>88</v>
      </c>
      <c r="H5315" s="44">
        <v>45</v>
      </c>
      <c r="I5315" s="926">
        <v>3.4</v>
      </c>
      <c r="J5315" s="44">
        <v>4.5</v>
      </c>
      <c r="K5315" s="44">
        <v>1.48</v>
      </c>
      <c r="L5315" s="31">
        <v>0.49</v>
      </c>
      <c r="M5315" s="929">
        <f t="shared" si="1028"/>
        <v>0.98499999999999999</v>
      </c>
      <c r="N5315" s="926">
        <v>6</v>
      </c>
      <c r="O5315" s="927">
        <v>3.8</v>
      </c>
      <c r="P5315" s="920"/>
      <c r="Q5315" s="918"/>
    </row>
    <row r="5316" spans="1:17" x14ac:dyDescent="0.35">
      <c r="A5316" s="29">
        <v>14</v>
      </c>
      <c r="B5316" s="43">
        <v>32.520000000000003</v>
      </c>
      <c r="C5316" s="31">
        <v>30.96</v>
      </c>
      <c r="D5316" s="928">
        <v>31.08</v>
      </c>
      <c r="E5316" s="43">
        <v>36.799999999999997</v>
      </c>
      <c r="F5316" s="43">
        <v>21</v>
      </c>
      <c r="G5316" s="44">
        <v>92</v>
      </c>
      <c r="H5316" s="44">
        <v>44</v>
      </c>
      <c r="I5316" s="926">
        <v>4.4000000000000004</v>
      </c>
      <c r="J5316" s="44">
        <v>5.0599999999999996</v>
      </c>
      <c r="K5316" s="44">
        <v>1.0900000000000001</v>
      </c>
      <c r="L5316" s="31">
        <v>0.28999999999999998</v>
      </c>
      <c r="M5316" s="929">
        <f t="shared" si="1028"/>
        <v>0.69000000000000006</v>
      </c>
      <c r="N5316" s="930">
        <v>8</v>
      </c>
      <c r="O5316" s="927">
        <v>0</v>
      </c>
      <c r="P5316" s="920"/>
      <c r="Q5316" s="918"/>
    </row>
    <row r="5317" spans="1:17" x14ac:dyDescent="0.35">
      <c r="A5317" s="29">
        <v>15</v>
      </c>
      <c r="B5317" s="43">
        <v>34.92</v>
      </c>
      <c r="C5317" s="31">
        <v>31.4</v>
      </c>
      <c r="D5317" s="928">
        <v>31.4</v>
      </c>
      <c r="E5317" s="43">
        <v>37</v>
      </c>
      <c r="F5317" s="43">
        <v>21.2</v>
      </c>
      <c r="G5317" s="44">
        <v>88</v>
      </c>
      <c r="H5317" s="44">
        <v>48</v>
      </c>
      <c r="I5317" s="926">
        <v>4.4000000000000004</v>
      </c>
      <c r="J5317" s="44">
        <v>4.9000000000000004</v>
      </c>
      <c r="K5317" s="44">
        <v>0.93</v>
      </c>
      <c r="L5317" s="31">
        <v>0.28999999999999998</v>
      </c>
      <c r="M5317" s="929">
        <f t="shared" si="1028"/>
        <v>0.61</v>
      </c>
      <c r="N5317" s="930">
        <v>7.3</v>
      </c>
      <c r="O5317" s="927">
        <v>0</v>
      </c>
      <c r="P5317" s="920"/>
      <c r="Q5317" s="918"/>
    </row>
    <row r="5318" spans="1:17" x14ac:dyDescent="0.35">
      <c r="A5318" s="29">
        <v>16</v>
      </c>
      <c r="B5318" s="31">
        <v>36.36</v>
      </c>
      <c r="C5318" s="44">
        <v>32.32</v>
      </c>
      <c r="D5318" s="928">
        <v>31.68</v>
      </c>
      <c r="E5318" s="43">
        <v>38</v>
      </c>
      <c r="F5318" s="43">
        <v>21.4</v>
      </c>
      <c r="G5318" s="44">
        <v>92</v>
      </c>
      <c r="H5318" s="44">
        <v>35</v>
      </c>
      <c r="I5318" s="926">
        <v>6</v>
      </c>
      <c r="J5318" s="44">
        <v>7.94</v>
      </c>
      <c r="K5318" s="44">
        <v>0.89</v>
      </c>
      <c r="L5318" s="31">
        <v>0.71</v>
      </c>
      <c r="M5318" s="929">
        <f t="shared" si="1028"/>
        <v>0.8</v>
      </c>
      <c r="N5318" s="930">
        <v>6.3</v>
      </c>
      <c r="O5318" s="927">
        <v>4</v>
      </c>
      <c r="P5318" s="920"/>
      <c r="Q5318" s="918"/>
    </row>
    <row r="5319" spans="1:17" x14ac:dyDescent="0.35">
      <c r="A5319" s="29">
        <v>17</v>
      </c>
      <c r="B5319" s="31">
        <v>31.28</v>
      </c>
      <c r="C5319" s="31">
        <v>30.96</v>
      </c>
      <c r="D5319" s="928">
        <v>31.48</v>
      </c>
      <c r="E5319" s="44">
        <v>37.4</v>
      </c>
      <c r="F5319" s="43">
        <v>21.4</v>
      </c>
      <c r="G5319" s="44">
        <v>96</v>
      </c>
      <c r="H5319" s="44">
        <v>47</v>
      </c>
      <c r="I5319" s="926">
        <v>3</v>
      </c>
      <c r="J5319" s="31">
        <v>4.9000000000000004</v>
      </c>
      <c r="K5319" s="44">
        <v>0.92</v>
      </c>
      <c r="L5319" s="31">
        <v>0.35</v>
      </c>
      <c r="M5319" s="929">
        <f t="shared" si="1028"/>
        <v>0.63500000000000001</v>
      </c>
      <c r="N5319" s="930">
        <v>6</v>
      </c>
      <c r="O5319" s="927">
        <v>0</v>
      </c>
      <c r="P5319" s="920"/>
      <c r="Q5319" s="918"/>
    </row>
    <row r="5320" spans="1:17" x14ac:dyDescent="0.35">
      <c r="A5320" s="29">
        <v>18</v>
      </c>
      <c r="B5320" s="31">
        <v>33.32</v>
      </c>
      <c r="C5320" s="31">
        <v>31.16</v>
      </c>
      <c r="D5320" s="928">
        <v>30.8</v>
      </c>
      <c r="E5320" s="43">
        <v>37</v>
      </c>
      <c r="F5320" s="43">
        <v>21.2</v>
      </c>
      <c r="G5320" s="44">
        <v>92</v>
      </c>
      <c r="H5320" s="44">
        <v>41</v>
      </c>
      <c r="I5320" s="43">
        <v>4.8</v>
      </c>
      <c r="J5320" s="44">
        <v>6.1</v>
      </c>
      <c r="K5320" s="44">
        <v>1.03</v>
      </c>
      <c r="L5320" s="31">
        <v>0.4</v>
      </c>
      <c r="M5320" s="929">
        <f t="shared" si="1028"/>
        <v>0.71500000000000008</v>
      </c>
      <c r="N5320" s="930">
        <v>9.3000000000000007</v>
      </c>
      <c r="O5320" s="927">
        <v>0</v>
      </c>
      <c r="P5320" s="920"/>
      <c r="Q5320" s="918"/>
    </row>
    <row r="5321" spans="1:17" x14ac:dyDescent="0.35">
      <c r="A5321" s="29">
        <v>19</v>
      </c>
      <c r="B5321" s="44">
        <v>32.200000000000003</v>
      </c>
      <c r="C5321" s="44">
        <v>31.04</v>
      </c>
      <c r="D5321" s="928">
        <v>31</v>
      </c>
      <c r="E5321" s="43">
        <v>39</v>
      </c>
      <c r="F5321" s="43">
        <v>20.6</v>
      </c>
      <c r="G5321" s="44">
        <v>92</v>
      </c>
      <c r="H5321" s="44">
        <v>50</v>
      </c>
      <c r="I5321" s="43">
        <v>3.9</v>
      </c>
      <c r="J5321" s="31">
        <v>4.5</v>
      </c>
      <c r="K5321" s="44">
        <v>0.86</v>
      </c>
      <c r="L5321" s="31">
        <v>0.53</v>
      </c>
      <c r="M5321" s="929">
        <f t="shared" si="1028"/>
        <v>0.69500000000000006</v>
      </c>
      <c r="N5321" s="930">
        <v>9.35</v>
      </c>
      <c r="O5321" s="927">
        <v>2.8</v>
      </c>
      <c r="P5321" s="920"/>
      <c r="Q5321" s="918"/>
    </row>
    <row r="5322" spans="1:17" ht="15" thickBot="1" x14ac:dyDescent="0.4">
      <c r="A5322" s="33">
        <v>20</v>
      </c>
      <c r="B5322" s="44">
        <v>32.880000000000003</v>
      </c>
      <c r="C5322" s="44">
        <v>31.24</v>
      </c>
      <c r="D5322" s="928">
        <v>31</v>
      </c>
      <c r="E5322" s="43">
        <v>38</v>
      </c>
      <c r="F5322" s="43">
        <v>20</v>
      </c>
      <c r="G5322" s="44">
        <v>92</v>
      </c>
      <c r="H5322" s="44">
        <v>47</v>
      </c>
      <c r="I5322" s="43">
        <v>3.8</v>
      </c>
      <c r="J5322" s="31">
        <v>4.8</v>
      </c>
      <c r="K5322" s="31">
        <v>0.83</v>
      </c>
      <c r="L5322" s="31">
        <v>0.25</v>
      </c>
      <c r="M5322" s="929">
        <f t="shared" si="1028"/>
        <v>0.54</v>
      </c>
      <c r="N5322" s="930">
        <v>11</v>
      </c>
      <c r="O5322" s="927">
        <v>1.8</v>
      </c>
      <c r="P5322" s="920"/>
      <c r="Q5322" s="918"/>
    </row>
    <row r="5323" spans="1:17" ht="15" thickBot="1" x14ac:dyDescent="0.4">
      <c r="A5323" s="597" t="s">
        <v>16</v>
      </c>
      <c r="B5323" s="598">
        <f t="shared" ref="B5323:M5323" si="1029">SUM(B5313:B5322)</f>
        <v>332.08000000000004</v>
      </c>
      <c r="C5323" s="598">
        <f t="shared" si="1029"/>
        <v>311.96000000000004</v>
      </c>
      <c r="D5323" s="598">
        <f t="shared" si="1029"/>
        <v>312.32</v>
      </c>
      <c r="E5323" s="598">
        <f t="shared" si="1029"/>
        <v>377.4</v>
      </c>
      <c r="F5323" s="598">
        <f t="shared" si="1029"/>
        <v>212</v>
      </c>
      <c r="G5323" s="598">
        <f t="shared" si="1029"/>
        <v>920</v>
      </c>
      <c r="H5323" s="598">
        <f t="shared" si="1029"/>
        <v>454</v>
      </c>
      <c r="I5323" s="598">
        <f t="shared" si="1029"/>
        <v>43.099999999999994</v>
      </c>
      <c r="J5323" s="598">
        <f t="shared" si="1029"/>
        <v>50.84</v>
      </c>
      <c r="K5323" s="598">
        <f t="shared" si="1029"/>
        <v>9.8099999999999987</v>
      </c>
      <c r="L5323" s="598">
        <f t="shared" si="1029"/>
        <v>4.2300000000000004</v>
      </c>
      <c r="M5323" s="598">
        <f t="shared" si="1029"/>
        <v>7.02</v>
      </c>
      <c r="N5323" s="598"/>
      <c r="O5323" s="598"/>
      <c r="P5323" s="627"/>
      <c r="Q5323" s="918"/>
    </row>
    <row r="5324" spans="1:17" ht="15" thickBot="1" x14ac:dyDescent="0.4">
      <c r="A5324" s="597" t="s">
        <v>18</v>
      </c>
      <c r="B5324" s="602">
        <f t="shared" ref="B5324:M5324" si="1030">AVERAGE(B5313:B5322)</f>
        <v>33.208000000000006</v>
      </c>
      <c r="C5324" s="602">
        <f t="shared" si="1030"/>
        <v>31.196000000000005</v>
      </c>
      <c r="D5324" s="602">
        <f t="shared" si="1030"/>
        <v>31.231999999999999</v>
      </c>
      <c r="E5324" s="602">
        <f t="shared" si="1030"/>
        <v>37.739999999999995</v>
      </c>
      <c r="F5324" s="602">
        <f t="shared" si="1030"/>
        <v>21.2</v>
      </c>
      <c r="G5324" s="602">
        <f t="shared" si="1030"/>
        <v>92</v>
      </c>
      <c r="H5324" s="602">
        <f t="shared" si="1030"/>
        <v>45.4</v>
      </c>
      <c r="I5324" s="602">
        <f t="shared" si="1030"/>
        <v>4.3099999999999996</v>
      </c>
      <c r="J5324" s="602">
        <f t="shared" si="1030"/>
        <v>5.0840000000000005</v>
      </c>
      <c r="K5324" s="602">
        <f t="shared" si="1030"/>
        <v>0.98099999999999987</v>
      </c>
      <c r="L5324" s="602">
        <f t="shared" si="1030"/>
        <v>0.42300000000000004</v>
      </c>
      <c r="M5324" s="602">
        <f t="shared" si="1030"/>
        <v>0.70199999999999996</v>
      </c>
      <c r="N5324" s="602"/>
      <c r="O5324" s="602"/>
      <c r="P5324" s="627"/>
      <c r="Q5324" s="918"/>
    </row>
    <row r="5325" spans="1:17" x14ac:dyDescent="0.35">
      <c r="A5325" s="931">
        <v>21</v>
      </c>
      <c r="B5325" s="44">
        <v>32.04</v>
      </c>
      <c r="C5325" s="31">
        <v>30.92</v>
      </c>
      <c r="D5325" s="928">
        <v>30.96</v>
      </c>
      <c r="E5325" s="43">
        <v>36.4</v>
      </c>
      <c r="F5325" s="43">
        <v>21.8</v>
      </c>
      <c r="G5325" s="44">
        <v>92</v>
      </c>
      <c r="H5325" s="44">
        <v>48</v>
      </c>
      <c r="I5325" s="44">
        <v>4.5999999999999996</v>
      </c>
      <c r="J5325" s="44">
        <v>7.06</v>
      </c>
      <c r="K5325" s="44">
        <v>1.22</v>
      </c>
      <c r="L5325" s="44">
        <v>0.26</v>
      </c>
      <c r="M5325" s="929">
        <f t="shared" ref="M5325:M5334" si="1031">AVERAGE(K5325:L5325)</f>
        <v>0.74</v>
      </c>
      <c r="N5325" s="930">
        <v>5.3</v>
      </c>
      <c r="O5325" s="927">
        <v>0</v>
      </c>
      <c r="P5325" s="920"/>
      <c r="Q5325" s="918"/>
    </row>
    <row r="5326" spans="1:17" x14ac:dyDescent="0.35">
      <c r="A5326" s="932">
        <v>22</v>
      </c>
      <c r="B5326" s="31">
        <v>34.72</v>
      </c>
      <c r="C5326" s="31">
        <v>31.36</v>
      </c>
      <c r="D5326" s="928">
        <v>31.04</v>
      </c>
      <c r="E5326" s="43">
        <v>38</v>
      </c>
      <c r="F5326" s="43">
        <v>21.2</v>
      </c>
      <c r="G5326" s="44">
        <v>92</v>
      </c>
      <c r="H5326" s="44">
        <v>39</v>
      </c>
      <c r="I5326" s="44">
        <v>5.8</v>
      </c>
      <c r="J5326" s="31">
        <v>6.02</v>
      </c>
      <c r="K5326" s="44">
        <v>0.91</v>
      </c>
      <c r="L5326" s="44">
        <v>0.45</v>
      </c>
      <c r="M5326" s="929">
        <f t="shared" si="1031"/>
        <v>0.68</v>
      </c>
      <c r="N5326" s="930">
        <v>8.3000000000000007</v>
      </c>
      <c r="O5326" s="927">
        <v>0</v>
      </c>
      <c r="P5326" s="920"/>
      <c r="Q5326" s="918"/>
    </row>
    <row r="5327" spans="1:17" x14ac:dyDescent="0.35">
      <c r="A5327" s="932">
        <v>23</v>
      </c>
      <c r="B5327" s="44">
        <v>35.520000000000003</v>
      </c>
      <c r="C5327" s="44">
        <v>31.44</v>
      </c>
      <c r="D5327" s="928">
        <v>31.36</v>
      </c>
      <c r="E5327" s="43">
        <v>38.200000000000003</v>
      </c>
      <c r="F5327" s="583">
        <v>23.2</v>
      </c>
      <c r="G5327" s="44">
        <v>80</v>
      </c>
      <c r="H5327" s="44">
        <v>44</v>
      </c>
      <c r="I5327" s="44">
        <v>5.8</v>
      </c>
      <c r="J5327" s="44">
        <v>6.7</v>
      </c>
      <c r="K5327" s="44">
        <v>0.18</v>
      </c>
      <c r="L5327" s="45">
        <v>1.42</v>
      </c>
      <c r="M5327" s="929">
        <f t="shared" si="1031"/>
        <v>0.79999999999999993</v>
      </c>
      <c r="N5327" s="930">
        <v>5.3</v>
      </c>
      <c r="O5327" s="927">
        <v>0</v>
      </c>
      <c r="P5327" s="920"/>
      <c r="Q5327" s="918"/>
    </row>
    <row r="5328" spans="1:17" x14ac:dyDescent="0.35">
      <c r="A5328" s="932">
        <v>24</v>
      </c>
      <c r="B5328" s="44">
        <v>35.6</v>
      </c>
      <c r="C5328" s="44">
        <v>31.64</v>
      </c>
      <c r="D5328" s="928">
        <v>31.52</v>
      </c>
      <c r="E5328" s="43">
        <v>38</v>
      </c>
      <c r="F5328" s="43">
        <v>21</v>
      </c>
      <c r="G5328" s="44">
        <v>76</v>
      </c>
      <c r="H5328" s="44">
        <v>44</v>
      </c>
      <c r="I5328" s="43">
        <v>5.7</v>
      </c>
      <c r="J5328" s="44">
        <v>7.32</v>
      </c>
      <c r="K5328" s="44">
        <v>1.27</v>
      </c>
      <c r="L5328" s="31">
        <v>0.42</v>
      </c>
      <c r="M5328" s="929">
        <f t="shared" si="1031"/>
        <v>0.84499999999999997</v>
      </c>
      <c r="N5328" s="930">
        <v>8</v>
      </c>
      <c r="O5328" s="927">
        <v>0</v>
      </c>
      <c r="P5328" s="920"/>
      <c r="Q5328" s="918"/>
    </row>
    <row r="5329" spans="1:17" x14ac:dyDescent="0.35">
      <c r="A5329" s="932">
        <v>25</v>
      </c>
      <c r="B5329" s="31">
        <v>37.96</v>
      </c>
      <c r="C5329" s="44">
        <v>32.119999999999997</v>
      </c>
      <c r="D5329" s="928">
        <v>31.88</v>
      </c>
      <c r="E5329" s="43">
        <v>38.200000000000003</v>
      </c>
      <c r="F5329" s="43">
        <v>20.399999999999999</v>
      </c>
      <c r="G5329" s="44">
        <v>92</v>
      </c>
      <c r="H5329" s="44">
        <v>40</v>
      </c>
      <c r="I5329" s="43">
        <v>5.7</v>
      </c>
      <c r="J5329" s="44">
        <v>4.8</v>
      </c>
      <c r="K5329" s="44">
        <v>0.95</v>
      </c>
      <c r="L5329" s="31">
        <v>1.65</v>
      </c>
      <c r="M5329" s="929">
        <f t="shared" si="1031"/>
        <v>1.2999999999999998</v>
      </c>
      <c r="N5329" s="930">
        <v>9.15</v>
      </c>
      <c r="O5329" s="927">
        <v>0</v>
      </c>
      <c r="P5329" s="920"/>
      <c r="Q5329" s="918"/>
    </row>
    <row r="5330" spans="1:17" x14ac:dyDescent="0.35">
      <c r="A5330" s="932">
        <v>26</v>
      </c>
      <c r="B5330" s="44">
        <v>37.159999999999997</v>
      </c>
      <c r="C5330" s="44">
        <v>32.36</v>
      </c>
      <c r="D5330" s="928">
        <v>32</v>
      </c>
      <c r="E5330" s="43">
        <v>41</v>
      </c>
      <c r="F5330" s="44">
        <v>20.399999999999999</v>
      </c>
      <c r="G5330" s="44">
        <v>92</v>
      </c>
      <c r="H5330" s="44">
        <v>40</v>
      </c>
      <c r="I5330" s="43">
        <v>5.8</v>
      </c>
      <c r="J5330" s="31">
        <v>7.52</v>
      </c>
      <c r="K5330" s="31">
        <v>1.37</v>
      </c>
      <c r="L5330" s="31">
        <v>1.41</v>
      </c>
      <c r="M5330" s="929">
        <f t="shared" si="1031"/>
        <v>1.3900000000000001</v>
      </c>
      <c r="N5330" s="930">
        <v>5.3</v>
      </c>
      <c r="O5330" s="927">
        <v>0</v>
      </c>
      <c r="P5330" s="920"/>
      <c r="Q5330" s="918"/>
    </row>
    <row r="5331" spans="1:17" x14ac:dyDescent="0.35">
      <c r="A5331" s="932">
        <v>27</v>
      </c>
      <c r="B5331" s="44">
        <v>32.96</v>
      </c>
      <c r="C5331" s="44">
        <v>31.6</v>
      </c>
      <c r="D5331" s="928">
        <v>31.96</v>
      </c>
      <c r="E5331" s="43">
        <v>39</v>
      </c>
      <c r="F5331" s="43">
        <v>22.2</v>
      </c>
      <c r="G5331" s="44">
        <v>92</v>
      </c>
      <c r="H5331" s="44">
        <v>37</v>
      </c>
      <c r="I5331" s="43">
        <v>6.4</v>
      </c>
      <c r="J5331" s="44">
        <v>7.2</v>
      </c>
      <c r="K5331" s="31">
        <v>0.86</v>
      </c>
      <c r="L5331" s="31">
        <v>1.17</v>
      </c>
      <c r="M5331" s="929">
        <f t="shared" si="1031"/>
        <v>1.0149999999999999</v>
      </c>
      <c r="N5331" s="930">
        <v>8</v>
      </c>
      <c r="O5331" s="927">
        <v>0</v>
      </c>
      <c r="P5331" s="920"/>
      <c r="Q5331" s="918"/>
    </row>
    <row r="5332" spans="1:17" x14ac:dyDescent="0.35">
      <c r="A5332" s="933">
        <v>28</v>
      </c>
      <c r="B5332" s="46">
        <v>33.76</v>
      </c>
      <c r="C5332" s="34">
        <v>31</v>
      </c>
      <c r="D5332" s="934">
        <v>31.36</v>
      </c>
      <c r="E5332" s="47">
        <v>38</v>
      </c>
      <c r="F5332" s="47">
        <v>22</v>
      </c>
      <c r="G5332" s="46">
        <v>84</v>
      </c>
      <c r="H5332" s="46">
        <v>39</v>
      </c>
      <c r="I5332" s="46">
        <v>3.6</v>
      </c>
      <c r="J5332" s="46">
        <v>6.32</v>
      </c>
      <c r="K5332" s="46">
        <v>0.95</v>
      </c>
      <c r="L5332" s="32">
        <v>0.44</v>
      </c>
      <c r="M5332" s="935">
        <f t="shared" si="1031"/>
        <v>0.69499999999999995</v>
      </c>
      <c r="N5332" s="930">
        <v>4.3</v>
      </c>
      <c r="O5332" s="927">
        <v>3.8</v>
      </c>
      <c r="P5332" s="920"/>
      <c r="Q5332" s="918"/>
    </row>
    <row r="5333" spans="1:17" x14ac:dyDescent="0.35">
      <c r="A5333" s="936">
        <v>29</v>
      </c>
      <c r="B5333" s="46">
        <v>33.04</v>
      </c>
      <c r="C5333" s="34">
        <v>31</v>
      </c>
      <c r="D5333" s="934">
        <v>31.04</v>
      </c>
      <c r="E5333" s="47">
        <v>38.200000000000003</v>
      </c>
      <c r="F5333" s="47">
        <v>21.3</v>
      </c>
      <c r="G5333" s="46">
        <v>84</v>
      </c>
      <c r="H5333" s="46">
        <v>39</v>
      </c>
      <c r="I5333" s="46">
        <v>3.92</v>
      </c>
      <c r="J5333" s="46">
        <v>4.8</v>
      </c>
      <c r="K5333" s="46">
        <v>0.94</v>
      </c>
      <c r="L5333" s="34">
        <v>0.38</v>
      </c>
      <c r="M5333" s="935">
        <f t="shared" si="1031"/>
        <v>0.65999999999999992</v>
      </c>
      <c r="N5333" s="930">
        <v>6.3</v>
      </c>
      <c r="O5333" s="937">
        <v>0</v>
      </c>
      <c r="P5333" s="920"/>
      <c r="Q5333" s="918"/>
    </row>
    <row r="5334" spans="1:17" x14ac:dyDescent="0.35">
      <c r="A5334" s="936">
        <v>30</v>
      </c>
      <c r="B5334" s="46">
        <v>36.200000000000003</v>
      </c>
      <c r="C5334" s="34">
        <v>31.08</v>
      </c>
      <c r="D5334" s="934">
        <v>31.04</v>
      </c>
      <c r="E5334" s="47">
        <v>40</v>
      </c>
      <c r="F5334" s="47">
        <v>22.2</v>
      </c>
      <c r="G5334" s="46">
        <v>84</v>
      </c>
      <c r="H5334" s="46">
        <v>45</v>
      </c>
      <c r="I5334" s="46">
        <v>7.88</v>
      </c>
      <c r="J5334" s="46">
        <v>6.7</v>
      </c>
      <c r="K5334" s="46">
        <v>0.84</v>
      </c>
      <c r="L5334" s="34">
        <v>0.46</v>
      </c>
      <c r="M5334" s="935">
        <f t="shared" si="1031"/>
        <v>0.65</v>
      </c>
      <c r="N5334" s="930">
        <v>8.3000000000000007</v>
      </c>
      <c r="O5334" s="937">
        <v>0</v>
      </c>
      <c r="P5334" s="920"/>
      <c r="Q5334" s="918"/>
    </row>
    <row r="5335" spans="1:17" x14ac:dyDescent="0.35">
      <c r="A5335" s="580" t="s">
        <v>16</v>
      </c>
      <c r="B5335" s="580">
        <f t="shared" ref="B5335:M5335" si="1032">SUM(B5325:B5334)</f>
        <v>348.96000000000004</v>
      </c>
      <c r="C5335" s="581">
        <f t="shared" si="1032"/>
        <v>314.51999999999992</v>
      </c>
      <c r="D5335" s="907">
        <f t="shared" si="1032"/>
        <v>314.16000000000003</v>
      </c>
      <c r="E5335" s="583">
        <f t="shared" si="1032"/>
        <v>385</v>
      </c>
      <c r="F5335" s="583">
        <f t="shared" si="1032"/>
        <v>215.7</v>
      </c>
      <c r="G5335" s="580">
        <f t="shared" si="1032"/>
        <v>868</v>
      </c>
      <c r="H5335" s="580">
        <f t="shared" si="1032"/>
        <v>415</v>
      </c>
      <c r="I5335" s="580">
        <f t="shared" si="1032"/>
        <v>55.2</v>
      </c>
      <c r="J5335" s="580">
        <f t="shared" si="1032"/>
        <v>64.44</v>
      </c>
      <c r="K5335" s="580">
        <f t="shared" si="1032"/>
        <v>9.49</v>
      </c>
      <c r="L5335" s="580">
        <f t="shared" si="1032"/>
        <v>8.06</v>
      </c>
      <c r="M5335" s="583">
        <f t="shared" si="1032"/>
        <v>8.7749999999999986</v>
      </c>
      <c r="N5335" s="580"/>
      <c r="O5335" s="583">
        <f>SUM(O5301:O5334)</f>
        <v>82.59999999999998</v>
      </c>
      <c r="P5335" s="627"/>
      <c r="Q5335" s="918"/>
    </row>
    <row r="5336" spans="1:17" x14ac:dyDescent="0.35">
      <c r="A5336" s="580" t="s">
        <v>18</v>
      </c>
      <c r="B5336" s="581">
        <f t="shared" ref="B5336:M5336" si="1033">AVERAGE(B5325:B5334)</f>
        <v>34.896000000000001</v>
      </c>
      <c r="C5336" s="581">
        <f t="shared" si="1033"/>
        <v>31.451999999999991</v>
      </c>
      <c r="D5336" s="581">
        <f t="shared" si="1033"/>
        <v>31.416000000000004</v>
      </c>
      <c r="E5336" s="581">
        <f t="shared" si="1033"/>
        <v>38.5</v>
      </c>
      <c r="F5336" s="581">
        <f t="shared" si="1033"/>
        <v>21.57</v>
      </c>
      <c r="G5336" s="581">
        <f t="shared" si="1033"/>
        <v>86.8</v>
      </c>
      <c r="H5336" s="581">
        <f t="shared" si="1033"/>
        <v>41.5</v>
      </c>
      <c r="I5336" s="581">
        <f t="shared" si="1033"/>
        <v>5.5200000000000005</v>
      </c>
      <c r="J5336" s="581">
        <f t="shared" si="1033"/>
        <v>6.444</v>
      </c>
      <c r="K5336" s="581">
        <f t="shared" si="1033"/>
        <v>0.94900000000000007</v>
      </c>
      <c r="L5336" s="581">
        <f t="shared" si="1033"/>
        <v>0.80600000000000005</v>
      </c>
      <c r="M5336" s="581">
        <f t="shared" si="1033"/>
        <v>0.87749999999999984</v>
      </c>
      <c r="N5336" s="787"/>
      <c r="O5336" s="581"/>
      <c r="P5336" s="627"/>
      <c r="Q5336" s="918"/>
    </row>
    <row r="5337" spans="1:17" x14ac:dyDescent="0.35">
      <c r="A5337" s="580" t="s">
        <v>20</v>
      </c>
      <c r="B5337" s="583">
        <f t="shared" ref="B5337:M5337" si="1034">B5335+B5323+B5311</f>
        <v>1047.4000000000001</v>
      </c>
      <c r="C5337" s="583">
        <f t="shared" si="1034"/>
        <v>951.83999999999992</v>
      </c>
      <c r="D5337" s="583">
        <f t="shared" si="1034"/>
        <v>953.56000000000006</v>
      </c>
      <c r="E5337" s="583">
        <f t="shared" si="1034"/>
        <v>1149.3999999999999</v>
      </c>
      <c r="F5337" s="583">
        <f t="shared" si="1034"/>
        <v>645.67499999999995</v>
      </c>
      <c r="G5337" s="583">
        <f t="shared" si="1034"/>
        <v>2661</v>
      </c>
      <c r="H5337" s="583">
        <f t="shared" si="1034"/>
        <v>1272</v>
      </c>
      <c r="I5337" s="583">
        <f t="shared" si="1034"/>
        <v>157.30000000000001</v>
      </c>
      <c r="J5337" s="583">
        <f t="shared" si="1034"/>
        <v>188.96</v>
      </c>
      <c r="K5337" s="583">
        <f t="shared" si="1034"/>
        <v>30.439999999999998</v>
      </c>
      <c r="L5337" s="583">
        <f t="shared" si="1034"/>
        <v>18.079999999999998</v>
      </c>
      <c r="M5337" s="583">
        <f t="shared" si="1034"/>
        <v>24.259999999999998</v>
      </c>
      <c r="N5337" s="583">
        <f>SUM(N5301:N5336)</f>
        <v>229.55000000000007</v>
      </c>
      <c r="O5337" s="583"/>
      <c r="P5337" s="627"/>
      <c r="Q5337" s="918"/>
    </row>
    <row r="5338" spans="1:17" x14ac:dyDescent="0.35">
      <c r="A5338" s="580" t="s">
        <v>21</v>
      </c>
      <c r="B5338" s="581">
        <f t="shared" ref="B5338:M5338" si="1035">B5337/30</f>
        <v>34.913333333333334</v>
      </c>
      <c r="C5338" s="581">
        <f t="shared" si="1035"/>
        <v>31.727999999999998</v>
      </c>
      <c r="D5338" s="581">
        <f t="shared" si="1035"/>
        <v>31.785333333333334</v>
      </c>
      <c r="E5338" s="581">
        <f t="shared" si="1035"/>
        <v>38.313333333333325</v>
      </c>
      <c r="F5338" s="581">
        <f t="shared" si="1035"/>
        <v>21.522499999999997</v>
      </c>
      <c r="G5338" s="581">
        <f t="shared" si="1035"/>
        <v>88.7</v>
      </c>
      <c r="H5338" s="581">
        <f t="shared" si="1035"/>
        <v>42.4</v>
      </c>
      <c r="I5338" s="581">
        <f t="shared" si="1035"/>
        <v>5.2433333333333341</v>
      </c>
      <c r="J5338" s="581">
        <f t="shared" si="1035"/>
        <v>6.2986666666666666</v>
      </c>
      <c r="K5338" s="581">
        <f t="shared" si="1035"/>
        <v>1.0146666666666666</v>
      </c>
      <c r="L5338" s="581">
        <f t="shared" si="1035"/>
        <v>0.60266666666666657</v>
      </c>
      <c r="M5338" s="581">
        <f t="shared" si="1035"/>
        <v>0.80866666666666664</v>
      </c>
      <c r="N5338" s="581">
        <f>AVERAGE(N5301:N5335)</f>
        <v>7.6516666666666691</v>
      </c>
      <c r="O5338" s="581"/>
      <c r="P5338" s="627"/>
      <c r="Q5338" s="918"/>
    </row>
    <row r="5339" spans="1:17" ht="15" thickBot="1" x14ac:dyDescent="0.4">
      <c r="Q5339" s="326"/>
    </row>
    <row r="5340" spans="1:17" ht="21" thickBot="1" x14ac:dyDescent="0.4">
      <c r="A5340" s="1612" t="s">
        <v>487</v>
      </c>
      <c r="B5340" s="1612"/>
      <c r="C5340" s="1612"/>
      <c r="D5340" s="1612"/>
      <c r="E5340" s="1612"/>
      <c r="F5340" s="1612"/>
      <c r="G5340" s="1612"/>
      <c r="H5340" s="1612"/>
      <c r="I5340" s="1612"/>
      <c r="J5340" s="1612"/>
      <c r="K5340" s="1612"/>
      <c r="L5340" s="1612"/>
      <c r="M5340" s="1612"/>
      <c r="N5340" s="1612"/>
      <c r="O5340" s="1612"/>
      <c r="Q5340" s="326"/>
    </row>
    <row r="5341" spans="1:17" ht="15" customHeight="1" x14ac:dyDescent="0.35">
      <c r="A5341" s="1434" t="s">
        <v>1</v>
      </c>
      <c r="B5341" s="1436" t="s">
        <v>23</v>
      </c>
      <c r="C5341" s="1437"/>
      <c r="D5341" s="1438"/>
      <c r="E5341" s="1436" t="s">
        <v>24</v>
      </c>
      <c r="F5341" s="1438"/>
      <c r="G5341" s="1436" t="s">
        <v>4</v>
      </c>
      <c r="H5341" s="1438"/>
      <c r="I5341" s="1441" t="s">
        <v>5</v>
      </c>
      <c r="J5341" s="1442"/>
      <c r="K5341" s="1441" t="s">
        <v>6</v>
      </c>
      <c r="L5341" s="1451"/>
      <c r="M5341" s="1442"/>
      <c r="N5341" s="24" t="s">
        <v>7</v>
      </c>
      <c r="O5341" s="1613" t="s">
        <v>8</v>
      </c>
      <c r="P5341" s="306"/>
    </row>
    <row r="5342" spans="1:17" ht="28.5" thickBot="1" x14ac:dyDescent="0.4">
      <c r="A5342" s="1450"/>
      <c r="B5342" s="256">
        <v>0.05</v>
      </c>
      <c r="C5342" s="256">
        <v>0.1</v>
      </c>
      <c r="D5342" s="1">
        <v>0.2</v>
      </c>
      <c r="E5342" s="256" t="s">
        <v>9</v>
      </c>
      <c r="F5342" s="256" t="s">
        <v>10</v>
      </c>
      <c r="G5342" s="256" t="s">
        <v>9</v>
      </c>
      <c r="H5342" s="256" t="s">
        <v>10</v>
      </c>
      <c r="I5342" s="256" t="s">
        <v>11</v>
      </c>
      <c r="J5342" s="256" t="s">
        <v>12</v>
      </c>
      <c r="K5342" s="167" t="s">
        <v>13</v>
      </c>
      <c r="L5342" s="167" t="s">
        <v>14</v>
      </c>
      <c r="M5342" s="19" t="s">
        <v>15</v>
      </c>
      <c r="N5342" s="25" t="s">
        <v>488</v>
      </c>
      <c r="O5342" s="1614"/>
      <c r="P5342" s="306" t="s">
        <v>191</v>
      </c>
    </row>
    <row r="5343" spans="1:17" ht="15.5" x14ac:dyDescent="0.35">
      <c r="A5343" s="2">
        <v>1</v>
      </c>
      <c r="B5343" s="480">
        <v>39.200000000000003</v>
      </c>
      <c r="C5343" s="480">
        <v>32</v>
      </c>
      <c r="D5343" s="474">
        <v>38.119999999999997</v>
      </c>
      <c r="E5343" s="482">
        <v>41</v>
      </c>
      <c r="F5343" s="482">
        <v>22</v>
      </c>
      <c r="G5343" s="481">
        <v>84</v>
      </c>
      <c r="H5343" s="481">
        <v>44</v>
      </c>
      <c r="I5343" s="483">
        <v>7.3</v>
      </c>
      <c r="J5343" s="481">
        <v>9.18</v>
      </c>
      <c r="K5343" s="480">
        <v>1</v>
      </c>
      <c r="L5343" s="481">
        <v>0.35</v>
      </c>
      <c r="M5343" s="482">
        <f t="shared" ref="M5343:M5352" si="1036">AVERAGE(K5343:L5343)</f>
        <v>0.67500000000000004</v>
      </c>
      <c r="N5343" s="483">
        <v>10.15</v>
      </c>
      <c r="O5343" s="499">
        <v>0</v>
      </c>
      <c r="P5343" s="329"/>
    </row>
    <row r="5344" spans="1:17" ht="15.5" x14ac:dyDescent="0.35">
      <c r="A5344" s="2">
        <v>2</v>
      </c>
      <c r="B5344" s="481">
        <v>38.72</v>
      </c>
      <c r="C5344" s="481">
        <v>31.76</v>
      </c>
      <c r="D5344" s="474">
        <v>31.8</v>
      </c>
      <c r="E5344" s="482">
        <v>41.2</v>
      </c>
      <c r="F5344" s="482">
        <v>20.399999999999999</v>
      </c>
      <c r="G5344" s="481">
        <v>83</v>
      </c>
      <c r="H5344" s="481">
        <v>33</v>
      </c>
      <c r="I5344" s="483">
        <v>7.4</v>
      </c>
      <c r="J5344" s="481">
        <v>7.52</v>
      </c>
      <c r="K5344" s="481">
        <v>1.1000000000000001</v>
      </c>
      <c r="L5344" s="481">
        <v>0.69</v>
      </c>
      <c r="M5344" s="482">
        <f t="shared" si="1036"/>
        <v>0.89500000000000002</v>
      </c>
      <c r="N5344" s="483">
        <v>10.1</v>
      </c>
      <c r="O5344" s="499">
        <v>0</v>
      </c>
      <c r="P5344" s="306"/>
    </row>
    <row r="5345" spans="1:16" ht="15.5" x14ac:dyDescent="0.35">
      <c r="A5345" s="2">
        <v>3</v>
      </c>
      <c r="B5345" s="480">
        <v>39.32</v>
      </c>
      <c r="C5345" s="480">
        <v>31.8</v>
      </c>
      <c r="D5345" s="474">
        <v>31.84</v>
      </c>
      <c r="E5345" s="482">
        <v>41.2</v>
      </c>
      <c r="F5345" s="482">
        <v>20.6</v>
      </c>
      <c r="G5345" s="481">
        <v>83</v>
      </c>
      <c r="H5345" s="481">
        <v>32</v>
      </c>
      <c r="I5345" s="483">
        <v>6.9</v>
      </c>
      <c r="J5345" s="481">
        <v>9</v>
      </c>
      <c r="K5345" s="480">
        <v>0.7</v>
      </c>
      <c r="L5345" s="480">
        <v>0.34</v>
      </c>
      <c r="M5345" s="482">
        <f t="shared" si="1036"/>
        <v>0.52</v>
      </c>
      <c r="N5345" s="483">
        <v>10.199999999999999</v>
      </c>
      <c r="O5345" s="499">
        <v>0</v>
      </c>
      <c r="P5345" s="306"/>
    </row>
    <row r="5346" spans="1:16" ht="15.5" x14ac:dyDescent="0.35">
      <c r="A5346" s="2">
        <v>4</v>
      </c>
      <c r="B5346" s="480">
        <v>35.840000000000003</v>
      </c>
      <c r="C5346" s="482">
        <v>31.52</v>
      </c>
      <c r="D5346" s="474">
        <v>31.8</v>
      </c>
      <c r="E5346" s="482">
        <v>39</v>
      </c>
      <c r="F5346" s="482">
        <v>22.2</v>
      </c>
      <c r="G5346" s="481">
        <v>73</v>
      </c>
      <c r="H5346" s="481">
        <v>42</v>
      </c>
      <c r="I5346" s="483">
        <v>5.4</v>
      </c>
      <c r="J5346" s="481">
        <v>6</v>
      </c>
      <c r="K5346" s="481">
        <v>0.78</v>
      </c>
      <c r="L5346" s="480">
        <v>0.28999999999999998</v>
      </c>
      <c r="M5346" s="482">
        <f t="shared" si="1036"/>
        <v>0.53500000000000003</v>
      </c>
      <c r="N5346" s="483">
        <v>5.2</v>
      </c>
      <c r="O5346" s="499">
        <v>0</v>
      </c>
      <c r="P5346" s="306"/>
    </row>
    <row r="5347" spans="1:16" ht="15.5" x14ac:dyDescent="0.35">
      <c r="A5347" s="2">
        <v>5</v>
      </c>
      <c r="B5347" s="481">
        <v>38.96</v>
      </c>
      <c r="C5347" s="481">
        <v>31.84</v>
      </c>
      <c r="D5347" s="474">
        <v>31.8</v>
      </c>
      <c r="E5347" s="482">
        <v>40.200000000000003</v>
      </c>
      <c r="F5347" s="481">
        <v>22</v>
      </c>
      <c r="G5347" s="481">
        <v>92</v>
      </c>
      <c r="H5347" s="481">
        <v>38</v>
      </c>
      <c r="I5347" s="483">
        <v>7.2</v>
      </c>
      <c r="J5347" s="481">
        <v>8.52</v>
      </c>
      <c r="K5347" s="481">
        <v>0.91</v>
      </c>
      <c r="L5347" s="480">
        <v>0.47</v>
      </c>
      <c r="M5347" s="482">
        <f t="shared" si="1036"/>
        <v>0.69</v>
      </c>
      <c r="N5347" s="483">
        <v>6</v>
      </c>
      <c r="O5347" s="499">
        <v>0</v>
      </c>
      <c r="P5347" s="306"/>
    </row>
    <row r="5348" spans="1:16" ht="15.5" x14ac:dyDescent="0.35">
      <c r="A5348" s="2">
        <v>6</v>
      </c>
      <c r="B5348" s="482">
        <v>37.4</v>
      </c>
      <c r="C5348" s="480">
        <v>32.08</v>
      </c>
      <c r="D5348" s="474">
        <v>32.159999999999997</v>
      </c>
      <c r="E5348" s="482">
        <v>42</v>
      </c>
      <c r="F5348" s="482">
        <v>20.6</v>
      </c>
      <c r="G5348" s="481">
        <v>87</v>
      </c>
      <c r="H5348" s="481">
        <v>33</v>
      </c>
      <c r="I5348" s="483">
        <v>8.4</v>
      </c>
      <c r="J5348" s="481">
        <v>9.48</v>
      </c>
      <c r="K5348" s="480">
        <v>1.53</v>
      </c>
      <c r="L5348" s="480">
        <v>0.44</v>
      </c>
      <c r="M5348" s="482">
        <f t="shared" si="1036"/>
        <v>0.98499999999999999</v>
      </c>
      <c r="N5348" s="483">
        <v>8.3000000000000007</v>
      </c>
      <c r="O5348" s="499">
        <v>0</v>
      </c>
      <c r="P5348" s="306"/>
    </row>
    <row r="5349" spans="1:16" ht="15.5" x14ac:dyDescent="0.35">
      <c r="A5349" s="2">
        <v>7</v>
      </c>
      <c r="B5349" s="481">
        <v>40.840000000000003</v>
      </c>
      <c r="C5349" s="480">
        <v>32.840000000000003</v>
      </c>
      <c r="D5349" s="474">
        <v>32.200000000000003</v>
      </c>
      <c r="E5349" s="482">
        <v>40</v>
      </c>
      <c r="F5349" s="482">
        <v>22</v>
      </c>
      <c r="G5349" s="481">
        <v>83</v>
      </c>
      <c r="H5349" s="481">
        <v>36</v>
      </c>
      <c r="I5349" s="483">
        <v>6.7</v>
      </c>
      <c r="J5349" s="481">
        <v>9.42</v>
      </c>
      <c r="K5349" s="481">
        <v>1.24</v>
      </c>
      <c r="L5349" s="480">
        <v>0.43</v>
      </c>
      <c r="M5349" s="482">
        <f t="shared" si="1036"/>
        <v>0.83499999999999996</v>
      </c>
      <c r="N5349" s="483">
        <v>9.3000000000000007</v>
      </c>
      <c r="O5349" s="499">
        <v>0</v>
      </c>
      <c r="P5349" s="306"/>
    </row>
    <row r="5350" spans="1:16" ht="15.5" x14ac:dyDescent="0.35">
      <c r="A5350" s="2">
        <v>8</v>
      </c>
      <c r="B5350" s="480">
        <v>40.96</v>
      </c>
      <c r="C5350" s="480">
        <v>32.96</v>
      </c>
      <c r="D5350" s="474">
        <v>32.76</v>
      </c>
      <c r="E5350" s="482">
        <v>38</v>
      </c>
      <c r="F5350" s="482">
        <v>22.2</v>
      </c>
      <c r="G5350" s="481">
        <v>76</v>
      </c>
      <c r="H5350" s="481">
        <v>35</v>
      </c>
      <c r="I5350" s="483">
        <v>7.6</v>
      </c>
      <c r="J5350" s="481">
        <v>7.38</v>
      </c>
      <c r="K5350" s="481">
        <v>1.1599999999999999</v>
      </c>
      <c r="L5350" s="481">
        <v>1.1499999999999999</v>
      </c>
      <c r="M5350" s="482">
        <f t="shared" si="1036"/>
        <v>1.1549999999999998</v>
      </c>
      <c r="N5350" s="483">
        <v>9</v>
      </c>
      <c r="O5350" s="499">
        <v>13.8</v>
      </c>
      <c r="P5350" s="306"/>
    </row>
    <row r="5351" spans="1:16" ht="15.5" x14ac:dyDescent="0.35">
      <c r="A5351" s="2">
        <v>9</v>
      </c>
      <c r="B5351" s="480">
        <v>31.2</v>
      </c>
      <c r="C5351" s="480">
        <v>31.68</v>
      </c>
      <c r="D5351" s="474">
        <v>32.520000000000003</v>
      </c>
      <c r="E5351" s="482">
        <v>34.6</v>
      </c>
      <c r="F5351" s="482">
        <v>20.2</v>
      </c>
      <c r="G5351" s="481">
        <v>96</v>
      </c>
      <c r="H5351" s="481">
        <v>47</v>
      </c>
      <c r="I5351" s="483">
        <v>3.6</v>
      </c>
      <c r="J5351" s="481">
        <v>3.82</v>
      </c>
      <c r="K5351" s="480">
        <v>1.02</v>
      </c>
      <c r="L5351" s="481">
        <v>0.1</v>
      </c>
      <c r="M5351" s="482">
        <f t="shared" si="1036"/>
        <v>0.56000000000000005</v>
      </c>
      <c r="N5351" s="483">
        <v>7.3</v>
      </c>
      <c r="O5351" s="499">
        <v>0</v>
      </c>
      <c r="P5351" s="306"/>
    </row>
    <row r="5352" spans="1:16" ht="16" thickBot="1" x14ac:dyDescent="0.4">
      <c r="A5352" s="3">
        <v>10</v>
      </c>
      <c r="B5352" s="480">
        <v>32.44</v>
      </c>
      <c r="C5352" s="480">
        <v>31.4</v>
      </c>
      <c r="D5352" s="474">
        <v>31.56</v>
      </c>
      <c r="E5352" s="482">
        <v>40</v>
      </c>
      <c r="F5352" s="482">
        <v>21.2</v>
      </c>
      <c r="G5352" s="481">
        <v>92</v>
      </c>
      <c r="H5352" s="481">
        <v>41</v>
      </c>
      <c r="I5352" s="483">
        <v>5.8</v>
      </c>
      <c r="J5352" s="481">
        <v>6.78</v>
      </c>
      <c r="K5352" s="480">
        <v>0.99</v>
      </c>
      <c r="L5352" s="480">
        <v>0.71</v>
      </c>
      <c r="M5352" s="482">
        <f t="shared" si="1036"/>
        <v>0.85</v>
      </c>
      <c r="N5352" s="483">
        <v>6.3</v>
      </c>
      <c r="O5352" s="499">
        <v>8.4</v>
      </c>
      <c r="P5352" s="306"/>
    </row>
    <row r="5353" spans="1:16" ht="15" thickBot="1" x14ac:dyDescent="0.4">
      <c r="A5353" s="938" t="s">
        <v>16</v>
      </c>
      <c r="B5353" s="939">
        <f t="shared" ref="B5353:M5353" si="1037">SUM(B5343:B5352)</f>
        <v>374.88</v>
      </c>
      <c r="C5353" s="939">
        <f t="shared" si="1037"/>
        <v>319.88</v>
      </c>
      <c r="D5353" s="939">
        <f t="shared" si="1037"/>
        <v>326.56</v>
      </c>
      <c r="E5353" s="939">
        <f t="shared" si="1037"/>
        <v>397.20000000000005</v>
      </c>
      <c r="F5353" s="939">
        <f t="shared" si="1037"/>
        <v>213.39999999999998</v>
      </c>
      <c r="G5353" s="939">
        <f t="shared" si="1037"/>
        <v>849</v>
      </c>
      <c r="H5353" s="939">
        <f t="shared" si="1037"/>
        <v>381</v>
      </c>
      <c r="I5353" s="939">
        <f t="shared" si="1037"/>
        <v>66.300000000000011</v>
      </c>
      <c r="J5353" s="939">
        <f t="shared" si="1037"/>
        <v>77.099999999999994</v>
      </c>
      <c r="K5353" s="939">
        <f t="shared" si="1037"/>
        <v>10.43</v>
      </c>
      <c r="L5353" s="939">
        <f t="shared" si="1037"/>
        <v>4.97</v>
      </c>
      <c r="M5353" s="939">
        <f t="shared" si="1037"/>
        <v>7.6999999999999993</v>
      </c>
      <c r="N5353" s="940"/>
      <c r="O5353" s="939"/>
      <c r="P5353" s="399"/>
    </row>
    <row r="5354" spans="1:16" ht="15" thickBot="1" x14ac:dyDescent="0.4">
      <c r="A5354" s="938" t="s">
        <v>18</v>
      </c>
      <c r="B5354" s="941">
        <f t="shared" ref="B5354:M5354" si="1038">AVERAGE(B5343:B5352)</f>
        <v>37.488</v>
      </c>
      <c r="C5354" s="941">
        <f t="shared" si="1038"/>
        <v>31.988</v>
      </c>
      <c r="D5354" s="941">
        <f t="shared" si="1038"/>
        <v>32.655999999999999</v>
      </c>
      <c r="E5354" s="941">
        <f t="shared" si="1038"/>
        <v>39.720000000000006</v>
      </c>
      <c r="F5354" s="941">
        <f t="shared" si="1038"/>
        <v>21.339999999999996</v>
      </c>
      <c r="G5354" s="941">
        <f t="shared" si="1038"/>
        <v>84.9</v>
      </c>
      <c r="H5354" s="941">
        <f t="shared" si="1038"/>
        <v>38.1</v>
      </c>
      <c r="I5354" s="941">
        <f t="shared" si="1038"/>
        <v>6.6300000000000008</v>
      </c>
      <c r="J5354" s="941">
        <f t="shared" si="1038"/>
        <v>7.7099999999999991</v>
      </c>
      <c r="K5354" s="941">
        <f t="shared" si="1038"/>
        <v>1.0429999999999999</v>
      </c>
      <c r="L5354" s="941">
        <f t="shared" si="1038"/>
        <v>0.497</v>
      </c>
      <c r="M5354" s="941">
        <f t="shared" si="1038"/>
        <v>0.76999999999999991</v>
      </c>
      <c r="N5354" s="942"/>
      <c r="O5354" s="941"/>
      <c r="P5354" s="399"/>
    </row>
    <row r="5355" spans="1:16" ht="15.5" x14ac:dyDescent="0.35">
      <c r="A5355" s="6">
        <v>11</v>
      </c>
      <c r="B5355" s="480">
        <v>31.72</v>
      </c>
      <c r="C5355" s="481">
        <v>30.52</v>
      </c>
      <c r="D5355" s="492">
        <v>31.4</v>
      </c>
      <c r="E5355" s="482">
        <v>38.6</v>
      </c>
      <c r="F5355" s="482">
        <v>21</v>
      </c>
      <c r="G5355" s="481">
        <v>92</v>
      </c>
      <c r="H5355" s="481">
        <v>51</v>
      </c>
      <c r="I5355" s="483">
        <v>3.2</v>
      </c>
      <c r="J5355" s="481">
        <v>3.4</v>
      </c>
      <c r="K5355" s="481">
        <v>1.1200000000000001</v>
      </c>
      <c r="L5355" s="480">
        <v>0.18</v>
      </c>
      <c r="M5355" s="943">
        <f t="shared" ref="M5355:M5364" si="1039">AVERAGE(K5355:L5355)</f>
        <v>0.65</v>
      </c>
      <c r="N5355" s="483">
        <v>6.15</v>
      </c>
      <c r="O5355" s="499">
        <v>0</v>
      </c>
      <c r="P5355" s="306"/>
    </row>
    <row r="5356" spans="1:16" ht="15.5" x14ac:dyDescent="0.35">
      <c r="A5356" s="2">
        <v>12</v>
      </c>
      <c r="B5356" s="480">
        <v>34.24</v>
      </c>
      <c r="C5356" s="481">
        <v>30.92</v>
      </c>
      <c r="D5356" s="492">
        <v>30.84</v>
      </c>
      <c r="E5356" s="482">
        <v>37</v>
      </c>
      <c r="F5356" s="481">
        <v>20.6</v>
      </c>
      <c r="G5356" s="481">
        <v>92</v>
      </c>
      <c r="H5356" s="481">
        <v>41</v>
      </c>
      <c r="I5356" s="483">
        <v>4.18</v>
      </c>
      <c r="J5356" s="481">
        <v>5.3</v>
      </c>
      <c r="K5356" s="481">
        <v>1.1100000000000001</v>
      </c>
      <c r="L5356" s="480">
        <v>0.28000000000000003</v>
      </c>
      <c r="M5356" s="943">
        <f t="shared" si="1039"/>
        <v>0.69500000000000006</v>
      </c>
      <c r="N5356" s="483">
        <v>8.15</v>
      </c>
      <c r="O5356" s="499">
        <v>2.6</v>
      </c>
      <c r="P5356" s="306"/>
    </row>
    <row r="5357" spans="1:16" ht="15.5" x14ac:dyDescent="0.35">
      <c r="A5357" s="2">
        <v>13</v>
      </c>
      <c r="B5357" s="481">
        <v>33.96</v>
      </c>
      <c r="C5357" s="481">
        <v>30.76</v>
      </c>
      <c r="D5357" s="492">
        <v>31</v>
      </c>
      <c r="E5357" s="482">
        <v>39</v>
      </c>
      <c r="F5357" s="482">
        <v>21</v>
      </c>
      <c r="G5357" s="481">
        <v>92</v>
      </c>
      <c r="H5357" s="481">
        <v>38</v>
      </c>
      <c r="I5357" s="483">
        <v>6</v>
      </c>
      <c r="J5357" s="481">
        <v>6.38</v>
      </c>
      <c r="K5357" s="481">
        <v>1.02</v>
      </c>
      <c r="L5357" s="480">
        <v>1.77</v>
      </c>
      <c r="M5357" s="943">
        <f t="shared" si="1039"/>
        <v>1.395</v>
      </c>
      <c r="N5357" s="483">
        <v>5</v>
      </c>
      <c r="O5357" s="499">
        <v>0</v>
      </c>
      <c r="P5357" s="306"/>
    </row>
    <row r="5358" spans="1:16" ht="15.5" x14ac:dyDescent="0.35">
      <c r="A5358" s="2">
        <v>14</v>
      </c>
      <c r="B5358" s="482">
        <v>35.119999999999997</v>
      </c>
      <c r="C5358" s="480">
        <v>30.24</v>
      </c>
      <c r="D5358" s="492">
        <v>30.76</v>
      </c>
      <c r="E5358" s="482">
        <v>39</v>
      </c>
      <c r="F5358" s="482">
        <v>20.6</v>
      </c>
      <c r="G5358" s="481">
        <v>84</v>
      </c>
      <c r="H5358" s="481">
        <v>40</v>
      </c>
      <c r="I5358" s="483">
        <v>8</v>
      </c>
      <c r="J5358" s="481">
        <v>9.2200000000000006</v>
      </c>
      <c r="K5358" s="481">
        <v>2.4300000000000002</v>
      </c>
      <c r="L5358" s="480">
        <v>0.52</v>
      </c>
      <c r="M5358" s="943">
        <f t="shared" si="1039"/>
        <v>1.4750000000000001</v>
      </c>
      <c r="N5358" s="493">
        <v>6.3</v>
      </c>
      <c r="O5358" s="499">
        <v>0</v>
      </c>
      <c r="P5358" s="306"/>
    </row>
    <row r="5359" spans="1:16" ht="15.5" x14ac:dyDescent="0.35">
      <c r="A5359" s="2">
        <v>15</v>
      </c>
      <c r="B5359" s="482">
        <v>34.32</v>
      </c>
      <c r="C5359" s="480">
        <v>30.08</v>
      </c>
      <c r="D5359" s="492">
        <v>30.48</v>
      </c>
      <c r="E5359" s="482">
        <v>37</v>
      </c>
      <c r="F5359" s="482">
        <v>19.399999999999999</v>
      </c>
      <c r="G5359" s="481">
        <v>92</v>
      </c>
      <c r="H5359" s="481">
        <v>39</v>
      </c>
      <c r="I5359" s="483">
        <v>4.5999999999999996</v>
      </c>
      <c r="J5359" s="481">
        <v>4.9400000000000004</v>
      </c>
      <c r="K5359" s="481">
        <v>1.08</v>
      </c>
      <c r="L5359" s="480">
        <v>0.56000000000000005</v>
      </c>
      <c r="M5359" s="943">
        <f t="shared" si="1039"/>
        <v>0.82000000000000006</v>
      </c>
      <c r="N5359" s="493">
        <v>5</v>
      </c>
      <c r="O5359" s="499">
        <v>0</v>
      </c>
      <c r="P5359" s="306"/>
    </row>
    <row r="5360" spans="1:16" ht="15.5" x14ac:dyDescent="0.35">
      <c r="A5360" s="2">
        <v>16</v>
      </c>
      <c r="B5360" s="480">
        <v>33.840000000000003</v>
      </c>
      <c r="C5360" s="481">
        <v>30.12</v>
      </c>
      <c r="D5360" s="492">
        <v>30.52</v>
      </c>
      <c r="E5360" s="482">
        <v>38.799999999999997</v>
      </c>
      <c r="F5360" s="482">
        <v>23</v>
      </c>
      <c r="G5360" s="481">
        <v>88</v>
      </c>
      <c r="H5360" s="481">
        <v>48</v>
      </c>
      <c r="I5360" s="483">
        <v>7.3</v>
      </c>
      <c r="J5360" s="480">
        <v>9</v>
      </c>
      <c r="K5360" s="481">
        <v>1.94</v>
      </c>
      <c r="L5360" s="480">
        <v>0.59</v>
      </c>
      <c r="M5360" s="943">
        <f t="shared" si="1039"/>
        <v>1.2649999999999999</v>
      </c>
      <c r="N5360" s="493">
        <v>2</v>
      </c>
      <c r="O5360" s="499">
        <v>0</v>
      </c>
      <c r="P5360" s="306"/>
    </row>
    <row r="5361" spans="1:16" ht="15.5" x14ac:dyDescent="0.35">
      <c r="A5361" s="2">
        <v>17</v>
      </c>
      <c r="B5361" s="480">
        <v>37.76</v>
      </c>
      <c r="C5361" s="480">
        <v>43.08</v>
      </c>
      <c r="D5361" s="492">
        <v>30.76</v>
      </c>
      <c r="E5361" s="481">
        <v>37</v>
      </c>
      <c r="F5361" s="482">
        <v>21</v>
      </c>
      <c r="G5361" s="481">
        <v>87</v>
      </c>
      <c r="H5361" s="481">
        <v>39</v>
      </c>
      <c r="I5361" s="483">
        <v>6.7</v>
      </c>
      <c r="J5361" s="480">
        <v>5</v>
      </c>
      <c r="K5361" s="481">
        <v>1.04</v>
      </c>
      <c r="L5361" s="480">
        <v>0.23</v>
      </c>
      <c r="M5361" s="943">
        <f t="shared" si="1039"/>
        <v>0.63500000000000001</v>
      </c>
      <c r="N5361" s="493">
        <v>4</v>
      </c>
      <c r="O5361" s="499">
        <v>0</v>
      </c>
      <c r="P5361" s="306"/>
    </row>
    <row r="5362" spans="1:16" ht="15.5" x14ac:dyDescent="0.35">
      <c r="A5362" s="2">
        <v>18</v>
      </c>
      <c r="B5362" s="480">
        <v>37.799999999999997</v>
      </c>
      <c r="C5362" s="480">
        <v>30.96</v>
      </c>
      <c r="D5362" s="492">
        <v>30.92</v>
      </c>
      <c r="E5362" s="482">
        <v>38</v>
      </c>
      <c r="F5362" s="482">
        <v>19.399999999999999</v>
      </c>
      <c r="G5362" s="481">
        <v>87</v>
      </c>
      <c r="H5362" s="481">
        <v>32</v>
      </c>
      <c r="I5362" s="944">
        <v>5</v>
      </c>
      <c r="J5362" s="481">
        <v>5.08</v>
      </c>
      <c r="K5362" s="481">
        <v>0.91</v>
      </c>
      <c r="L5362" s="480">
        <v>0.93</v>
      </c>
      <c r="M5362" s="943">
        <f t="shared" si="1039"/>
        <v>0.92</v>
      </c>
      <c r="N5362" s="493">
        <v>5</v>
      </c>
      <c r="O5362" s="499">
        <v>0</v>
      </c>
      <c r="P5362" s="306"/>
    </row>
    <row r="5363" spans="1:16" ht="15.5" x14ac:dyDescent="0.35">
      <c r="A5363" s="2">
        <v>19</v>
      </c>
      <c r="B5363" s="481">
        <v>39.4</v>
      </c>
      <c r="C5363" s="481">
        <v>31.68</v>
      </c>
      <c r="D5363" s="492">
        <v>31.44</v>
      </c>
      <c r="E5363" s="482">
        <v>39.200000000000003</v>
      </c>
      <c r="F5363" s="482">
        <v>19.2</v>
      </c>
      <c r="G5363" s="481">
        <v>87</v>
      </c>
      <c r="H5363" s="481">
        <v>33</v>
      </c>
      <c r="I5363" s="482">
        <v>4.9000000000000004</v>
      </c>
      <c r="J5363" s="480">
        <v>10.72</v>
      </c>
      <c r="K5363" s="481">
        <v>0.82</v>
      </c>
      <c r="L5363" s="480">
        <v>0.03</v>
      </c>
      <c r="M5363" s="943">
        <f t="shared" si="1039"/>
        <v>0.42499999999999999</v>
      </c>
      <c r="N5363" s="493">
        <v>10</v>
      </c>
      <c r="O5363" s="499">
        <v>0</v>
      </c>
      <c r="P5363" s="306"/>
    </row>
    <row r="5364" spans="1:16" ht="16" thickBot="1" x14ac:dyDescent="0.4">
      <c r="A5364" s="3">
        <v>20</v>
      </c>
      <c r="B5364" s="481">
        <v>38.92</v>
      </c>
      <c r="C5364" s="481">
        <v>31.64</v>
      </c>
      <c r="D5364" s="492">
        <v>31.56</v>
      </c>
      <c r="E5364" s="482">
        <v>41</v>
      </c>
      <c r="F5364" s="482">
        <v>18.2</v>
      </c>
      <c r="G5364" s="481">
        <v>92</v>
      </c>
      <c r="H5364" s="481">
        <v>28</v>
      </c>
      <c r="I5364" s="482">
        <v>7.9</v>
      </c>
      <c r="J5364" s="480">
        <v>6.9</v>
      </c>
      <c r="K5364" s="480">
        <v>1.53</v>
      </c>
      <c r="L5364" s="480">
        <v>0.56999999999999995</v>
      </c>
      <c r="M5364" s="943">
        <f t="shared" si="1039"/>
        <v>1.05</v>
      </c>
      <c r="N5364" s="493">
        <v>9.15</v>
      </c>
      <c r="O5364" s="499">
        <v>0</v>
      </c>
      <c r="P5364" s="306"/>
    </row>
    <row r="5365" spans="1:16" ht="15" thickBot="1" x14ac:dyDescent="0.4">
      <c r="A5365" s="938" t="s">
        <v>16</v>
      </c>
      <c r="B5365" s="945">
        <f t="shared" ref="B5365:M5365" si="1040">SUM(B5355:B5364)</f>
        <v>357.08</v>
      </c>
      <c r="C5365" s="945">
        <f t="shared" si="1040"/>
        <v>319.99999999999994</v>
      </c>
      <c r="D5365" s="945">
        <f t="shared" si="1040"/>
        <v>309.68</v>
      </c>
      <c r="E5365" s="945">
        <f t="shared" si="1040"/>
        <v>384.59999999999997</v>
      </c>
      <c r="F5365" s="945">
        <f t="shared" si="1040"/>
        <v>203.39999999999998</v>
      </c>
      <c r="G5365" s="945">
        <f t="shared" si="1040"/>
        <v>893</v>
      </c>
      <c r="H5365" s="945">
        <f t="shared" si="1040"/>
        <v>389</v>
      </c>
      <c r="I5365" s="945">
        <f t="shared" si="1040"/>
        <v>57.779999999999994</v>
      </c>
      <c r="J5365" s="945">
        <f t="shared" si="1040"/>
        <v>65.94</v>
      </c>
      <c r="K5365" s="945">
        <f t="shared" si="1040"/>
        <v>13.000000000000002</v>
      </c>
      <c r="L5365" s="945">
        <f t="shared" si="1040"/>
        <v>5.66</v>
      </c>
      <c r="M5365" s="945">
        <f t="shared" si="1040"/>
        <v>9.33</v>
      </c>
      <c r="N5365" s="945"/>
      <c r="O5365" s="945"/>
      <c r="P5365" s="399"/>
    </row>
    <row r="5366" spans="1:16" ht="15" thickBot="1" x14ac:dyDescent="0.4">
      <c r="A5366" s="938" t="s">
        <v>18</v>
      </c>
      <c r="B5366" s="435">
        <f t="shared" ref="B5366:M5366" si="1041">AVERAGE(B5355:B5364)</f>
        <v>35.707999999999998</v>
      </c>
      <c r="C5366" s="435">
        <f t="shared" si="1041"/>
        <v>31.999999999999993</v>
      </c>
      <c r="D5366" s="435">
        <f t="shared" si="1041"/>
        <v>30.968</v>
      </c>
      <c r="E5366" s="435">
        <f t="shared" si="1041"/>
        <v>38.459999999999994</v>
      </c>
      <c r="F5366" s="435">
        <f t="shared" si="1041"/>
        <v>20.339999999999996</v>
      </c>
      <c r="G5366" s="435">
        <f t="shared" si="1041"/>
        <v>89.3</v>
      </c>
      <c r="H5366" s="435">
        <f t="shared" si="1041"/>
        <v>38.9</v>
      </c>
      <c r="I5366" s="435">
        <f t="shared" si="1041"/>
        <v>5.7779999999999996</v>
      </c>
      <c r="J5366" s="435">
        <f t="shared" si="1041"/>
        <v>6.5939999999999994</v>
      </c>
      <c r="K5366" s="435">
        <f t="shared" si="1041"/>
        <v>1.3000000000000003</v>
      </c>
      <c r="L5366" s="435">
        <f t="shared" si="1041"/>
        <v>0.56600000000000006</v>
      </c>
      <c r="M5366" s="435">
        <f t="shared" si="1041"/>
        <v>0.93300000000000005</v>
      </c>
      <c r="N5366" s="435"/>
      <c r="O5366" s="435"/>
      <c r="P5366" s="399"/>
    </row>
    <row r="5367" spans="1:16" ht="15.5" x14ac:dyDescent="0.35">
      <c r="A5367" s="946">
        <v>21</v>
      </c>
      <c r="B5367" s="557">
        <v>38.24</v>
      </c>
      <c r="C5367" s="434">
        <v>31.44</v>
      </c>
      <c r="D5367" s="484">
        <v>31.52</v>
      </c>
      <c r="E5367" s="944">
        <v>42</v>
      </c>
      <c r="F5367" s="944">
        <v>19</v>
      </c>
      <c r="G5367" s="557">
        <v>82</v>
      </c>
      <c r="H5367" s="557">
        <v>29</v>
      </c>
      <c r="I5367" s="557">
        <v>5</v>
      </c>
      <c r="J5367" s="557">
        <v>5.56</v>
      </c>
      <c r="K5367" s="557">
        <v>1.21</v>
      </c>
      <c r="L5367" s="557">
        <v>0.35</v>
      </c>
      <c r="M5367" s="433">
        <f t="shared" ref="M5367:M5377" si="1042">AVERAGE(B5367:L5367)</f>
        <v>25.938181818181818</v>
      </c>
      <c r="N5367" s="511">
        <v>9.1999999999999993</v>
      </c>
      <c r="O5367" s="947">
        <v>0</v>
      </c>
      <c r="P5367" s="399"/>
    </row>
    <row r="5368" spans="1:16" ht="15.5" x14ac:dyDescent="0.35">
      <c r="A5368" s="948">
        <v>22</v>
      </c>
      <c r="B5368" s="434">
        <v>39.96</v>
      </c>
      <c r="C5368" s="434">
        <v>31.68</v>
      </c>
      <c r="D5368" s="484">
        <v>31.6</v>
      </c>
      <c r="E5368" s="944">
        <v>41.2</v>
      </c>
      <c r="F5368" s="944">
        <v>18.2</v>
      </c>
      <c r="G5368" s="557">
        <v>72</v>
      </c>
      <c r="H5368" s="557">
        <v>29</v>
      </c>
      <c r="I5368" s="557">
        <v>6.6</v>
      </c>
      <c r="J5368" s="434">
        <v>10.72</v>
      </c>
      <c r="K5368" s="557">
        <v>1.1499999999999999</v>
      </c>
      <c r="L5368" s="557">
        <v>0.74</v>
      </c>
      <c r="M5368" s="433">
        <f t="shared" si="1042"/>
        <v>25.713636363636365</v>
      </c>
      <c r="N5368" s="511">
        <v>10.050000000000001</v>
      </c>
      <c r="O5368" s="947">
        <v>0</v>
      </c>
      <c r="P5368" s="399"/>
    </row>
    <row r="5369" spans="1:16" ht="15.5" x14ac:dyDescent="0.35">
      <c r="A5369" s="948">
        <v>23</v>
      </c>
      <c r="B5369" s="557">
        <v>38.799999999999997</v>
      </c>
      <c r="C5369" s="557">
        <v>32.4</v>
      </c>
      <c r="D5369" s="484">
        <v>32.04</v>
      </c>
      <c r="E5369" s="944">
        <v>42.4</v>
      </c>
      <c r="F5369" s="498">
        <v>21</v>
      </c>
      <c r="G5369" s="557">
        <v>83</v>
      </c>
      <c r="H5369" s="557">
        <v>34</v>
      </c>
      <c r="I5369" s="557">
        <v>7.9</v>
      </c>
      <c r="J5369" s="557">
        <v>6.36</v>
      </c>
      <c r="K5369" s="557">
        <v>1.51</v>
      </c>
      <c r="L5369" s="949">
        <v>0.55000000000000004</v>
      </c>
      <c r="M5369" s="433">
        <f t="shared" si="1042"/>
        <v>27.269090909090906</v>
      </c>
      <c r="N5369" s="511">
        <v>8</v>
      </c>
      <c r="O5369" s="947">
        <v>0</v>
      </c>
      <c r="P5369" s="399"/>
    </row>
    <row r="5370" spans="1:16" ht="15.5" x14ac:dyDescent="0.35">
      <c r="A5370" s="948">
        <v>24</v>
      </c>
      <c r="B5370" s="557">
        <v>39.24</v>
      </c>
      <c r="C5370" s="557">
        <v>35.56</v>
      </c>
      <c r="D5370" s="484">
        <v>32.36</v>
      </c>
      <c r="E5370" s="944">
        <v>42</v>
      </c>
      <c r="F5370" s="944">
        <v>22.6</v>
      </c>
      <c r="G5370" s="557">
        <v>80</v>
      </c>
      <c r="H5370" s="557">
        <v>37</v>
      </c>
      <c r="I5370" s="944">
        <v>6.1</v>
      </c>
      <c r="J5370" s="557">
        <v>6.94</v>
      </c>
      <c r="K5370" s="557">
        <v>1.18</v>
      </c>
      <c r="L5370" s="434">
        <v>0.36</v>
      </c>
      <c r="M5370" s="433">
        <f t="shared" si="1042"/>
        <v>27.576363636363638</v>
      </c>
      <c r="N5370" s="511">
        <v>5.3</v>
      </c>
      <c r="O5370" s="947">
        <v>0</v>
      </c>
      <c r="P5370" s="399"/>
    </row>
    <row r="5371" spans="1:16" ht="15.5" x14ac:dyDescent="0.35">
      <c r="A5371" s="948">
        <v>25</v>
      </c>
      <c r="B5371" s="434">
        <v>34.28</v>
      </c>
      <c r="C5371" s="557">
        <v>31.96</v>
      </c>
      <c r="D5371" s="484">
        <v>32</v>
      </c>
      <c r="E5371" s="944">
        <v>38</v>
      </c>
      <c r="F5371" s="944">
        <v>21.4</v>
      </c>
      <c r="G5371" s="557">
        <v>96</v>
      </c>
      <c r="H5371" s="557">
        <v>42</v>
      </c>
      <c r="I5371" s="944">
        <v>6.7</v>
      </c>
      <c r="J5371" s="557">
        <v>6.24</v>
      </c>
      <c r="K5371" s="557">
        <v>1.69</v>
      </c>
      <c r="L5371" s="434">
        <v>0.43</v>
      </c>
      <c r="M5371" s="433">
        <f t="shared" si="1042"/>
        <v>28.245454545454546</v>
      </c>
      <c r="N5371" s="511">
        <v>4.3</v>
      </c>
      <c r="O5371" s="947">
        <v>0</v>
      </c>
      <c r="P5371" s="399"/>
    </row>
    <row r="5372" spans="1:16" ht="15.5" x14ac:dyDescent="0.35">
      <c r="A5372" s="948">
        <v>26</v>
      </c>
      <c r="B5372" s="557">
        <v>38.24</v>
      </c>
      <c r="C5372" s="557">
        <v>32.32</v>
      </c>
      <c r="D5372" s="484">
        <v>32.04</v>
      </c>
      <c r="E5372" s="944">
        <v>41</v>
      </c>
      <c r="F5372" s="557">
        <v>22.2</v>
      </c>
      <c r="G5372" s="557">
        <v>84</v>
      </c>
      <c r="H5372" s="557">
        <v>45</v>
      </c>
      <c r="I5372" s="944">
        <v>6.8</v>
      </c>
      <c r="J5372" s="434">
        <v>4.74</v>
      </c>
      <c r="K5372" s="434">
        <v>1.48</v>
      </c>
      <c r="L5372" s="434">
        <v>0.99</v>
      </c>
      <c r="M5372" s="433">
        <f t="shared" si="1042"/>
        <v>28.073636363636364</v>
      </c>
      <c r="N5372" s="511">
        <v>5</v>
      </c>
      <c r="O5372" s="947">
        <v>8.6</v>
      </c>
      <c r="P5372" s="399"/>
    </row>
    <row r="5373" spans="1:16" ht="15.5" x14ac:dyDescent="0.35">
      <c r="A5373" s="948">
        <v>27</v>
      </c>
      <c r="B5373" s="557">
        <v>26.92</v>
      </c>
      <c r="C5373" s="557">
        <v>26.6</v>
      </c>
      <c r="D5373" s="484">
        <v>31.48</v>
      </c>
      <c r="E5373" s="944">
        <v>41</v>
      </c>
      <c r="F5373" s="944">
        <v>22</v>
      </c>
      <c r="G5373" s="557">
        <v>96</v>
      </c>
      <c r="H5373" s="557">
        <v>60</v>
      </c>
      <c r="I5373" s="944">
        <v>2.5</v>
      </c>
      <c r="J5373" s="557">
        <v>5.78</v>
      </c>
      <c r="K5373" s="434">
        <v>1.55</v>
      </c>
      <c r="L5373" s="434">
        <v>0.3</v>
      </c>
      <c r="M5373" s="433">
        <f t="shared" si="1042"/>
        <v>28.557272727272728</v>
      </c>
      <c r="N5373" s="511">
        <v>1.3</v>
      </c>
      <c r="O5373" s="947">
        <v>14.7</v>
      </c>
      <c r="P5373" s="399"/>
    </row>
    <row r="5374" spans="1:16" ht="15.5" x14ac:dyDescent="0.35">
      <c r="A5374" s="950">
        <v>28</v>
      </c>
      <c r="B5374" s="951">
        <v>29.48</v>
      </c>
      <c r="C5374" s="952">
        <v>29.28</v>
      </c>
      <c r="D5374" s="953">
        <v>29.84</v>
      </c>
      <c r="E5374" s="954">
        <v>34.200000000000003</v>
      </c>
      <c r="F5374" s="954">
        <v>22</v>
      </c>
      <c r="G5374" s="951">
        <v>96</v>
      </c>
      <c r="H5374" s="951">
        <v>53</v>
      </c>
      <c r="I5374" s="951">
        <v>3.3</v>
      </c>
      <c r="J5374" s="951">
        <v>3.56</v>
      </c>
      <c r="K5374" s="951">
        <v>1.05</v>
      </c>
      <c r="L5374" s="955">
        <v>0.43</v>
      </c>
      <c r="M5374" s="956">
        <f t="shared" si="1042"/>
        <v>27.467272727272732</v>
      </c>
      <c r="N5374" s="511">
        <v>4.3</v>
      </c>
      <c r="O5374" s="947">
        <v>0</v>
      </c>
      <c r="P5374" s="399"/>
    </row>
    <row r="5375" spans="1:16" ht="15.5" x14ac:dyDescent="0.35">
      <c r="A5375" s="957">
        <v>29</v>
      </c>
      <c r="B5375" s="951">
        <v>30.68</v>
      </c>
      <c r="C5375" s="952">
        <v>29.16</v>
      </c>
      <c r="D5375" s="953">
        <v>29.68</v>
      </c>
      <c r="E5375" s="954">
        <v>37.4</v>
      </c>
      <c r="F5375" s="954">
        <v>22</v>
      </c>
      <c r="G5375" s="951">
        <v>88</v>
      </c>
      <c r="H5375" s="951">
        <v>44</v>
      </c>
      <c r="I5375" s="951">
        <v>4.4000000000000004</v>
      </c>
      <c r="J5375" s="951">
        <v>5.8</v>
      </c>
      <c r="K5375" s="951">
        <v>2.29</v>
      </c>
      <c r="L5375" s="952">
        <v>0.15</v>
      </c>
      <c r="M5375" s="956">
        <f t="shared" si="1042"/>
        <v>26.687272727272727</v>
      </c>
      <c r="N5375" s="511">
        <v>6.15</v>
      </c>
      <c r="O5375" s="947">
        <v>0</v>
      </c>
      <c r="P5375" s="399"/>
    </row>
    <row r="5376" spans="1:16" ht="15.5" x14ac:dyDescent="0.35">
      <c r="A5376" s="957">
        <v>30</v>
      </c>
      <c r="B5376" s="951">
        <v>33.880000000000003</v>
      </c>
      <c r="C5376" s="952">
        <v>30.08</v>
      </c>
      <c r="D5376" s="953">
        <v>29.92</v>
      </c>
      <c r="E5376" s="954">
        <v>39</v>
      </c>
      <c r="F5376" s="954">
        <v>20</v>
      </c>
      <c r="G5376" s="951">
        <v>92</v>
      </c>
      <c r="H5376" s="951">
        <v>39</v>
      </c>
      <c r="I5376" s="951">
        <v>5.9</v>
      </c>
      <c r="J5376" s="951">
        <v>7.22</v>
      </c>
      <c r="K5376" s="951">
        <v>1.1200000000000001</v>
      </c>
      <c r="L5376" s="952">
        <v>0.36</v>
      </c>
      <c r="M5376" s="956">
        <f t="shared" si="1042"/>
        <v>27.134545454545457</v>
      </c>
      <c r="N5376" s="511">
        <v>9.15</v>
      </c>
      <c r="O5376" s="947">
        <v>0</v>
      </c>
      <c r="P5376" s="399"/>
    </row>
    <row r="5377" spans="1:16" ht="15.5" x14ac:dyDescent="0.35">
      <c r="A5377" s="957">
        <v>31</v>
      </c>
      <c r="B5377" s="951">
        <v>34.72</v>
      </c>
      <c r="C5377" s="952">
        <v>30.28</v>
      </c>
      <c r="D5377" s="953">
        <v>30.28</v>
      </c>
      <c r="E5377" s="954">
        <v>42</v>
      </c>
      <c r="F5377" s="954">
        <v>18.2</v>
      </c>
      <c r="G5377" s="951">
        <v>83</v>
      </c>
      <c r="H5377" s="951">
        <v>36</v>
      </c>
      <c r="I5377" s="951">
        <v>6.9</v>
      </c>
      <c r="J5377" s="951">
        <v>8.1</v>
      </c>
      <c r="K5377" s="951">
        <v>0.89</v>
      </c>
      <c r="L5377" s="952">
        <v>0.35</v>
      </c>
      <c r="M5377" s="956">
        <f t="shared" si="1042"/>
        <v>26.429090909090913</v>
      </c>
      <c r="N5377" s="511">
        <v>9.15</v>
      </c>
      <c r="O5377" s="947">
        <v>0</v>
      </c>
      <c r="P5377" s="399"/>
    </row>
    <row r="5378" spans="1:16" x14ac:dyDescent="0.35">
      <c r="A5378" s="958" t="s">
        <v>16</v>
      </c>
      <c r="B5378" s="557">
        <f t="shared" ref="B5378:M5378" si="1043">SUM(B5367:B5377)</f>
        <v>384.44000000000005</v>
      </c>
      <c r="C5378" s="557">
        <f t="shared" si="1043"/>
        <v>340.76</v>
      </c>
      <c r="D5378" s="557">
        <f t="shared" si="1043"/>
        <v>342.76</v>
      </c>
      <c r="E5378" s="557">
        <f t="shared" si="1043"/>
        <v>440.2</v>
      </c>
      <c r="F5378" s="557">
        <f t="shared" si="1043"/>
        <v>228.60000000000002</v>
      </c>
      <c r="G5378" s="557">
        <f t="shared" si="1043"/>
        <v>952</v>
      </c>
      <c r="H5378" s="557">
        <f t="shared" si="1043"/>
        <v>448</v>
      </c>
      <c r="I5378" s="557">
        <f t="shared" si="1043"/>
        <v>62.099999999999994</v>
      </c>
      <c r="J5378" s="557">
        <f t="shared" si="1043"/>
        <v>71.02</v>
      </c>
      <c r="K5378" s="557">
        <f t="shared" si="1043"/>
        <v>15.120000000000005</v>
      </c>
      <c r="L5378" s="557">
        <f t="shared" si="1043"/>
        <v>5.01</v>
      </c>
      <c r="M5378" s="557">
        <f t="shared" si="1043"/>
        <v>299.09181818181821</v>
      </c>
      <c r="N5378" s="557"/>
      <c r="O5378" s="944"/>
      <c r="P5378" s="399"/>
    </row>
    <row r="5379" spans="1:16" x14ac:dyDescent="0.35">
      <c r="A5379" s="958" t="s">
        <v>18</v>
      </c>
      <c r="B5379" s="434">
        <f t="shared" ref="B5379:M5379" si="1044">AVERAGE(B5367:B5377)</f>
        <v>34.949090909090913</v>
      </c>
      <c r="C5379" s="434">
        <f t="shared" si="1044"/>
        <v>30.978181818181817</v>
      </c>
      <c r="D5379" s="434">
        <f t="shared" si="1044"/>
        <v>31.16</v>
      </c>
      <c r="E5379" s="434">
        <f t="shared" si="1044"/>
        <v>40.018181818181816</v>
      </c>
      <c r="F5379" s="434">
        <f t="shared" si="1044"/>
        <v>20.781818181818185</v>
      </c>
      <c r="G5379" s="434">
        <f t="shared" si="1044"/>
        <v>86.545454545454547</v>
      </c>
      <c r="H5379" s="434">
        <f t="shared" si="1044"/>
        <v>40.727272727272727</v>
      </c>
      <c r="I5379" s="434">
        <f t="shared" si="1044"/>
        <v>5.6454545454545446</v>
      </c>
      <c r="J5379" s="434">
        <f t="shared" si="1044"/>
        <v>6.4563636363636361</v>
      </c>
      <c r="K5379" s="434">
        <f t="shared" si="1044"/>
        <v>1.374545454545455</v>
      </c>
      <c r="L5379" s="434">
        <f t="shared" si="1044"/>
        <v>0.45545454545454545</v>
      </c>
      <c r="M5379" s="434">
        <f t="shared" si="1044"/>
        <v>27.1901652892562</v>
      </c>
      <c r="N5379" s="959"/>
      <c r="O5379" s="434"/>
      <c r="P5379" s="399"/>
    </row>
    <row r="5380" spans="1:16" x14ac:dyDescent="0.35">
      <c r="A5380" s="960" t="s">
        <v>20</v>
      </c>
      <c r="B5380" s="944">
        <f t="shared" ref="B5380:M5380" si="1045">B5378+B5365+B5353</f>
        <v>1116.4000000000001</v>
      </c>
      <c r="C5380" s="944">
        <f t="shared" si="1045"/>
        <v>980.64</v>
      </c>
      <c r="D5380" s="944">
        <f t="shared" si="1045"/>
        <v>979</v>
      </c>
      <c r="E5380" s="944">
        <f t="shared" si="1045"/>
        <v>1222</v>
      </c>
      <c r="F5380" s="944">
        <f t="shared" si="1045"/>
        <v>645.4</v>
      </c>
      <c r="G5380" s="944">
        <f t="shared" si="1045"/>
        <v>2694</v>
      </c>
      <c r="H5380" s="944">
        <f t="shared" si="1045"/>
        <v>1218</v>
      </c>
      <c r="I5380" s="944">
        <f t="shared" si="1045"/>
        <v>186.18</v>
      </c>
      <c r="J5380" s="944">
        <f t="shared" si="1045"/>
        <v>214.05999999999997</v>
      </c>
      <c r="K5380" s="944">
        <f t="shared" si="1045"/>
        <v>38.550000000000004</v>
      </c>
      <c r="L5380" s="944">
        <f t="shared" si="1045"/>
        <v>15.64</v>
      </c>
      <c r="M5380" s="944">
        <f t="shared" si="1045"/>
        <v>316.12181818181818</v>
      </c>
      <c r="N5380" s="944"/>
      <c r="O5380" s="944">
        <f>SUM(O5343:O5379)</f>
        <v>48.100000000000009</v>
      </c>
      <c r="P5380" s="399"/>
    </row>
    <row r="5381" spans="1:16" x14ac:dyDescent="0.35">
      <c r="A5381" s="960" t="s">
        <v>21</v>
      </c>
      <c r="B5381" s="434">
        <f t="shared" ref="B5381:M5381" si="1046">B5380/31</f>
        <v>36.012903225806454</v>
      </c>
      <c r="C5381" s="434">
        <f t="shared" si="1046"/>
        <v>31.633548387096774</v>
      </c>
      <c r="D5381" s="434">
        <f t="shared" si="1046"/>
        <v>31.580645161290324</v>
      </c>
      <c r="E5381" s="434">
        <f t="shared" si="1046"/>
        <v>39.41935483870968</v>
      </c>
      <c r="F5381" s="434">
        <f t="shared" si="1046"/>
        <v>20.819354838709678</v>
      </c>
      <c r="G5381" s="434">
        <f t="shared" si="1046"/>
        <v>86.903225806451616</v>
      </c>
      <c r="H5381" s="434">
        <f t="shared" si="1046"/>
        <v>39.29032258064516</v>
      </c>
      <c r="I5381" s="434">
        <f t="shared" si="1046"/>
        <v>6.0058064516129033</v>
      </c>
      <c r="J5381" s="434">
        <f t="shared" si="1046"/>
        <v>6.9051612903225799</v>
      </c>
      <c r="K5381" s="434">
        <f t="shared" si="1046"/>
        <v>1.2435483870967743</v>
      </c>
      <c r="L5381" s="434">
        <f t="shared" si="1046"/>
        <v>0.50451612903225806</v>
      </c>
      <c r="M5381" s="434">
        <f t="shared" si="1046"/>
        <v>10.197478005865102</v>
      </c>
      <c r="N5381" s="434">
        <f>AVERAGE(N5343:N5380)</f>
        <v>6.9193548387096788</v>
      </c>
      <c r="O5381" s="434"/>
      <c r="P5381" s="399"/>
    </row>
    <row r="5382" spans="1:16" x14ac:dyDescent="0.35">
      <c r="A5382" s="360"/>
      <c r="B5382" s="360"/>
      <c r="C5382" s="360"/>
      <c r="D5382" s="360"/>
      <c r="E5382" s="360"/>
      <c r="F5382" s="360"/>
      <c r="G5382" s="360"/>
      <c r="H5382" s="360"/>
      <c r="I5382" s="360"/>
      <c r="J5382" s="360"/>
      <c r="K5382" s="360"/>
      <c r="L5382" s="360"/>
      <c r="M5382" s="360"/>
      <c r="N5382" s="360"/>
      <c r="O5382" s="360"/>
      <c r="P5382" s="360"/>
    </row>
    <row r="5383" spans="1:16" x14ac:dyDescent="0.35">
      <c r="A5383" s="360"/>
      <c r="B5383" s="360"/>
      <c r="C5383" s="360"/>
      <c r="D5383" s="360"/>
      <c r="E5383" s="360"/>
      <c r="F5383" s="360"/>
      <c r="G5383" s="360"/>
      <c r="H5383" s="360"/>
      <c r="I5383" s="360"/>
      <c r="J5383" s="360"/>
      <c r="K5383" s="360"/>
      <c r="L5383" s="360"/>
      <c r="M5383" s="360"/>
      <c r="N5383" s="360"/>
      <c r="O5383" s="360"/>
      <c r="P5383" s="360"/>
    </row>
    <row r="5384" spans="1:16" ht="20" x14ac:dyDescent="0.35">
      <c r="A5384" s="1631" t="s">
        <v>489</v>
      </c>
      <c r="B5384" s="1632"/>
      <c r="C5384" s="1632"/>
      <c r="D5384" s="1632"/>
      <c r="E5384" s="1632"/>
      <c r="F5384" s="1632"/>
      <c r="G5384" s="1632"/>
      <c r="H5384" s="1632"/>
      <c r="I5384" s="1632"/>
      <c r="J5384" s="1632"/>
      <c r="K5384" s="1632"/>
      <c r="L5384" s="1632"/>
      <c r="M5384" s="1632"/>
      <c r="N5384" s="1632"/>
      <c r="O5384" s="1633"/>
      <c r="P5384" s="1634" t="s">
        <v>191</v>
      </c>
    </row>
    <row r="5385" spans="1:16" ht="15" customHeight="1" x14ac:dyDescent="0.35">
      <c r="A5385" s="1637" t="s">
        <v>1</v>
      </c>
      <c r="B5385" s="1639" t="s">
        <v>23</v>
      </c>
      <c r="C5385" s="1640"/>
      <c r="D5385" s="1641"/>
      <c r="E5385" s="1639" t="s">
        <v>24</v>
      </c>
      <c r="F5385" s="1641"/>
      <c r="G5385" s="1639" t="s">
        <v>4</v>
      </c>
      <c r="H5385" s="1641"/>
      <c r="I5385" s="1642" t="s">
        <v>5</v>
      </c>
      <c r="J5385" s="1643"/>
      <c r="K5385" s="1642" t="s">
        <v>6</v>
      </c>
      <c r="L5385" s="1644"/>
      <c r="M5385" s="1643"/>
      <c r="N5385" s="961" t="s">
        <v>7</v>
      </c>
      <c r="O5385" s="1645" t="s">
        <v>8</v>
      </c>
      <c r="P5385" s="1635"/>
    </row>
    <row r="5386" spans="1:16" ht="28" x14ac:dyDescent="0.35">
      <c r="A5386" s="1638"/>
      <c r="B5386" s="961">
        <v>0.05</v>
      </c>
      <c r="C5386" s="961">
        <v>0.1</v>
      </c>
      <c r="D5386" s="961">
        <v>0.2</v>
      </c>
      <c r="E5386" s="961" t="s">
        <v>9</v>
      </c>
      <c r="F5386" s="961" t="s">
        <v>10</v>
      </c>
      <c r="G5386" s="961" t="s">
        <v>9</v>
      </c>
      <c r="H5386" s="961" t="s">
        <v>10</v>
      </c>
      <c r="I5386" s="961" t="s">
        <v>11</v>
      </c>
      <c r="J5386" s="961" t="s">
        <v>12</v>
      </c>
      <c r="K5386" s="563" t="s">
        <v>13</v>
      </c>
      <c r="L5386" s="563" t="s">
        <v>14</v>
      </c>
      <c r="M5386" s="563" t="s">
        <v>15</v>
      </c>
      <c r="N5386" s="563"/>
      <c r="O5386" s="1614"/>
      <c r="P5386" s="1636"/>
    </row>
    <row r="5387" spans="1:16" ht="15.5" x14ac:dyDescent="0.35">
      <c r="A5387" s="962">
        <v>1</v>
      </c>
      <c r="B5387" s="963">
        <v>35.32</v>
      </c>
      <c r="C5387" s="963">
        <v>30.56</v>
      </c>
      <c r="D5387" s="964">
        <v>30.8</v>
      </c>
      <c r="E5387" s="965">
        <v>39</v>
      </c>
      <c r="F5387" s="965">
        <v>19</v>
      </c>
      <c r="G5387" s="966">
        <v>83</v>
      </c>
      <c r="H5387" s="966">
        <v>29</v>
      </c>
      <c r="I5387" s="964">
        <v>6.2</v>
      </c>
      <c r="J5387" s="966">
        <v>7.4</v>
      </c>
      <c r="K5387" s="963">
        <v>0.91</v>
      </c>
      <c r="L5387" s="966">
        <v>0.53</v>
      </c>
      <c r="M5387" s="965">
        <f t="shared" ref="M5387:M5425" si="1047">AVERAGE(K5387:L5387)</f>
        <v>0.72</v>
      </c>
      <c r="N5387" s="964">
        <v>7.3</v>
      </c>
      <c r="O5387" s="967">
        <v>0</v>
      </c>
      <c r="P5387" s="420"/>
    </row>
    <row r="5388" spans="1:16" ht="15.5" x14ac:dyDescent="0.35">
      <c r="A5388" s="968">
        <v>2</v>
      </c>
      <c r="B5388" s="557">
        <v>35.92</v>
      </c>
      <c r="C5388" s="557">
        <v>31.08</v>
      </c>
      <c r="D5388" s="964">
        <v>31</v>
      </c>
      <c r="E5388" s="944">
        <v>40.200000000000003</v>
      </c>
      <c r="F5388" s="944">
        <v>19.2</v>
      </c>
      <c r="G5388" s="557">
        <v>92</v>
      </c>
      <c r="H5388" s="557">
        <v>34</v>
      </c>
      <c r="I5388" s="484">
        <v>7.5</v>
      </c>
      <c r="J5388" s="557">
        <v>9.42</v>
      </c>
      <c r="K5388" s="557">
        <v>1.06</v>
      </c>
      <c r="L5388" s="557">
        <v>0.92</v>
      </c>
      <c r="M5388" s="965">
        <f t="shared" si="1047"/>
        <v>0.99</v>
      </c>
      <c r="N5388" s="484">
        <v>10.15</v>
      </c>
      <c r="O5388" s="967">
        <v>0</v>
      </c>
      <c r="P5388" s="399"/>
    </row>
    <row r="5389" spans="1:16" ht="15.5" x14ac:dyDescent="0.35">
      <c r="A5389" s="968">
        <v>3</v>
      </c>
      <c r="B5389" s="434">
        <v>34.64</v>
      </c>
      <c r="C5389" s="434">
        <v>31.32</v>
      </c>
      <c r="D5389" s="964">
        <v>31.48</v>
      </c>
      <c r="E5389" s="944">
        <v>40.200000000000003</v>
      </c>
      <c r="F5389" s="944">
        <v>21</v>
      </c>
      <c r="G5389" s="557">
        <v>83</v>
      </c>
      <c r="H5389" s="557">
        <v>40</v>
      </c>
      <c r="I5389" s="484">
        <v>5.9</v>
      </c>
      <c r="J5389" s="557">
        <v>6.82</v>
      </c>
      <c r="K5389" s="434">
        <v>1.22</v>
      </c>
      <c r="L5389" s="434">
        <v>0.3</v>
      </c>
      <c r="M5389" s="965">
        <f t="shared" si="1047"/>
        <v>0.76</v>
      </c>
      <c r="N5389" s="484">
        <v>9.15</v>
      </c>
      <c r="O5389" s="967">
        <v>0</v>
      </c>
      <c r="P5389" s="399"/>
    </row>
    <row r="5390" spans="1:16" ht="15.5" x14ac:dyDescent="0.35">
      <c r="A5390" s="968">
        <v>4</v>
      </c>
      <c r="B5390" s="434">
        <v>35.619999999999997</v>
      </c>
      <c r="C5390" s="944">
        <v>31.04</v>
      </c>
      <c r="D5390" s="964">
        <v>31.44</v>
      </c>
      <c r="E5390" s="944">
        <v>40.200000000000003</v>
      </c>
      <c r="F5390" s="944">
        <v>20</v>
      </c>
      <c r="G5390" s="557">
        <v>87</v>
      </c>
      <c r="H5390" s="557">
        <v>32</v>
      </c>
      <c r="I5390" s="484">
        <v>7.4</v>
      </c>
      <c r="J5390" s="557">
        <v>8.6999999999999993</v>
      </c>
      <c r="K5390" s="557">
        <v>1.1100000000000001</v>
      </c>
      <c r="L5390" s="434">
        <v>0.44</v>
      </c>
      <c r="M5390" s="965">
        <f t="shared" si="1047"/>
        <v>0.77500000000000002</v>
      </c>
      <c r="N5390" s="484">
        <v>10.1</v>
      </c>
      <c r="O5390" s="967">
        <v>0</v>
      </c>
      <c r="P5390" s="399"/>
    </row>
    <row r="5391" spans="1:16" ht="15.5" x14ac:dyDescent="0.35">
      <c r="A5391" s="968">
        <v>5</v>
      </c>
      <c r="B5391" s="557">
        <v>36.64</v>
      </c>
      <c r="C5391" s="557">
        <v>30.32</v>
      </c>
      <c r="D5391" s="964">
        <v>30.92</v>
      </c>
      <c r="E5391" s="944">
        <v>42</v>
      </c>
      <c r="F5391" s="557">
        <v>17.2</v>
      </c>
      <c r="G5391" s="557">
        <v>70</v>
      </c>
      <c r="H5391" s="557">
        <v>33</v>
      </c>
      <c r="I5391" s="484">
        <v>5.2</v>
      </c>
      <c r="J5391" s="557">
        <v>5.98</v>
      </c>
      <c r="K5391" s="557">
        <v>0.98</v>
      </c>
      <c r="L5391" s="434">
        <v>0.38</v>
      </c>
      <c r="M5391" s="965">
        <f t="shared" si="1047"/>
        <v>0.67999999999999994</v>
      </c>
      <c r="N5391" s="484">
        <v>10.15</v>
      </c>
      <c r="O5391" s="967">
        <v>0</v>
      </c>
      <c r="P5391" s="399"/>
    </row>
    <row r="5392" spans="1:16" ht="15.5" x14ac:dyDescent="0.35">
      <c r="A5392" s="968">
        <v>6</v>
      </c>
      <c r="B5392" s="944">
        <v>36.880000000000003</v>
      </c>
      <c r="C5392" s="434">
        <v>30.48</v>
      </c>
      <c r="D5392" s="964">
        <v>30.88</v>
      </c>
      <c r="E5392" s="944">
        <v>42.2</v>
      </c>
      <c r="F5392" s="944">
        <v>18</v>
      </c>
      <c r="G5392" s="557">
        <v>78</v>
      </c>
      <c r="H5392" s="557">
        <v>33</v>
      </c>
      <c r="I5392" s="484">
        <v>6.5</v>
      </c>
      <c r="J5392" s="557">
        <v>9.42</v>
      </c>
      <c r="K5392" s="434">
        <v>1.04</v>
      </c>
      <c r="L5392" s="434">
        <v>0.49</v>
      </c>
      <c r="M5392" s="965">
        <f t="shared" si="1047"/>
        <v>0.76500000000000001</v>
      </c>
      <c r="N5392" s="484">
        <v>10.15</v>
      </c>
      <c r="O5392" s="967">
        <v>0</v>
      </c>
      <c r="P5392" s="399"/>
    </row>
    <row r="5393" spans="1:17" ht="15.5" x14ac:dyDescent="0.35">
      <c r="A5393" s="968">
        <v>7</v>
      </c>
      <c r="B5393" s="557">
        <v>38.72</v>
      </c>
      <c r="C5393" s="434">
        <v>31.04</v>
      </c>
      <c r="D5393" s="964">
        <v>31.04</v>
      </c>
      <c r="E5393" s="944">
        <v>43</v>
      </c>
      <c r="F5393" s="944">
        <v>17.2</v>
      </c>
      <c r="G5393" s="557">
        <v>74</v>
      </c>
      <c r="H5393" s="557">
        <v>28</v>
      </c>
      <c r="I5393" s="484">
        <v>6.9</v>
      </c>
      <c r="J5393" s="557">
        <v>8.08</v>
      </c>
      <c r="K5393" s="557">
        <v>1.1000000000000001</v>
      </c>
      <c r="L5393" s="434">
        <v>0.44</v>
      </c>
      <c r="M5393" s="965">
        <f t="shared" si="1047"/>
        <v>0.77</v>
      </c>
      <c r="N5393" s="484">
        <v>10.1</v>
      </c>
      <c r="O5393" s="967">
        <v>0</v>
      </c>
      <c r="P5393" s="399"/>
    </row>
    <row r="5394" spans="1:17" ht="15.5" x14ac:dyDescent="0.35">
      <c r="A5394" s="968">
        <v>8</v>
      </c>
      <c r="B5394" s="434">
        <v>39.119999999999997</v>
      </c>
      <c r="C5394" s="434">
        <v>30.52</v>
      </c>
      <c r="D5394" s="964">
        <v>31.4</v>
      </c>
      <c r="E5394" s="944">
        <v>43.2</v>
      </c>
      <c r="F5394" s="944">
        <v>20</v>
      </c>
      <c r="G5394" s="557">
        <v>71</v>
      </c>
      <c r="H5394" s="557">
        <v>27</v>
      </c>
      <c r="I5394" s="484">
        <v>8.5</v>
      </c>
      <c r="J5394" s="557">
        <v>10.56</v>
      </c>
      <c r="K5394" s="557">
        <v>1.07</v>
      </c>
      <c r="L5394" s="557">
        <v>0.36</v>
      </c>
      <c r="M5394" s="965">
        <f t="shared" si="1047"/>
        <v>0.71500000000000008</v>
      </c>
      <c r="N5394" s="484">
        <v>8</v>
      </c>
      <c r="O5394" s="967">
        <v>0</v>
      </c>
      <c r="P5394" s="399"/>
    </row>
    <row r="5395" spans="1:17" ht="15.5" x14ac:dyDescent="0.35">
      <c r="A5395" s="968">
        <v>9</v>
      </c>
      <c r="B5395" s="434">
        <v>36.479999999999997</v>
      </c>
      <c r="C5395" s="557">
        <v>31.04</v>
      </c>
      <c r="D5395" s="964">
        <v>31.48</v>
      </c>
      <c r="E5395" s="944">
        <v>42.2</v>
      </c>
      <c r="F5395" s="557">
        <v>20.2</v>
      </c>
      <c r="G5395" s="557">
        <v>68</v>
      </c>
      <c r="H5395" s="557">
        <v>36</v>
      </c>
      <c r="I5395" s="484">
        <v>6</v>
      </c>
      <c r="J5395" s="557">
        <v>6.98</v>
      </c>
      <c r="K5395" s="557">
        <v>1.48</v>
      </c>
      <c r="L5395" s="557">
        <v>0.4</v>
      </c>
      <c r="M5395" s="965">
        <f t="shared" si="1047"/>
        <v>0.94</v>
      </c>
      <c r="N5395" s="484">
        <v>6.3</v>
      </c>
      <c r="O5395" s="967">
        <v>0</v>
      </c>
      <c r="P5395" s="399"/>
    </row>
    <row r="5396" spans="1:17" ht="16" thickBot="1" x14ac:dyDescent="0.4">
      <c r="A5396" s="969">
        <v>10</v>
      </c>
      <c r="B5396" s="557">
        <v>39.96</v>
      </c>
      <c r="C5396" s="557">
        <v>32.08</v>
      </c>
      <c r="D5396" s="964">
        <v>31.86</v>
      </c>
      <c r="E5396" s="557">
        <v>41.2</v>
      </c>
      <c r="F5396" s="944">
        <v>23</v>
      </c>
      <c r="G5396" s="557">
        <v>80</v>
      </c>
      <c r="H5396" s="557">
        <v>46</v>
      </c>
      <c r="I5396" s="484">
        <v>8</v>
      </c>
      <c r="J5396" s="557">
        <v>10.02</v>
      </c>
      <c r="K5396" s="557">
        <v>1.3</v>
      </c>
      <c r="L5396" s="434">
        <v>1.33</v>
      </c>
      <c r="M5396" s="965">
        <f t="shared" si="1047"/>
        <v>1.3149999999999999</v>
      </c>
      <c r="N5396" s="484">
        <v>8.3000000000000007</v>
      </c>
      <c r="O5396" s="967">
        <v>0</v>
      </c>
      <c r="P5396" s="399"/>
    </row>
    <row r="5397" spans="1:17" ht="15" thickBot="1" x14ac:dyDescent="0.4">
      <c r="A5397" s="938" t="s">
        <v>16</v>
      </c>
      <c r="B5397" s="939">
        <f t="shared" ref="B5397:L5397" si="1048">SUM(B5387:B5396)</f>
        <v>369.29999999999995</v>
      </c>
      <c r="C5397" s="939">
        <f t="shared" si="1048"/>
        <v>309.47999999999996</v>
      </c>
      <c r="D5397" s="939">
        <f t="shared" si="1048"/>
        <v>312.3</v>
      </c>
      <c r="E5397" s="939">
        <f t="shared" si="1048"/>
        <v>413.4</v>
      </c>
      <c r="F5397" s="939">
        <f t="shared" si="1048"/>
        <v>194.79999999999998</v>
      </c>
      <c r="G5397" s="939">
        <f t="shared" si="1048"/>
        <v>786</v>
      </c>
      <c r="H5397" s="939">
        <f t="shared" si="1048"/>
        <v>338</v>
      </c>
      <c r="I5397" s="939">
        <f t="shared" si="1048"/>
        <v>68.099999999999994</v>
      </c>
      <c r="J5397" s="939">
        <f t="shared" si="1048"/>
        <v>83.38000000000001</v>
      </c>
      <c r="K5397" s="939">
        <f t="shared" si="1048"/>
        <v>11.270000000000003</v>
      </c>
      <c r="L5397" s="939">
        <f t="shared" si="1048"/>
        <v>5.5900000000000007</v>
      </c>
      <c r="M5397" s="965">
        <f t="shared" si="1047"/>
        <v>8.4300000000000015</v>
      </c>
      <c r="N5397" s="940"/>
      <c r="O5397" s="939"/>
      <c r="P5397" s="399"/>
    </row>
    <row r="5398" spans="1:17" ht="15" thickBot="1" x14ac:dyDescent="0.4">
      <c r="A5398" s="938" t="s">
        <v>18</v>
      </c>
      <c r="B5398" s="941">
        <f t="shared" ref="B5398:L5398" si="1049">AVERAGE(B5387:B5396)</f>
        <v>36.929999999999993</v>
      </c>
      <c r="C5398" s="941">
        <f t="shared" si="1049"/>
        <v>30.947999999999997</v>
      </c>
      <c r="D5398" s="941">
        <f t="shared" si="1049"/>
        <v>31.23</v>
      </c>
      <c r="E5398" s="941">
        <f t="shared" si="1049"/>
        <v>41.339999999999996</v>
      </c>
      <c r="F5398" s="941">
        <f t="shared" si="1049"/>
        <v>19.479999999999997</v>
      </c>
      <c r="G5398" s="941">
        <f t="shared" si="1049"/>
        <v>78.599999999999994</v>
      </c>
      <c r="H5398" s="941">
        <f t="shared" si="1049"/>
        <v>33.799999999999997</v>
      </c>
      <c r="I5398" s="941">
        <f t="shared" si="1049"/>
        <v>6.81</v>
      </c>
      <c r="J5398" s="941">
        <f t="shared" si="1049"/>
        <v>8.338000000000001</v>
      </c>
      <c r="K5398" s="941">
        <f t="shared" si="1049"/>
        <v>1.1270000000000002</v>
      </c>
      <c r="L5398" s="941">
        <f t="shared" si="1049"/>
        <v>0.55900000000000005</v>
      </c>
      <c r="M5398" s="965">
        <f t="shared" si="1047"/>
        <v>0.84300000000000019</v>
      </c>
      <c r="N5398" s="942"/>
      <c r="O5398" s="941"/>
      <c r="P5398" s="399"/>
    </row>
    <row r="5399" spans="1:17" ht="15.5" x14ac:dyDescent="0.35">
      <c r="A5399" s="962">
        <v>11</v>
      </c>
      <c r="B5399" s="434">
        <v>36.44</v>
      </c>
      <c r="C5399" s="557">
        <v>32.08</v>
      </c>
      <c r="D5399" s="484">
        <v>32.08</v>
      </c>
      <c r="E5399" s="944">
        <v>40.200000000000003</v>
      </c>
      <c r="F5399" s="944">
        <v>21.2</v>
      </c>
      <c r="G5399" s="557">
        <v>88</v>
      </c>
      <c r="H5399" s="557">
        <v>48</v>
      </c>
      <c r="I5399" s="484">
        <v>5</v>
      </c>
      <c r="J5399" s="557">
        <v>5.42</v>
      </c>
      <c r="K5399" s="557">
        <v>1.37</v>
      </c>
      <c r="L5399" s="434">
        <v>0.52</v>
      </c>
      <c r="M5399" s="965">
        <f t="shared" si="1047"/>
        <v>0.94500000000000006</v>
      </c>
      <c r="N5399" s="484">
        <v>10.1</v>
      </c>
      <c r="O5399" s="947">
        <v>6.7</v>
      </c>
      <c r="P5399" s="399"/>
    </row>
    <row r="5400" spans="1:17" ht="15.5" x14ac:dyDescent="0.35">
      <c r="A5400" s="968">
        <v>12</v>
      </c>
      <c r="B5400" s="434">
        <v>28.56</v>
      </c>
      <c r="C5400" s="557">
        <v>30.52</v>
      </c>
      <c r="D5400" s="484">
        <v>31.48</v>
      </c>
      <c r="E5400" s="944">
        <v>38.200000000000003</v>
      </c>
      <c r="F5400" s="557">
        <v>20.2</v>
      </c>
      <c r="G5400" s="557">
        <v>96</v>
      </c>
      <c r="H5400" s="557">
        <v>50</v>
      </c>
      <c r="I5400" s="484">
        <v>3.5</v>
      </c>
      <c r="J5400" s="557">
        <v>8.42</v>
      </c>
      <c r="K5400" s="557">
        <v>0.93</v>
      </c>
      <c r="L5400" s="434">
        <v>0.48</v>
      </c>
      <c r="M5400" s="965">
        <f t="shared" si="1047"/>
        <v>0.70500000000000007</v>
      </c>
      <c r="N5400" s="484">
        <v>3</v>
      </c>
      <c r="O5400" s="947">
        <v>6</v>
      </c>
      <c r="P5400" s="399"/>
      <c r="Q5400" s="328"/>
    </row>
    <row r="5401" spans="1:17" ht="15.5" x14ac:dyDescent="0.35">
      <c r="A5401" s="968">
        <v>13</v>
      </c>
      <c r="B5401" s="557">
        <v>31.28</v>
      </c>
      <c r="C5401" s="557">
        <v>29.8</v>
      </c>
      <c r="D5401" s="484">
        <v>30.28</v>
      </c>
      <c r="E5401" s="944">
        <v>37.200000000000003</v>
      </c>
      <c r="F5401" s="944">
        <v>21.2</v>
      </c>
      <c r="G5401" s="557">
        <v>92</v>
      </c>
      <c r="H5401" s="557">
        <v>41</v>
      </c>
      <c r="I5401" s="484">
        <v>4.5</v>
      </c>
      <c r="J5401" s="557">
        <v>7.4</v>
      </c>
      <c r="K5401" s="557">
        <v>0.99</v>
      </c>
      <c r="L5401" s="434">
        <v>0.55000000000000004</v>
      </c>
      <c r="M5401" s="965">
        <f t="shared" si="1047"/>
        <v>0.77</v>
      </c>
      <c r="N5401" s="484">
        <v>6.1</v>
      </c>
      <c r="O5401" s="947">
        <v>0</v>
      </c>
      <c r="P5401" s="399"/>
    </row>
    <row r="5402" spans="1:17" ht="15.5" x14ac:dyDescent="0.35">
      <c r="A5402" s="968">
        <v>14</v>
      </c>
      <c r="B5402" s="557">
        <v>34.520000000000003</v>
      </c>
      <c r="C5402" s="434">
        <v>30.16</v>
      </c>
      <c r="D5402" s="484">
        <v>30.2</v>
      </c>
      <c r="E5402" s="944">
        <v>40.200000000000003</v>
      </c>
      <c r="F5402" s="944">
        <v>19.2</v>
      </c>
      <c r="G5402" s="557">
        <v>92</v>
      </c>
      <c r="H5402" s="557">
        <v>36</v>
      </c>
      <c r="I5402" s="484">
        <v>7</v>
      </c>
      <c r="J5402" s="434">
        <v>7.92</v>
      </c>
      <c r="K5402" s="557">
        <v>0.91</v>
      </c>
      <c r="L5402" s="434">
        <v>0.39</v>
      </c>
      <c r="M5402" s="965">
        <f t="shared" si="1047"/>
        <v>0.65</v>
      </c>
      <c r="N5402" s="484">
        <v>10.1</v>
      </c>
      <c r="O5402" s="947">
        <v>0</v>
      </c>
      <c r="P5402" s="399"/>
    </row>
    <row r="5403" spans="1:17" ht="15.5" x14ac:dyDescent="0.35">
      <c r="A5403" s="968">
        <v>15</v>
      </c>
      <c r="B5403" s="944">
        <v>36.159999999999997</v>
      </c>
      <c r="C5403" s="434">
        <v>30.2</v>
      </c>
      <c r="D5403" s="484">
        <v>30.48</v>
      </c>
      <c r="E5403" s="944">
        <v>42</v>
      </c>
      <c r="F5403" s="944">
        <v>17</v>
      </c>
      <c r="G5403" s="557">
        <v>83</v>
      </c>
      <c r="H5403" s="557">
        <v>29</v>
      </c>
      <c r="I5403" s="484">
        <v>7.8</v>
      </c>
      <c r="J5403" s="557">
        <v>7.24</v>
      </c>
      <c r="K5403" s="557">
        <v>0.97</v>
      </c>
      <c r="L5403" s="434">
        <v>0.33</v>
      </c>
      <c r="M5403" s="965">
        <f t="shared" si="1047"/>
        <v>0.65</v>
      </c>
      <c r="N5403" s="970">
        <v>10.1</v>
      </c>
      <c r="O5403" s="947">
        <v>0</v>
      </c>
      <c r="P5403" s="399"/>
    </row>
    <row r="5404" spans="1:17" ht="15.5" x14ac:dyDescent="0.35">
      <c r="A5404" s="968">
        <v>16</v>
      </c>
      <c r="B5404" s="557">
        <v>36.520000000000003</v>
      </c>
      <c r="C5404" s="557">
        <v>30.88</v>
      </c>
      <c r="D5404" s="484">
        <v>30.92</v>
      </c>
      <c r="E5404" s="944">
        <v>43</v>
      </c>
      <c r="F5404" s="557">
        <v>21.2</v>
      </c>
      <c r="G5404" s="557">
        <v>72</v>
      </c>
      <c r="H5404" s="557">
        <v>32</v>
      </c>
      <c r="I5404" s="484">
        <v>7.7</v>
      </c>
      <c r="J5404" s="557">
        <v>9.8000000000000007</v>
      </c>
      <c r="K5404" s="557">
        <v>1.18</v>
      </c>
      <c r="L5404" s="434">
        <v>1.1499999999999999</v>
      </c>
      <c r="M5404" s="965">
        <f t="shared" si="1047"/>
        <v>1.165</v>
      </c>
      <c r="N5404" s="970">
        <v>6.2</v>
      </c>
      <c r="O5404" s="947">
        <v>0</v>
      </c>
      <c r="P5404" s="399"/>
    </row>
    <row r="5405" spans="1:17" ht="15.5" x14ac:dyDescent="0.35">
      <c r="A5405" s="968">
        <v>17</v>
      </c>
      <c r="B5405" s="434">
        <v>38.92</v>
      </c>
      <c r="C5405" s="434">
        <v>31.36</v>
      </c>
      <c r="D5405" s="484">
        <v>31.32</v>
      </c>
      <c r="E5405" s="557">
        <v>41.2</v>
      </c>
      <c r="F5405" s="944">
        <v>21</v>
      </c>
      <c r="G5405" s="557">
        <v>80</v>
      </c>
      <c r="H5405" s="557">
        <v>57</v>
      </c>
      <c r="I5405" s="484">
        <v>7.5</v>
      </c>
      <c r="J5405" s="434">
        <v>7.2</v>
      </c>
      <c r="K5405" s="557">
        <v>1.1000000000000001</v>
      </c>
      <c r="L5405" s="434">
        <v>0.33</v>
      </c>
      <c r="M5405" s="965">
        <f t="shared" si="1047"/>
        <v>0.71500000000000008</v>
      </c>
      <c r="N5405" s="970">
        <v>8</v>
      </c>
      <c r="O5405" s="947">
        <v>0</v>
      </c>
      <c r="P5405" s="399"/>
    </row>
    <row r="5406" spans="1:17" ht="15.5" x14ac:dyDescent="0.35">
      <c r="A5406" s="968">
        <v>18</v>
      </c>
      <c r="B5406" s="434">
        <v>39.28</v>
      </c>
      <c r="C5406" s="434">
        <v>32.04</v>
      </c>
      <c r="D5406" s="484">
        <v>31.08</v>
      </c>
      <c r="E5406" s="944">
        <v>42</v>
      </c>
      <c r="F5406" s="944">
        <v>20.2</v>
      </c>
      <c r="G5406" s="557">
        <v>88</v>
      </c>
      <c r="H5406" s="557">
        <v>53</v>
      </c>
      <c r="I5406" s="944">
        <v>8.5</v>
      </c>
      <c r="J5406" s="557">
        <v>10.58</v>
      </c>
      <c r="K5406" s="557">
        <v>1.28</v>
      </c>
      <c r="L5406" s="434">
        <v>0.45</v>
      </c>
      <c r="M5406" s="965">
        <f t="shared" si="1047"/>
        <v>0.86499999999999999</v>
      </c>
      <c r="N5406" s="970">
        <v>9.25</v>
      </c>
      <c r="O5406" s="947">
        <v>0</v>
      </c>
      <c r="P5406" s="399"/>
    </row>
    <row r="5407" spans="1:17" ht="15.5" x14ac:dyDescent="0.35">
      <c r="A5407" s="968">
        <v>19</v>
      </c>
      <c r="B5407" s="557">
        <v>39.32</v>
      </c>
      <c r="C5407" s="557">
        <v>31.56</v>
      </c>
      <c r="D5407" s="484">
        <v>31.6</v>
      </c>
      <c r="E5407" s="944">
        <v>40.4</v>
      </c>
      <c r="F5407" s="944">
        <v>19</v>
      </c>
      <c r="G5407" s="557">
        <v>74</v>
      </c>
      <c r="H5407" s="557">
        <v>25</v>
      </c>
      <c r="I5407" s="944">
        <v>7.5</v>
      </c>
      <c r="J5407" s="434">
        <v>7.76</v>
      </c>
      <c r="K5407" s="557">
        <v>1.04</v>
      </c>
      <c r="L5407" s="434">
        <v>0.64</v>
      </c>
      <c r="M5407" s="965">
        <f t="shared" si="1047"/>
        <v>0.84000000000000008</v>
      </c>
      <c r="N5407" s="970">
        <v>9</v>
      </c>
      <c r="O5407" s="947">
        <v>0</v>
      </c>
      <c r="P5407" s="399"/>
    </row>
    <row r="5408" spans="1:17" ht="16" thickBot="1" x14ac:dyDescent="0.4">
      <c r="A5408" s="969">
        <v>20</v>
      </c>
      <c r="B5408" s="557">
        <v>38.72</v>
      </c>
      <c r="C5408" s="557">
        <v>32.32</v>
      </c>
      <c r="D5408" s="484">
        <v>32.04</v>
      </c>
      <c r="E5408" s="944">
        <v>39.200000000000003</v>
      </c>
      <c r="F5408" s="944">
        <v>19.399999999999999</v>
      </c>
      <c r="G5408" s="557">
        <v>80</v>
      </c>
      <c r="H5408" s="557">
        <v>36</v>
      </c>
      <c r="I5408" s="944">
        <v>7.9</v>
      </c>
      <c r="J5408" s="434">
        <v>7.82</v>
      </c>
      <c r="K5408" s="434">
        <v>1.02</v>
      </c>
      <c r="L5408" s="434">
        <v>0.36</v>
      </c>
      <c r="M5408" s="965">
        <f t="shared" si="1047"/>
        <v>0.69</v>
      </c>
      <c r="N5408" s="970">
        <v>8.3000000000000007</v>
      </c>
      <c r="O5408" s="947">
        <v>0</v>
      </c>
      <c r="P5408" s="399"/>
    </row>
    <row r="5409" spans="1:16" ht="15" thickBot="1" x14ac:dyDescent="0.4">
      <c r="A5409" s="938" t="s">
        <v>16</v>
      </c>
      <c r="B5409" s="945">
        <f t="shared" ref="B5409:L5409" si="1050">SUM(B5399:B5408)</f>
        <v>359.72</v>
      </c>
      <c r="C5409" s="945">
        <f t="shared" si="1050"/>
        <v>310.91999999999996</v>
      </c>
      <c r="D5409" s="945">
        <f t="shared" si="1050"/>
        <v>311.48</v>
      </c>
      <c r="E5409" s="945">
        <f t="shared" si="1050"/>
        <v>403.59999999999997</v>
      </c>
      <c r="F5409" s="945">
        <f t="shared" si="1050"/>
        <v>199.6</v>
      </c>
      <c r="G5409" s="945">
        <f t="shared" si="1050"/>
        <v>845</v>
      </c>
      <c r="H5409" s="945">
        <f t="shared" si="1050"/>
        <v>407</v>
      </c>
      <c r="I5409" s="945">
        <f t="shared" si="1050"/>
        <v>66.900000000000006</v>
      </c>
      <c r="J5409" s="945">
        <f t="shared" si="1050"/>
        <v>79.56</v>
      </c>
      <c r="K5409" s="945">
        <f t="shared" si="1050"/>
        <v>10.79</v>
      </c>
      <c r="L5409" s="945">
        <f t="shared" si="1050"/>
        <v>5.2</v>
      </c>
      <c r="M5409" s="965">
        <f t="shared" si="1047"/>
        <v>7.9949999999999992</v>
      </c>
      <c r="N5409" s="945"/>
      <c r="O5409" s="945"/>
      <c r="P5409" s="399"/>
    </row>
    <row r="5410" spans="1:16" ht="15" thickBot="1" x14ac:dyDescent="0.4">
      <c r="A5410" s="938" t="s">
        <v>18</v>
      </c>
      <c r="B5410" s="435">
        <f t="shared" ref="B5410:L5410" si="1051">AVERAGE(B5399:B5408)</f>
        <v>35.972000000000001</v>
      </c>
      <c r="C5410" s="435">
        <f t="shared" si="1051"/>
        <v>31.091999999999995</v>
      </c>
      <c r="D5410" s="435">
        <f t="shared" si="1051"/>
        <v>31.148000000000003</v>
      </c>
      <c r="E5410" s="435">
        <f t="shared" si="1051"/>
        <v>40.36</v>
      </c>
      <c r="F5410" s="435">
        <f t="shared" si="1051"/>
        <v>19.96</v>
      </c>
      <c r="G5410" s="435">
        <f t="shared" si="1051"/>
        <v>84.5</v>
      </c>
      <c r="H5410" s="435">
        <f t="shared" si="1051"/>
        <v>40.700000000000003</v>
      </c>
      <c r="I5410" s="435">
        <f t="shared" si="1051"/>
        <v>6.69</v>
      </c>
      <c r="J5410" s="435">
        <f t="shared" si="1051"/>
        <v>7.9560000000000004</v>
      </c>
      <c r="K5410" s="435">
        <f t="shared" si="1051"/>
        <v>1.079</v>
      </c>
      <c r="L5410" s="435">
        <f t="shared" si="1051"/>
        <v>0.52</v>
      </c>
      <c r="M5410" s="965">
        <f t="shared" si="1047"/>
        <v>0.79949999999999999</v>
      </c>
      <c r="N5410" s="435"/>
      <c r="O5410" s="435"/>
      <c r="P5410" s="399"/>
    </row>
    <row r="5411" spans="1:16" ht="15.5" x14ac:dyDescent="0.35">
      <c r="A5411" s="946">
        <v>21</v>
      </c>
      <c r="B5411" s="557">
        <v>36.159999999999997</v>
      </c>
      <c r="C5411" s="434">
        <v>32.08</v>
      </c>
      <c r="D5411" s="484">
        <v>32.04</v>
      </c>
      <c r="E5411" s="944">
        <v>41</v>
      </c>
      <c r="F5411" s="944">
        <v>19.2</v>
      </c>
      <c r="G5411" s="557">
        <v>83</v>
      </c>
      <c r="H5411" s="557">
        <v>32</v>
      </c>
      <c r="I5411" s="557">
        <v>7.8</v>
      </c>
      <c r="J5411" s="557">
        <v>10.44</v>
      </c>
      <c r="K5411" s="557">
        <v>0.99</v>
      </c>
      <c r="L5411" s="557">
        <v>0.15</v>
      </c>
      <c r="M5411" s="965">
        <f t="shared" si="1047"/>
        <v>0.56999999999999995</v>
      </c>
      <c r="N5411" s="511">
        <v>8</v>
      </c>
      <c r="O5411" s="947">
        <v>0</v>
      </c>
      <c r="P5411" s="399"/>
    </row>
    <row r="5412" spans="1:16" ht="15.5" x14ac:dyDescent="0.35">
      <c r="A5412" s="948">
        <v>22</v>
      </c>
      <c r="B5412" s="434">
        <v>39.24</v>
      </c>
      <c r="C5412" s="434">
        <v>32.36</v>
      </c>
      <c r="D5412" s="484">
        <v>32.119999999999997</v>
      </c>
      <c r="E5412" s="944">
        <v>43</v>
      </c>
      <c r="F5412" s="944">
        <v>20.2</v>
      </c>
      <c r="G5412" s="557">
        <v>76</v>
      </c>
      <c r="H5412" s="557">
        <v>34</v>
      </c>
      <c r="I5412" s="557">
        <v>7.8</v>
      </c>
      <c r="J5412" s="434">
        <v>8.6</v>
      </c>
      <c r="K5412" s="557">
        <v>1.0900000000000001</v>
      </c>
      <c r="L5412" s="557">
        <v>0.38</v>
      </c>
      <c r="M5412" s="965">
        <f t="shared" si="1047"/>
        <v>0.7350000000000001</v>
      </c>
      <c r="N5412" s="511">
        <v>8</v>
      </c>
      <c r="O5412" s="947">
        <v>0</v>
      </c>
      <c r="P5412" s="399"/>
    </row>
    <row r="5413" spans="1:16" ht="15.5" x14ac:dyDescent="0.35">
      <c r="A5413" s="948">
        <v>23</v>
      </c>
      <c r="B5413" s="557">
        <v>38.68</v>
      </c>
      <c r="C5413" s="557">
        <v>32.840000000000003</v>
      </c>
      <c r="D5413" s="484">
        <v>32.32</v>
      </c>
      <c r="E5413" s="944">
        <v>42.2</v>
      </c>
      <c r="F5413" s="498">
        <v>21.6</v>
      </c>
      <c r="G5413" s="557">
        <v>59</v>
      </c>
      <c r="H5413" s="557">
        <v>31</v>
      </c>
      <c r="I5413" s="557">
        <v>6.7</v>
      </c>
      <c r="J5413" s="557">
        <v>7.2</v>
      </c>
      <c r="K5413" s="557">
        <v>1.1000000000000001</v>
      </c>
      <c r="L5413" s="557">
        <v>0.26</v>
      </c>
      <c r="M5413" s="965">
        <f t="shared" si="1047"/>
        <v>0.68</v>
      </c>
      <c r="N5413" s="511">
        <v>9</v>
      </c>
      <c r="O5413" s="947">
        <v>0</v>
      </c>
      <c r="P5413" s="399"/>
    </row>
    <row r="5414" spans="1:16" ht="15.5" x14ac:dyDescent="0.35">
      <c r="A5414" s="948">
        <v>24</v>
      </c>
      <c r="B5414" s="557">
        <v>41.12</v>
      </c>
      <c r="C5414" s="557">
        <v>33.32</v>
      </c>
      <c r="D5414" s="484">
        <v>32.68</v>
      </c>
      <c r="E5414" s="944">
        <v>43</v>
      </c>
      <c r="F5414" s="944">
        <v>21.2</v>
      </c>
      <c r="G5414" s="557">
        <v>84</v>
      </c>
      <c r="H5414" s="557">
        <v>33</v>
      </c>
      <c r="I5414" s="944">
        <v>8.6</v>
      </c>
      <c r="J5414" s="557">
        <v>8.6999999999999993</v>
      </c>
      <c r="K5414" s="557">
        <v>1.06</v>
      </c>
      <c r="L5414" s="434">
        <v>0.51</v>
      </c>
      <c r="M5414" s="965">
        <f t="shared" si="1047"/>
        <v>0.78500000000000003</v>
      </c>
      <c r="N5414" s="511">
        <v>9.3000000000000007</v>
      </c>
      <c r="O5414" s="947">
        <v>0</v>
      </c>
      <c r="P5414" s="399"/>
    </row>
    <row r="5415" spans="1:16" ht="15.5" x14ac:dyDescent="0.35">
      <c r="A5415" s="948">
        <v>25</v>
      </c>
      <c r="B5415" s="434">
        <v>40</v>
      </c>
      <c r="C5415" s="557">
        <v>33.56</v>
      </c>
      <c r="D5415" s="484">
        <v>33.04</v>
      </c>
      <c r="E5415" s="944">
        <v>43</v>
      </c>
      <c r="F5415" s="944">
        <v>22.2</v>
      </c>
      <c r="G5415" s="557">
        <v>80</v>
      </c>
      <c r="H5415" s="557">
        <v>36</v>
      </c>
      <c r="I5415" s="944">
        <v>8</v>
      </c>
      <c r="J5415" s="557">
        <v>8.3000000000000007</v>
      </c>
      <c r="K5415" s="557">
        <v>1.23</v>
      </c>
      <c r="L5415" s="434">
        <v>0.18</v>
      </c>
      <c r="M5415" s="965">
        <f t="shared" si="1047"/>
        <v>0.70499999999999996</v>
      </c>
      <c r="N5415" s="511">
        <v>8.1999999999999993</v>
      </c>
      <c r="O5415" s="947">
        <v>0</v>
      </c>
      <c r="P5415" s="399"/>
    </row>
    <row r="5416" spans="1:16" ht="15.5" x14ac:dyDescent="0.35">
      <c r="A5416" s="948">
        <v>26</v>
      </c>
      <c r="B5416" s="557">
        <v>40.68</v>
      </c>
      <c r="C5416" s="557">
        <v>33.56</v>
      </c>
      <c r="D5416" s="484">
        <v>32.92</v>
      </c>
      <c r="E5416" s="944">
        <v>40.200000000000003</v>
      </c>
      <c r="F5416" s="557">
        <v>22</v>
      </c>
      <c r="G5416" s="557">
        <v>84</v>
      </c>
      <c r="H5416" s="557">
        <v>34</v>
      </c>
      <c r="I5416" s="944">
        <v>9.5</v>
      </c>
      <c r="J5416" s="434">
        <v>9.6999999999999993</v>
      </c>
      <c r="K5416" s="434">
        <v>1.34</v>
      </c>
      <c r="L5416" s="434">
        <v>1.46</v>
      </c>
      <c r="M5416" s="965">
        <f t="shared" si="1047"/>
        <v>1.4</v>
      </c>
      <c r="N5416" s="511">
        <v>9.1</v>
      </c>
      <c r="O5416" s="947">
        <v>0</v>
      </c>
      <c r="P5416" s="399"/>
    </row>
    <row r="5417" spans="1:16" ht="15.5" x14ac:dyDescent="0.35">
      <c r="A5417" s="948">
        <v>27</v>
      </c>
      <c r="B5417" s="557">
        <v>41.68</v>
      </c>
      <c r="C5417" s="557">
        <v>34.28</v>
      </c>
      <c r="D5417" s="484">
        <v>33.479999999999997</v>
      </c>
      <c r="E5417" s="944">
        <v>41</v>
      </c>
      <c r="F5417" s="944">
        <v>23.2</v>
      </c>
      <c r="G5417" s="557">
        <v>85</v>
      </c>
      <c r="H5417" s="557">
        <v>34</v>
      </c>
      <c r="I5417" s="944">
        <v>6</v>
      </c>
      <c r="J5417" s="557">
        <v>8</v>
      </c>
      <c r="K5417" s="434">
        <v>1.34</v>
      </c>
      <c r="L5417" s="434">
        <v>1.62</v>
      </c>
      <c r="M5417" s="965">
        <f t="shared" si="1047"/>
        <v>1.48</v>
      </c>
      <c r="N5417" s="511">
        <v>9.3000000000000007</v>
      </c>
      <c r="O5417" s="947">
        <v>0</v>
      </c>
      <c r="P5417" s="399"/>
    </row>
    <row r="5418" spans="1:16" ht="15.5" x14ac:dyDescent="0.35">
      <c r="A5418" s="950">
        <v>28</v>
      </c>
      <c r="B5418" s="951">
        <v>41.68</v>
      </c>
      <c r="C5418" s="952">
        <v>34.64</v>
      </c>
      <c r="D5418" s="953">
        <v>33.44</v>
      </c>
      <c r="E5418" s="954">
        <v>43</v>
      </c>
      <c r="F5418" s="954">
        <v>22.8</v>
      </c>
      <c r="G5418" s="951">
        <v>73</v>
      </c>
      <c r="H5418" s="951">
        <v>27</v>
      </c>
      <c r="I5418" s="951">
        <v>3.9</v>
      </c>
      <c r="J5418" s="951">
        <v>6.54</v>
      </c>
      <c r="K5418" s="951">
        <v>1.22</v>
      </c>
      <c r="L5418" s="952">
        <v>0.4</v>
      </c>
      <c r="M5418" s="965">
        <f t="shared" si="1047"/>
        <v>0.81</v>
      </c>
      <c r="N5418" s="511">
        <v>10.35</v>
      </c>
      <c r="O5418" s="947">
        <v>0</v>
      </c>
      <c r="P5418" s="399"/>
    </row>
    <row r="5419" spans="1:16" ht="15.5" x14ac:dyDescent="0.35">
      <c r="A5419" s="957">
        <v>29</v>
      </c>
      <c r="B5419" s="951">
        <v>41.8</v>
      </c>
      <c r="C5419" s="952">
        <v>34.64</v>
      </c>
      <c r="D5419" s="953">
        <v>33.64</v>
      </c>
      <c r="E5419" s="954">
        <v>45</v>
      </c>
      <c r="F5419" s="954">
        <v>23</v>
      </c>
      <c r="G5419" s="951">
        <v>60</v>
      </c>
      <c r="H5419" s="951">
        <v>31</v>
      </c>
      <c r="I5419" s="951">
        <v>7.4</v>
      </c>
      <c r="J5419" s="951">
        <v>9.76</v>
      </c>
      <c r="K5419" s="951">
        <v>1.23</v>
      </c>
      <c r="L5419" s="952">
        <v>1.22</v>
      </c>
      <c r="M5419" s="965">
        <f t="shared" si="1047"/>
        <v>1.2250000000000001</v>
      </c>
      <c r="N5419" s="511">
        <v>11</v>
      </c>
      <c r="O5419" s="947">
        <v>0</v>
      </c>
      <c r="P5419" s="399"/>
    </row>
    <row r="5420" spans="1:16" ht="15.5" x14ac:dyDescent="0.35">
      <c r="A5420" s="957">
        <v>30</v>
      </c>
      <c r="B5420" s="951">
        <v>40.479999999999997</v>
      </c>
      <c r="C5420" s="952">
        <v>34.799999999999997</v>
      </c>
      <c r="D5420" s="953">
        <v>33.880000000000003</v>
      </c>
      <c r="E5420" s="954">
        <v>44.2</v>
      </c>
      <c r="F5420" s="954">
        <v>22.2</v>
      </c>
      <c r="G5420" s="951">
        <v>63</v>
      </c>
      <c r="H5420" s="951">
        <v>30</v>
      </c>
      <c r="I5420" s="951">
        <v>8.5</v>
      </c>
      <c r="J5420" s="951">
        <v>8.9600000000000009</v>
      </c>
      <c r="K5420" s="951">
        <v>1.41</v>
      </c>
      <c r="L5420" s="952">
        <v>1.36</v>
      </c>
      <c r="M5420" s="965">
        <f t="shared" si="1047"/>
        <v>1.385</v>
      </c>
      <c r="N5420" s="511">
        <v>10.5</v>
      </c>
      <c r="O5420" s="947">
        <v>0</v>
      </c>
      <c r="P5420" s="399"/>
    </row>
    <row r="5421" spans="1:16" ht="15.5" x14ac:dyDescent="0.35">
      <c r="A5421" s="957">
        <v>31</v>
      </c>
      <c r="B5421" s="951">
        <v>37.68</v>
      </c>
      <c r="C5421" s="952">
        <v>33.880000000000003</v>
      </c>
      <c r="D5421" s="953">
        <v>33.520000000000003</v>
      </c>
      <c r="E5421" s="954">
        <v>44.2</v>
      </c>
      <c r="F5421" s="954">
        <v>21.6</v>
      </c>
      <c r="G5421" s="951">
        <v>72</v>
      </c>
      <c r="H5421" s="951">
        <v>29</v>
      </c>
      <c r="I5421" s="951">
        <v>8</v>
      </c>
      <c r="J5421" s="951">
        <v>10.8</v>
      </c>
      <c r="K5421" s="951">
        <v>1.25</v>
      </c>
      <c r="L5421" s="952">
        <v>0.54</v>
      </c>
      <c r="M5421" s="965">
        <f t="shared" si="1047"/>
        <v>0.89500000000000002</v>
      </c>
      <c r="N5421" s="511">
        <v>10.1</v>
      </c>
      <c r="O5421" s="947">
        <v>0</v>
      </c>
      <c r="P5421" s="399"/>
    </row>
    <row r="5422" spans="1:16" x14ac:dyDescent="0.35">
      <c r="A5422" s="958" t="s">
        <v>16</v>
      </c>
      <c r="B5422" s="557">
        <f t="shared" ref="B5422:L5422" si="1052">SUM(B5411:B5421)</f>
        <v>439.20000000000005</v>
      </c>
      <c r="C5422" s="557">
        <f t="shared" si="1052"/>
        <v>369.96</v>
      </c>
      <c r="D5422" s="557">
        <f t="shared" si="1052"/>
        <v>363.07999999999993</v>
      </c>
      <c r="E5422" s="557">
        <f t="shared" si="1052"/>
        <v>469.79999999999995</v>
      </c>
      <c r="F5422" s="557">
        <f t="shared" si="1052"/>
        <v>239.2</v>
      </c>
      <c r="G5422" s="557">
        <f t="shared" si="1052"/>
        <v>819</v>
      </c>
      <c r="H5422" s="557">
        <f t="shared" si="1052"/>
        <v>351</v>
      </c>
      <c r="I5422" s="557">
        <f t="shared" si="1052"/>
        <v>82.2</v>
      </c>
      <c r="J5422" s="557">
        <f t="shared" si="1052"/>
        <v>97.000000000000014</v>
      </c>
      <c r="K5422" s="557">
        <f t="shared" si="1052"/>
        <v>13.260000000000002</v>
      </c>
      <c r="L5422" s="557">
        <f t="shared" si="1052"/>
        <v>8.0800000000000018</v>
      </c>
      <c r="M5422" s="965">
        <f t="shared" si="1047"/>
        <v>10.670000000000002</v>
      </c>
      <c r="N5422" s="557"/>
      <c r="O5422" s="557"/>
      <c r="P5422" s="399"/>
    </row>
    <row r="5423" spans="1:16" x14ac:dyDescent="0.35">
      <c r="A5423" s="958" t="s">
        <v>18</v>
      </c>
      <c r="B5423" s="434">
        <f t="shared" ref="B5423:L5423" si="1053">AVERAGE(B5411:B5421)</f>
        <v>39.927272727272729</v>
      </c>
      <c r="C5423" s="434">
        <f t="shared" si="1053"/>
        <v>33.632727272727273</v>
      </c>
      <c r="D5423" s="434">
        <f t="shared" si="1053"/>
        <v>33.007272727272721</v>
      </c>
      <c r="E5423" s="434">
        <f t="shared" si="1053"/>
        <v>42.709090909090904</v>
      </c>
      <c r="F5423" s="434">
        <f t="shared" si="1053"/>
        <v>21.745454545454546</v>
      </c>
      <c r="G5423" s="434">
        <f t="shared" si="1053"/>
        <v>74.454545454545453</v>
      </c>
      <c r="H5423" s="434">
        <f t="shared" si="1053"/>
        <v>31.90909090909091</v>
      </c>
      <c r="I5423" s="434">
        <f t="shared" si="1053"/>
        <v>7.4727272727272727</v>
      </c>
      <c r="J5423" s="434">
        <f t="shared" si="1053"/>
        <v>8.8181818181818201</v>
      </c>
      <c r="K5423" s="434">
        <f t="shared" si="1053"/>
        <v>1.2054545454545456</v>
      </c>
      <c r="L5423" s="434">
        <f t="shared" si="1053"/>
        <v>0.73454545454545472</v>
      </c>
      <c r="M5423" s="965">
        <f t="shared" si="1047"/>
        <v>0.9700000000000002</v>
      </c>
      <c r="N5423" s="434"/>
      <c r="O5423" s="434"/>
      <c r="P5423" s="399"/>
    </row>
    <row r="5424" spans="1:16" x14ac:dyDescent="0.35">
      <c r="A5424" s="960" t="s">
        <v>20</v>
      </c>
      <c r="B5424" s="944">
        <f t="shared" ref="B5424:L5424" si="1054">B5422+B5409+B5397</f>
        <v>1168.22</v>
      </c>
      <c r="C5424" s="944">
        <f t="shared" si="1054"/>
        <v>990.3599999999999</v>
      </c>
      <c r="D5424" s="944">
        <f t="shared" si="1054"/>
        <v>986.8599999999999</v>
      </c>
      <c r="E5424" s="944">
        <f t="shared" si="1054"/>
        <v>1286.7999999999997</v>
      </c>
      <c r="F5424" s="944">
        <f t="shared" si="1054"/>
        <v>633.59999999999991</v>
      </c>
      <c r="G5424" s="944">
        <f t="shared" si="1054"/>
        <v>2450</v>
      </c>
      <c r="H5424" s="944">
        <f t="shared" si="1054"/>
        <v>1096</v>
      </c>
      <c r="I5424" s="944">
        <f t="shared" si="1054"/>
        <v>217.20000000000002</v>
      </c>
      <c r="J5424" s="944">
        <f t="shared" si="1054"/>
        <v>259.94</v>
      </c>
      <c r="K5424" s="944">
        <f t="shared" si="1054"/>
        <v>35.320000000000007</v>
      </c>
      <c r="L5424" s="944">
        <f t="shared" si="1054"/>
        <v>18.87</v>
      </c>
      <c r="M5424" s="965">
        <f t="shared" si="1047"/>
        <v>27.095000000000006</v>
      </c>
      <c r="N5424" s="944"/>
      <c r="O5424" s="944">
        <v>12.7</v>
      </c>
      <c r="P5424" s="399"/>
    </row>
    <row r="5425" spans="1:16" x14ac:dyDescent="0.35">
      <c r="A5425" s="960" t="s">
        <v>21</v>
      </c>
      <c r="B5425" s="434">
        <f t="shared" ref="B5425:L5425" si="1055">B5424/31</f>
        <v>37.684516129032261</v>
      </c>
      <c r="C5425" s="434">
        <f t="shared" si="1055"/>
        <v>31.947096774193547</v>
      </c>
      <c r="D5425" s="434">
        <f t="shared" si="1055"/>
        <v>31.834193548387095</v>
      </c>
      <c r="E5425" s="434">
        <f t="shared" si="1055"/>
        <v>41.50967741935483</v>
      </c>
      <c r="F5425" s="434">
        <f t="shared" si="1055"/>
        <v>20.43870967741935</v>
      </c>
      <c r="G5425" s="434">
        <f t="shared" si="1055"/>
        <v>79.032258064516128</v>
      </c>
      <c r="H5425" s="434">
        <f t="shared" si="1055"/>
        <v>35.354838709677416</v>
      </c>
      <c r="I5425" s="434">
        <f t="shared" si="1055"/>
        <v>7.0064516129032262</v>
      </c>
      <c r="J5425" s="434">
        <f t="shared" si="1055"/>
        <v>8.3851612903225803</v>
      </c>
      <c r="K5425" s="434">
        <f t="shared" si="1055"/>
        <v>1.1393548387096777</v>
      </c>
      <c r="L5425" s="434">
        <f t="shared" si="1055"/>
        <v>0.60870967741935489</v>
      </c>
      <c r="M5425" s="965">
        <f t="shared" si="1047"/>
        <v>0.87403225806451634</v>
      </c>
      <c r="N5425" s="944">
        <v>8.8000000000000007</v>
      </c>
      <c r="O5425" s="434"/>
      <c r="P5425" s="399"/>
    </row>
    <row r="5426" spans="1:16" x14ac:dyDescent="0.35">
      <c r="A5426" s="1414"/>
      <c r="B5426" s="1415"/>
      <c r="C5426" s="1415"/>
      <c r="D5426" s="1415"/>
      <c r="E5426" s="1415"/>
      <c r="F5426" s="1415"/>
      <c r="G5426" s="1415"/>
      <c r="H5426" s="1415"/>
      <c r="I5426" s="1415"/>
      <c r="J5426" s="1415"/>
      <c r="K5426" s="1415"/>
      <c r="L5426" s="1415"/>
      <c r="M5426" s="1416"/>
      <c r="N5426" s="1416"/>
      <c r="O5426" s="1415"/>
      <c r="P5426" s="360"/>
    </row>
    <row r="5427" spans="1:16" x14ac:dyDescent="0.35">
      <c r="A5427" s="1414"/>
      <c r="B5427" s="1415"/>
      <c r="C5427" s="1415"/>
      <c r="D5427" s="1415"/>
      <c r="E5427" s="1415"/>
      <c r="F5427" s="1415"/>
      <c r="G5427" s="1415"/>
      <c r="H5427" s="1415"/>
      <c r="I5427" s="1415"/>
      <c r="J5427" s="1415"/>
      <c r="K5427" s="1415"/>
      <c r="L5427" s="1415"/>
      <c r="M5427" s="1416"/>
      <c r="N5427" s="1416"/>
      <c r="O5427" s="1415"/>
      <c r="P5427" s="360"/>
    </row>
    <row r="5428" spans="1:16" ht="20.5" x14ac:dyDescent="0.35">
      <c r="A5428" s="1626" t="s">
        <v>490</v>
      </c>
      <c r="B5428" s="1626"/>
      <c r="C5428" s="1626"/>
      <c r="D5428" s="1626"/>
      <c r="E5428" s="1626"/>
      <c r="F5428" s="1626"/>
      <c r="G5428" s="1626"/>
      <c r="H5428" s="1626"/>
      <c r="I5428" s="1626"/>
      <c r="J5428" s="1626"/>
      <c r="K5428" s="1626"/>
      <c r="L5428" s="1626"/>
      <c r="M5428" s="1626"/>
      <c r="N5428" s="1626"/>
      <c r="O5428" s="1626"/>
      <c r="P5428" s="1626"/>
    </row>
    <row r="5429" spans="1:16" ht="15" customHeight="1" x14ac:dyDescent="0.35">
      <c r="A5429" s="1498" t="s">
        <v>1</v>
      </c>
      <c r="B5429" s="1482" t="s">
        <v>23</v>
      </c>
      <c r="C5429" s="1484"/>
      <c r="D5429" s="1483"/>
      <c r="E5429" s="1482" t="s">
        <v>24</v>
      </c>
      <c r="F5429" s="1483"/>
      <c r="G5429" s="1482" t="s">
        <v>4</v>
      </c>
      <c r="H5429" s="1483"/>
      <c r="I5429" s="1443" t="s">
        <v>5</v>
      </c>
      <c r="J5429" s="1445"/>
      <c r="K5429" s="1443" t="s">
        <v>6</v>
      </c>
      <c r="L5429" s="1444"/>
      <c r="M5429" s="1445"/>
      <c r="N5429" s="24" t="s">
        <v>7</v>
      </c>
      <c r="O5429" s="1627" t="s">
        <v>8</v>
      </c>
      <c r="P5429" s="1629" t="s">
        <v>191</v>
      </c>
    </row>
    <row r="5430" spans="1:16" ht="28" x14ac:dyDescent="0.35">
      <c r="A5430" s="1498"/>
      <c r="B5430" s="24">
        <v>0.05</v>
      </c>
      <c r="C5430" s="24">
        <v>0.1</v>
      </c>
      <c r="D5430" s="24">
        <v>0.2</v>
      </c>
      <c r="E5430" s="24" t="s">
        <v>9</v>
      </c>
      <c r="F5430" s="24" t="s">
        <v>10</v>
      </c>
      <c r="G5430" s="24" t="s">
        <v>9</v>
      </c>
      <c r="H5430" s="24" t="s">
        <v>10</v>
      </c>
      <c r="I5430" s="24" t="s">
        <v>11</v>
      </c>
      <c r="J5430" s="24" t="s">
        <v>12</v>
      </c>
      <c r="K5430" s="25" t="s">
        <v>13</v>
      </c>
      <c r="L5430" s="25" t="s">
        <v>14</v>
      </c>
      <c r="M5430" s="25" t="s">
        <v>15</v>
      </c>
      <c r="N5430" s="25"/>
      <c r="O5430" s="1628"/>
      <c r="P5430" s="1630"/>
    </row>
    <row r="5431" spans="1:16" ht="15.5" x14ac:dyDescent="0.35">
      <c r="A5431" s="6">
        <v>1</v>
      </c>
      <c r="B5431" s="473">
        <v>39.76</v>
      </c>
      <c r="C5431" s="473">
        <v>34.28</v>
      </c>
      <c r="D5431" s="474">
        <v>33.56</v>
      </c>
      <c r="E5431" s="475">
        <v>43.2</v>
      </c>
      <c r="F5431" s="475">
        <v>22</v>
      </c>
      <c r="G5431" s="476">
        <v>76</v>
      </c>
      <c r="H5431" s="476">
        <v>32</v>
      </c>
      <c r="I5431" s="477">
        <v>5</v>
      </c>
      <c r="J5431" s="476">
        <v>9.94</v>
      </c>
      <c r="K5431" s="473">
        <v>1.18</v>
      </c>
      <c r="L5431" s="476">
        <v>0.78</v>
      </c>
      <c r="M5431" s="475">
        <f t="shared" ref="M5431:M5440" si="1056">AVERAGE(K5431:L5431)</f>
        <v>0.98</v>
      </c>
      <c r="N5431" s="477">
        <v>9</v>
      </c>
      <c r="O5431" s="478">
        <v>0</v>
      </c>
      <c r="P5431" s="479"/>
    </row>
    <row r="5432" spans="1:16" ht="15.5" x14ac:dyDescent="0.35">
      <c r="A5432" s="2">
        <v>2</v>
      </c>
      <c r="B5432" s="480">
        <v>40</v>
      </c>
      <c r="C5432" s="481">
        <v>34.840000000000003</v>
      </c>
      <c r="D5432" s="474">
        <v>33.72</v>
      </c>
      <c r="E5432" s="482">
        <v>43.2</v>
      </c>
      <c r="F5432" s="482">
        <v>23.8</v>
      </c>
      <c r="G5432" s="481">
        <v>80</v>
      </c>
      <c r="H5432" s="481">
        <v>37</v>
      </c>
      <c r="I5432" s="483">
        <v>6.9</v>
      </c>
      <c r="J5432" s="481">
        <v>6.9</v>
      </c>
      <c r="K5432" s="481">
        <v>1.42</v>
      </c>
      <c r="L5432" s="481">
        <v>0.55000000000000004</v>
      </c>
      <c r="M5432" s="475">
        <f t="shared" si="1056"/>
        <v>0.98499999999999999</v>
      </c>
      <c r="N5432" s="483">
        <v>8.4</v>
      </c>
      <c r="O5432" s="478">
        <v>0</v>
      </c>
      <c r="P5432" s="306"/>
    </row>
    <row r="5433" spans="1:16" ht="15.5" x14ac:dyDescent="0.35">
      <c r="A5433" s="2">
        <v>3</v>
      </c>
      <c r="B5433" s="480">
        <v>40.32</v>
      </c>
      <c r="C5433" s="480">
        <v>34.6</v>
      </c>
      <c r="D5433" s="474">
        <v>33.68</v>
      </c>
      <c r="E5433" s="482">
        <v>43</v>
      </c>
      <c r="F5433" s="482">
        <v>21.2</v>
      </c>
      <c r="G5433" s="481">
        <v>72</v>
      </c>
      <c r="H5433" s="481">
        <v>30</v>
      </c>
      <c r="I5433" s="483">
        <v>5.3</v>
      </c>
      <c r="J5433" s="481">
        <v>8.02</v>
      </c>
      <c r="K5433" s="480">
        <v>1.08</v>
      </c>
      <c r="L5433" s="480">
        <v>0.43</v>
      </c>
      <c r="M5433" s="475">
        <f t="shared" si="1056"/>
        <v>0.755</v>
      </c>
      <c r="N5433" s="483">
        <v>9.3000000000000007</v>
      </c>
      <c r="O5433" s="478">
        <v>0</v>
      </c>
      <c r="P5433" s="306"/>
    </row>
    <row r="5434" spans="1:16" ht="15.5" x14ac:dyDescent="0.35">
      <c r="A5434" s="2">
        <v>4</v>
      </c>
      <c r="B5434" s="480">
        <v>40.56</v>
      </c>
      <c r="C5434" s="482">
        <v>34.28</v>
      </c>
      <c r="D5434" s="474">
        <v>33.56</v>
      </c>
      <c r="E5434" s="482">
        <v>43</v>
      </c>
      <c r="F5434" s="482">
        <v>22</v>
      </c>
      <c r="G5434" s="481">
        <v>63</v>
      </c>
      <c r="H5434" s="481">
        <v>28</v>
      </c>
      <c r="I5434" s="483">
        <v>5.2</v>
      </c>
      <c r="J5434" s="481">
        <v>7.96</v>
      </c>
      <c r="K5434" s="481">
        <v>1.44</v>
      </c>
      <c r="L5434" s="480">
        <v>0.33</v>
      </c>
      <c r="M5434" s="475">
        <f t="shared" si="1056"/>
        <v>0.88500000000000001</v>
      </c>
      <c r="N5434" s="483">
        <v>10</v>
      </c>
      <c r="O5434" s="478">
        <v>0</v>
      </c>
      <c r="P5434" s="306"/>
    </row>
    <row r="5435" spans="1:16" ht="15.5" x14ac:dyDescent="0.35">
      <c r="A5435" s="2">
        <v>5</v>
      </c>
      <c r="B5435" s="480">
        <v>39</v>
      </c>
      <c r="C5435" s="481">
        <v>34.4</v>
      </c>
      <c r="D5435" s="474">
        <v>33.68</v>
      </c>
      <c r="E5435" s="482">
        <v>44</v>
      </c>
      <c r="F5435" s="481">
        <v>22.2</v>
      </c>
      <c r="G5435" s="481">
        <v>69</v>
      </c>
      <c r="H5435" s="481">
        <v>37</v>
      </c>
      <c r="I5435" s="483">
        <v>6.4</v>
      </c>
      <c r="J5435" s="481">
        <v>9.2799999999999994</v>
      </c>
      <c r="K5435" s="481">
        <v>1.24</v>
      </c>
      <c r="L5435" s="480">
        <v>0.34</v>
      </c>
      <c r="M5435" s="475">
        <f t="shared" si="1056"/>
        <v>0.79</v>
      </c>
      <c r="N5435" s="483">
        <v>8.3000000000000007</v>
      </c>
      <c r="O5435" s="478">
        <v>0</v>
      </c>
      <c r="P5435" s="306"/>
    </row>
    <row r="5436" spans="1:16" ht="15.5" x14ac:dyDescent="0.35">
      <c r="A5436" s="2">
        <v>6</v>
      </c>
      <c r="B5436" s="480">
        <v>40.76</v>
      </c>
      <c r="C5436" s="480">
        <v>34.479999999999997</v>
      </c>
      <c r="D5436" s="474">
        <v>33.64</v>
      </c>
      <c r="E5436" s="482">
        <v>42.2</v>
      </c>
      <c r="F5436" s="482">
        <v>21.2</v>
      </c>
      <c r="G5436" s="481">
        <v>62</v>
      </c>
      <c r="H5436" s="481">
        <v>34</v>
      </c>
      <c r="I5436" s="483">
        <v>7.2</v>
      </c>
      <c r="J5436" s="481">
        <v>10.88</v>
      </c>
      <c r="K5436" s="480">
        <v>1.2</v>
      </c>
      <c r="L5436" s="480">
        <v>0.55000000000000004</v>
      </c>
      <c r="M5436" s="475">
        <f t="shared" si="1056"/>
        <v>0.875</v>
      </c>
      <c r="N5436" s="483">
        <v>8</v>
      </c>
      <c r="O5436" s="478">
        <v>0</v>
      </c>
      <c r="P5436" s="306"/>
    </row>
    <row r="5437" spans="1:16" ht="15.5" x14ac:dyDescent="0.35">
      <c r="A5437" s="2">
        <v>7</v>
      </c>
      <c r="B5437" s="481">
        <v>41.08</v>
      </c>
      <c r="C5437" s="480">
        <v>34.24</v>
      </c>
      <c r="D5437" s="474">
        <v>33.4</v>
      </c>
      <c r="E5437" s="482">
        <v>44</v>
      </c>
      <c r="F5437" s="482">
        <v>19.2</v>
      </c>
      <c r="G5437" s="481">
        <v>74</v>
      </c>
      <c r="H5437" s="481">
        <v>28</v>
      </c>
      <c r="I5437" s="483">
        <v>7.1</v>
      </c>
      <c r="J5437" s="481">
        <v>9.92</v>
      </c>
      <c r="K5437" s="481">
        <v>1.21</v>
      </c>
      <c r="L5437" s="480">
        <v>0.2</v>
      </c>
      <c r="M5437" s="475">
        <f t="shared" si="1056"/>
        <v>0.70499999999999996</v>
      </c>
      <c r="N5437" s="484">
        <v>11</v>
      </c>
      <c r="O5437" s="478">
        <v>0</v>
      </c>
      <c r="P5437" s="306"/>
    </row>
    <row r="5438" spans="1:16" ht="15.5" x14ac:dyDescent="0.35">
      <c r="A5438" s="2">
        <v>8</v>
      </c>
      <c r="B5438" s="480">
        <v>39.6</v>
      </c>
      <c r="C5438" s="480">
        <v>34.119999999999997</v>
      </c>
      <c r="D5438" s="474">
        <v>33.4</v>
      </c>
      <c r="E5438" s="482">
        <v>44.2</v>
      </c>
      <c r="F5438" s="482">
        <v>20.2</v>
      </c>
      <c r="G5438" s="481">
        <v>57</v>
      </c>
      <c r="H5438" s="481">
        <v>33</v>
      </c>
      <c r="I5438" s="483">
        <v>7.4</v>
      </c>
      <c r="J5438" s="481">
        <v>8.1</v>
      </c>
      <c r="K5438" s="481">
        <v>1.1200000000000001</v>
      </c>
      <c r="L5438" s="481">
        <v>0.37</v>
      </c>
      <c r="M5438" s="475">
        <f t="shared" si="1056"/>
        <v>0.74500000000000011</v>
      </c>
      <c r="N5438" s="483">
        <v>9.1999999999999993</v>
      </c>
      <c r="O5438" s="478">
        <v>0</v>
      </c>
      <c r="P5438" s="306"/>
    </row>
    <row r="5439" spans="1:16" ht="15.5" x14ac:dyDescent="0.35">
      <c r="A5439" s="2">
        <v>9</v>
      </c>
      <c r="B5439" s="480">
        <v>41.16</v>
      </c>
      <c r="C5439" s="481">
        <v>33.92</v>
      </c>
      <c r="D5439" s="474">
        <v>33.36</v>
      </c>
      <c r="E5439" s="482">
        <v>44</v>
      </c>
      <c r="F5439" s="481">
        <v>20.2</v>
      </c>
      <c r="G5439" s="481">
        <v>71</v>
      </c>
      <c r="H5439" s="481">
        <v>29</v>
      </c>
      <c r="I5439" s="483">
        <v>7.4</v>
      </c>
      <c r="J5439" s="481">
        <v>10.68</v>
      </c>
      <c r="K5439" s="480">
        <v>1.46</v>
      </c>
      <c r="L5439" s="481">
        <v>0.45</v>
      </c>
      <c r="M5439" s="475">
        <f t="shared" si="1056"/>
        <v>0.95499999999999996</v>
      </c>
      <c r="N5439" s="483">
        <v>9.3000000000000007</v>
      </c>
      <c r="O5439" s="478">
        <v>0</v>
      </c>
      <c r="P5439" s="306"/>
    </row>
    <row r="5440" spans="1:16" ht="16" thickBot="1" x14ac:dyDescent="0.4">
      <c r="A5440" s="3">
        <v>10</v>
      </c>
      <c r="B5440" s="480">
        <v>41.6</v>
      </c>
      <c r="C5440" s="481">
        <v>35.28</v>
      </c>
      <c r="D5440" s="474">
        <v>33.799999999999997</v>
      </c>
      <c r="E5440" s="482">
        <v>43</v>
      </c>
      <c r="F5440" s="482">
        <v>21</v>
      </c>
      <c r="G5440" s="481">
        <v>70</v>
      </c>
      <c r="H5440" s="481">
        <v>27</v>
      </c>
      <c r="I5440" s="483">
        <v>7.8</v>
      </c>
      <c r="J5440" s="481">
        <v>11.4</v>
      </c>
      <c r="K5440" s="481">
        <v>1.43</v>
      </c>
      <c r="L5440" s="480">
        <v>0.28999999999999998</v>
      </c>
      <c r="M5440" s="475">
        <f t="shared" si="1056"/>
        <v>0.86</v>
      </c>
      <c r="N5440" s="483">
        <v>9.3000000000000007</v>
      </c>
      <c r="O5440" s="478">
        <v>0</v>
      </c>
      <c r="P5440" s="306"/>
    </row>
    <row r="5441" spans="1:16" ht="16" thickBot="1" x14ac:dyDescent="0.4">
      <c r="A5441" s="16" t="s">
        <v>16</v>
      </c>
      <c r="B5441" s="485">
        <f t="shared" ref="B5441:M5441" si="1057">SUM(B5431:B5440)</f>
        <v>403.84000000000003</v>
      </c>
      <c r="C5441" s="485">
        <f t="shared" si="1057"/>
        <v>344.44000000000005</v>
      </c>
      <c r="D5441" s="485">
        <f t="shared" si="1057"/>
        <v>335.80000000000007</v>
      </c>
      <c r="E5441" s="485">
        <f t="shared" si="1057"/>
        <v>433.8</v>
      </c>
      <c r="F5441" s="485">
        <f t="shared" si="1057"/>
        <v>212.99999999999997</v>
      </c>
      <c r="G5441" s="485">
        <f t="shared" si="1057"/>
        <v>694</v>
      </c>
      <c r="H5441" s="485">
        <f t="shared" si="1057"/>
        <v>315</v>
      </c>
      <c r="I5441" s="485">
        <f t="shared" si="1057"/>
        <v>65.7</v>
      </c>
      <c r="J5441" s="485">
        <f t="shared" si="1057"/>
        <v>93.080000000000013</v>
      </c>
      <c r="K5441" s="485">
        <f t="shared" si="1057"/>
        <v>12.780000000000001</v>
      </c>
      <c r="L5441" s="485">
        <f t="shared" si="1057"/>
        <v>4.29</v>
      </c>
      <c r="M5441" s="485">
        <f t="shared" si="1057"/>
        <v>8.5350000000000001</v>
      </c>
      <c r="N5441" s="486"/>
      <c r="O5441" s="487"/>
      <c r="P5441" s="488"/>
    </row>
    <row r="5442" spans="1:16" ht="16" thickBot="1" x14ac:dyDescent="0.4">
      <c r="A5442" s="121" t="s">
        <v>18</v>
      </c>
      <c r="B5442" s="971">
        <f t="shared" ref="B5442:M5442" si="1058">AVERAGE(B5431:B5440)</f>
        <v>40.384</v>
      </c>
      <c r="C5442" s="971">
        <f t="shared" si="1058"/>
        <v>34.444000000000003</v>
      </c>
      <c r="D5442" s="971">
        <f t="shared" si="1058"/>
        <v>33.580000000000005</v>
      </c>
      <c r="E5442" s="971">
        <f t="shared" si="1058"/>
        <v>43.38</v>
      </c>
      <c r="F5442" s="971">
        <f t="shared" si="1058"/>
        <v>21.299999999999997</v>
      </c>
      <c r="G5442" s="971">
        <f t="shared" si="1058"/>
        <v>69.400000000000006</v>
      </c>
      <c r="H5442" s="971">
        <f t="shared" si="1058"/>
        <v>31.5</v>
      </c>
      <c r="I5442" s="971">
        <f t="shared" si="1058"/>
        <v>6.57</v>
      </c>
      <c r="J5442" s="971">
        <f t="shared" si="1058"/>
        <v>9.3080000000000016</v>
      </c>
      <c r="K5442" s="971">
        <f t="shared" si="1058"/>
        <v>1.278</v>
      </c>
      <c r="L5442" s="971">
        <f t="shared" si="1058"/>
        <v>0.42899999999999999</v>
      </c>
      <c r="M5442" s="971">
        <f t="shared" si="1058"/>
        <v>0.85350000000000004</v>
      </c>
      <c r="N5442" s="490"/>
      <c r="O5442" s="491"/>
      <c r="P5442" s="192"/>
    </row>
    <row r="5443" spans="1:16" ht="15.5" x14ac:dyDescent="0.35">
      <c r="A5443" s="6">
        <v>11</v>
      </c>
      <c r="B5443" s="480">
        <v>43.64</v>
      </c>
      <c r="C5443" s="481">
        <v>35.56</v>
      </c>
      <c r="D5443" s="492">
        <v>34.159999999999997</v>
      </c>
      <c r="E5443" s="482">
        <v>41</v>
      </c>
      <c r="F5443" s="482">
        <v>22.6</v>
      </c>
      <c r="G5443" s="481">
        <v>72</v>
      </c>
      <c r="H5443" s="481">
        <v>30</v>
      </c>
      <c r="I5443" s="483">
        <v>7.1</v>
      </c>
      <c r="J5443" s="481">
        <v>11.18</v>
      </c>
      <c r="K5443" s="481">
        <v>1.36</v>
      </c>
      <c r="L5443" s="480">
        <v>0.28999999999999998</v>
      </c>
      <c r="M5443" s="475">
        <f t="shared" ref="M5443:M5452" si="1059">AVERAGE(K5443:L5443)</f>
        <v>0.82500000000000007</v>
      </c>
      <c r="N5443" s="483">
        <v>10</v>
      </c>
      <c r="O5443" s="478">
        <v>0</v>
      </c>
      <c r="P5443" s="306"/>
    </row>
    <row r="5444" spans="1:16" ht="15.5" x14ac:dyDescent="0.35">
      <c r="A5444" s="2">
        <v>12</v>
      </c>
      <c r="B5444" s="480">
        <v>40.92</v>
      </c>
      <c r="C5444" s="481">
        <v>32.24</v>
      </c>
      <c r="D5444" s="492">
        <v>34.119999999999997</v>
      </c>
      <c r="E5444" s="482">
        <v>41</v>
      </c>
      <c r="F5444" s="481">
        <v>20.2</v>
      </c>
      <c r="G5444" s="481">
        <v>64</v>
      </c>
      <c r="H5444" s="481">
        <v>28</v>
      </c>
      <c r="I5444" s="483">
        <v>8.1999999999999993</v>
      </c>
      <c r="J5444" s="481">
        <v>11.72</v>
      </c>
      <c r="K5444" s="481">
        <v>1.07</v>
      </c>
      <c r="L5444" s="480">
        <v>0.38</v>
      </c>
      <c r="M5444" s="475">
        <f t="shared" si="1059"/>
        <v>0.72500000000000009</v>
      </c>
      <c r="N5444" s="483">
        <v>10.3</v>
      </c>
      <c r="O5444" s="478">
        <v>0</v>
      </c>
      <c r="P5444" s="306"/>
    </row>
    <row r="5445" spans="1:16" ht="15.5" x14ac:dyDescent="0.35">
      <c r="A5445" s="2">
        <v>13</v>
      </c>
      <c r="B5445" s="481">
        <v>39.520000000000003</v>
      </c>
      <c r="C5445" s="481">
        <v>34.840000000000003</v>
      </c>
      <c r="D5445" s="492">
        <v>33.76</v>
      </c>
      <c r="E5445" s="482">
        <v>40.200000000000003</v>
      </c>
      <c r="F5445" s="482">
        <v>20</v>
      </c>
      <c r="G5445" s="481">
        <v>67</v>
      </c>
      <c r="H5445" s="481">
        <v>24</v>
      </c>
      <c r="I5445" s="483">
        <v>8</v>
      </c>
      <c r="J5445" s="481">
        <v>8.44</v>
      </c>
      <c r="K5445" s="481">
        <v>1.1499999999999999</v>
      </c>
      <c r="L5445" s="480">
        <v>0.35</v>
      </c>
      <c r="M5445" s="475">
        <f t="shared" si="1059"/>
        <v>0.75</v>
      </c>
      <c r="N5445" s="483">
        <v>11</v>
      </c>
      <c r="O5445" s="478">
        <v>0</v>
      </c>
      <c r="P5445" s="306"/>
    </row>
    <row r="5446" spans="1:16" ht="15.5" x14ac:dyDescent="0.35">
      <c r="A5446" s="2">
        <v>14</v>
      </c>
      <c r="B5446" s="481">
        <v>40.28</v>
      </c>
      <c r="C5446" s="480">
        <v>34.479999999999997</v>
      </c>
      <c r="D5446" s="492">
        <v>33.520000000000003</v>
      </c>
      <c r="E5446" s="482">
        <v>45</v>
      </c>
      <c r="F5446" s="482">
        <v>17.2</v>
      </c>
      <c r="G5446" s="481">
        <v>65</v>
      </c>
      <c r="H5446" s="481">
        <v>23</v>
      </c>
      <c r="I5446" s="483">
        <v>7.9</v>
      </c>
      <c r="J5446" s="480">
        <v>7.96</v>
      </c>
      <c r="K5446" s="481">
        <v>1.1499999999999999</v>
      </c>
      <c r="L5446" s="480">
        <v>0.21</v>
      </c>
      <c r="M5446" s="475">
        <f t="shared" si="1059"/>
        <v>0.67999999999999994</v>
      </c>
      <c r="N5446" s="483">
        <v>11.2</v>
      </c>
      <c r="O5446" s="478">
        <v>0</v>
      </c>
      <c r="P5446" s="306"/>
    </row>
    <row r="5447" spans="1:16" ht="15.5" x14ac:dyDescent="0.35">
      <c r="A5447" s="2">
        <v>15</v>
      </c>
      <c r="B5447" s="480">
        <v>40.24</v>
      </c>
      <c r="C5447" s="480">
        <v>34.08</v>
      </c>
      <c r="D5447" s="492">
        <v>33.28</v>
      </c>
      <c r="E5447" s="482">
        <v>45</v>
      </c>
      <c r="F5447" s="482">
        <v>18</v>
      </c>
      <c r="G5447" s="481">
        <v>61</v>
      </c>
      <c r="H5447" s="481">
        <v>28</v>
      </c>
      <c r="I5447" s="483">
        <v>8</v>
      </c>
      <c r="J5447" s="481">
        <v>9.7799999999999994</v>
      </c>
      <c r="K5447" s="481">
        <v>1.1399999999999999</v>
      </c>
      <c r="L5447" s="480">
        <v>0.27</v>
      </c>
      <c r="M5447" s="475">
        <f t="shared" si="1059"/>
        <v>0.70499999999999996</v>
      </c>
      <c r="N5447" s="493">
        <v>11</v>
      </c>
      <c r="O5447" s="478">
        <v>0</v>
      </c>
      <c r="P5447" s="306"/>
    </row>
    <row r="5448" spans="1:16" ht="15.5" x14ac:dyDescent="0.35">
      <c r="A5448" s="2">
        <v>16</v>
      </c>
      <c r="B5448" s="481">
        <v>39.96</v>
      </c>
      <c r="C5448" s="481">
        <v>34.68</v>
      </c>
      <c r="D5448" s="492">
        <v>33.24</v>
      </c>
      <c r="E5448" s="482">
        <v>45</v>
      </c>
      <c r="F5448" s="481">
        <v>19.399999999999999</v>
      </c>
      <c r="G5448" s="481">
        <v>59</v>
      </c>
      <c r="H5448" s="481">
        <v>27</v>
      </c>
      <c r="I5448" s="483">
        <v>7.4</v>
      </c>
      <c r="J5448" s="481">
        <v>8.34</v>
      </c>
      <c r="K5448" s="481">
        <v>1.34</v>
      </c>
      <c r="L5448" s="480">
        <v>0.41</v>
      </c>
      <c r="M5448" s="475">
        <f t="shared" si="1059"/>
        <v>0.875</v>
      </c>
      <c r="N5448" s="493">
        <v>9</v>
      </c>
      <c r="O5448" s="478">
        <v>0</v>
      </c>
      <c r="P5448" s="306"/>
    </row>
    <row r="5449" spans="1:16" ht="15.5" x14ac:dyDescent="0.35">
      <c r="A5449" s="2">
        <v>17</v>
      </c>
      <c r="B5449" s="480">
        <v>40.92</v>
      </c>
      <c r="C5449" s="480">
        <v>35.24</v>
      </c>
      <c r="D5449" s="492">
        <v>33.799999999999997</v>
      </c>
      <c r="E5449" s="481">
        <v>44.2</v>
      </c>
      <c r="F5449" s="482">
        <v>22.6</v>
      </c>
      <c r="G5449" s="481">
        <v>59</v>
      </c>
      <c r="H5449" s="481">
        <v>29</v>
      </c>
      <c r="I5449" s="483">
        <v>7.5</v>
      </c>
      <c r="J5449" s="480">
        <v>10.38</v>
      </c>
      <c r="K5449" s="481">
        <v>1.25</v>
      </c>
      <c r="L5449" s="480">
        <v>0.73</v>
      </c>
      <c r="M5449" s="475">
        <f t="shared" si="1059"/>
        <v>0.99</v>
      </c>
      <c r="N5449" s="493">
        <v>9</v>
      </c>
      <c r="O5449" s="478">
        <v>0</v>
      </c>
      <c r="P5449" s="306"/>
    </row>
    <row r="5450" spans="1:16" ht="15.5" x14ac:dyDescent="0.35">
      <c r="A5450" s="2">
        <v>18</v>
      </c>
      <c r="B5450" s="480">
        <v>41.8</v>
      </c>
      <c r="C5450" s="480">
        <v>35.96</v>
      </c>
      <c r="D5450" s="492">
        <v>34.24</v>
      </c>
      <c r="E5450" s="482">
        <v>44</v>
      </c>
      <c r="F5450" s="482">
        <v>23.2</v>
      </c>
      <c r="G5450" s="481">
        <v>69</v>
      </c>
      <c r="H5450" s="481">
        <v>33</v>
      </c>
      <c r="I5450" s="482">
        <v>8.1999999999999993</v>
      </c>
      <c r="J5450" s="481">
        <v>9.1199999999999992</v>
      </c>
      <c r="K5450" s="481">
        <v>1.35</v>
      </c>
      <c r="L5450" s="480">
        <v>0.3</v>
      </c>
      <c r="M5450" s="475">
        <f t="shared" si="1059"/>
        <v>0.82500000000000007</v>
      </c>
      <c r="N5450" s="493">
        <v>10</v>
      </c>
      <c r="O5450" s="478">
        <v>0</v>
      </c>
      <c r="P5450" s="306"/>
    </row>
    <row r="5451" spans="1:16" ht="15.5" x14ac:dyDescent="0.35">
      <c r="A5451" s="2">
        <v>19</v>
      </c>
      <c r="B5451" s="481">
        <v>40.68</v>
      </c>
      <c r="C5451" s="481">
        <v>35.68</v>
      </c>
      <c r="D5451" s="492">
        <v>34.36</v>
      </c>
      <c r="E5451" s="482">
        <v>44.4</v>
      </c>
      <c r="F5451" s="482">
        <v>23.2</v>
      </c>
      <c r="G5451" s="481">
        <v>52</v>
      </c>
      <c r="H5451" s="481">
        <v>35</v>
      </c>
      <c r="I5451" s="482">
        <v>7.6</v>
      </c>
      <c r="J5451" s="480">
        <v>10.88</v>
      </c>
      <c r="K5451" s="480">
        <v>1.4</v>
      </c>
      <c r="L5451" s="480">
        <v>0.22</v>
      </c>
      <c r="M5451" s="475">
        <f t="shared" si="1059"/>
        <v>0.80999999999999994</v>
      </c>
      <c r="N5451" s="493">
        <v>10</v>
      </c>
      <c r="O5451" s="478">
        <v>0</v>
      </c>
      <c r="P5451" s="306"/>
    </row>
    <row r="5452" spans="1:16" ht="16" thickBot="1" x14ac:dyDescent="0.4">
      <c r="A5452" s="3">
        <v>20</v>
      </c>
      <c r="B5452" s="481">
        <v>40.44</v>
      </c>
      <c r="C5452" s="481">
        <v>35.08</v>
      </c>
      <c r="D5452" s="492">
        <v>33.840000000000003</v>
      </c>
      <c r="E5452" s="482">
        <v>41</v>
      </c>
      <c r="F5452" s="482">
        <v>19</v>
      </c>
      <c r="G5452" s="481">
        <v>53</v>
      </c>
      <c r="H5452" s="481">
        <v>30</v>
      </c>
      <c r="I5452" s="482">
        <v>8</v>
      </c>
      <c r="J5452" s="480">
        <v>9.3000000000000007</v>
      </c>
      <c r="K5452" s="480">
        <v>1.08</v>
      </c>
      <c r="L5452" s="480">
        <v>0.24</v>
      </c>
      <c r="M5452" s="475">
        <f t="shared" si="1059"/>
        <v>0.66</v>
      </c>
      <c r="N5452" s="493">
        <v>9.3000000000000007</v>
      </c>
      <c r="O5452" s="478">
        <v>0</v>
      </c>
      <c r="P5452" s="306"/>
    </row>
    <row r="5453" spans="1:16" ht="15" thickBot="1" x14ac:dyDescent="0.4">
      <c r="A5453" s="16" t="s">
        <v>16</v>
      </c>
      <c r="B5453" s="494">
        <f t="shared" ref="B5453:M5453" si="1060">SUM(B5443:B5452)</f>
        <v>408.40000000000003</v>
      </c>
      <c r="C5453" s="494">
        <f t="shared" si="1060"/>
        <v>347.84</v>
      </c>
      <c r="D5453" s="494">
        <f t="shared" si="1060"/>
        <v>338.32000000000005</v>
      </c>
      <c r="E5453" s="494">
        <f t="shared" si="1060"/>
        <v>430.79999999999995</v>
      </c>
      <c r="F5453" s="494">
        <f t="shared" si="1060"/>
        <v>205.39999999999998</v>
      </c>
      <c r="G5453" s="494">
        <f t="shared" si="1060"/>
        <v>621</v>
      </c>
      <c r="H5453" s="494">
        <f t="shared" si="1060"/>
        <v>287</v>
      </c>
      <c r="I5453" s="494">
        <f t="shared" si="1060"/>
        <v>77.899999999999991</v>
      </c>
      <c r="J5453" s="494">
        <f t="shared" si="1060"/>
        <v>97.1</v>
      </c>
      <c r="K5453" s="494">
        <f t="shared" si="1060"/>
        <v>12.290000000000001</v>
      </c>
      <c r="L5453" s="494">
        <f t="shared" si="1060"/>
        <v>3.3999999999999995</v>
      </c>
      <c r="M5453" s="494">
        <f t="shared" si="1060"/>
        <v>7.8450000000000006</v>
      </c>
      <c r="N5453" s="494"/>
      <c r="O5453" s="494"/>
      <c r="P5453" s="488"/>
    </row>
    <row r="5454" spans="1:16" ht="15" thickBot="1" x14ac:dyDescent="0.4">
      <c r="A5454" s="121" t="s">
        <v>18</v>
      </c>
      <c r="B5454" s="495">
        <f t="shared" ref="B5454:M5454" si="1061">AVERAGE(B5443:B5452)</f>
        <v>40.840000000000003</v>
      </c>
      <c r="C5454" s="495">
        <f t="shared" si="1061"/>
        <v>34.783999999999999</v>
      </c>
      <c r="D5454" s="495">
        <f t="shared" si="1061"/>
        <v>33.832000000000008</v>
      </c>
      <c r="E5454" s="495">
        <f t="shared" si="1061"/>
        <v>43.08</v>
      </c>
      <c r="F5454" s="495">
        <f t="shared" si="1061"/>
        <v>20.54</v>
      </c>
      <c r="G5454" s="495">
        <f t="shared" si="1061"/>
        <v>62.1</v>
      </c>
      <c r="H5454" s="495">
        <f t="shared" si="1061"/>
        <v>28.7</v>
      </c>
      <c r="I5454" s="495">
        <f t="shared" si="1061"/>
        <v>7.7899999999999991</v>
      </c>
      <c r="J5454" s="495">
        <f t="shared" si="1061"/>
        <v>9.7099999999999991</v>
      </c>
      <c r="K5454" s="495">
        <f t="shared" si="1061"/>
        <v>1.2290000000000001</v>
      </c>
      <c r="L5454" s="495">
        <f t="shared" si="1061"/>
        <v>0.33999999999999997</v>
      </c>
      <c r="M5454" s="495">
        <f t="shared" si="1061"/>
        <v>0.78450000000000009</v>
      </c>
      <c r="N5454" s="495"/>
      <c r="O5454" s="495"/>
      <c r="P5454" s="192"/>
    </row>
    <row r="5455" spans="1:16" ht="15.5" x14ac:dyDescent="0.35">
      <c r="A5455" s="21">
        <v>21</v>
      </c>
      <c r="B5455" s="481">
        <v>39.76</v>
      </c>
      <c r="C5455" s="480">
        <v>34.56</v>
      </c>
      <c r="D5455" s="492">
        <v>33.68</v>
      </c>
      <c r="E5455" s="482">
        <v>43.8</v>
      </c>
      <c r="F5455" s="482">
        <v>18</v>
      </c>
      <c r="G5455" s="481">
        <v>74</v>
      </c>
      <c r="H5455" s="481">
        <v>24</v>
      </c>
      <c r="I5455" s="481">
        <v>9.8000000000000007</v>
      </c>
      <c r="J5455" s="481">
        <v>10.58</v>
      </c>
      <c r="K5455" s="482">
        <v>1</v>
      </c>
      <c r="L5455" s="481">
        <v>0.21</v>
      </c>
      <c r="M5455" s="475">
        <f t="shared" ref="M5455:M5462" si="1062">AVERAGE(K5455:L5455)</f>
        <v>0.60499999999999998</v>
      </c>
      <c r="N5455" s="496">
        <v>10</v>
      </c>
      <c r="O5455" s="478">
        <v>0</v>
      </c>
      <c r="P5455" s="306"/>
    </row>
    <row r="5456" spans="1:16" ht="15.5" x14ac:dyDescent="0.35">
      <c r="A5456" s="22">
        <v>22</v>
      </c>
      <c r="B5456" s="480">
        <v>39.32</v>
      </c>
      <c r="C5456" s="480">
        <v>34.479999999999997</v>
      </c>
      <c r="D5456" s="492">
        <v>33.4</v>
      </c>
      <c r="E5456" s="482">
        <v>45</v>
      </c>
      <c r="F5456" s="482">
        <v>18.2</v>
      </c>
      <c r="G5456" s="481">
        <v>65</v>
      </c>
      <c r="H5456" s="481">
        <v>28</v>
      </c>
      <c r="I5456" s="481">
        <v>6.6</v>
      </c>
      <c r="J5456" s="480">
        <v>10.66</v>
      </c>
      <c r="K5456" s="481">
        <v>1.1000000000000001</v>
      </c>
      <c r="L5456" s="481">
        <v>0.33</v>
      </c>
      <c r="M5456" s="475">
        <f t="shared" si="1062"/>
        <v>0.71500000000000008</v>
      </c>
      <c r="N5456" s="496">
        <v>11</v>
      </c>
      <c r="O5456" s="478">
        <v>0</v>
      </c>
      <c r="P5456" s="306"/>
    </row>
    <row r="5457" spans="1:16" ht="15.5" x14ac:dyDescent="0.35">
      <c r="A5457" s="22">
        <v>23</v>
      </c>
      <c r="B5457" s="497">
        <v>39.200000000000003</v>
      </c>
      <c r="C5457" s="481">
        <v>34.4</v>
      </c>
      <c r="D5457" s="492">
        <v>33.32</v>
      </c>
      <c r="E5457" s="482">
        <v>43.2</v>
      </c>
      <c r="F5457" s="498">
        <v>20.399999999999999</v>
      </c>
      <c r="G5457" s="481">
        <v>53</v>
      </c>
      <c r="H5457" s="481">
        <v>28</v>
      </c>
      <c r="I5457" s="481">
        <v>9.4</v>
      </c>
      <c r="J5457" s="481">
        <v>10.62</v>
      </c>
      <c r="K5457" s="481">
        <v>1.19</v>
      </c>
      <c r="L5457" s="481">
        <v>0.39</v>
      </c>
      <c r="M5457" s="475">
        <f t="shared" si="1062"/>
        <v>0.79</v>
      </c>
      <c r="N5457" s="496">
        <v>7</v>
      </c>
      <c r="O5457" s="478">
        <v>0</v>
      </c>
      <c r="P5457" s="306"/>
    </row>
    <row r="5458" spans="1:16" ht="15.5" x14ac:dyDescent="0.35">
      <c r="A5458" s="22">
        <v>24</v>
      </c>
      <c r="B5458" s="481">
        <v>41.52</v>
      </c>
      <c r="C5458" s="481">
        <v>35.28</v>
      </c>
      <c r="D5458" s="492">
        <v>33.64</v>
      </c>
      <c r="E5458" s="482">
        <v>41.4</v>
      </c>
      <c r="F5458" s="482">
        <v>19.600000000000001</v>
      </c>
      <c r="G5458" s="481">
        <v>58</v>
      </c>
      <c r="H5458" s="481">
        <v>32</v>
      </c>
      <c r="I5458" s="482">
        <v>5.9</v>
      </c>
      <c r="J5458" s="481">
        <v>9.3800000000000008</v>
      </c>
      <c r="K5458" s="481">
        <v>1.46</v>
      </c>
      <c r="L5458" s="480">
        <v>0.73</v>
      </c>
      <c r="M5458" s="475">
        <f t="shared" si="1062"/>
        <v>1.095</v>
      </c>
      <c r="N5458" s="496">
        <v>5</v>
      </c>
      <c r="O5458" s="478">
        <v>0</v>
      </c>
      <c r="P5458" s="306"/>
    </row>
    <row r="5459" spans="1:16" ht="15.5" x14ac:dyDescent="0.35">
      <c r="A5459" s="22">
        <v>25</v>
      </c>
      <c r="B5459" s="480">
        <v>31.6</v>
      </c>
      <c r="C5459" s="481">
        <v>33.64</v>
      </c>
      <c r="D5459" s="492">
        <v>33.76</v>
      </c>
      <c r="E5459" s="482">
        <v>39.200000000000003</v>
      </c>
      <c r="F5459" s="482">
        <v>24</v>
      </c>
      <c r="G5459" s="481">
        <v>73</v>
      </c>
      <c r="H5459" s="481">
        <v>53</v>
      </c>
      <c r="I5459" s="482">
        <v>5.5</v>
      </c>
      <c r="J5459" s="481">
        <v>6.18</v>
      </c>
      <c r="K5459" s="481">
        <v>2.02</v>
      </c>
      <c r="L5459" s="480">
        <v>1.05</v>
      </c>
      <c r="M5459" s="475">
        <f t="shared" si="1062"/>
        <v>1.5350000000000001</v>
      </c>
      <c r="N5459" s="496">
        <v>7</v>
      </c>
      <c r="O5459" s="478">
        <v>0</v>
      </c>
      <c r="P5459" s="306"/>
    </row>
    <row r="5460" spans="1:16" ht="15.5" x14ac:dyDescent="0.35">
      <c r="A5460" s="22">
        <v>26</v>
      </c>
      <c r="B5460" s="481">
        <v>39.28</v>
      </c>
      <c r="C5460" s="481">
        <v>34.119999999999997</v>
      </c>
      <c r="D5460" s="492">
        <v>32.92</v>
      </c>
      <c r="E5460" s="482">
        <v>41</v>
      </c>
      <c r="F5460" s="481">
        <v>20</v>
      </c>
      <c r="G5460" s="481">
        <v>79</v>
      </c>
      <c r="H5460" s="481">
        <v>37</v>
      </c>
      <c r="I5460" s="482">
        <v>6.2</v>
      </c>
      <c r="J5460" s="480">
        <v>9.82</v>
      </c>
      <c r="K5460" s="480">
        <v>0.98</v>
      </c>
      <c r="L5460" s="480">
        <v>0.48</v>
      </c>
      <c r="M5460" s="475">
        <f t="shared" si="1062"/>
        <v>0.73</v>
      </c>
      <c r="N5460" s="496">
        <v>9</v>
      </c>
      <c r="O5460" s="478">
        <v>0</v>
      </c>
      <c r="P5460" s="306"/>
    </row>
    <row r="5461" spans="1:16" ht="15.5" x14ac:dyDescent="0.35">
      <c r="A5461" s="22">
        <v>27</v>
      </c>
      <c r="B5461" s="481">
        <v>41.56</v>
      </c>
      <c r="C5461" s="481">
        <v>35.92</v>
      </c>
      <c r="D5461" s="492">
        <v>33.72</v>
      </c>
      <c r="E5461" s="482">
        <v>43</v>
      </c>
      <c r="F5461" s="482">
        <v>26</v>
      </c>
      <c r="G5461" s="481">
        <v>77</v>
      </c>
      <c r="H5461" s="481">
        <v>31</v>
      </c>
      <c r="I5461" s="482">
        <v>7</v>
      </c>
      <c r="J5461" s="481">
        <v>7.58</v>
      </c>
      <c r="K5461" s="480">
        <v>1.34</v>
      </c>
      <c r="L5461" s="480">
        <v>1.54</v>
      </c>
      <c r="M5461" s="475">
        <f t="shared" si="1062"/>
        <v>1.44</v>
      </c>
      <c r="N5461" s="496">
        <v>7</v>
      </c>
      <c r="O5461" s="499">
        <v>6.8</v>
      </c>
      <c r="P5461" s="306"/>
    </row>
    <row r="5462" spans="1:16" ht="15.5" x14ac:dyDescent="0.35">
      <c r="A5462" s="23">
        <v>28</v>
      </c>
      <c r="B5462" s="500">
        <v>32.4</v>
      </c>
      <c r="C5462" s="501">
        <v>33.24</v>
      </c>
      <c r="D5462" s="502">
        <v>33.24</v>
      </c>
      <c r="E5462" s="503">
        <v>45.2</v>
      </c>
      <c r="F5462" s="503">
        <v>22.2</v>
      </c>
      <c r="G5462" s="500">
        <v>96</v>
      </c>
      <c r="H5462" s="500">
        <v>48</v>
      </c>
      <c r="I5462" s="500">
        <v>5.3</v>
      </c>
      <c r="J5462" s="500">
        <v>5.4</v>
      </c>
      <c r="K5462" s="500">
        <v>0.92</v>
      </c>
      <c r="L5462" s="501">
        <v>0.45</v>
      </c>
      <c r="M5462" s="475">
        <f t="shared" si="1062"/>
        <v>0.68500000000000005</v>
      </c>
      <c r="N5462" s="496">
        <v>5.3</v>
      </c>
      <c r="O5462" s="504">
        <v>5.4</v>
      </c>
      <c r="P5462" s="306"/>
    </row>
    <row r="5463" spans="1:16" x14ac:dyDescent="0.35">
      <c r="A5463" s="243" t="s">
        <v>16</v>
      </c>
      <c r="B5463" s="506">
        <f t="shared" ref="B5463:M5463" si="1063">SUM(B5455:B5462)</f>
        <v>304.64</v>
      </c>
      <c r="C5463" s="506">
        <f t="shared" si="1063"/>
        <v>275.64000000000004</v>
      </c>
      <c r="D5463" s="506">
        <f t="shared" si="1063"/>
        <v>267.68</v>
      </c>
      <c r="E5463" s="506">
        <f t="shared" si="1063"/>
        <v>341.8</v>
      </c>
      <c r="F5463" s="506">
        <f t="shared" si="1063"/>
        <v>168.39999999999998</v>
      </c>
      <c r="G5463" s="506">
        <f t="shared" si="1063"/>
        <v>575</v>
      </c>
      <c r="H5463" s="506">
        <f t="shared" si="1063"/>
        <v>281</v>
      </c>
      <c r="I5463" s="506">
        <f t="shared" si="1063"/>
        <v>55.699999999999996</v>
      </c>
      <c r="J5463" s="506">
        <f t="shared" si="1063"/>
        <v>70.220000000000013</v>
      </c>
      <c r="K5463" s="506">
        <f t="shared" si="1063"/>
        <v>10.01</v>
      </c>
      <c r="L5463" s="506">
        <f t="shared" si="1063"/>
        <v>5.1800000000000006</v>
      </c>
      <c r="M5463" s="506">
        <f t="shared" si="1063"/>
        <v>7.5950000000000006</v>
      </c>
      <c r="N5463" s="506"/>
      <c r="O5463" s="506"/>
      <c r="P5463" s="488"/>
    </row>
    <row r="5464" spans="1:16" x14ac:dyDescent="0.35">
      <c r="A5464" s="243" t="s">
        <v>18</v>
      </c>
      <c r="B5464" s="507">
        <f t="shared" ref="B5464:M5464" si="1064">AVERAGE(B5455:B5462)</f>
        <v>38.08</v>
      </c>
      <c r="C5464" s="507">
        <f t="shared" si="1064"/>
        <v>34.455000000000005</v>
      </c>
      <c r="D5464" s="507">
        <f t="shared" si="1064"/>
        <v>33.46</v>
      </c>
      <c r="E5464" s="507">
        <f t="shared" si="1064"/>
        <v>42.725000000000001</v>
      </c>
      <c r="F5464" s="507">
        <f t="shared" si="1064"/>
        <v>21.049999999999997</v>
      </c>
      <c r="G5464" s="507">
        <f t="shared" si="1064"/>
        <v>71.875</v>
      </c>
      <c r="H5464" s="507">
        <f t="shared" si="1064"/>
        <v>35.125</v>
      </c>
      <c r="I5464" s="507">
        <f t="shared" si="1064"/>
        <v>6.9624999999999995</v>
      </c>
      <c r="J5464" s="507">
        <f t="shared" si="1064"/>
        <v>8.7775000000000016</v>
      </c>
      <c r="K5464" s="507">
        <f t="shared" si="1064"/>
        <v>1.25125</v>
      </c>
      <c r="L5464" s="507">
        <f t="shared" si="1064"/>
        <v>0.64750000000000008</v>
      </c>
      <c r="M5464" s="507">
        <f t="shared" si="1064"/>
        <v>0.94937500000000008</v>
      </c>
      <c r="N5464" s="507"/>
      <c r="O5464" s="507"/>
      <c r="P5464" s="488"/>
    </row>
    <row r="5465" spans="1:16" x14ac:dyDescent="0.35">
      <c r="A5465" s="508" t="s">
        <v>20</v>
      </c>
      <c r="B5465" s="509">
        <f t="shared" ref="B5465:M5465" si="1065">B5463+B5453+B5441</f>
        <v>1116.8800000000001</v>
      </c>
      <c r="C5465" s="509">
        <f t="shared" si="1065"/>
        <v>967.92000000000007</v>
      </c>
      <c r="D5465" s="509">
        <f t="shared" si="1065"/>
        <v>941.80000000000007</v>
      </c>
      <c r="E5465" s="509">
        <f t="shared" si="1065"/>
        <v>1206.3999999999999</v>
      </c>
      <c r="F5465" s="509">
        <f t="shared" si="1065"/>
        <v>586.79999999999995</v>
      </c>
      <c r="G5465" s="509">
        <f t="shared" si="1065"/>
        <v>1890</v>
      </c>
      <c r="H5465" s="509">
        <f t="shared" si="1065"/>
        <v>883</v>
      </c>
      <c r="I5465" s="509">
        <f t="shared" si="1065"/>
        <v>199.3</v>
      </c>
      <c r="J5465" s="509">
        <f t="shared" si="1065"/>
        <v>260.39999999999998</v>
      </c>
      <c r="K5465" s="509">
        <f t="shared" si="1065"/>
        <v>35.08</v>
      </c>
      <c r="L5465" s="509">
        <f t="shared" si="1065"/>
        <v>12.870000000000001</v>
      </c>
      <c r="M5465" s="509">
        <f t="shared" si="1065"/>
        <v>23.975000000000001</v>
      </c>
      <c r="N5465" s="972"/>
      <c r="O5465" s="509"/>
      <c r="P5465" s="192"/>
    </row>
    <row r="5466" spans="1:16" x14ac:dyDescent="0.35">
      <c r="A5466" s="508" t="s">
        <v>21</v>
      </c>
      <c r="B5466" s="510">
        <f t="shared" ref="B5466:M5466" si="1066">B5465/28</f>
        <v>39.888571428571431</v>
      </c>
      <c r="C5466" s="510">
        <f t="shared" si="1066"/>
        <v>34.568571428571431</v>
      </c>
      <c r="D5466" s="510">
        <f t="shared" si="1066"/>
        <v>33.635714285714286</v>
      </c>
      <c r="E5466" s="510">
        <f t="shared" si="1066"/>
        <v>43.085714285714282</v>
      </c>
      <c r="F5466" s="510">
        <f t="shared" si="1066"/>
        <v>20.957142857142856</v>
      </c>
      <c r="G5466" s="510">
        <f t="shared" si="1066"/>
        <v>67.5</v>
      </c>
      <c r="H5466" s="510">
        <f t="shared" si="1066"/>
        <v>31.535714285714285</v>
      </c>
      <c r="I5466" s="510">
        <f t="shared" si="1066"/>
        <v>7.1178571428571429</v>
      </c>
      <c r="J5466" s="510">
        <f t="shared" si="1066"/>
        <v>9.2999999999999989</v>
      </c>
      <c r="K5466" s="510">
        <f t="shared" si="1066"/>
        <v>1.2528571428571429</v>
      </c>
      <c r="L5466" s="510">
        <f t="shared" si="1066"/>
        <v>0.45964285714285719</v>
      </c>
      <c r="M5466" s="510">
        <f t="shared" si="1066"/>
        <v>0.85625000000000007</v>
      </c>
      <c r="N5466" s="509">
        <f>AVERAGE(N5431:N5464)</f>
        <v>9.0678571428571431</v>
      </c>
      <c r="O5466" s="510"/>
      <c r="P5466" s="192"/>
    </row>
    <row r="5468" spans="1:16" ht="20.5" x14ac:dyDescent="0.35">
      <c r="A5468" s="1646" t="s">
        <v>491</v>
      </c>
      <c r="B5468" s="1646"/>
      <c r="C5468" s="1646"/>
      <c r="D5468" s="1646"/>
      <c r="E5468" s="1646"/>
      <c r="F5468" s="1646"/>
      <c r="G5468" s="1646"/>
      <c r="H5468" s="1646"/>
      <c r="I5468" s="1646"/>
      <c r="J5468" s="1646"/>
      <c r="K5468" s="1646"/>
      <c r="L5468" s="1646"/>
      <c r="M5468" s="1646"/>
      <c r="N5468" s="1646"/>
      <c r="O5468" s="1646"/>
      <c r="P5468" s="1646"/>
    </row>
    <row r="5469" spans="1:16" ht="15" customHeight="1" x14ac:dyDescent="0.35">
      <c r="A5469" s="1498" t="s">
        <v>1</v>
      </c>
      <c r="B5469" s="1482" t="s">
        <v>23</v>
      </c>
      <c r="C5469" s="1484"/>
      <c r="D5469" s="1483"/>
      <c r="E5469" s="1482" t="s">
        <v>24</v>
      </c>
      <c r="F5469" s="1483"/>
      <c r="G5469" s="1482" t="s">
        <v>4</v>
      </c>
      <c r="H5469" s="1483"/>
      <c r="I5469" s="1443" t="s">
        <v>5</v>
      </c>
      <c r="J5469" s="1445"/>
      <c r="K5469" s="1443" t="s">
        <v>6</v>
      </c>
      <c r="L5469" s="1444"/>
      <c r="M5469" s="1445"/>
      <c r="N5469" s="24" t="s">
        <v>237</v>
      </c>
      <c r="O5469" s="1627" t="s">
        <v>235</v>
      </c>
      <c r="P5469" s="1629" t="s">
        <v>191</v>
      </c>
    </row>
    <row r="5470" spans="1:16" ht="28" x14ac:dyDescent="0.35">
      <c r="A5470" s="1498"/>
      <c r="B5470" s="24">
        <v>0.05</v>
      </c>
      <c r="C5470" s="24">
        <v>0.1</v>
      </c>
      <c r="D5470" s="24">
        <v>0.2</v>
      </c>
      <c r="E5470" s="24" t="s">
        <v>9</v>
      </c>
      <c r="F5470" s="24" t="s">
        <v>10</v>
      </c>
      <c r="G5470" s="24" t="s">
        <v>9</v>
      </c>
      <c r="H5470" s="24" t="s">
        <v>10</v>
      </c>
      <c r="I5470" s="24" t="s">
        <v>11</v>
      </c>
      <c r="J5470" s="24" t="s">
        <v>12</v>
      </c>
      <c r="K5470" s="25" t="s">
        <v>13</v>
      </c>
      <c r="L5470" s="25" t="s">
        <v>14</v>
      </c>
      <c r="M5470" s="25" t="s">
        <v>15</v>
      </c>
      <c r="N5470" s="25" t="s">
        <v>236</v>
      </c>
      <c r="O5470" s="1628"/>
      <c r="P5470" s="1630"/>
    </row>
    <row r="5471" spans="1:16" ht="15.5" x14ac:dyDescent="0.35">
      <c r="A5471" s="6">
        <v>1</v>
      </c>
      <c r="B5471" s="473">
        <v>31.56</v>
      </c>
      <c r="C5471" s="473">
        <v>32.08</v>
      </c>
      <c r="D5471" s="474">
        <v>32.479999999999997</v>
      </c>
      <c r="E5471" s="475">
        <v>40.4</v>
      </c>
      <c r="F5471" s="475">
        <v>22</v>
      </c>
      <c r="G5471" s="476">
        <v>92</v>
      </c>
      <c r="H5471" s="476">
        <v>45</v>
      </c>
      <c r="I5471" s="477">
        <v>3.2</v>
      </c>
      <c r="J5471" s="476">
        <v>3.8</v>
      </c>
      <c r="K5471" s="473">
        <v>1.25</v>
      </c>
      <c r="L5471" s="476">
        <v>0.69</v>
      </c>
      <c r="M5471" s="475">
        <f t="shared" ref="M5471:M5480" si="1067">AVERAGE(K5471:L5471)</f>
        <v>0.97</v>
      </c>
      <c r="N5471" s="477">
        <v>5.3</v>
      </c>
      <c r="O5471" s="478">
        <v>0</v>
      </c>
      <c r="P5471" s="479"/>
    </row>
    <row r="5472" spans="1:16" ht="15.5" x14ac:dyDescent="0.35">
      <c r="A5472" s="2">
        <v>2</v>
      </c>
      <c r="B5472" s="480">
        <v>32.200000000000003</v>
      </c>
      <c r="C5472" s="481">
        <v>29.68</v>
      </c>
      <c r="D5472" s="474">
        <v>31.64</v>
      </c>
      <c r="E5472" s="482">
        <v>40.200000000000003</v>
      </c>
      <c r="F5472" s="482">
        <v>23</v>
      </c>
      <c r="G5472" s="481">
        <v>70</v>
      </c>
      <c r="H5472" s="481">
        <v>42</v>
      </c>
      <c r="I5472" s="483">
        <v>5.8</v>
      </c>
      <c r="J5472" s="481">
        <v>6</v>
      </c>
      <c r="K5472" s="481">
        <v>1.26</v>
      </c>
      <c r="L5472" s="481">
        <v>0.48</v>
      </c>
      <c r="M5472" s="475">
        <f t="shared" si="1067"/>
        <v>0.87</v>
      </c>
      <c r="N5472" s="483">
        <v>5</v>
      </c>
      <c r="O5472" s="478">
        <v>0</v>
      </c>
      <c r="P5472" s="306"/>
    </row>
    <row r="5473" spans="1:16" ht="15.5" x14ac:dyDescent="0.35">
      <c r="A5473" s="2">
        <v>3</v>
      </c>
      <c r="B5473" s="480">
        <v>30.2</v>
      </c>
      <c r="C5473" s="480">
        <v>30.12</v>
      </c>
      <c r="D5473" s="474">
        <v>31.08</v>
      </c>
      <c r="E5473" s="482">
        <v>39.200000000000003</v>
      </c>
      <c r="F5473" s="482">
        <v>23.4</v>
      </c>
      <c r="G5473" s="481">
        <v>80</v>
      </c>
      <c r="H5473" s="481">
        <v>42</v>
      </c>
      <c r="I5473" s="483">
        <v>4.2</v>
      </c>
      <c r="J5473" s="481">
        <v>5.4</v>
      </c>
      <c r="K5473" s="480">
        <v>1.74</v>
      </c>
      <c r="L5473" s="480">
        <v>1</v>
      </c>
      <c r="M5473" s="475">
        <f t="shared" si="1067"/>
        <v>1.37</v>
      </c>
      <c r="N5473" s="483">
        <v>6</v>
      </c>
      <c r="O5473" s="478">
        <v>0</v>
      </c>
      <c r="P5473" s="306"/>
    </row>
    <row r="5474" spans="1:16" ht="15.5" x14ac:dyDescent="0.35">
      <c r="A5474" s="2">
        <v>4</v>
      </c>
      <c r="B5474" s="480">
        <v>40.44</v>
      </c>
      <c r="C5474" s="482">
        <v>32.24</v>
      </c>
      <c r="D5474" s="474">
        <v>31.68</v>
      </c>
      <c r="E5474" s="482">
        <v>40.799999999999997</v>
      </c>
      <c r="F5474" s="482">
        <v>25</v>
      </c>
      <c r="G5474" s="481">
        <v>70</v>
      </c>
      <c r="H5474" s="481">
        <v>37</v>
      </c>
      <c r="I5474" s="483">
        <v>4.5</v>
      </c>
      <c r="J5474" s="481">
        <v>9.1</v>
      </c>
      <c r="K5474" s="481">
        <v>1.52</v>
      </c>
      <c r="L5474" s="480">
        <v>1.07</v>
      </c>
      <c r="M5474" s="475">
        <f t="shared" si="1067"/>
        <v>1.2949999999999999</v>
      </c>
      <c r="N5474" s="483">
        <v>8.5500000000000007</v>
      </c>
      <c r="O5474" s="478">
        <v>0</v>
      </c>
      <c r="P5474" s="306"/>
    </row>
    <row r="5475" spans="1:16" ht="15.5" x14ac:dyDescent="0.35">
      <c r="A5475" s="2">
        <v>5</v>
      </c>
      <c r="B5475" s="480">
        <v>38.4</v>
      </c>
      <c r="C5475" s="481">
        <v>33.119999999999997</v>
      </c>
      <c r="D5475" s="474">
        <v>32.04</v>
      </c>
      <c r="E5475" s="482">
        <v>44.4</v>
      </c>
      <c r="F5475" s="481">
        <v>21.2</v>
      </c>
      <c r="G5475" s="481">
        <v>92</v>
      </c>
      <c r="H5475" s="481">
        <v>37</v>
      </c>
      <c r="I5475" s="483">
        <v>7.5</v>
      </c>
      <c r="J5475" s="481">
        <v>10.42</v>
      </c>
      <c r="K5475" s="481">
        <v>1.1200000000000001</v>
      </c>
      <c r="L5475" s="480">
        <v>0.56000000000000005</v>
      </c>
      <c r="M5475" s="475">
        <f t="shared" si="1067"/>
        <v>0.84000000000000008</v>
      </c>
      <c r="N5475" s="483">
        <v>10</v>
      </c>
      <c r="O5475" s="478">
        <v>0</v>
      </c>
      <c r="P5475" s="306"/>
    </row>
    <row r="5476" spans="1:16" ht="15.5" x14ac:dyDescent="0.35">
      <c r="A5476" s="2">
        <v>6</v>
      </c>
      <c r="B5476" s="480">
        <v>41.84</v>
      </c>
      <c r="C5476" s="480">
        <v>34.44</v>
      </c>
      <c r="D5476" s="474">
        <v>33.08</v>
      </c>
      <c r="E5476" s="482">
        <v>44.4</v>
      </c>
      <c r="F5476" s="482">
        <v>24</v>
      </c>
      <c r="G5476" s="481">
        <v>70</v>
      </c>
      <c r="H5476" s="481">
        <v>30</v>
      </c>
      <c r="I5476" s="483">
        <v>6.3</v>
      </c>
      <c r="J5476" s="481">
        <v>10.6</v>
      </c>
      <c r="K5476" s="480">
        <v>1.29</v>
      </c>
      <c r="L5476" s="480">
        <v>1.44</v>
      </c>
      <c r="M5476" s="475">
        <f t="shared" si="1067"/>
        <v>1.365</v>
      </c>
      <c r="N5476" s="483">
        <v>6</v>
      </c>
      <c r="O5476" s="478">
        <v>0</v>
      </c>
      <c r="P5476" s="306"/>
    </row>
    <row r="5477" spans="1:16" ht="15.5" x14ac:dyDescent="0.35">
      <c r="A5477" s="2">
        <v>7</v>
      </c>
      <c r="B5477" s="481">
        <v>42.12</v>
      </c>
      <c r="C5477" s="480">
        <v>35.520000000000003</v>
      </c>
      <c r="D5477" s="474">
        <v>33.840000000000003</v>
      </c>
      <c r="E5477" s="482">
        <v>45</v>
      </c>
      <c r="F5477" s="482">
        <v>24.2</v>
      </c>
      <c r="G5477" s="481">
        <v>70</v>
      </c>
      <c r="H5477" s="481">
        <v>32</v>
      </c>
      <c r="I5477" s="483">
        <v>7</v>
      </c>
      <c r="J5477" s="481">
        <v>11.52</v>
      </c>
      <c r="K5477" s="481">
        <v>1.26</v>
      </c>
      <c r="L5477" s="480">
        <v>2.71</v>
      </c>
      <c r="M5477" s="475">
        <f t="shared" si="1067"/>
        <v>1.9849999999999999</v>
      </c>
      <c r="N5477" s="484">
        <v>10.3</v>
      </c>
      <c r="O5477" s="478">
        <v>0</v>
      </c>
      <c r="P5477" s="306"/>
    </row>
    <row r="5478" spans="1:16" ht="15.5" x14ac:dyDescent="0.35">
      <c r="A5478" s="2">
        <v>8</v>
      </c>
      <c r="B5478" s="480">
        <v>42.32</v>
      </c>
      <c r="C5478" s="480">
        <v>36</v>
      </c>
      <c r="D5478" s="474">
        <v>34.36</v>
      </c>
      <c r="E5478" s="482">
        <v>45.2</v>
      </c>
      <c r="F5478" s="482">
        <v>24</v>
      </c>
      <c r="G5478" s="481">
        <v>60</v>
      </c>
      <c r="H5478" s="481">
        <v>33</v>
      </c>
      <c r="I5478" s="483">
        <v>6.5</v>
      </c>
      <c r="J5478" s="481">
        <v>13.6</v>
      </c>
      <c r="K5478" s="481">
        <v>1.25</v>
      </c>
      <c r="L5478" s="481">
        <v>0.94</v>
      </c>
      <c r="M5478" s="475">
        <f t="shared" si="1067"/>
        <v>1.095</v>
      </c>
      <c r="N5478" s="483">
        <v>10</v>
      </c>
      <c r="O5478" s="478">
        <v>0</v>
      </c>
      <c r="P5478" s="306"/>
    </row>
    <row r="5479" spans="1:16" ht="15.5" x14ac:dyDescent="0.35">
      <c r="A5479" s="2">
        <v>9</v>
      </c>
      <c r="B5479" s="480">
        <v>41.32</v>
      </c>
      <c r="C5479" s="481">
        <v>36.200000000000003</v>
      </c>
      <c r="D5479" s="474">
        <v>34.32</v>
      </c>
      <c r="E5479" s="482">
        <v>42.2</v>
      </c>
      <c r="F5479" s="481">
        <v>23</v>
      </c>
      <c r="G5479" s="481">
        <v>77</v>
      </c>
      <c r="H5479" s="481">
        <v>32</v>
      </c>
      <c r="I5479" s="483">
        <v>7.7</v>
      </c>
      <c r="J5479" s="481">
        <v>10.6</v>
      </c>
      <c r="K5479" s="480">
        <v>1.24</v>
      </c>
      <c r="L5479" s="481">
        <v>2.12</v>
      </c>
      <c r="M5479" s="475">
        <f t="shared" si="1067"/>
        <v>1.6800000000000002</v>
      </c>
      <c r="N5479" s="483">
        <v>9</v>
      </c>
      <c r="O5479" s="478">
        <v>3.9</v>
      </c>
      <c r="P5479" s="306"/>
    </row>
    <row r="5480" spans="1:16" ht="16" thickBot="1" x14ac:dyDescent="0.4">
      <c r="A5480" s="3">
        <v>10</v>
      </c>
      <c r="B5480" s="480">
        <v>33.32</v>
      </c>
      <c r="C5480" s="481">
        <v>33.4</v>
      </c>
      <c r="D5480" s="474">
        <v>33.64</v>
      </c>
      <c r="E5480" s="482">
        <v>41</v>
      </c>
      <c r="F5480" s="482">
        <v>22.4</v>
      </c>
      <c r="G5480" s="481">
        <v>74</v>
      </c>
      <c r="H5480" s="481">
        <v>41</v>
      </c>
      <c r="I5480" s="483"/>
      <c r="J5480" s="481">
        <v>5.44</v>
      </c>
      <c r="K5480" s="481">
        <v>1.81</v>
      </c>
      <c r="L5480" s="480">
        <v>0.59</v>
      </c>
      <c r="M5480" s="475">
        <f t="shared" si="1067"/>
        <v>1.2</v>
      </c>
      <c r="N5480" s="483">
        <v>5.3</v>
      </c>
      <c r="O5480" s="478">
        <v>1.8</v>
      </c>
      <c r="P5480" s="306"/>
    </row>
    <row r="5481" spans="1:16" ht="16" thickBot="1" x14ac:dyDescent="0.4">
      <c r="A5481" s="16" t="s">
        <v>16</v>
      </c>
      <c r="B5481" s="485">
        <f t="shared" ref="B5481:M5481" si="1068">SUM(B5471:B5480)</f>
        <v>373.71999999999997</v>
      </c>
      <c r="C5481" s="485">
        <f t="shared" si="1068"/>
        <v>332.8</v>
      </c>
      <c r="D5481" s="485">
        <f t="shared" si="1068"/>
        <v>328.15999999999997</v>
      </c>
      <c r="E5481" s="485">
        <f t="shared" si="1068"/>
        <v>422.79999999999995</v>
      </c>
      <c r="F5481" s="485">
        <f t="shared" si="1068"/>
        <v>232.20000000000002</v>
      </c>
      <c r="G5481" s="485">
        <f t="shared" si="1068"/>
        <v>755</v>
      </c>
      <c r="H5481" s="485">
        <f t="shared" si="1068"/>
        <v>371</v>
      </c>
      <c r="I5481" s="485">
        <f t="shared" si="1068"/>
        <v>52.7</v>
      </c>
      <c r="J5481" s="485">
        <f t="shared" si="1068"/>
        <v>86.47999999999999</v>
      </c>
      <c r="K5481" s="485">
        <f t="shared" si="1068"/>
        <v>13.74</v>
      </c>
      <c r="L5481" s="485">
        <f t="shared" si="1068"/>
        <v>11.600000000000001</v>
      </c>
      <c r="M5481" s="485">
        <f t="shared" si="1068"/>
        <v>12.67</v>
      </c>
      <c r="N5481" s="486"/>
      <c r="O5481" s="487"/>
      <c r="P5481" s="488"/>
    </row>
    <row r="5482" spans="1:16" ht="16" thickBot="1" x14ac:dyDescent="0.4">
      <c r="A5482" s="121" t="s">
        <v>18</v>
      </c>
      <c r="B5482" s="489">
        <f t="shared" ref="B5482:M5482" si="1069">AVERAGE(B5471:B5480)</f>
        <v>37.372</v>
      </c>
      <c r="C5482" s="489">
        <f t="shared" si="1069"/>
        <v>33.28</v>
      </c>
      <c r="D5482" s="489">
        <f t="shared" si="1069"/>
        <v>32.815999999999995</v>
      </c>
      <c r="E5482" s="489">
        <f t="shared" si="1069"/>
        <v>42.279999999999994</v>
      </c>
      <c r="F5482" s="489">
        <f t="shared" si="1069"/>
        <v>23.220000000000002</v>
      </c>
      <c r="G5482" s="489">
        <f t="shared" si="1069"/>
        <v>75.5</v>
      </c>
      <c r="H5482" s="489">
        <f t="shared" si="1069"/>
        <v>37.1</v>
      </c>
      <c r="I5482" s="489">
        <f t="shared" si="1069"/>
        <v>5.8555555555555561</v>
      </c>
      <c r="J5482" s="489">
        <f t="shared" si="1069"/>
        <v>8.6479999999999997</v>
      </c>
      <c r="K5482" s="489">
        <f t="shared" si="1069"/>
        <v>1.3740000000000001</v>
      </c>
      <c r="L5482" s="489">
        <f t="shared" si="1069"/>
        <v>1.1600000000000001</v>
      </c>
      <c r="M5482" s="489">
        <f t="shared" si="1069"/>
        <v>1.2669999999999999</v>
      </c>
      <c r="N5482" s="490"/>
      <c r="O5482" s="491"/>
      <c r="P5482" s="192"/>
    </row>
    <row r="5483" spans="1:16" ht="15.5" x14ac:dyDescent="0.35">
      <c r="A5483" s="6">
        <v>11</v>
      </c>
      <c r="B5483" s="480">
        <v>32.56</v>
      </c>
      <c r="C5483" s="481">
        <v>32.799999999999997</v>
      </c>
      <c r="D5483" s="492">
        <v>33.08</v>
      </c>
      <c r="E5483" s="482">
        <v>38.200000000000003</v>
      </c>
      <c r="F5483" s="482">
        <v>24.2</v>
      </c>
      <c r="G5483" s="481">
        <v>80</v>
      </c>
      <c r="H5483" s="481">
        <v>38</v>
      </c>
      <c r="I5483" s="483">
        <v>7</v>
      </c>
      <c r="J5483" s="481">
        <v>9</v>
      </c>
      <c r="K5483" s="481">
        <v>1.18</v>
      </c>
      <c r="L5483" s="480">
        <v>0.49</v>
      </c>
      <c r="M5483" s="475">
        <f t="shared" ref="M5483:M5492" si="1070">AVERAGE(K5483:L5483)</f>
        <v>0.83499999999999996</v>
      </c>
      <c r="N5483" s="483">
        <v>5</v>
      </c>
      <c r="O5483" s="478">
        <v>0</v>
      </c>
      <c r="P5483" s="306"/>
    </row>
    <row r="5484" spans="1:16" ht="15.5" x14ac:dyDescent="0.35">
      <c r="A5484" s="2">
        <v>12</v>
      </c>
      <c r="B5484" s="480">
        <v>34.72</v>
      </c>
      <c r="C5484" s="481">
        <v>32.64</v>
      </c>
      <c r="D5484" s="492">
        <v>32.799999999999997</v>
      </c>
      <c r="E5484" s="482">
        <v>43.2</v>
      </c>
      <c r="F5484" s="481">
        <v>25.2</v>
      </c>
      <c r="G5484" s="481">
        <v>77</v>
      </c>
      <c r="H5484" s="481">
        <v>55</v>
      </c>
      <c r="I5484" s="483">
        <v>6.2</v>
      </c>
      <c r="J5484" s="481">
        <v>8.42</v>
      </c>
      <c r="K5484" s="481">
        <v>3.02</v>
      </c>
      <c r="L5484" s="480">
        <v>0.81</v>
      </c>
      <c r="M5484" s="475">
        <f t="shared" si="1070"/>
        <v>1.915</v>
      </c>
      <c r="N5484" s="483">
        <v>6</v>
      </c>
      <c r="O5484" s="478">
        <v>0</v>
      </c>
      <c r="P5484" s="306"/>
    </row>
    <row r="5485" spans="1:16" ht="15.5" x14ac:dyDescent="0.35">
      <c r="A5485" s="2">
        <v>13</v>
      </c>
      <c r="B5485" s="481">
        <v>33.840000000000003</v>
      </c>
      <c r="C5485" s="481">
        <v>32.799999999999997</v>
      </c>
      <c r="D5485" s="492">
        <v>32.44</v>
      </c>
      <c r="E5485" s="482">
        <v>37.200000000000003</v>
      </c>
      <c r="F5485" s="482">
        <v>23.2</v>
      </c>
      <c r="G5485" s="481">
        <v>77</v>
      </c>
      <c r="H5485" s="481">
        <v>42</v>
      </c>
      <c r="I5485" s="483">
        <v>4.5999999999999996</v>
      </c>
      <c r="J5485" s="481">
        <v>4.4800000000000004</v>
      </c>
      <c r="K5485" s="481">
        <v>1.82</v>
      </c>
      <c r="L5485" s="480">
        <v>1.1399999999999999</v>
      </c>
      <c r="M5485" s="475">
        <f t="shared" si="1070"/>
        <v>1.48</v>
      </c>
      <c r="N5485" s="483">
        <v>4.3</v>
      </c>
      <c r="O5485" s="478">
        <v>12.6</v>
      </c>
      <c r="P5485" s="306"/>
    </row>
    <row r="5486" spans="1:16" ht="15.5" x14ac:dyDescent="0.35">
      <c r="A5486" s="2">
        <v>14</v>
      </c>
      <c r="B5486" s="481">
        <v>29.8</v>
      </c>
      <c r="C5486" s="480">
        <v>31.72</v>
      </c>
      <c r="D5486" s="492">
        <v>32.200000000000003</v>
      </c>
      <c r="E5486" s="482">
        <v>37.200000000000003</v>
      </c>
      <c r="F5486" s="482">
        <v>22</v>
      </c>
      <c r="G5486" s="481">
        <v>96</v>
      </c>
      <c r="H5486" s="481">
        <v>47</v>
      </c>
      <c r="I5486" s="483">
        <v>2.4</v>
      </c>
      <c r="J5486" s="480">
        <v>4.54</v>
      </c>
      <c r="K5486" s="481">
        <v>1.38</v>
      </c>
      <c r="L5486" s="480">
        <v>1.7</v>
      </c>
      <c r="M5486" s="475">
        <f t="shared" si="1070"/>
        <v>1.54</v>
      </c>
      <c r="N5486" s="483">
        <v>4</v>
      </c>
      <c r="O5486" s="478">
        <v>2.7</v>
      </c>
      <c r="P5486" s="306"/>
    </row>
    <row r="5487" spans="1:16" ht="15.5" x14ac:dyDescent="0.35">
      <c r="A5487" s="2">
        <v>15</v>
      </c>
      <c r="B5487" s="480">
        <v>32.64</v>
      </c>
      <c r="C5487" s="480">
        <v>30.44</v>
      </c>
      <c r="D5487" s="492">
        <v>30.64</v>
      </c>
      <c r="E5487" s="482">
        <v>36.200000000000003</v>
      </c>
      <c r="F5487" s="482">
        <v>22</v>
      </c>
      <c r="G5487" s="481">
        <v>92</v>
      </c>
      <c r="H5487" s="481">
        <v>42</v>
      </c>
      <c r="I5487" s="483">
        <v>6.2</v>
      </c>
      <c r="J5487" s="481">
        <v>7.34</v>
      </c>
      <c r="K5487" s="481">
        <v>1.48</v>
      </c>
      <c r="L5487" s="480">
        <v>1.28</v>
      </c>
      <c r="M5487" s="475">
        <f t="shared" si="1070"/>
        <v>1.38</v>
      </c>
      <c r="N5487" s="493">
        <v>5.3</v>
      </c>
      <c r="O5487" s="478">
        <v>0</v>
      </c>
      <c r="P5487" s="306"/>
    </row>
    <row r="5488" spans="1:16" ht="15.5" x14ac:dyDescent="0.35">
      <c r="A5488" s="2">
        <v>16</v>
      </c>
      <c r="B5488" s="481">
        <v>31.76</v>
      </c>
      <c r="C5488" s="481">
        <v>30.96</v>
      </c>
      <c r="D5488" s="492">
        <v>31.04</v>
      </c>
      <c r="E5488" s="482">
        <v>39</v>
      </c>
      <c r="F5488" s="481">
        <v>23.2</v>
      </c>
      <c r="G5488" s="481">
        <v>93</v>
      </c>
      <c r="H5488" s="481">
        <v>59</v>
      </c>
      <c r="I5488" s="483">
        <v>3.5</v>
      </c>
      <c r="J5488" s="481">
        <v>4.5</v>
      </c>
      <c r="K5488" s="481">
        <v>1.1200000000000001</v>
      </c>
      <c r="L5488" s="480">
        <v>0.6</v>
      </c>
      <c r="M5488" s="475">
        <f t="shared" si="1070"/>
        <v>0.8600000000000001</v>
      </c>
      <c r="N5488" s="493">
        <v>5</v>
      </c>
      <c r="O5488" s="478">
        <v>4</v>
      </c>
      <c r="P5488" s="306"/>
    </row>
    <row r="5489" spans="1:16" ht="15.5" x14ac:dyDescent="0.35">
      <c r="A5489" s="2">
        <v>17</v>
      </c>
      <c r="B5489" s="480">
        <v>31.64</v>
      </c>
      <c r="C5489" s="480">
        <v>30.84</v>
      </c>
      <c r="D5489" s="492">
        <v>30.76</v>
      </c>
      <c r="E5489" s="481">
        <v>39.200000000000003</v>
      </c>
      <c r="F5489" s="482">
        <v>21.2</v>
      </c>
      <c r="G5489" s="481">
        <v>92</v>
      </c>
      <c r="H5489" s="481">
        <v>48</v>
      </c>
      <c r="I5489" s="483">
        <v>5.5</v>
      </c>
      <c r="J5489" s="480">
        <v>7.4</v>
      </c>
      <c r="K5489" s="481">
        <v>1.43</v>
      </c>
      <c r="L5489" s="480">
        <v>1.21</v>
      </c>
      <c r="M5489" s="475">
        <f t="shared" si="1070"/>
        <v>1.3199999999999998</v>
      </c>
      <c r="N5489" s="493">
        <v>7</v>
      </c>
      <c r="O5489" s="478">
        <v>15.6</v>
      </c>
      <c r="P5489" s="306"/>
    </row>
    <row r="5490" spans="1:16" ht="15.5" x14ac:dyDescent="0.35">
      <c r="A5490" s="2">
        <v>18</v>
      </c>
      <c r="B5490" s="480">
        <v>26.44</v>
      </c>
      <c r="C5490" s="480">
        <v>27.36</v>
      </c>
      <c r="D5490" s="492">
        <v>29.72</v>
      </c>
      <c r="E5490" s="482">
        <v>36.200000000000003</v>
      </c>
      <c r="F5490" s="482">
        <v>22.2</v>
      </c>
      <c r="G5490" s="481">
        <v>96</v>
      </c>
      <c r="H5490" s="481">
        <v>66</v>
      </c>
      <c r="I5490" s="482">
        <v>3.8</v>
      </c>
      <c r="J5490" s="481">
        <v>5.2</v>
      </c>
      <c r="K5490" s="481">
        <v>2.35</v>
      </c>
      <c r="L5490" s="480">
        <v>0.41</v>
      </c>
      <c r="M5490" s="475">
        <f t="shared" si="1070"/>
        <v>1.3800000000000001</v>
      </c>
      <c r="N5490" s="493">
        <v>1</v>
      </c>
      <c r="O5490" s="478">
        <v>0</v>
      </c>
      <c r="P5490" s="306"/>
    </row>
    <row r="5491" spans="1:16" ht="15.5" x14ac:dyDescent="0.35">
      <c r="A5491" s="2">
        <v>19</v>
      </c>
      <c r="B5491" s="481">
        <v>35.520000000000003</v>
      </c>
      <c r="C5491" s="481">
        <v>30.32</v>
      </c>
      <c r="D5491" s="492">
        <v>31.36</v>
      </c>
      <c r="E5491" s="482">
        <v>38.200000000000003</v>
      </c>
      <c r="F5491" s="482">
        <v>21.2</v>
      </c>
      <c r="G5491" s="481">
        <v>96</v>
      </c>
      <c r="H5491" s="481">
        <v>45</v>
      </c>
      <c r="I5491" s="482">
        <v>4.4000000000000004</v>
      </c>
      <c r="J5491" s="480">
        <v>8.2200000000000006</v>
      </c>
      <c r="K5491" s="480">
        <v>1.1499999999999999</v>
      </c>
      <c r="L5491" s="480">
        <v>0.85</v>
      </c>
      <c r="M5491" s="475">
        <f t="shared" si="1070"/>
        <v>1</v>
      </c>
      <c r="N5491" s="493">
        <v>9.3000000000000007</v>
      </c>
      <c r="O5491" s="478">
        <v>0</v>
      </c>
      <c r="P5491" s="306"/>
    </row>
    <row r="5492" spans="1:16" ht="16" thickBot="1" x14ac:dyDescent="0.4">
      <c r="A5492" s="3">
        <v>20</v>
      </c>
      <c r="B5492" s="480">
        <v>29.48</v>
      </c>
      <c r="C5492" s="481">
        <v>29.2</v>
      </c>
      <c r="D5492" s="492">
        <v>30.28</v>
      </c>
      <c r="E5492" s="482">
        <v>37</v>
      </c>
      <c r="F5492" s="482">
        <v>21.2</v>
      </c>
      <c r="G5492" s="481">
        <v>96</v>
      </c>
      <c r="H5492" s="481">
        <v>68</v>
      </c>
      <c r="I5492" s="482">
        <v>4.3</v>
      </c>
      <c r="J5492" s="480">
        <v>5.5</v>
      </c>
      <c r="K5492" s="480">
        <v>1.84</v>
      </c>
      <c r="L5492" s="480">
        <v>0.28000000000000003</v>
      </c>
      <c r="M5492" s="475">
        <f t="shared" si="1070"/>
        <v>1.06</v>
      </c>
      <c r="N5492" s="493">
        <v>2.2999999999999998</v>
      </c>
      <c r="O5492" s="478">
        <v>0</v>
      </c>
      <c r="P5492" s="306"/>
    </row>
    <row r="5493" spans="1:16" ht="15" thickBot="1" x14ac:dyDescent="0.4">
      <c r="A5493" s="16" t="s">
        <v>16</v>
      </c>
      <c r="B5493" s="494">
        <f t="shared" ref="B5493:L5493" si="1071">SUM(B5483:B5492)</f>
        <v>318.39999999999998</v>
      </c>
      <c r="C5493" s="494">
        <f t="shared" si="1071"/>
        <v>309.08</v>
      </c>
      <c r="D5493" s="494">
        <f t="shared" si="1071"/>
        <v>314.31999999999994</v>
      </c>
      <c r="E5493" s="494">
        <f t="shared" si="1071"/>
        <v>381.59999999999997</v>
      </c>
      <c r="F5493" s="494">
        <f t="shared" si="1071"/>
        <v>225.59999999999994</v>
      </c>
      <c r="G5493" s="494">
        <f t="shared" si="1071"/>
        <v>895</v>
      </c>
      <c r="H5493" s="494">
        <f t="shared" si="1071"/>
        <v>510</v>
      </c>
      <c r="I5493" s="494">
        <f t="shared" si="1071"/>
        <v>47.899999999999984</v>
      </c>
      <c r="J5493" s="494">
        <f t="shared" si="1071"/>
        <v>64.599999999999994</v>
      </c>
      <c r="K5493" s="494">
        <f t="shared" si="1071"/>
        <v>16.77</v>
      </c>
      <c r="L5493" s="494">
        <f t="shared" si="1071"/>
        <v>8.77</v>
      </c>
      <c r="M5493" s="494"/>
      <c r="N5493" s="494"/>
      <c r="O5493" s="494"/>
      <c r="P5493" s="488"/>
    </row>
    <row r="5494" spans="1:16" ht="15" thickBot="1" x14ac:dyDescent="0.4">
      <c r="A5494" s="121" t="s">
        <v>18</v>
      </c>
      <c r="B5494" s="495">
        <f t="shared" ref="B5494:L5494" si="1072">AVERAGE(B5483:B5491)</f>
        <v>32.102222222222217</v>
      </c>
      <c r="C5494" s="495">
        <f t="shared" si="1072"/>
        <v>31.097777777777779</v>
      </c>
      <c r="D5494" s="495">
        <f t="shared" si="1072"/>
        <v>31.559999999999995</v>
      </c>
      <c r="E5494" s="495">
        <f t="shared" si="1072"/>
        <v>38.288888888888884</v>
      </c>
      <c r="F5494" s="495">
        <f t="shared" si="1072"/>
        <v>22.711111111111105</v>
      </c>
      <c r="G5494" s="495">
        <f t="shared" si="1072"/>
        <v>88.777777777777771</v>
      </c>
      <c r="H5494" s="495">
        <f t="shared" si="1072"/>
        <v>49.111111111111114</v>
      </c>
      <c r="I5494" s="495">
        <f t="shared" si="1072"/>
        <v>4.8444444444444432</v>
      </c>
      <c r="J5494" s="495">
        <f t="shared" si="1072"/>
        <v>6.5666666666666664</v>
      </c>
      <c r="K5494" s="495">
        <f t="shared" si="1072"/>
        <v>1.6588888888888889</v>
      </c>
      <c r="L5494" s="495">
        <f t="shared" si="1072"/>
        <v>0.94333333333333336</v>
      </c>
      <c r="M5494" s="495"/>
      <c r="N5494" s="495"/>
      <c r="O5494" s="495"/>
      <c r="P5494" s="192"/>
    </row>
    <row r="5495" spans="1:16" ht="15.5" x14ac:dyDescent="0.35">
      <c r="A5495" s="21">
        <v>21</v>
      </c>
      <c r="B5495" s="481">
        <v>36.799999999999997</v>
      </c>
      <c r="C5495" s="480">
        <v>30.6</v>
      </c>
      <c r="D5495" s="492">
        <v>30.04</v>
      </c>
      <c r="E5495" s="482">
        <v>37</v>
      </c>
      <c r="F5495" s="482">
        <v>20.2</v>
      </c>
      <c r="G5495" s="481">
        <v>96</v>
      </c>
      <c r="H5495" s="481">
        <v>48</v>
      </c>
      <c r="I5495" s="481">
        <v>6.2</v>
      </c>
      <c r="J5495" s="481">
        <v>7.78</v>
      </c>
      <c r="K5495" s="482">
        <v>1.55</v>
      </c>
      <c r="L5495" s="480">
        <v>0.28000000000000003</v>
      </c>
      <c r="M5495" s="475">
        <f t="shared" ref="M5495:M5505" si="1073">AVERAGE(K5495:L5495)</f>
        <v>0.91500000000000004</v>
      </c>
      <c r="N5495" s="496">
        <v>10</v>
      </c>
      <c r="O5495" s="478">
        <v>0</v>
      </c>
      <c r="P5495" s="306"/>
    </row>
    <row r="5496" spans="1:16" ht="15.5" x14ac:dyDescent="0.35">
      <c r="A5496" s="22">
        <v>22</v>
      </c>
      <c r="B5496" s="480">
        <v>37.56</v>
      </c>
      <c r="C5496" s="480">
        <v>31.56</v>
      </c>
      <c r="D5496" s="492">
        <v>31</v>
      </c>
      <c r="E5496" s="482">
        <v>38.799999999999997</v>
      </c>
      <c r="F5496" s="482">
        <v>21.2</v>
      </c>
      <c r="G5496" s="481">
        <v>92</v>
      </c>
      <c r="H5496" s="481">
        <v>47</v>
      </c>
      <c r="I5496" s="481">
        <v>5.4</v>
      </c>
      <c r="J5496" s="480">
        <v>6.2</v>
      </c>
      <c r="K5496" s="481">
        <v>1.41</v>
      </c>
      <c r="L5496" s="481">
        <v>0.59</v>
      </c>
      <c r="M5496" s="475">
        <f t="shared" si="1073"/>
        <v>1</v>
      </c>
      <c r="N5496" s="496">
        <v>7</v>
      </c>
      <c r="O5496" s="478">
        <v>19</v>
      </c>
      <c r="P5496" s="306"/>
    </row>
    <row r="5497" spans="1:16" ht="15.5" x14ac:dyDescent="0.35">
      <c r="A5497" s="22">
        <v>23</v>
      </c>
      <c r="B5497" s="497">
        <v>24.64</v>
      </c>
      <c r="C5497" s="481">
        <v>27.8</v>
      </c>
      <c r="D5497" s="492">
        <v>30.6</v>
      </c>
      <c r="E5497" s="482">
        <v>36.200000000000003</v>
      </c>
      <c r="F5497" s="498">
        <v>22.2</v>
      </c>
      <c r="G5497" s="481">
        <v>96</v>
      </c>
      <c r="H5497" s="481">
        <v>73</v>
      </c>
      <c r="I5497" s="482">
        <v>5</v>
      </c>
      <c r="J5497" s="481">
        <v>6.5</v>
      </c>
      <c r="K5497" s="481">
        <v>1.54</v>
      </c>
      <c r="L5497" s="481">
        <v>0.3</v>
      </c>
      <c r="M5497" s="475">
        <f t="shared" si="1073"/>
        <v>0.92</v>
      </c>
      <c r="N5497" s="496">
        <v>1</v>
      </c>
      <c r="O5497" s="478">
        <v>0</v>
      </c>
      <c r="P5497" s="306"/>
    </row>
    <row r="5498" spans="1:16" ht="15.5" x14ac:dyDescent="0.35">
      <c r="A5498" s="22">
        <v>24</v>
      </c>
      <c r="B5498" s="482">
        <v>33</v>
      </c>
      <c r="C5498" s="481">
        <v>29.04</v>
      </c>
      <c r="D5498" s="492">
        <v>28.84</v>
      </c>
      <c r="E5498" s="482">
        <v>35.200000000000003</v>
      </c>
      <c r="F5498" s="482">
        <v>21</v>
      </c>
      <c r="G5498" s="481">
        <v>96</v>
      </c>
      <c r="H5498" s="481">
        <v>50</v>
      </c>
      <c r="I5498" s="482">
        <v>3.8</v>
      </c>
      <c r="J5498" s="481">
        <v>4.5999999999999996</v>
      </c>
      <c r="K5498" s="481">
        <v>1.06</v>
      </c>
      <c r="L5498" s="480">
        <v>0.22</v>
      </c>
      <c r="M5498" s="475">
        <f t="shared" si="1073"/>
        <v>0.64</v>
      </c>
      <c r="N5498" s="496">
        <v>8</v>
      </c>
      <c r="O5498" s="478">
        <v>0</v>
      </c>
      <c r="P5498" s="306"/>
    </row>
    <row r="5499" spans="1:16" ht="15.5" x14ac:dyDescent="0.35">
      <c r="A5499" s="22">
        <v>25</v>
      </c>
      <c r="B5499" s="480">
        <v>32.840000000000003</v>
      </c>
      <c r="C5499" s="481">
        <v>30.32</v>
      </c>
      <c r="D5499" s="492">
        <v>30.28</v>
      </c>
      <c r="E5499" s="482">
        <v>36.4</v>
      </c>
      <c r="F5499" s="482">
        <v>23</v>
      </c>
      <c r="G5499" s="481">
        <v>92</v>
      </c>
      <c r="H5499" s="481">
        <v>61</v>
      </c>
      <c r="I5499" s="482">
        <v>4.8</v>
      </c>
      <c r="J5499" s="481">
        <v>5.2</v>
      </c>
      <c r="K5499" s="481">
        <v>1.54</v>
      </c>
      <c r="L5499" s="480">
        <v>0.19</v>
      </c>
      <c r="M5499" s="475">
        <f t="shared" si="1073"/>
        <v>0.86499999999999999</v>
      </c>
      <c r="N5499" s="496">
        <v>5</v>
      </c>
      <c r="O5499" s="478">
        <v>0</v>
      </c>
      <c r="P5499" s="306"/>
    </row>
    <row r="5500" spans="1:16" ht="15.5" x14ac:dyDescent="0.35">
      <c r="A5500" s="22">
        <v>26</v>
      </c>
      <c r="B5500" s="481">
        <v>33.24</v>
      </c>
      <c r="C5500" s="481">
        <v>30.36</v>
      </c>
      <c r="D5500" s="492">
        <v>30.4</v>
      </c>
      <c r="E5500" s="482">
        <v>35.200000000000003</v>
      </c>
      <c r="F5500" s="481">
        <v>23.2</v>
      </c>
      <c r="G5500" s="481">
        <v>92</v>
      </c>
      <c r="H5500" s="481">
        <v>51</v>
      </c>
      <c r="I5500" s="482">
        <v>5.4</v>
      </c>
      <c r="J5500" s="480">
        <v>5.38</v>
      </c>
      <c r="K5500" s="480">
        <v>2.0499999999999998</v>
      </c>
      <c r="L5500" s="480">
        <v>0.87</v>
      </c>
      <c r="M5500" s="475">
        <f t="shared" si="1073"/>
        <v>1.46</v>
      </c>
      <c r="N5500" s="496">
        <v>5.3</v>
      </c>
      <c r="O5500" s="478">
        <v>30</v>
      </c>
      <c r="P5500" s="306"/>
    </row>
    <row r="5501" spans="1:16" ht="15.5" x14ac:dyDescent="0.35">
      <c r="A5501" s="22">
        <v>27</v>
      </c>
      <c r="B5501" s="481">
        <v>31.4</v>
      </c>
      <c r="C5501" s="481">
        <v>28.84</v>
      </c>
      <c r="D5501" s="492">
        <v>28.96</v>
      </c>
      <c r="E5501" s="482">
        <v>35.200000000000003</v>
      </c>
      <c r="F5501" s="482">
        <v>20.2</v>
      </c>
      <c r="G5501" s="481">
        <v>96</v>
      </c>
      <c r="H5501" s="481">
        <v>52</v>
      </c>
      <c r="I5501" s="482">
        <v>2.5</v>
      </c>
      <c r="J5501" s="481">
        <v>7.24</v>
      </c>
      <c r="K5501" s="480">
        <v>1.28</v>
      </c>
      <c r="L5501" s="480">
        <v>0.51</v>
      </c>
      <c r="M5501" s="475">
        <f t="shared" si="1073"/>
        <v>0.89500000000000002</v>
      </c>
      <c r="N5501" s="496">
        <v>9.3000000000000007</v>
      </c>
      <c r="O5501" s="499">
        <v>5.3</v>
      </c>
      <c r="P5501" s="306"/>
    </row>
    <row r="5502" spans="1:16" ht="15.5" x14ac:dyDescent="0.35">
      <c r="A5502" s="23">
        <v>28</v>
      </c>
      <c r="B5502" s="500">
        <v>26.04</v>
      </c>
      <c r="C5502" s="501">
        <v>27.48</v>
      </c>
      <c r="D5502" s="502">
        <v>29.12</v>
      </c>
      <c r="E5502" s="503">
        <v>35.200000000000003</v>
      </c>
      <c r="F5502" s="503">
        <v>22.4</v>
      </c>
      <c r="G5502" s="500">
        <v>96</v>
      </c>
      <c r="H5502" s="500">
        <v>84</v>
      </c>
      <c r="I5502" s="500">
        <v>2.4</v>
      </c>
      <c r="J5502" s="500">
        <v>3.4</v>
      </c>
      <c r="K5502" s="500">
        <v>1.06</v>
      </c>
      <c r="L5502" s="501">
        <v>0.75</v>
      </c>
      <c r="M5502" s="475">
        <f t="shared" si="1073"/>
        <v>0.90500000000000003</v>
      </c>
      <c r="N5502" s="496">
        <v>2</v>
      </c>
      <c r="O5502" s="504">
        <v>13.3</v>
      </c>
      <c r="P5502" s="306"/>
    </row>
    <row r="5503" spans="1:16" ht="15.5" x14ac:dyDescent="0.35">
      <c r="A5503" s="505">
        <v>29</v>
      </c>
      <c r="B5503" s="500">
        <v>28.92</v>
      </c>
      <c r="C5503" s="501">
        <v>27.4</v>
      </c>
      <c r="D5503" s="502">
        <v>27.72</v>
      </c>
      <c r="E5503" s="503">
        <v>31.4</v>
      </c>
      <c r="F5503" s="503">
        <v>21.2</v>
      </c>
      <c r="G5503" s="500">
        <v>96</v>
      </c>
      <c r="H5503" s="500">
        <v>58</v>
      </c>
      <c r="I5503" s="500">
        <v>3.8</v>
      </c>
      <c r="J5503" s="500">
        <v>4.3</v>
      </c>
      <c r="K5503" s="500">
        <v>1.23</v>
      </c>
      <c r="L5503" s="501">
        <v>0.11</v>
      </c>
      <c r="M5503" s="475">
        <f t="shared" si="1073"/>
        <v>0.67</v>
      </c>
      <c r="N5503" s="511">
        <v>3</v>
      </c>
      <c r="O5503" s="504">
        <v>0</v>
      </c>
      <c r="P5503" s="306"/>
    </row>
    <row r="5504" spans="1:16" ht="15.5" x14ac:dyDescent="0.35">
      <c r="A5504" s="505">
        <v>30</v>
      </c>
      <c r="B5504" s="500">
        <v>32</v>
      </c>
      <c r="C5504" s="501">
        <v>29.8</v>
      </c>
      <c r="D5504" s="502">
        <v>28.64</v>
      </c>
      <c r="E5504" s="503">
        <v>35.200000000000003</v>
      </c>
      <c r="F5504" s="503">
        <v>22.2</v>
      </c>
      <c r="G5504" s="500">
        <v>85</v>
      </c>
      <c r="H5504" s="500">
        <v>56</v>
      </c>
      <c r="I5504" s="500">
        <v>3.6</v>
      </c>
      <c r="J5504" s="500">
        <v>4.92</v>
      </c>
      <c r="K5504" s="500">
        <v>0.92</v>
      </c>
      <c r="L5504" s="501">
        <v>0.4</v>
      </c>
      <c r="M5504" s="475">
        <f t="shared" si="1073"/>
        <v>0.66</v>
      </c>
      <c r="N5504" s="511">
        <v>5.3</v>
      </c>
      <c r="O5504" s="504">
        <v>12.6</v>
      </c>
      <c r="P5504" s="306"/>
    </row>
    <row r="5505" spans="1:16" ht="15.5" x14ac:dyDescent="0.35">
      <c r="A5505" s="505">
        <v>31</v>
      </c>
      <c r="B5505" s="500">
        <v>29.48</v>
      </c>
      <c r="C5505" s="501">
        <v>28.68</v>
      </c>
      <c r="D5505" s="502">
        <v>28.8</v>
      </c>
      <c r="E5505" s="503">
        <v>30.4</v>
      </c>
      <c r="F5505" s="503">
        <v>22.4</v>
      </c>
      <c r="G5505" s="500">
        <v>96</v>
      </c>
      <c r="H5505" s="500">
        <v>67</v>
      </c>
      <c r="I5505" s="500">
        <v>3</v>
      </c>
      <c r="J5505" s="500">
        <v>5.2</v>
      </c>
      <c r="K5505" s="500">
        <v>0.95</v>
      </c>
      <c r="L5505" s="501">
        <v>0.96</v>
      </c>
      <c r="M5505" s="475">
        <f t="shared" si="1073"/>
        <v>0.95499999999999996</v>
      </c>
      <c r="N5505" s="511">
        <v>4</v>
      </c>
      <c r="O5505" s="504">
        <v>8.4</v>
      </c>
      <c r="P5505" s="306"/>
    </row>
    <row r="5506" spans="1:16" x14ac:dyDescent="0.35">
      <c r="A5506" s="243" t="s">
        <v>16</v>
      </c>
      <c r="B5506" s="506">
        <f t="shared" ref="B5506:M5506" si="1074">SUM(B5495:B5505)</f>
        <v>345.92</v>
      </c>
      <c r="C5506" s="506">
        <f t="shared" si="1074"/>
        <v>321.88</v>
      </c>
      <c r="D5506" s="506">
        <f t="shared" si="1074"/>
        <v>324.40000000000003</v>
      </c>
      <c r="E5506" s="506">
        <f t="shared" si="1074"/>
        <v>386.19999999999993</v>
      </c>
      <c r="F5506" s="506">
        <f t="shared" si="1074"/>
        <v>239.19999999999996</v>
      </c>
      <c r="G5506" s="506">
        <f t="shared" si="1074"/>
        <v>1033</v>
      </c>
      <c r="H5506" s="506">
        <f t="shared" si="1074"/>
        <v>647</v>
      </c>
      <c r="I5506" s="506">
        <f t="shared" si="1074"/>
        <v>45.9</v>
      </c>
      <c r="J5506" s="506">
        <f t="shared" si="1074"/>
        <v>60.72</v>
      </c>
      <c r="K5506" s="506">
        <f t="shared" si="1074"/>
        <v>14.59</v>
      </c>
      <c r="L5506" s="506">
        <f t="shared" si="1074"/>
        <v>5.18</v>
      </c>
      <c r="M5506" s="506">
        <f t="shared" si="1074"/>
        <v>9.8850000000000016</v>
      </c>
      <c r="N5506" s="506"/>
      <c r="O5506" s="506"/>
      <c r="P5506" s="488"/>
    </row>
    <row r="5507" spans="1:16" x14ac:dyDescent="0.35">
      <c r="A5507" s="243" t="s">
        <v>18</v>
      </c>
      <c r="B5507" s="507">
        <f t="shared" ref="B5507:M5507" si="1075">AVERAGE(B5495:B5505)</f>
        <v>31.447272727272729</v>
      </c>
      <c r="C5507" s="507">
        <f t="shared" si="1075"/>
        <v>29.261818181818182</v>
      </c>
      <c r="D5507" s="507">
        <f t="shared" si="1075"/>
        <v>29.490909090909096</v>
      </c>
      <c r="E5507" s="507">
        <f t="shared" si="1075"/>
        <v>35.109090909090902</v>
      </c>
      <c r="F5507" s="507">
        <f t="shared" si="1075"/>
        <v>21.745454545454542</v>
      </c>
      <c r="G5507" s="507">
        <f t="shared" si="1075"/>
        <v>93.909090909090907</v>
      </c>
      <c r="H5507" s="507">
        <f t="shared" si="1075"/>
        <v>58.81818181818182</v>
      </c>
      <c r="I5507" s="507">
        <f t="shared" si="1075"/>
        <v>4.1727272727272728</v>
      </c>
      <c r="J5507" s="507">
        <f t="shared" si="1075"/>
        <v>5.52</v>
      </c>
      <c r="K5507" s="507">
        <f t="shared" si="1075"/>
        <v>1.3263636363636364</v>
      </c>
      <c r="L5507" s="507">
        <f t="shared" si="1075"/>
        <v>0.47090909090909089</v>
      </c>
      <c r="M5507" s="507">
        <f t="shared" si="1075"/>
        <v>0.89863636363636379</v>
      </c>
      <c r="N5507" s="507"/>
      <c r="O5507" s="507"/>
      <c r="P5507" s="488"/>
    </row>
    <row r="5508" spans="1:16" x14ac:dyDescent="0.35">
      <c r="A5508" s="508" t="s">
        <v>20</v>
      </c>
      <c r="B5508" s="509">
        <f t="shared" ref="B5508:M5508" si="1076">B5506+B5493+B5481</f>
        <v>1038.04</v>
      </c>
      <c r="C5508" s="509">
        <f t="shared" si="1076"/>
        <v>963.76</v>
      </c>
      <c r="D5508" s="509">
        <f t="shared" si="1076"/>
        <v>966.88</v>
      </c>
      <c r="E5508" s="509">
        <f t="shared" si="1076"/>
        <v>1190.5999999999999</v>
      </c>
      <c r="F5508" s="509">
        <f t="shared" si="1076"/>
        <v>696.99999999999989</v>
      </c>
      <c r="G5508" s="509">
        <f t="shared" si="1076"/>
        <v>2683</v>
      </c>
      <c r="H5508" s="509">
        <f t="shared" si="1076"/>
        <v>1528</v>
      </c>
      <c r="I5508" s="509">
        <f t="shared" si="1076"/>
        <v>146.5</v>
      </c>
      <c r="J5508" s="509">
        <f t="shared" si="1076"/>
        <v>211.79999999999998</v>
      </c>
      <c r="K5508" s="509">
        <f t="shared" si="1076"/>
        <v>45.1</v>
      </c>
      <c r="L5508" s="509">
        <f t="shared" si="1076"/>
        <v>25.55</v>
      </c>
      <c r="M5508" s="509">
        <f t="shared" si="1076"/>
        <v>22.555</v>
      </c>
      <c r="N5508" s="240"/>
      <c r="O5508" s="509">
        <f>SUM(O5471:O5507)</f>
        <v>129.19999999999999</v>
      </c>
      <c r="P5508" s="192"/>
    </row>
    <row r="5509" spans="1:16" x14ac:dyDescent="0.35">
      <c r="A5509" s="508" t="s">
        <v>21</v>
      </c>
      <c r="B5509" s="510">
        <f t="shared" ref="B5509:M5509" si="1077">B5508/31</f>
        <v>33.48516129032258</v>
      </c>
      <c r="C5509" s="510">
        <f t="shared" si="1077"/>
        <v>31.089032258064517</v>
      </c>
      <c r="D5509" s="510">
        <f t="shared" si="1077"/>
        <v>31.18967741935484</v>
      </c>
      <c r="E5509" s="510">
        <f t="shared" si="1077"/>
        <v>38.406451612903226</v>
      </c>
      <c r="F5509" s="510">
        <f t="shared" si="1077"/>
        <v>22.483870967741932</v>
      </c>
      <c r="G5509" s="510">
        <f t="shared" si="1077"/>
        <v>86.548387096774192</v>
      </c>
      <c r="H5509" s="510">
        <f t="shared" si="1077"/>
        <v>49.29032258064516</v>
      </c>
      <c r="I5509" s="510">
        <f t="shared" si="1077"/>
        <v>4.725806451612903</v>
      </c>
      <c r="J5509" s="510">
        <f t="shared" si="1077"/>
        <v>6.8322580645161288</v>
      </c>
      <c r="K5509" s="510">
        <f t="shared" si="1077"/>
        <v>1.4548387096774194</v>
      </c>
      <c r="L5509" s="510">
        <f t="shared" si="1077"/>
        <v>0.8241935483870968</v>
      </c>
      <c r="M5509" s="510">
        <f t="shared" si="1077"/>
        <v>0.72758064516129028</v>
      </c>
      <c r="N5509" s="509"/>
      <c r="O5509" s="510"/>
      <c r="P5509" s="192"/>
    </row>
    <row r="5510" spans="1:16" x14ac:dyDescent="0.35">
      <c r="A5510" s="320"/>
      <c r="B5510" s="64"/>
      <c r="C5510" s="64"/>
      <c r="D5510" s="321"/>
      <c r="E5510" s="64"/>
      <c r="F5510" s="64" t="s">
        <v>480</v>
      </c>
      <c r="G5510" s="64"/>
      <c r="H5510" s="64"/>
      <c r="I5510" s="64"/>
      <c r="J5510" s="64"/>
      <c r="K5510" s="64"/>
      <c r="L5510" s="64"/>
      <c r="M5510" s="64"/>
      <c r="N5510" s="64"/>
      <c r="O5510" s="64"/>
    </row>
    <row r="5511" spans="1:16" ht="20.5" x14ac:dyDescent="0.35">
      <c r="A5511" s="1646" t="s">
        <v>248</v>
      </c>
      <c r="B5511" s="1646"/>
      <c r="C5511" s="1646"/>
      <c r="D5511" s="1646"/>
      <c r="E5511" s="1646"/>
      <c r="F5511" s="1646"/>
      <c r="G5511" s="1646"/>
      <c r="H5511" s="1646"/>
      <c r="I5511" s="1646"/>
      <c r="J5511" s="1646"/>
      <c r="K5511" s="1646"/>
      <c r="L5511" s="1646"/>
      <c r="M5511" s="1646"/>
      <c r="N5511" s="1646"/>
      <c r="O5511" s="1646"/>
      <c r="P5511" s="1646"/>
    </row>
    <row r="5512" spans="1:16" ht="15" customHeight="1" x14ac:dyDescent="0.35">
      <c r="A5512" s="1498" t="s">
        <v>1</v>
      </c>
      <c r="B5512" s="1482" t="s">
        <v>23</v>
      </c>
      <c r="C5512" s="1484"/>
      <c r="D5512" s="1483"/>
      <c r="E5512" s="1482" t="s">
        <v>24</v>
      </c>
      <c r="F5512" s="1483"/>
      <c r="G5512" s="1482" t="s">
        <v>4</v>
      </c>
      <c r="H5512" s="1483"/>
      <c r="I5512" s="1443" t="s">
        <v>5</v>
      </c>
      <c r="J5512" s="1445"/>
      <c r="K5512" s="1443" t="s">
        <v>6</v>
      </c>
      <c r="L5512" s="1444"/>
      <c r="M5512" s="1445"/>
      <c r="N5512" s="24" t="s">
        <v>237</v>
      </c>
      <c r="O5512" s="1627" t="s">
        <v>235</v>
      </c>
      <c r="P5512" s="1629" t="s">
        <v>191</v>
      </c>
    </row>
    <row r="5513" spans="1:16" ht="28" x14ac:dyDescent="0.35">
      <c r="A5513" s="1498"/>
      <c r="B5513" s="24">
        <v>0.05</v>
      </c>
      <c r="C5513" s="24">
        <v>0.1</v>
      </c>
      <c r="D5513" s="24">
        <v>0.2</v>
      </c>
      <c r="E5513" s="24" t="s">
        <v>9</v>
      </c>
      <c r="F5513" s="24" t="s">
        <v>10</v>
      </c>
      <c r="G5513" s="24" t="s">
        <v>9</v>
      </c>
      <c r="H5513" s="24" t="s">
        <v>10</v>
      </c>
      <c r="I5513" s="24" t="s">
        <v>11</v>
      </c>
      <c r="J5513" s="24" t="s">
        <v>12</v>
      </c>
      <c r="K5513" s="25" t="s">
        <v>13</v>
      </c>
      <c r="L5513" s="25" t="s">
        <v>14</v>
      </c>
      <c r="M5513" s="25" t="s">
        <v>15</v>
      </c>
      <c r="N5513" s="25" t="s">
        <v>236</v>
      </c>
      <c r="O5513" s="1628"/>
      <c r="P5513" s="1630"/>
    </row>
    <row r="5514" spans="1:16" ht="15.5" x14ac:dyDescent="0.35">
      <c r="A5514" s="6">
        <v>1</v>
      </c>
      <c r="B5514" s="473">
        <v>29.68</v>
      </c>
      <c r="C5514" s="473">
        <v>28.16</v>
      </c>
      <c r="D5514" s="474">
        <v>28.16</v>
      </c>
      <c r="E5514" s="475">
        <v>32.200000000000003</v>
      </c>
      <c r="F5514" s="475">
        <v>21.2</v>
      </c>
      <c r="G5514" s="476">
        <v>96</v>
      </c>
      <c r="H5514" s="476">
        <v>58</v>
      </c>
      <c r="I5514" s="477">
        <v>3</v>
      </c>
      <c r="J5514" s="476">
        <v>3.46</v>
      </c>
      <c r="K5514" s="473">
        <v>0.78</v>
      </c>
      <c r="L5514" s="476">
        <v>0.21</v>
      </c>
      <c r="M5514" s="475">
        <f t="shared" ref="M5514:M5523" si="1078">AVERAGE(K5514:L5514)</f>
        <v>0.495</v>
      </c>
      <c r="N5514" s="477">
        <v>5</v>
      </c>
      <c r="O5514" s="478">
        <v>0</v>
      </c>
      <c r="P5514" s="479"/>
    </row>
    <row r="5515" spans="1:16" ht="15.5" x14ac:dyDescent="0.35">
      <c r="A5515" s="2">
        <v>2</v>
      </c>
      <c r="B5515" s="480">
        <v>30.92</v>
      </c>
      <c r="C5515" s="481">
        <v>28.64</v>
      </c>
      <c r="D5515" s="474">
        <v>28.52</v>
      </c>
      <c r="E5515" s="482">
        <v>33.200000000000003</v>
      </c>
      <c r="F5515" s="482">
        <v>22</v>
      </c>
      <c r="G5515" s="481">
        <v>96</v>
      </c>
      <c r="H5515" s="481">
        <v>56</v>
      </c>
      <c r="I5515" s="483">
        <v>2.2000000000000002</v>
      </c>
      <c r="J5515" s="481">
        <v>3.88</v>
      </c>
      <c r="K5515" s="481">
        <v>1.07</v>
      </c>
      <c r="L5515" s="481">
        <v>0.38</v>
      </c>
      <c r="M5515" s="475">
        <f t="shared" si="1078"/>
        <v>0.72500000000000009</v>
      </c>
      <c r="N5515" s="483">
        <v>4</v>
      </c>
      <c r="O5515" s="478">
        <v>0</v>
      </c>
      <c r="P5515" s="306"/>
    </row>
    <row r="5516" spans="1:16" ht="15.5" x14ac:dyDescent="0.35">
      <c r="A5516" s="2">
        <v>3</v>
      </c>
      <c r="B5516" s="480">
        <v>31.68</v>
      </c>
      <c r="C5516" s="480">
        <v>29.56</v>
      </c>
      <c r="D5516" s="474">
        <v>29.16</v>
      </c>
      <c r="E5516" s="482">
        <v>32.200000000000003</v>
      </c>
      <c r="F5516" s="482">
        <v>21</v>
      </c>
      <c r="G5516" s="481">
        <v>96</v>
      </c>
      <c r="H5516" s="481">
        <v>58</v>
      </c>
      <c r="I5516" s="483">
        <v>5.2</v>
      </c>
      <c r="J5516" s="481">
        <v>4.78</v>
      </c>
      <c r="K5516" s="480">
        <v>2.04</v>
      </c>
      <c r="L5516" s="480">
        <v>0.3</v>
      </c>
      <c r="M5516" s="475">
        <f t="shared" si="1078"/>
        <v>1.17</v>
      </c>
      <c r="N5516" s="483">
        <v>5.3</v>
      </c>
      <c r="O5516" s="478">
        <v>0</v>
      </c>
      <c r="P5516" s="306"/>
    </row>
    <row r="5517" spans="1:16" ht="15.5" x14ac:dyDescent="0.35">
      <c r="A5517" s="2">
        <v>4</v>
      </c>
      <c r="B5517" s="480">
        <v>31.76</v>
      </c>
      <c r="C5517" s="482">
        <v>30.28</v>
      </c>
      <c r="D5517" s="474">
        <v>29.88</v>
      </c>
      <c r="E5517" s="482">
        <v>34</v>
      </c>
      <c r="F5517" s="482">
        <v>23.2</v>
      </c>
      <c r="G5517" s="481">
        <v>88</v>
      </c>
      <c r="H5517" s="481">
        <v>67</v>
      </c>
      <c r="I5517" s="483">
        <v>3</v>
      </c>
      <c r="J5517" s="481">
        <v>6.22</v>
      </c>
      <c r="K5517" s="481">
        <v>1.1499999999999999</v>
      </c>
      <c r="L5517" s="480">
        <v>1.03</v>
      </c>
      <c r="M5517" s="475">
        <f t="shared" si="1078"/>
        <v>1.0899999999999999</v>
      </c>
      <c r="N5517" s="483">
        <v>5</v>
      </c>
      <c r="O5517" s="478">
        <v>0</v>
      </c>
      <c r="P5517" s="306"/>
    </row>
    <row r="5518" spans="1:16" ht="15.5" x14ac:dyDescent="0.35">
      <c r="A5518" s="2">
        <v>5</v>
      </c>
      <c r="B5518" s="480">
        <v>33.4</v>
      </c>
      <c r="C5518" s="481">
        <v>30.32</v>
      </c>
      <c r="D5518" s="474">
        <v>29.72</v>
      </c>
      <c r="E5518" s="482">
        <v>35.200000000000003</v>
      </c>
      <c r="F5518" s="481">
        <v>21.2</v>
      </c>
      <c r="G5518" s="481">
        <v>92</v>
      </c>
      <c r="H5518" s="481">
        <v>55</v>
      </c>
      <c r="I5518" s="483">
        <v>2.5</v>
      </c>
      <c r="J5518" s="481">
        <v>4.8</v>
      </c>
      <c r="K5518" s="481">
        <v>1.1000000000000001</v>
      </c>
      <c r="L5518" s="480">
        <v>0.59</v>
      </c>
      <c r="M5518" s="475">
        <f t="shared" si="1078"/>
        <v>0.84499999999999997</v>
      </c>
      <c r="N5518" s="483">
        <v>7.3</v>
      </c>
      <c r="O5518" s="478">
        <v>1.8</v>
      </c>
      <c r="P5518" s="306"/>
    </row>
    <row r="5519" spans="1:16" ht="15.5" x14ac:dyDescent="0.35">
      <c r="A5519" s="2">
        <v>6</v>
      </c>
      <c r="B5519" s="480">
        <v>36.08</v>
      </c>
      <c r="C5519" s="480">
        <v>31.76</v>
      </c>
      <c r="D5519" s="474">
        <v>30.72</v>
      </c>
      <c r="E5519" s="482">
        <v>35</v>
      </c>
      <c r="F5519" s="482">
        <v>22.4</v>
      </c>
      <c r="G5519" s="481">
        <v>96</v>
      </c>
      <c r="H5519" s="481">
        <v>52</v>
      </c>
      <c r="I5519" s="483">
        <v>3</v>
      </c>
      <c r="J5519" s="481">
        <v>7.86</v>
      </c>
      <c r="K5519" s="480">
        <v>1.39</v>
      </c>
      <c r="L5519" s="480">
        <v>1.04</v>
      </c>
      <c r="M5519" s="475">
        <f t="shared" si="1078"/>
        <v>1.2149999999999999</v>
      </c>
      <c r="N5519" s="483">
        <v>10</v>
      </c>
      <c r="O5519" s="478">
        <v>3.2</v>
      </c>
      <c r="P5519" s="306"/>
    </row>
    <row r="5520" spans="1:16" ht="15.5" x14ac:dyDescent="0.35">
      <c r="A5520" s="2">
        <v>7</v>
      </c>
      <c r="B5520" s="481">
        <v>32.44</v>
      </c>
      <c r="C5520" s="480">
        <v>30.8</v>
      </c>
      <c r="D5520" s="474">
        <v>30.72</v>
      </c>
      <c r="E5520" s="482">
        <v>34</v>
      </c>
      <c r="F5520" s="482">
        <v>22</v>
      </c>
      <c r="G5520" s="481">
        <v>88</v>
      </c>
      <c r="H5520" s="481">
        <v>63</v>
      </c>
      <c r="I5520" s="483">
        <v>3.2</v>
      </c>
      <c r="J5520" s="481">
        <v>3.18</v>
      </c>
      <c r="K5520" s="481">
        <v>1.24</v>
      </c>
      <c r="L5520" s="480">
        <v>0.37</v>
      </c>
      <c r="M5520" s="475">
        <f t="shared" si="1078"/>
        <v>0.80499999999999994</v>
      </c>
      <c r="N5520" s="484">
        <v>6</v>
      </c>
      <c r="O5520" s="478">
        <v>30.8</v>
      </c>
      <c r="P5520" s="306"/>
    </row>
    <row r="5521" spans="1:16" ht="15.5" x14ac:dyDescent="0.35">
      <c r="A5521" s="2">
        <v>8</v>
      </c>
      <c r="B5521" s="480">
        <v>29.32</v>
      </c>
      <c r="C5521" s="480">
        <v>29.44</v>
      </c>
      <c r="D5521" s="474">
        <v>30.24</v>
      </c>
      <c r="E5521" s="482">
        <v>33.200000000000003</v>
      </c>
      <c r="F5521" s="482">
        <v>19.399999999999999</v>
      </c>
      <c r="G5521" s="481">
        <v>96</v>
      </c>
      <c r="H5521" s="481">
        <v>66</v>
      </c>
      <c r="I5521" s="483">
        <v>2.8</v>
      </c>
      <c r="J5521" s="481">
        <v>3.8</v>
      </c>
      <c r="K5521" s="481">
        <v>1.56</v>
      </c>
      <c r="L5521" s="481">
        <v>0.32</v>
      </c>
      <c r="M5521" s="475">
        <f t="shared" si="1078"/>
        <v>0.94000000000000006</v>
      </c>
      <c r="N5521" s="483">
        <v>2</v>
      </c>
      <c r="O5521" s="478">
        <v>0</v>
      </c>
      <c r="P5521" s="306"/>
    </row>
    <row r="5522" spans="1:16" ht="15.5" x14ac:dyDescent="0.35">
      <c r="A5522" s="2">
        <v>9</v>
      </c>
      <c r="B5522" s="480">
        <v>36.4</v>
      </c>
      <c r="C5522" s="481">
        <v>31.2</v>
      </c>
      <c r="D5522" s="474">
        <v>30.16</v>
      </c>
      <c r="E5522" s="482">
        <v>38.200000000000003</v>
      </c>
      <c r="F5522" s="481">
        <v>21</v>
      </c>
      <c r="G5522" s="481">
        <v>96</v>
      </c>
      <c r="H5522" s="481">
        <v>53</v>
      </c>
      <c r="I5522" s="483">
        <v>3</v>
      </c>
      <c r="J5522" s="481">
        <v>7.94</v>
      </c>
      <c r="K5522" s="480">
        <v>0.92</v>
      </c>
      <c r="L5522" s="481">
        <v>0.15</v>
      </c>
      <c r="M5522" s="475">
        <f t="shared" si="1078"/>
        <v>0.53500000000000003</v>
      </c>
      <c r="N5522" s="483">
        <v>10.3</v>
      </c>
      <c r="O5522" s="478">
        <v>0</v>
      </c>
      <c r="P5522" s="306"/>
    </row>
    <row r="5523" spans="1:16" ht="16" thickBot="1" x14ac:dyDescent="0.4">
      <c r="A5523" s="3">
        <v>10</v>
      </c>
      <c r="B5523" s="480">
        <v>38.36</v>
      </c>
      <c r="C5523" s="481">
        <v>32.6</v>
      </c>
      <c r="D5523" s="474">
        <v>31.4</v>
      </c>
      <c r="E5523" s="482">
        <v>41</v>
      </c>
      <c r="F5523" s="482">
        <v>22</v>
      </c>
      <c r="G5523" s="481">
        <v>92</v>
      </c>
      <c r="H5523" s="481">
        <v>48</v>
      </c>
      <c r="I5523" s="483">
        <v>2.7</v>
      </c>
      <c r="J5523" s="481">
        <v>6.88</v>
      </c>
      <c r="K5523" s="481">
        <v>0.98</v>
      </c>
      <c r="L5523" s="480">
        <v>0.72</v>
      </c>
      <c r="M5523" s="475">
        <f t="shared" si="1078"/>
        <v>0.85</v>
      </c>
      <c r="N5523" s="483">
        <v>10</v>
      </c>
      <c r="O5523" s="478">
        <v>0</v>
      </c>
      <c r="P5523" s="306"/>
    </row>
    <row r="5524" spans="1:16" ht="16" thickBot="1" x14ac:dyDescent="0.4">
      <c r="A5524" s="16" t="s">
        <v>16</v>
      </c>
      <c r="B5524" s="485">
        <f t="shared" ref="B5524:M5524" si="1079">SUM(B5514:B5523)</f>
        <v>330.03999999999996</v>
      </c>
      <c r="C5524" s="485">
        <f t="shared" si="1079"/>
        <v>302.76000000000005</v>
      </c>
      <c r="D5524" s="485">
        <f t="shared" si="1079"/>
        <v>298.68</v>
      </c>
      <c r="E5524" s="485">
        <f t="shared" si="1079"/>
        <v>348.2</v>
      </c>
      <c r="F5524" s="485">
        <f t="shared" si="1079"/>
        <v>215.4</v>
      </c>
      <c r="G5524" s="485">
        <f t="shared" si="1079"/>
        <v>936</v>
      </c>
      <c r="H5524" s="485">
        <f t="shared" si="1079"/>
        <v>576</v>
      </c>
      <c r="I5524" s="485">
        <f t="shared" si="1079"/>
        <v>30.599999999999998</v>
      </c>
      <c r="J5524" s="485">
        <f t="shared" si="1079"/>
        <v>52.8</v>
      </c>
      <c r="K5524" s="973">
        <f t="shared" si="1079"/>
        <v>12.23</v>
      </c>
      <c r="L5524" s="559">
        <f t="shared" si="1079"/>
        <v>5.1100000000000003</v>
      </c>
      <c r="M5524" s="559">
        <f t="shared" si="1079"/>
        <v>8.67</v>
      </c>
      <c r="N5524" s="486"/>
      <c r="O5524" s="487"/>
      <c r="P5524" s="488"/>
    </row>
    <row r="5525" spans="1:16" ht="16" thickBot="1" x14ac:dyDescent="0.4">
      <c r="A5525" s="121" t="s">
        <v>18</v>
      </c>
      <c r="B5525" s="489">
        <f t="shared" ref="B5525:M5525" si="1080">AVERAGE(B5514:B5523)</f>
        <v>33.003999999999998</v>
      </c>
      <c r="C5525" s="489">
        <f t="shared" si="1080"/>
        <v>30.276000000000003</v>
      </c>
      <c r="D5525" s="489">
        <f t="shared" si="1080"/>
        <v>29.868000000000002</v>
      </c>
      <c r="E5525" s="489">
        <f t="shared" si="1080"/>
        <v>34.82</v>
      </c>
      <c r="F5525" s="489">
        <f t="shared" si="1080"/>
        <v>21.54</v>
      </c>
      <c r="G5525" s="489">
        <f t="shared" si="1080"/>
        <v>93.6</v>
      </c>
      <c r="H5525" s="489">
        <f t="shared" si="1080"/>
        <v>57.6</v>
      </c>
      <c r="I5525" s="489">
        <f t="shared" si="1080"/>
        <v>3.0599999999999996</v>
      </c>
      <c r="J5525" s="489">
        <f t="shared" si="1080"/>
        <v>5.2799999999999994</v>
      </c>
      <c r="K5525" s="489">
        <f t="shared" si="1080"/>
        <v>1.2230000000000001</v>
      </c>
      <c r="L5525" s="974">
        <f t="shared" si="1080"/>
        <v>0.51100000000000001</v>
      </c>
      <c r="M5525" s="974">
        <f t="shared" si="1080"/>
        <v>0.86699999999999999</v>
      </c>
      <c r="N5525" s="490"/>
      <c r="O5525" s="491"/>
      <c r="P5525" s="192"/>
    </row>
    <row r="5526" spans="1:16" ht="15.5" x14ac:dyDescent="0.35">
      <c r="A5526" s="6">
        <v>11</v>
      </c>
      <c r="B5526" s="480">
        <v>37.6</v>
      </c>
      <c r="C5526" s="481">
        <v>32.64</v>
      </c>
      <c r="D5526" s="492">
        <v>32.159999999999997</v>
      </c>
      <c r="E5526" s="482">
        <v>39</v>
      </c>
      <c r="F5526" s="482">
        <v>24.2</v>
      </c>
      <c r="G5526" s="481">
        <v>84</v>
      </c>
      <c r="H5526" s="481">
        <v>53</v>
      </c>
      <c r="I5526" s="483">
        <v>4.8</v>
      </c>
      <c r="J5526" s="481">
        <v>6.94</v>
      </c>
      <c r="K5526" s="481">
        <v>1.2</v>
      </c>
      <c r="L5526" s="473">
        <v>0.15</v>
      </c>
      <c r="M5526" s="475">
        <f t="shared" ref="M5526:M5535" si="1081">AVERAGE(K5526:L5526)</f>
        <v>0.67499999999999993</v>
      </c>
      <c r="N5526" s="483">
        <v>9</v>
      </c>
      <c r="O5526" s="478">
        <v>0</v>
      </c>
      <c r="P5526" s="306"/>
    </row>
    <row r="5527" spans="1:16" ht="15.5" x14ac:dyDescent="0.35">
      <c r="A5527" s="2">
        <v>12</v>
      </c>
      <c r="B5527" s="480">
        <v>39.119999999999997</v>
      </c>
      <c r="C5527" s="481">
        <v>33.32</v>
      </c>
      <c r="D5527" s="492">
        <v>32.479999999999997</v>
      </c>
      <c r="E5527" s="482">
        <v>40</v>
      </c>
      <c r="F5527" s="481">
        <v>22.2</v>
      </c>
      <c r="G5527" s="481">
        <v>96</v>
      </c>
      <c r="H5527" s="481">
        <v>53</v>
      </c>
      <c r="I5527" s="483">
        <v>4</v>
      </c>
      <c r="J5527" s="481">
        <v>7.2</v>
      </c>
      <c r="K5527" s="481">
        <v>1.19</v>
      </c>
      <c r="L5527" s="480">
        <v>0.87</v>
      </c>
      <c r="M5527" s="475">
        <f t="shared" si="1081"/>
        <v>1.03</v>
      </c>
      <c r="N5527" s="483">
        <v>10</v>
      </c>
      <c r="O5527" s="478">
        <v>0</v>
      </c>
      <c r="P5527" s="306"/>
    </row>
    <row r="5528" spans="1:16" ht="15.5" x14ac:dyDescent="0.35">
      <c r="A5528" s="2">
        <v>13</v>
      </c>
      <c r="B5528" s="481">
        <v>35.64</v>
      </c>
      <c r="C5528" s="481">
        <v>32.159999999999997</v>
      </c>
      <c r="D5528" s="492">
        <v>32.200000000000003</v>
      </c>
      <c r="E5528" s="482">
        <v>39</v>
      </c>
      <c r="F5528" s="482">
        <v>22</v>
      </c>
      <c r="G5528" s="481">
        <v>92</v>
      </c>
      <c r="H5528" s="481">
        <v>63</v>
      </c>
      <c r="I5528" s="483">
        <v>3.6</v>
      </c>
      <c r="J5528" s="481">
        <v>5</v>
      </c>
      <c r="K5528" s="481">
        <v>1.07</v>
      </c>
      <c r="L5528" s="480">
        <v>0.65</v>
      </c>
      <c r="M5528" s="475">
        <f t="shared" si="1081"/>
        <v>0.8600000000000001</v>
      </c>
      <c r="N5528" s="483">
        <v>2.2999999999999998</v>
      </c>
      <c r="O5528" s="478">
        <v>3.8</v>
      </c>
      <c r="P5528" s="306"/>
    </row>
    <row r="5529" spans="1:16" ht="15.5" x14ac:dyDescent="0.35">
      <c r="A5529" s="2">
        <v>14</v>
      </c>
      <c r="B5529" s="481">
        <v>34.08</v>
      </c>
      <c r="C5529" s="480">
        <v>31.4</v>
      </c>
      <c r="D5529" s="492">
        <v>31.72</v>
      </c>
      <c r="E5529" s="482">
        <v>35.200000000000003</v>
      </c>
      <c r="F5529" s="482">
        <v>21</v>
      </c>
      <c r="G5529" s="481">
        <v>96</v>
      </c>
      <c r="H5529" s="481">
        <v>52</v>
      </c>
      <c r="I5529" s="483">
        <v>4</v>
      </c>
      <c r="J5529" s="480">
        <v>5.84</v>
      </c>
      <c r="K5529" s="481">
        <v>0.98</v>
      </c>
      <c r="L5529" s="480">
        <v>0.65</v>
      </c>
      <c r="M5529" s="475">
        <f t="shared" si="1081"/>
        <v>0.81499999999999995</v>
      </c>
      <c r="N5529" s="483">
        <v>2.2999999999999998</v>
      </c>
      <c r="O5529" s="478">
        <v>0</v>
      </c>
      <c r="P5529" s="306"/>
    </row>
    <row r="5530" spans="1:16" ht="15.5" x14ac:dyDescent="0.35">
      <c r="A5530" s="2">
        <v>15</v>
      </c>
      <c r="B5530" s="480">
        <v>31.92</v>
      </c>
      <c r="C5530" s="480">
        <v>32.56</v>
      </c>
      <c r="D5530" s="492">
        <v>31.92</v>
      </c>
      <c r="E5530" s="482">
        <v>36.4</v>
      </c>
      <c r="F5530" s="482">
        <v>22</v>
      </c>
      <c r="G5530" s="481">
        <v>92</v>
      </c>
      <c r="H5530" s="481">
        <v>54</v>
      </c>
      <c r="I5530" s="483">
        <v>5</v>
      </c>
      <c r="J5530" s="481">
        <v>6.76</v>
      </c>
      <c r="K5530" s="481">
        <v>1.01</v>
      </c>
      <c r="L5530" s="480">
        <v>1.17</v>
      </c>
      <c r="M5530" s="475">
        <f t="shared" si="1081"/>
        <v>1.0899999999999999</v>
      </c>
      <c r="N5530" s="493">
        <v>9</v>
      </c>
      <c r="O5530" s="478">
        <v>51.8</v>
      </c>
      <c r="P5530" s="306"/>
    </row>
    <row r="5531" spans="1:16" ht="15.5" x14ac:dyDescent="0.35">
      <c r="A5531" s="2">
        <v>16</v>
      </c>
      <c r="B5531" s="481">
        <v>31.52</v>
      </c>
      <c r="C5531" s="481">
        <v>30.92</v>
      </c>
      <c r="D5531" s="492">
        <v>31.88</v>
      </c>
      <c r="E5531" s="482">
        <v>35.6</v>
      </c>
      <c r="F5531" s="481">
        <v>20.2</v>
      </c>
      <c r="G5531" s="481">
        <v>96</v>
      </c>
      <c r="H5531" s="481">
        <v>63</v>
      </c>
      <c r="I5531" s="483">
        <v>4.4000000000000004</v>
      </c>
      <c r="J5531" s="481">
        <v>4.04</v>
      </c>
      <c r="K5531" s="481">
        <v>0.8</v>
      </c>
      <c r="L5531" s="480">
        <v>1.03</v>
      </c>
      <c r="M5531" s="475">
        <f t="shared" si="1081"/>
        <v>0.91500000000000004</v>
      </c>
      <c r="N5531" s="493">
        <v>4.3</v>
      </c>
      <c r="O5531" s="478">
        <v>0</v>
      </c>
      <c r="P5531" s="306"/>
    </row>
    <row r="5532" spans="1:16" ht="15.5" x14ac:dyDescent="0.35">
      <c r="A5532" s="2">
        <v>17</v>
      </c>
      <c r="B5532" s="480">
        <v>37.36</v>
      </c>
      <c r="C5532" s="480">
        <v>31.52</v>
      </c>
      <c r="D5532" s="492">
        <v>31.16</v>
      </c>
      <c r="E5532" s="481">
        <v>36.200000000000003</v>
      </c>
      <c r="F5532" s="482">
        <v>21.2</v>
      </c>
      <c r="G5532" s="481">
        <v>96</v>
      </c>
      <c r="H5532" s="481">
        <v>53</v>
      </c>
      <c r="I5532" s="483">
        <v>3.5</v>
      </c>
      <c r="J5532" s="480">
        <v>7</v>
      </c>
      <c r="K5532" s="481">
        <v>0.99</v>
      </c>
      <c r="L5532" s="480">
        <v>0.93</v>
      </c>
      <c r="M5532" s="475">
        <f t="shared" si="1081"/>
        <v>0.96</v>
      </c>
      <c r="N5532" s="493">
        <v>9</v>
      </c>
      <c r="O5532" s="478">
        <v>0</v>
      </c>
      <c r="P5532" s="306"/>
    </row>
    <row r="5533" spans="1:16" ht="15.5" x14ac:dyDescent="0.35">
      <c r="A5533" s="2">
        <v>18</v>
      </c>
      <c r="B5533" s="480">
        <v>33.36</v>
      </c>
      <c r="C5533" s="480">
        <v>31.44</v>
      </c>
      <c r="D5533" s="492">
        <v>31.52</v>
      </c>
      <c r="E5533" s="482">
        <v>37.200000000000003</v>
      </c>
      <c r="F5533" s="482">
        <v>21.2</v>
      </c>
      <c r="G5533" s="481">
        <v>96</v>
      </c>
      <c r="H5533" s="481">
        <v>63</v>
      </c>
      <c r="I5533" s="482">
        <v>2.5</v>
      </c>
      <c r="J5533" s="481">
        <v>3.02</v>
      </c>
      <c r="K5533" s="481">
        <v>0.85</v>
      </c>
      <c r="L5533" s="480">
        <v>0.06</v>
      </c>
      <c r="M5533" s="475">
        <f t="shared" si="1081"/>
        <v>0.45499999999999996</v>
      </c>
      <c r="N5533" s="493">
        <v>4</v>
      </c>
      <c r="O5533" s="478">
        <v>0</v>
      </c>
      <c r="P5533" s="306"/>
    </row>
    <row r="5534" spans="1:16" ht="15.5" x14ac:dyDescent="0.35">
      <c r="A5534" s="2">
        <v>19</v>
      </c>
      <c r="B5534" s="481">
        <v>36.159999999999997</v>
      </c>
      <c r="C5534" s="481">
        <v>31.8</v>
      </c>
      <c r="D5534" s="492">
        <v>31.44</v>
      </c>
      <c r="E5534" s="482">
        <v>37.200000000000003</v>
      </c>
      <c r="F5534" s="482">
        <v>23</v>
      </c>
      <c r="G5534" s="481">
        <v>96</v>
      </c>
      <c r="H5534" s="481">
        <v>57</v>
      </c>
      <c r="I5534" s="482">
        <v>3.5</v>
      </c>
      <c r="J5534" s="480">
        <v>5</v>
      </c>
      <c r="K5534" s="480">
        <v>0.91</v>
      </c>
      <c r="L5534" s="480">
        <v>0.38</v>
      </c>
      <c r="M5534" s="475">
        <f t="shared" si="1081"/>
        <v>0.64500000000000002</v>
      </c>
      <c r="N5534" s="493">
        <v>3</v>
      </c>
      <c r="O5534" s="478">
        <v>25.4</v>
      </c>
      <c r="P5534" s="306"/>
    </row>
    <row r="5535" spans="1:16" ht="16" thickBot="1" x14ac:dyDescent="0.4">
      <c r="A5535" s="3">
        <v>20</v>
      </c>
      <c r="B5535" s="480">
        <v>26.48</v>
      </c>
      <c r="C5535" s="481">
        <v>28.8</v>
      </c>
      <c r="D5535" s="492">
        <v>30.52</v>
      </c>
      <c r="E5535" s="482">
        <v>30.4</v>
      </c>
      <c r="F5535" s="482">
        <v>20.6</v>
      </c>
      <c r="G5535" s="481">
        <v>96</v>
      </c>
      <c r="H5535" s="481">
        <v>85</v>
      </c>
      <c r="I5535" s="482">
        <v>1.2</v>
      </c>
      <c r="J5535" s="480">
        <v>1.22</v>
      </c>
      <c r="K5535" s="480">
        <v>1.28</v>
      </c>
      <c r="L5535" s="480">
        <v>0.26</v>
      </c>
      <c r="M5535" s="475">
        <f t="shared" si="1081"/>
        <v>0.77</v>
      </c>
      <c r="N5535" s="478">
        <v>0</v>
      </c>
      <c r="O5535" s="478">
        <v>0</v>
      </c>
      <c r="P5535" s="306"/>
    </row>
    <row r="5536" spans="1:16" ht="15" thickBot="1" x14ac:dyDescent="0.4">
      <c r="A5536" s="16" t="s">
        <v>16</v>
      </c>
      <c r="B5536" s="494">
        <f t="shared" ref="B5536:M5536" si="1082">SUM(B5526:B5535)</f>
        <v>343.24</v>
      </c>
      <c r="C5536" s="494">
        <f t="shared" si="1082"/>
        <v>316.56</v>
      </c>
      <c r="D5536" s="494">
        <f t="shared" si="1082"/>
        <v>317</v>
      </c>
      <c r="E5536" s="494">
        <f t="shared" si="1082"/>
        <v>366.19999999999993</v>
      </c>
      <c r="F5536" s="494">
        <f t="shared" si="1082"/>
        <v>217.59999999999997</v>
      </c>
      <c r="G5536" s="494">
        <f t="shared" si="1082"/>
        <v>940</v>
      </c>
      <c r="H5536" s="494">
        <f t="shared" si="1082"/>
        <v>596</v>
      </c>
      <c r="I5536" s="494">
        <f t="shared" si="1082"/>
        <v>36.5</v>
      </c>
      <c r="J5536" s="494">
        <f t="shared" si="1082"/>
        <v>52.02</v>
      </c>
      <c r="K5536" s="494">
        <f t="shared" si="1082"/>
        <v>10.28</v>
      </c>
      <c r="L5536" s="494">
        <f t="shared" si="1082"/>
        <v>6.1499999999999986</v>
      </c>
      <c r="M5536" s="494">
        <f t="shared" si="1082"/>
        <v>8.2149999999999999</v>
      </c>
      <c r="N5536" s="494"/>
      <c r="O5536" s="494"/>
      <c r="P5536" s="488"/>
    </row>
    <row r="5537" spans="1:16" ht="15" thickBot="1" x14ac:dyDescent="0.4">
      <c r="A5537" s="121" t="s">
        <v>18</v>
      </c>
      <c r="B5537" s="495">
        <f t="shared" ref="B5537:M5537" si="1083">AVERAGE(B5526:B5535)</f>
        <v>34.323999999999998</v>
      </c>
      <c r="C5537" s="495">
        <f t="shared" si="1083"/>
        <v>31.655999999999999</v>
      </c>
      <c r="D5537" s="495">
        <f t="shared" si="1083"/>
        <v>31.7</v>
      </c>
      <c r="E5537" s="495">
        <f t="shared" si="1083"/>
        <v>36.61999999999999</v>
      </c>
      <c r="F5537" s="495">
        <f t="shared" si="1083"/>
        <v>21.759999999999998</v>
      </c>
      <c r="G5537" s="495">
        <f t="shared" si="1083"/>
        <v>94</v>
      </c>
      <c r="H5537" s="495">
        <f t="shared" si="1083"/>
        <v>59.6</v>
      </c>
      <c r="I5537" s="495">
        <f t="shared" si="1083"/>
        <v>3.65</v>
      </c>
      <c r="J5537" s="495">
        <f t="shared" si="1083"/>
        <v>5.202</v>
      </c>
      <c r="K5537" s="495">
        <f t="shared" si="1083"/>
        <v>1.028</v>
      </c>
      <c r="L5537" s="495">
        <f t="shared" si="1083"/>
        <v>0.61499999999999988</v>
      </c>
      <c r="M5537" s="495">
        <f t="shared" si="1083"/>
        <v>0.82150000000000001</v>
      </c>
      <c r="N5537" s="495"/>
      <c r="O5537" s="495"/>
      <c r="P5537" s="192"/>
    </row>
    <row r="5538" spans="1:16" ht="15.5" x14ac:dyDescent="0.35">
      <c r="A5538" s="21">
        <v>21</v>
      </c>
      <c r="B5538" s="481">
        <v>34.6</v>
      </c>
      <c r="C5538" s="480">
        <v>30</v>
      </c>
      <c r="D5538" s="492">
        <v>29.2</v>
      </c>
      <c r="E5538" s="482">
        <v>36.200000000000003</v>
      </c>
      <c r="F5538" s="482">
        <v>20</v>
      </c>
      <c r="G5538" s="481">
        <v>96</v>
      </c>
      <c r="H5538" s="481">
        <v>66</v>
      </c>
      <c r="I5538" s="481">
        <v>2.8</v>
      </c>
      <c r="J5538" s="481">
        <v>5.86</v>
      </c>
      <c r="K5538" s="482">
        <v>0.7</v>
      </c>
      <c r="L5538" s="480">
        <v>0.15</v>
      </c>
      <c r="M5538" s="539">
        <f t="shared" ref="M5538:M5547" si="1084">AVERAGE(K5538:L5538)</f>
        <v>0.42499999999999999</v>
      </c>
      <c r="N5538" s="496">
        <v>5</v>
      </c>
      <c r="O5538" s="478">
        <v>0</v>
      </c>
      <c r="P5538" s="306"/>
    </row>
    <row r="5539" spans="1:16" ht="15.5" x14ac:dyDescent="0.35">
      <c r="A5539" s="22">
        <v>22</v>
      </c>
      <c r="B5539" s="480">
        <v>36.4</v>
      </c>
      <c r="C5539" s="480">
        <v>31.68</v>
      </c>
      <c r="D5539" s="492">
        <v>30.72</v>
      </c>
      <c r="E5539" s="482">
        <v>37.200000000000003</v>
      </c>
      <c r="F5539" s="482">
        <v>22</v>
      </c>
      <c r="G5539" s="481">
        <v>96</v>
      </c>
      <c r="H5539" s="481">
        <v>64</v>
      </c>
      <c r="I5539" s="481">
        <v>1.5</v>
      </c>
      <c r="J5539" s="480">
        <v>6.9</v>
      </c>
      <c r="K5539" s="481">
        <v>0.84</v>
      </c>
      <c r="L5539" s="481">
        <v>1</v>
      </c>
      <c r="M5539" s="475">
        <f t="shared" si="1084"/>
        <v>0.91999999999999993</v>
      </c>
      <c r="N5539" s="496">
        <v>5</v>
      </c>
      <c r="O5539" s="478">
        <v>9.1999999999999993</v>
      </c>
      <c r="P5539" s="306"/>
    </row>
    <row r="5540" spans="1:16" ht="15.5" x14ac:dyDescent="0.35">
      <c r="A5540" s="22">
        <v>23</v>
      </c>
      <c r="B5540" s="497">
        <v>29.72</v>
      </c>
      <c r="C5540" s="481">
        <v>30</v>
      </c>
      <c r="D5540" s="492">
        <v>30.92</v>
      </c>
      <c r="E5540" s="482">
        <v>37</v>
      </c>
      <c r="F5540" s="498">
        <v>21</v>
      </c>
      <c r="G5540" s="481">
        <v>96</v>
      </c>
      <c r="H5540" s="481">
        <v>66</v>
      </c>
      <c r="I5540" s="482">
        <v>2.2999999999999998</v>
      </c>
      <c r="J5540" s="481">
        <v>1.96</v>
      </c>
      <c r="K5540" s="481">
        <v>0.9</v>
      </c>
      <c r="L5540" s="481">
        <v>0.18</v>
      </c>
      <c r="M5540" s="475">
        <f t="shared" si="1084"/>
        <v>0.54</v>
      </c>
      <c r="N5540" s="478">
        <v>0</v>
      </c>
      <c r="O5540" s="478">
        <v>5.0999999999999996</v>
      </c>
      <c r="P5540" s="306"/>
    </row>
    <row r="5541" spans="1:16" ht="15.5" x14ac:dyDescent="0.35">
      <c r="A5541" s="22">
        <v>24</v>
      </c>
      <c r="B5541" s="482">
        <v>36.159999999999997</v>
      </c>
      <c r="C5541" s="481">
        <v>31.08</v>
      </c>
      <c r="D5541" s="492">
        <v>30.24</v>
      </c>
      <c r="E5541" s="482">
        <v>36</v>
      </c>
      <c r="F5541" s="482">
        <v>20.2</v>
      </c>
      <c r="G5541" s="481">
        <v>96</v>
      </c>
      <c r="H5541" s="481">
        <v>64</v>
      </c>
      <c r="I5541" s="482">
        <v>2.8</v>
      </c>
      <c r="J5541" s="481">
        <v>3.7</v>
      </c>
      <c r="K5541" s="481">
        <v>0.9</v>
      </c>
      <c r="L5541" s="480">
        <v>0.63</v>
      </c>
      <c r="M5541" s="475">
        <f t="shared" si="1084"/>
        <v>0.76500000000000001</v>
      </c>
      <c r="N5541" s="496">
        <v>2.2999999999999998</v>
      </c>
      <c r="O5541" s="478">
        <v>32</v>
      </c>
      <c r="P5541" s="306"/>
    </row>
    <row r="5542" spans="1:16" ht="15.5" x14ac:dyDescent="0.35">
      <c r="A5542" s="22">
        <v>25</v>
      </c>
      <c r="B5542" s="480">
        <v>25.64</v>
      </c>
      <c r="C5542" s="481">
        <v>28.16</v>
      </c>
      <c r="D5542" s="492">
        <v>29.96</v>
      </c>
      <c r="E5542" s="482">
        <v>31</v>
      </c>
      <c r="F5542" s="482">
        <v>20</v>
      </c>
      <c r="G5542" s="481">
        <v>96</v>
      </c>
      <c r="H5542" s="481">
        <v>85</v>
      </c>
      <c r="I5542" s="482">
        <v>1</v>
      </c>
      <c r="J5542" s="481">
        <v>0</v>
      </c>
      <c r="K5542" s="481">
        <v>0.9</v>
      </c>
      <c r="L5542" s="480">
        <v>0.63</v>
      </c>
      <c r="M5542" s="475">
        <f t="shared" si="1084"/>
        <v>0.76500000000000001</v>
      </c>
      <c r="N5542" s="478">
        <v>0</v>
      </c>
      <c r="O5542" s="478">
        <v>15.7</v>
      </c>
      <c r="P5542" s="306"/>
    </row>
    <row r="5543" spans="1:16" ht="15.5" x14ac:dyDescent="0.35">
      <c r="A5543" s="22">
        <v>26</v>
      </c>
      <c r="B5543" s="481">
        <v>33.76</v>
      </c>
      <c r="C5543" s="481">
        <v>29.6</v>
      </c>
      <c r="D5543" s="492">
        <v>28.88</v>
      </c>
      <c r="E5543" s="482">
        <v>34.4</v>
      </c>
      <c r="F5543" s="481">
        <v>21</v>
      </c>
      <c r="G5543" s="481">
        <v>96</v>
      </c>
      <c r="H5543" s="481">
        <v>65</v>
      </c>
      <c r="I5543" s="482">
        <v>3.4</v>
      </c>
      <c r="J5543" s="480">
        <v>6.52</v>
      </c>
      <c r="K5543" s="481">
        <v>0.9</v>
      </c>
      <c r="L5543" s="480">
        <v>0.63</v>
      </c>
      <c r="M5543" s="475">
        <f t="shared" si="1084"/>
        <v>0.76500000000000001</v>
      </c>
      <c r="N5543" s="496">
        <v>3</v>
      </c>
      <c r="O5543" s="478">
        <v>5.8</v>
      </c>
      <c r="P5543" s="306"/>
    </row>
    <row r="5544" spans="1:16" ht="15.5" x14ac:dyDescent="0.35">
      <c r="A5544" s="22">
        <v>27</v>
      </c>
      <c r="B5544" s="481">
        <v>29.2</v>
      </c>
      <c r="C5544" s="481">
        <v>29.6</v>
      </c>
      <c r="D5544" s="492">
        <v>30.2</v>
      </c>
      <c r="E5544" s="482">
        <v>35.6</v>
      </c>
      <c r="F5544" s="482">
        <v>23.2</v>
      </c>
      <c r="G5544" s="481">
        <v>96</v>
      </c>
      <c r="H5544" s="481">
        <v>72</v>
      </c>
      <c r="I5544" s="482">
        <v>1.6</v>
      </c>
      <c r="J5544" s="481">
        <v>4.92</v>
      </c>
      <c r="K5544" s="481">
        <v>0.9</v>
      </c>
      <c r="L5544" s="480">
        <v>0.63</v>
      </c>
      <c r="M5544" s="475">
        <f t="shared" si="1084"/>
        <v>0.76500000000000001</v>
      </c>
      <c r="N5544" s="496">
        <v>2.2999999999999998</v>
      </c>
      <c r="O5544" s="499">
        <v>0</v>
      </c>
      <c r="P5544" s="306"/>
    </row>
    <row r="5545" spans="1:16" ht="15.5" x14ac:dyDescent="0.35">
      <c r="A5545" s="23">
        <v>28</v>
      </c>
      <c r="B5545" s="500">
        <v>34</v>
      </c>
      <c r="C5545" s="501">
        <v>30.04</v>
      </c>
      <c r="D5545" s="502">
        <v>29.36</v>
      </c>
      <c r="E5545" s="503">
        <v>35.200000000000003</v>
      </c>
      <c r="F5545" s="503">
        <v>21.2</v>
      </c>
      <c r="G5545" s="500">
        <v>96</v>
      </c>
      <c r="H5545" s="500">
        <v>63</v>
      </c>
      <c r="I5545" s="500">
        <v>3</v>
      </c>
      <c r="J5545" s="500">
        <v>5.8</v>
      </c>
      <c r="K5545" s="481">
        <v>0.9</v>
      </c>
      <c r="L5545" s="480">
        <v>0.63</v>
      </c>
      <c r="M5545" s="475">
        <f t="shared" si="1084"/>
        <v>0.76500000000000001</v>
      </c>
      <c r="N5545" s="496">
        <v>2</v>
      </c>
      <c r="O5545" s="504">
        <v>12.8</v>
      </c>
      <c r="P5545" s="306"/>
    </row>
    <row r="5546" spans="1:16" ht="15.5" x14ac:dyDescent="0.35">
      <c r="A5546" s="505">
        <v>29</v>
      </c>
      <c r="B5546" s="500">
        <v>29.56</v>
      </c>
      <c r="C5546" s="501">
        <v>29.12</v>
      </c>
      <c r="D5546" s="502">
        <v>29.76</v>
      </c>
      <c r="E5546" s="503">
        <v>36</v>
      </c>
      <c r="F5546" s="503">
        <v>21.2</v>
      </c>
      <c r="G5546" s="500">
        <v>96</v>
      </c>
      <c r="H5546" s="500">
        <v>71</v>
      </c>
      <c r="I5546" s="500">
        <v>1.3</v>
      </c>
      <c r="J5546" s="500">
        <v>2.78</v>
      </c>
      <c r="K5546" s="481">
        <v>0.9</v>
      </c>
      <c r="L5546" s="480">
        <v>0.63</v>
      </c>
      <c r="M5546" s="475">
        <f t="shared" si="1084"/>
        <v>0.76500000000000001</v>
      </c>
      <c r="N5546" s="511">
        <v>0</v>
      </c>
      <c r="O5546" s="504">
        <v>61</v>
      </c>
      <c r="P5546" s="306"/>
    </row>
    <row r="5547" spans="1:16" ht="15.5" x14ac:dyDescent="0.35">
      <c r="A5547" s="505">
        <v>30</v>
      </c>
      <c r="B5547" s="500">
        <v>31.68</v>
      </c>
      <c r="C5547" s="501">
        <v>29.56</v>
      </c>
      <c r="D5547" s="502">
        <v>29.2</v>
      </c>
      <c r="E5547" s="503">
        <v>33.200000000000003</v>
      </c>
      <c r="F5547" s="503">
        <v>21.2</v>
      </c>
      <c r="G5547" s="500">
        <v>96</v>
      </c>
      <c r="H5547" s="500">
        <v>66</v>
      </c>
      <c r="I5547" s="500">
        <v>2.6</v>
      </c>
      <c r="J5547" s="500">
        <v>6.12</v>
      </c>
      <c r="K5547" s="481">
        <v>0.9</v>
      </c>
      <c r="L5547" s="480">
        <v>0.63</v>
      </c>
      <c r="M5547" s="475">
        <f t="shared" si="1084"/>
        <v>0.76500000000000001</v>
      </c>
      <c r="N5547" s="511">
        <v>1.3</v>
      </c>
      <c r="O5547" s="504">
        <v>5.6</v>
      </c>
      <c r="P5547" s="306"/>
    </row>
    <row r="5548" spans="1:16" x14ac:dyDescent="0.35">
      <c r="A5548" s="243" t="s">
        <v>16</v>
      </c>
      <c r="B5548" s="506">
        <f t="shared" ref="B5548:M5548" si="1085">SUM(B5538:B5547)</f>
        <v>320.71999999999997</v>
      </c>
      <c r="C5548" s="506">
        <f t="shared" si="1085"/>
        <v>298.83999999999997</v>
      </c>
      <c r="D5548" s="506">
        <f t="shared" si="1085"/>
        <v>298.43999999999994</v>
      </c>
      <c r="E5548" s="506">
        <f t="shared" si="1085"/>
        <v>351.8</v>
      </c>
      <c r="F5548" s="506">
        <f t="shared" si="1085"/>
        <v>210.99999999999997</v>
      </c>
      <c r="G5548" s="506">
        <f t="shared" si="1085"/>
        <v>960</v>
      </c>
      <c r="H5548" s="506">
        <f t="shared" si="1085"/>
        <v>682</v>
      </c>
      <c r="I5548" s="506">
        <f t="shared" si="1085"/>
        <v>22.3</v>
      </c>
      <c r="J5548" s="506">
        <f t="shared" si="1085"/>
        <v>44.559999999999995</v>
      </c>
      <c r="K5548" s="506">
        <f t="shared" si="1085"/>
        <v>8.740000000000002</v>
      </c>
      <c r="L5548" s="506">
        <f t="shared" si="1085"/>
        <v>5.7399999999999993</v>
      </c>
      <c r="M5548" s="506">
        <f t="shared" si="1085"/>
        <v>7.2399999999999984</v>
      </c>
      <c r="N5548" s="506"/>
      <c r="O5548" s="506"/>
      <c r="P5548" s="488"/>
    </row>
    <row r="5549" spans="1:16" x14ac:dyDescent="0.35">
      <c r="A5549" s="243" t="s">
        <v>18</v>
      </c>
      <c r="B5549" s="507">
        <f t="shared" ref="B5549:M5549" si="1086">AVERAGE(B5538:B5547)</f>
        <v>32.071999999999996</v>
      </c>
      <c r="C5549" s="507">
        <f t="shared" si="1086"/>
        <v>29.883999999999997</v>
      </c>
      <c r="D5549" s="507">
        <f t="shared" si="1086"/>
        <v>29.843999999999994</v>
      </c>
      <c r="E5549" s="507">
        <f t="shared" si="1086"/>
        <v>35.18</v>
      </c>
      <c r="F5549" s="507">
        <f t="shared" si="1086"/>
        <v>21.099999999999998</v>
      </c>
      <c r="G5549" s="507">
        <f t="shared" si="1086"/>
        <v>96</v>
      </c>
      <c r="H5549" s="507">
        <f t="shared" si="1086"/>
        <v>68.2</v>
      </c>
      <c r="I5549" s="507">
        <f t="shared" si="1086"/>
        <v>2.23</v>
      </c>
      <c r="J5549" s="507">
        <f t="shared" si="1086"/>
        <v>4.4559999999999995</v>
      </c>
      <c r="K5549" s="507">
        <f t="shared" si="1086"/>
        <v>0.87400000000000022</v>
      </c>
      <c r="L5549" s="507">
        <f t="shared" si="1086"/>
        <v>0.57399999999999995</v>
      </c>
      <c r="M5549" s="507">
        <f t="shared" si="1086"/>
        <v>0.72399999999999987</v>
      </c>
      <c r="N5549" s="507"/>
      <c r="O5549" s="507"/>
      <c r="P5549" s="488"/>
    </row>
    <row r="5550" spans="1:16" x14ac:dyDescent="0.35">
      <c r="A5550" s="508" t="s">
        <v>20</v>
      </c>
      <c r="B5550" s="509">
        <f>B5548+B5536+B5524</f>
        <v>994</v>
      </c>
      <c r="C5550" s="509">
        <f>C5548+C5536+RC9816</f>
        <v>615.4</v>
      </c>
      <c r="D5550" s="509">
        <f t="shared" ref="D5550:M5550" si="1087">D5548+D5536+D5524</f>
        <v>914.11999999999989</v>
      </c>
      <c r="E5550" s="509">
        <f t="shared" si="1087"/>
        <v>1066.2</v>
      </c>
      <c r="F5550" s="509">
        <f t="shared" si="1087"/>
        <v>643.99999999999989</v>
      </c>
      <c r="G5550" s="509">
        <f t="shared" si="1087"/>
        <v>2836</v>
      </c>
      <c r="H5550" s="509">
        <f t="shared" si="1087"/>
        <v>1854</v>
      </c>
      <c r="I5550" s="509">
        <f t="shared" si="1087"/>
        <v>89.399999999999991</v>
      </c>
      <c r="J5550" s="509">
        <f t="shared" si="1087"/>
        <v>149.38</v>
      </c>
      <c r="K5550" s="509">
        <f t="shared" si="1087"/>
        <v>31.250000000000004</v>
      </c>
      <c r="L5550" s="509">
        <f t="shared" si="1087"/>
        <v>16.999999999999996</v>
      </c>
      <c r="M5550" s="509">
        <f t="shared" si="1087"/>
        <v>24.125</v>
      </c>
      <c r="N5550" s="240"/>
      <c r="O5550" s="509">
        <f>SUM(O5514:O5549)</f>
        <v>264</v>
      </c>
      <c r="P5550" s="192"/>
    </row>
    <row r="5551" spans="1:16" x14ac:dyDescent="0.35">
      <c r="A5551" s="508" t="s">
        <v>21</v>
      </c>
      <c r="B5551" s="510">
        <f t="shared" ref="B5551:M5551" si="1088">B5550/30</f>
        <v>33.133333333333333</v>
      </c>
      <c r="C5551" s="510">
        <f t="shared" si="1088"/>
        <v>20.513333333333332</v>
      </c>
      <c r="D5551" s="510">
        <f t="shared" si="1088"/>
        <v>30.470666666666663</v>
      </c>
      <c r="E5551" s="510">
        <f t="shared" si="1088"/>
        <v>35.54</v>
      </c>
      <c r="F5551" s="510">
        <f t="shared" si="1088"/>
        <v>21.466666666666661</v>
      </c>
      <c r="G5551" s="510">
        <f t="shared" si="1088"/>
        <v>94.533333333333331</v>
      </c>
      <c r="H5551" s="510">
        <f t="shared" si="1088"/>
        <v>61.8</v>
      </c>
      <c r="I5551" s="510">
        <f t="shared" si="1088"/>
        <v>2.9799999999999995</v>
      </c>
      <c r="J5551" s="510">
        <f t="shared" si="1088"/>
        <v>4.9793333333333329</v>
      </c>
      <c r="K5551" s="510">
        <f t="shared" si="1088"/>
        <v>1.0416666666666667</v>
      </c>
      <c r="L5551" s="510">
        <f t="shared" si="1088"/>
        <v>0.56666666666666654</v>
      </c>
      <c r="M5551" s="510">
        <f t="shared" si="1088"/>
        <v>0.8041666666666667</v>
      </c>
      <c r="N5551" s="509">
        <v>4.6100000000000003</v>
      </c>
      <c r="O5551" s="510"/>
      <c r="P5551" s="192"/>
    </row>
    <row r="5553" spans="1:16" ht="20.5" x14ac:dyDescent="0.35">
      <c r="A5553" s="1646" t="s">
        <v>492</v>
      </c>
      <c r="B5553" s="1646"/>
      <c r="C5553" s="1646"/>
      <c r="D5553" s="1646"/>
      <c r="E5553" s="1646"/>
      <c r="F5553" s="1646"/>
      <c r="G5553" s="1646"/>
      <c r="H5553" s="1646"/>
      <c r="I5553" s="1646"/>
      <c r="J5553" s="1646"/>
      <c r="K5553" s="1646"/>
      <c r="L5553" s="1646"/>
      <c r="M5553" s="1646"/>
      <c r="N5553" s="1646"/>
      <c r="O5553" s="1646"/>
      <c r="P5553" s="1646"/>
    </row>
    <row r="5554" spans="1:16" ht="15" customHeight="1" x14ac:dyDescent="0.35">
      <c r="A5554" s="1498" t="s">
        <v>1</v>
      </c>
      <c r="B5554" s="1482" t="s">
        <v>23</v>
      </c>
      <c r="C5554" s="1484"/>
      <c r="D5554" s="1483"/>
      <c r="E5554" s="1482" t="s">
        <v>24</v>
      </c>
      <c r="F5554" s="1483"/>
      <c r="G5554" s="1482" t="s">
        <v>4</v>
      </c>
      <c r="H5554" s="1483"/>
      <c r="I5554" s="1443" t="s">
        <v>5</v>
      </c>
      <c r="J5554" s="1445"/>
      <c r="K5554" s="1443" t="s">
        <v>6</v>
      </c>
      <c r="L5554" s="1444"/>
      <c r="M5554" s="1445"/>
      <c r="N5554" s="24" t="s">
        <v>237</v>
      </c>
      <c r="O5554" s="1627" t="s">
        <v>235</v>
      </c>
      <c r="P5554" s="1629" t="s">
        <v>191</v>
      </c>
    </row>
    <row r="5555" spans="1:16" ht="28" x14ac:dyDescent="0.35">
      <c r="A5555" s="1498"/>
      <c r="B5555" s="24">
        <v>0.05</v>
      </c>
      <c r="C5555" s="24">
        <v>0.1</v>
      </c>
      <c r="D5555" s="24">
        <v>0.2</v>
      </c>
      <c r="E5555" s="24" t="s">
        <v>9</v>
      </c>
      <c r="F5555" s="24" t="s">
        <v>10</v>
      </c>
      <c r="G5555" s="24" t="s">
        <v>9</v>
      </c>
      <c r="H5555" s="24" t="s">
        <v>10</v>
      </c>
      <c r="I5555" s="24" t="s">
        <v>11</v>
      </c>
      <c r="J5555" s="24" t="s">
        <v>12</v>
      </c>
      <c r="K5555" s="25" t="s">
        <v>13</v>
      </c>
      <c r="L5555" s="25" t="s">
        <v>14</v>
      </c>
      <c r="M5555" s="25" t="s">
        <v>15</v>
      </c>
      <c r="N5555" s="25" t="s">
        <v>236</v>
      </c>
      <c r="O5555" s="1628"/>
      <c r="P5555" s="1630"/>
    </row>
    <row r="5556" spans="1:16" ht="15.5" x14ac:dyDescent="0.35">
      <c r="A5556" s="6">
        <v>1</v>
      </c>
      <c r="B5556" s="473">
        <v>30.6</v>
      </c>
      <c r="C5556" s="473">
        <v>29.6</v>
      </c>
      <c r="D5556" s="474">
        <v>29.48</v>
      </c>
      <c r="E5556" s="475">
        <v>33.200000000000003</v>
      </c>
      <c r="F5556" s="475">
        <v>22.2</v>
      </c>
      <c r="G5556" s="476">
        <v>96</v>
      </c>
      <c r="H5556" s="476">
        <v>72</v>
      </c>
      <c r="I5556" s="477">
        <v>2.1</v>
      </c>
      <c r="J5556" s="476">
        <v>2.85</v>
      </c>
      <c r="K5556" s="473">
        <v>0.69</v>
      </c>
      <c r="L5556" s="476">
        <v>0.23</v>
      </c>
      <c r="M5556" s="475">
        <f t="shared" ref="M5556:M5577" si="1089">AVERAGE(K5556:L5556)</f>
        <v>0.45999999999999996</v>
      </c>
      <c r="N5556" s="477">
        <v>0</v>
      </c>
      <c r="O5556" s="478">
        <v>0</v>
      </c>
      <c r="P5556" s="479"/>
    </row>
    <row r="5557" spans="1:16" ht="15.5" x14ac:dyDescent="0.35">
      <c r="A5557" s="2">
        <v>2</v>
      </c>
      <c r="B5557" s="480">
        <v>34.64</v>
      </c>
      <c r="C5557" s="481">
        <v>30.72</v>
      </c>
      <c r="D5557" s="474">
        <v>29.84</v>
      </c>
      <c r="E5557" s="482">
        <v>36.200000000000003</v>
      </c>
      <c r="F5557" s="482">
        <v>22.2</v>
      </c>
      <c r="G5557" s="481">
        <v>96</v>
      </c>
      <c r="H5557" s="481">
        <v>67</v>
      </c>
      <c r="I5557" s="483">
        <v>2.2999999999999998</v>
      </c>
      <c r="J5557" s="481">
        <v>4.33</v>
      </c>
      <c r="K5557" s="481">
        <v>0.56000000000000005</v>
      </c>
      <c r="L5557" s="481">
        <v>0.27</v>
      </c>
      <c r="M5557" s="475">
        <f t="shared" si="1089"/>
        <v>0.41500000000000004</v>
      </c>
      <c r="N5557" s="477">
        <v>0</v>
      </c>
      <c r="O5557" s="478">
        <v>0</v>
      </c>
      <c r="P5557" s="306"/>
    </row>
    <row r="5558" spans="1:16" ht="15.5" x14ac:dyDescent="0.35">
      <c r="A5558" s="2">
        <v>3</v>
      </c>
      <c r="B5558" s="480">
        <v>35</v>
      </c>
      <c r="C5558" s="480">
        <v>31.48</v>
      </c>
      <c r="D5558" s="474">
        <v>30.76</v>
      </c>
      <c r="E5558" s="482">
        <v>34.200000000000003</v>
      </c>
      <c r="F5558" s="482">
        <v>24</v>
      </c>
      <c r="G5558" s="481">
        <v>96</v>
      </c>
      <c r="H5558" s="481">
        <v>69</v>
      </c>
      <c r="I5558" s="483">
        <v>2.7</v>
      </c>
      <c r="J5558" s="481">
        <v>6.08</v>
      </c>
      <c r="K5558" s="480">
        <v>1.01</v>
      </c>
      <c r="L5558" s="480">
        <v>0.75</v>
      </c>
      <c r="M5558" s="475">
        <f t="shared" si="1089"/>
        <v>0.88</v>
      </c>
      <c r="N5558" s="477">
        <v>0</v>
      </c>
      <c r="O5558" s="478">
        <v>72.599999999999994</v>
      </c>
      <c r="P5558" s="306"/>
    </row>
    <row r="5559" spans="1:16" ht="15.5" x14ac:dyDescent="0.35">
      <c r="A5559" s="2">
        <v>4</v>
      </c>
      <c r="B5559" s="480">
        <v>27.5</v>
      </c>
      <c r="C5559" s="482">
        <v>28.28</v>
      </c>
      <c r="D5559" s="474">
        <v>29</v>
      </c>
      <c r="E5559" s="482">
        <v>34.200000000000003</v>
      </c>
      <c r="F5559" s="482">
        <v>20</v>
      </c>
      <c r="G5559" s="481">
        <v>96</v>
      </c>
      <c r="H5559" s="481">
        <v>74</v>
      </c>
      <c r="I5559" s="483">
        <v>2.06</v>
      </c>
      <c r="J5559" s="481">
        <v>2.2999999999999998</v>
      </c>
      <c r="K5559" s="481">
        <v>0.85</v>
      </c>
      <c r="L5559" s="480">
        <v>0.27</v>
      </c>
      <c r="M5559" s="475">
        <f t="shared" si="1089"/>
        <v>0.56000000000000005</v>
      </c>
      <c r="N5559" s="477">
        <v>0</v>
      </c>
      <c r="O5559" s="478">
        <v>24.6</v>
      </c>
      <c r="P5559" s="306"/>
    </row>
    <row r="5560" spans="1:16" ht="15.5" x14ac:dyDescent="0.35">
      <c r="A5560" s="2">
        <v>5</v>
      </c>
      <c r="B5560" s="480">
        <v>29.4</v>
      </c>
      <c r="C5560" s="481">
        <v>27.8</v>
      </c>
      <c r="D5560" s="474">
        <v>28.2</v>
      </c>
      <c r="E5560" s="482">
        <v>35.200000000000003</v>
      </c>
      <c r="F5560" s="481">
        <v>20.2</v>
      </c>
      <c r="G5560" s="481">
        <v>96</v>
      </c>
      <c r="H5560" s="481">
        <v>56</v>
      </c>
      <c r="I5560" s="483">
        <v>2.4</v>
      </c>
      <c r="J5560" s="481">
        <v>4.79</v>
      </c>
      <c r="K5560" s="481">
        <v>0.85</v>
      </c>
      <c r="L5560" s="480">
        <v>0.2</v>
      </c>
      <c r="M5560" s="475">
        <f t="shared" si="1089"/>
        <v>0.52500000000000002</v>
      </c>
      <c r="N5560" s="477">
        <v>0</v>
      </c>
      <c r="O5560" s="478">
        <v>0</v>
      </c>
      <c r="P5560" s="306"/>
    </row>
    <row r="5561" spans="1:16" ht="15.5" x14ac:dyDescent="0.35">
      <c r="A5561" s="2">
        <v>6</v>
      </c>
      <c r="B5561" s="480">
        <v>32.36</v>
      </c>
      <c r="C5561" s="480">
        <v>29.4</v>
      </c>
      <c r="D5561" s="474">
        <v>29.16</v>
      </c>
      <c r="E5561" s="482">
        <v>35.200000000000003</v>
      </c>
      <c r="F5561" s="482">
        <v>21</v>
      </c>
      <c r="G5561" s="481">
        <v>96</v>
      </c>
      <c r="H5561" s="481">
        <v>57</v>
      </c>
      <c r="I5561" s="483">
        <v>2.4</v>
      </c>
      <c r="J5561" s="481">
        <v>5.6</v>
      </c>
      <c r="K5561" s="480">
        <v>1.04</v>
      </c>
      <c r="L5561" s="480">
        <v>0.23</v>
      </c>
      <c r="M5561" s="475">
        <f t="shared" si="1089"/>
        <v>0.63500000000000001</v>
      </c>
      <c r="N5561" s="477">
        <v>0</v>
      </c>
      <c r="O5561" s="478">
        <v>0</v>
      </c>
      <c r="P5561" s="306"/>
    </row>
    <row r="5562" spans="1:16" ht="15.5" x14ac:dyDescent="0.35">
      <c r="A5562" s="2">
        <v>7</v>
      </c>
      <c r="B5562" s="481">
        <v>35.44</v>
      </c>
      <c r="C5562" s="480">
        <v>30.28</v>
      </c>
      <c r="D5562" s="474">
        <v>29.76</v>
      </c>
      <c r="E5562" s="482">
        <v>33.200000000000003</v>
      </c>
      <c r="F5562" s="482">
        <v>22.8</v>
      </c>
      <c r="G5562" s="481">
        <v>96</v>
      </c>
      <c r="H5562" s="481">
        <v>59</v>
      </c>
      <c r="I5562" s="483">
        <v>3</v>
      </c>
      <c r="J5562" s="481">
        <v>6.3</v>
      </c>
      <c r="K5562" s="481">
        <v>1.41</v>
      </c>
      <c r="L5562" s="480">
        <v>0.41</v>
      </c>
      <c r="M5562" s="475">
        <f t="shared" si="1089"/>
        <v>0.90999999999999992</v>
      </c>
      <c r="N5562" s="477">
        <v>0</v>
      </c>
      <c r="O5562" s="478">
        <v>18</v>
      </c>
      <c r="P5562" s="306"/>
    </row>
    <row r="5563" spans="1:16" ht="15.5" x14ac:dyDescent="0.35">
      <c r="A5563" s="2">
        <v>8</v>
      </c>
      <c r="B5563" s="480">
        <v>29.48</v>
      </c>
      <c r="C5563" s="480">
        <v>28.64</v>
      </c>
      <c r="D5563" s="474">
        <v>29.4</v>
      </c>
      <c r="E5563" s="482">
        <v>33.799999999999997</v>
      </c>
      <c r="F5563" s="482">
        <v>20.6</v>
      </c>
      <c r="G5563" s="481">
        <v>96</v>
      </c>
      <c r="H5563" s="481">
        <v>81</v>
      </c>
      <c r="I5563" s="483">
        <v>1.5</v>
      </c>
      <c r="J5563" s="482">
        <v>2</v>
      </c>
      <c r="K5563" s="481">
        <v>1.08</v>
      </c>
      <c r="L5563" s="481">
        <v>0.36</v>
      </c>
      <c r="M5563" s="475">
        <f t="shared" si="1089"/>
        <v>0.72</v>
      </c>
      <c r="N5563" s="477">
        <v>0</v>
      </c>
      <c r="O5563" s="478">
        <v>20.8</v>
      </c>
      <c r="P5563" s="306"/>
    </row>
    <row r="5564" spans="1:16" ht="15.5" x14ac:dyDescent="0.35">
      <c r="A5564" s="2">
        <v>9</v>
      </c>
      <c r="B5564" s="480">
        <v>33.44</v>
      </c>
      <c r="C5564" s="481">
        <v>29.56</v>
      </c>
      <c r="D5564" s="474">
        <v>28.56</v>
      </c>
      <c r="E5564" s="482">
        <v>32</v>
      </c>
      <c r="F5564" s="481">
        <v>22.8</v>
      </c>
      <c r="G5564" s="481">
        <v>96</v>
      </c>
      <c r="H5564" s="481">
        <v>67</v>
      </c>
      <c r="I5564" s="483">
        <v>1.6</v>
      </c>
      <c r="J5564" s="481">
        <v>3.9</v>
      </c>
      <c r="K5564" s="480">
        <v>1.1399999999999999</v>
      </c>
      <c r="L5564" s="481">
        <v>0.24</v>
      </c>
      <c r="M5564" s="475">
        <f t="shared" si="1089"/>
        <v>0.69</v>
      </c>
      <c r="N5564" s="477">
        <v>0</v>
      </c>
      <c r="O5564" s="478">
        <v>0</v>
      </c>
      <c r="P5564" s="306"/>
    </row>
    <row r="5565" spans="1:16" ht="16" thickBot="1" x14ac:dyDescent="0.4">
      <c r="A5565" s="3">
        <v>10</v>
      </c>
      <c r="B5565" s="480">
        <v>30.32</v>
      </c>
      <c r="C5565" s="481">
        <v>29.84</v>
      </c>
      <c r="D5565" s="474">
        <v>29.44</v>
      </c>
      <c r="E5565" s="482">
        <v>34.6</v>
      </c>
      <c r="F5565" s="482">
        <v>23</v>
      </c>
      <c r="G5565" s="481">
        <v>96</v>
      </c>
      <c r="H5565" s="481">
        <v>75</v>
      </c>
      <c r="I5565" s="483">
        <v>2</v>
      </c>
      <c r="J5565" s="481">
        <v>3</v>
      </c>
      <c r="K5565" s="481">
        <v>0.93</v>
      </c>
      <c r="L5565" s="480">
        <v>0.08</v>
      </c>
      <c r="M5565" s="475">
        <f t="shared" si="1089"/>
        <v>0.505</v>
      </c>
      <c r="N5565" s="477">
        <v>0</v>
      </c>
      <c r="O5565" s="478">
        <v>0</v>
      </c>
      <c r="P5565" s="306"/>
    </row>
    <row r="5566" spans="1:16" ht="16" thickBot="1" x14ac:dyDescent="0.4">
      <c r="A5566" s="16" t="s">
        <v>16</v>
      </c>
      <c r="B5566" s="975">
        <f t="shared" ref="B5566:L5566" si="1090">SUM(B5556:B5565)</f>
        <v>318.18</v>
      </c>
      <c r="C5566" s="975">
        <f t="shared" si="1090"/>
        <v>295.59999999999997</v>
      </c>
      <c r="D5566" s="975">
        <f t="shared" si="1090"/>
        <v>293.59999999999997</v>
      </c>
      <c r="E5566" s="975">
        <f t="shared" si="1090"/>
        <v>341.8</v>
      </c>
      <c r="F5566" s="975">
        <f t="shared" si="1090"/>
        <v>218.80000000000004</v>
      </c>
      <c r="G5566" s="975">
        <f t="shared" si="1090"/>
        <v>960</v>
      </c>
      <c r="H5566" s="975">
        <f t="shared" si="1090"/>
        <v>677</v>
      </c>
      <c r="I5566" s="975">
        <f t="shared" si="1090"/>
        <v>22.060000000000002</v>
      </c>
      <c r="J5566" s="975">
        <f t="shared" si="1090"/>
        <v>41.149999999999991</v>
      </c>
      <c r="K5566" s="975">
        <f t="shared" si="1090"/>
        <v>9.56</v>
      </c>
      <c r="L5566" s="975">
        <f t="shared" si="1090"/>
        <v>3.04</v>
      </c>
      <c r="M5566" s="976">
        <f t="shared" si="1089"/>
        <v>6.3000000000000007</v>
      </c>
      <c r="N5566" s="977"/>
      <c r="O5566" s="978"/>
      <c r="P5566" s="546"/>
    </row>
    <row r="5567" spans="1:16" ht="16" thickBot="1" x14ac:dyDescent="0.4">
      <c r="A5567" s="121" t="s">
        <v>18</v>
      </c>
      <c r="B5567" s="979">
        <f t="shared" ref="B5567:L5567" si="1091">AVERAGE(B5556:B5565)</f>
        <v>31.818000000000001</v>
      </c>
      <c r="C5567" s="979">
        <f t="shared" si="1091"/>
        <v>29.559999999999995</v>
      </c>
      <c r="D5567" s="979">
        <f t="shared" si="1091"/>
        <v>29.359999999999996</v>
      </c>
      <c r="E5567" s="979">
        <f t="shared" si="1091"/>
        <v>34.18</v>
      </c>
      <c r="F5567" s="979">
        <f t="shared" si="1091"/>
        <v>21.880000000000003</v>
      </c>
      <c r="G5567" s="979">
        <f t="shared" si="1091"/>
        <v>96</v>
      </c>
      <c r="H5567" s="979">
        <f t="shared" si="1091"/>
        <v>67.7</v>
      </c>
      <c r="I5567" s="979">
        <f t="shared" si="1091"/>
        <v>2.2060000000000004</v>
      </c>
      <c r="J5567" s="979">
        <f t="shared" si="1091"/>
        <v>4.1149999999999993</v>
      </c>
      <c r="K5567" s="979">
        <f t="shared" si="1091"/>
        <v>0.95600000000000007</v>
      </c>
      <c r="L5567" s="979">
        <f t="shared" si="1091"/>
        <v>0.30399999999999999</v>
      </c>
      <c r="M5567" s="976">
        <f t="shared" si="1089"/>
        <v>0.63</v>
      </c>
      <c r="N5567" s="980"/>
      <c r="O5567" s="978"/>
      <c r="P5567" s="546"/>
    </row>
    <row r="5568" spans="1:16" ht="15.5" x14ac:dyDescent="0.35">
      <c r="A5568" s="6">
        <v>11</v>
      </c>
      <c r="B5568" s="480">
        <v>36.92</v>
      </c>
      <c r="C5568" s="481">
        <v>30.64</v>
      </c>
      <c r="D5568" s="492">
        <v>29.48</v>
      </c>
      <c r="E5568" s="482">
        <v>33.799999999999997</v>
      </c>
      <c r="F5568" s="482">
        <v>21.6</v>
      </c>
      <c r="G5568" s="481">
        <v>92</v>
      </c>
      <c r="H5568" s="481">
        <v>63</v>
      </c>
      <c r="I5568" s="981">
        <v>3.4</v>
      </c>
      <c r="J5568" s="481">
        <v>7.62</v>
      </c>
      <c r="K5568" s="481">
        <v>0.94</v>
      </c>
      <c r="L5568" s="473">
        <v>0.14000000000000001</v>
      </c>
      <c r="M5568" s="475">
        <f t="shared" si="1089"/>
        <v>0.54</v>
      </c>
      <c r="N5568" s="483">
        <v>0</v>
      </c>
      <c r="O5568" s="478">
        <v>0</v>
      </c>
      <c r="P5568" s="306"/>
    </row>
    <row r="5569" spans="1:16" ht="15.5" x14ac:dyDescent="0.35">
      <c r="A5569" s="2">
        <v>12</v>
      </c>
      <c r="B5569" s="480">
        <v>38.44</v>
      </c>
      <c r="C5569" s="481">
        <v>31.96</v>
      </c>
      <c r="D5569" s="492">
        <v>30.8</v>
      </c>
      <c r="E5569" s="482">
        <v>36.799999999999997</v>
      </c>
      <c r="F5569" s="481">
        <v>22.6</v>
      </c>
      <c r="G5569" s="481">
        <v>92</v>
      </c>
      <c r="H5569" s="481">
        <v>57</v>
      </c>
      <c r="I5569" s="981">
        <v>4.5</v>
      </c>
      <c r="J5569" s="481">
        <v>6.02</v>
      </c>
      <c r="K5569" s="481">
        <v>1.1000000000000001</v>
      </c>
      <c r="L5569" s="480">
        <v>0.62</v>
      </c>
      <c r="M5569" s="475">
        <f t="shared" si="1089"/>
        <v>0.8600000000000001</v>
      </c>
      <c r="N5569" s="483">
        <v>0</v>
      </c>
      <c r="O5569" s="478">
        <v>0</v>
      </c>
      <c r="P5569" s="306"/>
    </row>
    <row r="5570" spans="1:16" ht="15.5" x14ac:dyDescent="0.35">
      <c r="A5570" s="2">
        <v>13</v>
      </c>
      <c r="B5570" s="481">
        <v>39.799999999999997</v>
      </c>
      <c r="C5570" s="481">
        <v>32.24</v>
      </c>
      <c r="D5570" s="492">
        <v>31.2</v>
      </c>
      <c r="E5570" s="482">
        <v>37.200000000000003</v>
      </c>
      <c r="F5570" s="482">
        <v>21.4</v>
      </c>
      <c r="G5570" s="481">
        <v>84</v>
      </c>
      <c r="H5570" s="481">
        <v>53</v>
      </c>
      <c r="I5570" s="981">
        <v>4.5</v>
      </c>
      <c r="J5570" s="481">
        <v>7.62</v>
      </c>
      <c r="K5570" s="481">
        <v>1.06</v>
      </c>
      <c r="L5570" s="480">
        <v>0.74</v>
      </c>
      <c r="M5570" s="475">
        <f t="shared" si="1089"/>
        <v>0.9</v>
      </c>
      <c r="N5570" s="483">
        <v>0</v>
      </c>
      <c r="O5570" s="478">
        <v>0</v>
      </c>
      <c r="P5570" s="306"/>
    </row>
    <row r="5571" spans="1:16" ht="15.5" x14ac:dyDescent="0.35">
      <c r="A5571" s="2">
        <v>14</v>
      </c>
      <c r="B5571" s="481">
        <v>39.119999999999997</v>
      </c>
      <c r="C5571" s="480">
        <v>32.36</v>
      </c>
      <c r="D5571" s="492">
        <v>31.56</v>
      </c>
      <c r="E5571" s="482">
        <v>37.4</v>
      </c>
      <c r="F5571" s="482">
        <v>22</v>
      </c>
      <c r="G5571" s="481">
        <v>92</v>
      </c>
      <c r="H5571" s="481">
        <v>56</v>
      </c>
      <c r="I5571" s="981">
        <v>4.2</v>
      </c>
      <c r="J5571" s="480">
        <v>6.4</v>
      </c>
      <c r="K5571" s="481">
        <v>0.85</v>
      </c>
      <c r="L5571" s="480">
        <v>0.72</v>
      </c>
      <c r="M5571" s="475">
        <f t="shared" si="1089"/>
        <v>0.78499999999999992</v>
      </c>
      <c r="N5571" s="483">
        <v>0</v>
      </c>
      <c r="O5571" s="478">
        <v>0</v>
      </c>
      <c r="P5571" s="306"/>
    </row>
    <row r="5572" spans="1:16" ht="15.5" x14ac:dyDescent="0.35">
      <c r="A5572" s="2">
        <v>15</v>
      </c>
      <c r="B5572" s="480">
        <v>25.72</v>
      </c>
      <c r="C5572" s="480">
        <v>29.28</v>
      </c>
      <c r="D5572" s="492">
        <v>30.88</v>
      </c>
      <c r="E5572" s="482">
        <v>34</v>
      </c>
      <c r="F5572" s="482">
        <v>22</v>
      </c>
      <c r="G5572" s="481">
        <v>96</v>
      </c>
      <c r="H5572" s="481">
        <v>84</v>
      </c>
      <c r="I5572" s="981">
        <v>1.2</v>
      </c>
      <c r="J5572" s="481">
        <v>1.84</v>
      </c>
      <c r="K5572" s="481">
        <v>1.0900000000000001</v>
      </c>
      <c r="L5572" s="480">
        <v>0.52</v>
      </c>
      <c r="M5572" s="475">
        <f t="shared" si="1089"/>
        <v>0.80500000000000005</v>
      </c>
      <c r="N5572" s="483">
        <v>0</v>
      </c>
      <c r="O5572" s="478">
        <v>4</v>
      </c>
      <c r="P5572" s="306"/>
    </row>
    <row r="5573" spans="1:16" ht="15.5" x14ac:dyDescent="0.35">
      <c r="A5573" s="2">
        <v>16</v>
      </c>
      <c r="B5573" s="481">
        <v>36.799999999999997</v>
      </c>
      <c r="C5573" s="481">
        <v>30.8</v>
      </c>
      <c r="D5573" s="492">
        <v>29.64</v>
      </c>
      <c r="E5573" s="482">
        <v>37</v>
      </c>
      <c r="F5573" s="481">
        <v>22</v>
      </c>
      <c r="G5573" s="481">
        <v>96</v>
      </c>
      <c r="H5573" s="481">
        <v>60</v>
      </c>
      <c r="I5573" s="981">
        <v>2.6</v>
      </c>
      <c r="J5573" s="481">
        <v>4.8</v>
      </c>
      <c r="K5573" s="481">
        <v>0.67</v>
      </c>
      <c r="L5573" s="480">
        <v>0.82</v>
      </c>
      <c r="M5573" s="475">
        <f t="shared" si="1089"/>
        <v>0.745</v>
      </c>
      <c r="N5573" s="483">
        <v>0</v>
      </c>
      <c r="O5573" s="478">
        <v>3.8</v>
      </c>
      <c r="P5573" s="306"/>
    </row>
    <row r="5574" spans="1:16" ht="15.5" x14ac:dyDescent="0.35">
      <c r="A5574" s="2">
        <v>17</v>
      </c>
      <c r="B5574" s="480">
        <v>33.24</v>
      </c>
      <c r="C5574" s="480">
        <v>31.16</v>
      </c>
      <c r="D5574" s="492">
        <v>30.41</v>
      </c>
      <c r="E5574" s="481">
        <v>36.200000000000003</v>
      </c>
      <c r="F5574" s="482">
        <v>22</v>
      </c>
      <c r="G5574" s="481">
        <v>96</v>
      </c>
      <c r="H5574" s="481">
        <v>72</v>
      </c>
      <c r="I5574" s="981">
        <v>3.6</v>
      </c>
      <c r="J5574" s="480">
        <v>4</v>
      </c>
      <c r="K5574" s="481">
        <v>0.9</v>
      </c>
      <c r="L5574" s="480">
        <v>0.19</v>
      </c>
      <c r="M5574" s="475">
        <f t="shared" si="1089"/>
        <v>0.54500000000000004</v>
      </c>
      <c r="N5574" s="483">
        <v>0</v>
      </c>
      <c r="O5574" s="478">
        <v>0</v>
      </c>
      <c r="P5574" s="306"/>
    </row>
    <row r="5575" spans="1:16" ht="15.5" x14ac:dyDescent="0.35">
      <c r="A5575" s="2">
        <v>18</v>
      </c>
      <c r="B5575" s="480">
        <v>38.64</v>
      </c>
      <c r="C5575" s="480">
        <v>32.68</v>
      </c>
      <c r="D5575" s="492">
        <v>31.12</v>
      </c>
      <c r="E5575" s="482">
        <v>34.200000000000003</v>
      </c>
      <c r="F5575" s="482">
        <v>22</v>
      </c>
      <c r="G5575" s="481">
        <v>82</v>
      </c>
      <c r="H5575" s="481">
        <v>57</v>
      </c>
      <c r="I5575" s="482">
        <v>4.3</v>
      </c>
      <c r="J5575" s="481">
        <v>6.14</v>
      </c>
      <c r="K5575" s="481">
        <v>0.85</v>
      </c>
      <c r="L5575" s="480">
        <v>0.54</v>
      </c>
      <c r="M5575" s="475">
        <f t="shared" si="1089"/>
        <v>0.69500000000000006</v>
      </c>
      <c r="N5575" s="483">
        <v>0</v>
      </c>
      <c r="O5575" s="478">
        <v>0</v>
      </c>
      <c r="P5575" s="306"/>
    </row>
    <row r="5576" spans="1:16" ht="15.5" x14ac:dyDescent="0.35">
      <c r="A5576" s="2">
        <v>19</v>
      </c>
      <c r="B5576" s="481">
        <v>32.880000000000003</v>
      </c>
      <c r="C5576" s="481">
        <v>31.64</v>
      </c>
      <c r="D5576" s="492">
        <v>31</v>
      </c>
      <c r="E5576" s="482">
        <v>36.799999999999997</v>
      </c>
      <c r="F5576" s="482">
        <v>23.2</v>
      </c>
      <c r="G5576" s="481">
        <v>84</v>
      </c>
      <c r="H5576" s="481">
        <v>66</v>
      </c>
      <c r="I5576" s="482">
        <v>4</v>
      </c>
      <c r="J5576" s="480">
        <v>6.06</v>
      </c>
      <c r="K5576" s="480">
        <v>1.54</v>
      </c>
      <c r="L5576" s="480">
        <v>0.37</v>
      </c>
      <c r="M5576" s="475">
        <f t="shared" si="1089"/>
        <v>0.95500000000000007</v>
      </c>
      <c r="N5576" s="483">
        <v>0</v>
      </c>
      <c r="O5576" s="478">
        <v>0</v>
      </c>
      <c r="P5576" s="306"/>
    </row>
    <row r="5577" spans="1:16" ht="15.5" x14ac:dyDescent="0.35">
      <c r="A5577" s="3">
        <v>20</v>
      </c>
      <c r="B5577" s="501">
        <v>41.56</v>
      </c>
      <c r="C5577" s="500">
        <v>32.840000000000003</v>
      </c>
      <c r="D5577" s="502">
        <v>30.86</v>
      </c>
      <c r="E5577" s="503">
        <v>37.200000000000003</v>
      </c>
      <c r="F5577" s="503">
        <v>21.2</v>
      </c>
      <c r="G5577" s="500">
        <v>96</v>
      </c>
      <c r="H5577" s="500">
        <v>46</v>
      </c>
      <c r="I5577" s="503">
        <v>4.7</v>
      </c>
      <c r="J5577" s="501">
        <v>6.01</v>
      </c>
      <c r="K5577" s="501">
        <v>0.66</v>
      </c>
      <c r="L5577" s="501">
        <v>0.27</v>
      </c>
      <c r="M5577" s="982">
        <f t="shared" si="1089"/>
        <v>0.46500000000000002</v>
      </c>
      <c r="N5577" s="983">
        <v>0</v>
      </c>
      <c r="O5577" s="984">
        <v>0</v>
      </c>
      <c r="P5577" s="541"/>
    </row>
    <row r="5578" spans="1:16" x14ac:dyDescent="0.35">
      <c r="A5578" s="243" t="s">
        <v>16</v>
      </c>
      <c r="B5578" s="544">
        <f t="shared" ref="B5578:M5578" si="1092">SUM(B5568:B5577)</f>
        <v>363.12</v>
      </c>
      <c r="C5578" s="544">
        <f t="shared" si="1092"/>
        <v>315.60000000000002</v>
      </c>
      <c r="D5578" s="544">
        <f t="shared" si="1092"/>
        <v>306.95000000000005</v>
      </c>
      <c r="E5578" s="544">
        <f t="shared" si="1092"/>
        <v>360.59999999999997</v>
      </c>
      <c r="F5578" s="544">
        <f t="shared" si="1092"/>
        <v>219.99999999999997</v>
      </c>
      <c r="G5578" s="544">
        <f t="shared" si="1092"/>
        <v>910</v>
      </c>
      <c r="H5578" s="544">
        <f t="shared" si="1092"/>
        <v>614</v>
      </c>
      <c r="I5578" s="544">
        <f t="shared" si="1092"/>
        <v>37.000000000000007</v>
      </c>
      <c r="J5578" s="544">
        <f t="shared" si="1092"/>
        <v>56.510000000000005</v>
      </c>
      <c r="K5578" s="544">
        <f t="shared" si="1092"/>
        <v>9.66</v>
      </c>
      <c r="L5578" s="544">
        <f t="shared" si="1092"/>
        <v>4.93</v>
      </c>
      <c r="M5578" s="544">
        <f t="shared" si="1092"/>
        <v>7.2949999999999999</v>
      </c>
      <c r="N5578" s="545"/>
      <c r="O5578" s="545"/>
      <c r="P5578" s="546"/>
    </row>
    <row r="5579" spans="1:16" x14ac:dyDescent="0.35">
      <c r="A5579" s="245" t="s">
        <v>18</v>
      </c>
      <c r="B5579" s="545">
        <f t="shared" ref="B5579:M5579" si="1093">AVERAGE(B5568:B5577)</f>
        <v>36.311999999999998</v>
      </c>
      <c r="C5579" s="545">
        <f t="shared" si="1093"/>
        <v>31.560000000000002</v>
      </c>
      <c r="D5579" s="545">
        <f t="shared" si="1093"/>
        <v>30.695000000000004</v>
      </c>
      <c r="E5579" s="545">
        <f t="shared" si="1093"/>
        <v>36.059999999999995</v>
      </c>
      <c r="F5579" s="545">
        <f t="shared" si="1093"/>
        <v>21.999999999999996</v>
      </c>
      <c r="G5579" s="545">
        <f t="shared" si="1093"/>
        <v>91</v>
      </c>
      <c r="H5579" s="545">
        <f t="shared" si="1093"/>
        <v>61.4</v>
      </c>
      <c r="I5579" s="545">
        <f t="shared" si="1093"/>
        <v>3.7000000000000006</v>
      </c>
      <c r="J5579" s="545">
        <f t="shared" si="1093"/>
        <v>5.6510000000000007</v>
      </c>
      <c r="K5579" s="545">
        <f t="shared" si="1093"/>
        <v>0.96599999999999997</v>
      </c>
      <c r="L5579" s="545">
        <f t="shared" si="1093"/>
        <v>0.49299999999999999</v>
      </c>
      <c r="M5579" s="545">
        <f t="shared" si="1093"/>
        <v>0.72950000000000004</v>
      </c>
      <c r="N5579" s="545"/>
      <c r="O5579" s="545"/>
      <c r="P5579" s="546"/>
    </row>
    <row r="5580" spans="1:16" ht="15.5" x14ac:dyDescent="0.35">
      <c r="A5580" s="7">
        <v>21</v>
      </c>
      <c r="B5580" s="476">
        <v>31.28</v>
      </c>
      <c r="C5580" s="473">
        <v>30.88</v>
      </c>
      <c r="D5580" s="474">
        <v>31.2</v>
      </c>
      <c r="E5580" s="475">
        <v>36.6</v>
      </c>
      <c r="F5580" s="475">
        <v>22.8</v>
      </c>
      <c r="G5580" s="476">
        <v>92</v>
      </c>
      <c r="H5580" s="476">
        <v>71</v>
      </c>
      <c r="I5580" s="475">
        <v>4</v>
      </c>
      <c r="J5580" s="476">
        <v>3.4</v>
      </c>
      <c r="K5580" s="475">
        <v>1.5</v>
      </c>
      <c r="L5580" s="473">
        <v>0.21</v>
      </c>
      <c r="M5580" s="542">
        <f t="shared" ref="M5580:M5590" si="1094">AVERAGE(K5580:L5580)</f>
        <v>0.85499999999999998</v>
      </c>
      <c r="N5580" s="985">
        <v>0</v>
      </c>
      <c r="O5580" s="478">
        <v>0</v>
      </c>
      <c r="P5580" s="543"/>
    </row>
    <row r="5581" spans="1:16" ht="15.5" x14ac:dyDescent="0.35">
      <c r="A5581" s="8">
        <v>22</v>
      </c>
      <c r="B5581" s="480">
        <v>40.119999999999997</v>
      </c>
      <c r="C5581" s="480">
        <v>32.24</v>
      </c>
      <c r="D5581" s="492">
        <v>30.96</v>
      </c>
      <c r="E5581" s="482">
        <v>38</v>
      </c>
      <c r="F5581" s="482">
        <v>22.2</v>
      </c>
      <c r="G5581" s="481">
        <v>92</v>
      </c>
      <c r="H5581" s="481">
        <v>58</v>
      </c>
      <c r="I5581" s="481">
        <v>5.0999999999999996</v>
      </c>
      <c r="J5581" s="480">
        <v>4.3</v>
      </c>
      <c r="K5581" s="481">
        <v>0.78</v>
      </c>
      <c r="L5581" s="481">
        <v>0.27</v>
      </c>
      <c r="M5581" s="986">
        <f t="shared" si="1094"/>
        <v>0.52500000000000002</v>
      </c>
      <c r="N5581" s="987">
        <v>0</v>
      </c>
      <c r="O5581" s="478">
        <v>0</v>
      </c>
      <c r="P5581" s="306"/>
    </row>
    <row r="5582" spans="1:16" ht="15.5" x14ac:dyDescent="0.35">
      <c r="A5582" s="8">
        <v>23</v>
      </c>
      <c r="B5582" s="497">
        <v>35.76</v>
      </c>
      <c r="C5582" s="481">
        <v>32.64</v>
      </c>
      <c r="D5582" s="492">
        <v>31.96</v>
      </c>
      <c r="E5582" s="482">
        <v>39.200000000000003</v>
      </c>
      <c r="F5582" s="498">
        <v>23</v>
      </c>
      <c r="G5582" s="481">
        <v>84</v>
      </c>
      <c r="H5582" s="481">
        <v>63</v>
      </c>
      <c r="I5582" s="482">
        <v>3.7</v>
      </c>
      <c r="J5582" s="481">
        <v>6.44</v>
      </c>
      <c r="K5582" s="481">
        <v>0.81</v>
      </c>
      <c r="L5582" s="481">
        <v>0.6</v>
      </c>
      <c r="M5582" s="986">
        <f t="shared" si="1094"/>
        <v>0.70500000000000007</v>
      </c>
      <c r="N5582" s="987">
        <v>0</v>
      </c>
      <c r="O5582" s="478">
        <v>0</v>
      </c>
      <c r="P5582" s="306"/>
    </row>
    <row r="5583" spans="1:16" ht="15.5" x14ac:dyDescent="0.35">
      <c r="A5583" s="8">
        <v>24</v>
      </c>
      <c r="B5583" s="482">
        <v>32.159999999999997</v>
      </c>
      <c r="C5583" s="481">
        <v>30.4</v>
      </c>
      <c r="D5583" s="492">
        <v>31.12</v>
      </c>
      <c r="E5583" s="482">
        <v>33.200000000000003</v>
      </c>
      <c r="F5583" s="482">
        <v>22.2</v>
      </c>
      <c r="G5583" s="481">
        <v>92</v>
      </c>
      <c r="H5583" s="481">
        <v>63</v>
      </c>
      <c r="I5583" s="482">
        <v>3.4</v>
      </c>
      <c r="J5583" s="481">
        <v>3.26</v>
      </c>
      <c r="K5583" s="481">
        <v>1.6</v>
      </c>
      <c r="L5583" s="480">
        <v>0.3</v>
      </c>
      <c r="M5583" s="986">
        <f t="shared" si="1094"/>
        <v>0.95000000000000007</v>
      </c>
      <c r="N5583" s="987">
        <v>0</v>
      </c>
      <c r="O5583" s="478">
        <v>0</v>
      </c>
      <c r="P5583" s="306"/>
    </row>
    <row r="5584" spans="1:16" ht="15.5" x14ac:dyDescent="0.35">
      <c r="A5584" s="8">
        <v>25</v>
      </c>
      <c r="B5584" s="480">
        <v>40.64</v>
      </c>
      <c r="C5584" s="481">
        <v>31.88</v>
      </c>
      <c r="D5584" s="492">
        <v>30.72</v>
      </c>
      <c r="E5584" s="482">
        <v>35.799999999999997</v>
      </c>
      <c r="F5584" s="482">
        <v>20.2</v>
      </c>
      <c r="G5584" s="481">
        <v>96</v>
      </c>
      <c r="H5584" s="481">
        <v>58</v>
      </c>
      <c r="I5584" s="482">
        <v>3.5</v>
      </c>
      <c r="J5584" s="481">
        <v>7</v>
      </c>
      <c r="K5584" s="481">
        <v>0.74</v>
      </c>
      <c r="L5584" s="480">
        <v>0.14000000000000001</v>
      </c>
      <c r="M5584" s="986">
        <f t="shared" si="1094"/>
        <v>0.44</v>
      </c>
      <c r="N5584" s="987">
        <v>0</v>
      </c>
      <c r="O5584" s="478">
        <v>0</v>
      </c>
      <c r="P5584" s="306"/>
    </row>
    <row r="5585" spans="1:16" ht="15.5" x14ac:dyDescent="0.35">
      <c r="A5585" s="8">
        <v>26</v>
      </c>
      <c r="B5585" s="481">
        <v>39.04</v>
      </c>
      <c r="C5585" s="481">
        <v>32.6</v>
      </c>
      <c r="D5585" s="492">
        <v>31.92</v>
      </c>
      <c r="E5585" s="482">
        <v>39.200000000000003</v>
      </c>
      <c r="F5585" s="481">
        <v>22.2</v>
      </c>
      <c r="G5585" s="481">
        <v>96</v>
      </c>
      <c r="H5585" s="481">
        <v>58</v>
      </c>
      <c r="I5585" s="482">
        <v>6.2</v>
      </c>
      <c r="J5585" s="480">
        <v>6.76</v>
      </c>
      <c r="K5585" s="481">
        <v>1.05</v>
      </c>
      <c r="L5585" s="480">
        <v>0.69</v>
      </c>
      <c r="M5585" s="986">
        <f t="shared" si="1094"/>
        <v>0.87</v>
      </c>
      <c r="N5585" s="987">
        <v>0</v>
      </c>
      <c r="O5585" s="540">
        <v>3.8</v>
      </c>
      <c r="P5585" s="306"/>
    </row>
    <row r="5586" spans="1:16" ht="15.5" x14ac:dyDescent="0.35">
      <c r="A5586" s="8">
        <v>27</v>
      </c>
      <c r="B5586" s="481">
        <v>33.68</v>
      </c>
      <c r="C5586" s="481">
        <v>32.119999999999997</v>
      </c>
      <c r="D5586" s="492">
        <v>31.92</v>
      </c>
      <c r="E5586" s="482">
        <v>38.4</v>
      </c>
      <c r="F5586" s="482">
        <v>22</v>
      </c>
      <c r="G5586" s="481">
        <v>96</v>
      </c>
      <c r="H5586" s="481">
        <v>63</v>
      </c>
      <c r="I5586" s="482">
        <v>2.6</v>
      </c>
      <c r="J5586" s="481">
        <v>4.66</v>
      </c>
      <c r="K5586" s="481">
        <v>0.92</v>
      </c>
      <c r="L5586" s="480">
        <v>0.18</v>
      </c>
      <c r="M5586" s="986">
        <f t="shared" si="1094"/>
        <v>0.55000000000000004</v>
      </c>
      <c r="N5586" s="987">
        <v>0</v>
      </c>
      <c r="O5586" s="478">
        <v>0</v>
      </c>
      <c r="P5586" s="306"/>
    </row>
    <row r="5587" spans="1:16" ht="15.5" x14ac:dyDescent="0.35">
      <c r="A5587" s="8">
        <v>28</v>
      </c>
      <c r="B5587" s="481">
        <v>38.64</v>
      </c>
      <c r="C5587" s="480">
        <v>32.08</v>
      </c>
      <c r="D5587" s="492">
        <v>31.48</v>
      </c>
      <c r="E5587" s="482">
        <v>37.200000000000003</v>
      </c>
      <c r="F5587" s="482">
        <v>20.2</v>
      </c>
      <c r="G5587" s="481">
        <v>96</v>
      </c>
      <c r="H5587" s="481">
        <v>57</v>
      </c>
      <c r="I5587" s="481">
        <v>3.8</v>
      </c>
      <c r="J5587" s="481">
        <v>7.4</v>
      </c>
      <c r="K5587" s="481">
        <v>0.68</v>
      </c>
      <c r="L5587" s="480">
        <v>0.25</v>
      </c>
      <c r="M5587" s="986">
        <f t="shared" si="1094"/>
        <v>0.46500000000000002</v>
      </c>
      <c r="N5587" s="987">
        <v>0</v>
      </c>
      <c r="O5587" s="478">
        <v>0</v>
      </c>
      <c r="P5587" s="306"/>
    </row>
    <row r="5588" spans="1:16" ht="15.5" x14ac:dyDescent="0.35">
      <c r="A5588" s="8">
        <v>29</v>
      </c>
      <c r="B5588" s="481">
        <v>41.08</v>
      </c>
      <c r="C5588" s="480">
        <v>32.64</v>
      </c>
      <c r="D5588" s="492">
        <v>32.04</v>
      </c>
      <c r="E5588" s="482">
        <v>37</v>
      </c>
      <c r="F5588" s="482">
        <v>19.8</v>
      </c>
      <c r="G5588" s="481">
        <v>92</v>
      </c>
      <c r="H5588" s="481">
        <v>53</v>
      </c>
      <c r="I5588" s="481">
        <v>4.2</v>
      </c>
      <c r="J5588" s="481">
        <v>8.8000000000000007</v>
      </c>
      <c r="K5588" s="481">
        <v>0.71</v>
      </c>
      <c r="L5588" s="480">
        <v>0.11</v>
      </c>
      <c r="M5588" s="986">
        <f t="shared" si="1094"/>
        <v>0.41</v>
      </c>
      <c r="N5588" s="987">
        <v>0</v>
      </c>
      <c r="O5588" s="478">
        <v>0</v>
      </c>
      <c r="P5588" s="306"/>
    </row>
    <row r="5589" spans="1:16" ht="15.5" x14ac:dyDescent="0.35">
      <c r="A5589" s="8">
        <v>30</v>
      </c>
      <c r="B5589" s="481">
        <v>41.72</v>
      </c>
      <c r="C5589" s="480">
        <v>33.28</v>
      </c>
      <c r="D5589" s="492">
        <v>32.520000000000003</v>
      </c>
      <c r="E5589" s="482">
        <v>39.200000000000003</v>
      </c>
      <c r="F5589" s="482">
        <v>20.2</v>
      </c>
      <c r="G5589" s="481">
        <v>96</v>
      </c>
      <c r="H5589" s="481">
        <v>53</v>
      </c>
      <c r="I5589" s="481">
        <v>4</v>
      </c>
      <c r="J5589" s="481">
        <v>7.68</v>
      </c>
      <c r="K5589" s="481">
        <v>0.82</v>
      </c>
      <c r="L5589" s="480">
        <v>0.25</v>
      </c>
      <c r="M5589" s="986">
        <f t="shared" si="1094"/>
        <v>0.53499999999999992</v>
      </c>
      <c r="N5589" s="987">
        <v>0</v>
      </c>
      <c r="O5589" s="478">
        <v>0</v>
      </c>
      <c r="P5589" s="306"/>
    </row>
    <row r="5590" spans="1:16" ht="15.5" x14ac:dyDescent="0.35">
      <c r="A5590" s="8">
        <v>31</v>
      </c>
      <c r="B5590" s="481">
        <v>36.64</v>
      </c>
      <c r="C5590" s="480">
        <v>32.880000000000003</v>
      </c>
      <c r="D5590" s="492">
        <v>32.68</v>
      </c>
      <c r="E5590" s="482">
        <v>39</v>
      </c>
      <c r="F5590" s="482">
        <v>20</v>
      </c>
      <c r="G5590" s="481">
        <v>96</v>
      </c>
      <c r="H5590" s="481">
        <v>55</v>
      </c>
      <c r="I5590" s="481">
        <v>3.2</v>
      </c>
      <c r="J5590" s="481">
        <v>7.56</v>
      </c>
      <c r="K5590" s="481">
        <v>1.64</v>
      </c>
      <c r="L5590" s="480">
        <v>0.42</v>
      </c>
      <c r="M5590" s="986">
        <f t="shared" si="1094"/>
        <v>1.03</v>
      </c>
      <c r="N5590" s="987">
        <v>0</v>
      </c>
      <c r="O5590" s="478">
        <v>0</v>
      </c>
      <c r="P5590" s="306"/>
    </row>
    <row r="5591" spans="1:16" x14ac:dyDescent="0.35">
      <c r="A5591" s="243" t="s">
        <v>16</v>
      </c>
      <c r="B5591" s="506">
        <f t="shared" ref="B5591:M5591" si="1095">SUM(B5580:B5590)</f>
        <v>410.76</v>
      </c>
      <c r="C5591" s="506">
        <f t="shared" si="1095"/>
        <v>353.64</v>
      </c>
      <c r="D5591" s="506">
        <f t="shared" si="1095"/>
        <v>348.52</v>
      </c>
      <c r="E5591" s="506">
        <f t="shared" si="1095"/>
        <v>412.79999999999995</v>
      </c>
      <c r="F5591" s="506">
        <f t="shared" si="1095"/>
        <v>234.79999999999998</v>
      </c>
      <c r="G5591" s="506">
        <f t="shared" si="1095"/>
        <v>1028</v>
      </c>
      <c r="H5591" s="506">
        <f t="shared" si="1095"/>
        <v>652</v>
      </c>
      <c r="I5591" s="506">
        <f t="shared" si="1095"/>
        <v>43.7</v>
      </c>
      <c r="J5591" s="506">
        <f t="shared" si="1095"/>
        <v>67.259999999999991</v>
      </c>
      <c r="K5591" s="506">
        <f t="shared" si="1095"/>
        <v>11.25</v>
      </c>
      <c r="L5591" s="506">
        <f t="shared" si="1095"/>
        <v>3.42</v>
      </c>
      <c r="M5591" s="506">
        <f t="shared" si="1095"/>
        <v>7.335</v>
      </c>
      <c r="N5591" s="506"/>
      <c r="O5591" s="506"/>
      <c r="P5591" s="488"/>
    </row>
    <row r="5592" spans="1:16" x14ac:dyDescent="0.35">
      <c r="A5592" s="243" t="s">
        <v>18</v>
      </c>
      <c r="B5592" s="507">
        <f t="shared" ref="B5592:M5592" si="1096">AVERAGE(B5580:B5590)</f>
        <v>37.341818181818184</v>
      </c>
      <c r="C5592" s="507">
        <f t="shared" si="1096"/>
        <v>32.149090909090908</v>
      </c>
      <c r="D5592" s="507">
        <f t="shared" si="1096"/>
        <v>31.683636363636364</v>
      </c>
      <c r="E5592" s="507">
        <f t="shared" si="1096"/>
        <v>37.527272727272724</v>
      </c>
      <c r="F5592" s="507">
        <f t="shared" si="1096"/>
        <v>21.345454545454544</v>
      </c>
      <c r="G5592" s="507">
        <f t="shared" si="1096"/>
        <v>93.454545454545453</v>
      </c>
      <c r="H5592" s="507">
        <f t="shared" si="1096"/>
        <v>59.272727272727273</v>
      </c>
      <c r="I5592" s="507">
        <f t="shared" si="1096"/>
        <v>3.9727272727272731</v>
      </c>
      <c r="J5592" s="507">
        <f t="shared" si="1096"/>
        <v>6.1145454545454534</v>
      </c>
      <c r="K5592" s="507">
        <f t="shared" si="1096"/>
        <v>1.0227272727272727</v>
      </c>
      <c r="L5592" s="507">
        <f t="shared" si="1096"/>
        <v>0.31090909090909091</v>
      </c>
      <c r="M5592" s="507">
        <f t="shared" si="1096"/>
        <v>0.66681818181818187</v>
      </c>
      <c r="N5592" s="507"/>
      <c r="O5592" s="507"/>
      <c r="P5592" s="488"/>
    </row>
    <row r="5593" spans="1:16" x14ac:dyDescent="0.35">
      <c r="A5593" s="508" t="s">
        <v>20</v>
      </c>
      <c r="B5593" s="509">
        <f t="shared" ref="B5593:M5593" si="1097">B5591+B5578+B5566</f>
        <v>1092.06</v>
      </c>
      <c r="C5593" s="509">
        <f t="shared" si="1097"/>
        <v>964.83999999999992</v>
      </c>
      <c r="D5593" s="509">
        <f t="shared" si="1097"/>
        <v>949.06999999999994</v>
      </c>
      <c r="E5593" s="509">
        <f t="shared" si="1097"/>
        <v>1115.1999999999998</v>
      </c>
      <c r="F5593" s="509">
        <f t="shared" si="1097"/>
        <v>673.6</v>
      </c>
      <c r="G5593" s="509">
        <f t="shared" si="1097"/>
        <v>2898</v>
      </c>
      <c r="H5593" s="509">
        <f t="shared" si="1097"/>
        <v>1943</v>
      </c>
      <c r="I5593" s="509">
        <f t="shared" si="1097"/>
        <v>102.76000000000002</v>
      </c>
      <c r="J5593" s="509">
        <f t="shared" si="1097"/>
        <v>164.92</v>
      </c>
      <c r="K5593" s="509">
        <f t="shared" si="1097"/>
        <v>30.47</v>
      </c>
      <c r="L5593" s="509">
        <f t="shared" si="1097"/>
        <v>11.39</v>
      </c>
      <c r="M5593" s="509">
        <f t="shared" si="1097"/>
        <v>20.93</v>
      </c>
      <c r="N5593" s="240"/>
      <c r="O5593" s="509">
        <f>SUM(O5556:O5592)</f>
        <v>147.60000000000002</v>
      </c>
      <c r="P5593" s="192"/>
    </row>
    <row r="5594" spans="1:16" x14ac:dyDescent="0.35">
      <c r="A5594" s="508" t="s">
        <v>21</v>
      </c>
      <c r="B5594" s="510">
        <f t="shared" ref="B5594:M5594" si="1098">B5593/31</f>
        <v>35.22774193548387</v>
      </c>
      <c r="C5594" s="510">
        <f t="shared" si="1098"/>
        <v>31.123870967741933</v>
      </c>
      <c r="D5594" s="510">
        <f t="shared" si="1098"/>
        <v>30.615161290322579</v>
      </c>
      <c r="E5594" s="510">
        <f t="shared" si="1098"/>
        <v>35.974193548387092</v>
      </c>
      <c r="F5594" s="510">
        <f t="shared" si="1098"/>
        <v>21.729032258064517</v>
      </c>
      <c r="G5594" s="510">
        <f t="shared" si="1098"/>
        <v>93.483870967741936</v>
      </c>
      <c r="H5594" s="510">
        <f t="shared" si="1098"/>
        <v>62.677419354838712</v>
      </c>
      <c r="I5594" s="510">
        <f t="shared" si="1098"/>
        <v>3.3148387096774199</v>
      </c>
      <c r="J5594" s="510">
        <f t="shared" si="1098"/>
        <v>5.3199999999999994</v>
      </c>
      <c r="K5594" s="510">
        <f t="shared" si="1098"/>
        <v>0.98290322580645162</v>
      </c>
      <c r="L5594" s="510">
        <f t="shared" si="1098"/>
        <v>0.36741935483870969</v>
      </c>
      <c r="M5594" s="510">
        <f t="shared" si="1098"/>
        <v>0.67516129032258065</v>
      </c>
      <c r="N5594" s="509"/>
      <c r="O5594" s="510"/>
      <c r="P5594" s="192"/>
    </row>
    <row r="5596" spans="1:16" ht="20.5" x14ac:dyDescent="0.35">
      <c r="A5596" s="1646" t="s">
        <v>493</v>
      </c>
      <c r="B5596" s="1646"/>
      <c r="C5596" s="1646"/>
      <c r="D5596" s="1646"/>
      <c r="E5596" s="1646"/>
      <c r="F5596" s="1646"/>
      <c r="G5596" s="1646"/>
      <c r="H5596" s="1646"/>
      <c r="I5596" s="1646"/>
      <c r="J5596" s="1646"/>
      <c r="K5596" s="1646"/>
      <c r="L5596" s="1646"/>
      <c r="M5596" s="1646"/>
      <c r="N5596" s="1646"/>
      <c r="O5596" s="1646"/>
      <c r="P5596" s="1646"/>
    </row>
    <row r="5597" spans="1:16" ht="15" customHeight="1" x14ac:dyDescent="0.35">
      <c r="A5597" s="1498" t="s">
        <v>1</v>
      </c>
      <c r="B5597" s="1482" t="s">
        <v>23</v>
      </c>
      <c r="C5597" s="1484"/>
      <c r="D5597" s="1483"/>
      <c r="E5597" s="1482" t="s">
        <v>24</v>
      </c>
      <c r="F5597" s="1483"/>
      <c r="G5597" s="1482" t="s">
        <v>4</v>
      </c>
      <c r="H5597" s="1483"/>
      <c r="I5597" s="1443" t="s">
        <v>5</v>
      </c>
      <c r="J5597" s="1445"/>
      <c r="K5597" s="1443" t="s">
        <v>6</v>
      </c>
      <c r="L5597" s="1444"/>
      <c r="M5597" s="1445"/>
      <c r="N5597" s="24" t="s">
        <v>237</v>
      </c>
      <c r="O5597" s="1627" t="s">
        <v>235</v>
      </c>
      <c r="P5597" s="1629" t="s">
        <v>191</v>
      </c>
    </row>
    <row r="5598" spans="1:16" ht="28" x14ac:dyDescent="0.35">
      <c r="A5598" s="1498"/>
      <c r="B5598" s="24">
        <v>0.05</v>
      </c>
      <c r="C5598" s="24">
        <v>0.1</v>
      </c>
      <c r="D5598" s="24">
        <v>0.2</v>
      </c>
      <c r="E5598" s="24" t="s">
        <v>9</v>
      </c>
      <c r="F5598" s="24" t="s">
        <v>10</v>
      </c>
      <c r="G5598" s="24" t="s">
        <v>9</v>
      </c>
      <c r="H5598" s="24" t="s">
        <v>10</v>
      </c>
      <c r="I5598" s="24" t="s">
        <v>11</v>
      </c>
      <c r="J5598" s="24" t="s">
        <v>12</v>
      </c>
      <c r="K5598" s="25" t="s">
        <v>13</v>
      </c>
      <c r="L5598" s="25" t="s">
        <v>14</v>
      </c>
      <c r="M5598" s="25" t="s">
        <v>15</v>
      </c>
      <c r="N5598" s="25" t="s">
        <v>236</v>
      </c>
      <c r="O5598" s="1628"/>
      <c r="P5598" s="1630"/>
    </row>
    <row r="5599" spans="1:16" ht="15.5" x14ac:dyDescent="0.35">
      <c r="A5599" s="6">
        <v>1</v>
      </c>
      <c r="B5599" s="473">
        <v>36.72</v>
      </c>
      <c r="C5599" s="473">
        <v>36.6</v>
      </c>
      <c r="D5599" s="474">
        <v>32.36</v>
      </c>
      <c r="E5599" s="475">
        <v>36.4</v>
      </c>
      <c r="F5599" s="475">
        <v>22.2</v>
      </c>
      <c r="G5599" s="476">
        <v>92</v>
      </c>
      <c r="H5599" s="476">
        <v>56</v>
      </c>
      <c r="I5599" s="477">
        <v>2.5</v>
      </c>
      <c r="J5599" s="476">
        <v>4.4800000000000004</v>
      </c>
      <c r="K5599" s="473">
        <v>1.21</v>
      </c>
      <c r="L5599" s="476">
        <v>0.09</v>
      </c>
      <c r="M5599" s="475">
        <f t="shared" ref="M5599:M5608" si="1099">AVERAGE(K5599:L5599)</f>
        <v>0.65</v>
      </c>
      <c r="N5599" s="477">
        <v>0</v>
      </c>
      <c r="O5599" s="478">
        <v>0</v>
      </c>
      <c r="P5599" s="479"/>
    </row>
    <row r="5600" spans="1:16" ht="15.5" x14ac:dyDescent="0.35">
      <c r="A5600" s="2">
        <v>2</v>
      </c>
      <c r="B5600" s="480">
        <v>41.8</v>
      </c>
      <c r="C5600" s="481">
        <v>33.68</v>
      </c>
      <c r="D5600" s="474">
        <v>32.68</v>
      </c>
      <c r="E5600" s="482">
        <v>36.200000000000003</v>
      </c>
      <c r="F5600" s="482">
        <v>21.8</v>
      </c>
      <c r="G5600" s="481">
        <v>96</v>
      </c>
      <c r="H5600" s="481">
        <v>53</v>
      </c>
      <c r="I5600" s="483">
        <v>4.5999999999999996</v>
      </c>
      <c r="J5600" s="481">
        <v>9.73</v>
      </c>
      <c r="K5600" s="481">
        <v>0.78</v>
      </c>
      <c r="L5600" s="481">
        <v>0.28999999999999998</v>
      </c>
      <c r="M5600" s="475">
        <f t="shared" si="1099"/>
        <v>0.53500000000000003</v>
      </c>
      <c r="N5600" s="477">
        <v>0</v>
      </c>
      <c r="O5600" s="478">
        <v>0</v>
      </c>
      <c r="P5600" s="306"/>
    </row>
    <row r="5601" spans="1:16" ht="15.5" x14ac:dyDescent="0.35">
      <c r="A5601" s="2">
        <v>3</v>
      </c>
      <c r="B5601" s="480">
        <v>38.880000000000003</v>
      </c>
      <c r="C5601" s="480">
        <v>33.72</v>
      </c>
      <c r="D5601" s="474">
        <v>33.04</v>
      </c>
      <c r="E5601" s="482">
        <v>39.200000000000003</v>
      </c>
      <c r="F5601" s="482">
        <v>20.6</v>
      </c>
      <c r="G5601" s="481">
        <v>96</v>
      </c>
      <c r="H5601" s="481">
        <v>55</v>
      </c>
      <c r="I5601" s="483">
        <v>3.41</v>
      </c>
      <c r="J5601" s="481">
        <v>6.3</v>
      </c>
      <c r="K5601" s="480">
        <v>0.78</v>
      </c>
      <c r="L5601" s="480">
        <v>0.41</v>
      </c>
      <c r="M5601" s="475">
        <f t="shared" si="1099"/>
        <v>0.59499999999999997</v>
      </c>
      <c r="N5601" s="477">
        <v>0</v>
      </c>
      <c r="O5601" s="478">
        <v>0</v>
      </c>
      <c r="P5601" s="306"/>
    </row>
    <row r="5602" spans="1:16" ht="15.5" x14ac:dyDescent="0.35">
      <c r="A5602" s="2">
        <v>4</v>
      </c>
      <c r="B5602" s="480">
        <v>40.200000000000003</v>
      </c>
      <c r="C5602" s="482">
        <v>33.840000000000003</v>
      </c>
      <c r="D5602" s="474">
        <v>33.159999999999997</v>
      </c>
      <c r="E5602" s="482">
        <v>39</v>
      </c>
      <c r="F5602" s="482">
        <v>21.2</v>
      </c>
      <c r="G5602" s="481">
        <v>92</v>
      </c>
      <c r="H5602" s="481">
        <v>53</v>
      </c>
      <c r="I5602" s="483">
        <v>5.6</v>
      </c>
      <c r="J5602" s="481">
        <v>7.18</v>
      </c>
      <c r="K5602" s="481">
        <v>1.02</v>
      </c>
      <c r="L5602" s="480">
        <v>0.22</v>
      </c>
      <c r="M5602" s="475">
        <f t="shared" si="1099"/>
        <v>0.62</v>
      </c>
      <c r="N5602" s="477">
        <v>0</v>
      </c>
      <c r="O5602" s="478">
        <v>0</v>
      </c>
      <c r="P5602" s="306"/>
    </row>
    <row r="5603" spans="1:16" ht="15.5" x14ac:dyDescent="0.35">
      <c r="A5603" s="2">
        <v>5</v>
      </c>
      <c r="B5603" s="473">
        <v>38.4</v>
      </c>
      <c r="C5603" s="473">
        <v>33</v>
      </c>
      <c r="D5603" s="474">
        <v>31.12</v>
      </c>
      <c r="E5603" s="475">
        <v>38.799999999999997</v>
      </c>
      <c r="F5603" s="475">
        <v>21.4</v>
      </c>
      <c r="G5603" s="476">
        <v>96</v>
      </c>
      <c r="H5603" s="476">
        <v>53</v>
      </c>
      <c r="I5603" s="477">
        <v>4.5999999999999996</v>
      </c>
      <c r="J5603" s="476">
        <v>6.46</v>
      </c>
      <c r="K5603" s="473">
        <v>0.92</v>
      </c>
      <c r="L5603" s="476">
        <v>0.3</v>
      </c>
      <c r="M5603" s="475">
        <f t="shared" si="1099"/>
        <v>0.61</v>
      </c>
      <c r="N5603" s="477">
        <v>0</v>
      </c>
      <c r="O5603" s="478">
        <v>0</v>
      </c>
      <c r="P5603" s="306"/>
    </row>
    <row r="5604" spans="1:16" ht="15.5" x14ac:dyDescent="0.35">
      <c r="A5604" s="2">
        <v>6</v>
      </c>
      <c r="B5604" s="480">
        <v>38.04</v>
      </c>
      <c r="C5604" s="480">
        <v>33.44</v>
      </c>
      <c r="D5604" s="474">
        <v>33.04</v>
      </c>
      <c r="E5604" s="482">
        <v>39.200000000000003</v>
      </c>
      <c r="F5604" s="482">
        <v>20.8</v>
      </c>
      <c r="G5604" s="481">
        <v>96</v>
      </c>
      <c r="H5604" s="481">
        <v>54</v>
      </c>
      <c r="I5604" s="483">
        <v>5.6</v>
      </c>
      <c r="J5604" s="481">
        <v>8.06</v>
      </c>
      <c r="K5604" s="480">
        <v>0.9</v>
      </c>
      <c r="L5604" s="480">
        <v>0.28999999999999998</v>
      </c>
      <c r="M5604" s="475">
        <f t="shared" si="1099"/>
        <v>0.59499999999999997</v>
      </c>
      <c r="N5604" s="477">
        <v>0</v>
      </c>
      <c r="O5604" s="478">
        <v>0</v>
      </c>
      <c r="P5604" s="306"/>
    </row>
    <row r="5605" spans="1:16" ht="15.5" x14ac:dyDescent="0.35">
      <c r="A5605" s="2">
        <v>7</v>
      </c>
      <c r="B5605" s="481">
        <v>40.159999999999997</v>
      </c>
      <c r="C5605" s="480">
        <v>33.68</v>
      </c>
      <c r="D5605" s="474">
        <v>33.04</v>
      </c>
      <c r="E5605" s="482">
        <v>38</v>
      </c>
      <c r="F5605" s="482">
        <v>23.2</v>
      </c>
      <c r="G5605" s="481">
        <v>96</v>
      </c>
      <c r="H5605" s="481">
        <v>53</v>
      </c>
      <c r="I5605" s="483">
        <v>2</v>
      </c>
      <c r="J5605" s="481">
        <v>5.92</v>
      </c>
      <c r="K5605" s="481">
        <v>0.83</v>
      </c>
      <c r="L5605" s="480">
        <v>0.46</v>
      </c>
      <c r="M5605" s="475">
        <f t="shared" si="1099"/>
        <v>0.64500000000000002</v>
      </c>
      <c r="N5605" s="477">
        <v>0</v>
      </c>
      <c r="O5605" s="478">
        <v>0</v>
      </c>
      <c r="P5605" s="306"/>
    </row>
    <row r="5606" spans="1:16" ht="15.5" x14ac:dyDescent="0.35">
      <c r="A5606" s="2">
        <v>8</v>
      </c>
      <c r="B5606" s="480">
        <v>40.880000000000003</v>
      </c>
      <c r="C5606" s="480">
        <v>34.200000000000003</v>
      </c>
      <c r="D5606" s="474">
        <v>33.36</v>
      </c>
      <c r="E5606" s="482">
        <v>37.200000000000003</v>
      </c>
      <c r="F5606" s="482">
        <v>23.4</v>
      </c>
      <c r="G5606" s="481">
        <v>92</v>
      </c>
      <c r="H5606" s="481">
        <v>53</v>
      </c>
      <c r="I5606" s="483">
        <v>4.7</v>
      </c>
      <c r="J5606" s="481">
        <v>6.58</v>
      </c>
      <c r="K5606" s="481">
        <v>0.9</v>
      </c>
      <c r="L5606" s="481">
        <v>0.39</v>
      </c>
      <c r="M5606" s="475">
        <f t="shared" si="1099"/>
        <v>0.64500000000000002</v>
      </c>
      <c r="N5606" s="477">
        <v>0</v>
      </c>
      <c r="O5606" s="478">
        <v>0</v>
      </c>
      <c r="P5606" s="306"/>
    </row>
    <row r="5607" spans="1:16" ht="15.5" x14ac:dyDescent="0.35">
      <c r="A5607" s="2">
        <v>9</v>
      </c>
      <c r="B5607" s="480">
        <v>37.880000000000003</v>
      </c>
      <c r="C5607" s="481">
        <v>34.119999999999997</v>
      </c>
      <c r="D5607" s="474">
        <v>33.479999999999997</v>
      </c>
      <c r="E5607" s="482">
        <v>39.4</v>
      </c>
      <c r="F5607" s="481">
        <v>23.2</v>
      </c>
      <c r="G5607" s="481">
        <v>92</v>
      </c>
      <c r="H5607" s="481">
        <v>52</v>
      </c>
      <c r="I5607" s="483">
        <v>4.7</v>
      </c>
      <c r="J5607" s="481">
        <v>3.78</v>
      </c>
      <c r="K5607" s="480">
        <v>0.85</v>
      </c>
      <c r="L5607" s="481">
        <v>0.44</v>
      </c>
      <c r="M5607" s="475">
        <f t="shared" si="1099"/>
        <v>0.64500000000000002</v>
      </c>
      <c r="N5607" s="477">
        <v>0</v>
      </c>
      <c r="O5607" s="478">
        <v>0</v>
      </c>
      <c r="P5607" s="306"/>
    </row>
    <row r="5608" spans="1:16" ht="16" thickBot="1" x14ac:dyDescent="0.4">
      <c r="A5608" s="3">
        <v>10</v>
      </c>
      <c r="B5608" s="480">
        <v>32.92</v>
      </c>
      <c r="C5608" s="481">
        <v>32.32</v>
      </c>
      <c r="D5608" s="474">
        <v>32.92</v>
      </c>
      <c r="E5608" s="482">
        <v>37.200000000000003</v>
      </c>
      <c r="F5608" s="482">
        <v>23.2</v>
      </c>
      <c r="G5608" s="481">
        <v>92</v>
      </c>
      <c r="H5608" s="481">
        <v>61</v>
      </c>
      <c r="I5608" s="483">
        <v>3.4</v>
      </c>
      <c r="J5608" s="481">
        <v>3.88</v>
      </c>
      <c r="K5608" s="481">
        <v>0.96</v>
      </c>
      <c r="L5608" s="480">
        <v>0.28000000000000003</v>
      </c>
      <c r="M5608" s="475">
        <f t="shared" si="1099"/>
        <v>0.62</v>
      </c>
      <c r="N5608" s="477">
        <v>0</v>
      </c>
      <c r="O5608" s="478">
        <v>0</v>
      </c>
      <c r="P5608" s="306"/>
    </row>
    <row r="5609" spans="1:16" ht="16" thickBot="1" x14ac:dyDescent="0.4">
      <c r="A5609" s="16" t="s">
        <v>16</v>
      </c>
      <c r="B5609" s="975">
        <f t="shared" ref="B5609:M5609" si="1100">SUM(B5599:B5608)</f>
        <v>385.88000000000005</v>
      </c>
      <c r="C5609" s="975">
        <f t="shared" si="1100"/>
        <v>338.6</v>
      </c>
      <c r="D5609" s="975">
        <f t="shared" si="1100"/>
        <v>328.2</v>
      </c>
      <c r="E5609" s="975">
        <f t="shared" si="1100"/>
        <v>380.59999999999997</v>
      </c>
      <c r="F5609" s="975">
        <f t="shared" si="1100"/>
        <v>220.99999999999997</v>
      </c>
      <c r="G5609" s="975">
        <f t="shared" si="1100"/>
        <v>940</v>
      </c>
      <c r="H5609" s="975">
        <f t="shared" si="1100"/>
        <v>543</v>
      </c>
      <c r="I5609" s="975">
        <f t="shared" si="1100"/>
        <v>41.110000000000007</v>
      </c>
      <c r="J5609" s="975">
        <f t="shared" si="1100"/>
        <v>62.370000000000005</v>
      </c>
      <c r="K5609" s="975">
        <f t="shared" si="1100"/>
        <v>9.1500000000000021</v>
      </c>
      <c r="L5609" s="975">
        <f t="shared" si="1100"/>
        <v>3.17</v>
      </c>
      <c r="M5609" s="975">
        <f t="shared" si="1100"/>
        <v>6.1599999999999993</v>
      </c>
      <c r="N5609" s="977"/>
      <c r="O5609" s="978"/>
      <c r="P5609" s="546"/>
    </row>
    <row r="5610" spans="1:16" ht="16" thickBot="1" x14ac:dyDescent="0.4">
      <c r="A5610" s="121" t="s">
        <v>18</v>
      </c>
      <c r="B5610" s="979">
        <f t="shared" ref="B5610:M5610" si="1101">AVERAGE(B5599:B5608)</f>
        <v>38.588000000000008</v>
      </c>
      <c r="C5610" s="979">
        <f t="shared" si="1101"/>
        <v>33.86</v>
      </c>
      <c r="D5610" s="979">
        <f t="shared" si="1101"/>
        <v>32.82</v>
      </c>
      <c r="E5610" s="979">
        <f t="shared" si="1101"/>
        <v>38.059999999999995</v>
      </c>
      <c r="F5610" s="979">
        <f t="shared" si="1101"/>
        <v>22.099999999999998</v>
      </c>
      <c r="G5610" s="979">
        <f t="shared" si="1101"/>
        <v>94</v>
      </c>
      <c r="H5610" s="979">
        <f t="shared" si="1101"/>
        <v>54.3</v>
      </c>
      <c r="I5610" s="979">
        <f t="shared" si="1101"/>
        <v>4.1110000000000007</v>
      </c>
      <c r="J5610" s="979">
        <f t="shared" si="1101"/>
        <v>6.2370000000000001</v>
      </c>
      <c r="K5610" s="979">
        <f t="shared" si="1101"/>
        <v>0.91500000000000026</v>
      </c>
      <c r="L5610" s="979">
        <f t="shared" si="1101"/>
        <v>0.317</v>
      </c>
      <c r="M5610" s="979">
        <f t="shared" si="1101"/>
        <v>0.61599999999999988</v>
      </c>
      <c r="N5610" s="980"/>
      <c r="O5610" s="978"/>
      <c r="P5610" s="546"/>
    </row>
    <row r="5611" spans="1:16" ht="15.5" x14ac:dyDescent="0.35">
      <c r="A5611" s="6">
        <v>11</v>
      </c>
      <c r="B5611" s="480">
        <v>31.68</v>
      </c>
      <c r="C5611" s="481">
        <v>31.4</v>
      </c>
      <c r="D5611" s="492">
        <v>31.68</v>
      </c>
      <c r="E5611" s="482">
        <v>36.200000000000003</v>
      </c>
      <c r="F5611" s="482">
        <v>22.2</v>
      </c>
      <c r="G5611" s="481">
        <v>96</v>
      </c>
      <c r="H5611" s="481">
        <v>71</v>
      </c>
      <c r="I5611" s="981">
        <v>3.8</v>
      </c>
      <c r="J5611" s="481">
        <v>4.78</v>
      </c>
      <c r="K5611" s="481">
        <v>1.1000000000000001</v>
      </c>
      <c r="L5611" s="473">
        <v>1.1399999999999999</v>
      </c>
      <c r="M5611" s="475">
        <f t="shared" ref="M5611:M5620" si="1102">AVERAGE(K5611:L5611)</f>
        <v>1.1200000000000001</v>
      </c>
      <c r="N5611" s="483" t="e">
        <f>#REF!</f>
        <v>#REF!</v>
      </c>
      <c r="O5611" s="478" t="e">
        <f>#REF!</f>
        <v>#REF!</v>
      </c>
      <c r="P5611" s="306"/>
    </row>
    <row r="5612" spans="1:16" ht="15.5" x14ac:dyDescent="0.35">
      <c r="A5612" s="2">
        <v>12</v>
      </c>
      <c r="B5612" s="480">
        <v>37.24</v>
      </c>
      <c r="C5612" s="481">
        <v>31.72</v>
      </c>
      <c r="D5612" s="492">
        <v>31.32</v>
      </c>
      <c r="E5612" s="482">
        <v>34.200000000000003</v>
      </c>
      <c r="F5612" s="481">
        <v>21.6</v>
      </c>
      <c r="G5612" s="481">
        <v>84</v>
      </c>
      <c r="H5612" s="481">
        <v>52</v>
      </c>
      <c r="I5612" s="981">
        <v>5</v>
      </c>
      <c r="J5612" s="481">
        <v>7.82</v>
      </c>
      <c r="K5612" s="481">
        <v>1.05</v>
      </c>
      <c r="L5612" s="480">
        <v>0.35</v>
      </c>
      <c r="M5612" s="475">
        <f t="shared" si="1102"/>
        <v>0.7</v>
      </c>
      <c r="N5612" s="483" t="e">
        <f>#REF!</f>
        <v>#REF!</v>
      </c>
      <c r="O5612" s="478" t="e">
        <f>#REF!</f>
        <v>#REF!</v>
      </c>
      <c r="P5612" s="306"/>
    </row>
    <row r="5613" spans="1:16" ht="15.5" x14ac:dyDescent="0.35">
      <c r="A5613" s="2">
        <v>13</v>
      </c>
      <c r="B5613" s="481">
        <v>37.18</v>
      </c>
      <c r="C5613" s="481">
        <v>32.4</v>
      </c>
      <c r="D5613" s="492">
        <v>31.88</v>
      </c>
      <c r="E5613" s="482">
        <v>38.200000000000003</v>
      </c>
      <c r="F5613" s="482">
        <v>22.8</v>
      </c>
      <c r="G5613" s="481">
        <v>84</v>
      </c>
      <c r="H5613" s="481">
        <v>52</v>
      </c>
      <c r="I5613" s="981">
        <v>5.2</v>
      </c>
      <c r="J5613" s="481">
        <v>6.42</v>
      </c>
      <c r="K5613" s="481">
        <v>1.18</v>
      </c>
      <c r="L5613" s="480">
        <v>0.71</v>
      </c>
      <c r="M5613" s="475">
        <f t="shared" si="1102"/>
        <v>0.94499999999999995</v>
      </c>
      <c r="N5613" s="483" t="e">
        <f>#REF!</f>
        <v>#REF!</v>
      </c>
      <c r="O5613" s="478" t="e">
        <f>#REF!</f>
        <v>#REF!</v>
      </c>
      <c r="P5613" s="306"/>
    </row>
    <row r="5614" spans="1:16" ht="15.5" x14ac:dyDescent="0.35">
      <c r="A5614" s="2">
        <v>14</v>
      </c>
      <c r="B5614" s="481">
        <v>39.200000000000003</v>
      </c>
      <c r="C5614" s="480">
        <v>32.479999999999997</v>
      </c>
      <c r="D5614" s="492">
        <v>32.119999999999997</v>
      </c>
      <c r="E5614" s="482">
        <v>36</v>
      </c>
      <c r="F5614" s="482">
        <v>22.2</v>
      </c>
      <c r="G5614" s="481">
        <v>92</v>
      </c>
      <c r="H5614" s="481">
        <v>50</v>
      </c>
      <c r="I5614" s="981">
        <v>6</v>
      </c>
      <c r="J5614" s="480">
        <v>7.38</v>
      </c>
      <c r="K5614" s="481">
        <v>0.73</v>
      </c>
      <c r="L5614" s="480">
        <v>1.3</v>
      </c>
      <c r="M5614" s="475">
        <f t="shared" si="1102"/>
        <v>1.0150000000000001</v>
      </c>
      <c r="N5614" s="483" t="e">
        <f>#REF!</f>
        <v>#REF!</v>
      </c>
      <c r="O5614" s="478">
        <v>12.9</v>
      </c>
      <c r="P5614" s="306"/>
    </row>
    <row r="5615" spans="1:16" ht="15.5" x14ac:dyDescent="0.35">
      <c r="A5615" s="2">
        <v>15</v>
      </c>
      <c r="B5615" s="480">
        <v>29.36</v>
      </c>
      <c r="C5615" s="480">
        <v>30.92</v>
      </c>
      <c r="D5615" s="492">
        <v>31.64</v>
      </c>
      <c r="E5615" s="482">
        <v>34.200000000000003</v>
      </c>
      <c r="F5615" s="482">
        <v>21.2</v>
      </c>
      <c r="G5615" s="481">
        <v>96</v>
      </c>
      <c r="H5615" s="481">
        <v>63</v>
      </c>
      <c r="I5615" s="981">
        <v>2</v>
      </c>
      <c r="J5615" s="481">
        <v>3.3</v>
      </c>
      <c r="K5615" s="481">
        <v>0.62</v>
      </c>
      <c r="L5615" s="480">
        <v>0.21</v>
      </c>
      <c r="M5615" s="475">
        <f t="shared" si="1102"/>
        <v>0.41499999999999998</v>
      </c>
      <c r="N5615" s="483" t="e">
        <f>#REF!</f>
        <v>#REF!</v>
      </c>
      <c r="O5615" s="478">
        <v>2</v>
      </c>
      <c r="P5615" s="306"/>
    </row>
    <row r="5616" spans="1:16" ht="15.5" x14ac:dyDescent="0.35">
      <c r="A5616" s="2">
        <v>16</v>
      </c>
      <c r="B5616" s="481">
        <v>36.44</v>
      </c>
      <c r="C5616" s="481">
        <v>31.28</v>
      </c>
      <c r="D5616" s="492">
        <v>30.92</v>
      </c>
      <c r="E5616" s="482">
        <v>36.200000000000003</v>
      </c>
      <c r="F5616" s="481">
        <v>22.4</v>
      </c>
      <c r="G5616" s="481">
        <v>96</v>
      </c>
      <c r="H5616" s="481">
        <v>55</v>
      </c>
      <c r="I5616" s="981">
        <v>4.5999999999999996</v>
      </c>
      <c r="J5616" s="481">
        <v>4.0199999999999996</v>
      </c>
      <c r="K5616" s="481">
        <v>0.94</v>
      </c>
      <c r="L5616" s="480">
        <v>0.52</v>
      </c>
      <c r="M5616" s="475">
        <f t="shared" si="1102"/>
        <v>0.73</v>
      </c>
      <c r="N5616" s="483" t="e">
        <f>#REF!</f>
        <v>#REF!</v>
      </c>
      <c r="O5616" s="478">
        <v>0</v>
      </c>
      <c r="P5616" s="306"/>
    </row>
    <row r="5617" spans="1:16" ht="15.5" x14ac:dyDescent="0.35">
      <c r="A5617" s="2">
        <v>17</v>
      </c>
      <c r="B5617" s="480">
        <v>32.28</v>
      </c>
      <c r="C5617" s="480">
        <v>30.6</v>
      </c>
      <c r="D5617" s="492">
        <v>31</v>
      </c>
      <c r="E5617" s="481">
        <v>39.200000000000003</v>
      </c>
      <c r="F5617" s="482">
        <v>23</v>
      </c>
      <c r="G5617" s="481">
        <v>96</v>
      </c>
      <c r="H5617" s="481">
        <v>63</v>
      </c>
      <c r="I5617" s="981">
        <v>2.6</v>
      </c>
      <c r="J5617" s="480">
        <v>3.42</v>
      </c>
      <c r="K5617" s="481">
        <v>0.66</v>
      </c>
      <c r="L5617" s="480">
        <v>0.18</v>
      </c>
      <c r="M5617" s="475">
        <f t="shared" si="1102"/>
        <v>0.42000000000000004</v>
      </c>
      <c r="N5617" s="483" t="e">
        <f>#REF!</f>
        <v>#REF!</v>
      </c>
      <c r="O5617" s="478">
        <v>4.4000000000000004</v>
      </c>
      <c r="P5617" s="306"/>
    </row>
    <row r="5618" spans="1:16" ht="15.5" x14ac:dyDescent="0.35">
      <c r="A5618" s="2">
        <v>18</v>
      </c>
      <c r="B5618" s="480">
        <v>36.479999999999997</v>
      </c>
      <c r="C5618" s="480">
        <v>31.64</v>
      </c>
      <c r="D5618" s="492">
        <v>30.92</v>
      </c>
      <c r="E5618" s="482">
        <v>35.4</v>
      </c>
      <c r="F5618" s="482">
        <v>23.2</v>
      </c>
      <c r="G5618" s="481">
        <v>92</v>
      </c>
      <c r="H5618" s="481">
        <v>53</v>
      </c>
      <c r="I5618" s="482">
        <v>5.2</v>
      </c>
      <c r="J5618" s="481">
        <v>5.76</v>
      </c>
      <c r="K5618" s="481">
        <v>0.78</v>
      </c>
      <c r="L5618" s="480">
        <v>0.35</v>
      </c>
      <c r="M5618" s="475">
        <f t="shared" si="1102"/>
        <v>0.56499999999999995</v>
      </c>
      <c r="N5618" s="483" t="e">
        <f>#REF!</f>
        <v>#REF!</v>
      </c>
      <c r="O5618" s="478">
        <v>0</v>
      </c>
      <c r="P5618" s="306"/>
    </row>
    <row r="5619" spans="1:16" ht="15.5" x14ac:dyDescent="0.35">
      <c r="A5619" s="2">
        <v>19</v>
      </c>
      <c r="B5619" s="481">
        <v>39</v>
      </c>
      <c r="C5619" s="481">
        <v>32</v>
      </c>
      <c r="D5619" s="492">
        <v>31.76</v>
      </c>
      <c r="E5619" s="482">
        <v>39</v>
      </c>
      <c r="F5619" s="482">
        <v>23.4</v>
      </c>
      <c r="G5619" s="481">
        <v>92</v>
      </c>
      <c r="H5619" s="481">
        <v>46</v>
      </c>
      <c r="I5619" s="482">
        <v>3</v>
      </c>
      <c r="J5619" s="480">
        <v>3.4</v>
      </c>
      <c r="K5619" s="480">
        <v>0.61</v>
      </c>
      <c r="L5619" s="483">
        <v>0.96</v>
      </c>
      <c r="M5619" s="475">
        <f t="shared" si="1102"/>
        <v>0.78499999999999992</v>
      </c>
      <c r="N5619" s="483" t="e">
        <f>#REF!</f>
        <v>#REF!</v>
      </c>
      <c r="O5619" s="478">
        <v>13.6</v>
      </c>
      <c r="P5619" s="306"/>
    </row>
    <row r="5620" spans="1:16" ht="15.5" x14ac:dyDescent="0.35">
      <c r="A5620" s="3">
        <v>20</v>
      </c>
      <c r="B5620" s="501">
        <v>33.32</v>
      </c>
      <c r="C5620" s="500">
        <v>31.5</v>
      </c>
      <c r="D5620" s="502">
        <v>31.84</v>
      </c>
      <c r="E5620" s="503">
        <v>40.200000000000003</v>
      </c>
      <c r="F5620" s="503">
        <v>22.2</v>
      </c>
      <c r="G5620" s="500">
        <v>96</v>
      </c>
      <c r="H5620" s="500">
        <v>56</v>
      </c>
      <c r="I5620" s="503">
        <v>3.5</v>
      </c>
      <c r="J5620" s="501">
        <v>4.42</v>
      </c>
      <c r="K5620" s="501">
        <v>0.75</v>
      </c>
      <c r="L5620" s="501">
        <v>0.63</v>
      </c>
      <c r="M5620" s="475">
        <f t="shared" si="1102"/>
        <v>0.69</v>
      </c>
      <c r="N5620" s="483" t="e">
        <f>#REF!</f>
        <v>#REF!</v>
      </c>
      <c r="O5620" s="984">
        <v>0</v>
      </c>
      <c r="P5620" s="541"/>
    </row>
    <row r="5621" spans="1:16" x14ac:dyDescent="0.35">
      <c r="A5621" s="243" t="s">
        <v>16</v>
      </c>
      <c r="B5621" s="544">
        <f t="shared" ref="B5621:M5621" si="1103">SUM(B5611:B5620)</f>
        <v>352.18</v>
      </c>
      <c r="C5621" s="544">
        <f t="shared" si="1103"/>
        <v>315.94</v>
      </c>
      <c r="D5621" s="544">
        <f t="shared" si="1103"/>
        <v>315.08</v>
      </c>
      <c r="E5621" s="544">
        <f t="shared" si="1103"/>
        <v>368.79999999999995</v>
      </c>
      <c r="F5621" s="544">
        <f t="shared" si="1103"/>
        <v>224.2</v>
      </c>
      <c r="G5621" s="544">
        <f t="shared" si="1103"/>
        <v>924</v>
      </c>
      <c r="H5621" s="544">
        <f t="shared" si="1103"/>
        <v>561</v>
      </c>
      <c r="I5621" s="544">
        <f t="shared" si="1103"/>
        <v>40.900000000000006</v>
      </c>
      <c r="J5621" s="544">
        <f t="shared" si="1103"/>
        <v>50.72</v>
      </c>
      <c r="K5621" s="544">
        <f t="shared" si="1103"/>
        <v>8.4200000000000017</v>
      </c>
      <c r="L5621" s="544">
        <f t="shared" si="1103"/>
        <v>6.35</v>
      </c>
      <c r="M5621" s="544">
        <f t="shared" si="1103"/>
        <v>7.3849999999999998</v>
      </c>
      <c r="N5621" s="545"/>
      <c r="O5621" s="545"/>
      <c r="P5621" s="546"/>
    </row>
    <row r="5622" spans="1:16" x14ac:dyDescent="0.35">
      <c r="A5622" s="245" t="s">
        <v>18</v>
      </c>
      <c r="B5622" s="545">
        <f t="shared" ref="B5622:M5622" si="1104">AVERAGE(B5611:B5620)</f>
        <v>35.218000000000004</v>
      </c>
      <c r="C5622" s="545">
        <f t="shared" si="1104"/>
        <v>31.594000000000001</v>
      </c>
      <c r="D5622" s="545">
        <f t="shared" si="1104"/>
        <v>31.507999999999999</v>
      </c>
      <c r="E5622" s="545">
        <f t="shared" si="1104"/>
        <v>36.879999999999995</v>
      </c>
      <c r="F5622" s="545">
        <f t="shared" si="1104"/>
        <v>22.419999999999998</v>
      </c>
      <c r="G5622" s="545">
        <f t="shared" si="1104"/>
        <v>92.4</v>
      </c>
      <c r="H5622" s="545">
        <f t="shared" si="1104"/>
        <v>56.1</v>
      </c>
      <c r="I5622" s="545">
        <f t="shared" si="1104"/>
        <v>4.0900000000000007</v>
      </c>
      <c r="J5622" s="545">
        <f t="shared" si="1104"/>
        <v>5.0720000000000001</v>
      </c>
      <c r="K5622" s="545">
        <f t="shared" si="1104"/>
        <v>0.84200000000000019</v>
      </c>
      <c r="L5622" s="545">
        <f t="shared" si="1104"/>
        <v>0.63500000000000001</v>
      </c>
      <c r="M5622" s="545">
        <f t="shared" si="1104"/>
        <v>0.73849999999999993</v>
      </c>
      <c r="N5622" s="545"/>
      <c r="O5622" s="545"/>
      <c r="P5622" s="546"/>
    </row>
    <row r="5623" spans="1:16" ht="15.5" x14ac:dyDescent="0.35">
      <c r="A5623" s="7">
        <v>21</v>
      </c>
      <c r="B5623" s="476">
        <v>34.479999999999997</v>
      </c>
      <c r="C5623" s="473">
        <v>31.24</v>
      </c>
      <c r="D5623" s="474">
        <v>31.16</v>
      </c>
      <c r="E5623" s="475">
        <v>37.4</v>
      </c>
      <c r="F5623" s="475">
        <v>22.2</v>
      </c>
      <c r="G5623" s="476">
        <v>96</v>
      </c>
      <c r="H5623" s="476">
        <v>56</v>
      </c>
      <c r="I5623" s="476">
        <v>4.2</v>
      </c>
      <c r="J5623" s="476">
        <v>5.2</v>
      </c>
      <c r="K5623" s="475">
        <v>0.78</v>
      </c>
      <c r="L5623" s="473">
        <v>0.35</v>
      </c>
      <c r="M5623" s="542">
        <f t="shared" ref="M5623:M5632" si="1105">AVERAGE(K5623:L5623)</f>
        <v>0.56499999999999995</v>
      </c>
      <c r="N5623" s="483" t="e">
        <f>#REF!</f>
        <v>#REF!</v>
      </c>
      <c r="O5623" s="478">
        <v>0</v>
      </c>
      <c r="P5623" s="543"/>
    </row>
    <row r="5624" spans="1:16" ht="15.5" x14ac:dyDescent="0.35">
      <c r="A5624" s="8">
        <v>22</v>
      </c>
      <c r="B5624" s="480">
        <v>37.520000000000003</v>
      </c>
      <c r="C5624" s="480">
        <v>31.92</v>
      </c>
      <c r="D5624" s="492">
        <v>31.52</v>
      </c>
      <c r="E5624" s="482">
        <v>35.4</v>
      </c>
      <c r="F5624" s="482">
        <v>23.8</v>
      </c>
      <c r="G5624" s="481">
        <v>96</v>
      </c>
      <c r="H5624" s="481">
        <v>57</v>
      </c>
      <c r="I5624" s="481">
        <v>4.2</v>
      </c>
      <c r="J5624" s="480">
        <v>7.54</v>
      </c>
      <c r="K5624" s="481">
        <v>0.81</v>
      </c>
      <c r="L5624" s="481">
        <v>0.33</v>
      </c>
      <c r="M5624" s="542">
        <f t="shared" si="1105"/>
        <v>0.57000000000000006</v>
      </c>
      <c r="N5624" s="483" t="e">
        <f>#REF!</f>
        <v>#REF!</v>
      </c>
      <c r="O5624" s="478">
        <v>0</v>
      </c>
      <c r="P5624" s="306"/>
    </row>
    <row r="5625" spans="1:16" ht="15.5" x14ac:dyDescent="0.35">
      <c r="A5625" s="8">
        <v>23</v>
      </c>
      <c r="B5625" s="497">
        <v>36.08</v>
      </c>
      <c r="C5625" s="481">
        <v>31.12</v>
      </c>
      <c r="D5625" s="492">
        <v>31.32</v>
      </c>
      <c r="E5625" s="482">
        <v>36.200000000000003</v>
      </c>
      <c r="F5625" s="498">
        <v>22.4</v>
      </c>
      <c r="G5625" s="481">
        <v>92</v>
      </c>
      <c r="H5625" s="481">
        <v>49</v>
      </c>
      <c r="I5625" s="482">
        <v>4.2</v>
      </c>
      <c r="J5625" s="481">
        <v>4.5</v>
      </c>
      <c r="K5625" s="481" t="s">
        <v>494</v>
      </c>
      <c r="L5625" s="481">
        <v>0.27</v>
      </c>
      <c r="M5625" s="542">
        <f t="shared" si="1105"/>
        <v>0.27</v>
      </c>
      <c r="N5625" s="483" t="e">
        <f>#REF!</f>
        <v>#REF!</v>
      </c>
      <c r="O5625" s="478">
        <v>0</v>
      </c>
      <c r="P5625" s="306"/>
    </row>
    <row r="5626" spans="1:16" ht="15.5" x14ac:dyDescent="0.35">
      <c r="A5626" s="8">
        <v>24</v>
      </c>
      <c r="B5626" s="482">
        <v>28.64</v>
      </c>
      <c r="C5626" s="481">
        <v>29.4</v>
      </c>
      <c r="D5626" s="492">
        <v>30.64</v>
      </c>
      <c r="E5626" s="482">
        <v>37</v>
      </c>
      <c r="F5626" s="482">
        <v>22.2</v>
      </c>
      <c r="G5626" s="481">
        <v>96</v>
      </c>
      <c r="H5626" s="481">
        <v>68</v>
      </c>
      <c r="I5626" s="482">
        <v>2</v>
      </c>
      <c r="J5626" s="481">
        <v>1.4</v>
      </c>
      <c r="K5626" s="481">
        <v>0.68</v>
      </c>
      <c r="L5626" s="480">
        <v>0.06</v>
      </c>
      <c r="M5626" s="542">
        <f t="shared" si="1105"/>
        <v>0.37</v>
      </c>
      <c r="N5626" s="987">
        <v>0</v>
      </c>
      <c r="O5626" s="478">
        <v>7.2</v>
      </c>
      <c r="P5626" s="306"/>
    </row>
    <row r="5627" spans="1:16" ht="15.5" x14ac:dyDescent="0.35">
      <c r="A5627" s="8">
        <v>25</v>
      </c>
      <c r="B5627" s="480">
        <v>33.08</v>
      </c>
      <c r="C5627" s="481">
        <v>29.44</v>
      </c>
      <c r="D5627" s="492">
        <v>29.52</v>
      </c>
      <c r="E5627" s="482">
        <v>35.4</v>
      </c>
      <c r="F5627" s="482">
        <v>21.4</v>
      </c>
      <c r="G5627" s="481">
        <v>92</v>
      </c>
      <c r="H5627" s="481">
        <v>58</v>
      </c>
      <c r="I5627" s="482">
        <v>2.6</v>
      </c>
      <c r="J5627" s="481">
        <v>4.16</v>
      </c>
      <c r="K5627" s="481">
        <v>0.92</v>
      </c>
      <c r="L5627" s="480">
        <v>0.22</v>
      </c>
      <c r="M5627" s="542">
        <f t="shared" si="1105"/>
        <v>0.57000000000000006</v>
      </c>
      <c r="N5627" s="987">
        <v>0</v>
      </c>
      <c r="O5627" s="478">
        <v>15.2</v>
      </c>
      <c r="P5627" s="306"/>
    </row>
    <row r="5628" spans="1:16" ht="15.5" x14ac:dyDescent="0.35">
      <c r="A5628" s="8">
        <v>26</v>
      </c>
      <c r="B5628" s="481">
        <v>31.96</v>
      </c>
      <c r="C5628" s="481">
        <v>29.12</v>
      </c>
      <c r="D5628" s="492">
        <v>29.84</v>
      </c>
      <c r="E5628" s="482">
        <v>37.200000000000003</v>
      </c>
      <c r="F5628" s="481">
        <v>22.2</v>
      </c>
      <c r="G5628" s="481">
        <v>96</v>
      </c>
      <c r="H5628" s="481">
        <v>55</v>
      </c>
      <c r="I5628" s="482">
        <v>4.5</v>
      </c>
      <c r="J5628" s="480">
        <v>4.8</v>
      </c>
      <c r="K5628" s="481">
        <v>1.03</v>
      </c>
      <c r="L5628" s="480">
        <v>0.76</v>
      </c>
      <c r="M5628" s="542">
        <f t="shared" si="1105"/>
        <v>0.89500000000000002</v>
      </c>
      <c r="N5628" s="987">
        <v>0</v>
      </c>
      <c r="O5628" s="540">
        <v>8.4</v>
      </c>
      <c r="P5628" s="306"/>
    </row>
    <row r="5629" spans="1:16" ht="15.5" x14ac:dyDescent="0.35">
      <c r="A5629" s="8">
        <v>27</v>
      </c>
      <c r="B5629" s="481">
        <v>34.479999999999997</v>
      </c>
      <c r="C5629" s="481">
        <v>30.8</v>
      </c>
      <c r="D5629" s="492" t="s">
        <v>495</v>
      </c>
      <c r="E5629" s="482">
        <v>37.200000000000003</v>
      </c>
      <c r="F5629" s="482">
        <v>21.8</v>
      </c>
      <c r="G5629" s="481">
        <v>96</v>
      </c>
      <c r="H5629" s="481">
        <v>49</v>
      </c>
      <c r="I5629" s="482">
        <v>2.2000000000000002</v>
      </c>
      <c r="J5629" s="481">
        <v>4.4800000000000004</v>
      </c>
      <c r="K5629" s="481">
        <v>0.71</v>
      </c>
      <c r="L5629" s="480">
        <v>0.63</v>
      </c>
      <c r="M5629" s="542">
        <f t="shared" si="1105"/>
        <v>0.66999999999999993</v>
      </c>
      <c r="N5629" s="987">
        <v>0</v>
      </c>
      <c r="O5629" s="478">
        <v>0</v>
      </c>
      <c r="P5629" s="306"/>
    </row>
    <row r="5630" spans="1:16" ht="15.5" x14ac:dyDescent="0.35">
      <c r="A5630" s="8">
        <v>28</v>
      </c>
      <c r="B5630" s="481">
        <v>30.72</v>
      </c>
      <c r="C5630" s="480">
        <v>28.08</v>
      </c>
      <c r="D5630" s="492">
        <v>30.16</v>
      </c>
      <c r="E5630" s="482">
        <v>37</v>
      </c>
      <c r="F5630" s="482">
        <v>21.2</v>
      </c>
      <c r="G5630" s="481">
        <v>92</v>
      </c>
      <c r="H5630" s="481">
        <v>68</v>
      </c>
      <c r="I5630" s="481">
        <v>3.7</v>
      </c>
      <c r="J5630" s="481">
        <v>5.89</v>
      </c>
      <c r="K5630" s="481">
        <v>1.94</v>
      </c>
      <c r="L5630" s="480">
        <v>0.4</v>
      </c>
      <c r="M5630" s="542">
        <f t="shared" si="1105"/>
        <v>1.17</v>
      </c>
      <c r="N5630" s="987">
        <v>0</v>
      </c>
      <c r="O5630" s="478">
        <v>0</v>
      </c>
      <c r="P5630" s="306"/>
    </row>
    <row r="5631" spans="1:16" ht="15.5" x14ac:dyDescent="0.35">
      <c r="A5631" s="8">
        <v>29</v>
      </c>
      <c r="B5631" s="481">
        <v>36.520000000000003</v>
      </c>
      <c r="C5631" s="480">
        <v>30.36</v>
      </c>
      <c r="D5631" s="492">
        <v>29.84</v>
      </c>
      <c r="E5631" s="482">
        <v>35.4</v>
      </c>
      <c r="F5631" s="482">
        <v>19.399999999999999</v>
      </c>
      <c r="G5631" s="481">
        <v>96</v>
      </c>
      <c r="H5631" s="481">
        <v>48</v>
      </c>
      <c r="I5631" s="481">
        <v>4.8</v>
      </c>
      <c r="J5631" s="481">
        <v>5.2</v>
      </c>
      <c r="K5631" s="481">
        <v>0.79</v>
      </c>
      <c r="L5631" s="480">
        <v>0.18</v>
      </c>
      <c r="M5631" s="542">
        <f t="shared" si="1105"/>
        <v>0.48499999999999999</v>
      </c>
      <c r="N5631" s="987">
        <v>0</v>
      </c>
      <c r="O5631" s="478">
        <v>0</v>
      </c>
      <c r="P5631" s="306"/>
    </row>
    <row r="5632" spans="1:16" ht="15.5" x14ac:dyDescent="0.35">
      <c r="A5632" s="8">
        <v>30</v>
      </c>
      <c r="B5632" s="481">
        <v>39.200000000000003</v>
      </c>
      <c r="C5632" s="480">
        <v>32.08</v>
      </c>
      <c r="D5632" s="492">
        <v>31.16</v>
      </c>
      <c r="E5632" s="482">
        <v>39.200000000000003</v>
      </c>
      <c r="F5632" s="482">
        <v>21.3</v>
      </c>
      <c r="G5632" s="481">
        <v>92</v>
      </c>
      <c r="H5632" s="481">
        <v>46</v>
      </c>
      <c r="I5632" s="481">
        <v>5.4</v>
      </c>
      <c r="J5632" s="481">
        <v>7.48</v>
      </c>
      <c r="K5632" s="481">
        <v>0.9</v>
      </c>
      <c r="L5632" s="480">
        <v>0.47</v>
      </c>
      <c r="M5632" s="542">
        <f t="shared" si="1105"/>
        <v>0.68500000000000005</v>
      </c>
      <c r="N5632" s="987">
        <v>0</v>
      </c>
      <c r="O5632" s="478">
        <v>3.5</v>
      </c>
      <c r="P5632" s="306"/>
    </row>
    <row r="5633" spans="1:16" x14ac:dyDescent="0.35">
      <c r="A5633" s="243" t="s">
        <v>16</v>
      </c>
      <c r="B5633" s="506">
        <f t="shared" ref="B5633:M5633" si="1106">SUM(B5623:B5632)</f>
        <v>342.68</v>
      </c>
      <c r="C5633" s="506">
        <f t="shared" si="1106"/>
        <v>303.56</v>
      </c>
      <c r="D5633" s="506">
        <f t="shared" si="1106"/>
        <v>275.16000000000003</v>
      </c>
      <c r="E5633" s="506">
        <f t="shared" si="1106"/>
        <v>367.4</v>
      </c>
      <c r="F5633" s="506">
        <f t="shared" si="1106"/>
        <v>217.9</v>
      </c>
      <c r="G5633" s="506">
        <f t="shared" si="1106"/>
        <v>944</v>
      </c>
      <c r="H5633" s="506">
        <f t="shared" si="1106"/>
        <v>554</v>
      </c>
      <c r="I5633" s="506">
        <f t="shared" si="1106"/>
        <v>37.799999999999997</v>
      </c>
      <c r="J5633" s="506">
        <f t="shared" si="1106"/>
        <v>50.650000000000006</v>
      </c>
      <c r="K5633" s="506">
        <f t="shared" si="1106"/>
        <v>8.5599999999999987</v>
      </c>
      <c r="L5633" s="506">
        <f t="shared" si="1106"/>
        <v>3.67</v>
      </c>
      <c r="M5633" s="506">
        <f t="shared" si="1106"/>
        <v>6.25</v>
      </c>
      <c r="N5633" s="560">
        <v>0</v>
      </c>
      <c r="O5633" s="506"/>
      <c r="P5633" s="488"/>
    </row>
    <row r="5634" spans="1:16" x14ac:dyDescent="0.35">
      <c r="A5634" s="243" t="s">
        <v>18</v>
      </c>
      <c r="B5634" s="507">
        <f t="shared" ref="B5634:M5634" si="1107">AVERAGE(B5623:B5632)</f>
        <v>34.268000000000001</v>
      </c>
      <c r="C5634" s="507">
        <f t="shared" si="1107"/>
        <v>30.356000000000002</v>
      </c>
      <c r="D5634" s="507">
        <f t="shared" si="1107"/>
        <v>30.573333333333338</v>
      </c>
      <c r="E5634" s="507">
        <f t="shared" si="1107"/>
        <v>36.739999999999995</v>
      </c>
      <c r="F5634" s="507">
        <f t="shared" si="1107"/>
        <v>21.79</v>
      </c>
      <c r="G5634" s="507">
        <f t="shared" si="1107"/>
        <v>94.4</v>
      </c>
      <c r="H5634" s="507">
        <f t="shared" si="1107"/>
        <v>55.4</v>
      </c>
      <c r="I5634" s="507">
        <f t="shared" si="1107"/>
        <v>3.78</v>
      </c>
      <c r="J5634" s="507">
        <f t="shared" si="1107"/>
        <v>5.0650000000000004</v>
      </c>
      <c r="K5634" s="507">
        <f t="shared" si="1107"/>
        <v>0.95111111111111102</v>
      </c>
      <c r="L5634" s="507">
        <f t="shared" si="1107"/>
        <v>0.36699999999999999</v>
      </c>
      <c r="M5634" s="507">
        <f t="shared" si="1107"/>
        <v>0.625</v>
      </c>
      <c r="N5634" s="560">
        <v>0</v>
      </c>
      <c r="O5634" s="507"/>
      <c r="P5634" s="488"/>
    </row>
    <row r="5635" spans="1:16" x14ac:dyDescent="0.35">
      <c r="A5635" s="508" t="s">
        <v>20</v>
      </c>
      <c r="B5635" s="509">
        <f t="shared" ref="B5635:M5635" si="1108">B5633+B5621+B5609</f>
        <v>1080.74</v>
      </c>
      <c r="C5635" s="509">
        <f t="shared" si="1108"/>
        <v>958.1</v>
      </c>
      <c r="D5635" s="509">
        <f t="shared" si="1108"/>
        <v>918.44</v>
      </c>
      <c r="E5635" s="509">
        <f t="shared" si="1108"/>
        <v>1116.8</v>
      </c>
      <c r="F5635" s="509">
        <f t="shared" si="1108"/>
        <v>663.1</v>
      </c>
      <c r="G5635" s="509">
        <f t="shared" si="1108"/>
        <v>2808</v>
      </c>
      <c r="H5635" s="509">
        <f t="shared" si="1108"/>
        <v>1658</v>
      </c>
      <c r="I5635" s="509">
        <f t="shared" si="1108"/>
        <v>119.81</v>
      </c>
      <c r="J5635" s="509">
        <f t="shared" si="1108"/>
        <v>163.74</v>
      </c>
      <c r="K5635" s="509">
        <f t="shared" si="1108"/>
        <v>26.130000000000003</v>
      </c>
      <c r="L5635" s="509">
        <f t="shared" si="1108"/>
        <v>13.19</v>
      </c>
      <c r="M5635" s="509">
        <f t="shared" si="1108"/>
        <v>19.794999999999998</v>
      </c>
      <c r="N5635" s="560">
        <v>0</v>
      </c>
      <c r="O5635" s="509" t="e">
        <f>SUM(O5599:O5634)</f>
        <v>#REF!</v>
      </c>
      <c r="P5635" s="192"/>
    </row>
    <row r="5636" spans="1:16" x14ac:dyDescent="0.35">
      <c r="A5636" s="508" t="s">
        <v>21</v>
      </c>
      <c r="B5636" s="510">
        <f t="shared" ref="B5636:M5636" si="1109">B5635/30</f>
        <v>36.024666666666668</v>
      </c>
      <c r="C5636" s="510">
        <f t="shared" si="1109"/>
        <v>31.936666666666667</v>
      </c>
      <c r="D5636" s="510">
        <f t="shared" si="1109"/>
        <v>30.614666666666668</v>
      </c>
      <c r="E5636" s="510">
        <f t="shared" si="1109"/>
        <v>37.226666666666667</v>
      </c>
      <c r="F5636" s="510">
        <f t="shared" si="1109"/>
        <v>22.103333333333335</v>
      </c>
      <c r="G5636" s="510">
        <f t="shared" si="1109"/>
        <v>93.6</v>
      </c>
      <c r="H5636" s="510">
        <f t="shared" si="1109"/>
        <v>55.266666666666666</v>
      </c>
      <c r="I5636" s="510">
        <f t="shared" si="1109"/>
        <v>3.9936666666666669</v>
      </c>
      <c r="J5636" s="510">
        <f t="shared" si="1109"/>
        <v>5.4580000000000002</v>
      </c>
      <c r="K5636" s="510">
        <f t="shared" si="1109"/>
        <v>0.87100000000000011</v>
      </c>
      <c r="L5636" s="510">
        <f t="shared" si="1109"/>
        <v>0.43966666666666665</v>
      </c>
      <c r="M5636" s="510">
        <f t="shared" si="1109"/>
        <v>0.65983333333333327</v>
      </c>
      <c r="N5636" s="560">
        <v>0</v>
      </c>
      <c r="O5636" s="510"/>
      <c r="P5636" s="192"/>
    </row>
    <row r="5639" spans="1:16" ht="20.5" x14ac:dyDescent="0.35">
      <c r="A5639" s="1646" t="s">
        <v>496</v>
      </c>
      <c r="B5639" s="1646"/>
      <c r="C5639" s="1646"/>
      <c r="D5639" s="1646"/>
      <c r="E5639" s="1646"/>
      <c r="F5639" s="1646"/>
      <c r="G5639" s="1646"/>
      <c r="H5639" s="1646"/>
      <c r="I5639" s="1646"/>
      <c r="J5639" s="1646"/>
      <c r="K5639" s="1646"/>
      <c r="L5639" s="1646"/>
      <c r="M5639" s="1646"/>
      <c r="N5639" s="1646"/>
      <c r="O5639" s="1646"/>
      <c r="P5639" s="1646"/>
    </row>
    <row r="5640" spans="1:16" ht="15" customHeight="1" x14ac:dyDescent="0.35">
      <c r="A5640" s="1498" t="s">
        <v>1</v>
      </c>
      <c r="B5640" s="1482" t="s">
        <v>23</v>
      </c>
      <c r="C5640" s="1484"/>
      <c r="D5640" s="1483"/>
      <c r="E5640" s="1482" t="s">
        <v>24</v>
      </c>
      <c r="F5640" s="1483"/>
      <c r="G5640" s="1482" t="s">
        <v>4</v>
      </c>
      <c r="H5640" s="1483"/>
      <c r="I5640" s="1443" t="s">
        <v>5</v>
      </c>
      <c r="J5640" s="1445"/>
      <c r="K5640" s="1443" t="s">
        <v>6</v>
      </c>
      <c r="L5640" s="1444"/>
      <c r="M5640" s="1445"/>
      <c r="N5640" s="24" t="s">
        <v>237</v>
      </c>
      <c r="O5640" s="1645" t="s">
        <v>235</v>
      </c>
      <c r="P5640" s="1629" t="s">
        <v>191</v>
      </c>
    </row>
    <row r="5641" spans="1:16" ht="28" x14ac:dyDescent="0.35">
      <c r="A5641" s="1498"/>
      <c r="B5641" s="24">
        <v>0.05</v>
      </c>
      <c r="C5641" s="24">
        <v>0.1</v>
      </c>
      <c r="D5641" s="24">
        <v>0.2</v>
      </c>
      <c r="E5641" s="24" t="s">
        <v>9</v>
      </c>
      <c r="F5641" s="24" t="s">
        <v>10</v>
      </c>
      <c r="G5641" s="24" t="s">
        <v>9</v>
      </c>
      <c r="H5641" s="24" t="s">
        <v>10</v>
      </c>
      <c r="I5641" s="24" t="s">
        <v>11</v>
      </c>
      <c r="J5641" s="24" t="s">
        <v>12</v>
      </c>
      <c r="K5641" s="25" t="s">
        <v>13</v>
      </c>
      <c r="L5641" s="25" t="s">
        <v>14</v>
      </c>
      <c r="M5641" s="25" t="s">
        <v>15</v>
      </c>
      <c r="N5641" s="25" t="s">
        <v>236</v>
      </c>
      <c r="O5641" s="1614"/>
      <c r="P5641" s="1630"/>
    </row>
    <row r="5642" spans="1:16" ht="15.5" x14ac:dyDescent="0.35">
      <c r="A5642" s="6">
        <v>1</v>
      </c>
      <c r="B5642" s="473">
        <v>29.4</v>
      </c>
      <c r="C5642" s="473">
        <v>30.24</v>
      </c>
      <c r="D5642" s="474">
        <v>31.12</v>
      </c>
      <c r="E5642" s="475">
        <v>37.4</v>
      </c>
      <c r="F5642" s="475">
        <v>22.2</v>
      </c>
      <c r="G5642" s="476">
        <v>92</v>
      </c>
      <c r="H5642" s="476">
        <v>61</v>
      </c>
      <c r="I5642" s="477">
        <v>4.5999999999999996</v>
      </c>
      <c r="J5642" s="476">
        <v>2.2400000000000002</v>
      </c>
      <c r="K5642" s="473">
        <v>0.83</v>
      </c>
      <c r="L5642" s="476">
        <v>0.33</v>
      </c>
      <c r="M5642" s="475">
        <f t="shared" ref="M5642:M5651" si="1110">AVERAGE(K5642:L5642)</f>
        <v>0.57999999999999996</v>
      </c>
      <c r="N5642" s="477">
        <v>0</v>
      </c>
      <c r="O5642" s="478">
        <v>0</v>
      </c>
      <c r="P5642" s="479"/>
    </row>
    <row r="5643" spans="1:16" ht="15.5" x14ac:dyDescent="0.35">
      <c r="A5643" s="2">
        <v>2</v>
      </c>
      <c r="B5643" s="480">
        <v>36.64</v>
      </c>
      <c r="C5643" s="481">
        <v>30.72</v>
      </c>
      <c r="D5643" s="474">
        <v>30.36</v>
      </c>
      <c r="E5643" s="482">
        <v>36</v>
      </c>
      <c r="F5643" s="482">
        <v>22.2</v>
      </c>
      <c r="G5643" s="481">
        <v>96</v>
      </c>
      <c r="H5643" s="481">
        <v>46</v>
      </c>
      <c r="I5643" s="483">
        <v>5.2</v>
      </c>
      <c r="J5643" s="481">
        <v>6.62</v>
      </c>
      <c r="K5643" s="481">
        <v>0.83</v>
      </c>
      <c r="L5643" s="481">
        <v>0.59</v>
      </c>
      <c r="M5643" s="475">
        <f t="shared" si="1110"/>
        <v>0.71</v>
      </c>
      <c r="N5643" s="477">
        <v>0</v>
      </c>
      <c r="O5643" s="478">
        <v>0</v>
      </c>
      <c r="P5643" s="306"/>
    </row>
    <row r="5644" spans="1:16" ht="15.5" x14ac:dyDescent="0.35">
      <c r="A5644" s="2">
        <v>3</v>
      </c>
      <c r="B5644" s="480">
        <v>37.64</v>
      </c>
      <c r="C5644" s="480">
        <v>31.28</v>
      </c>
      <c r="D5644" s="474">
        <v>30.88</v>
      </c>
      <c r="E5644" s="482">
        <v>38.200000000000003</v>
      </c>
      <c r="F5644" s="482">
        <v>20.399999999999999</v>
      </c>
      <c r="G5644" s="481">
        <v>92</v>
      </c>
      <c r="H5644" s="481">
        <v>50</v>
      </c>
      <c r="I5644" s="483">
        <v>4.4000000000000004</v>
      </c>
      <c r="J5644" s="481">
        <v>6.96</v>
      </c>
      <c r="K5644" s="480">
        <v>1.1200000000000001</v>
      </c>
      <c r="L5644" s="480">
        <v>0.13</v>
      </c>
      <c r="M5644" s="475">
        <f t="shared" si="1110"/>
        <v>0.625</v>
      </c>
      <c r="N5644" s="477">
        <v>0</v>
      </c>
      <c r="O5644" s="478">
        <v>0</v>
      </c>
      <c r="P5644" s="306"/>
    </row>
    <row r="5645" spans="1:16" ht="15.5" x14ac:dyDescent="0.35">
      <c r="A5645" s="2">
        <v>4</v>
      </c>
      <c r="B5645" s="480">
        <v>36.92</v>
      </c>
      <c r="C5645" s="482">
        <v>31.76</v>
      </c>
      <c r="D5645" s="474">
        <v>31.32</v>
      </c>
      <c r="E5645" s="482">
        <v>37</v>
      </c>
      <c r="F5645" s="482">
        <v>22</v>
      </c>
      <c r="G5645" s="481">
        <v>84</v>
      </c>
      <c r="H5645" s="481">
        <v>48</v>
      </c>
      <c r="I5645" s="483">
        <v>3.9</v>
      </c>
      <c r="J5645" s="481">
        <v>7.26</v>
      </c>
      <c r="K5645" s="481">
        <v>1.36</v>
      </c>
      <c r="L5645" s="480">
        <v>0.3</v>
      </c>
      <c r="M5645" s="475">
        <f t="shared" si="1110"/>
        <v>0.83000000000000007</v>
      </c>
      <c r="N5645" s="477">
        <v>0</v>
      </c>
      <c r="O5645" s="478">
        <v>0</v>
      </c>
      <c r="P5645" s="306"/>
    </row>
    <row r="5646" spans="1:16" ht="15.5" x14ac:dyDescent="0.35">
      <c r="A5646" s="2">
        <v>5</v>
      </c>
      <c r="B5646" s="473">
        <v>40.119999999999997</v>
      </c>
      <c r="C5646" s="473">
        <v>32.08</v>
      </c>
      <c r="D5646" s="474">
        <v>31.24</v>
      </c>
      <c r="E5646" s="475">
        <v>36</v>
      </c>
      <c r="F5646" s="475">
        <v>20.2</v>
      </c>
      <c r="G5646" s="476">
        <v>92</v>
      </c>
      <c r="H5646" s="476">
        <v>38</v>
      </c>
      <c r="I5646" s="477">
        <v>6.6</v>
      </c>
      <c r="J5646" s="476">
        <v>7.44</v>
      </c>
      <c r="K5646" s="473">
        <v>1.02</v>
      </c>
      <c r="L5646" s="476">
        <v>0.14000000000000001</v>
      </c>
      <c r="M5646" s="475">
        <f t="shared" si="1110"/>
        <v>0.58000000000000007</v>
      </c>
      <c r="N5646" s="477">
        <v>0</v>
      </c>
      <c r="O5646" s="478">
        <v>0</v>
      </c>
      <c r="P5646" s="306"/>
    </row>
    <row r="5647" spans="1:16" ht="15.5" x14ac:dyDescent="0.35">
      <c r="A5647" s="2">
        <v>6</v>
      </c>
      <c r="B5647" s="480">
        <v>34.799999999999997</v>
      </c>
      <c r="C5647" s="480">
        <v>31.9</v>
      </c>
      <c r="D5647" s="474">
        <v>31.8</v>
      </c>
      <c r="E5647" s="482">
        <v>37.200000000000003</v>
      </c>
      <c r="F5647" s="482">
        <v>24.8</v>
      </c>
      <c r="G5647" s="481">
        <v>84</v>
      </c>
      <c r="H5647" s="481">
        <v>53</v>
      </c>
      <c r="I5647" s="483">
        <v>4.5999999999999996</v>
      </c>
      <c r="J5647" s="481">
        <v>3.66</v>
      </c>
      <c r="K5647" s="480">
        <v>0.97</v>
      </c>
      <c r="L5647" s="480">
        <v>0.53</v>
      </c>
      <c r="M5647" s="475">
        <f t="shared" si="1110"/>
        <v>0.75</v>
      </c>
      <c r="N5647" s="477">
        <v>0</v>
      </c>
      <c r="O5647" s="478">
        <v>0</v>
      </c>
      <c r="P5647" s="306"/>
    </row>
    <row r="5648" spans="1:16" ht="15.5" x14ac:dyDescent="0.35">
      <c r="A5648" s="2">
        <v>7</v>
      </c>
      <c r="B5648" s="480">
        <v>34.200000000000003</v>
      </c>
      <c r="C5648" s="480">
        <v>31.32</v>
      </c>
      <c r="D5648" s="474">
        <v>31.56</v>
      </c>
      <c r="E5648" s="482">
        <v>35.200000000000003</v>
      </c>
      <c r="F5648" s="482">
        <v>21.4</v>
      </c>
      <c r="G5648" s="481">
        <v>96</v>
      </c>
      <c r="H5648" s="481">
        <v>55</v>
      </c>
      <c r="I5648" s="483">
        <v>4.4000000000000004</v>
      </c>
      <c r="J5648" s="481">
        <v>3</v>
      </c>
      <c r="K5648" s="481">
        <v>1.19</v>
      </c>
      <c r="L5648" s="480">
        <v>0.06</v>
      </c>
      <c r="M5648" s="475">
        <f t="shared" si="1110"/>
        <v>0.625</v>
      </c>
      <c r="N5648" s="477">
        <v>0</v>
      </c>
      <c r="O5648" s="478">
        <v>0</v>
      </c>
      <c r="P5648" s="306"/>
    </row>
    <row r="5649" spans="1:16" ht="15.5" x14ac:dyDescent="0.35">
      <c r="A5649" s="2">
        <v>8</v>
      </c>
      <c r="B5649" s="480">
        <v>37.44</v>
      </c>
      <c r="C5649" s="480">
        <v>31.96</v>
      </c>
      <c r="D5649" s="474">
        <v>31.64</v>
      </c>
      <c r="E5649" s="482">
        <v>36</v>
      </c>
      <c r="F5649" s="482">
        <v>22.2</v>
      </c>
      <c r="G5649" s="481">
        <v>92</v>
      </c>
      <c r="H5649" s="481">
        <v>44</v>
      </c>
      <c r="I5649" s="483">
        <v>5.8</v>
      </c>
      <c r="J5649" s="481">
        <v>6.32</v>
      </c>
      <c r="K5649" s="481">
        <v>0.94</v>
      </c>
      <c r="L5649" s="481">
        <v>0.12</v>
      </c>
      <c r="M5649" s="475">
        <f t="shared" si="1110"/>
        <v>0.53</v>
      </c>
      <c r="N5649" s="477">
        <v>0</v>
      </c>
      <c r="O5649" s="478">
        <v>0</v>
      </c>
      <c r="P5649" s="306"/>
    </row>
    <row r="5650" spans="1:16" ht="15.5" x14ac:dyDescent="0.35">
      <c r="A5650" s="2">
        <v>9</v>
      </c>
      <c r="B5650" s="480">
        <v>39.840000000000003</v>
      </c>
      <c r="C5650" s="481">
        <v>32.200000000000003</v>
      </c>
      <c r="D5650" s="474">
        <v>31.84</v>
      </c>
      <c r="E5650" s="482">
        <v>37.200000000000003</v>
      </c>
      <c r="F5650" s="481">
        <v>20</v>
      </c>
      <c r="G5650" s="481">
        <v>92</v>
      </c>
      <c r="H5650" s="481">
        <v>35</v>
      </c>
      <c r="I5650" s="483">
        <v>5.3</v>
      </c>
      <c r="J5650" s="481">
        <v>8.42</v>
      </c>
      <c r="K5650" s="480">
        <v>0.92</v>
      </c>
      <c r="L5650" s="481">
        <v>1.1299999999999999</v>
      </c>
      <c r="M5650" s="475">
        <f t="shared" si="1110"/>
        <v>1.0249999999999999</v>
      </c>
      <c r="N5650" s="477">
        <v>0</v>
      </c>
      <c r="O5650" s="478">
        <v>0</v>
      </c>
      <c r="P5650" s="306"/>
    </row>
    <row r="5651" spans="1:16" ht="16" thickBot="1" x14ac:dyDescent="0.4">
      <c r="A5651" s="3">
        <v>10</v>
      </c>
      <c r="B5651" s="480">
        <v>33.92</v>
      </c>
      <c r="C5651" s="481">
        <v>33.04</v>
      </c>
      <c r="D5651" s="474">
        <v>32.200000000000003</v>
      </c>
      <c r="E5651" s="482">
        <v>39.200000000000003</v>
      </c>
      <c r="F5651" s="482">
        <v>19.2</v>
      </c>
      <c r="G5651" s="481">
        <v>92</v>
      </c>
      <c r="H5651" s="481">
        <v>42</v>
      </c>
      <c r="I5651" s="483">
        <v>8</v>
      </c>
      <c r="J5651" s="481">
        <v>8.44</v>
      </c>
      <c r="K5651" s="481">
        <v>0.97</v>
      </c>
      <c r="L5651" s="480">
        <v>0.55000000000000004</v>
      </c>
      <c r="M5651" s="475">
        <f t="shared" si="1110"/>
        <v>0.76</v>
      </c>
      <c r="N5651" s="477">
        <v>0</v>
      </c>
      <c r="O5651" s="478">
        <v>0</v>
      </c>
      <c r="P5651" s="306"/>
    </row>
    <row r="5652" spans="1:16" ht="16" thickBot="1" x14ac:dyDescent="0.4">
      <c r="A5652" s="16" t="s">
        <v>16</v>
      </c>
      <c r="B5652" s="556">
        <f t="shared" ref="B5652:M5652" si="1111">SUM(B5642:B5651)</f>
        <v>360.92</v>
      </c>
      <c r="C5652" s="988">
        <f t="shared" si="1111"/>
        <v>316.5</v>
      </c>
      <c r="D5652" s="975">
        <f t="shared" si="1111"/>
        <v>313.95999999999998</v>
      </c>
      <c r="E5652" s="975">
        <f t="shared" si="1111"/>
        <v>369.4</v>
      </c>
      <c r="F5652" s="975">
        <f t="shared" si="1111"/>
        <v>214.6</v>
      </c>
      <c r="G5652" s="975">
        <f t="shared" si="1111"/>
        <v>912</v>
      </c>
      <c r="H5652" s="975">
        <f t="shared" si="1111"/>
        <v>472</v>
      </c>
      <c r="I5652" s="975">
        <f t="shared" si="1111"/>
        <v>52.8</v>
      </c>
      <c r="J5652" s="975">
        <f t="shared" si="1111"/>
        <v>60.36</v>
      </c>
      <c r="K5652" s="989">
        <f t="shared" si="1111"/>
        <v>10.15</v>
      </c>
      <c r="L5652" s="556">
        <f t="shared" si="1111"/>
        <v>3.88</v>
      </c>
      <c r="M5652" s="556">
        <f t="shared" si="1111"/>
        <v>7.0150000000000006</v>
      </c>
      <c r="N5652" s="977"/>
      <c r="O5652" s="978"/>
      <c r="P5652" s="546"/>
    </row>
    <row r="5653" spans="1:16" ht="16" thickBot="1" x14ac:dyDescent="0.4">
      <c r="A5653" s="121" t="s">
        <v>18</v>
      </c>
      <c r="B5653" s="544">
        <f t="shared" ref="B5653:M5653" si="1112">AVERAGE(B5642:B5651)</f>
        <v>36.091999999999999</v>
      </c>
      <c r="C5653" s="979">
        <f t="shared" si="1112"/>
        <v>31.65</v>
      </c>
      <c r="D5653" s="979">
        <f t="shared" si="1112"/>
        <v>31.395999999999997</v>
      </c>
      <c r="E5653" s="979">
        <f t="shared" si="1112"/>
        <v>36.94</v>
      </c>
      <c r="F5653" s="979">
        <f t="shared" si="1112"/>
        <v>21.46</v>
      </c>
      <c r="G5653" s="979">
        <f t="shared" si="1112"/>
        <v>91.2</v>
      </c>
      <c r="H5653" s="979">
        <f t="shared" si="1112"/>
        <v>47.2</v>
      </c>
      <c r="I5653" s="979">
        <f t="shared" si="1112"/>
        <v>5.2799999999999994</v>
      </c>
      <c r="J5653" s="979">
        <f t="shared" si="1112"/>
        <v>6.0359999999999996</v>
      </c>
      <c r="K5653" s="979">
        <f t="shared" si="1112"/>
        <v>1.0150000000000001</v>
      </c>
      <c r="L5653" s="544">
        <f t="shared" si="1112"/>
        <v>0.38800000000000001</v>
      </c>
      <c r="M5653" s="544">
        <f t="shared" si="1112"/>
        <v>0.70150000000000001</v>
      </c>
      <c r="N5653" s="980"/>
      <c r="O5653" s="978"/>
      <c r="P5653" s="546"/>
    </row>
    <row r="5654" spans="1:16" ht="15.5" x14ac:dyDescent="0.35">
      <c r="A5654" s="6">
        <v>11</v>
      </c>
      <c r="B5654" s="480">
        <v>38.76</v>
      </c>
      <c r="C5654" s="481">
        <v>33.159999999999997</v>
      </c>
      <c r="D5654" s="492">
        <v>37.72</v>
      </c>
      <c r="E5654" s="482">
        <v>39.4</v>
      </c>
      <c r="F5654" s="482">
        <v>22.2</v>
      </c>
      <c r="G5654" s="481">
        <v>92</v>
      </c>
      <c r="H5654" s="481">
        <v>40</v>
      </c>
      <c r="I5654" s="981">
        <v>6.4</v>
      </c>
      <c r="J5654" s="481">
        <v>6.9</v>
      </c>
      <c r="K5654" s="481">
        <v>0.95</v>
      </c>
      <c r="L5654" s="473">
        <v>1.2</v>
      </c>
      <c r="M5654" s="475">
        <f t="shared" ref="M5654:M5663" si="1113">AVERAGE(K5654:L5654)</f>
        <v>1.075</v>
      </c>
      <c r="N5654" s="483">
        <v>0</v>
      </c>
      <c r="O5654" s="478">
        <v>0</v>
      </c>
      <c r="P5654" s="306"/>
    </row>
    <row r="5655" spans="1:16" ht="15.5" x14ac:dyDescent="0.35">
      <c r="A5655" s="2">
        <v>12</v>
      </c>
      <c r="B5655" s="480">
        <v>37.44</v>
      </c>
      <c r="C5655" s="481">
        <v>32.64</v>
      </c>
      <c r="D5655" s="492">
        <v>32.6</v>
      </c>
      <c r="E5655" s="482">
        <v>39.200000000000003</v>
      </c>
      <c r="F5655" s="481">
        <v>23.2</v>
      </c>
      <c r="G5655" s="481">
        <v>88</v>
      </c>
      <c r="H5655" s="481">
        <v>45</v>
      </c>
      <c r="I5655" s="981">
        <v>5.6</v>
      </c>
      <c r="J5655" s="481">
        <v>6.84</v>
      </c>
      <c r="K5655" s="481">
        <v>0.92</v>
      </c>
      <c r="L5655" s="480">
        <v>0.38</v>
      </c>
      <c r="M5655" s="475">
        <f t="shared" si="1113"/>
        <v>0.65</v>
      </c>
      <c r="N5655" s="483">
        <v>0</v>
      </c>
      <c r="O5655" s="478">
        <v>0</v>
      </c>
      <c r="P5655" s="306"/>
    </row>
    <row r="5656" spans="1:16" ht="15.5" x14ac:dyDescent="0.35">
      <c r="A5656" s="2">
        <v>13</v>
      </c>
      <c r="B5656" s="481">
        <v>37.36</v>
      </c>
      <c r="C5656" s="481">
        <v>32.72</v>
      </c>
      <c r="D5656" s="492">
        <v>32.479999999999997</v>
      </c>
      <c r="E5656" s="482">
        <v>37.200000000000003</v>
      </c>
      <c r="F5656" s="482">
        <v>22.2</v>
      </c>
      <c r="G5656" s="481">
        <v>92</v>
      </c>
      <c r="H5656" s="481">
        <v>48</v>
      </c>
      <c r="I5656" s="981">
        <v>5.3</v>
      </c>
      <c r="J5656" s="481">
        <v>7.7</v>
      </c>
      <c r="K5656" s="481">
        <v>1.23</v>
      </c>
      <c r="L5656" s="480">
        <v>0.32</v>
      </c>
      <c r="M5656" s="475">
        <f t="shared" si="1113"/>
        <v>0.77500000000000002</v>
      </c>
      <c r="N5656" s="483">
        <v>0</v>
      </c>
      <c r="O5656" s="478">
        <v>0</v>
      </c>
      <c r="P5656" s="306"/>
    </row>
    <row r="5657" spans="1:16" ht="15.5" x14ac:dyDescent="0.35">
      <c r="A5657" s="2">
        <v>14</v>
      </c>
      <c r="B5657" s="480">
        <v>39</v>
      </c>
      <c r="C5657" s="480">
        <v>32.799999999999997</v>
      </c>
      <c r="D5657" s="492">
        <v>32.36</v>
      </c>
      <c r="E5657" s="482">
        <v>37.200000000000003</v>
      </c>
      <c r="F5657" s="482">
        <v>21</v>
      </c>
      <c r="G5657" s="481">
        <v>92</v>
      </c>
      <c r="H5657" s="481">
        <v>39</v>
      </c>
      <c r="I5657" s="981">
        <v>6</v>
      </c>
      <c r="J5657" s="480">
        <v>6.38</v>
      </c>
      <c r="K5657" s="481">
        <v>1.2</v>
      </c>
      <c r="L5657" s="480">
        <v>0.22</v>
      </c>
      <c r="M5657" s="475">
        <f t="shared" si="1113"/>
        <v>0.71</v>
      </c>
      <c r="N5657" s="483">
        <v>0</v>
      </c>
      <c r="O5657" s="478">
        <v>0</v>
      </c>
      <c r="P5657" s="306"/>
    </row>
    <row r="5658" spans="1:16" ht="15.5" x14ac:dyDescent="0.35">
      <c r="A5658" s="2">
        <v>15</v>
      </c>
      <c r="B5658" s="480">
        <v>40.159999999999997</v>
      </c>
      <c r="C5658" s="480">
        <v>33.119999999999997</v>
      </c>
      <c r="D5658" s="492">
        <v>32.64</v>
      </c>
      <c r="E5658" s="482">
        <v>38.200000000000003</v>
      </c>
      <c r="F5658" s="482">
        <v>21.2</v>
      </c>
      <c r="G5658" s="481">
        <v>83</v>
      </c>
      <c r="H5658" s="481">
        <v>31</v>
      </c>
      <c r="I5658" s="990">
        <v>7</v>
      </c>
      <c r="J5658" s="481">
        <v>8.44</v>
      </c>
      <c r="K5658" s="481">
        <v>1.02</v>
      </c>
      <c r="L5658" s="480">
        <v>0.32</v>
      </c>
      <c r="M5658" s="475">
        <f t="shared" si="1113"/>
        <v>0.67</v>
      </c>
      <c r="N5658" s="483">
        <v>0</v>
      </c>
      <c r="O5658" s="478">
        <v>0</v>
      </c>
      <c r="P5658" s="306"/>
    </row>
    <row r="5659" spans="1:16" ht="15.5" x14ac:dyDescent="0.35">
      <c r="A5659" s="2">
        <v>16</v>
      </c>
      <c r="B5659" s="480">
        <v>37.6</v>
      </c>
      <c r="C5659" s="481">
        <v>32.76</v>
      </c>
      <c r="D5659" s="492">
        <v>32.68</v>
      </c>
      <c r="E5659" s="482">
        <v>39</v>
      </c>
      <c r="F5659" s="481">
        <v>20.2</v>
      </c>
      <c r="G5659" s="481">
        <v>88</v>
      </c>
      <c r="H5659" s="481">
        <v>42</v>
      </c>
      <c r="I5659" s="981">
        <v>6.8</v>
      </c>
      <c r="J5659" s="481">
        <v>5.86</v>
      </c>
      <c r="K5659" s="481">
        <v>0.93</v>
      </c>
      <c r="L5659" s="480">
        <v>0.43</v>
      </c>
      <c r="M5659" s="475">
        <f t="shared" si="1113"/>
        <v>0.68</v>
      </c>
      <c r="N5659" s="483">
        <v>0</v>
      </c>
      <c r="O5659" s="478">
        <v>0</v>
      </c>
      <c r="P5659" s="306"/>
    </row>
    <row r="5660" spans="1:16" ht="15.5" x14ac:dyDescent="0.35">
      <c r="A5660" s="2">
        <v>17</v>
      </c>
      <c r="B5660" s="480">
        <v>40.92</v>
      </c>
      <c r="C5660" s="480">
        <v>33.44</v>
      </c>
      <c r="D5660" s="492">
        <v>32.92</v>
      </c>
      <c r="E5660" s="481">
        <v>38.4</v>
      </c>
      <c r="F5660" s="482">
        <v>22</v>
      </c>
      <c r="G5660" s="481">
        <v>88</v>
      </c>
      <c r="H5660" s="481">
        <v>40</v>
      </c>
      <c r="I5660" s="981">
        <v>6.3</v>
      </c>
      <c r="J5660" s="480">
        <v>8.1</v>
      </c>
      <c r="K5660" s="481">
        <v>0.87</v>
      </c>
      <c r="L5660" s="480">
        <v>0.33</v>
      </c>
      <c r="M5660" s="475">
        <f t="shared" si="1113"/>
        <v>0.6</v>
      </c>
      <c r="N5660" s="483">
        <v>0</v>
      </c>
      <c r="O5660" s="478">
        <v>0</v>
      </c>
      <c r="P5660" s="306"/>
    </row>
    <row r="5661" spans="1:16" ht="15.5" x14ac:dyDescent="0.35">
      <c r="A5661" s="2">
        <v>18</v>
      </c>
      <c r="B5661" s="480">
        <v>40.119999999999997</v>
      </c>
      <c r="C5661" s="480">
        <v>33.159999999999997</v>
      </c>
      <c r="D5661" s="492">
        <v>33</v>
      </c>
      <c r="E5661" s="482">
        <v>39.200000000000003</v>
      </c>
      <c r="F5661" s="482">
        <v>21</v>
      </c>
      <c r="G5661" s="481">
        <v>80</v>
      </c>
      <c r="H5661" s="481">
        <v>39</v>
      </c>
      <c r="I5661" s="482">
        <v>5</v>
      </c>
      <c r="J5661" s="481">
        <v>8.1199999999999992</v>
      </c>
      <c r="K5661" s="481">
        <v>1.26</v>
      </c>
      <c r="L5661" s="480">
        <v>2.96</v>
      </c>
      <c r="M5661" s="475">
        <f t="shared" si="1113"/>
        <v>2.11</v>
      </c>
      <c r="N5661" s="483">
        <v>0</v>
      </c>
      <c r="O5661" s="478">
        <v>0</v>
      </c>
      <c r="P5661" s="306"/>
    </row>
    <row r="5662" spans="1:16" ht="15.5" x14ac:dyDescent="0.35">
      <c r="A5662" s="2">
        <v>19</v>
      </c>
      <c r="B5662" s="481">
        <v>39.159999999999997</v>
      </c>
      <c r="C5662" s="481">
        <v>33.28</v>
      </c>
      <c r="D5662" s="492">
        <v>32.76</v>
      </c>
      <c r="E5662" s="482">
        <v>39.4</v>
      </c>
      <c r="F5662" s="482">
        <v>20.6</v>
      </c>
      <c r="G5662" s="481">
        <v>88</v>
      </c>
      <c r="H5662" s="481">
        <v>36</v>
      </c>
      <c r="I5662" s="482">
        <v>5.8</v>
      </c>
      <c r="J5662" s="480">
        <v>8</v>
      </c>
      <c r="K5662" s="480">
        <v>1.01</v>
      </c>
      <c r="L5662" s="483">
        <v>0.18</v>
      </c>
      <c r="M5662" s="475">
        <f t="shared" si="1113"/>
        <v>0.59499999999999997</v>
      </c>
      <c r="N5662" s="483">
        <v>0</v>
      </c>
      <c r="O5662" s="478">
        <v>0</v>
      </c>
      <c r="P5662" s="306"/>
    </row>
    <row r="5663" spans="1:16" ht="15.5" x14ac:dyDescent="0.35">
      <c r="A5663" s="3">
        <v>20</v>
      </c>
      <c r="B5663" s="501">
        <v>38.36</v>
      </c>
      <c r="C5663" s="500">
        <v>31</v>
      </c>
      <c r="D5663" s="502">
        <v>32.92</v>
      </c>
      <c r="E5663" s="503">
        <v>38.4</v>
      </c>
      <c r="F5663" s="503">
        <v>23.2</v>
      </c>
      <c r="G5663" s="500">
        <v>92</v>
      </c>
      <c r="H5663" s="500">
        <v>41</v>
      </c>
      <c r="I5663" s="503">
        <v>5.4</v>
      </c>
      <c r="J5663" s="501">
        <v>7.94</v>
      </c>
      <c r="K5663" s="501">
        <v>1.06</v>
      </c>
      <c r="L5663" s="501">
        <v>0.76</v>
      </c>
      <c r="M5663" s="475">
        <f t="shared" si="1113"/>
        <v>0.91</v>
      </c>
      <c r="N5663" s="483">
        <v>0</v>
      </c>
      <c r="O5663" s="478">
        <v>0</v>
      </c>
      <c r="P5663" s="541"/>
    </row>
    <row r="5664" spans="1:16" x14ac:dyDescent="0.35">
      <c r="A5664" s="243" t="s">
        <v>16</v>
      </c>
      <c r="B5664" s="544">
        <f t="shared" ref="B5664:M5664" si="1114">SUM(B5654:B5663)</f>
        <v>388.88</v>
      </c>
      <c r="C5664" s="544">
        <f t="shared" si="1114"/>
        <v>328.07999999999993</v>
      </c>
      <c r="D5664" s="544">
        <f t="shared" si="1114"/>
        <v>332.08</v>
      </c>
      <c r="E5664" s="544">
        <f t="shared" si="1114"/>
        <v>385.59999999999991</v>
      </c>
      <c r="F5664" s="544">
        <f t="shared" si="1114"/>
        <v>216.79999999999998</v>
      </c>
      <c r="G5664" s="544">
        <f t="shared" si="1114"/>
        <v>883</v>
      </c>
      <c r="H5664" s="544">
        <f t="shared" si="1114"/>
        <v>401</v>
      </c>
      <c r="I5664" s="544">
        <f t="shared" si="1114"/>
        <v>59.599999999999994</v>
      </c>
      <c r="J5664" s="544">
        <f t="shared" si="1114"/>
        <v>74.28</v>
      </c>
      <c r="K5664" s="544">
        <f t="shared" si="1114"/>
        <v>10.450000000000001</v>
      </c>
      <c r="L5664" s="544">
        <f t="shared" si="1114"/>
        <v>7.1</v>
      </c>
      <c r="M5664" s="544">
        <f t="shared" si="1114"/>
        <v>8.7749999999999986</v>
      </c>
      <c r="N5664" s="545"/>
      <c r="O5664" s="545"/>
      <c r="P5664" s="546"/>
    </row>
    <row r="5665" spans="1:16" x14ac:dyDescent="0.35">
      <c r="A5665" s="245" t="s">
        <v>18</v>
      </c>
      <c r="B5665" s="545">
        <f t="shared" ref="B5665:M5665" si="1115">AVERAGE(B5654:B5663)</f>
        <v>38.887999999999998</v>
      </c>
      <c r="C5665" s="545">
        <f t="shared" si="1115"/>
        <v>32.807999999999993</v>
      </c>
      <c r="D5665" s="545">
        <f t="shared" si="1115"/>
        <v>33.207999999999998</v>
      </c>
      <c r="E5665" s="545">
        <f t="shared" si="1115"/>
        <v>38.559999999999988</v>
      </c>
      <c r="F5665" s="545">
        <f t="shared" si="1115"/>
        <v>21.68</v>
      </c>
      <c r="G5665" s="545">
        <f t="shared" si="1115"/>
        <v>88.3</v>
      </c>
      <c r="H5665" s="545">
        <f t="shared" si="1115"/>
        <v>40.1</v>
      </c>
      <c r="I5665" s="545">
        <f t="shared" si="1115"/>
        <v>5.9599999999999991</v>
      </c>
      <c r="J5665" s="545">
        <f t="shared" si="1115"/>
        <v>7.4279999999999999</v>
      </c>
      <c r="K5665" s="545">
        <f t="shared" si="1115"/>
        <v>1.0450000000000002</v>
      </c>
      <c r="L5665" s="545">
        <f t="shared" si="1115"/>
        <v>0.71</v>
      </c>
      <c r="M5665" s="545">
        <f t="shared" si="1115"/>
        <v>0.87749999999999984</v>
      </c>
      <c r="N5665" s="545"/>
      <c r="O5665" s="545"/>
      <c r="P5665" s="546"/>
    </row>
    <row r="5666" spans="1:16" ht="15.5" x14ac:dyDescent="0.35">
      <c r="A5666" s="7">
        <v>21</v>
      </c>
      <c r="B5666" s="476">
        <v>35.6</v>
      </c>
      <c r="C5666" s="473">
        <v>31.88</v>
      </c>
      <c r="D5666" s="474">
        <v>32.08</v>
      </c>
      <c r="E5666" s="475">
        <v>38.200000000000003</v>
      </c>
      <c r="F5666" s="475">
        <v>20.2</v>
      </c>
      <c r="G5666" s="476">
        <v>92</v>
      </c>
      <c r="H5666" s="476">
        <v>47</v>
      </c>
      <c r="I5666" s="476">
        <v>5.9</v>
      </c>
      <c r="J5666" s="476">
        <v>5.0999999999999996</v>
      </c>
      <c r="K5666" s="475">
        <v>0.92</v>
      </c>
      <c r="L5666" s="473">
        <v>0.55000000000000004</v>
      </c>
      <c r="M5666" s="542">
        <f t="shared" ref="M5666:M5676" si="1116">SUM(L5666)</f>
        <v>0.55000000000000004</v>
      </c>
      <c r="N5666" s="483">
        <v>0</v>
      </c>
      <c r="O5666" s="478">
        <v>0</v>
      </c>
      <c r="P5666" s="543"/>
    </row>
    <row r="5667" spans="1:16" ht="15.5" x14ac:dyDescent="0.35">
      <c r="A5667" s="8">
        <v>22</v>
      </c>
      <c r="B5667" s="480">
        <v>33.72</v>
      </c>
      <c r="C5667" s="480">
        <v>32.479999999999997</v>
      </c>
      <c r="D5667" s="492">
        <v>32.119999999999997</v>
      </c>
      <c r="E5667" s="482">
        <v>38</v>
      </c>
      <c r="F5667" s="482">
        <v>23.8</v>
      </c>
      <c r="G5667" s="481">
        <v>88</v>
      </c>
      <c r="H5667" s="481">
        <v>55</v>
      </c>
      <c r="I5667" s="481">
        <v>4</v>
      </c>
      <c r="J5667" s="480">
        <v>3.52</v>
      </c>
      <c r="K5667" s="481">
        <v>1.33</v>
      </c>
      <c r="L5667" s="481">
        <v>0.49</v>
      </c>
      <c r="M5667" s="542">
        <f t="shared" si="1116"/>
        <v>0.49</v>
      </c>
      <c r="N5667" s="483">
        <v>0</v>
      </c>
      <c r="O5667" s="478">
        <v>0</v>
      </c>
      <c r="P5667" s="306"/>
    </row>
    <row r="5668" spans="1:16" ht="15.5" x14ac:dyDescent="0.35">
      <c r="A5668" s="8">
        <v>23</v>
      </c>
      <c r="B5668" s="497">
        <v>35.840000000000003</v>
      </c>
      <c r="C5668" s="481">
        <v>31.76</v>
      </c>
      <c r="D5668" s="492">
        <v>31.92</v>
      </c>
      <c r="E5668" s="482">
        <v>38.200000000000003</v>
      </c>
      <c r="F5668" s="498">
        <v>21.4</v>
      </c>
      <c r="G5668" s="481">
        <v>92</v>
      </c>
      <c r="H5668" s="481">
        <v>47</v>
      </c>
      <c r="I5668" s="482">
        <v>6.1</v>
      </c>
      <c r="J5668" s="481">
        <v>5.36</v>
      </c>
      <c r="K5668" s="481">
        <v>0.88</v>
      </c>
      <c r="L5668" s="481">
        <v>0.17</v>
      </c>
      <c r="M5668" s="542">
        <f t="shared" si="1116"/>
        <v>0.17</v>
      </c>
      <c r="N5668" s="483">
        <v>0</v>
      </c>
      <c r="O5668" s="478">
        <v>0</v>
      </c>
      <c r="P5668" s="306"/>
    </row>
    <row r="5669" spans="1:16" ht="15.5" x14ac:dyDescent="0.35">
      <c r="A5669" s="8">
        <v>24</v>
      </c>
      <c r="B5669" s="482">
        <v>40.36</v>
      </c>
      <c r="C5669" s="481">
        <v>32.6</v>
      </c>
      <c r="D5669" s="492">
        <v>32.04</v>
      </c>
      <c r="E5669" s="482">
        <v>39</v>
      </c>
      <c r="F5669" s="482">
        <v>23.2</v>
      </c>
      <c r="G5669" s="557">
        <v>76</v>
      </c>
      <c r="H5669" s="481">
        <v>39</v>
      </c>
      <c r="I5669" s="482">
        <v>4.4000000000000004</v>
      </c>
      <c r="J5669" s="481">
        <v>4.9400000000000004</v>
      </c>
      <c r="K5669" s="481">
        <v>1.1299999999999999</v>
      </c>
      <c r="L5669" s="480">
        <v>0.31</v>
      </c>
      <c r="M5669" s="542">
        <f t="shared" si="1116"/>
        <v>0.31</v>
      </c>
      <c r="N5669" s="483">
        <v>0</v>
      </c>
      <c r="O5669" s="478">
        <v>0</v>
      </c>
      <c r="P5669" s="306"/>
    </row>
    <row r="5670" spans="1:16" ht="15.5" x14ac:dyDescent="0.35">
      <c r="A5670" s="8">
        <v>25</v>
      </c>
      <c r="B5670" s="480">
        <v>37.880000000000003</v>
      </c>
      <c r="C5670" s="481">
        <v>33.200000000000003</v>
      </c>
      <c r="D5670" s="492">
        <v>32.64</v>
      </c>
      <c r="E5670" s="482">
        <v>39.4</v>
      </c>
      <c r="F5670" s="482">
        <v>23</v>
      </c>
      <c r="G5670" s="481">
        <v>80</v>
      </c>
      <c r="H5670" s="481">
        <v>41</v>
      </c>
      <c r="I5670" s="482">
        <v>5.0999999999999996</v>
      </c>
      <c r="J5670" s="481">
        <v>8.6199999999999992</v>
      </c>
      <c r="K5670" s="481">
        <v>1.1299999999999999</v>
      </c>
      <c r="L5670" s="480">
        <v>0.22</v>
      </c>
      <c r="M5670" s="542">
        <f t="shared" si="1116"/>
        <v>0.22</v>
      </c>
      <c r="N5670" s="483">
        <v>0</v>
      </c>
      <c r="O5670" s="478">
        <v>0</v>
      </c>
      <c r="P5670" s="306"/>
    </row>
    <row r="5671" spans="1:16" x14ac:dyDescent="0.35">
      <c r="A5671" s="8">
        <v>26</v>
      </c>
      <c r="B5671" s="481">
        <v>37.68</v>
      </c>
      <c r="C5671" s="481">
        <v>32.72</v>
      </c>
      <c r="D5671" s="492">
        <v>32.28</v>
      </c>
      <c r="E5671" s="482">
        <v>39.4</v>
      </c>
      <c r="F5671" s="481">
        <v>22</v>
      </c>
      <c r="G5671" s="481">
        <v>84</v>
      </c>
      <c r="H5671" s="481">
        <v>39</v>
      </c>
      <c r="I5671" s="482">
        <v>5</v>
      </c>
      <c r="J5671" s="480">
        <v>6.18</v>
      </c>
      <c r="K5671" s="481">
        <v>1.23</v>
      </c>
      <c r="L5671" s="480">
        <v>0.81</v>
      </c>
      <c r="M5671" s="542">
        <f t="shared" si="1116"/>
        <v>0.81</v>
      </c>
      <c r="N5671" s="483">
        <v>0</v>
      </c>
      <c r="O5671" s="169">
        <v>15.4</v>
      </c>
      <c r="P5671" s="306"/>
    </row>
    <row r="5672" spans="1:16" ht="15.5" x14ac:dyDescent="0.35">
      <c r="A5672" s="8">
        <v>27</v>
      </c>
      <c r="B5672" s="481">
        <v>30.92</v>
      </c>
      <c r="C5672" s="481">
        <v>31.48</v>
      </c>
      <c r="D5672" s="492">
        <v>32.04</v>
      </c>
      <c r="E5672" s="482">
        <v>39.4</v>
      </c>
      <c r="F5672" s="482">
        <v>21.4</v>
      </c>
      <c r="G5672" s="481">
        <v>92</v>
      </c>
      <c r="H5672" s="481">
        <v>50</v>
      </c>
      <c r="I5672" s="482">
        <v>4.4000000000000004</v>
      </c>
      <c r="J5672" s="481">
        <v>3.2</v>
      </c>
      <c r="K5672" s="481">
        <v>0.73</v>
      </c>
      <c r="L5672" s="480">
        <v>0.44</v>
      </c>
      <c r="M5672" s="542">
        <f t="shared" si="1116"/>
        <v>0.44</v>
      </c>
      <c r="N5672" s="483">
        <v>0</v>
      </c>
      <c r="O5672" s="478">
        <v>0</v>
      </c>
      <c r="P5672" s="306"/>
    </row>
    <row r="5673" spans="1:16" ht="15.5" x14ac:dyDescent="0.35">
      <c r="A5673" s="8">
        <v>28</v>
      </c>
      <c r="B5673" s="481">
        <v>37.04</v>
      </c>
      <c r="C5673" s="480">
        <v>31.76</v>
      </c>
      <c r="D5673" s="492">
        <v>31.2</v>
      </c>
      <c r="E5673" s="482">
        <v>37.4</v>
      </c>
      <c r="F5673" s="482">
        <v>21.6</v>
      </c>
      <c r="G5673" s="481">
        <v>96</v>
      </c>
      <c r="H5673" s="481">
        <v>37</v>
      </c>
      <c r="I5673" s="481">
        <v>6.4</v>
      </c>
      <c r="J5673" s="481">
        <v>7.38</v>
      </c>
      <c r="K5673" s="481">
        <v>1.06</v>
      </c>
      <c r="L5673" s="480">
        <v>0.53</v>
      </c>
      <c r="M5673" s="542">
        <f t="shared" si="1116"/>
        <v>0.53</v>
      </c>
      <c r="N5673" s="483">
        <v>0</v>
      </c>
      <c r="O5673" s="478">
        <v>0</v>
      </c>
      <c r="P5673" s="306"/>
    </row>
    <row r="5674" spans="1:16" ht="15.5" x14ac:dyDescent="0.35">
      <c r="A5674" s="8">
        <v>29</v>
      </c>
      <c r="B5674" s="481">
        <v>35.96</v>
      </c>
      <c r="C5674" s="480">
        <v>31.36</v>
      </c>
      <c r="D5674" s="492">
        <v>31.6</v>
      </c>
      <c r="E5674" s="482">
        <v>38</v>
      </c>
      <c r="F5674" s="482">
        <v>22.8</v>
      </c>
      <c r="G5674" s="481">
        <v>92</v>
      </c>
      <c r="H5674" s="481">
        <v>40</v>
      </c>
      <c r="I5674" s="481">
        <v>4.5999999999999996</v>
      </c>
      <c r="J5674" s="481">
        <v>4.0599999999999996</v>
      </c>
      <c r="K5674" s="481">
        <v>0.86</v>
      </c>
      <c r="L5674" s="480">
        <v>0.33</v>
      </c>
      <c r="M5674" s="542">
        <f t="shared" si="1116"/>
        <v>0.33</v>
      </c>
      <c r="N5674" s="483">
        <v>0</v>
      </c>
      <c r="O5674" s="478">
        <v>0</v>
      </c>
      <c r="P5674" s="306"/>
    </row>
    <row r="5675" spans="1:16" ht="15.5" x14ac:dyDescent="0.35">
      <c r="A5675" s="8">
        <v>30</v>
      </c>
      <c r="B5675" s="481">
        <v>38.28</v>
      </c>
      <c r="C5675" s="480">
        <v>32.08</v>
      </c>
      <c r="D5675" s="492">
        <v>31.76</v>
      </c>
      <c r="E5675" s="482">
        <v>39.4</v>
      </c>
      <c r="F5675" s="482">
        <v>22</v>
      </c>
      <c r="G5675" s="481">
        <v>96</v>
      </c>
      <c r="H5675" s="481">
        <v>37</v>
      </c>
      <c r="I5675" s="481">
        <v>5.4</v>
      </c>
      <c r="J5675" s="481">
        <v>9.16</v>
      </c>
      <c r="K5675" s="481">
        <v>1.1599999999999999</v>
      </c>
      <c r="L5675" s="480">
        <v>0.44</v>
      </c>
      <c r="M5675" s="542">
        <f t="shared" si="1116"/>
        <v>0.44</v>
      </c>
      <c r="N5675" s="483">
        <v>0</v>
      </c>
      <c r="O5675" s="478">
        <v>0</v>
      </c>
      <c r="P5675" s="306"/>
    </row>
    <row r="5676" spans="1:16" ht="15.5" x14ac:dyDescent="0.35">
      <c r="A5676" s="8">
        <v>31</v>
      </c>
      <c r="B5676" s="480">
        <v>30</v>
      </c>
      <c r="C5676" s="480">
        <v>31.08</v>
      </c>
      <c r="D5676" s="492">
        <v>31.88</v>
      </c>
      <c r="E5676" s="482">
        <v>37</v>
      </c>
      <c r="F5676" s="482">
        <v>23.4</v>
      </c>
      <c r="G5676" s="481">
        <v>96</v>
      </c>
      <c r="H5676" s="481">
        <v>63</v>
      </c>
      <c r="I5676" s="481">
        <v>4.5999999999999996</v>
      </c>
      <c r="J5676" s="481">
        <v>3.5</v>
      </c>
      <c r="K5676" s="481">
        <v>1.44</v>
      </c>
      <c r="L5676" s="480">
        <v>1.99</v>
      </c>
      <c r="M5676" s="542">
        <f t="shared" si="1116"/>
        <v>1.99</v>
      </c>
      <c r="N5676" s="483">
        <v>0</v>
      </c>
      <c r="O5676" s="478">
        <v>0</v>
      </c>
      <c r="P5676" s="306"/>
    </row>
    <row r="5677" spans="1:16" x14ac:dyDescent="0.35">
      <c r="A5677" s="243" t="s">
        <v>16</v>
      </c>
      <c r="B5677" s="991">
        <f t="shared" ref="B5677:M5677" si="1117">SUM(B5666:B5676)</f>
        <v>393.28</v>
      </c>
      <c r="C5677" s="991">
        <f t="shared" si="1117"/>
        <v>352.4</v>
      </c>
      <c r="D5677" s="991">
        <f t="shared" si="1117"/>
        <v>351.56</v>
      </c>
      <c r="E5677" s="991">
        <f t="shared" si="1117"/>
        <v>423.4</v>
      </c>
      <c r="F5677" s="991">
        <f t="shared" si="1117"/>
        <v>244.80000000000004</v>
      </c>
      <c r="G5677" s="991">
        <f t="shared" si="1117"/>
        <v>984</v>
      </c>
      <c r="H5677" s="991">
        <f t="shared" si="1117"/>
        <v>495</v>
      </c>
      <c r="I5677" s="991">
        <f t="shared" si="1117"/>
        <v>55.9</v>
      </c>
      <c r="J5677" s="991">
        <f t="shared" si="1117"/>
        <v>61.02000000000001</v>
      </c>
      <c r="K5677" s="991">
        <f t="shared" si="1117"/>
        <v>11.87</v>
      </c>
      <c r="L5677" s="991">
        <f t="shared" si="1117"/>
        <v>6.28</v>
      </c>
      <c r="M5677" s="991">
        <f t="shared" si="1117"/>
        <v>6.28</v>
      </c>
      <c r="N5677" s="560"/>
      <c r="O5677" s="506"/>
      <c r="P5677" s="488"/>
    </row>
    <row r="5678" spans="1:16" x14ac:dyDescent="0.35">
      <c r="A5678" s="243" t="s">
        <v>18</v>
      </c>
      <c r="B5678" s="507">
        <f t="shared" ref="B5678:M5678" si="1118">AVERAGE(B5666:B5676)</f>
        <v>35.75272727272727</v>
      </c>
      <c r="C5678" s="507">
        <f t="shared" si="1118"/>
        <v>32.036363636363632</v>
      </c>
      <c r="D5678" s="507">
        <f t="shared" si="1118"/>
        <v>31.96</v>
      </c>
      <c r="E5678" s="507">
        <f t="shared" si="1118"/>
        <v>38.490909090909092</v>
      </c>
      <c r="F5678" s="507">
        <f t="shared" si="1118"/>
        <v>22.254545454545458</v>
      </c>
      <c r="G5678" s="507">
        <f t="shared" si="1118"/>
        <v>89.454545454545453</v>
      </c>
      <c r="H5678" s="507">
        <f t="shared" si="1118"/>
        <v>45</v>
      </c>
      <c r="I5678" s="507">
        <f t="shared" si="1118"/>
        <v>5.081818181818182</v>
      </c>
      <c r="J5678" s="507">
        <f t="shared" si="1118"/>
        <v>5.5472727272727278</v>
      </c>
      <c r="K5678" s="507">
        <f t="shared" si="1118"/>
        <v>1.0790909090909091</v>
      </c>
      <c r="L5678" s="507">
        <f t="shared" si="1118"/>
        <v>0.57090909090909092</v>
      </c>
      <c r="M5678" s="507">
        <f t="shared" si="1118"/>
        <v>0.57090909090909092</v>
      </c>
      <c r="N5678" s="560"/>
      <c r="O5678" s="507"/>
      <c r="P5678" s="488"/>
    </row>
    <row r="5679" spans="1:16" x14ac:dyDescent="0.35">
      <c r="A5679" s="508" t="s">
        <v>20</v>
      </c>
      <c r="B5679" s="509">
        <f t="shared" ref="B5679:M5679" si="1119">B5677+B5664+B5652</f>
        <v>1143.08</v>
      </c>
      <c r="C5679" s="509">
        <f t="shared" si="1119"/>
        <v>996.9799999999999</v>
      </c>
      <c r="D5679" s="509">
        <f t="shared" si="1119"/>
        <v>997.59999999999991</v>
      </c>
      <c r="E5679" s="509">
        <f t="shared" si="1119"/>
        <v>1178.3999999999999</v>
      </c>
      <c r="F5679" s="509">
        <f t="shared" si="1119"/>
        <v>676.2</v>
      </c>
      <c r="G5679" s="509">
        <f t="shared" si="1119"/>
        <v>2779</v>
      </c>
      <c r="H5679" s="509">
        <f t="shared" si="1119"/>
        <v>1368</v>
      </c>
      <c r="I5679" s="509">
        <f t="shared" si="1119"/>
        <v>168.3</v>
      </c>
      <c r="J5679" s="509">
        <f t="shared" si="1119"/>
        <v>195.66000000000003</v>
      </c>
      <c r="K5679" s="509">
        <f t="shared" si="1119"/>
        <v>32.47</v>
      </c>
      <c r="L5679" s="509">
        <f t="shared" si="1119"/>
        <v>17.259999999999998</v>
      </c>
      <c r="M5679" s="509">
        <f t="shared" si="1119"/>
        <v>22.07</v>
      </c>
      <c r="N5679" s="992"/>
      <c r="O5679" s="509">
        <f>$O$5644</f>
        <v>0</v>
      </c>
      <c r="P5679" s="192"/>
    </row>
    <row r="5680" spans="1:16" x14ac:dyDescent="0.35">
      <c r="A5680" s="508" t="s">
        <v>21</v>
      </c>
      <c r="B5680" s="510">
        <f t="shared" ref="B5680:M5680" si="1120">B5679/31</f>
        <v>36.873548387096768</v>
      </c>
      <c r="C5680" s="510">
        <f t="shared" si="1120"/>
        <v>32.160645161290319</v>
      </c>
      <c r="D5680" s="510">
        <f t="shared" si="1120"/>
        <v>32.180645161290322</v>
      </c>
      <c r="E5680" s="510">
        <f t="shared" si="1120"/>
        <v>38.012903225806447</v>
      </c>
      <c r="F5680" s="510">
        <f t="shared" si="1120"/>
        <v>21.812903225806455</v>
      </c>
      <c r="G5680" s="510">
        <f t="shared" si="1120"/>
        <v>89.645161290322577</v>
      </c>
      <c r="H5680" s="510">
        <f t="shared" si="1120"/>
        <v>44.12903225806452</v>
      </c>
      <c r="I5680" s="510">
        <f t="shared" si="1120"/>
        <v>5.4290322580645167</v>
      </c>
      <c r="J5680" s="510">
        <f t="shared" si="1120"/>
        <v>6.3116129032258073</v>
      </c>
      <c r="K5680" s="510">
        <f t="shared" si="1120"/>
        <v>1.0474193548387096</v>
      </c>
      <c r="L5680" s="510">
        <f t="shared" si="1120"/>
        <v>0.55677419354838709</v>
      </c>
      <c r="M5680" s="510">
        <f t="shared" si="1120"/>
        <v>0.71193548387096772</v>
      </c>
      <c r="N5680" s="992"/>
      <c r="O5680" s="510"/>
      <c r="P5680" s="192"/>
    </row>
    <row r="5682" spans="1:16" ht="20.5" x14ac:dyDescent="0.35">
      <c r="A5682" s="1646" t="s">
        <v>497</v>
      </c>
      <c r="B5682" s="1646"/>
      <c r="C5682" s="1646"/>
      <c r="D5682" s="1646"/>
      <c r="E5682" s="1646"/>
      <c r="F5682" s="1646"/>
      <c r="G5682" s="1646"/>
      <c r="H5682" s="1646"/>
      <c r="I5682" s="1646"/>
      <c r="J5682" s="1646"/>
      <c r="K5682" s="1646"/>
      <c r="L5682" s="1646"/>
      <c r="M5682" s="1646"/>
      <c r="N5682" s="1646"/>
      <c r="O5682" s="1646"/>
      <c r="P5682" s="1646"/>
    </row>
    <row r="5683" spans="1:16" ht="15" customHeight="1" x14ac:dyDescent="0.35">
      <c r="A5683" s="1498" t="s">
        <v>1</v>
      </c>
      <c r="B5683" s="1482" t="s">
        <v>23</v>
      </c>
      <c r="C5683" s="1484"/>
      <c r="D5683" s="1483"/>
      <c r="E5683" s="1482" t="s">
        <v>24</v>
      </c>
      <c r="F5683" s="1483"/>
      <c r="G5683" s="1482" t="s">
        <v>4</v>
      </c>
      <c r="H5683" s="1483"/>
      <c r="I5683" s="1443" t="s">
        <v>5</v>
      </c>
      <c r="J5683" s="1445"/>
      <c r="K5683" s="1443" t="s">
        <v>6</v>
      </c>
      <c r="L5683" s="1444"/>
      <c r="M5683" s="1445"/>
      <c r="N5683" s="24" t="s">
        <v>237</v>
      </c>
      <c r="O5683" s="1645" t="s">
        <v>235</v>
      </c>
      <c r="P5683" s="1629" t="s">
        <v>191</v>
      </c>
    </row>
    <row r="5684" spans="1:16" ht="28" x14ac:dyDescent="0.35">
      <c r="A5684" s="1498"/>
      <c r="B5684" s="24">
        <v>0.05</v>
      </c>
      <c r="C5684" s="24">
        <v>0.1</v>
      </c>
      <c r="D5684" s="24">
        <v>0.2</v>
      </c>
      <c r="E5684" s="24" t="s">
        <v>9</v>
      </c>
      <c r="F5684" s="24" t="s">
        <v>10</v>
      </c>
      <c r="G5684" s="24" t="s">
        <v>9</v>
      </c>
      <c r="H5684" s="24" t="s">
        <v>10</v>
      </c>
      <c r="I5684" s="24" t="s">
        <v>11</v>
      </c>
      <c r="J5684" s="24" t="s">
        <v>12</v>
      </c>
      <c r="K5684" s="25" t="s">
        <v>13</v>
      </c>
      <c r="L5684" s="25" t="s">
        <v>14</v>
      </c>
      <c r="M5684" s="25" t="s">
        <v>15</v>
      </c>
      <c r="N5684" s="25" t="s">
        <v>236</v>
      </c>
      <c r="O5684" s="1614"/>
      <c r="P5684" s="1630"/>
    </row>
    <row r="5685" spans="1:16" ht="15.5" x14ac:dyDescent="0.35">
      <c r="A5685" s="6">
        <v>1</v>
      </c>
      <c r="B5685" s="473">
        <v>33.76</v>
      </c>
      <c r="C5685" s="473">
        <v>30.08</v>
      </c>
      <c r="D5685" s="474">
        <v>30.56</v>
      </c>
      <c r="E5685" s="475">
        <v>38.4</v>
      </c>
      <c r="F5685" s="475">
        <v>21.4</v>
      </c>
      <c r="G5685" s="476">
        <v>92</v>
      </c>
      <c r="H5685" s="476">
        <v>58</v>
      </c>
      <c r="I5685" s="477">
        <v>5</v>
      </c>
      <c r="J5685" s="476">
        <v>4.92</v>
      </c>
      <c r="K5685" s="473">
        <v>0.82</v>
      </c>
      <c r="L5685" s="476">
        <v>0.3</v>
      </c>
      <c r="M5685" s="475">
        <f t="shared" ref="M5685:M5694" si="1121">AVERAGE(L5685)</f>
        <v>0.3</v>
      </c>
      <c r="N5685" s="477">
        <v>0</v>
      </c>
      <c r="O5685" s="478">
        <v>9.8000000000000007</v>
      </c>
      <c r="P5685" s="479"/>
    </row>
    <row r="5686" spans="1:16" ht="15.5" x14ac:dyDescent="0.35">
      <c r="A5686" s="2">
        <v>2</v>
      </c>
      <c r="B5686" s="480">
        <v>29.04</v>
      </c>
      <c r="C5686" s="481">
        <v>29.4</v>
      </c>
      <c r="D5686" s="474">
        <v>30.28</v>
      </c>
      <c r="E5686" s="482">
        <v>36.4</v>
      </c>
      <c r="F5686" s="482">
        <v>22.2</v>
      </c>
      <c r="G5686" s="481">
        <v>96</v>
      </c>
      <c r="H5686" s="481">
        <v>55</v>
      </c>
      <c r="I5686" s="483">
        <v>2</v>
      </c>
      <c r="J5686" s="481">
        <v>3.62</v>
      </c>
      <c r="K5686" s="481">
        <v>1.54</v>
      </c>
      <c r="L5686" s="481">
        <v>0.76</v>
      </c>
      <c r="M5686" s="475">
        <f t="shared" si="1121"/>
        <v>0.76</v>
      </c>
      <c r="N5686" s="477">
        <v>0</v>
      </c>
      <c r="O5686" s="478">
        <v>7.8</v>
      </c>
      <c r="P5686" s="306"/>
    </row>
    <row r="5687" spans="1:16" ht="15.5" x14ac:dyDescent="0.35">
      <c r="A5687" s="2">
        <v>3</v>
      </c>
      <c r="B5687" s="480">
        <v>28.88</v>
      </c>
      <c r="C5687" s="480">
        <v>28.56</v>
      </c>
      <c r="D5687" s="474">
        <v>29.44</v>
      </c>
      <c r="E5687" s="482">
        <v>38.200000000000003</v>
      </c>
      <c r="F5687" s="482">
        <v>21.4</v>
      </c>
      <c r="G5687" s="481">
        <v>96</v>
      </c>
      <c r="H5687" s="481">
        <v>66</v>
      </c>
      <c r="I5687" s="483">
        <v>2</v>
      </c>
      <c r="J5687" s="481">
        <v>3.38</v>
      </c>
      <c r="K5687" s="480">
        <v>1.05</v>
      </c>
      <c r="L5687" s="480">
        <v>0.08</v>
      </c>
      <c r="M5687" s="475">
        <f t="shared" si="1121"/>
        <v>0.08</v>
      </c>
      <c r="N5687" s="477">
        <v>0</v>
      </c>
      <c r="O5687" s="478">
        <v>0</v>
      </c>
      <c r="P5687" s="306"/>
    </row>
    <row r="5688" spans="1:16" ht="15.5" x14ac:dyDescent="0.35">
      <c r="A5688" s="2">
        <v>4</v>
      </c>
      <c r="B5688" s="480">
        <v>34.32</v>
      </c>
      <c r="C5688" s="482">
        <v>33</v>
      </c>
      <c r="D5688" s="474">
        <v>28.92</v>
      </c>
      <c r="E5688" s="482">
        <v>39</v>
      </c>
      <c r="F5688" s="482">
        <v>18</v>
      </c>
      <c r="G5688" s="481">
        <v>96</v>
      </c>
      <c r="H5688" s="481">
        <v>42</v>
      </c>
      <c r="I5688" s="483">
        <v>3.4</v>
      </c>
      <c r="J5688" s="481">
        <v>7.44</v>
      </c>
      <c r="K5688" s="481">
        <v>1.1000000000000001</v>
      </c>
      <c r="L5688" s="480">
        <v>0.11</v>
      </c>
      <c r="M5688" s="475">
        <f t="shared" si="1121"/>
        <v>0.11</v>
      </c>
      <c r="N5688" s="477">
        <v>0</v>
      </c>
      <c r="O5688" s="478">
        <v>0</v>
      </c>
      <c r="P5688" s="306"/>
    </row>
    <row r="5689" spans="1:16" ht="15.5" x14ac:dyDescent="0.35">
      <c r="A5689" s="2">
        <v>5</v>
      </c>
      <c r="B5689" s="473">
        <v>36.04</v>
      </c>
      <c r="C5689" s="473">
        <v>31.32</v>
      </c>
      <c r="D5689" s="474">
        <v>30.12</v>
      </c>
      <c r="E5689" s="475">
        <v>38.200000000000003</v>
      </c>
      <c r="F5689" s="475">
        <v>21.4</v>
      </c>
      <c r="G5689" s="476">
        <v>92</v>
      </c>
      <c r="H5689" s="476">
        <v>38</v>
      </c>
      <c r="I5689" s="477">
        <v>4.9000000000000004</v>
      </c>
      <c r="J5689" s="476">
        <v>6.76</v>
      </c>
      <c r="K5689" s="473">
        <v>0.92</v>
      </c>
      <c r="L5689" s="476">
        <v>0.51</v>
      </c>
      <c r="M5689" s="475">
        <f t="shared" si="1121"/>
        <v>0.51</v>
      </c>
      <c r="N5689" s="477">
        <v>0</v>
      </c>
      <c r="O5689" s="478">
        <v>0</v>
      </c>
      <c r="P5689" s="306"/>
    </row>
    <row r="5690" spans="1:16" ht="15.5" x14ac:dyDescent="0.35">
      <c r="A5690" s="2">
        <v>6</v>
      </c>
      <c r="B5690" s="480">
        <v>38.36</v>
      </c>
      <c r="C5690" s="480">
        <v>31.4</v>
      </c>
      <c r="D5690" s="474">
        <v>30.76</v>
      </c>
      <c r="E5690" s="482">
        <v>39</v>
      </c>
      <c r="F5690" s="482">
        <v>23</v>
      </c>
      <c r="G5690" s="481">
        <v>96</v>
      </c>
      <c r="H5690" s="481">
        <v>36</v>
      </c>
      <c r="I5690" s="483">
        <v>5.2</v>
      </c>
      <c r="J5690" s="481">
        <v>8.2200000000000006</v>
      </c>
      <c r="K5690" s="480">
        <v>0.93</v>
      </c>
      <c r="L5690" s="480">
        <v>0.49</v>
      </c>
      <c r="M5690" s="475">
        <f t="shared" si="1121"/>
        <v>0.49</v>
      </c>
      <c r="N5690" s="477">
        <v>0</v>
      </c>
      <c r="O5690" s="478">
        <v>0</v>
      </c>
      <c r="P5690" s="306"/>
    </row>
    <row r="5691" spans="1:16" ht="15.5" x14ac:dyDescent="0.35">
      <c r="A5691" s="2">
        <v>7</v>
      </c>
      <c r="B5691" s="480">
        <v>36.64</v>
      </c>
      <c r="C5691" s="480">
        <v>31.28</v>
      </c>
      <c r="D5691" s="474">
        <v>31.24</v>
      </c>
      <c r="E5691" s="482">
        <v>39.4</v>
      </c>
      <c r="F5691" s="482">
        <v>21</v>
      </c>
      <c r="G5691" s="481">
        <v>88</v>
      </c>
      <c r="H5691" s="481">
        <v>35</v>
      </c>
      <c r="I5691" s="483">
        <v>5.6</v>
      </c>
      <c r="J5691" s="481">
        <v>7.18</v>
      </c>
      <c r="K5691" s="481">
        <v>1.1200000000000001</v>
      </c>
      <c r="L5691" s="480">
        <v>0.22</v>
      </c>
      <c r="M5691" s="475">
        <f t="shared" si="1121"/>
        <v>0.22</v>
      </c>
      <c r="N5691" s="477">
        <v>0</v>
      </c>
      <c r="O5691" s="478">
        <v>0</v>
      </c>
      <c r="P5691" s="306"/>
    </row>
    <row r="5692" spans="1:16" ht="15.5" x14ac:dyDescent="0.35">
      <c r="A5692" s="2">
        <v>8</v>
      </c>
      <c r="B5692" s="480">
        <v>39.479999999999997</v>
      </c>
      <c r="C5692" s="480">
        <v>31.52</v>
      </c>
      <c r="D5692" s="474">
        <v>31.04</v>
      </c>
      <c r="E5692" s="482">
        <v>39.4</v>
      </c>
      <c r="F5692" s="482">
        <v>22</v>
      </c>
      <c r="G5692" s="481">
        <v>92</v>
      </c>
      <c r="H5692" s="481">
        <v>40</v>
      </c>
      <c r="I5692" s="483">
        <v>4.5999999999999996</v>
      </c>
      <c r="J5692" s="481">
        <v>5.52</v>
      </c>
      <c r="K5692" s="481">
        <v>0.93</v>
      </c>
      <c r="L5692" s="481">
        <v>0.52</v>
      </c>
      <c r="M5692" s="475">
        <f t="shared" si="1121"/>
        <v>0.52</v>
      </c>
      <c r="N5692" s="477">
        <v>0</v>
      </c>
      <c r="O5692" s="478">
        <v>0</v>
      </c>
      <c r="P5692" s="306"/>
    </row>
    <row r="5693" spans="1:16" ht="15.5" x14ac:dyDescent="0.35">
      <c r="A5693" s="2">
        <v>9</v>
      </c>
      <c r="B5693" s="480">
        <v>36.4</v>
      </c>
      <c r="C5693" s="481">
        <v>32.159999999999997</v>
      </c>
      <c r="D5693" s="474">
        <v>31.68</v>
      </c>
      <c r="E5693" s="482">
        <v>38</v>
      </c>
      <c r="F5693" s="481">
        <v>23</v>
      </c>
      <c r="G5693" s="481">
        <v>92</v>
      </c>
      <c r="H5693" s="481">
        <v>41</v>
      </c>
      <c r="I5693" s="483">
        <v>2.4</v>
      </c>
      <c r="J5693" s="481">
        <v>6.74</v>
      </c>
      <c r="K5693" s="480">
        <v>1.27</v>
      </c>
      <c r="L5693" s="481">
        <v>0.9</v>
      </c>
      <c r="M5693" s="475">
        <f t="shared" si="1121"/>
        <v>0.9</v>
      </c>
      <c r="N5693" s="477">
        <v>0</v>
      </c>
      <c r="O5693" s="478">
        <v>0</v>
      </c>
      <c r="P5693" s="306"/>
    </row>
    <row r="5694" spans="1:16" ht="16" thickBot="1" x14ac:dyDescent="0.4">
      <c r="A5694" s="3">
        <v>10</v>
      </c>
      <c r="B5694" s="480">
        <v>38.159999999999997</v>
      </c>
      <c r="C5694" s="481">
        <v>32.159999999999997</v>
      </c>
      <c r="D5694" s="474">
        <v>31.76</v>
      </c>
      <c r="E5694" s="482">
        <v>39.200000000000003</v>
      </c>
      <c r="F5694" s="482">
        <v>23.4</v>
      </c>
      <c r="G5694" s="481">
        <v>92</v>
      </c>
      <c r="H5694" s="481">
        <v>42</v>
      </c>
      <c r="I5694" s="483">
        <v>3.8</v>
      </c>
      <c r="J5694" s="481">
        <v>7.64</v>
      </c>
      <c r="K5694" s="481">
        <v>0.93</v>
      </c>
      <c r="L5694" s="480">
        <v>0.61</v>
      </c>
      <c r="M5694" s="475">
        <f t="shared" si="1121"/>
        <v>0.61</v>
      </c>
      <c r="N5694" s="477">
        <v>0</v>
      </c>
      <c r="O5694" s="478">
        <v>5.6</v>
      </c>
      <c r="P5694" s="306"/>
    </row>
    <row r="5695" spans="1:16" ht="16" thickBot="1" x14ac:dyDescent="0.4">
      <c r="A5695" s="16" t="s">
        <v>16</v>
      </c>
      <c r="B5695" s="556">
        <f t="shared" ref="B5695:M5695" si="1122">SUM(B5685:B5694)</f>
        <v>351.07999999999993</v>
      </c>
      <c r="C5695" s="556">
        <f t="shared" si="1122"/>
        <v>310.88</v>
      </c>
      <c r="D5695" s="556">
        <f t="shared" si="1122"/>
        <v>305.79999999999995</v>
      </c>
      <c r="E5695" s="556">
        <f t="shared" si="1122"/>
        <v>385.19999999999993</v>
      </c>
      <c r="F5695" s="556">
        <f t="shared" si="1122"/>
        <v>216.8</v>
      </c>
      <c r="G5695" s="556">
        <f t="shared" si="1122"/>
        <v>932</v>
      </c>
      <c r="H5695" s="556">
        <f t="shared" si="1122"/>
        <v>453</v>
      </c>
      <c r="I5695" s="556">
        <f t="shared" si="1122"/>
        <v>38.9</v>
      </c>
      <c r="J5695" s="556">
        <f t="shared" si="1122"/>
        <v>61.419999999999995</v>
      </c>
      <c r="K5695" s="556">
        <f t="shared" si="1122"/>
        <v>10.61</v>
      </c>
      <c r="L5695" s="556">
        <f t="shared" si="1122"/>
        <v>4.5</v>
      </c>
      <c r="M5695" s="556">
        <f t="shared" si="1122"/>
        <v>4.5</v>
      </c>
      <c r="N5695" s="977"/>
      <c r="O5695" s="978"/>
      <c r="P5695" s="546"/>
    </row>
    <row r="5696" spans="1:16" ht="16" thickBot="1" x14ac:dyDescent="0.4">
      <c r="A5696" s="121" t="s">
        <v>18</v>
      </c>
      <c r="B5696" s="544">
        <f t="shared" ref="B5696:M5696" si="1123">AVERAGE(B5685:B5694)</f>
        <v>35.10799999999999</v>
      </c>
      <c r="C5696" s="544">
        <f t="shared" si="1123"/>
        <v>31.088000000000001</v>
      </c>
      <c r="D5696" s="544">
        <f t="shared" si="1123"/>
        <v>30.579999999999995</v>
      </c>
      <c r="E5696" s="544">
        <f t="shared" si="1123"/>
        <v>38.519999999999996</v>
      </c>
      <c r="F5696" s="544">
        <f t="shared" si="1123"/>
        <v>21.68</v>
      </c>
      <c r="G5696" s="544">
        <f t="shared" si="1123"/>
        <v>93.2</v>
      </c>
      <c r="H5696" s="544">
        <f t="shared" si="1123"/>
        <v>45.3</v>
      </c>
      <c r="I5696" s="544">
        <f t="shared" si="1123"/>
        <v>3.8899999999999997</v>
      </c>
      <c r="J5696" s="544">
        <f t="shared" si="1123"/>
        <v>6.1419999999999995</v>
      </c>
      <c r="K5696" s="544">
        <f t="shared" si="1123"/>
        <v>1.0609999999999999</v>
      </c>
      <c r="L5696" s="544">
        <f t="shared" si="1123"/>
        <v>0.45</v>
      </c>
      <c r="M5696" s="544">
        <f t="shared" si="1123"/>
        <v>0.45</v>
      </c>
      <c r="N5696" s="980"/>
      <c r="O5696" s="978"/>
      <c r="P5696" s="546"/>
    </row>
    <row r="5697" spans="1:16" ht="15.5" x14ac:dyDescent="0.35">
      <c r="A5697" s="6">
        <v>11</v>
      </c>
      <c r="B5697" s="480">
        <v>33.32</v>
      </c>
      <c r="C5697" s="481">
        <v>31.44</v>
      </c>
      <c r="D5697" s="492">
        <v>31.56</v>
      </c>
      <c r="E5697" s="482">
        <v>39</v>
      </c>
      <c r="F5697" s="482">
        <v>22</v>
      </c>
      <c r="G5697" s="481">
        <v>92</v>
      </c>
      <c r="H5697" s="481">
        <v>49</v>
      </c>
      <c r="I5697" s="981">
        <v>4.2</v>
      </c>
      <c r="J5697" s="481">
        <v>4.3</v>
      </c>
      <c r="K5697" s="481">
        <v>0.99</v>
      </c>
      <c r="L5697" s="473">
        <v>0.44</v>
      </c>
      <c r="M5697" s="475">
        <f t="shared" ref="M5697:M5706" si="1124">AVERAGE(L5697)</f>
        <v>0.44</v>
      </c>
      <c r="N5697" s="477">
        <v>0</v>
      </c>
      <c r="O5697" s="478">
        <v>0</v>
      </c>
      <c r="P5697" s="306"/>
    </row>
    <row r="5698" spans="1:16" ht="15.5" x14ac:dyDescent="0.35">
      <c r="A5698" s="2">
        <v>12</v>
      </c>
      <c r="B5698" s="480">
        <v>39.68</v>
      </c>
      <c r="C5698" s="481">
        <v>31.96</v>
      </c>
      <c r="D5698" s="492">
        <v>31.32</v>
      </c>
      <c r="E5698" s="482">
        <v>38.4</v>
      </c>
      <c r="F5698" s="481">
        <v>22.4</v>
      </c>
      <c r="G5698" s="481">
        <v>92</v>
      </c>
      <c r="H5698" s="481">
        <v>39</v>
      </c>
      <c r="I5698" s="981">
        <v>4.2</v>
      </c>
      <c r="J5698" s="481">
        <v>10.16</v>
      </c>
      <c r="K5698" s="481">
        <v>0.97</v>
      </c>
      <c r="L5698" s="480">
        <v>1.1499999999999999</v>
      </c>
      <c r="M5698" s="475">
        <f t="shared" si="1124"/>
        <v>1.1499999999999999</v>
      </c>
      <c r="N5698" s="477">
        <v>0</v>
      </c>
      <c r="O5698" s="478">
        <v>0</v>
      </c>
      <c r="P5698" s="306"/>
    </row>
    <row r="5699" spans="1:16" ht="15.5" x14ac:dyDescent="0.35">
      <c r="A5699" s="2">
        <v>13</v>
      </c>
      <c r="B5699" s="481">
        <v>39.32</v>
      </c>
      <c r="C5699" s="481">
        <v>32.4</v>
      </c>
      <c r="D5699" s="492">
        <v>32.04</v>
      </c>
      <c r="E5699" s="482">
        <v>39.4</v>
      </c>
      <c r="F5699" s="482">
        <v>23.2</v>
      </c>
      <c r="G5699" s="481">
        <v>84</v>
      </c>
      <c r="H5699" s="481">
        <v>36</v>
      </c>
      <c r="I5699" s="981">
        <v>5.2</v>
      </c>
      <c r="J5699" s="481">
        <v>7.68</v>
      </c>
      <c r="K5699" s="481">
        <v>1.26</v>
      </c>
      <c r="L5699" s="480">
        <v>0.31</v>
      </c>
      <c r="M5699" s="475">
        <f t="shared" si="1124"/>
        <v>0.31</v>
      </c>
      <c r="N5699" s="477">
        <v>0</v>
      </c>
      <c r="O5699" s="478">
        <v>0</v>
      </c>
      <c r="P5699" s="306"/>
    </row>
    <row r="5700" spans="1:16" ht="15.5" x14ac:dyDescent="0.35">
      <c r="A5700" s="2">
        <v>14</v>
      </c>
      <c r="B5700" s="480">
        <v>41.92</v>
      </c>
      <c r="C5700" s="480">
        <v>32.64</v>
      </c>
      <c r="D5700" s="492">
        <v>32.28</v>
      </c>
      <c r="E5700" s="482">
        <v>39.200000000000003</v>
      </c>
      <c r="F5700" s="482">
        <v>20.2</v>
      </c>
      <c r="G5700" s="481">
        <v>87</v>
      </c>
      <c r="H5700" s="481">
        <v>35</v>
      </c>
      <c r="I5700" s="981">
        <v>5.5</v>
      </c>
      <c r="J5700" s="480">
        <v>8.82</v>
      </c>
      <c r="K5700" s="481">
        <v>0.99</v>
      </c>
      <c r="L5700" s="480">
        <v>0.24</v>
      </c>
      <c r="M5700" s="475">
        <f t="shared" si="1124"/>
        <v>0.24</v>
      </c>
      <c r="N5700" s="477">
        <v>0</v>
      </c>
      <c r="O5700" s="478">
        <v>0</v>
      </c>
      <c r="P5700" s="306"/>
    </row>
    <row r="5701" spans="1:16" ht="15.5" x14ac:dyDescent="0.35">
      <c r="A5701" s="2">
        <v>15</v>
      </c>
      <c r="B5701" s="480">
        <v>42.36</v>
      </c>
      <c r="C5701" s="480">
        <v>33.28</v>
      </c>
      <c r="D5701" s="492">
        <v>32.68</v>
      </c>
      <c r="E5701" s="482">
        <v>39.4</v>
      </c>
      <c r="F5701" s="482">
        <v>20.2</v>
      </c>
      <c r="G5701" s="481">
        <v>88</v>
      </c>
      <c r="H5701" s="481">
        <v>32</v>
      </c>
      <c r="I5701" s="990">
        <v>2.7</v>
      </c>
      <c r="J5701" s="481">
        <v>12.38</v>
      </c>
      <c r="K5701" s="481">
        <v>0.94</v>
      </c>
      <c r="L5701" s="480">
        <v>2.21</v>
      </c>
      <c r="M5701" s="475">
        <f t="shared" si="1124"/>
        <v>2.21</v>
      </c>
      <c r="N5701" s="477">
        <v>0</v>
      </c>
      <c r="O5701" s="478">
        <v>0</v>
      </c>
      <c r="P5701" s="306"/>
    </row>
    <row r="5702" spans="1:16" ht="15.5" x14ac:dyDescent="0.35">
      <c r="A5702" s="2">
        <v>16</v>
      </c>
      <c r="B5702" s="480">
        <v>41.68</v>
      </c>
      <c r="C5702" s="481">
        <v>33.119999999999997</v>
      </c>
      <c r="D5702" s="492">
        <v>32.880000000000003</v>
      </c>
      <c r="E5702" s="482">
        <v>39.4</v>
      </c>
      <c r="F5702" s="481">
        <v>22.2</v>
      </c>
      <c r="G5702" s="481">
        <v>80</v>
      </c>
      <c r="H5702" s="481">
        <v>36</v>
      </c>
      <c r="I5702" s="981">
        <v>4.2</v>
      </c>
      <c r="J5702" s="481">
        <v>6.28</v>
      </c>
      <c r="K5702" s="481">
        <v>1.81</v>
      </c>
      <c r="L5702" s="480">
        <v>0.24</v>
      </c>
      <c r="M5702" s="475">
        <f t="shared" si="1124"/>
        <v>0.24</v>
      </c>
      <c r="N5702" s="477">
        <v>0</v>
      </c>
      <c r="O5702" s="478">
        <v>0</v>
      </c>
      <c r="P5702" s="306"/>
    </row>
    <row r="5703" spans="1:16" ht="15.5" x14ac:dyDescent="0.35">
      <c r="A5703" s="2">
        <v>17</v>
      </c>
      <c r="B5703" s="480">
        <v>39.76</v>
      </c>
      <c r="C5703" s="480">
        <v>33.04</v>
      </c>
      <c r="D5703" s="492">
        <v>32.79</v>
      </c>
      <c r="E5703" s="481">
        <v>39.6</v>
      </c>
      <c r="F5703" s="482">
        <v>20.2</v>
      </c>
      <c r="G5703" s="481">
        <v>87</v>
      </c>
      <c r="H5703" s="481">
        <v>36</v>
      </c>
      <c r="I5703" s="981">
        <v>5</v>
      </c>
      <c r="J5703" s="480">
        <v>6.54</v>
      </c>
      <c r="K5703" s="481">
        <v>1.02</v>
      </c>
      <c r="L5703" s="480">
        <v>0.64</v>
      </c>
      <c r="M5703" s="475">
        <f t="shared" si="1124"/>
        <v>0.64</v>
      </c>
      <c r="N5703" s="477">
        <v>0</v>
      </c>
      <c r="O5703" s="478">
        <v>0</v>
      </c>
      <c r="P5703" s="306"/>
    </row>
    <row r="5704" spans="1:16" ht="15.5" x14ac:dyDescent="0.35">
      <c r="A5704" s="2">
        <v>18</v>
      </c>
      <c r="B5704" s="480">
        <v>42.88</v>
      </c>
      <c r="C5704" s="480">
        <v>34.08</v>
      </c>
      <c r="D5704" s="492">
        <v>33.24</v>
      </c>
      <c r="E5704" s="482">
        <v>34.4</v>
      </c>
      <c r="F5704" s="482">
        <v>23.6</v>
      </c>
      <c r="G5704" s="481">
        <v>75</v>
      </c>
      <c r="H5704" s="481">
        <v>36</v>
      </c>
      <c r="I5704" s="482">
        <v>5.4</v>
      </c>
      <c r="J5704" s="481">
        <v>9.4</v>
      </c>
      <c r="K5704" s="481">
        <v>1.1499999999999999</v>
      </c>
      <c r="L5704" s="480">
        <v>0.77</v>
      </c>
      <c r="M5704" s="475">
        <f t="shared" si="1124"/>
        <v>0.77</v>
      </c>
      <c r="N5704" s="483">
        <v>0</v>
      </c>
      <c r="O5704" s="478">
        <v>0</v>
      </c>
      <c r="P5704" s="306"/>
    </row>
    <row r="5705" spans="1:16" ht="15.5" x14ac:dyDescent="0.35">
      <c r="A5705" s="2">
        <v>19</v>
      </c>
      <c r="B5705" s="481">
        <v>43</v>
      </c>
      <c r="C5705" s="481">
        <v>34.1</v>
      </c>
      <c r="D5705" s="492">
        <v>33.72</v>
      </c>
      <c r="E5705" s="482">
        <v>39.4</v>
      </c>
      <c r="F5705" s="482">
        <v>22</v>
      </c>
      <c r="G5705" s="481">
        <v>77</v>
      </c>
      <c r="H5705" s="481">
        <v>33</v>
      </c>
      <c r="I5705" s="482">
        <v>7</v>
      </c>
      <c r="J5705" s="480">
        <v>10.74</v>
      </c>
      <c r="K5705" s="480">
        <v>1.1599999999999999</v>
      </c>
      <c r="L5705" s="483">
        <v>0.57999999999999996</v>
      </c>
      <c r="M5705" s="475">
        <f t="shared" si="1124"/>
        <v>0.57999999999999996</v>
      </c>
      <c r="N5705" s="483">
        <v>0</v>
      </c>
      <c r="O5705" s="478">
        <v>0</v>
      </c>
      <c r="P5705" s="306"/>
    </row>
    <row r="5706" spans="1:16" ht="15.5" x14ac:dyDescent="0.35">
      <c r="A5706" s="3">
        <v>20</v>
      </c>
      <c r="B5706" s="501">
        <v>41.2</v>
      </c>
      <c r="C5706" s="500">
        <v>34.880000000000003</v>
      </c>
      <c r="D5706" s="502">
        <v>34</v>
      </c>
      <c r="E5706" s="503">
        <v>39.6</v>
      </c>
      <c r="F5706" s="503">
        <v>22.2</v>
      </c>
      <c r="G5706" s="500">
        <v>69</v>
      </c>
      <c r="H5706" s="500">
        <v>29</v>
      </c>
      <c r="I5706" s="503">
        <v>4.8</v>
      </c>
      <c r="J5706" s="501">
        <v>11.16</v>
      </c>
      <c r="K5706" s="501">
        <v>1.34</v>
      </c>
      <c r="L5706" s="501">
        <v>0.6</v>
      </c>
      <c r="M5706" s="475">
        <f t="shared" si="1124"/>
        <v>0.6</v>
      </c>
      <c r="N5706" s="483">
        <v>0</v>
      </c>
      <c r="O5706" s="478">
        <v>0</v>
      </c>
      <c r="P5706" s="541"/>
    </row>
    <row r="5707" spans="1:16" x14ac:dyDescent="0.35">
      <c r="A5707" s="243" t="s">
        <v>16</v>
      </c>
      <c r="B5707" s="544">
        <f t="shared" ref="B5707:M5707" si="1125">SUM(B5697:B5706)</f>
        <v>405.12</v>
      </c>
      <c r="C5707" s="544">
        <f t="shared" si="1125"/>
        <v>330.94</v>
      </c>
      <c r="D5707" s="544">
        <f t="shared" si="1125"/>
        <v>326.51</v>
      </c>
      <c r="E5707" s="544">
        <f t="shared" si="1125"/>
        <v>387.8</v>
      </c>
      <c r="F5707" s="544">
        <f t="shared" si="1125"/>
        <v>218.19999999999996</v>
      </c>
      <c r="G5707" s="544">
        <f t="shared" si="1125"/>
        <v>831</v>
      </c>
      <c r="H5707" s="544">
        <f t="shared" si="1125"/>
        <v>361</v>
      </c>
      <c r="I5707" s="544">
        <f t="shared" si="1125"/>
        <v>48.199999999999996</v>
      </c>
      <c r="J5707" s="544">
        <f t="shared" si="1125"/>
        <v>87.46</v>
      </c>
      <c r="K5707" s="544">
        <f t="shared" si="1125"/>
        <v>11.63</v>
      </c>
      <c r="L5707" s="544">
        <f t="shared" si="1125"/>
        <v>7.18</v>
      </c>
      <c r="M5707" s="544">
        <f t="shared" si="1125"/>
        <v>7.18</v>
      </c>
      <c r="N5707" s="545"/>
      <c r="O5707" s="545"/>
      <c r="P5707" s="546"/>
    </row>
    <row r="5708" spans="1:16" x14ac:dyDescent="0.35">
      <c r="A5708" s="245" t="s">
        <v>18</v>
      </c>
      <c r="B5708" s="545">
        <f t="shared" ref="B5708:M5708" si="1126">AVERAGE(B5697:B5706)</f>
        <v>40.512</v>
      </c>
      <c r="C5708" s="545">
        <f t="shared" si="1126"/>
        <v>33.094000000000001</v>
      </c>
      <c r="D5708" s="545">
        <f t="shared" si="1126"/>
        <v>32.650999999999996</v>
      </c>
      <c r="E5708" s="545">
        <f t="shared" si="1126"/>
        <v>38.78</v>
      </c>
      <c r="F5708" s="545">
        <f t="shared" si="1126"/>
        <v>21.819999999999997</v>
      </c>
      <c r="G5708" s="545">
        <f t="shared" si="1126"/>
        <v>83.1</v>
      </c>
      <c r="H5708" s="545">
        <f t="shared" si="1126"/>
        <v>36.1</v>
      </c>
      <c r="I5708" s="545">
        <f t="shared" si="1126"/>
        <v>4.8199999999999994</v>
      </c>
      <c r="J5708" s="545">
        <f t="shared" si="1126"/>
        <v>8.7459999999999987</v>
      </c>
      <c r="K5708" s="545">
        <f t="shared" si="1126"/>
        <v>1.163</v>
      </c>
      <c r="L5708" s="545">
        <f t="shared" si="1126"/>
        <v>0.71799999999999997</v>
      </c>
      <c r="M5708" s="545">
        <f t="shared" si="1126"/>
        <v>0.71799999999999997</v>
      </c>
      <c r="N5708" s="545"/>
      <c r="O5708" s="545"/>
      <c r="P5708" s="546"/>
    </row>
    <row r="5709" spans="1:16" ht="15.5" x14ac:dyDescent="0.35">
      <c r="A5709" s="7">
        <v>21</v>
      </c>
      <c r="B5709" s="476">
        <v>39.6</v>
      </c>
      <c r="C5709" s="473">
        <v>34.799999999999997</v>
      </c>
      <c r="D5709" s="474">
        <v>34.24</v>
      </c>
      <c r="E5709" s="475">
        <v>40</v>
      </c>
      <c r="F5709" s="475">
        <v>22</v>
      </c>
      <c r="G5709" s="476">
        <v>69</v>
      </c>
      <c r="H5709" s="476">
        <v>25</v>
      </c>
      <c r="I5709" s="476">
        <v>3.8</v>
      </c>
      <c r="J5709" s="476">
        <v>10.98</v>
      </c>
      <c r="K5709" s="475">
        <v>1.33</v>
      </c>
      <c r="L5709" s="473">
        <v>0.56000000000000005</v>
      </c>
      <c r="M5709" s="542">
        <f t="shared" ref="M5709:M5719" si="1127">AVERAGE(K5709:L5709)</f>
        <v>0.94500000000000006</v>
      </c>
      <c r="N5709" s="483">
        <v>0</v>
      </c>
      <c r="O5709" s="478">
        <v>0</v>
      </c>
      <c r="P5709" s="543"/>
    </row>
    <row r="5710" spans="1:16" ht="15.5" x14ac:dyDescent="0.35">
      <c r="A5710" s="8">
        <v>22</v>
      </c>
      <c r="B5710" s="480">
        <v>42.4</v>
      </c>
      <c r="C5710" s="480">
        <v>34.880000000000003</v>
      </c>
      <c r="D5710" s="492">
        <v>34.119999999999997</v>
      </c>
      <c r="E5710" s="482">
        <v>41.4</v>
      </c>
      <c r="F5710" s="482">
        <v>20.8</v>
      </c>
      <c r="G5710" s="481">
        <v>79</v>
      </c>
      <c r="H5710" s="481">
        <v>27</v>
      </c>
      <c r="I5710" s="481">
        <v>7.1</v>
      </c>
      <c r="J5710" s="480">
        <v>9.14</v>
      </c>
      <c r="K5710" s="481">
        <v>1.19</v>
      </c>
      <c r="L5710" s="481">
        <v>0.22</v>
      </c>
      <c r="M5710" s="542">
        <f t="shared" si="1127"/>
        <v>0.70499999999999996</v>
      </c>
      <c r="N5710" s="483">
        <v>0</v>
      </c>
      <c r="O5710" s="478">
        <v>0</v>
      </c>
      <c r="P5710" s="306"/>
    </row>
    <row r="5711" spans="1:16" ht="15.5" x14ac:dyDescent="0.35">
      <c r="A5711" s="8">
        <v>23</v>
      </c>
      <c r="B5711" s="497">
        <v>39.200000000000003</v>
      </c>
      <c r="C5711" s="483">
        <v>35</v>
      </c>
      <c r="D5711" s="492">
        <v>34.32</v>
      </c>
      <c r="E5711" s="482">
        <v>42</v>
      </c>
      <c r="F5711" s="498">
        <v>21</v>
      </c>
      <c r="G5711" s="481">
        <v>79</v>
      </c>
      <c r="H5711" s="481">
        <v>32</v>
      </c>
      <c r="I5711" s="482">
        <v>3.8</v>
      </c>
      <c r="J5711" s="481">
        <v>7.6</v>
      </c>
      <c r="K5711" s="481">
        <v>1.38</v>
      </c>
      <c r="L5711" s="481">
        <v>0.6</v>
      </c>
      <c r="M5711" s="542">
        <f t="shared" si="1127"/>
        <v>0.99</v>
      </c>
      <c r="N5711" s="483">
        <v>0</v>
      </c>
      <c r="O5711" s="478">
        <v>0</v>
      </c>
      <c r="P5711" s="306"/>
    </row>
    <row r="5712" spans="1:16" ht="15.5" x14ac:dyDescent="0.35">
      <c r="A5712" s="8">
        <v>24</v>
      </c>
      <c r="B5712" s="482">
        <v>37.64</v>
      </c>
      <c r="C5712" s="481">
        <v>35.08</v>
      </c>
      <c r="D5712" s="492">
        <v>34.24</v>
      </c>
      <c r="E5712" s="482">
        <v>41.6</v>
      </c>
      <c r="F5712" s="482">
        <v>22.8</v>
      </c>
      <c r="G5712" s="557">
        <v>84</v>
      </c>
      <c r="H5712" s="481">
        <v>36</v>
      </c>
      <c r="I5712" s="482">
        <v>7.4</v>
      </c>
      <c r="J5712" s="481">
        <v>8.8800000000000008</v>
      </c>
      <c r="K5712" s="481">
        <v>1.1000000000000001</v>
      </c>
      <c r="L5712" s="480">
        <v>0.27</v>
      </c>
      <c r="M5712" s="542">
        <f t="shared" si="1127"/>
        <v>0.68500000000000005</v>
      </c>
      <c r="N5712" s="483">
        <v>0</v>
      </c>
      <c r="O5712" s="478">
        <v>0</v>
      </c>
      <c r="P5712" s="306"/>
    </row>
    <row r="5713" spans="1:16" ht="15.5" x14ac:dyDescent="0.35">
      <c r="A5713" s="8">
        <v>25</v>
      </c>
      <c r="B5713" s="480">
        <v>40.520000000000003</v>
      </c>
      <c r="C5713" s="481">
        <v>35.04</v>
      </c>
      <c r="D5713" s="492">
        <v>34.200000000000003</v>
      </c>
      <c r="E5713" s="482">
        <v>40</v>
      </c>
      <c r="F5713" s="482">
        <v>22</v>
      </c>
      <c r="G5713" s="481">
        <v>69</v>
      </c>
      <c r="H5713" s="481">
        <v>33</v>
      </c>
      <c r="I5713" s="482">
        <v>5.6</v>
      </c>
      <c r="J5713" s="481">
        <v>8.4700000000000006</v>
      </c>
      <c r="K5713" s="991">
        <v>1.43</v>
      </c>
      <c r="L5713" s="480">
        <v>0.6</v>
      </c>
      <c r="M5713" s="542">
        <f t="shared" si="1127"/>
        <v>1.0149999999999999</v>
      </c>
      <c r="N5713" s="483">
        <v>0</v>
      </c>
      <c r="O5713" s="478">
        <v>0</v>
      </c>
      <c r="P5713" s="306"/>
    </row>
    <row r="5714" spans="1:16" x14ac:dyDescent="0.35">
      <c r="A5714" s="8">
        <v>26</v>
      </c>
      <c r="B5714" s="481">
        <v>42.27</v>
      </c>
      <c r="C5714" s="481">
        <v>35.44</v>
      </c>
      <c r="D5714" s="492">
        <v>34.64</v>
      </c>
      <c r="E5714" s="482">
        <v>42</v>
      </c>
      <c r="F5714" s="481">
        <v>21.8</v>
      </c>
      <c r="G5714" s="481">
        <v>77</v>
      </c>
      <c r="H5714" s="481">
        <v>29</v>
      </c>
      <c r="I5714" s="482">
        <v>9.4120000000000008</v>
      </c>
      <c r="J5714" s="480">
        <v>12.22</v>
      </c>
      <c r="K5714" s="481">
        <v>1.49</v>
      </c>
      <c r="L5714" s="480">
        <v>1.1200000000000001</v>
      </c>
      <c r="M5714" s="542">
        <f t="shared" si="1127"/>
        <v>1.3050000000000002</v>
      </c>
      <c r="N5714" s="483">
        <v>0</v>
      </c>
      <c r="O5714" s="169">
        <v>0</v>
      </c>
      <c r="P5714" s="306"/>
    </row>
    <row r="5715" spans="1:16" ht="15.5" x14ac:dyDescent="0.35">
      <c r="A5715" s="8">
        <v>27</v>
      </c>
      <c r="B5715" s="481">
        <v>39.880000000000003</v>
      </c>
      <c r="C5715" s="481">
        <v>35.119999999999997</v>
      </c>
      <c r="D5715" s="492">
        <v>34.119999999999997</v>
      </c>
      <c r="E5715" s="482">
        <v>42</v>
      </c>
      <c r="F5715" s="482">
        <v>19.399999999999999</v>
      </c>
      <c r="G5715" s="481">
        <v>75</v>
      </c>
      <c r="H5715" s="481">
        <v>29</v>
      </c>
      <c r="I5715" s="482">
        <v>8</v>
      </c>
      <c r="J5715" s="481">
        <v>11.22</v>
      </c>
      <c r="K5715" s="481">
        <v>1.31</v>
      </c>
      <c r="L5715" s="480">
        <v>0.47</v>
      </c>
      <c r="M5715" s="542">
        <f t="shared" si="1127"/>
        <v>0.89</v>
      </c>
      <c r="N5715" s="483">
        <v>0</v>
      </c>
      <c r="O5715" s="478">
        <v>0</v>
      </c>
      <c r="P5715" s="306"/>
    </row>
    <row r="5716" spans="1:16" ht="15.5" x14ac:dyDescent="0.35">
      <c r="A5716" s="8">
        <v>28</v>
      </c>
      <c r="B5716" s="481">
        <v>40.72</v>
      </c>
      <c r="C5716" s="480">
        <v>35</v>
      </c>
      <c r="D5716" s="492">
        <v>34.200000000000003</v>
      </c>
      <c r="E5716" s="482">
        <v>41</v>
      </c>
      <c r="F5716" s="482">
        <v>18.2</v>
      </c>
      <c r="G5716" s="481">
        <v>61</v>
      </c>
      <c r="H5716" s="481">
        <v>28</v>
      </c>
      <c r="I5716" s="481">
        <v>5.4</v>
      </c>
      <c r="J5716" s="481">
        <v>8.82</v>
      </c>
      <c r="K5716" s="481">
        <v>1.17</v>
      </c>
      <c r="L5716" s="480">
        <v>2.15</v>
      </c>
      <c r="M5716" s="542">
        <f t="shared" si="1127"/>
        <v>1.66</v>
      </c>
      <c r="N5716" s="483">
        <v>0</v>
      </c>
      <c r="O5716" s="478">
        <v>0</v>
      </c>
      <c r="P5716" s="306"/>
    </row>
    <row r="5717" spans="1:16" ht="15.5" x14ac:dyDescent="0.35">
      <c r="A5717" s="8">
        <v>29</v>
      </c>
      <c r="B5717" s="481">
        <v>39.479999999999997</v>
      </c>
      <c r="C5717" s="480">
        <v>35.08</v>
      </c>
      <c r="D5717" s="492">
        <v>34.44</v>
      </c>
      <c r="E5717" s="482">
        <v>40.4</v>
      </c>
      <c r="F5717" s="482">
        <v>25.2</v>
      </c>
      <c r="G5717" s="481">
        <v>48</v>
      </c>
      <c r="H5717" s="481">
        <v>33</v>
      </c>
      <c r="I5717" s="481">
        <v>8.5</v>
      </c>
      <c r="J5717" s="481">
        <v>5.6</v>
      </c>
      <c r="K5717" s="481">
        <v>1.66</v>
      </c>
      <c r="L5717" s="480">
        <v>1.07</v>
      </c>
      <c r="M5717" s="542">
        <f t="shared" si="1127"/>
        <v>1.365</v>
      </c>
      <c r="N5717" s="483">
        <v>0</v>
      </c>
      <c r="O5717" s="478">
        <v>1</v>
      </c>
      <c r="P5717" s="306"/>
    </row>
    <row r="5718" spans="1:16" ht="15.5" x14ac:dyDescent="0.35">
      <c r="A5718" s="8">
        <v>30</v>
      </c>
      <c r="B5718" s="481">
        <v>28.88</v>
      </c>
      <c r="C5718" s="480">
        <v>33</v>
      </c>
      <c r="D5718" s="492">
        <v>33.76</v>
      </c>
      <c r="E5718" s="482">
        <v>39.200000000000003</v>
      </c>
      <c r="F5718" s="482">
        <v>22.6</v>
      </c>
      <c r="G5718" s="481">
        <v>88</v>
      </c>
      <c r="H5718" s="481">
        <v>52</v>
      </c>
      <c r="I5718" s="481">
        <v>2.52</v>
      </c>
      <c r="J5718" s="481">
        <v>4.4000000000000004</v>
      </c>
      <c r="K5718" s="481">
        <v>1.1000000000000001</v>
      </c>
      <c r="L5718" s="480">
        <v>0.27</v>
      </c>
      <c r="M5718" s="542">
        <f t="shared" si="1127"/>
        <v>0.68500000000000005</v>
      </c>
      <c r="N5718" s="483">
        <v>0</v>
      </c>
      <c r="O5718" s="478" t="s">
        <v>498</v>
      </c>
      <c r="P5718" s="306"/>
    </row>
    <row r="5719" spans="1:16" ht="15.5" x14ac:dyDescent="0.35">
      <c r="A5719" s="8">
        <v>31</v>
      </c>
      <c r="B5719" s="481">
        <v>38.24</v>
      </c>
      <c r="C5719" s="480">
        <v>33.68</v>
      </c>
      <c r="D5719" s="492">
        <v>33.840000000000003</v>
      </c>
      <c r="E5719" s="482">
        <v>38.200000000000003</v>
      </c>
      <c r="F5719" s="482">
        <v>20.8</v>
      </c>
      <c r="G5719" s="481">
        <v>92</v>
      </c>
      <c r="H5719" s="481">
        <v>28</v>
      </c>
      <c r="I5719" s="481">
        <v>5</v>
      </c>
      <c r="J5719" s="481">
        <v>8.98</v>
      </c>
      <c r="K5719" s="481">
        <v>1.1200000000000001</v>
      </c>
      <c r="L5719" s="480">
        <v>0.65</v>
      </c>
      <c r="M5719" s="542">
        <f t="shared" si="1127"/>
        <v>0.88500000000000001</v>
      </c>
      <c r="N5719" s="987">
        <v>0</v>
      </c>
      <c r="O5719" s="478">
        <v>0</v>
      </c>
      <c r="P5719" s="306"/>
    </row>
    <row r="5720" spans="1:16" x14ac:dyDescent="0.35">
      <c r="A5720" s="243" t="s">
        <v>16</v>
      </c>
      <c r="B5720" s="506">
        <f t="shared" ref="B5720:M5720" si="1128">SUM(B5709:B5719)</f>
        <v>428.83000000000004</v>
      </c>
      <c r="C5720" s="506">
        <f t="shared" si="1128"/>
        <v>382.12</v>
      </c>
      <c r="D5720" s="506">
        <f t="shared" si="1128"/>
        <v>376.12</v>
      </c>
      <c r="E5720" s="506">
        <f t="shared" si="1128"/>
        <v>447.79999999999995</v>
      </c>
      <c r="F5720" s="506">
        <f t="shared" si="1128"/>
        <v>236.6</v>
      </c>
      <c r="G5720" s="506">
        <f t="shared" si="1128"/>
        <v>821</v>
      </c>
      <c r="H5720" s="506">
        <f t="shared" si="1128"/>
        <v>352</v>
      </c>
      <c r="I5720" s="506">
        <f t="shared" si="1128"/>
        <v>66.532000000000011</v>
      </c>
      <c r="J5720" s="506">
        <f t="shared" si="1128"/>
        <v>96.310000000000016</v>
      </c>
      <c r="K5720" s="506">
        <f t="shared" si="1128"/>
        <v>14.280000000000001</v>
      </c>
      <c r="L5720" s="506">
        <f t="shared" si="1128"/>
        <v>7.98</v>
      </c>
      <c r="M5720" s="506">
        <f t="shared" si="1128"/>
        <v>11.129999999999999</v>
      </c>
      <c r="N5720" s="560"/>
      <c r="O5720" s="506"/>
      <c r="P5720" s="488"/>
    </row>
    <row r="5721" spans="1:16" x14ac:dyDescent="0.35">
      <c r="A5721" s="243" t="s">
        <v>18</v>
      </c>
      <c r="B5721" s="507">
        <f t="shared" ref="B5721:M5721" si="1129">AVERAGE(B5709:B5719)</f>
        <v>38.984545454545461</v>
      </c>
      <c r="C5721" s="507">
        <f t="shared" si="1129"/>
        <v>34.738181818181822</v>
      </c>
      <c r="D5721" s="507">
        <f t="shared" si="1129"/>
        <v>34.192727272727275</v>
      </c>
      <c r="E5721" s="507">
        <f t="shared" si="1129"/>
        <v>40.709090909090904</v>
      </c>
      <c r="F5721" s="507">
        <f t="shared" si="1129"/>
        <v>21.509090909090908</v>
      </c>
      <c r="G5721" s="507">
        <f t="shared" si="1129"/>
        <v>74.63636363636364</v>
      </c>
      <c r="H5721" s="507">
        <f t="shared" si="1129"/>
        <v>32</v>
      </c>
      <c r="I5721" s="507">
        <f t="shared" si="1129"/>
        <v>6.0483636363636375</v>
      </c>
      <c r="J5721" s="507">
        <f t="shared" si="1129"/>
        <v>8.7554545454545476</v>
      </c>
      <c r="K5721" s="507">
        <f t="shared" si="1129"/>
        <v>1.2981818181818183</v>
      </c>
      <c r="L5721" s="507">
        <f t="shared" si="1129"/>
        <v>0.72545454545454546</v>
      </c>
      <c r="M5721" s="507">
        <f t="shared" si="1129"/>
        <v>1.0118181818181817</v>
      </c>
      <c r="N5721" s="560"/>
      <c r="O5721" s="507"/>
      <c r="P5721" s="488"/>
    </row>
    <row r="5722" spans="1:16" x14ac:dyDescent="0.35">
      <c r="A5722" s="508" t="s">
        <v>20</v>
      </c>
      <c r="B5722" s="509">
        <f t="shared" ref="B5722:M5722" si="1130">B5720+B5707+B5695</f>
        <v>1185.03</v>
      </c>
      <c r="C5722" s="509">
        <f t="shared" si="1130"/>
        <v>1023.9399999999999</v>
      </c>
      <c r="D5722" s="509">
        <f t="shared" si="1130"/>
        <v>1008.43</v>
      </c>
      <c r="E5722" s="509">
        <f t="shared" si="1130"/>
        <v>1220.7999999999997</v>
      </c>
      <c r="F5722" s="509">
        <f t="shared" si="1130"/>
        <v>671.59999999999991</v>
      </c>
      <c r="G5722" s="509">
        <f t="shared" si="1130"/>
        <v>2584</v>
      </c>
      <c r="H5722" s="509">
        <f t="shared" si="1130"/>
        <v>1166</v>
      </c>
      <c r="I5722" s="509">
        <f t="shared" si="1130"/>
        <v>153.63200000000001</v>
      </c>
      <c r="J5722" s="509">
        <f t="shared" si="1130"/>
        <v>245.19</v>
      </c>
      <c r="K5722" s="509">
        <f t="shared" si="1130"/>
        <v>36.520000000000003</v>
      </c>
      <c r="L5722" s="509">
        <f t="shared" si="1130"/>
        <v>19.66</v>
      </c>
      <c r="M5722" s="509">
        <f t="shared" si="1130"/>
        <v>22.81</v>
      </c>
      <c r="N5722" s="992"/>
      <c r="O5722" s="509">
        <v>24.4</v>
      </c>
      <c r="P5722" s="192"/>
    </row>
    <row r="5723" spans="1:16" x14ac:dyDescent="0.35">
      <c r="A5723" s="508" t="s">
        <v>21</v>
      </c>
      <c r="B5723" s="510">
        <f t="shared" ref="B5723:M5723" si="1131">B5722/31</f>
        <v>38.226774193548387</v>
      </c>
      <c r="C5723" s="510">
        <f t="shared" si="1131"/>
        <v>33.030322580645162</v>
      </c>
      <c r="D5723" s="510">
        <f t="shared" si="1131"/>
        <v>32.53</v>
      </c>
      <c r="E5723" s="510">
        <f t="shared" si="1131"/>
        <v>39.38064516129031</v>
      </c>
      <c r="F5723" s="510">
        <f t="shared" si="1131"/>
        <v>21.664516129032254</v>
      </c>
      <c r="G5723" s="510">
        <f t="shared" si="1131"/>
        <v>83.354838709677423</v>
      </c>
      <c r="H5723" s="510">
        <f t="shared" si="1131"/>
        <v>37.612903225806448</v>
      </c>
      <c r="I5723" s="510">
        <f t="shared" si="1131"/>
        <v>4.9558709677419355</v>
      </c>
      <c r="J5723" s="510">
        <f t="shared" si="1131"/>
        <v>7.9093548387096773</v>
      </c>
      <c r="K5723" s="510">
        <f t="shared" si="1131"/>
        <v>1.1780645161290324</v>
      </c>
      <c r="L5723" s="510">
        <f t="shared" si="1131"/>
        <v>0.63419354838709674</v>
      </c>
      <c r="M5723" s="510">
        <f t="shared" si="1131"/>
        <v>0.73580645161290315</v>
      </c>
      <c r="N5723" s="992"/>
      <c r="O5723" s="510"/>
      <c r="P5723" s="192"/>
    </row>
    <row r="5725" spans="1:16" ht="20.5" x14ac:dyDescent="0.35">
      <c r="A5725" s="1646" t="s">
        <v>499</v>
      </c>
      <c r="B5725" s="1646"/>
      <c r="C5725" s="1646"/>
      <c r="D5725" s="1646"/>
      <c r="E5725" s="1646"/>
      <c r="F5725" s="1646"/>
      <c r="G5725" s="1646"/>
      <c r="H5725" s="1646"/>
      <c r="I5725" s="1646"/>
      <c r="J5725" s="1646"/>
      <c r="K5725" s="1646"/>
      <c r="L5725" s="1646"/>
      <c r="M5725" s="1646"/>
      <c r="N5725" s="1646"/>
      <c r="O5725" s="1646"/>
    </row>
    <row r="5726" spans="1:16" ht="15" customHeight="1" x14ac:dyDescent="0.35">
      <c r="A5726" s="1498" t="s">
        <v>1</v>
      </c>
      <c r="B5726" s="1482" t="s">
        <v>23</v>
      </c>
      <c r="C5726" s="1484"/>
      <c r="D5726" s="1483"/>
      <c r="E5726" s="1482" t="s">
        <v>24</v>
      </c>
      <c r="F5726" s="1483"/>
      <c r="G5726" s="1482" t="s">
        <v>4</v>
      </c>
      <c r="H5726" s="1483"/>
      <c r="I5726" s="24"/>
      <c r="J5726" s="1443"/>
      <c r="K5726" s="1444"/>
      <c r="L5726" s="1445"/>
      <c r="M5726" s="24" t="s">
        <v>237</v>
      </c>
      <c r="N5726" s="1645" t="s">
        <v>235</v>
      </c>
      <c r="O5726" s="1629" t="s">
        <v>191</v>
      </c>
    </row>
    <row r="5727" spans="1:16" ht="28" x14ac:dyDescent="0.35">
      <c r="A5727" s="1498"/>
      <c r="B5727" s="24">
        <v>0.05</v>
      </c>
      <c r="C5727" s="24">
        <v>0.1</v>
      </c>
      <c r="D5727" s="24">
        <v>0.2</v>
      </c>
      <c r="E5727" s="24" t="s">
        <v>9</v>
      </c>
      <c r="F5727" s="24" t="s">
        <v>10</v>
      </c>
      <c r="G5727" s="24" t="s">
        <v>9</v>
      </c>
      <c r="H5727" s="24" t="s">
        <v>10</v>
      </c>
      <c r="I5727" s="24" t="s">
        <v>12</v>
      </c>
      <c r="J5727" s="25" t="s">
        <v>13</v>
      </c>
      <c r="K5727" s="25" t="s">
        <v>14</v>
      </c>
      <c r="L5727" s="25" t="s">
        <v>15</v>
      </c>
      <c r="M5727" s="25" t="s">
        <v>236</v>
      </c>
      <c r="N5727" s="1614"/>
      <c r="O5727" s="1630"/>
    </row>
    <row r="5728" spans="1:16" ht="15.5" x14ac:dyDescent="0.35">
      <c r="A5728" s="6">
        <v>1</v>
      </c>
      <c r="B5728" s="473">
        <v>38</v>
      </c>
      <c r="C5728" s="473">
        <v>34.119999999999997</v>
      </c>
      <c r="D5728" s="474">
        <v>33.64</v>
      </c>
      <c r="E5728" s="475">
        <v>41</v>
      </c>
      <c r="F5728" s="475">
        <v>24</v>
      </c>
      <c r="G5728" s="476">
        <v>80</v>
      </c>
      <c r="H5728" s="476">
        <v>36</v>
      </c>
      <c r="I5728" s="476">
        <v>5.62</v>
      </c>
      <c r="J5728" s="473">
        <v>0.95</v>
      </c>
      <c r="K5728" s="476">
        <v>0.57999999999999996</v>
      </c>
      <c r="L5728" s="475">
        <f>SUM(J5728:K5728)</f>
        <v>1.5299999999999998</v>
      </c>
      <c r="M5728" s="477">
        <v>0</v>
      </c>
      <c r="N5728" s="478">
        <v>0</v>
      </c>
      <c r="O5728" s="479"/>
    </row>
    <row r="5729" spans="1:15" ht="15.5" x14ac:dyDescent="0.35">
      <c r="A5729" s="2">
        <v>2</v>
      </c>
      <c r="B5729" s="480">
        <v>39</v>
      </c>
      <c r="C5729" s="481">
        <v>35.200000000000003</v>
      </c>
      <c r="D5729" s="474">
        <v>33.76</v>
      </c>
      <c r="E5729" s="482">
        <v>38</v>
      </c>
      <c r="F5729" s="482">
        <v>24.4</v>
      </c>
      <c r="G5729" s="481">
        <v>73</v>
      </c>
      <c r="H5729" s="481">
        <v>35</v>
      </c>
      <c r="I5729" s="481">
        <v>8.52</v>
      </c>
      <c r="J5729" s="481">
        <v>1.78</v>
      </c>
      <c r="K5729" s="481">
        <v>0.72</v>
      </c>
      <c r="L5729" s="475">
        <f>SUM(J5729:K5729)</f>
        <v>2.5</v>
      </c>
      <c r="M5729" s="477">
        <v>0</v>
      </c>
      <c r="N5729" s="478">
        <v>0</v>
      </c>
      <c r="O5729" s="306"/>
    </row>
    <row r="5730" spans="1:15" ht="15.5" x14ac:dyDescent="0.35">
      <c r="A5730" s="2">
        <v>3</v>
      </c>
      <c r="B5730" s="480">
        <v>40.28</v>
      </c>
      <c r="C5730" s="480">
        <v>35.72</v>
      </c>
      <c r="D5730" s="474">
        <v>34.35</v>
      </c>
      <c r="E5730" s="482">
        <v>39.200000000000003</v>
      </c>
      <c r="F5730" s="482">
        <v>23.8</v>
      </c>
      <c r="G5730" s="481">
        <v>77</v>
      </c>
      <c r="H5730" s="481">
        <v>30</v>
      </c>
      <c r="I5730" s="481">
        <v>10.119999999999999</v>
      </c>
      <c r="J5730" s="480">
        <v>1.23</v>
      </c>
      <c r="K5730" s="480">
        <v>1.19</v>
      </c>
      <c r="L5730" s="475">
        <f>SUM(J5730:K5730)</f>
        <v>2.42</v>
      </c>
      <c r="M5730" s="477"/>
      <c r="N5730" s="478">
        <v>0</v>
      </c>
      <c r="O5730" s="306"/>
    </row>
    <row r="5731" spans="1:15" ht="15.5" x14ac:dyDescent="0.35">
      <c r="A5731" s="2">
        <v>4</v>
      </c>
      <c r="B5731" s="480">
        <v>39.64</v>
      </c>
      <c r="C5731" s="482">
        <v>35.840000000000003</v>
      </c>
      <c r="D5731" s="474">
        <v>34.24</v>
      </c>
      <c r="E5731" s="482">
        <v>41</v>
      </c>
      <c r="F5731" s="482">
        <v>26.2</v>
      </c>
      <c r="G5731" s="481">
        <v>56</v>
      </c>
      <c r="H5731" s="481">
        <v>31</v>
      </c>
      <c r="I5731" s="481">
        <v>8.06</v>
      </c>
      <c r="J5731" s="481">
        <v>1.73</v>
      </c>
      <c r="K5731" s="480">
        <v>0.4</v>
      </c>
      <c r="L5731" s="475">
        <f>SUM(J5731:K5731)</f>
        <v>2.13</v>
      </c>
      <c r="M5731" s="477">
        <v>0</v>
      </c>
      <c r="N5731" s="478">
        <v>0</v>
      </c>
      <c r="O5731" s="306"/>
    </row>
    <row r="5732" spans="1:15" ht="15.5" x14ac:dyDescent="0.35">
      <c r="A5732" s="2">
        <v>5</v>
      </c>
      <c r="B5732" s="473">
        <v>37.04</v>
      </c>
      <c r="C5732" s="473">
        <v>34.96</v>
      </c>
      <c r="D5732" s="474">
        <v>34</v>
      </c>
      <c r="E5732" s="475">
        <v>38.799999999999997</v>
      </c>
      <c r="F5732" s="475">
        <v>22.6</v>
      </c>
      <c r="G5732" s="476">
        <v>61</v>
      </c>
      <c r="H5732" s="476">
        <v>31</v>
      </c>
      <c r="I5732" s="476">
        <v>6.72</v>
      </c>
      <c r="J5732" s="473">
        <v>1.03</v>
      </c>
      <c r="K5732" s="476">
        <v>1.9</v>
      </c>
      <c r="L5732" s="475">
        <f>SUM(J5732:K5732)</f>
        <v>2.9299999999999997</v>
      </c>
      <c r="M5732" s="477">
        <v>0</v>
      </c>
      <c r="N5732" s="478">
        <v>3.5</v>
      </c>
      <c r="O5732" s="306"/>
    </row>
    <row r="5733" spans="1:15" ht="15.5" x14ac:dyDescent="0.35">
      <c r="A5733" s="2">
        <v>6</v>
      </c>
      <c r="B5733" s="480">
        <v>30.04</v>
      </c>
      <c r="C5733" s="480">
        <v>33.08</v>
      </c>
      <c r="D5733" s="474">
        <v>33.76</v>
      </c>
      <c r="E5733" s="482">
        <v>38</v>
      </c>
      <c r="F5733" s="482">
        <v>23.2</v>
      </c>
      <c r="G5733" s="481">
        <v>92</v>
      </c>
      <c r="H5733" s="481">
        <v>61</v>
      </c>
      <c r="I5733" s="481">
        <v>4.4800000000000004</v>
      </c>
      <c r="J5733" s="480">
        <v>1.27</v>
      </c>
      <c r="K5733" s="480">
        <v>0.44</v>
      </c>
      <c r="L5733" s="475">
        <f>AVERAGE(J5733:K5733)</f>
        <v>0.85499999999999998</v>
      </c>
      <c r="M5733" s="477">
        <f>SUM(Q5733)</f>
        <v>0</v>
      </c>
      <c r="N5733" s="478" t="s">
        <v>500</v>
      </c>
      <c r="O5733" s="306"/>
    </row>
    <row r="5734" spans="1:15" ht="15.5" x14ac:dyDescent="0.35">
      <c r="A5734" s="2">
        <v>7</v>
      </c>
      <c r="B5734" s="480">
        <v>29.76</v>
      </c>
      <c r="C5734" s="480">
        <v>31.8</v>
      </c>
      <c r="D5734" s="474">
        <v>32.36</v>
      </c>
      <c r="E5734" s="482">
        <v>30.6</v>
      </c>
      <c r="F5734" s="482">
        <v>22.8</v>
      </c>
      <c r="G5734" s="481">
        <v>92</v>
      </c>
      <c r="H5734" s="481">
        <v>49</v>
      </c>
      <c r="I5734" s="481">
        <v>1.86</v>
      </c>
      <c r="J5734" s="481">
        <v>1.21</v>
      </c>
      <c r="K5734" s="480">
        <v>0.37</v>
      </c>
      <c r="L5734" s="475">
        <f>SUM(J5734:K5734)</f>
        <v>1.58</v>
      </c>
      <c r="M5734" s="477">
        <v>0</v>
      </c>
      <c r="N5734" s="478">
        <v>1.02</v>
      </c>
      <c r="O5734" s="306"/>
    </row>
    <row r="5735" spans="1:15" ht="15.5" x14ac:dyDescent="0.35">
      <c r="A5735" s="2">
        <v>8</v>
      </c>
      <c r="B5735" s="480">
        <v>36.28</v>
      </c>
      <c r="C5735" s="480">
        <v>32.4</v>
      </c>
      <c r="D5735" s="474">
        <v>31.84</v>
      </c>
      <c r="E5735" s="482">
        <v>37.200000000000003</v>
      </c>
      <c r="F5735" s="482">
        <v>31.8</v>
      </c>
      <c r="G5735" s="481">
        <v>88</v>
      </c>
      <c r="H5735" s="481">
        <v>39</v>
      </c>
      <c r="I5735" s="481">
        <v>9.0399999999999991</v>
      </c>
      <c r="J5735" s="481">
        <v>1.18</v>
      </c>
      <c r="K5735" s="481">
        <v>0.9</v>
      </c>
      <c r="L5735" s="475">
        <f>SUM(J5735:K5735)</f>
        <v>2.08</v>
      </c>
      <c r="M5735" s="477">
        <v>0</v>
      </c>
      <c r="N5735" s="478">
        <v>0</v>
      </c>
      <c r="O5735" s="306"/>
    </row>
    <row r="5736" spans="1:15" ht="15.5" x14ac:dyDescent="0.35">
      <c r="A5736" s="2">
        <v>9</v>
      </c>
      <c r="B5736" s="480">
        <v>39.92</v>
      </c>
      <c r="C5736" s="481">
        <v>34.4</v>
      </c>
      <c r="D5736" s="474">
        <v>32.96</v>
      </c>
      <c r="E5736" s="482">
        <v>39.799999999999997</v>
      </c>
      <c r="F5736" s="481">
        <v>23.2</v>
      </c>
      <c r="G5736" s="481">
        <v>77</v>
      </c>
      <c r="H5736" s="481">
        <v>33</v>
      </c>
      <c r="I5736" s="481">
        <v>9.5</v>
      </c>
      <c r="J5736" s="480">
        <v>1.47</v>
      </c>
      <c r="K5736" s="481">
        <v>0.35</v>
      </c>
      <c r="L5736" s="475">
        <f>SUM(J5736:K5736)</f>
        <v>1.8199999999999998</v>
      </c>
      <c r="M5736" s="477">
        <v>0</v>
      </c>
      <c r="N5736" s="478">
        <v>0</v>
      </c>
      <c r="O5736" s="306"/>
    </row>
    <row r="5737" spans="1:15" ht="16" thickBot="1" x14ac:dyDescent="0.4">
      <c r="A5737" s="3">
        <v>10</v>
      </c>
      <c r="B5737" s="480">
        <v>37.799999999999997</v>
      </c>
      <c r="C5737" s="481">
        <v>34.200000000000003</v>
      </c>
      <c r="D5737" s="474">
        <v>33.6</v>
      </c>
      <c r="E5737" s="482">
        <v>37</v>
      </c>
      <c r="F5737" s="482">
        <v>25.2</v>
      </c>
      <c r="G5737" s="481">
        <v>73</v>
      </c>
      <c r="H5737" s="481">
        <v>40</v>
      </c>
      <c r="I5737" s="481">
        <v>9.08</v>
      </c>
      <c r="J5737" s="481">
        <v>1.07</v>
      </c>
      <c r="K5737" s="480">
        <v>0.56000000000000005</v>
      </c>
      <c r="L5737" s="475">
        <f>SUM(J5737:K5737)</f>
        <v>1.6300000000000001</v>
      </c>
      <c r="M5737" s="477">
        <v>0</v>
      </c>
      <c r="N5737" s="478" t="s">
        <v>500</v>
      </c>
      <c r="O5737" s="306"/>
    </row>
    <row r="5738" spans="1:15" ht="15" thickBot="1" x14ac:dyDescent="0.4">
      <c r="A5738" s="16" t="s">
        <v>16</v>
      </c>
      <c r="B5738" s="556">
        <f>SUM(B5728:B5737)</f>
        <v>367.76</v>
      </c>
      <c r="C5738" s="556">
        <f t="shared" ref="C5738:L5738" si="1132">SUM(C5728:C5737)</f>
        <v>341.71999999999997</v>
      </c>
      <c r="D5738" s="556">
        <f t="shared" si="1132"/>
        <v>334.51</v>
      </c>
      <c r="E5738" s="556">
        <f t="shared" si="1132"/>
        <v>380.6</v>
      </c>
      <c r="F5738" s="556">
        <f t="shared" si="1132"/>
        <v>247.2</v>
      </c>
      <c r="G5738" s="556">
        <f t="shared" si="1132"/>
        <v>769</v>
      </c>
      <c r="H5738" s="556">
        <f t="shared" si="1132"/>
        <v>385</v>
      </c>
      <c r="I5738" s="556">
        <f t="shared" si="1132"/>
        <v>73</v>
      </c>
      <c r="J5738" s="556">
        <f t="shared" si="1132"/>
        <v>12.92</v>
      </c>
      <c r="K5738" s="556">
        <f t="shared" si="1132"/>
        <v>7.41</v>
      </c>
      <c r="L5738" s="556">
        <f t="shared" si="1132"/>
        <v>19.474999999999998</v>
      </c>
      <c r="M5738" s="556"/>
      <c r="N5738" s="556"/>
      <c r="O5738" s="546"/>
    </row>
    <row r="5739" spans="1:15" ht="15" thickBot="1" x14ac:dyDescent="0.4">
      <c r="A5739" s="121" t="s">
        <v>18</v>
      </c>
      <c r="B5739" s="544">
        <f>AVERAGE(B5728:B5737)</f>
        <v>36.775999999999996</v>
      </c>
      <c r="C5739" s="544">
        <f t="shared" ref="C5739:L5739" si="1133">AVERAGE(C5728:C5737)</f>
        <v>34.171999999999997</v>
      </c>
      <c r="D5739" s="544">
        <f t="shared" si="1133"/>
        <v>33.451000000000001</v>
      </c>
      <c r="E5739" s="544">
        <f t="shared" si="1133"/>
        <v>38.06</v>
      </c>
      <c r="F5739" s="544">
        <f t="shared" si="1133"/>
        <v>24.72</v>
      </c>
      <c r="G5739" s="544">
        <f t="shared" si="1133"/>
        <v>76.900000000000006</v>
      </c>
      <c r="H5739" s="544">
        <f t="shared" si="1133"/>
        <v>38.5</v>
      </c>
      <c r="I5739" s="544">
        <f t="shared" si="1133"/>
        <v>7.3</v>
      </c>
      <c r="J5739" s="544">
        <f t="shared" si="1133"/>
        <v>1.292</v>
      </c>
      <c r="K5739" s="544">
        <f t="shared" si="1133"/>
        <v>0.74099999999999999</v>
      </c>
      <c r="L5739" s="544">
        <f t="shared" si="1133"/>
        <v>1.9474999999999998</v>
      </c>
      <c r="M5739" s="544"/>
      <c r="N5739" s="558"/>
      <c r="O5739" s="546"/>
    </row>
    <row r="5740" spans="1:15" ht="15.5" x14ac:dyDescent="0.35">
      <c r="A5740" s="6">
        <v>11</v>
      </c>
      <c r="B5740" s="480">
        <v>31.76</v>
      </c>
      <c r="C5740" s="481">
        <v>32.72</v>
      </c>
      <c r="D5740" s="492">
        <v>32.96</v>
      </c>
      <c r="E5740" s="482">
        <v>36</v>
      </c>
      <c r="F5740" s="482">
        <v>22.6</v>
      </c>
      <c r="G5740" s="481">
        <v>84</v>
      </c>
      <c r="H5740" s="481">
        <v>48</v>
      </c>
      <c r="I5740" s="481">
        <v>1.4</v>
      </c>
      <c r="J5740" s="481">
        <v>1.1100000000000001</v>
      </c>
      <c r="K5740" s="473">
        <v>1.31</v>
      </c>
      <c r="L5740" s="473">
        <f>AVERAGE(J5740:K5740)</f>
        <v>1.21</v>
      </c>
      <c r="M5740" s="477">
        <v>0</v>
      </c>
      <c r="N5740" s="478">
        <v>18.5</v>
      </c>
      <c r="O5740" s="306"/>
    </row>
    <row r="5741" spans="1:15" ht="15.5" x14ac:dyDescent="0.35">
      <c r="A5741" s="2">
        <v>12</v>
      </c>
      <c r="B5741" s="480">
        <v>29.85</v>
      </c>
      <c r="C5741" s="481">
        <v>30.36</v>
      </c>
      <c r="D5741" s="492">
        <v>31.64</v>
      </c>
      <c r="E5741" s="482">
        <v>31.8</v>
      </c>
      <c r="F5741" s="481">
        <v>22.4</v>
      </c>
      <c r="G5741" s="481">
        <v>88</v>
      </c>
      <c r="H5741" s="481">
        <v>64</v>
      </c>
      <c r="I5741" s="481">
        <v>2.66</v>
      </c>
      <c r="J5741" s="481">
        <v>0.73</v>
      </c>
      <c r="K5741" s="480">
        <v>0.69</v>
      </c>
      <c r="L5741" s="473">
        <f t="shared" ref="L5741:L5749" si="1134">AVERAGE(J5741:K5741)</f>
        <v>0.71</v>
      </c>
      <c r="M5741" s="477">
        <v>0</v>
      </c>
      <c r="N5741" s="478">
        <v>0</v>
      </c>
      <c r="O5741" s="306"/>
    </row>
    <row r="5742" spans="1:15" ht="15.5" x14ac:dyDescent="0.35">
      <c r="A5742" s="2">
        <v>13</v>
      </c>
      <c r="B5742" s="481">
        <v>37.840000000000003</v>
      </c>
      <c r="C5742" s="481">
        <v>32.24</v>
      </c>
      <c r="D5742" s="492">
        <v>31.24</v>
      </c>
      <c r="E5742" s="482">
        <v>38.4</v>
      </c>
      <c r="F5742" s="482">
        <v>22.4</v>
      </c>
      <c r="G5742" s="481">
        <v>63</v>
      </c>
      <c r="H5742" s="481">
        <v>37</v>
      </c>
      <c r="I5742" s="481">
        <v>6.94</v>
      </c>
      <c r="J5742" s="481">
        <v>1.1599999999999999</v>
      </c>
      <c r="K5742" s="480">
        <v>0.79</v>
      </c>
      <c r="L5742" s="473">
        <f t="shared" si="1134"/>
        <v>0.97499999999999998</v>
      </c>
      <c r="M5742" s="477">
        <v>0</v>
      </c>
      <c r="N5742" s="478">
        <v>11.7</v>
      </c>
      <c r="O5742" s="306"/>
    </row>
    <row r="5743" spans="1:15" ht="15.5" x14ac:dyDescent="0.35">
      <c r="A5743" s="2">
        <v>14</v>
      </c>
      <c r="B5743" s="480">
        <v>32.36</v>
      </c>
      <c r="C5743" s="480">
        <v>31.08</v>
      </c>
      <c r="D5743" s="492">
        <v>31.72</v>
      </c>
      <c r="E5743" s="482">
        <v>39.4</v>
      </c>
      <c r="F5743" s="482">
        <v>22</v>
      </c>
      <c r="G5743" s="481">
        <v>92</v>
      </c>
      <c r="H5743" s="481">
        <v>49</v>
      </c>
      <c r="I5743" s="480">
        <v>6.66</v>
      </c>
      <c r="J5743" s="481">
        <v>1.19</v>
      </c>
      <c r="K5743" s="480">
        <v>0.3</v>
      </c>
      <c r="L5743" s="473">
        <f t="shared" si="1134"/>
        <v>0.745</v>
      </c>
      <c r="M5743" s="477">
        <v>0</v>
      </c>
      <c r="N5743" s="478">
        <v>0</v>
      </c>
      <c r="O5743" s="306"/>
    </row>
    <row r="5744" spans="1:15" ht="15.5" x14ac:dyDescent="0.35">
      <c r="A5744" s="2">
        <v>15</v>
      </c>
      <c r="B5744" s="480">
        <v>33.64</v>
      </c>
      <c r="C5744" s="482">
        <v>31.4</v>
      </c>
      <c r="D5744" s="492">
        <v>31.48</v>
      </c>
      <c r="E5744" s="482">
        <v>40.200000000000003</v>
      </c>
      <c r="F5744" s="482">
        <v>23.4</v>
      </c>
      <c r="G5744" s="481">
        <v>92</v>
      </c>
      <c r="H5744" s="481">
        <v>40</v>
      </c>
      <c r="I5744" s="481">
        <v>9.58</v>
      </c>
      <c r="J5744" s="481">
        <v>1.1200000000000001</v>
      </c>
      <c r="K5744" s="480">
        <v>0.42</v>
      </c>
      <c r="L5744" s="475">
        <f t="shared" si="1134"/>
        <v>0.77</v>
      </c>
      <c r="M5744" s="477">
        <v>0</v>
      </c>
      <c r="N5744" s="478">
        <v>0</v>
      </c>
      <c r="O5744" s="306"/>
    </row>
    <row r="5745" spans="1:15" ht="15.5" x14ac:dyDescent="0.35">
      <c r="A5745" s="2">
        <v>16</v>
      </c>
      <c r="B5745" s="993">
        <v>33.200000000000003</v>
      </c>
      <c r="C5745" s="481">
        <v>30.72</v>
      </c>
      <c r="D5745" s="492">
        <v>31.12</v>
      </c>
      <c r="E5745" s="482">
        <v>37.6</v>
      </c>
      <c r="F5745" s="481">
        <v>22.2</v>
      </c>
      <c r="G5745" s="481">
        <v>92</v>
      </c>
      <c r="H5745" s="481">
        <v>46</v>
      </c>
      <c r="I5745" s="481">
        <v>8.58</v>
      </c>
      <c r="J5745" s="481">
        <v>1.44</v>
      </c>
      <c r="K5745" s="480">
        <v>0.55000000000000004</v>
      </c>
      <c r="L5745" s="475">
        <f t="shared" si="1134"/>
        <v>0.995</v>
      </c>
      <c r="M5745" s="477">
        <v>0</v>
      </c>
      <c r="N5745" s="478">
        <v>0</v>
      </c>
      <c r="O5745" s="306"/>
    </row>
    <row r="5746" spans="1:15" ht="15.5" x14ac:dyDescent="0.35">
      <c r="A5746" s="2">
        <v>17</v>
      </c>
      <c r="B5746" s="480">
        <v>37.880000000000003</v>
      </c>
      <c r="C5746" s="480">
        <v>32.32</v>
      </c>
      <c r="D5746" s="492">
        <v>31.36</v>
      </c>
      <c r="E5746" s="481">
        <v>39.200000000000003</v>
      </c>
      <c r="F5746" s="482">
        <v>22.8</v>
      </c>
      <c r="G5746" s="481">
        <v>71</v>
      </c>
      <c r="H5746" s="481">
        <v>33</v>
      </c>
      <c r="I5746" s="480">
        <v>9.9</v>
      </c>
      <c r="J5746" s="481">
        <v>1.01</v>
      </c>
      <c r="K5746" s="480">
        <v>0.33</v>
      </c>
      <c r="L5746" s="475">
        <f t="shared" si="1134"/>
        <v>0.67</v>
      </c>
      <c r="M5746" s="477" t="s">
        <v>462</v>
      </c>
      <c r="N5746" s="478" t="s">
        <v>269</v>
      </c>
      <c r="O5746" s="306"/>
    </row>
    <row r="5747" spans="1:15" ht="15.5" x14ac:dyDescent="0.35">
      <c r="A5747" s="2">
        <v>18</v>
      </c>
      <c r="B5747" s="480">
        <v>37.92</v>
      </c>
      <c r="C5747" s="480">
        <v>33.200000000000003</v>
      </c>
      <c r="D5747" s="492">
        <v>32.56</v>
      </c>
      <c r="E5747" s="482">
        <v>40.4</v>
      </c>
      <c r="F5747" s="482">
        <v>22.4</v>
      </c>
      <c r="G5747" s="481">
        <v>92</v>
      </c>
      <c r="H5747" s="481">
        <v>32</v>
      </c>
      <c r="I5747" s="481">
        <v>11.02</v>
      </c>
      <c r="J5747" s="481">
        <v>1.35</v>
      </c>
      <c r="K5747" s="480">
        <v>2.3199999999999998</v>
      </c>
      <c r="L5747" s="475">
        <f t="shared" si="1134"/>
        <v>1.835</v>
      </c>
      <c r="M5747" s="483">
        <v>0</v>
      </c>
      <c r="N5747" s="478">
        <v>9</v>
      </c>
      <c r="O5747" s="306"/>
    </row>
    <row r="5748" spans="1:15" ht="15.5" x14ac:dyDescent="0.35">
      <c r="A5748" s="2">
        <v>19</v>
      </c>
      <c r="B5748" s="481">
        <v>5.16</v>
      </c>
      <c r="C5748" s="481">
        <v>29.44</v>
      </c>
      <c r="D5748" s="492">
        <v>31.52</v>
      </c>
      <c r="E5748" s="482">
        <v>37.200000000000003</v>
      </c>
      <c r="F5748" s="482">
        <v>21.6</v>
      </c>
      <c r="G5748" s="481">
        <v>92</v>
      </c>
      <c r="H5748" s="481">
        <v>65</v>
      </c>
      <c r="I5748" s="480">
        <v>0.5</v>
      </c>
      <c r="J5748" s="480">
        <v>2.2999999999999998</v>
      </c>
      <c r="K5748" s="484">
        <v>0.59</v>
      </c>
      <c r="L5748" s="475">
        <f t="shared" si="1134"/>
        <v>1.4449999999999998</v>
      </c>
      <c r="M5748" s="483">
        <v>0</v>
      </c>
      <c r="N5748" s="478">
        <v>0</v>
      </c>
      <c r="O5748" s="306"/>
    </row>
    <row r="5749" spans="1:15" ht="15.5" x14ac:dyDescent="0.35">
      <c r="A5749" s="3">
        <v>20</v>
      </c>
      <c r="B5749" s="501">
        <v>35.44</v>
      </c>
      <c r="C5749" s="500">
        <v>31.08</v>
      </c>
      <c r="D5749" s="502">
        <v>30.12</v>
      </c>
      <c r="E5749" s="503">
        <v>36.799999999999997</v>
      </c>
      <c r="F5749" s="503">
        <v>21.8</v>
      </c>
      <c r="G5749" s="500">
        <v>92</v>
      </c>
      <c r="H5749" s="500">
        <v>37</v>
      </c>
      <c r="I5749" s="501">
        <v>8.26</v>
      </c>
      <c r="J5749" s="501">
        <v>1</v>
      </c>
      <c r="K5749" s="501">
        <v>0.51</v>
      </c>
      <c r="L5749" s="475">
        <f t="shared" si="1134"/>
        <v>0.755</v>
      </c>
      <c r="M5749" s="483">
        <v>0</v>
      </c>
      <c r="N5749" s="478">
        <v>7.5</v>
      </c>
      <c r="O5749" s="541"/>
    </row>
    <row r="5750" spans="1:15" x14ac:dyDescent="0.35">
      <c r="A5750" s="243" t="s">
        <v>16</v>
      </c>
      <c r="B5750" s="544">
        <f t="shared" ref="B5750:M5750" si="1135">SUM(B5740:B5749)</f>
        <v>315.05</v>
      </c>
      <c r="C5750" s="544">
        <f t="shared" si="1135"/>
        <v>314.55999999999995</v>
      </c>
      <c r="D5750" s="544">
        <f t="shared" si="1135"/>
        <v>315.71999999999997</v>
      </c>
      <c r="E5750" s="544">
        <f t="shared" si="1135"/>
        <v>377</v>
      </c>
      <c r="F5750" s="544">
        <f t="shared" si="1135"/>
        <v>223.60000000000002</v>
      </c>
      <c r="G5750" s="544">
        <f t="shared" si="1135"/>
        <v>858</v>
      </c>
      <c r="H5750" s="544">
        <f t="shared" si="1135"/>
        <v>451</v>
      </c>
      <c r="I5750" s="544">
        <f t="shared" si="1135"/>
        <v>65.5</v>
      </c>
      <c r="J5750" s="544">
        <f t="shared" si="1135"/>
        <v>12.41</v>
      </c>
      <c r="K5750" s="544">
        <f t="shared" si="1135"/>
        <v>7.8099999999999987</v>
      </c>
      <c r="L5750" s="544">
        <f t="shared" si="1135"/>
        <v>10.110000000000001</v>
      </c>
      <c r="M5750" s="545">
        <f t="shared" si="1135"/>
        <v>0</v>
      </c>
      <c r="N5750" s="545"/>
      <c r="O5750" s="546"/>
    </row>
    <row r="5751" spans="1:15" x14ac:dyDescent="0.35">
      <c r="A5751" s="245" t="s">
        <v>18</v>
      </c>
      <c r="B5751" s="545">
        <f>AVERAGE(B5740:B5749)</f>
        <v>31.505000000000003</v>
      </c>
      <c r="C5751" s="545">
        <f t="shared" ref="C5751:L5751" si="1136">AVERAGE(C5740:C5749)</f>
        <v>31.455999999999996</v>
      </c>
      <c r="D5751" s="545">
        <f t="shared" si="1136"/>
        <v>31.571999999999996</v>
      </c>
      <c r="E5751" s="545">
        <f t="shared" si="1136"/>
        <v>37.700000000000003</v>
      </c>
      <c r="F5751" s="545">
        <f t="shared" si="1136"/>
        <v>22.360000000000003</v>
      </c>
      <c r="G5751" s="545">
        <f t="shared" si="1136"/>
        <v>85.8</v>
      </c>
      <c r="H5751" s="545">
        <f t="shared" si="1136"/>
        <v>45.1</v>
      </c>
      <c r="I5751" s="545">
        <f t="shared" si="1136"/>
        <v>6.55</v>
      </c>
      <c r="J5751" s="545">
        <f t="shared" si="1136"/>
        <v>1.2410000000000001</v>
      </c>
      <c r="K5751" s="545">
        <f t="shared" si="1136"/>
        <v>0.78099999999999992</v>
      </c>
      <c r="L5751" s="545">
        <f t="shared" si="1136"/>
        <v>1.0110000000000001</v>
      </c>
      <c r="M5751" s="545">
        <f t="shared" ref="M5751" si="1137">AVERAGE(M5740:M5750)</f>
        <v>0</v>
      </c>
      <c r="N5751" s="545"/>
      <c r="O5751" s="546"/>
    </row>
    <row r="5752" spans="1:15" ht="15.5" x14ac:dyDescent="0.35">
      <c r="A5752" s="7">
        <v>21</v>
      </c>
      <c r="B5752" s="476">
        <v>30.8</v>
      </c>
      <c r="C5752" s="473">
        <v>30.32</v>
      </c>
      <c r="D5752" s="474">
        <v>30.75</v>
      </c>
      <c r="E5752" s="475">
        <v>37.200000000000003</v>
      </c>
      <c r="F5752" s="475">
        <v>21.8</v>
      </c>
      <c r="G5752" s="476">
        <v>92</v>
      </c>
      <c r="H5752" s="476">
        <v>45</v>
      </c>
      <c r="I5752" s="476">
        <v>10.46</v>
      </c>
      <c r="J5752" s="475">
        <v>1.99</v>
      </c>
      <c r="K5752" s="473">
        <v>0.66</v>
      </c>
      <c r="L5752" s="542">
        <f t="shared" ref="L5752:L5761" si="1138">SUM(J5752:K5752)</f>
        <v>2.65</v>
      </c>
      <c r="M5752" s="483">
        <v>0</v>
      </c>
      <c r="N5752" s="478">
        <v>0</v>
      </c>
      <c r="O5752" s="543"/>
    </row>
    <row r="5753" spans="1:15" ht="15.5" x14ac:dyDescent="0.35">
      <c r="A5753" s="8">
        <v>22</v>
      </c>
      <c r="B5753" s="480">
        <v>37.65</v>
      </c>
      <c r="C5753" s="480">
        <v>33.56</v>
      </c>
      <c r="D5753" s="492">
        <v>30.8</v>
      </c>
      <c r="E5753" s="482">
        <v>38.200000000000003</v>
      </c>
      <c r="F5753" s="482">
        <v>21.8</v>
      </c>
      <c r="G5753" s="481">
        <v>92</v>
      </c>
      <c r="H5753" s="481">
        <v>42</v>
      </c>
      <c r="I5753" s="480">
        <v>3.78</v>
      </c>
      <c r="J5753" s="481">
        <v>1.1399999999999999</v>
      </c>
      <c r="K5753" s="481">
        <v>0.98</v>
      </c>
      <c r="L5753" s="542">
        <f t="shared" si="1138"/>
        <v>2.12</v>
      </c>
      <c r="M5753" s="483">
        <v>0</v>
      </c>
      <c r="N5753" s="478">
        <v>7.1</v>
      </c>
      <c r="O5753" s="306"/>
    </row>
    <row r="5754" spans="1:15" ht="15.5" x14ac:dyDescent="0.35">
      <c r="A5754" s="8">
        <v>23</v>
      </c>
      <c r="B5754" s="497">
        <v>31.96</v>
      </c>
      <c r="C5754" s="481">
        <v>31.92</v>
      </c>
      <c r="D5754" s="492">
        <v>31.68</v>
      </c>
      <c r="E5754" s="482">
        <v>36.6</v>
      </c>
      <c r="F5754" s="498">
        <v>21</v>
      </c>
      <c r="G5754" s="481">
        <v>92</v>
      </c>
      <c r="H5754" s="481">
        <v>45</v>
      </c>
      <c r="I5754" s="481">
        <v>5.38</v>
      </c>
      <c r="J5754" s="481">
        <v>1.4</v>
      </c>
      <c r="K5754" s="481">
        <v>0.57999999999999996</v>
      </c>
      <c r="L5754" s="542">
        <f t="shared" si="1138"/>
        <v>1.98</v>
      </c>
      <c r="M5754" s="483">
        <v>0</v>
      </c>
      <c r="N5754" s="478">
        <v>9.6999999999999993</v>
      </c>
      <c r="O5754" s="306"/>
    </row>
    <row r="5755" spans="1:15" ht="15.5" x14ac:dyDescent="0.35">
      <c r="A5755" s="8">
        <v>24</v>
      </c>
      <c r="B5755" s="482">
        <v>31.72</v>
      </c>
      <c r="C5755" s="481">
        <v>30.32</v>
      </c>
      <c r="D5755" s="492">
        <v>30.64</v>
      </c>
      <c r="E5755" s="482">
        <v>34.4</v>
      </c>
      <c r="F5755" s="482">
        <v>21.2</v>
      </c>
      <c r="G5755" s="557">
        <v>92</v>
      </c>
      <c r="H5755" s="481">
        <v>56</v>
      </c>
      <c r="I5755" s="481">
        <v>5.4</v>
      </c>
      <c r="J5755" s="481">
        <v>0.91</v>
      </c>
      <c r="K5755" s="480">
        <v>0.31</v>
      </c>
      <c r="L5755" s="542">
        <f t="shared" si="1138"/>
        <v>1.22</v>
      </c>
      <c r="M5755" s="483">
        <v>0</v>
      </c>
      <c r="N5755" s="478">
        <v>0</v>
      </c>
      <c r="O5755" s="306"/>
    </row>
    <row r="5756" spans="1:15" ht="15.5" x14ac:dyDescent="0.35">
      <c r="A5756" s="8">
        <v>25</v>
      </c>
      <c r="B5756" s="480">
        <v>36.200000000000003</v>
      </c>
      <c r="C5756" s="481">
        <v>32.200000000000003</v>
      </c>
      <c r="D5756" s="492">
        <v>31.28</v>
      </c>
      <c r="E5756" s="482">
        <v>36.4</v>
      </c>
      <c r="F5756" s="482">
        <v>23.8</v>
      </c>
      <c r="G5756" s="481">
        <v>92</v>
      </c>
      <c r="H5756" s="481">
        <v>42</v>
      </c>
      <c r="I5756" s="481">
        <v>6.52</v>
      </c>
      <c r="J5756" s="481">
        <v>1.1299999999999999</v>
      </c>
      <c r="K5756" s="480">
        <v>2.67</v>
      </c>
      <c r="L5756" s="542">
        <f t="shared" si="1138"/>
        <v>3.8</v>
      </c>
      <c r="M5756" s="483">
        <v>0</v>
      </c>
      <c r="N5756" s="478">
        <v>6.3</v>
      </c>
      <c r="O5756" s="306"/>
    </row>
    <row r="5757" spans="1:15" x14ac:dyDescent="0.35">
      <c r="A5757" s="8">
        <v>26</v>
      </c>
      <c r="B5757" s="481">
        <v>30.12</v>
      </c>
      <c r="C5757" s="481">
        <v>30.48</v>
      </c>
      <c r="D5757" s="492">
        <v>31.12</v>
      </c>
      <c r="E5757" s="482">
        <v>35.799999999999997</v>
      </c>
      <c r="F5757" s="481">
        <v>21.4</v>
      </c>
      <c r="G5757" s="481">
        <v>92</v>
      </c>
      <c r="H5757" s="481">
        <v>48</v>
      </c>
      <c r="I5757" s="434">
        <v>5.28</v>
      </c>
      <c r="J5757" s="481">
        <v>1.84</v>
      </c>
      <c r="K5757" s="480">
        <v>0.92</v>
      </c>
      <c r="L5757" s="542">
        <f t="shared" si="1138"/>
        <v>2.7600000000000002</v>
      </c>
      <c r="M5757" s="483">
        <v>0</v>
      </c>
      <c r="N5757" s="169">
        <v>0</v>
      </c>
      <c r="O5757" s="306"/>
    </row>
    <row r="5758" spans="1:15" ht="15.5" x14ac:dyDescent="0.35">
      <c r="A5758" s="8">
        <v>27</v>
      </c>
      <c r="B5758" s="481">
        <v>32.28</v>
      </c>
      <c r="C5758" s="481">
        <v>30.52</v>
      </c>
      <c r="D5758" s="492">
        <v>30.48</v>
      </c>
      <c r="E5758" s="482">
        <v>34.200000000000003</v>
      </c>
      <c r="F5758" s="482">
        <v>22.2</v>
      </c>
      <c r="G5758" s="481">
        <v>93</v>
      </c>
      <c r="H5758" s="481">
        <v>46</v>
      </c>
      <c r="I5758" s="481">
        <v>2.74</v>
      </c>
      <c r="J5758" s="481">
        <v>1.1499999999999999</v>
      </c>
      <c r="K5758" s="480">
        <v>0.79</v>
      </c>
      <c r="L5758" s="542">
        <f t="shared" si="1138"/>
        <v>1.94</v>
      </c>
      <c r="M5758" s="483">
        <v>0</v>
      </c>
      <c r="N5758" s="478">
        <v>30.7</v>
      </c>
      <c r="O5758" s="306"/>
    </row>
    <row r="5759" spans="1:15" ht="15.5" x14ac:dyDescent="0.35">
      <c r="A5759" s="8">
        <v>28</v>
      </c>
      <c r="B5759" s="481">
        <v>31.32</v>
      </c>
      <c r="C5759" s="480">
        <v>29.76</v>
      </c>
      <c r="D5759" s="492">
        <v>30</v>
      </c>
      <c r="E5759" s="482">
        <v>32.799999999999997</v>
      </c>
      <c r="F5759" s="482">
        <v>21</v>
      </c>
      <c r="G5759" s="481">
        <v>92</v>
      </c>
      <c r="H5759" s="481">
        <v>51</v>
      </c>
      <c r="I5759" s="481">
        <v>5.96</v>
      </c>
      <c r="J5759" s="481">
        <v>1.25</v>
      </c>
      <c r="K5759" s="480">
        <v>0.38</v>
      </c>
      <c r="L5759" s="542">
        <f t="shared" si="1138"/>
        <v>1.63</v>
      </c>
      <c r="M5759" s="483">
        <v>0</v>
      </c>
      <c r="N5759" s="478">
        <v>0</v>
      </c>
      <c r="O5759" s="306"/>
    </row>
    <row r="5760" spans="1:15" ht="15.5" x14ac:dyDescent="0.35">
      <c r="A5760" s="8">
        <v>29</v>
      </c>
      <c r="B5760" s="481">
        <v>38.56</v>
      </c>
      <c r="C5760" s="480">
        <v>32.159999999999997</v>
      </c>
      <c r="D5760" s="492">
        <v>30.92</v>
      </c>
      <c r="E5760" s="482">
        <v>36.4</v>
      </c>
      <c r="F5760" s="482">
        <v>22.8</v>
      </c>
      <c r="G5760" s="481">
        <v>92</v>
      </c>
      <c r="H5760" s="481">
        <v>44</v>
      </c>
      <c r="I5760" s="481">
        <v>9.14</v>
      </c>
      <c r="J5760" s="481">
        <v>0.83</v>
      </c>
      <c r="K5760" s="480">
        <v>1</v>
      </c>
      <c r="L5760" s="542">
        <f t="shared" si="1138"/>
        <v>1.83</v>
      </c>
      <c r="M5760" s="483">
        <v>0</v>
      </c>
      <c r="N5760" s="478">
        <v>3</v>
      </c>
      <c r="O5760" s="306"/>
    </row>
    <row r="5761" spans="1:15" ht="15.5" x14ac:dyDescent="0.35">
      <c r="A5761" s="8">
        <v>30</v>
      </c>
      <c r="B5761" s="481">
        <v>32.92</v>
      </c>
      <c r="C5761" s="480">
        <v>31.6</v>
      </c>
      <c r="D5761" s="492">
        <v>31.44</v>
      </c>
      <c r="E5761" s="482">
        <v>35.799999999999997</v>
      </c>
      <c r="F5761" s="482">
        <v>22</v>
      </c>
      <c r="G5761" s="481">
        <v>92</v>
      </c>
      <c r="H5761" s="481">
        <v>45</v>
      </c>
      <c r="I5761" s="481">
        <v>7.88</v>
      </c>
      <c r="J5761" s="481">
        <v>1.19</v>
      </c>
      <c r="K5761" s="480">
        <v>0.36</v>
      </c>
      <c r="L5761" s="542">
        <f t="shared" si="1138"/>
        <v>1.5499999999999998</v>
      </c>
      <c r="M5761" s="483">
        <v>0</v>
      </c>
      <c r="N5761" s="478">
        <v>0</v>
      </c>
      <c r="O5761" s="306"/>
    </row>
    <row r="5762" spans="1:15" x14ac:dyDescent="0.35">
      <c r="A5762" s="243" t="s">
        <v>16</v>
      </c>
      <c r="B5762" s="506">
        <f>SUM(B5752:B5761)</f>
        <v>333.53000000000003</v>
      </c>
      <c r="C5762" s="506">
        <f t="shared" ref="C5762:L5762" si="1139">SUM(C5752:C5761)</f>
        <v>312.84000000000003</v>
      </c>
      <c r="D5762" s="506">
        <f t="shared" si="1139"/>
        <v>309.10999999999996</v>
      </c>
      <c r="E5762" s="506">
        <f t="shared" si="1139"/>
        <v>357.8</v>
      </c>
      <c r="F5762" s="506">
        <f t="shared" si="1139"/>
        <v>219</v>
      </c>
      <c r="G5762" s="506">
        <f t="shared" si="1139"/>
        <v>921</v>
      </c>
      <c r="H5762" s="506">
        <f t="shared" si="1139"/>
        <v>464</v>
      </c>
      <c r="I5762" s="506">
        <f t="shared" si="1139"/>
        <v>62.540000000000006</v>
      </c>
      <c r="J5762" s="506">
        <f t="shared" si="1139"/>
        <v>12.83</v>
      </c>
      <c r="K5762" s="506">
        <f t="shared" si="1139"/>
        <v>8.6499999999999986</v>
      </c>
      <c r="L5762" s="506">
        <f t="shared" si="1139"/>
        <v>21.48</v>
      </c>
      <c r="M5762" s="506"/>
      <c r="N5762" s="506"/>
      <c r="O5762" s="488"/>
    </row>
    <row r="5763" spans="1:15" x14ac:dyDescent="0.35">
      <c r="A5763" s="243" t="s">
        <v>18</v>
      </c>
      <c r="B5763" s="506">
        <f>AVERAGE(B5752:B5761)</f>
        <v>33.353000000000002</v>
      </c>
      <c r="C5763" s="506">
        <f t="shared" ref="C5763:L5763" si="1140">AVERAGE(C5752:C5761)</f>
        <v>31.284000000000002</v>
      </c>
      <c r="D5763" s="506">
        <f t="shared" si="1140"/>
        <v>30.910999999999994</v>
      </c>
      <c r="E5763" s="506">
        <f t="shared" si="1140"/>
        <v>35.78</v>
      </c>
      <c r="F5763" s="506">
        <f t="shared" si="1140"/>
        <v>21.9</v>
      </c>
      <c r="G5763" s="506">
        <f t="shared" si="1140"/>
        <v>92.1</v>
      </c>
      <c r="H5763" s="506">
        <f t="shared" si="1140"/>
        <v>46.4</v>
      </c>
      <c r="I5763" s="506">
        <f t="shared" si="1140"/>
        <v>6.2540000000000004</v>
      </c>
      <c r="J5763" s="506">
        <f t="shared" si="1140"/>
        <v>1.2829999999999999</v>
      </c>
      <c r="K5763" s="506">
        <f t="shared" si="1140"/>
        <v>0.86499999999999988</v>
      </c>
      <c r="L5763" s="506">
        <f t="shared" si="1140"/>
        <v>2.1480000000000001</v>
      </c>
      <c r="M5763" s="506"/>
      <c r="N5763" s="559">
        <f>SUM(N5728:N5762)</f>
        <v>108.02</v>
      </c>
      <c r="O5763" s="488"/>
    </row>
    <row r="5764" spans="1:15" x14ac:dyDescent="0.35">
      <c r="A5764" s="508" t="s">
        <v>20</v>
      </c>
      <c r="B5764" s="507">
        <f>B5762+B5750+B5738</f>
        <v>1016.34</v>
      </c>
      <c r="C5764" s="507">
        <f t="shared" ref="C5764:L5764" si="1141">C5762+C5750+C5738</f>
        <v>969.11999999999989</v>
      </c>
      <c r="D5764" s="507">
        <f t="shared" si="1141"/>
        <v>959.33999999999992</v>
      </c>
      <c r="E5764" s="507">
        <f t="shared" si="1141"/>
        <v>1115.4000000000001</v>
      </c>
      <c r="F5764" s="507">
        <f t="shared" si="1141"/>
        <v>689.8</v>
      </c>
      <c r="G5764" s="507">
        <f t="shared" si="1141"/>
        <v>2548</v>
      </c>
      <c r="H5764" s="507">
        <f t="shared" si="1141"/>
        <v>1300</v>
      </c>
      <c r="I5764" s="507">
        <f t="shared" si="1141"/>
        <v>201.04000000000002</v>
      </c>
      <c r="J5764" s="507">
        <f t="shared" si="1141"/>
        <v>38.160000000000004</v>
      </c>
      <c r="K5764" s="507">
        <f t="shared" si="1141"/>
        <v>23.869999999999997</v>
      </c>
      <c r="L5764" s="507">
        <f t="shared" si="1141"/>
        <v>51.064999999999998</v>
      </c>
      <c r="M5764" s="507"/>
      <c r="N5764" s="507"/>
      <c r="O5764" s="488"/>
    </row>
    <row r="5765" spans="1:15" x14ac:dyDescent="0.35">
      <c r="A5765" s="508" t="s">
        <v>21</v>
      </c>
      <c r="B5765" s="559">
        <f>B5764/30</f>
        <v>33.878</v>
      </c>
      <c r="C5765" s="559">
        <f t="shared" ref="C5765:L5765" si="1142">C5764/30</f>
        <v>32.303999999999995</v>
      </c>
      <c r="D5765" s="559">
        <f t="shared" si="1142"/>
        <v>31.977999999999998</v>
      </c>
      <c r="E5765" s="559">
        <f t="shared" si="1142"/>
        <v>37.18</v>
      </c>
      <c r="F5765" s="559">
        <f t="shared" si="1142"/>
        <v>22.993333333333332</v>
      </c>
      <c r="G5765" s="559">
        <f t="shared" si="1142"/>
        <v>84.933333333333337</v>
      </c>
      <c r="H5765" s="559">
        <f t="shared" si="1142"/>
        <v>43.333333333333336</v>
      </c>
      <c r="I5765" s="559">
        <f t="shared" si="1142"/>
        <v>6.7013333333333343</v>
      </c>
      <c r="J5765" s="559">
        <f t="shared" si="1142"/>
        <v>1.272</v>
      </c>
      <c r="K5765" s="559">
        <f t="shared" si="1142"/>
        <v>0.79566666666666663</v>
      </c>
      <c r="L5765" s="559">
        <f t="shared" si="1142"/>
        <v>1.7021666666666666</v>
      </c>
      <c r="M5765" s="559"/>
      <c r="N5765" s="559"/>
      <c r="O5765" s="488"/>
    </row>
    <row r="5767" spans="1:15" ht="20.5" x14ac:dyDescent="0.35">
      <c r="A5767" s="1646" t="s">
        <v>501</v>
      </c>
      <c r="B5767" s="1646"/>
      <c r="C5767" s="1646"/>
      <c r="D5767" s="1646"/>
      <c r="E5767" s="1646"/>
      <c r="F5767" s="1646"/>
      <c r="G5767" s="1646"/>
      <c r="H5767" s="1646"/>
      <c r="I5767" s="1646"/>
      <c r="J5767" s="1646"/>
      <c r="K5767" s="1646"/>
      <c r="L5767" s="1646"/>
      <c r="M5767" s="1646"/>
      <c r="N5767" s="1646"/>
      <c r="O5767" s="1646"/>
    </row>
    <row r="5768" spans="1:15" ht="15" customHeight="1" x14ac:dyDescent="0.35">
      <c r="A5768" s="1498" t="s">
        <v>1</v>
      </c>
      <c r="B5768" s="1482" t="s">
        <v>23</v>
      </c>
      <c r="C5768" s="1484"/>
      <c r="D5768" s="1483"/>
      <c r="E5768" s="1482" t="s">
        <v>24</v>
      </c>
      <c r="F5768" s="1483"/>
      <c r="G5768" s="1482" t="s">
        <v>4</v>
      </c>
      <c r="H5768" s="1483"/>
      <c r="I5768" s="24"/>
      <c r="J5768" s="1443"/>
      <c r="K5768" s="1444"/>
      <c r="L5768" s="1445"/>
      <c r="M5768" s="24" t="s">
        <v>237</v>
      </c>
      <c r="N5768" s="1645" t="s">
        <v>235</v>
      </c>
      <c r="O5768" s="1629" t="s">
        <v>191</v>
      </c>
    </row>
    <row r="5769" spans="1:15" ht="28" x14ac:dyDescent="0.35">
      <c r="A5769" s="1498"/>
      <c r="B5769" s="24">
        <v>0.05</v>
      </c>
      <c r="C5769" s="24">
        <v>0.1</v>
      </c>
      <c r="D5769" s="24">
        <v>0.2</v>
      </c>
      <c r="E5769" s="24" t="s">
        <v>9</v>
      </c>
      <c r="F5769" s="24" t="s">
        <v>10</v>
      </c>
      <c r="G5769" s="24" t="s">
        <v>9</v>
      </c>
      <c r="H5769" s="24" t="s">
        <v>10</v>
      </c>
      <c r="I5769" s="24" t="s">
        <v>12</v>
      </c>
      <c r="J5769" s="25" t="s">
        <v>13</v>
      </c>
      <c r="K5769" s="25" t="s">
        <v>14</v>
      </c>
      <c r="L5769" s="25" t="s">
        <v>15</v>
      </c>
      <c r="M5769" s="25" t="s">
        <v>236</v>
      </c>
      <c r="N5769" s="1614"/>
      <c r="O5769" s="1630"/>
    </row>
    <row r="5770" spans="1:15" ht="15.5" x14ac:dyDescent="0.35">
      <c r="A5770" s="6">
        <v>1</v>
      </c>
      <c r="B5770" s="473">
        <v>37.200000000000003</v>
      </c>
      <c r="C5770" s="473">
        <v>32.520000000000003</v>
      </c>
      <c r="D5770" s="474">
        <v>31.5</v>
      </c>
      <c r="E5770" s="475">
        <v>35.4</v>
      </c>
      <c r="F5770" s="475">
        <v>22.8</v>
      </c>
      <c r="G5770" s="476">
        <v>92</v>
      </c>
      <c r="H5770" s="476">
        <v>44</v>
      </c>
      <c r="I5770" s="476">
        <v>6.38</v>
      </c>
      <c r="J5770" s="473">
        <v>0.92</v>
      </c>
      <c r="K5770" s="476">
        <v>0.68</v>
      </c>
      <c r="L5770" s="475">
        <f>AVERAGE(J5770:K5770)</f>
        <v>0.8</v>
      </c>
      <c r="M5770" s="477">
        <v>0</v>
      </c>
      <c r="N5770" s="478">
        <v>0</v>
      </c>
      <c r="O5770" s="479"/>
    </row>
    <row r="5771" spans="1:15" ht="15.5" x14ac:dyDescent="0.35">
      <c r="A5771" s="2">
        <v>2</v>
      </c>
      <c r="B5771" s="480">
        <v>37.68</v>
      </c>
      <c r="C5771" s="481">
        <v>33.28</v>
      </c>
      <c r="D5771" s="474">
        <v>32.36</v>
      </c>
      <c r="E5771" s="482">
        <v>37</v>
      </c>
      <c r="F5771" s="482">
        <v>23.2</v>
      </c>
      <c r="G5771" s="481">
        <v>80</v>
      </c>
      <c r="H5771" s="481">
        <v>41</v>
      </c>
      <c r="I5771" s="481">
        <v>5.86</v>
      </c>
      <c r="J5771" s="481">
        <v>0.99</v>
      </c>
      <c r="K5771" s="481">
        <v>0.85</v>
      </c>
      <c r="L5771" s="475">
        <f t="shared" ref="L5771:L5779" si="1143">AVERAGE(J5771:K5771)</f>
        <v>0.91999999999999993</v>
      </c>
      <c r="M5771" s="477">
        <v>0</v>
      </c>
      <c r="N5771" s="478">
        <v>7.5</v>
      </c>
      <c r="O5771" s="306"/>
    </row>
    <row r="5772" spans="1:15" ht="15.5" x14ac:dyDescent="0.35">
      <c r="A5772" s="2">
        <v>3</v>
      </c>
      <c r="B5772" s="480">
        <v>34.119999999999997</v>
      </c>
      <c r="C5772" s="480">
        <v>32.64</v>
      </c>
      <c r="D5772" s="474">
        <v>32.44</v>
      </c>
      <c r="E5772" s="482">
        <v>35.6</v>
      </c>
      <c r="F5772" s="482">
        <v>23</v>
      </c>
      <c r="G5772" s="481">
        <v>92</v>
      </c>
      <c r="H5772" s="481">
        <v>47</v>
      </c>
      <c r="I5772" s="481">
        <v>3.92</v>
      </c>
      <c r="J5772" s="480">
        <v>0.84</v>
      </c>
      <c r="K5772" s="480">
        <v>0.86</v>
      </c>
      <c r="L5772" s="475">
        <f t="shared" si="1143"/>
        <v>0.85</v>
      </c>
      <c r="M5772" s="477">
        <v>0</v>
      </c>
      <c r="N5772" s="478">
        <v>0</v>
      </c>
      <c r="O5772" s="306"/>
    </row>
    <row r="5773" spans="1:15" ht="15.5" x14ac:dyDescent="0.35">
      <c r="A5773" s="2">
        <v>4</v>
      </c>
      <c r="B5773" s="480">
        <v>38.36</v>
      </c>
      <c r="C5773" s="482">
        <v>33.4</v>
      </c>
      <c r="D5773" s="474">
        <v>32.32</v>
      </c>
      <c r="E5773" s="482">
        <v>36.4</v>
      </c>
      <c r="F5773" s="482">
        <v>23.4</v>
      </c>
      <c r="G5773" s="481">
        <v>88</v>
      </c>
      <c r="H5773" s="481">
        <v>36</v>
      </c>
      <c r="I5773" s="481">
        <v>6.9</v>
      </c>
      <c r="J5773" s="481">
        <v>0.83</v>
      </c>
      <c r="K5773" s="480">
        <v>0.69</v>
      </c>
      <c r="L5773" s="475">
        <f t="shared" si="1143"/>
        <v>0.76</v>
      </c>
      <c r="M5773" s="477">
        <v>0</v>
      </c>
      <c r="N5773" s="478">
        <v>1.5</v>
      </c>
      <c r="O5773" s="306"/>
    </row>
    <row r="5774" spans="1:15" ht="15.5" x14ac:dyDescent="0.35">
      <c r="A5774" s="2">
        <v>5</v>
      </c>
      <c r="B5774" s="473">
        <v>35.86</v>
      </c>
      <c r="C5774" s="473">
        <v>33.28</v>
      </c>
      <c r="D5774" s="474">
        <v>32.840000000000003</v>
      </c>
      <c r="E5774" s="475">
        <v>37.4</v>
      </c>
      <c r="F5774" s="475">
        <v>21.8</v>
      </c>
      <c r="G5774" s="476">
        <v>88</v>
      </c>
      <c r="H5774" s="476">
        <v>44</v>
      </c>
      <c r="I5774" s="476">
        <v>7.48</v>
      </c>
      <c r="J5774" s="473">
        <v>0.92</v>
      </c>
      <c r="K5774" s="476">
        <v>0.43</v>
      </c>
      <c r="L5774" s="475">
        <f t="shared" si="1143"/>
        <v>0.67500000000000004</v>
      </c>
      <c r="M5774" s="477">
        <v>0</v>
      </c>
      <c r="N5774" s="478">
        <v>0</v>
      </c>
      <c r="O5774" s="306"/>
    </row>
    <row r="5775" spans="1:15" ht="15.5" x14ac:dyDescent="0.35">
      <c r="A5775" s="2">
        <v>6</v>
      </c>
      <c r="B5775" s="480">
        <v>39.28</v>
      </c>
      <c r="C5775" s="480">
        <v>33.840000000000003</v>
      </c>
      <c r="D5775" s="474">
        <v>33.24</v>
      </c>
      <c r="E5775" s="482">
        <v>40</v>
      </c>
      <c r="F5775" s="482">
        <v>21.8</v>
      </c>
      <c r="G5775" s="481">
        <v>88</v>
      </c>
      <c r="H5775" s="481">
        <v>37</v>
      </c>
      <c r="I5775" s="481">
        <v>7.22</v>
      </c>
      <c r="J5775" s="480">
        <v>0.88</v>
      </c>
      <c r="K5775" s="480">
        <v>0.69</v>
      </c>
      <c r="L5775" s="475">
        <f t="shared" si="1143"/>
        <v>0.78499999999999992</v>
      </c>
      <c r="M5775" s="477">
        <v>0</v>
      </c>
      <c r="N5775" s="478">
        <v>8</v>
      </c>
      <c r="O5775" s="306"/>
    </row>
    <row r="5776" spans="1:15" ht="15.5" x14ac:dyDescent="0.35">
      <c r="A5776" s="2">
        <v>7</v>
      </c>
      <c r="B5776" s="480">
        <v>34.880000000000003</v>
      </c>
      <c r="C5776" s="480">
        <v>33.32</v>
      </c>
      <c r="D5776" s="474">
        <v>33.159999999999997</v>
      </c>
      <c r="E5776" s="482">
        <v>40</v>
      </c>
      <c r="F5776" s="482">
        <v>22</v>
      </c>
      <c r="G5776" s="481">
        <v>92</v>
      </c>
      <c r="H5776" s="481">
        <v>39</v>
      </c>
      <c r="I5776" s="481">
        <v>7.76</v>
      </c>
      <c r="J5776" s="481">
        <v>0.91</v>
      </c>
      <c r="K5776" s="480">
        <v>0.32</v>
      </c>
      <c r="L5776" s="475">
        <f t="shared" si="1143"/>
        <v>0.61499999999999999</v>
      </c>
      <c r="M5776" s="477">
        <v>11</v>
      </c>
      <c r="N5776" s="478">
        <v>0</v>
      </c>
      <c r="O5776" s="306"/>
    </row>
    <row r="5777" spans="1:15" ht="15.5" x14ac:dyDescent="0.35">
      <c r="A5777" s="2">
        <v>8</v>
      </c>
      <c r="B5777" s="480">
        <v>38.08</v>
      </c>
      <c r="C5777" s="480">
        <v>33.72</v>
      </c>
      <c r="D5777" s="474">
        <v>33.159999999999997</v>
      </c>
      <c r="E5777" s="482">
        <v>38.6</v>
      </c>
      <c r="F5777" s="482">
        <v>23.2</v>
      </c>
      <c r="G5777" s="481">
        <v>88</v>
      </c>
      <c r="H5777" s="481">
        <v>41</v>
      </c>
      <c r="I5777" s="481">
        <v>3.32</v>
      </c>
      <c r="J5777" s="481">
        <v>1.01</v>
      </c>
      <c r="K5777" s="481">
        <v>0.56000000000000005</v>
      </c>
      <c r="L5777" s="475">
        <f t="shared" si="1143"/>
        <v>0.78500000000000003</v>
      </c>
      <c r="M5777" s="477">
        <v>9</v>
      </c>
      <c r="N5777" s="478">
        <v>4.0999999999999996</v>
      </c>
      <c r="O5777" s="306"/>
    </row>
    <row r="5778" spans="1:15" ht="15.5" x14ac:dyDescent="0.35">
      <c r="A5778" s="2">
        <v>9</v>
      </c>
      <c r="B5778" s="480">
        <v>35.36</v>
      </c>
      <c r="C5778" s="481">
        <v>33.28</v>
      </c>
      <c r="D5778" s="474">
        <v>32.880000000000003</v>
      </c>
      <c r="E5778" s="482">
        <v>38.6</v>
      </c>
      <c r="F5778" s="481">
        <v>23</v>
      </c>
      <c r="G5778" s="481">
        <v>96</v>
      </c>
      <c r="H5778" s="481">
        <v>40</v>
      </c>
      <c r="I5778" s="481">
        <v>3.8</v>
      </c>
      <c r="J5778" s="480">
        <v>0.88</v>
      </c>
      <c r="K5778" s="481">
        <v>0.28999999999999998</v>
      </c>
      <c r="L5778" s="475">
        <f t="shared" si="1143"/>
        <v>0.58499999999999996</v>
      </c>
      <c r="M5778" s="477">
        <v>9</v>
      </c>
      <c r="N5778" s="478">
        <v>3.8</v>
      </c>
      <c r="O5778" s="306"/>
    </row>
    <row r="5779" spans="1:15" ht="16" thickBot="1" x14ac:dyDescent="0.4">
      <c r="A5779" s="3">
        <v>10</v>
      </c>
      <c r="B5779" s="480">
        <v>34.840000000000003</v>
      </c>
      <c r="C5779" s="481">
        <v>32.799999999999997</v>
      </c>
      <c r="D5779" s="474">
        <v>32.840000000000003</v>
      </c>
      <c r="E5779" s="482">
        <v>38.200000000000003</v>
      </c>
      <c r="F5779" s="482">
        <v>23.2</v>
      </c>
      <c r="G5779" s="481">
        <v>96</v>
      </c>
      <c r="H5779" s="481">
        <v>40</v>
      </c>
      <c r="I5779" s="481">
        <v>6.78</v>
      </c>
      <c r="J5779" s="481">
        <v>0.96</v>
      </c>
      <c r="K5779" s="480">
        <v>0.72</v>
      </c>
      <c r="L5779" s="475">
        <f t="shared" si="1143"/>
        <v>0.84</v>
      </c>
      <c r="M5779" s="477">
        <v>6.3</v>
      </c>
      <c r="N5779" s="478">
        <v>8</v>
      </c>
      <c r="O5779" s="306"/>
    </row>
    <row r="5780" spans="1:15" ht="15" thickBot="1" x14ac:dyDescent="0.4">
      <c r="A5780" s="16" t="s">
        <v>16</v>
      </c>
      <c r="B5780" s="556">
        <f>SUM(B5770:B5779)</f>
        <v>365.66000000000008</v>
      </c>
      <c r="C5780" s="556">
        <f t="shared" ref="C5780:L5780" si="1144">SUM(C5770:C5779)</f>
        <v>332.08</v>
      </c>
      <c r="D5780" s="556">
        <f t="shared" si="1144"/>
        <v>326.74</v>
      </c>
      <c r="E5780" s="556">
        <f t="shared" si="1144"/>
        <v>377.20000000000005</v>
      </c>
      <c r="F5780" s="556">
        <f t="shared" si="1144"/>
        <v>227.39999999999998</v>
      </c>
      <c r="G5780" s="556">
        <f t="shared" si="1144"/>
        <v>900</v>
      </c>
      <c r="H5780" s="556">
        <f t="shared" si="1144"/>
        <v>409</v>
      </c>
      <c r="I5780" s="556">
        <f t="shared" si="1144"/>
        <v>59.42</v>
      </c>
      <c r="J5780" s="556">
        <f t="shared" si="1144"/>
        <v>9.14</v>
      </c>
      <c r="K5780" s="556">
        <f t="shared" si="1144"/>
        <v>6.09</v>
      </c>
      <c r="L5780" s="556">
        <f t="shared" si="1144"/>
        <v>7.6150000000000002</v>
      </c>
      <c r="M5780" s="556"/>
      <c r="N5780" s="556"/>
      <c r="O5780" s="546"/>
    </row>
    <row r="5781" spans="1:15" ht="15" thickBot="1" x14ac:dyDescent="0.4">
      <c r="A5781" s="121" t="s">
        <v>18</v>
      </c>
      <c r="B5781" s="544">
        <f>AVERAGE(B5770:B5779)</f>
        <v>36.56600000000001</v>
      </c>
      <c r="C5781" s="544">
        <f t="shared" ref="C5781:L5781" si="1145">AVERAGE(C5770:C5779)</f>
        <v>33.207999999999998</v>
      </c>
      <c r="D5781" s="544">
        <f t="shared" si="1145"/>
        <v>32.673999999999999</v>
      </c>
      <c r="E5781" s="544">
        <f t="shared" si="1145"/>
        <v>37.720000000000006</v>
      </c>
      <c r="F5781" s="544">
        <f t="shared" si="1145"/>
        <v>22.74</v>
      </c>
      <c r="G5781" s="544">
        <f t="shared" si="1145"/>
        <v>90</v>
      </c>
      <c r="H5781" s="544">
        <f t="shared" si="1145"/>
        <v>40.9</v>
      </c>
      <c r="I5781" s="544">
        <f t="shared" si="1145"/>
        <v>5.9420000000000002</v>
      </c>
      <c r="J5781" s="544">
        <f t="shared" si="1145"/>
        <v>0.91400000000000003</v>
      </c>
      <c r="K5781" s="544">
        <f t="shared" si="1145"/>
        <v>0.60899999999999999</v>
      </c>
      <c r="L5781" s="544">
        <f t="shared" si="1145"/>
        <v>0.76150000000000007</v>
      </c>
      <c r="M5781" s="544"/>
      <c r="N5781" s="558"/>
      <c r="O5781" s="546"/>
    </row>
    <row r="5782" spans="1:15" ht="15.5" x14ac:dyDescent="0.35">
      <c r="A5782" s="6">
        <v>11</v>
      </c>
      <c r="B5782" s="480">
        <v>31.52</v>
      </c>
      <c r="C5782" s="481">
        <v>31.2</v>
      </c>
      <c r="D5782" s="492">
        <v>32.119999999999997</v>
      </c>
      <c r="E5782" s="482">
        <v>39.200000000000003</v>
      </c>
      <c r="F5782" s="482">
        <v>21.4</v>
      </c>
      <c r="G5782" s="481">
        <v>96</v>
      </c>
      <c r="H5782" s="481">
        <v>55</v>
      </c>
      <c r="I5782" s="481">
        <v>4.88</v>
      </c>
      <c r="J5782" s="481">
        <v>1.08</v>
      </c>
      <c r="K5782" s="473">
        <v>0.48</v>
      </c>
      <c r="L5782" s="473">
        <f>AVERAGE(J5782:K5782)</f>
        <v>0.78</v>
      </c>
      <c r="M5782" s="477">
        <v>2.2999999999999998</v>
      </c>
      <c r="N5782" s="478">
        <v>2.4</v>
      </c>
      <c r="O5782" s="306"/>
    </row>
    <row r="5783" spans="1:15" ht="15.5" x14ac:dyDescent="0.35">
      <c r="A5783" s="2">
        <v>12</v>
      </c>
      <c r="B5783" s="480">
        <v>34.44</v>
      </c>
      <c r="C5783" s="481">
        <v>31.72</v>
      </c>
      <c r="D5783" s="492">
        <v>31.64</v>
      </c>
      <c r="E5783" s="482">
        <v>36.200000000000003</v>
      </c>
      <c r="F5783" s="481">
        <v>22.8</v>
      </c>
      <c r="G5783" s="481">
        <v>96</v>
      </c>
      <c r="H5783" s="481">
        <v>48</v>
      </c>
      <c r="I5783" s="557">
        <v>8.7200000000000006</v>
      </c>
      <c r="J5783" s="481">
        <v>0.84</v>
      </c>
      <c r="K5783" s="480">
        <v>0.49</v>
      </c>
      <c r="L5783" s="473">
        <f t="shared" ref="L5783:L5791" si="1146">AVERAGE(J5783:K5783)</f>
        <v>0.66500000000000004</v>
      </c>
      <c r="M5783" s="477">
        <v>4.3</v>
      </c>
      <c r="N5783" s="478">
        <v>2.5</v>
      </c>
      <c r="O5783" s="306"/>
    </row>
    <row r="5784" spans="1:15" ht="15.5" x14ac:dyDescent="0.35">
      <c r="A5784" s="2">
        <v>13</v>
      </c>
      <c r="B5784" s="481">
        <v>35.08</v>
      </c>
      <c r="C5784" s="481">
        <v>31.88</v>
      </c>
      <c r="D5784" s="492">
        <v>31.64</v>
      </c>
      <c r="E5784" s="482">
        <v>37.4</v>
      </c>
      <c r="F5784" s="482">
        <v>20.6</v>
      </c>
      <c r="G5784" s="481">
        <v>96</v>
      </c>
      <c r="H5784" s="481">
        <v>51</v>
      </c>
      <c r="I5784" s="481">
        <v>5.0999999999999996</v>
      </c>
      <c r="J5784" s="481">
        <v>1.1299999999999999</v>
      </c>
      <c r="K5784" s="480">
        <v>0.2</v>
      </c>
      <c r="L5784" s="473">
        <f t="shared" si="1146"/>
        <v>0.66499999999999992</v>
      </c>
      <c r="M5784" s="477">
        <v>9.3000000000000007</v>
      </c>
      <c r="N5784" s="478">
        <v>0</v>
      </c>
      <c r="O5784" s="306"/>
    </row>
    <row r="5785" spans="1:15" ht="15.5" x14ac:dyDescent="0.35">
      <c r="A5785" s="2">
        <v>14</v>
      </c>
      <c r="B5785" s="480">
        <v>39</v>
      </c>
      <c r="C5785" s="480">
        <v>33.28</v>
      </c>
      <c r="D5785" s="492">
        <v>32.72</v>
      </c>
      <c r="E5785" s="482">
        <v>39</v>
      </c>
      <c r="F5785" s="482">
        <v>19.399999999999999</v>
      </c>
      <c r="G5785" s="481">
        <v>92</v>
      </c>
      <c r="H5785" s="481">
        <v>41</v>
      </c>
      <c r="I5785" s="480">
        <v>6.86</v>
      </c>
      <c r="J5785" s="481">
        <v>0.92</v>
      </c>
      <c r="K5785" s="480">
        <v>0.45</v>
      </c>
      <c r="L5785" s="473">
        <f t="shared" si="1146"/>
        <v>0.68500000000000005</v>
      </c>
      <c r="M5785" s="477">
        <v>10</v>
      </c>
      <c r="N5785" s="478">
        <v>0</v>
      </c>
      <c r="O5785" s="306"/>
    </row>
    <row r="5786" spans="1:15" ht="15.5" x14ac:dyDescent="0.35">
      <c r="A5786" s="2">
        <v>15</v>
      </c>
      <c r="B5786" s="480">
        <v>39.119999999999997</v>
      </c>
      <c r="C5786" s="482">
        <v>33.56</v>
      </c>
      <c r="D5786" s="492">
        <v>33.119999999999997</v>
      </c>
      <c r="E5786" s="482">
        <v>40</v>
      </c>
      <c r="F5786" s="482">
        <v>22</v>
      </c>
      <c r="G5786" s="481">
        <v>92</v>
      </c>
      <c r="H5786" s="481">
        <v>44</v>
      </c>
      <c r="I5786" s="481">
        <v>9.1199999999999992</v>
      </c>
      <c r="J5786" s="481">
        <v>0.82</v>
      </c>
      <c r="K5786" s="480">
        <v>0.98</v>
      </c>
      <c r="L5786" s="473">
        <f t="shared" si="1146"/>
        <v>0.89999999999999991</v>
      </c>
      <c r="M5786" s="477">
        <v>7</v>
      </c>
      <c r="N5786" s="478">
        <v>16</v>
      </c>
      <c r="O5786" s="306"/>
    </row>
    <row r="5787" spans="1:15" ht="15.5" x14ac:dyDescent="0.35">
      <c r="A5787" s="2">
        <v>16</v>
      </c>
      <c r="B5787" s="993">
        <v>32.44</v>
      </c>
      <c r="C5787" s="481">
        <v>31.4</v>
      </c>
      <c r="D5787" s="492">
        <v>31.88</v>
      </c>
      <c r="E5787" s="482">
        <v>37.6</v>
      </c>
      <c r="F5787" s="481">
        <v>22.2</v>
      </c>
      <c r="G5787" s="481">
        <v>96</v>
      </c>
      <c r="H5787" s="481">
        <v>50</v>
      </c>
      <c r="I5787" s="481">
        <v>6.24</v>
      </c>
      <c r="J5787" s="481">
        <v>0.75</v>
      </c>
      <c r="K5787" s="480">
        <v>0.44</v>
      </c>
      <c r="L5787" s="473">
        <f t="shared" si="1146"/>
        <v>0.59499999999999997</v>
      </c>
      <c r="M5787" s="477">
        <v>4.3</v>
      </c>
      <c r="N5787" s="478">
        <v>0</v>
      </c>
      <c r="O5787" s="306"/>
    </row>
    <row r="5788" spans="1:15" ht="15.5" x14ac:dyDescent="0.35">
      <c r="A5788" s="2">
        <v>17</v>
      </c>
      <c r="B5788" s="480">
        <v>36</v>
      </c>
      <c r="C5788" s="480">
        <v>31.92</v>
      </c>
      <c r="D5788" s="492">
        <v>31.92</v>
      </c>
      <c r="E5788" s="481">
        <v>36.200000000000003</v>
      </c>
      <c r="F5788" s="482">
        <v>22</v>
      </c>
      <c r="G5788" s="481">
        <v>96</v>
      </c>
      <c r="H5788" s="481">
        <v>42</v>
      </c>
      <c r="I5788" s="480">
        <v>5.76</v>
      </c>
      <c r="J5788" s="481">
        <v>0.99</v>
      </c>
      <c r="K5788" s="480">
        <v>0.22</v>
      </c>
      <c r="L5788" s="473">
        <f t="shared" si="1146"/>
        <v>0.60499999999999998</v>
      </c>
      <c r="M5788" s="477">
        <v>9</v>
      </c>
      <c r="N5788" s="478">
        <v>0</v>
      </c>
      <c r="O5788" s="306"/>
    </row>
    <row r="5789" spans="1:15" ht="15.5" x14ac:dyDescent="0.35">
      <c r="A5789" s="2">
        <v>18</v>
      </c>
      <c r="B5789" s="480">
        <v>36.72</v>
      </c>
      <c r="C5789" s="480">
        <v>32.68</v>
      </c>
      <c r="D5789" s="492">
        <v>32.32</v>
      </c>
      <c r="E5789" s="482">
        <v>37</v>
      </c>
      <c r="F5789" s="482">
        <v>22.8</v>
      </c>
      <c r="G5789" s="481">
        <v>96</v>
      </c>
      <c r="H5789" s="481">
        <v>48</v>
      </c>
      <c r="I5789" s="481">
        <v>6.4</v>
      </c>
      <c r="J5789" s="481">
        <v>1.02</v>
      </c>
      <c r="K5789" s="480">
        <v>0.44</v>
      </c>
      <c r="L5789" s="473">
        <f t="shared" si="1146"/>
        <v>0.73</v>
      </c>
      <c r="M5789" s="483">
        <v>9</v>
      </c>
      <c r="N5789" s="478">
        <v>4.2</v>
      </c>
      <c r="O5789" s="306"/>
    </row>
    <row r="5790" spans="1:15" ht="15.5" x14ac:dyDescent="0.35">
      <c r="A5790" s="2">
        <v>19</v>
      </c>
      <c r="B5790" s="481">
        <v>33.96</v>
      </c>
      <c r="C5790" s="481">
        <v>32.6</v>
      </c>
      <c r="D5790" s="492">
        <v>32.64</v>
      </c>
      <c r="E5790" s="482">
        <v>36</v>
      </c>
      <c r="F5790" s="482">
        <v>22.2</v>
      </c>
      <c r="G5790" s="481">
        <v>92</v>
      </c>
      <c r="H5790" s="481">
        <v>52</v>
      </c>
      <c r="I5790" s="480">
        <v>4</v>
      </c>
      <c r="J5790" s="480">
        <v>1.05</v>
      </c>
      <c r="K5790" s="484">
        <v>1.18</v>
      </c>
      <c r="L5790" s="473">
        <f t="shared" si="1146"/>
        <v>1.115</v>
      </c>
      <c r="M5790" s="483">
        <v>8</v>
      </c>
      <c r="N5790" s="478">
        <v>25.6</v>
      </c>
      <c r="O5790" s="306"/>
    </row>
    <row r="5791" spans="1:15" ht="15.5" x14ac:dyDescent="0.35">
      <c r="A5791" s="3">
        <v>20</v>
      </c>
      <c r="B5791" s="501">
        <v>32.24</v>
      </c>
      <c r="C5791" s="500">
        <v>31</v>
      </c>
      <c r="D5791" s="502">
        <v>31.68</v>
      </c>
      <c r="E5791" s="503">
        <v>38</v>
      </c>
      <c r="F5791" s="503">
        <v>20.6</v>
      </c>
      <c r="G5791" s="500">
        <v>96</v>
      </c>
      <c r="H5791" s="500">
        <v>55</v>
      </c>
      <c r="I5791" s="501">
        <v>2.7</v>
      </c>
      <c r="J5791" s="501">
        <v>1.05</v>
      </c>
      <c r="K5791" s="501">
        <v>0.83</v>
      </c>
      <c r="L5791" s="473">
        <f t="shared" si="1146"/>
        <v>0.94</v>
      </c>
      <c r="M5791" s="483">
        <v>4.3</v>
      </c>
      <c r="N5791" s="478">
        <v>32.4</v>
      </c>
      <c r="O5791" s="541"/>
    </row>
    <row r="5792" spans="1:15" x14ac:dyDescent="0.35">
      <c r="A5792" s="243" t="s">
        <v>16</v>
      </c>
      <c r="B5792" s="544">
        <f>SUM(B5782:B5791)</f>
        <v>350.52</v>
      </c>
      <c r="C5792" s="544">
        <f>SUM(C5782:C5791)</f>
        <v>321.24</v>
      </c>
      <c r="D5792" s="544">
        <f t="shared" ref="D5792:L5792" si="1147">SUM(D5782:D5791)</f>
        <v>321.68</v>
      </c>
      <c r="E5792" s="544">
        <f t="shared" si="1147"/>
        <v>376.6</v>
      </c>
      <c r="F5792" s="544">
        <f t="shared" si="1147"/>
        <v>216</v>
      </c>
      <c r="G5792" s="544">
        <f t="shared" si="1147"/>
        <v>948</v>
      </c>
      <c r="H5792" s="544">
        <f t="shared" si="1147"/>
        <v>486</v>
      </c>
      <c r="I5792" s="544">
        <f t="shared" si="1147"/>
        <v>59.78</v>
      </c>
      <c r="J5792" s="544">
        <f t="shared" si="1147"/>
        <v>9.6500000000000021</v>
      </c>
      <c r="K5792" s="544">
        <f t="shared" si="1147"/>
        <v>5.71</v>
      </c>
      <c r="L5792" s="544">
        <f t="shared" si="1147"/>
        <v>7.68</v>
      </c>
      <c r="M5792" s="545"/>
      <c r="N5792" s="545"/>
      <c r="O5792" s="546"/>
    </row>
    <row r="5793" spans="1:15" x14ac:dyDescent="0.35">
      <c r="A5793" s="245" t="s">
        <v>18</v>
      </c>
      <c r="B5793" s="545">
        <f>AVERAGE(B5782:B5791)</f>
        <v>35.052</v>
      </c>
      <c r="C5793" s="545">
        <f>AVERAGE(C5782:C5791)</f>
        <v>32.124000000000002</v>
      </c>
      <c r="D5793" s="545">
        <f t="shared" ref="D5793:L5793" si="1148">AVERAGE(D5782:D5791)</f>
        <v>32.167999999999999</v>
      </c>
      <c r="E5793" s="545">
        <f t="shared" si="1148"/>
        <v>37.660000000000004</v>
      </c>
      <c r="F5793" s="545">
        <f t="shared" si="1148"/>
        <v>21.6</v>
      </c>
      <c r="G5793" s="545">
        <f t="shared" si="1148"/>
        <v>94.8</v>
      </c>
      <c r="H5793" s="545">
        <f t="shared" si="1148"/>
        <v>48.6</v>
      </c>
      <c r="I5793" s="545">
        <f t="shared" si="1148"/>
        <v>5.9779999999999998</v>
      </c>
      <c r="J5793" s="545">
        <f t="shared" si="1148"/>
        <v>0.96500000000000019</v>
      </c>
      <c r="K5793" s="545">
        <f t="shared" si="1148"/>
        <v>0.57099999999999995</v>
      </c>
      <c r="L5793" s="545">
        <f t="shared" si="1148"/>
        <v>0.76800000000000002</v>
      </c>
      <c r="M5793" s="545"/>
      <c r="N5793" s="545"/>
      <c r="O5793" s="546"/>
    </row>
    <row r="5794" spans="1:15" ht="15.5" x14ac:dyDescent="0.35">
      <c r="A5794" s="7">
        <v>21</v>
      </c>
      <c r="B5794" s="476">
        <v>35.56</v>
      </c>
      <c r="C5794" s="473">
        <v>30.32</v>
      </c>
      <c r="D5794" s="474">
        <v>30.56</v>
      </c>
      <c r="E5794" s="475">
        <v>36</v>
      </c>
      <c r="F5794" s="475">
        <v>21</v>
      </c>
      <c r="G5794" s="476">
        <v>96</v>
      </c>
      <c r="H5794" s="476">
        <v>52</v>
      </c>
      <c r="I5794" s="476">
        <v>6.18</v>
      </c>
      <c r="J5794" s="475">
        <v>1.18</v>
      </c>
      <c r="K5794" s="473">
        <v>0.24</v>
      </c>
      <c r="L5794" s="542">
        <f>AVERAGE(J5794:K5794)</f>
        <v>0.71</v>
      </c>
      <c r="M5794" s="483">
        <v>7.3</v>
      </c>
      <c r="N5794" s="478">
        <v>0</v>
      </c>
      <c r="O5794" s="543"/>
    </row>
    <row r="5795" spans="1:15" ht="15.5" x14ac:dyDescent="0.35">
      <c r="A5795" s="8">
        <v>22</v>
      </c>
      <c r="B5795" s="480">
        <v>36.520000000000003</v>
      </c>
      <c r="C5795" s="480">
        <v>31.44</v>
      </c>
      <c r="D5795" s="492">
        <v>31.12</v>
      </c>
      <c r="E5795" s="482">
        <v>35.200000000000003</v>
      </c>
      <c r="F5795" s="482">
        <v>22</v>
      </c>
      <c r="G5795" s="481">
        <v>96</v>
      </c>
      <c r="H5795" s="481">
        <v>52</v>
      </c>
      <c r="I5795" s="480">
        <v>7.1</v>
      </c>
      <c r="J5795" s="481">
        <v>0.89</v>
      </c>
      <c r="K5795" s="481">
        <v>0.31</v>
      </c>
      <c r="L5795" s="542">
        <f t="shared" ref="L5795:L5797" si="1149">AVERAGE(J5795:K5795)</f>
        <v>0.6</v>
      </c>
      <c r="M5795" s="483">
        <v>10</v>
      </c>
      <c r="N5795" s="478">
        <v>0</v>
      </c>
      <c r="O5795" s="306"/>
    </row>
    <row r="5796" spans="1:15" ht="15.5" x14ac:dyDescent="0.35">
      <c r="A5796" s="8">
        <v>23</v>
      </c>
      <c r="B5796" s="497">
        <v>38.520000000000003</v>
      </c>
      <c r="C5796" s="481">
        <v>32.08</v>
      </c>
      <c r="D5796" s="492">
        <v>31.88</v>
      </c>
      <c r="E5796" s="482">
        <v>37</v>
      </c>
      <c r="F5796" s="498">
        <v>22.4</v>
      </c>
      <c r="G5796" s="481">
        <v>96</v>
      </c>
      <c r="H5796" s="481">
        <v>48</v>
      </c>
      <c r="I5796" s="481">
        <v>7.12</v>
      </c>
      <c r="J5796" s="481">
        <v>0.83</v>
      </c>
      <c r="K5796" s="481">
        <v>0.34</v>
      </c>
      <c r="L5796" s="542">
        <f t="shared" si="1149"/>
        <v>0.58499999999999996</v>
      </c>
      <c r="M5796" s="483">
        <v>8.3000000000000007</v>
      </c>
      <c r="N5796" s="478">
        <v>0</v>
      </c>
      <c r="O5796" s="306"/>
    </row>
    <row r="5797" spans="1:15" ht="15.5" x14ac:dyDescent="0.35">
      <c r="A5797" s="8">
        <v>24</v>
      </c>
      <c r="B5797" s="482">
        <v>28.56</v>
      </c>
      <c r="C5797" s="481">
        <v>30.24</v>
      </c>
      <c r="D5797" s="492">
        <v>31.36</v>
      </c>
      <c r="E5797" s="482">
        <v>36</v>
      </c>
      <c r="F5797" s="482">
        <v>22.2</v>
      </c>
      <c r="G5797" s="557">
        <v>96</v>
      </c>
      <c r="H5797" s="481">
        <v>62</v>
      </c>
      <c r="I5797" s="481">
        <v>3.34</v>
      </c>
      <c r="J5797" s="481">
        <v>1.46</v>
      </c>
      <c r="K5797" s="480">
        <v>0.67</v>
      </c>
      <c r="L5797" s="542">
        <f t="shared" si="1149"/>
        <v>1.0649999999999999</v>
      </c>
      <c r="M5797" s="483">
        <v>4</v>
      </c>
      <c r="N5797" s="478">
        <v>30.4</v>
      </c>
      <c r="O5797" s="306"/>
    </row>
    <row r="5798" spans="1:15" ht="15.5" x14ac:dyDescent="0.35">
      <c r="A5798" s="8">
        <v>25</v>
      </c>
      <c r="B5798" s="480">
        <v>31.08</v>
      </c>
      <c r="C5798" s="481">
        <v>29.4</v>
      </c>
      <c r="D5798" s="492">
        <v>30.4</v>
      </c>
      <c r="E5798" s="482">
        <v>34</v>
      </c>
      <c r="F5798" s="482">
        <v>20.8</v>
      </c>
      <c r="G5798" s="481">
        <v>96</v>
      </c>
      <c r="H5798" s="481">
        <v>53</v>
      </c>
      <c r="I5798" s="481">
        <v>5.98</v>
      </c>
      <c r="J5798" s="481">
        <v>1.1200000000000001</v>
      </c>
      <c r="K5798" s="480">
        <v>0.2</v>
      </c>
      <c r="L5798" s="542">
        <f>SUM(J5798:K5798)</f>
        <v>1.32</v>
      </c>
      <c r="M5798" s="483">
        <v>3.3</v>
      </c>
      <c r="N5798" s="478">
        <v>0</v>
      </c>
      <c r="O5798" s="306"/>
    </row>
    <row r="5799" spans="1:15" ht="15.5" x14ac:dyDescent="0.35">
      <c r="A5799" s="8">
        <v>26</v>
      </c>
      <c r="B5799" s="481">
        <v>36.08</v>
      </c>
      <c r="C5799" s="481">
        <v>31.24</v>
      </c>
      <c r="D5799" s="492">
        <v>30.44</v>
      </c>
      <c r="E5799" s="482">
        <v>36.200000000000003</v>
      </c>
      <c r="F5799" s="481">
        <v>22.4</v>
      </c>
      <c r="G5799" s="481">
        <v>96</v>
      </c>
      <c r="H5799" s="481">
        <v>48</v>
      </c>
      <c r="I5799" s="434">
        <v>3.62</v>
      </c>
      <c r="J5799" s="481">
        <v>0.77</v>
      </c>
      <c r="K5799" s="480">
        <v>0.83</v>
      </c>
      <c r="L5799" s="542">
        <f t="shared" ref="L5799:L5804" si="1150">SUM(J5799:K5799)</f>
        <v>1.6</v>
      </c>
      <c r="M5799" s="483">
        <v>9.3000000000000007</v>
      </c>
      <c r="N5799" s="478">
        <v>16.600000000000001</v>
      </c>
      <c r="O5799" s="306"/>
    </row>
    <row r="5800" spans="1:15" ht="15.5" x14ac:dyDescent="0.35">
      <c r="A5800" s="8">
        <v>27</v>
      </c>
      <c r="B5800" s="481">
        <v>33.28</v>
      </c>
      <c r="C5800" s="481">
        <v>31.08</v>
      </c>
      <c r="D5800" s="492">
        <v>31</v>
      </c>
      <c r="E5800" s="482">
        <v>36.4</v>
      </c>
      <c r="F5800" s="482">
        <v>21</v>
      </c>
      <c r="G5800" s="481">
        <v>96</v>
      </c>
      <c r="H5800" s="481">
        <v>63</v>
      </c>
      <c r="I5800" s="481">
        <v>4.5199999999999996</v>
      </c>
      <c r="J5800" s="481">
        <v>0.96</v>
      </c>
      <c r="K5800" s="480">
        <v>1.06</v>
      </c>
      <c r="L5800" s="542">
        <f t="shared" si="1150"/>
        <v>2.02</v>
      </c>
      <c r="M5800" s="483">
        <v>3</v>
      </c>
      <c r="N5800" s="478">
        <v>42.7</v>
      </c>
      <c r="O5800" s="306"/>
    </row>
    <row r="5801" spans="1:15" ht="15.5" x14ac:dyDescent="0.35">
      <c r="A5801" s="8">
        <v>28</v>
      </c>
      <c r="B5801" s="481">
        <v>30.76</v>
      </c>
      <c r="C5801" s="480">
        <v>29.52</v>
      </c>
      <c r="D5801" s="492">
        <v>30.08</v>
      </c>
      <c r="E5801" s="482">
        <v>34.4</v>
      </c>
      <c r="F5801" s="482">
        <v>21</v>
      </c>
      <c r="G5801" s="481">
        <v>96</v>
      </c>
      <c r="H5801" s="481">
        <v>63</v>
      </c>
      <c r="I5801" s="481">
        <v>6.22</v>
      </c>
      <c r="J5801" s="481">
        <v>1.43</v>
      </c>
      <c r="K5801" s="480">
        <v>0.2</v>
      </c>
      <c r="L5801" s="542">
        <f t="shared" si="1150"/>
        <v>1.63</v>
      </c>
      <c r="M5801" s="483">
        <v>6.3</v>
      </c>
      <c r="N5801" s="478">
        <v>1.6</v>
      </c>
      <c r="O5801" s="306"/>
    </row>
    <row r="5802" spans="1:15" ht="15.5" x14ac:dyDescent="0.35">
      <c r="A5802" s="8">
        <v>29</v>
      </c>
      <c r="B5802" s="481">
        <v>30.52</v>
      </c>
      <c r="C5802" s="480">
        <v>29.88</v>
      </c>
      <c r="D5802" s="492">
        <v>30.16</v>
      </c>
      <c r="E5802" s="482">
        <v>36</v>
      </c>
      <c r="F5802" s="482">
        <v>21.2</v>
      </c>
      <c r="G5802" s="481">
        <v>92</v>
      </c>
      <c r="H5802" s="481">
        <v>58</v>
      </c>
      <c r="I5802" s="481">
        <v>2.04</v>
      </c>
      <c r="J5802" s="481">
        <v>1.62</v>
      </c>
      <c r="K5802" s="480">
        <v>0.77</v>
      </c>
      <c r="L5802" s="542">
        <f t="shared" si="1150"/>
        <v>2.39</v>
      </c>
      <c r="M5802" s="483">
        <v>6.3</v>
      </c>
      <c r="N5802" s="478">
        <v>50.8</v>
      </c>
      <c r="O5802" s="306"/>
    </row>
    <row r="5803" spans="1:15" ht="15.5" x14ac:dyDescent="0.35">
      <c r="A5803" s="8">
        <v>30</v>
      </c>
      <c r="B5803" s="481">
        <v>30.88</v>
      </c>
      <c r="C5803" s="480">
        <v>29.28</v>
      </c>
      <c r="D5803" s="492">
        <v>29.8</v>
      </c>
      <c r="E5803" s="482">
        <v>33.200000000000003</v>
      </c>
      <c r="F5803" s="482">
        <v>21</v>
      </c>
      <c r="G5803" s="481">
        <v>96</v>
      </c>
      <c r="H5803" s="481">
        <v>59</v>
      </c>
      <c r="I5803" s="481">
        <v>6.28</v>
      </c>
      <c r="J5803" s="481">
        <v>0.7</v>
      </c>
      <c r="K5803" s="480">
        <v>0.34</v>
      </c>
      <c r="L5803" s="542">
        <f t="shared" si="1150"/>
        <v>1.04</v>
      </c>
      <c r="M5803" s="483">
        <v>5</v>
      </c>
      <c r="N5803" s="478">
        <v>0</v>
      </c>
      <c r="O5803" s="306"/>
    </row>
    <row r="5804" spans="1:15" ht="15.5" x14ac:dyDescent="0.35">
      <c r="A5804" s="8">
        <v>31</v>
      </c>
      <c r="B5804" s="481">
        <v>30.59</v>
      </c>
      <c r="C5804" s="480">
        <v>29.3</v>
      </c>
      <c r="D5804" s="492">
        <v>29.74</v>
      </c>
      <c r="E5804" s="482">
        <v>36.200000000000003</v>
      </c>
      <c r="F5804" s="482">
        <v>21.8</v>
      </c>
      <c r="G5804" s="481">
        <v>96</v>
      </c>
      <c r="H5804" s="481">
        <v>56</v>
      </c>
      <c r="I5804" s="481">
        <v>5.4</v>
      </c>
      <c r="J5804" s="481">
        <v>1.2</v>
      </c>
      <c r="K5804" s="480">
        <v>0.28000000000000003</v>
      </c>
      <c r="L5804" s="542">
        <f t="shared" si="1150"/>
        <v>1.48</v>
      </c>
      <c r="M5804" s="483">
        <v>5</v>
      </c>
      <c r="N5804" s="478">
        <v>8.6</v>
      </c>
      <c r="O5804" s="306"/>
    </row>
    <row r="5805" spans="1:15" x14ac:dyDescent="0.35">
      <c r="A5805" s="243" t="s">
        <v>16</v>
      </c>
      <c r="B5805" s="560">
        <f>SUM(B5794:B5804)</f>
        <v>362.34999999999997</v>
      </c>
      <c r="C5805" s="560">
        <f t="shared" ref="C5805:K5805" si="1151">SUM(C5794:C5804)</f>
        <v>333.78000000000003</v>
      </c>
      <c r="D5805" s="560">
        <f t="shared" si="1151"/>
        <v>336.54</v>
      </c>
      <c r="E5805" s="560">
        <f t="shared" si="1151"/>
        <v>390.59999999999997</v>
      </c>
      <c r="F5805" s="560">
        <f t="shared" si="1151"/>
        <v>236.8</v>
      </c>
      <c r="G5805" s="560">
        <f t="shared" si="1151"/>
        <v>1052</v>
      </c>
      <c r="H5805" s="560">
        <f t="shared" si="1151"/>
        <v>614</v>
      </c>
      <c r="I5805" s="560">
        <f t="shared" si="1151"/>
        <v>57.8</v>
      </c>
      <c r="J5805" s="560">
        <f t="shared" si="1151"/>
        <v>12.16</v>
      </c>
      <c r="K5805" s="560">
        <f t="shared" si="1151"/>
        <v>5.24</v>
      </c>
      <c r="L5805" s="560">
        <f>SUM(L5794:L5804)</f>
        <v>14.440000000000001</v>
      </c>
      <c r="M5805" s="506"/>
      <c r="N5805" s="506"/>
      <c r="O5805" s="488"/>
    </row>
    <row r="5806" spans="1:15" x14ac:dyDescent="0.35">
      <c r="A5806" s="243" t="s">
        <v>18</v>
      </c>
      <c r="B5806" s="560">
        <f>AVERAGE(B5794:B5804)</f>
        <v>32.940909090909088</v>
      </c>
      <c r="C5806" s="560">
        <f t="shared" ref="C5806:K5806" si="1152">AVERAGE(C5794:C5804)</f>
        <v>30.343636363636367</v>
      </c>
      <c r="D5806" s="560">
        <f t="shared" si="1152"/>
        <v>30.594545454545457</v>
      </c>
      <c r="E5806" s="560">
        <f t="shared" si="1152"/>
        <v>35.509090909090908</v>
      </c>
      <c r="F5806" s="560">
        <f t="shared" si="1152"/>
        <v>21.527272727272727</v>
      </c>
      <c r="G5806" s="560">
        <f t="shared" si="1152"/>
        <v>95.63636363636364</v>
      </c>
      <c r="H5806" s="560">
        <f t="shared" si="1152"/>
        <v>55.81818181818182</v>
      </c>
      <c r="I5806" s="560">
        <f t="shared" si="1152"/>
        <v>5.254545454545454</v>
      </c>
      <c r="J5806" s="560">
        <f t="shared" si="1152"/>
        <v>1.1054545454545455</v>
      </c>
      <c r="K5806" s="560">
        <f t="shared" si="1152"/>
        <v>0.47636363636363638</v>
      </c>
      <c r="L5806" s="560">
        <f>AVERAGE(L5794:L5804)</f>
        <v>1.3127272727272727</v>
      </c>
      <c r="M5806" s="506"/>
      <c r="N5806" s="559"/>
      <c r="O5806" s="488"/>
    </row>
    <row r="5807" spans="1:15" x14ac:dyDescent="0.35">
      <c r="A5807" s="508" t="s">
        <v>20</v>
      </c>
      <c r="B5807" s="507">
        <f>B5805+B5792+B5780</f>
        <v>1078.53</v>
      </c>
      <c r="C5807" s="507">
        <f t="shared" ref="C5807:L5807" si="1153">C5805+C5792+C5780</f>
        <v>987.09999999999991</v>
      </c>
      <c r="D5807" s="507">
        <f t="shared" si="1153"/>
        <v>984.96</v>
      </c>
      <c r="E5807" s="507">
        <f t="shared" si="1153"/>
        <v>1144.4000000000001</v>
      </c>
      <c r="F5807" s="507">
        <f t="shared" si="1153"/>
        <v>680.2</v>
      </c>
      <c r="G5807" s="507">
        <f t="shared" si="1153"/>
        <v>2900</v>
      </c>
      <c r="H5807" s="507">
        <f t="shared" si="1153"/>
        <v>1509</v>
      </c>
      <c r="I5807" s="507">
        <f t="shared" si="1153"/>
        <v>177</v>
      </c>
      <c r="J5807" s="507">
        <f t="shared" si="1153"/>
        <v>30.950000000000003</v>
      </c>
      <c r="K5807" s="507">
        <f t="shared" si="1153"/>
        <v>17.04</v>
      </c>
      <c r="L5807" s="507">
        <f t="shared" si="1153"/>
        <v>29.734999999999999</v>
      </c>
      <c r="M5807" s="507"/>
      <c r="N5807" s="507">
        <f>SUM(N5770:N5806)</f>
        <v>266.7</v>
      </c>
      <c r="O5807" s="488"/>
    </row>
    <row r="5808" spans="1:15" x14ac:dyDescent="0.35">
      <c r="A5808" s="508" t="s">
        <v>21</v>
      </c>
      <c r="B5808" s="559">
        <f>B5807/31</f>
        <v>34.791290322580643</v>
      </c>
      <c r="C5808" s="559">
        <f t="shared" ref="C5808:L5808" si="1154">C5807/31</f>
        <v>31.841935483870966</v>
      </c>
      <c r="D5808" s="559">
        <f t="shared" si="1154"/>
        <v>31.772903225806452</v>
      </c>
      <c r="E5808" s="559">
        <f t="shared" si="1154"/>
        <v>36.91612903225807</v>
      </c>
      <c r="F5808" s="559">
        <f t="shared" si="1154"/>
        <v>21.941935483870971</v>
      </c>
      <c r="G5808" s="559">
        <f t="shared" si="1154"/>
        <v>93.548387096774192</v>
      </c>
      <c r="H5808" s="559">
        <f t="shared" si="1154"/>
        <v>48.677419354838712</v>
      </c>
      <c r="I5808" s="559">
        <f t="shared" si="1154"/>
        <v>5.709677419354839</v>
      </c>
      <c r="J5808" s="559">
        <f t="shared" si="1154"/>
        <v>0.99838709677419368</v>
      </c>
      <c r="K5808" s="559">
        <f t="shared" si="1154"/>
        <v>0.54967741935483871</v>
      </c>
      <c r="L5808" s="559">
        <f t="shared" si="1154"/>
        <v>0.95919354838709681</v>
      </c>
      <c r="M5808" s="559">
        <v>6.82</v>
      </c>
      <c r="N5808" s="559"/>
      <c r="O5808" s="488"/>
    </row>
    <row r="5810" spans="1:15" ht="20.5" x14ac:dyDescent="0.35">
      <c r="A5810" s="1646" t="s">
        <v>255</v>
      </c>
      <c r="B5810" s="1646"/>
      <c r="C5810" s="1646"/>
      <c r="D5810" s="1646"/>
      <c r="E5810" s="1646"/>
      <c r="F5810" s="1646"/>
      <c r="G5810" s="1646"/>
      <c r="H5810" s="1646"/>
      <c r="I5810" s="1646"/>
      <c r="J5810" s="1646"/>
      <c r="K5810" s="1646"/>
      <c r="L5810" s="1646"/>
      <c r="M5810" s="1646"/>
      <c r="N5810" s="1646"/>
      <c r="O5810" s="1646"/>
    </row>
    <row r="5811" spans="1:15" ht="15" customHeight="1" x14ac:dyDescent="0.35">
      <c r="A5811" s="1498" t="s">
        <v>1</v>
      </c>
      <c r="B5811" s="1482" t="s">
        <v>23</v>
      </c>
      <c r="C5811" s="1484"/>
      <c r="D5811" s="1483"/>
      <c r="E5811" s="1482" t="s">
        <v>24</v>
      </c>
      <c r="F5811" s="1483"/>
      <c r="G5811" s="1482" t="s">
        <v>4</v>
      </c>
      <c r="H5811" s="1483"/>
      <c r="I5811" s="24"/>
      <c r="J5811" s="1443"/>
      <c r="K5811" s="1444"/>
      <c r="L5811" s="1445"/>
      <c r="M5811" s="24" t="s">
        <v>237</v>
      </c>
      <c r="N5811" s="1645" t="s">
        <v>235</v>
      </c>
      <c r="O5811" s="1629" t="s">
        <v>191</v>
      </c>
    </row>
    <row r="5812" spans="1:15" ht="28" x14ac:dyDescent="0.35">
      <c r="A5812" s="1498"/>
      <c r="B5812" s="24">
        <v>0.05</v>
      </c>
      <c r="C5812" s="24">
        <v>0.1</v>
      </c>
      <c r="D5812" s="24">
        <v>0.2</v>
      </c>
      <c r="E5812" s="24" t="s">
        <v>9</v>
      </c>
      <c r="F5812" s="24" t="s">
        <v>10</v>
      </c>
      <c r="G5812" s="24" t="s">
        <v>9</v>
      </c>
      <c r="H5812" s="24" t="s">
        <v>10</v>
      </c>
      <c r="I5812" s="24" t="s">
        <v>12</v>
      </c>
      <c r="J5812" s="25" t="s">
        <v>13</v>
      </c>
      <c r="K5812" s="25" t="s">
        <v>14</v>
      </c>
      <c r="L5812" s="25" t="s">
        <v>15</v>
      </c>
      <c r="M5812" s="25" t="s">
        <v>236</v>
      </c>
      <c r="N5812" s="1614"/>
      <c r="O5812" s="1630"/>
    </row>
    <row r="5813" spans="1:15" ht="15.5" x14ac:dyDescent="0.35">
      <c r="A5813" s="6">
        <v>1</v>
      </c>
      <c r="B5813" s="473">
        <v>32.200000000000003</v>
      </c>
      <c r="C5813" s="473">
        <v>30.48</v>
      </c>
      <c r="D5813" s="474">
        <v>30.56</v>
      </c>
      <c r="E5813" s="475">
        <v>33.200000000000003</v>
      </c>
      <c r="F5813" s="475">
        <v>21.4</v>
      </c>
      <c r="G5813" s="476">
        <v>96</v>
      </c>
      <c r="H5813" s="476">
        <v>57</v>
      </c>
      <c r="I5813" s="476">
        <v>5.4</v>
      </c>
      <c r="J5813" s="473">
        <v>1.19</v>
      </c>
      <c r="K5813" s="476">
        <v>0.59</v>
      </c>
      <c r="L5813" s="475">
        <f>AVERAGE(J5813:K5813)</f>
        <v>0.8899999999999999</v>
      </c>
      <c r="M5813" s="477">
        <v>6</v>
      </c>
      <c r="N5813" s="478">
        <v>0</v>
      </c>
      <c r="O5813" s="479"/>
    </row>
    <row r="5814" spans="1:15" ht="15.5" x14ac:dyDescent="0.35">
      <c r="A5814" s="2">
        <v>2</v>
      </c>
      <c r="B5814" s="480">
        <v>28.72</v>
      </c>
      <c r="C5814" s="481">
        <v>29.48</v>
      </c>
      <c r="D5814" s="474">
        <v>29.96</v>
      </c>
      <c r="E5814" s="482">
        <v>33.4</v>
      </c>
      <c r="F5814" s="482">
        <v>21.6</v>
      </c>
      <c r="G5814" s="481">
        <v>96</v>
      </c>
      <c r="H5814" s="481">
        <v>74</v>
      </c>
      <c r="I5814" s="481">
        <v>3.02</v>
      </c>
      <c r="J5814" s="481">
        <v>0.79</v>
      </c>
      <c r="K5814" s="481">
        <v>0.25</v>
      </c>
      <c r="L5814" s="475">
        <f>AVERAGE(J5814:K5814)</f>
        <v>0.52</v>
      </c>
      <c r="M5814" s="477">
        <v>3</v>
      </c>
      <c r="N5814" s="478">
        <v>8.6</v>
      </c>
      <c r="O5814" s="306"/>
    </row>
    <row r="5815" spans="1:15" ht="15.5" x14ac:dyDescent="0.35">
      <c r="A5815" s="2">
        <v>3</v>
      </c>
      <c r="B5815" s="480">
        <v>30.8</v>
      </c>
      <c r="C5815" s="480">
        <v>29.28</v>
      </c>
      <c r="D5815" s="474">
        <v>29.52</v>
      </c>
      <c r="E5815" s="482">
        <v>32.6</v>
      </c>
      <c r="F5815" s="482">
        <v>22.2</v>
      </c>
      <c r="G5815" s="481">
        <v>96</v>
      </c>
      <c r="H5815" s="481">
        <v>63</v>
      </c>
      <c r="I5815" s="481">
        <v>2.92</v>
      </c>
      <c r="J5815" s="480">
        <v>0.5</v>
      </c>
      <c r="K5815" s="480">
        <v>0.48</v>
      </c>
      <c r="L5815" s="475">
        <f>AVERAGE(J5815:K5815)</f>
        <v>0.49</v>
      </c>
      <c r="M5815" s="477">
        <v>1.3</v>
      </c>
      <c r="N5815" s="478">
        <v>33.6</v>
      </c>
      <c r="O5815" s="306"/>
    </row>
    <row r="5816" spans="1:15" ht="15.5" x14ac:dyDescent="0.35">
      <c r="A5816" s="2">
        <v>4</v>
      </c>
      <c r="B5816" s="480">
        <v>26.24</v>
      </c>
      <c r="C5816" s="482">
        <v>27.48</v>
      </c>
      <c r="D5816" s="474">
        <v>28.72</v>
      </c>
      <c r="E5816" s="482">
        <v>30.2</v>
      </c>
      <c r="F5816" s="482">
        <v>21</v>
      </c>
      <c r="G5816" s="481">
        <v>96</v>
      </c>
      <c r="H5816" s="481">
        <v>68</v>
      </c>
      <c r="I5816" s="481">
        <v>4.72</v>
      </c>
      <c r="J5816" s="481">
        <v>0.72</v>
      </c>
      <c r="K5816" s="480">
        <v>0.94</v>
      </c>
      <c r="L5816" s="475">
        <f t="shared" ref="L5816:L5822" si="1155">AVERAGE(J5816:K5816)</f>
        <v>0.83</v>
      </c>
      <c r="M5816" s="477">
        <v>3</v>
      </c>
      <c r="N5816" s="478">
        <v>0</v>
      </c>
      <c r="O5816" s="306"/>
    </row>
    <row r="5817" spans="1:15" ht="15.5" x14ac:dyDescent="0.35">
      <c r="A5817" s="2">
        <v>5</v>
      </c>
      <c r="B5817" s="473">
        <v>30.28</v>
      </c>
      <c r="C5817" s="473">
        <v>28.24</v>
      </c>
      <c r="D5817" s="474">
        <v>28.44</v>
      </c>
      <c r="E5817" s="475">
        <v>32.200000000000003</v>
      </c>
      <c r="F5817" s="475">
        <v>21.2</v>
      </c>
      <c r="G5817" s="476">
        <v>92</v>
      </c>
      <c r="H5817" s="476">
        <v>67</v>
      </c>
      <c r="I5817" s="476">
        <v>3.8</v>
      </c>
      <c r="J5817" s="473">
        <v>0.97</v>
      </c>
      <c r="K5817" s="476">
        <v>0.24</v>
      </c>
      <c r="L5817" s="475">
        <f t="shared" si="1155"/>
        <v>0.60499999999999998</v>
      </c>
      <c r="M5817" s="477">
        <v>1.3</v>
      </c>
      <c r="N5817" s="478">
        <v>0</v>
      </c>
      <c r="O5817" s="306"/>
    </row>
    <row r="5818" spans="1:15" ht="15.5" x14ac:dyDescent="0.35">
      <c r="A5818" s="2">
        <v>6</v>
      </c>
      <c r="B5818" s="480">
        <v>29.04</v>
      </c>
      <c r="C5818" s="480">
        <v>28.4</v>
      </c>
      <c r="D5818" s="474">
        <v>28.64</v>
      </c>
      <c r="E5818" s="482">
        <v>33.200000000000003</v>
      </c>
      <c r="F5818" s="482">
        <v>21.4</v>
      </c>
      <c r="G5818" s="481">
        <v>96</v>
      </c>
      <c r="H5818" s="481">
        <v>74</v>
      </c>
      <c r="I5818" s="481">
        <v>1.54</v>
      </c>
      <c r="J5818" s="480">
        <v>0.67</v>
      </c>
      <c r="K5818" s="480">
        <v>0.1</v>
      </c>
      <c r="L5818" s="475">
        <f t="shared" si="1155"/>
        <v>0.38500000000000001</v>
      </c>
      <c r="M5818" s="477">
        <v>1</v>
      </c>
      <c r="N5818" s="478">
        <v>0</v>
      </c>
      <c r="O5818" s="306"/>
    </row>
    <row r="5819" spans="1:15" ht="15.5" x14ac:dyDescent="0.35">
      <c r="A5819" s="2">
        <v>7</v>
      </c>
      <c r="B5819" s="480">
        <v>35.119999999999997</v>
      </c>
      <c r="C5819" s="480">
        <v>30</v>
      </c>
      <c r="D5819" s="474">
        <v>28.92</v>
      </c>
      <c r="E5819" s="482">
        <v>34.6</v>
      </c>
      <c r="F5819" s="482">
        <v>21.2</v>
      </c>
      <c r="G5819" s="481">
        <v>96</v>
      </c>
      <c r="H5819" s="481">
        <v>54</v>
      </c>
      <c r="I5819" s="481">
        <v>5.22</v>
      </c>
      <c r="J5819" s="481">
        <v>0.87</v>
      </c>
      <c r="K5819" s="480">
        <v>0.48</v>
      </c>
      <c r="L5819" s="475">
        <f t="shared" si="1155"/>
        <v>0.67500000000000004</v>
      </c>
      <c r="M5819" s="477">
        <v>10</v>
      </c>
      <c r="N5819" s="478">
        <v>30.2</v>
      </c>
      <c r="O5819" s="306"/>
    </row>
    <row r="5820" spans="1:15" ht="15.5" x14ac:dyDescent="0.35">
      <c r="A5820" s="2">
        <v>8</v>
      </c>
      <c r="B5820" s="480">
        <v>28.24</v>
      </c>
      <c r="C5820" s="480">
        <v>28.36</v>
      </c>
      <c r="D5820" s="474">
        <v>29.08</v>
      </c>
      <c r="E5820" s="482">
        <v>34.4</v>
      </c>
      <c r="F5820" s="482">
        <v>20.8</v>
      </c>
      <c r="G5820" s="481">
        <v>96</v>
      </c>
      <c r="H5820" s="481">
        <v>63</v>
      </c>
      <c r="I5820" s="481">
        <v>1.74</v>
      </c>
      <c r="J5820" s="481">
        <v>0.91</v>
      </c>
      <c r="K5820" s="481">
        <v>0.26</v>
      </c>
      <c r="L5820" s="475">
        <f t="shared" si="1155"/>
        <v>0.58499999999999996</v>
      </c>
      <c r="M5820" s="477">
        <v>3</v>
      </c>
      <c r="N5820" s="478">
        <v>64.2</v>
      </c>
      <c r="O5820" s="306"/>
    </row>
    <row r="5821" spans="1:15" ht="15.5" x14ac:dyDescent="0.35">
      <c r="A5821" s="2">
        <v>9</v>
      </c>
      <c r="B5821" s="480">
        <v>31.96</v>
      </c>
      <c r="C5821" s="481">
        <v>27.28</v>
      </c>
      <c r="D5821" s="474">
        <v>28.84</v>
      </c>
      <c r="E5821" s="482">
        <v>35</v>
      </c>
      <c r="F5821" s="481">
        <v>21.2</v>
      </c>
      <c r="G5821" s="481">
        <v>96</v>
      </c>
      <c r="H5821" s="481">
        <v>65</v>
      </c>
      <c r="I5821" s="481">
        <v>4.8</v>
      </c>
      <c r="J5821" s="480">
        <v>0.98</v>
      </c>
      <c r="K5821" s="481">
        <v>0.78</v>
      </c>
      <c r="L5821" s="475">
        <f t="shared" si="1155"/>
        <v>0.88</v>
      </c>
      <c r="M5821" s="477">
        <v>9</v>
      </c>
      <c r="N5821" s="478">
        <v>0</v>
      </c>
      <c r="O5821" s="306"/>
    </row>
    <row r="5822" spans="1:15" ht="16" thickBot="1" x14ac:dyDescent="0.4">
      <c r="A5822" s="3">
        <v>10</v>
      </c>
      <c r="B5822" s="480">
        <v>31.44</v>
      </c>
      <c r="C5822" s="481">
        <v>29.92</v>
      </c>
      <c r="D5822" s="474">
        <v>29.4</v>
      </c>
      <c r="E5822" s="482">
        <v>34.4</v>
      </c>
      <c r="F5822" s="482">
        <v>21.2</v>
      </c>
      <c r="G5822" s="481">
        <v>96</v>
      </c>
      <c r="H5822" s="481">
        <v>63</v>
      </c>
      <c r="I5822" s="481">
        <v>6</v>
      </c>
      <c r="J5822" s="481">
        <v>0.68</v>
      </c>
      <c r="K5822" s="480">
        <v>0.37</v>
      </c>
      <c r="L5822" s="475">
        <f t="shared" si="1155"/>
        <v>0.52500000000000002</v>
      </c>
      <c r="M5822" s="477">
        <v>4.3</v>
      </c>
      <c r="N5822" s="478">
        <v>0</v>
      </c>
      <c r="O5822" s="306"/>
    </row>
    <row r="5823" spans="1:15" ht="15" thickBot="1" x14ac:dyDescent="0.4">
      <c r="A5823" s="16" t="s">
        <v>16</v>
      </c>
      <c r="B5823" s="556">
        <f>SUM(B5813:B5822)</f>
        <v>304.04000000000002</v>
      </c>
      <c r="C5823" s="556">
        <f t="shared" ref="C5823:L5823" si="1156">SUM(C5813:C5822)</f>
        <v>288.92</v>
      </c>
      <c r="D5823" s="556">
        <f t="shared" si="1156"/>
        <v>292.07999999999993</v>
      </c>
      <c r="E5823" s="556">
        <f t="shared" si="1156"/>
        <v>333.19999999999993</v>
      </c>
      <c r="F5823" s="556">
        <f t="shared" si="1156"/>
        <v>213.2</v>
      </c>
      <c r="G5823" s="556">
        <f t="shared" si="1156"/>
        <v>956</v>
      </c>
      <c r="H5823" s="556">
        <f t="shared" si="1156"/>
        <v>648</v>
      </c>
      <c r="I5823" s="556">
        <f t="shared" si="1156"/>
        <v>39.159999999999997</v>
      </c>
      <c r="J5823" s="556">
        <f t="shared" si="1156"/>
        <v>8.2799999999999994</v>
      </c>
      <c r="K5823" s="556">
        <f t="shared" si="1156"/>
        <v>4.49</v>
      </c>
      <c r="L5823" s="556">
        <f t="shared" si="1156"/>
        <v>6.3849999999999998</v>
      </c>
      <c r="M5823" s="556"/>
      <c r="N5823" s="556"/>
      <c r="O5823" s="546"/>
    </row>
    <row r="5824" spans="1:15" ht="15" thickBot="1" x14ac:dyDescent="0.4">
      <c r="A5824" s="121" t="s">
        <v>18</v>
      </c>
      <c r="B5824" s="544">
        <f>AVERAGE(B5813:B5822)</f>
        <v>30.404000000000003</v>
      </c>
      <c r="C5824" s="544">
        <f t="shared" ref="C5824:L5824" si="1157">AVERAGE(C5813:C5822)</f>
        <v>28.892000000000003</v>
      </c>
      <c r="D5824" s="544">
        <f t="shared" si="1157"/>
        <v>29.207999999999991</v>
      </c>
      <c r="E5824" s="544">
        <f t="shared" si="1157"/>
        <v>33.319999999999993</v>
      </c>
      <c r="F5824" s="544">
        <f t="shared" si="1157"/>
        <v>21.32</v>
      </c>
      <c r="G5824" s="544">
        <f t="shared" si="1157"/>
        <v>95.6</v>
      </c>
      <c r="H5824" s="544">
        <f t="shared" si="1157"/>
        <v>64.8</v>
      </c>
      <c r="I5824" s="544">
        <f t="shared" si="1157"/>
        <v>3.9159999999999995</v>
      </c>
      <c r="J5824" s="544">
        <f t="shared" si="1157"/>
        <v>0.82799999999999996</v>
      </c>
      <c r="K5824" s="544">
        <f t="shared" si="1157"/>
        <v>0.44900000000000001</v>
      </c>
      <c r="L5824" s="544">
        <f t="shared" si="1157"/>
        <v>0.63849999999999996</v>
      </c>
      <c r="M5824" s="544"/>
      <c r="N5824" s="558"/>
      <c r="O5824" s="546"/>
    </row>
    <row r="5825" spans="1:15" ht="15.5" x14ac:dyDescent="0.35">
      <c r="A5825" s="6">
        <v>11</v>
      </c>
      <c r="B5825" s="480">
        <v>34.72</v>
      </c>
      <c r="C5825" s="481">
        <v>30.72</v>
      </c>
      <c r="D5825" s="492">
        <v>29.88</v>
      </c>
      <c r="E5825" s="482">
        <v>35</v>
      </c>
      <c r="F5825" s="482">
        <v>22</v>
      </c>
      <c r="G5825" s="481">
        <v>96</v>
      </c>
      <c r="H5825" s="481">
        <v>63</v>
      </c>
      <c r="I5825" s="481">
        <v>7.94</v>
      </c>
      <c r="J5825" s="481">
        <v>0.92</v>
      </c>
      <c r="K5825" s="473">
        <v>0.63</v>
      </c>
      <c r="L5825" s="473">
        <f t="shared" ref="L5825:L5834" si="1158">AVERAGE(J5825:K5825)</f>
        <v>0.77500000000000002</v>
      </c>
      <c r="M5825" s="477">
        <v>7.2</v>
      </c>
      <c r="N5825" s="478">
        <v>9.8000000000000007</v>
      </c>
      <c r="O5825" s="306"/>
    </row>
    <row r="5826" spans="1:15" ht="15.5" x14ac:dyDescent="0.35">
      <c r="A5826" s="2">
        <v>12</v>
      </c>
      <c r="B5826" s="480">
        <v>32.64</v>
      </c>
      <c r="C5826" s="481">
        <v>30.48</v>
      </c>
      <c r="D5826" s="492">
        <v>30</v>
      </c>
      <c r="E5826" s="482">
        <v>35.200000000000003</v>
      </c>
      <c r="F5826" s="481">
        <v>21.2</v>
      </c>
      <c r="G5826" s="481">
        <v>96</v>
      </c>
      <c r="H5826" s="481">
        <v>57</v>
      </c>
      <c r="I5826" s="557">
        <v>3.1</v>
      </c>
      <c r="J5826" s="481">
        <v>0.8</v>
      </c>
      <c r="K5826" s="480">
        <v>0.21</v>
      </c>
      <c r="L5826" s="473">
        <f t="shared" si="1158"/>
        <v>0.505</v>
      </c>
      <c r="M5826" s="477">
        <v>9.3000000000000007</v>
      </c>
      <c r="N5826" s="478">
        <v>12.6</v>
      </c>
      <c r="O5826" s="306"/>
    </row>
    <row r="5827" spans="1:15" ht="15.5" x14ac:dyDescent="0.35">
      <c r="A5827" s="2">
        <v>13</v>
      </c>
      <c r="B5827" s="481">
        <v>32.32</v>
      </c>
      <c r="C5827" s="481">
        <v>30.36</v>
      </c>
      <c r="D5827" s="492">
        <v>30.12</v>
      </c>
      <c r="E5827" s="482">
        <v>36.200000000000003</v>
      </c>
      <c r="F5827" s="482">
        <v>23</v>
      </c>
      <c r="G5827" s="481">
        <v>96</v>
      </c>
      <c r="H5827" s="481">
        <v>67</v>
      </c>
      <c r="I5827" s="481">
        <v>5.24</v>
      </c>
      <c r="J5827" s="481">
        <v>0.98</v>
      </c>
      <c r="K5827" s="480">
        <v>0.32</v>
      </c>
      <c r="L5827" s="473">
        <f t="shared" si="1158"/>
        <v>0.65</v>
      </c>
      <c r="M5827" s="477">
        <v>7</v>
      </c>
      <c r="N5827" s="478">
        <v>49.2</v>
      </c>
      <c r="O5827" s="306"/>
    </row>
    <row r="5828" spans="1:15" ht="15.5" x14ac:dyDescent="0.35">
      <c r="A5828" s="2">
        <v>14</v>
      </c>
      <c r="B5828" s="480">
        <v>34.4</v>
      </c>
      <c r="C5828" s="480">
        <v>29.64</v>
      </c>
      <c r="D5828" s="492">
        <v>29.84</v>
      </c>
      <c r="E5828" s="482">
        <v>33</v>
      </c>
      <c r="F5828" s="482">
        <v>22.4</v>
      </c>
      <c r="G5828" s="481">
        <v>96</v>
      </c>
      <c r="H5828" s="481">
        <v>67</v>
      </c>
      <c r="I5828" s="480">
        <v>1.66</v>
      </c>
      <c r="J5828" s="481">
        <v>0.95</v>
      </c>
      <c r="K5828" s="480">
        <v>0.33</v>
      </c>
      <c r="L5828" s="473">
        <f t="shared" si="1158"/>
        <v>0.64</v>
      </c>
      <c r="M5828" s="477">
        <v>5</v>
      </c>
      <c r="N5828" s="478">
        <v>0</v>
      </c>
      <c r="O5828" s="306"/>
    </row>
    <row r="5829" spans="1:15" ht="15.5" x14ac:dyDescent="0.35">
      <c r="A5829" s="2">
        <v>15</v>
      </c>
      <c r="B5829" s="480">
        <v>32.08</v>
      </c>
      <c r="C5829" s="482">
        <v>28.92</v>
      </c>
      <c r="D5829" s="492">
        <v>29.76</v>
      </c>
      <c r="E5829" s="482">
        <v>34</v>
      </c>
      <c r="F5829" s="482">
        <v>23</v>
      </c>
      <c r="G5829" s="481">
        <v>96</v>
      </c>
      <c r="H5829" s="481">
        <v>65</v>
      </c>
      <c r="I5829" s="481">
        <v>6.16</v>
      </c>
      <c r="J5829" s="481">
        <v>0.81</v>
      </c>
      <c r="K5829" s="480">
        <v>0.46</v>
      </c>
      <c r="L5829" s="473">
        <f t="shared" si="1158"/>
        <v>0.63500000000000001</v>
      </c>
      <c r="M5829" s="477">
        <v>5.3</v>
      </c>
      <c r="N5829" s="478">
        <v>0</v>
      </c>
      <c r="O5829" s="306"/>
    </row>
    <row r="5830" spans="1:15" ht="15.5" x14ac:dyDescent="0.35">
      <c r="A5830" s="2">
        <v>16</v>
      </c>
      <c r="B5830" s="483">
        <v>34.04</v>
      </c>
      <c r="C5830" s="481">
        <v>31.56</v>
      </c>
      <c r="D5830" s="492">
        <v>30.2</v>
      </c>
      <c r="E5830" s="482">
        <v>35.200000000000003</v>
      </c>
      <c r="F5830" s="481">
        <v>23.2</v>
      </c>
      <c r="G5830" s="481">
        <v>92</v>
      </c>
      <c r="H5830" s="481">
        <v>63</v>
      </c>
      <c r="I5830" s="481">
        <v>3.32</v>
      </c>
      <c r="J5830" s="481">
        <v>0.91</v>
      </c>
      <c r="K5830" s="480">
        <v>0.6</v>
      </c>
      <c r="L5830" s="473">
        <f t="shared" si="1158"/>
        <v>0.755</v>
      </c>
      <c r="M5830" s="477">
        <v>7.35</v>
      </c>
      <c r="N5830" s="478">
        <v>19.399999999999999</v>
      </c>
      <c r="O5830" s="306"/>
    </row>
    <row r="5831" spans="1:15" ht="15.5" x14ac:dyDescent="0.35">
      <c r="A5831" s="2">
        <v>17</v>
      </c>
      <c r="B5831" s="480">
        <v>29.16</v>
      </c>
      <c r="C5831" s="480">
        <v>29</v>
      </c>
      <c r="D5831" s="492">
        <v>28.88</v>
      </c>
      <c r="E5831" s="481">
        <v>36</v>
      </c>
      <c r="F5831" s="482">
        <v>20.8</v>
      </c>
      <c r="G5831" s="481">
        <v>96</v>
      </c>
      <c r="H5831" s="481">
        <v>72</v>
      </c>
      <c r="I5831" s="480">
        <v>3.2</v>
      </c>
      <c r="J5831" s="481">
        <v>0.86</v>
      </c>
      <c r="K5831" s="480">
        <v>0.36</v>
      </c>
      <c r="L5831" s="473">
        <f t="shared" si="1158"/>
        <v>0.61</v>
      </c>
      <c r="M5831" s="477">
        <v>4</v>
      </c>
      <c r="N5831" s="478">
        <v>0</v>
      </c>
      <c r="O5831" s="306"/>
    </row>
    <row r="5832" spans="1:15" ht="15.5" x14ac:dyDescent="0.35">
      <c r="A5832" s="2">
        <v>18</v>
      </c>
      <c r="B5832" s="480">
        <v>29.48</v>
      </c>
      <c r="C5832" s="480">
        <v>28.96</v>
      </c>
      <c r="D5832" s="492">
        <v>28.8</v>
      </c>
      <c r="E5832" s="482">
        <v>32</v>
      </c>
      <c r="F5832" s="482">
        <v>22.4</v>
      </c>
      <c r="G5832" s="481">
        <v>96</v>
      </c>
      <c r="H5832" s="481">
        <v>67</v>
      </c>
      <c r="I5832" s="481">
        <v>2.5</v>
      </c>
      <c r="J5832" s="481">
        <v>0.86</v>
      </c>
      <c r="K5832" s="480">
        <v>0.31</v>
      </c>
      <c r="L5832" s="473">
        <f t="shared" si="1158"/>
        <v>0.58499999999999996</v>
      </c>
      <c r="M5832" s="483">
        <v>3.3</v>
      </c>
      <c r="N5832" s="478">
        <v>8.6</v>
      </c>
      <c r="O5832" s="306"/>
    </row>
    <row r="5833" spans="1:15" ht="15.5" x14ac:dyDescent="0.35">
      <c r="A5833" s="2">
        <v>19</v>
      </c>
      <c r="B5833" s="481">
        <v>28.84</v>
      </c>
      <c r="C5833" s="481">
        <v>28.88</v>
      </c>
      <c r="D5833" s="492">
        <v>28.84</v>
      </c>
      <c r="E5833" s="482">
        <v>33.4</v>
      </c>
      <c r="F5833" s="482">
        <v>23</v>
      </c>
      <c r="G5833" s="481">
        <v>96</v>
      </c>
      <c r="H5833" s="481">
        <v>69</v>
      </c>
      <c r="I5833" s="480">
        <v>4.57</v>
      </c>
      <c r="J5833" s="480">
        <v>0.98</v>
      </c>
      <c r="K5833" s="484">
        <v>7.0000000000000007E-2</v>
      </c>
      <c r="L5833" s="473">
        <f t="shared" si="1158"/>
        <v>0.52500000000000002</v>
      </c>
      <c r="M5833" s="483">
        <v>3.3</v>
      </c>
      <c r="N5833" s="478">
        <v>0</v>
      </c>
      <c r="O5833" s="306"/>
    </row>
    <row r="5834" spans="1:15" ht="15.5" x14ac:dyDescent="0.35">
      <c r="A5834" s="3">
        <v>20</v>
      </c>
      <c r="B5834" s="501">
        <v>32.159999999999997</v>
      </c>
      <c r="C5834" s="500">
        <v>30.24</v>
      </c>
      <c r="D5834" s="502">
        <v>29.16</v>
      </c>
      <c r="E5834" s="503">
        <v>35.200000000000003</v>
      </c>
      <c r="F5834" s="503">
        <v>23.4</v>
      </c>
      <c r="G5834" s="500">
        <v>96</v>
      </c>
      <c r="H5834" s="500">
        <v>63</v>
      </c>
      <c r="I5834" s="501">
        <v>4.6500000000000004</v>
      </c>
      <c r="J5834" s="501">
        <v>0.78</v>
      </c>
      <c r="K5834" s="501">
        <v>0.06</v>
      </c>
      <c r="L5834" s="473">
        <f t="shared" si="1158"/>
        <v>0.42000000000000004</v>
      </c>
      <c r="M5834" s="483">
        <v>7</v>
      </c>
      <c r="N5834" s="478">
        <v>4.5999999999999996</v>
      </c>
      <c r="O5834" s="541"/>
    </row>
    <row r="5835" spans="1:15" x14ac:dyDescent="0.35">
      <c r="A5835" s="243" t="s">
        <v>16</v>
      </c>
      <c r="B5835" s="544">
        <f>SUM(B5825:B5834)</f>
        <v>319.84000000000003</v>
      </c>
      <c r="C5835" s="544">
        <f t="shared" ref="C5835:M5835" si="1159">SUM(C5825:C5834)</f>
        <v>298.76000000000005</v>
      </c>
      <c r="D5835" s="544">
        <f t="shared" si="1159"/>
        <v>295.48</v>
      </c>
      <c r="E5835" s="544">
        <f t="shared" si="1159"/>
        <v>345.2</v>
      </c>
      <c r="F5835" s="544">
        <f t="shared" si="1159"/>
        <v>224.4</v>
      </c>
      <c r="G5835" s="544">
        <f t="shared" si="1159"/>
        <v>956</v>
      </c>
      <c r="H5835" s="544">
        <f t="shared" si="1159"/>
        <v>653</v>
      </c>
      <c r="I5835" s="544">
        <f t="shared" si="1159"/>
        <v>42.34</v>
      </c>
      <c r="J5835" s="544">
        <f t="shared" si="1159"/>
        <v>8.8500000000000014</v>
      </c>
      <c r="K5835" s="544">
        <f t="shared" si="1159"/>
        <v>3.3499999999999996</v>
      </c>
      <c r="L5835" s="544">
        <f t="shared" si="1159"/>
        <v>6.1000000000000005</v>
      </c>
      <c r="M5835" s="544">
        <f t="shared" si="1159"/>
        <v>58.749999999999993</v>
      </c>
      <c r="N5835" s="545"/>
      <c r="O5835" s="546"/>
    </row>
    <row r="5836" spans="1:15" x14ac:dyDescent="0.35">
      <c r="A5836" s="245" t="s">
        <v>18</v>
      </c>
      <c r="B5836" s="545">
        <f>AVERAGE(B5825:B5834)</f>
        <v>31.984000000000002</v>
      </c>
      <c r="C5836" s="545">
        <f t="shared" ref="C5836:M5836" si="1160">AVERAGE(C5825:C5834)</f>
        <v>29.876000000000005</v>
      </c>
      <c r="D5836" s="545">
        <f t="shared" si="1160"/>
        <v>29.548000000000002</v>
      </c>
      <c r="E5836" s="545">
        <f t="shared" si="1160"/>
        <v>34.519999999999996</v>
      </c>
      <c r="F5836" s="545">
        <f t="shared" si="1160"/>
        <v>22.44</v>
      </c>
      <c r="G5836" s="545">
        <f t="shared" si="1160"/>
        <v>95.6</v>
      </c>
      <c r="H5836" s="545">
        <f t="shared" si="1160"/>
        <v>65.3</v>
      </c>
      <c r="I5836" s="545">
        <f t="shared" si="1160"/>
        <v>4.234</v>
      </c>
      <c r="J5836" s="545">
        <f t="shared" si="1160"/>
        <v>0.88500000000000012</v>
      </c>
      <c r="K5836" s="545">
        <f t="shared" si="1160"/>
        <v>0.33499999999999996</v>
      </c>
      <c r="L5836" s="545">
        <f t="shared" si="1160"/>
        <v>0.6100000000000001</v>
      </c>
      <c r="M5836" s="545">
        <f t="shared" si="1160"/>
        <v>5.8749999999999991</v>
      </c>
      <c r="N5836" s="545"/>
      <c r="O5836" s="546"/>
    </row>
    <row r="5837" spans="1:15" ht="15.5" x14ac:dyDescent="0.35">
      <c r="A5837" s="7">
        <v>21</v>
      </c>
      <c r="B5837" s="476">
        <v>33.4</v>
      </c>
      <c r="C5837" s="473">
        <v>31.04</v>
      </c>
      <c r="D5837" s="474">
        <v>29.8</v>
      </c>
      <c r="E5837" s="475">
        <v>34.200000000000003</v>
      </c>
      <c r="F5837" s="475">
        <v>23.2</v>
      </c>
      <c r="G5837" s="476">
        <v>96</v>
      </c>
      <c r="H5837" s="476">
        <v>63</v>
      </c>
      <c r="I5837" s="476">
        <v>3.02</v>
      </c>
      <c r="J5837" s="475">
        <v>1</v>
      </c>
      <c r="K5837" s="473">
        <v>0.27</v>
      </c>
      <c r="L5837" s="542">
        <f>AVERAGE(J5837:K5837)</f>
        <v>0.63500000000000001</v>
      </c>
      <c r="M5837" s="483">
        <v>8</v>
      </c>
      <c r="N5837" s="478" t="s">
        <v>1329</v>
      </c>
      <c r="O5837" s="543"/>
    </row>
    <row r="5838" spans="1:15" ht="15.5" x14ac:dyDescent="0.35">
      <c r="A5838" s="8">
        <v>22</v>
      </c>
      <c r="B5838" s="480">
        <v>32.36</v>
      </c>
      <c r="C5838" s="480">
        <v>30.88</v>
      </c>
      <c r="D5838" s="492">
        <v>30.12</v>
      </c>
      <c r="E5838" s="482">
        <v>35.200000000000003</v>
      </c>
      <c r="F5838" s="482">
        <v>22</v>
      </c>
      <c r="G5838" s="481">
        <v>96</v>
      </c>
      <c r="H5838" s="481">
        <v>63</v>
      </c>
      <c r="I5838" s="480">
        <v>5.0999999999999996</v>
      </c>
      <c r="J5838" s="481">
        <v>0.73</v>
      </c>
      <c r="K5838" s="481">
        <v>0.28999999999999998</v>
      </c>
      <c r="L5838" s="542">
        <f t="shared" ref="L5838:L5846" si="1161">AVERAGE(J5838:K5838)</f>
        <v>0.51</v>
      </c>
      <c r="M5838" s="483">
        <v>7</v>
      </c>
      <c r="N5838" s="478" t="s">
        <v>263</v>
      </c>
      <c r="O5838" s="306"/>
    </row>
    <row r="5839" spans="1:15" ht="15.5" x14ac:dyDescent="0.35">
      <c r="A5839" s="8">
        <v>23</v>
      </c>
      <c r="B5839" s="497">
        <v>33.68</v>
      </c>
      <c r="C5839" s="481">
        <v>31.44</v>
      </c>
      <c r="D5839" s="492">
        <v>30.6</v>
      </c>
      <c r="E5839" s="482">
        <v>35</v>
      </c>
      <c r="F5839" s="498">
        <v>21.6</v>
      </c>
      <c r="G5839" s="481">
        <v>96</v>
      </c>
      <c r="H5839" s="481">
        <v>63</v>
      </c>
      <c r="I5839" s="481">
        <v>4.84</v>
      </c>
      <c r="J5839" s="481">
        <v>0.81</v>
      </c>
      <c r="K5839" s="481">
        <v>0.61</v>
      </c>
      <c r="L5839" s="542">
        <f t="shared" si="1161"/>
        <v>0.71</v>
      </c>
      <c r="M5839" s="483">
        <v>8.3000000000000007</v>
      </c>
      <c r="N5839" s="478" t="s">
        <v>263</v>
      </c>
      <c r="O5839" s="306"/>
    </row>
    <row r="5840" spans="1:15" ht="15.5" x14ac:dyDescent="0.35">
      <c r="A5840" s="8">
        <v>24</v>
      </c>
      <c r="B5840" s="483">
        <v>33.4</v>
      </c>
      <c r="C5840" s="481">
        <v>31.48</v>
      </c>
      <c r="D5840" s="492">
        <v>30.84</v>
      </c>
      <c r="E5840" s="482">
        <v>35.200000000000003</v>
      </c>
      <c r="F5840" s="482">
        <v>22</v>
      </c>
      <c r="G5840" s="557">
        <v>96</v>
      </c>
      <c r="H5840" s="481">
        <v>63</v>
      </c>
      <c r="I5840" s="481">
        <v>5.3</v>
      </c>
      <c r="J5840" s="481">
        <v>0.84</v>
      </c>
      <c r="K5840" s="480">
        <v>0.15</v>
      </c>
      <c r="L5840" s="542">
        <f t="shared" si="1161"/>
        <v>0.495</v>
      </c>
      <c r="M5840" s="561">
        <v>7.3</v>
      </c>
      <c r="N5840" s="478" t="s">
        <v>263</v>
      </c>
      <c r="O5840" s="306"/>
    </row>
    <row r="5841" spans="1:15" ht="15.5" x14ac:dyDescent="0.35">
      <c r="A5841" s="8">
        <v>25</v>
      </c>
      <c r="B5841" s="480">
        <v>35.32</v>
      </c>
      <c r="C5841" s="481">
        <v>32.08</v>
      </c>
      <c r="D5841" s="492">
        <v>31.04</v>
      </c>
      <c r="E5841" s="482">
        <v>34.4</v>
      </c>
      <c r="F5841" s="482">
        <v>22.2</v>
      </c>
      <c r="G5841" s="481">
        <v>96</v>
      </c>
      <c r="H5841" s="481">
        <v>57</v>
      </c>
      <c r="I5841" s="481">
        <v>7.46</v>
      </c>
      <c r="J5841" s="481">
        <v>0.62</v>
      </c>
      <c r="K5841" s="480">
        <v>0.08</v>
      </c>
      <c r="L5841" s="542">
        <f t="shared" si="1161"/>
        <v>0.35</v>
      </c>
      <c r="M5841" s="483">
        <v>9</v>
      </c>
      <c r="N5841" s="478" t="s">
        <v>263</v>
      </c>
      <c r="O5841" s="306"/>
    </row>
    <row r="5842" spans="1:15" ht="15.5" x14ac:dyDescent="0.35">
      <c r="A5842" s="8">
        <v>26</v>
      </c>
      <c r="B5842" s="481">
        <v>33.04</v>
      </c>
      <c r="C5842" s="481">
        <v>31.96</v>
      </c>
      <c r="D5842" s="492">
        <v>31.24</v>
      </c>
      <c r="E5842" s="482">
        <v>36.200000000000003</v>
      </c>
      <c r="F5842" s="481">
        <v>23.2</v>
      </c>
      <c r="G5842" s="481">
        <v>93</v>
      </c>
      <c r="H5842" s="481">
        <v>67</v>
      </c>
      <c r="I5842" s="434">
        <v>5</v>
      </c>
      <c r="J5842" s="481">
        <v>0.93</v>
      </c>
      <c r="K5842" s="480">
        <v>0.06</v>
      </c>
      <c r="L5842" s="542">
        <f t="shared" si="1161"/>
        <v>0.495</v>
      </c>
      <c r="M5842" s="483">
        <v>7</v>
      </c>
      <c r="N5842" s="478" t="s">
        <v>263</v>
      </c>
      <c r="O5842" s="306"/>
    </row>
    <row r="5843" spans="1:15" ht="15.5" x14ac:dyDescent="0.35">
      <c r="A5843" s="8">
        <v>27</v>
      </c>
      <c r="B5843" s="481">
        <v>34.68</v>
      </c>
      <c r="C5843" s="481">
        <v>32.6</v>
      </c>
      <c r="D5843" s="492">
        <v>31.56</v>
      </c>
      <c r="E5843" s="482">
        <v>34.200000000000003</v>
      </c>
      <c r="F5843" s="482">
        <v>23.2</v>
      </c>
      <c r="G5843" s="481">
        <v>96</v>
      </c>
      <c r="H5843" s="481">
        <v>63</v>
      </c>
      <c r="I5843" s="481">
        <v>5.3</v>
      </c>
      <c r="J5843" s="481">
        <v>0.89</v>
      </c>
      <c r="K5843" s="480">
        <v>0.15</v>
      </c>
      <c r="L5843" s="542">
        <f t="shared" si="1161"/>
        <v>0.52</v>
      </c>
      <c r="M5843" s="483">
        <v>10</v>
      </c>
      <c r="N5843" s="478" t="s">
        <v>263</v>
      </c>
      <c r="O5843" s="306"/>
    </row>
    <row r="5844" spans="1:15" ht="15.5" x14ac:dyDescent="0.35">
      <c r="A5844" s="8">
        <v>28</v>
      </c>
      <c r="B5844" s="481">
        <v>34.76</v>
      </c>
      <c r="C5844" s="480">
        <v>32.72</v>
      </c>
      <c r="D5844" s="492">
        <v>31.96</v>
      </c>
      <c r="E5844" s="482">
        <v>36.4</v>
      </c>
      <c r="F5844" s="482">
        <v>22.8</v>
      </c>
      <c r="G5844" s="481">
        <v>96</v>
      </c>
      <c r="H5844" s="481">
        <v>57</v>
      </c>
      <c r="I5844" s="481">
        <v>5.8</v>
      </c>
      <c r="J5844" s="481">
        <v>0.83</v>
      </c>
      <c r="K5844" s="480">
        <v>0.3</v>
      </c>
      <c r="L5844" s="542">
        <f t="shared" si="1161"/>
        <v>0.56499999999999995</v>
      </c>
      <c r="M5844" s="483">
        <v>8</v>
      </c>
      <c r="N5844" s="478" t="s">
        <v>263</v>
      </c>
      <c r="O5844" s="306"/>
    </row>
    <row r="5845" spans="1:15" ht="15.5" x14ac:dyDescent="0.35">
      <c r="A5845" s="8">
        <v>29</v>
      </c>
      <c r="B5845" s="481">
        <v>34.56</v>
      </c>
      <c r="C5845" s="480">
        <v>32.68</v>
      </c>
      <c r="D5845" s="492">
        <v>31.96</v>
      </c>
      <c r="E5845" s="482">
        <v>36.200000000000003</v>
      </c>
      <c r="F5845" s="482">
        <v>21.8</v>
      </c>
      <c r="G5845" s="481">
        <v>92</v>
      </c>
      <c r="H5845" s="481">
        <v>57</v>
      </c>
      <c r="I5845" s="481">
        <v>7</v>
      </c>
      <c r="J5845" s="481">
        <v>0.62</v>
      </c>
      <c r="K5845" s="480">
        <v>0.19</v>
      </c>
      <c r="L5845" s="542">
        <f t="shared" si="1161"/>
        <v>0.40500000000000003</v>
      </c>
      <c r="M5845" s="483">
        <v>9</v>
      </c>
      <c r="N5845" s="478">
        <v>0</v>
      </c>
      <c r="O5845" s="306"/>
    </row>
    <row r="5846" spans="1:15" ht="15.5" x14ac:dyDescent="0.35">
      <c r="A5846" s="8">
        <v>30</v>
      </c>
      <c r="B5846" s="481">
        <v>32.96</v>
      </c>
      <c r="C5846" s="480">
        <v>32.36</v>
      </c>
      <c r="D5846" s="492">
        <v>31.92</v>
      </c>
      <c r="E5846" s="482">
        <v>36.200000000000003</v>
      </c>
      <c r="F5846" s="482">
        <v>21</v>
      </c>
      <c r="G5846" s="481">
        <v>96</v>
      </c>
      <c r="H5846" s="481">
        <v>53</v>
      </c>
      <c r="I5846" s="481">
        <v>5.94</v>
      </c>
      <c r="J5846" s="481">
        <v>0.72</v>
      </c>
      <c r="K5846" s="480">
        <v>0.13</v>
      </c>
      <c r="L5846" s="542">
        <f t="shared" si="1161"/>
        <v>0.42499999999999999</v>
      </c>
      <c r="M5846" s="483">
        <v>8.3000000000000007</v>
      </c>
      <c r="N5846" s="478">
        <v>0</v>
      </c>
      <c r="O5846" s="306"/>
    </row>
    <row r="5847" spans="1:15" x14ac:dyDescent="0.35">
      <c r="A5847" s="243" t="s">
        <v>16</v>
      </c>
      <c r="B5847" s="560">
        <f>SUM(B5837:B5846)</f>
        <v>338.15999999999997</v>
      </c>
      <c r="C5847" s="560">
        <f t="shared" ref="C5847:L5847" si="1162">SUM(C5837:C5846)</f>
        <v>319.24</v>
      </c>
      <c r="D5847" s="560">
        <f t="shared" si="1162"/>
        <v>311.04000000000002</v>
      </c>
      <c r="E5847" s="560">
        <f t="shared" si="1162"/>
        <v>353.2</v>
      </c>
      <c r="F5847" s="560">
        <f t="shared" si="1162"/>
        <v>223.00000000000003</v>
      </c>
      <c r="G5847" s="560">
        <f t="shared" si="1162"/>
        <v>953</v>
      </c>
      <c r="H5847" s="560">
        <f t="shared" si="1162"/>
        <v>606</v>
      </c>
      <c r="I5847" s="560">
        <f t="shared" si="1162"/>
        <v>54.759999999999991</v>
      </c>
      <c r="J5847" s="560">
        <f t="shared" si="1162"/>
        <v>7.9899999999999993</v>
      </c>
      <c r="K5847" s="560">
        <f t="shared" si="1162"/>
        <v>2.23</v>
      </c>
      <c r="L5847" s="560">
        <f t="shared" si="1162"/>
        <v>5.1100000000000003</v>
      </c>
      <c r="M5847" s="506"/>
      <c r="N5847" s="506"/>
      <c r="O5847" s="488"/>
    </row>
    <row r="5848" spans="1:15" x14ac:dyDescent="0.35">
      <c r="A5848" s="243" t="s">
        <v>18</v>
      </c>
      <c r="B5848" s="560">
        <f>AVERAGE(B5837:B5846)</f>
        <v>33.815999999999995</v>
      </c>
      <c r="C5848" s="560">
        <f t="shared" ref="C5848:L5848" si="1163">AVERAGE(C5837:C5846)</f>
        <v>31.923999999999999</v>
      </c>
      <c r="D5848" s="560">
        <f t="shared" si="1163"/>
        <v>31.104000000000003</v>
      </c>
      <c r="E5848" s="560">
        <f t="shared" si="1163"/>
        <v>35.32</v>
      </c>
      <c r="F5848" s="560">
        <f t="shared" si="1163"/>
        <v>22.300000000000004</v>
      </c>
      <c r="G5848" s="560">
        <f t="shared" si="1163"/>
        <v>95.3</v>
      </c>
      <c r="H5848" s="560">
        <f t="shared" si="1163"/>
        <v>60.6</v>
      </c>
      <c r="I5848" s="560">
        <f t="shared" si="1163"/>
        <v>5.4759999999999991</v>
      </c>
      <c r="J5848" s="560">
        <f t="shared" si="1163"/>
        <v>0.79899999999999993</v>
      </c>
      <c r="K5848" s="560">
        <f t="shared" si="1163"/>
        <v>0.223</v>
      </c>
      <c r="L5848" s="560">
        <f t="shared" si="1163"/>
        <v>0.51100000000000001</v>
      </c>
      <c r="M5848" s="506"/>
      <c r="N5848" s="559"/>
      <c r="O5848" s="488"/>
    </row>
    <row r="5849" spans="1:15" x14ac:dyDescent="0.35">
      <c r="A5849" s="508" t="s">
        <v>20</v>
      </c>
      <c r="B5849" s="507">
        <f>B5847+B5835+B5823</f>
        <v>962.04</v>
      </c>
      <c r="C5849" s="507">
        <f t="shared" ref="C5849:L5849" si="1164">C5847+C5835+C5823</f>
        <v>906.92000000000007</v>
      </c>
      <c r="D5849" s="507">
        <f t="shared" si="1164"/>
        <v>898.59999999999991</v>
      </c>
      <c r="E5849" s="507">
        <f t="shared" si="1164"/>
        <v>1031.5999999999999</v>
      </c>
      <c r="F5849" s="507">
        <f t="shared" si="1164"/>
        <v>660.6</v>
      </c>
      <c r="G5849" s="507">
        <f t="shared" si="1164"/>
        <v>2865</v>
      </c>
      <c r="H5849" s="507">
        <f t="shared" si="1164"/>
        <v>1907</v>
      </c>
      <c r="I5849" s="507">
        <f t="shared" si="1164"/>
        <v>136.26</v>
      </c>
      <c r="J5849" s="507">
        <f t="shared" si="1164"/>
        <v>25.119999999999997</v>
      </c>
      <c r="K5849" s="507">
        <f t="shared" si="1164"/>
        <v>10.07</v>
      </c>
      <c r="L5849" s="507">
        <f t="shared" si="1164"/>
        <v>17.594999999999999</v>
      </c>
      <c r="M5849" s="507"/>
      <c r="N5849" s="507">
        <f>SUM(N5813:N5848)</f>
        <v>240.80000000000004</v>
      </c>
      <c r="O5849" s="488"/>
    </row>
    <row r="5850" spans="1:15" x14ac:dyDescent="0.35">
      <c r="A5850" s="508" t="s">
        <v>21</v>
      </c>
      <c r="B5850" s="559">
        <f>B5849/30</f>
        <v>32.067999999999998</v>
      </c>
      <c r="C5850" s="559">
        <f t="shared" ref="C5850:L5850" si="1165">C5849/30</f>
        <v>30.230666666666668</v>
      </c>
      <c r="D5850" s="559">
        <f t="shared" si="1165"/>
        <v>29.95333333333333</v>
      </c>
      <c r="E5850" s="559">
        <f t="shared" si="1165"/>
        <v>34.386666666666663</v>
      </c>
      <c r="F5850" s="559">
        <f t="shared" si="1165"/>
        <v>22.02</v>
      </c>
      <c r="G5850" s="559">
        <f t="shared" si="1165"/>
        <v>95.5</v>
      </c>
      <c r="H5850" s="559">
        <f t="shared" si="1165"/>
        <v>63.56666666666667</v>
      </c>
      <c r="I5850" s="559">
        <f t="shared" si="1165"/>
        <v>4.5419999999999998</v>
      </c>
      <c r="J5850" s="559">
        <f t="shared" si="1165"/>
        <v>0.83733333333333326</v>
      </c>
      <c r="K5850" s="559">
        <f t="shared" si="1165"/>
        <v>0.33566666666666667</v>
      </c>
      <c r="L5850" s="559">
        <f t="shared" si="1165"/>
        <v>0.58649999999999991</v>
      </c>
      <c r="M5850" s="559">
        <f>AVERAGE(M5813:M5849)</f>
        <v>7.7242187500000004</v>
      </c>
      <c r="N5850" s="559"/>
      <c r="O5850" s="488"/>
    </row>
    <row r="5852" spans="1:15" ht="20.5" x14ac:dyDescent="0.35">
      <c r="A5852" s="1646" t="s">
        <v>1330</v>
      </c>
      <c r="B5852" s="1646"/>
      <c r="C5852" s="1646"/>
      <c r="D5852" s="1646"/>
      <c r="E5852" s="1646"/>
      <c r="F5852" s="1646"/>
      <c r="G5852" s="1646"/>
      <c r="H5852" s="1646"/>
      <c r="I5852" s="1646"/>
      <c r="J5852" s="1646"/>
      <c r="K5852" s="1646"/>
      <c r="L5852" s="1646"/>
      <c r="M5852" s="1646"/>
      <c r="N5852" s="1646"/>
      <c r="O5852" s="1646"/>
    </row>
    <row r="5853" spans="1:15" ht="15" customHeight="1" x14ac:dyDescent="0.35">
      <c r="A5853" s="1498" t="s">
        <v>1</v>
      </c>
      <c r="B5853" s="1482" t="s">
        <v>23</v>
      </c>
      <c r="C5853" s="1484"/>
      <c r="D5853" s="1483"/>
      <c r="E5853" s="1482" t="s">
        <v>24</v>
      </c>
      <c r="F5853" s="1483"/>
      <c r="G5853" s="1482" t="s">
        <v>4</v>
      </c>
      <c r="H5853" s="1483"/>
      <c r="I5853" s="24"/>
      <c r="J5853" s="1443"/>
      <c r="K5853" s="1444"/>
      <c r="L5853" s="1445"/>
      <c r="M5853" s="24" t="s">
        <v>237</v>
      </c>
      <c r="N5853" s="1645" t="s">
        <v>235</v>
      </c>
      <c r="O5853" s="1629" t="s">
        <v>191</v>
      </c>
    </row>
    <row r="5854" spans="1:15" ht="28" x14ac:dyDescent="0.35">
      <c r="A5854" s="1498"/>
      <c r="B5854" s="24">
        <v>0.05</v>
      </c>
      <c r="C5854" s="24">
        <v>0.1</v>
      </c>
      <c r="D5854" s="24">
        <v>0.2</v>
      </c>
      <c r="E5854" s="24" t="s">
        <v>9</v>
      </c>
      <c r="F5854" s="24" t="s">
        <v>10</v>
      </c>
      <c r="G5854" s="24" t="s">
        <v>9</v>
      </c>
      <c r="H5854" s="24" t="s">
        <v>10</v>
      </c>
      <c r="I5854" s="24" t="s">
        <v>12</v>
      </c>
      <c r="J5854" s="25" t="s">
        <v>13</v>
      </c>
      <c r="K5854" s="25" t="s">
        <v>14</v>
      </c>
      <c r="L5854" s="25" t="s">
        <v>15</v>
      </c>
      <c r="M5854" s="25" t="s">
        <v>236</v>
      </c>
      <c r="N5854" s="1614"/>
      <c r="O5854" s="1630"/>
    </row>
    <row r="5855" spans="1:15" ht="15.5" x14ac:dyDescent="0.35">
      <c r="A5855" s="6">
        <v>1</v>
      </c>
      <c r="B5855" s="473">
        <v>34.44</v>
      </c>
      <c r="C5855" s="473">
        <v>32.24</v>
      </c>
      <c r="D5855" s="474">
        <v>31.88</v>
      </c>
      <c r="E5855" s="475">
        <v>36.200000000000003</v>
      </c>
      <c r="F5855" s="475">
        <v>20</v>
      </c>
      <c r="G5855" s="476">
        <v>92</v>
      </c>
      <c r="H5855" s="476">
        <v>55</v>
      </c>
      <c r="I5855" s="476">
        <v>4.5</v>
      </c>
      <c r="J5855" s="473">
        <v>0.78</v>
      </c>
      <c r="K5855" s="476">
        <v>0.2</v>
      </c>
      <c r="L5855" s="475">
        <f>AVERAGE(J5855:K5855)</f>
        <v>0.49</v>
      </c>
      <c r="M5855" s="477">
        <v>9.3000000000000007</v>
      </c>
      <c r="N5855" s="478">
        <v>0</v>
      </c>
      <c r="O5855" s="479"/>
    </row>
    <row r="5856" spans="1:15" ht="15.5" x14ac:dyDescent="0.35">
      <c r="A5856" s="2">
        <v>2</v>
      </c>
      <c r="B5856" s="480">
        <v>33.799999999999997</v>
      </c>
      <c r="C5856" s="481">
        <v>32.520000000000003</v>
      </c>
      <c r="D5856" s="474">
        <v>32</v>
      </c>
      <c r="E5856" s="482">
        <v>36.200000000000003</v>
      </c>
      <c r="F5856" s="482">
        <v>21.2</v>
      </c>
      <c r="G5856" s="481">
        <v>96</v>
      </c>
      <c r="H5856" s="481">
        <v>50</v>
      </c>
      <c r="I5856" s="481">
        <v>5.77</v>
      </c>
      <c r="J5856" s="481">
        <v>0.66</v>
      </c>
      <c r="K5856" s="481">
        <v>0.19</v>
      </c>
      <c r="L5856" s="475">
        <f t="shared" ref="L5856:L5864" si="1166">AVERAGE(J5856:K5856)</f>
        <v>0.42500000000000004</v>
      </c>
      <c r="M5856" s="991">
        <v>10.050000000000001</v>
      </c>
      <c r="N5856" s="478">
        <v>0</v>
      </c>
      <c r="O5856" s="306"/>
    </row>
    <row r="5857" spans="1:15" ht="15.5" x14ac:dyDescent="0.35">
      <c r="A5857" s="2">
        <v>3</v>
      </c>
      <c r="B5857" s="480">
        <v>33.4</v>
      </c>
      <c r="C5857" s="480">
        <v>31.6</v>
      </c>
      <c r="D5857" s="474">
        <v>31.6</v>
      </c>
      <c r="E5857" s="482">
        <v>35.4</v>
      </c>
      <c r="F5857" s="482">
        <v>22.4</v>
      </c>
      <c r="G5857" s="481">
        <v>96</v>
      </c>
      <c r="H5857" s="481">
        <v>52</v>
      </c>
      <c r="I5857" s="481">
        <v>4.17</v>
      </c>
      <c r="J5857" s="480">
        <v>0.8</v>
      </c>
      <c r="K5857" s="480">
        <v>0.2</v>
      </c>
      <c r="L5857" s="475">
        <f t="shared" si="1166"/>
        <v>0.5</v>
      </c>
      <c r="M5857" s="477">
        <v>3</v>
      </c>
      <c r="N5857" s="478">
        <v>0</v>
      </c>
      <c r="O5857" s="306"/>
    </row>
    <row r="5858" spans="1:15" ht="15.5" x14ac:dyDescent="0.35">
      <c r="A5858" s="2">
        <v>4</v>
      </c>
      <c r="B5858" s="480">
        <v>34.08</v>
      </c>
      <c r="C5858" s="482">
        <v>31.84</v>
      </c>
      <c r="D5858" s="474">
        <v>31.28</v>
      </c>
      <c r="E5858" s="482">
        <v>35.4</v>
      </c>
      <c r="F5858" s="482">
        <v>20.2</v>
      </c>
      <c r="G5858" s="481">
        <v>96</v>
      </c>
      <c r="H5858" s="481">
        <v>57</v>
      </c>
      <c r="I5858" s="481">
        <v>4.82</v>
      </c>
      <c r="J5858" s="481">
        <v>0.64</v>
      </c>
      <c r="K5858" s="480">
        <v>0.16</v>
      </c>
      <c r="L5858" s="475">
        <f t="shared" si="1166"/>
        <v>0.4</v>
      </c>
      <c r="M5858" s="477">
        <v>9</v>
      </c>
      <c r="N5858" s="478">
        <v>0</v>
      </c>
      <c r="O5858" s="306"/>
    </row>
    <row r="5859" spans="1:15" ht="15.5" x14ac:dyDescent="0.35">
      <c r="A5859" s="2">
        <v>5</v>
      </c>
      <c r="B5859" s="473">
        <v>34.24</v>
      </c>
      <c r="C5859" s="473">
        <v>32.6</v>
      </c>
      <c r="D5859" s="474">
        <v>31.96</v>
      </c>
      <c r="E5859" s="475">
        <v>35</v>
      </c>
      <c r="F5859" s="475">
        <v>21.096</v>
      </c>
      <c r="G5859" s="476">
        <v>96</v>
      </c>
      <c r="H5859" s="476">
        <v>54</v>
      </c>
      <c r="I5859" s="476">
        <v>6.08</v>
      </c>
      <c r="J5859" s="473">
        <v>0.76</v>
      </c>
      <c r="K5859" s="476">
        <v>0.22</v>
      </c>
      <c r="L5859" s="475">
        <f t="shared" si="1166"/>
        <v>0.49</v>
      </c>
      <c r="M5859" s="477">
        <v>9.3000000000000007</v>
      </c>
      <c r="N5859" s="478">
        <v>0</v>
      </c>
      <c r="O5859" s="306"/>
    </row>
    <row r="5860" spans="1:15" ht="15.5" x14ac:dyDescent="0.35">
      <c r="A5860" s="2">
        <v>6</v>
      </c>
      <c r="B5860" s="480">
        <v>33.56</v>
      </c>
      <c r="C5860" s="480">
        <v>32.56</v>
      </c>
      <c r="D5860" s="474">
        <v>26.36</v>
      </c>
      <c r="E5860" s="482">
        <v>37</v>
      </c>
      <c r="F5860" s="482">
        <v>21.2</v>
      </c>
      <c r="G5860" s="481">
        <v>92</v>
      </c>
      <c r="H5860" s="481">
        <v>52</v>
      </c>
      <c r="I5860" s="481">
        <v>6.2</v>
      </c>
      <c r="J5860" s="480">
        <v>0.54</v>
      </c>
      <c r="K5860" s="480">
        <v>0.26</v>
      </c>
      <c r="L5860" s="475">
        <f t="shared" si="1166"/>
        <v>0.4</v>
      </c>
      <c r="M5860" s="477">
        <v>8</v>
      </c>
      <c r="N5860" s="478">
        <v>0</v>
      </c>
      <c r="O5860" s="306"/>
    </row>
    <row r="5861" spans="1:15" ht="15.5" x14ac:dyDescent="0.35">
      <c r="A5861" s="2">
        <v>7</v>
      </c>
      <c r="B5861" s="480">
        <v>33.840000000000003</v>
      </c>
      <c r="C5861" s="480">
        <v>32.28</v>
      </c>
      <c r="D5861" s="474">
        <v>31.88</v>
      </c>
      <c r="E5861" s="482">
        <v>35.200000000000003</v>
      </c>
      <c r="F5861" s="482">
        <v>21</v>
      </c>
      <c r="G5861" s="481">
        <v>92</v>
      </c>
      <c r="H5861" s="481">
        <v>57</v>
      </c>
      <c r="I5861" s="481">
        <v>6.42</v>
      </c>
      <c r="J5861" s="481">
        <v>0.79</v>
      </c>
      <c r="K5861" s="480">
        <v>0.24</v>
      </c>
      <c r="L5861" s="475">
        <f t="shared" si="1166"/>
        <v>0.51500000000000001</v>
      </c>
      <c r="M5861" s="477">
        <v>7</v>
      </c>
      <c r="N5861" s="478">
        <v>0</v>
      </c>
      <c r="O5861" s="306"/>
    </row>
    <row r="5862" spans="1:15" ht="15.5" x14ac:dyDescent="0.35">
      <c r="A5862" s="2">
        <v>8</v>
      </c>
      <c r="B5862" s="480">
        <v>29.96</v>
      </c>
      <c r="C5862" s="480">
        <v>31.16</v>
      </c>
      <c r="D5862" s="474">
        <v>31.6</v>
      </c>
      <c r="E5862" s="482">
        <v>34.200000000000003</v>
      </c>
      <c r="F5862" s="482">
        <v>21</v>
      </c>
      <c r="G5862" s="481">
        <v>96</v>
      </c>
      <c r="H5862" s="481">
        <v>66</v>
      </c>
      <c r="I5862" s="481">
        <v>3.18</v>
      </c>
      <c r="J5862" s="481">
        <v>0.74</v>
      </c>
      <c r="K5862" s="481">
        <v>0.09</v>
      </c>
      <c r="L5862" s="475">
        <f t="shared" si="1166"/>
        <v>0.41499999999999998</v>
      </c>
      <c r="M5862" s="477">
        <v>0.35</v>
      </c>
      <c r="N5862" s="478">
        <v>0</v>
      </c>
      <c r="O5862" s="306"/>
    </row>
    <row r="5863" spans="1:15" ht="15.5" x14ac:dyDescent="0.35">
      <c r="A5863" s="2">
        <v>9</v>
      </c>
      <c r="B5863" s="480">
        <v>32.64</v>
      </c>
      <c r="C5863" s="481">
        <v>20.52</v>
      </c>
      <c r="D5863" s="474">
        <v>31.16</v>
      </c>
      <c r="E5863" s="482">
        <v>36.4</v>
      </c>
      <c r="F5863" s="481">
        <v>20.8</v>
      </c>
      <c r="G5863" s="481">
        <v>96</v>
      </c>
      <c r="H5863" s="481">
        <v>56</v>
      </c>
      <c r="I5863" s="481">
        <v>4.7</v>
      </c>
      <c r="J5863" s="480">
        <v>0.81</v>
      </c>
      <c r="K5863" s="481">
        <v>0.21</v>
      </c>
      <c r="L5863" s="475">
        <f t="shared" si="1166"/>
        <v>0.51</v>
      </c>
      <c r="M5863" s="477">
        <v>9</v>
      </c>
      <c r="N5863" s="478">
        <v>0</v>
      </c>
      <c r="O5863" s="306"/>
    </row>
    <row r="5864" spans="1:15" ht="16" thickBot="1" x14ac:dyDescent="0.4">
      <c r="A5864" s="3">
        <v>10</v>
      </c>
      <c r="B5864" s="480">
        <v>33.44</v>
      </c>
      <c r="C5864" s="481">
        <v>32.200000000000003</v>
      </c>
      <c r="D5864" s="474">
        <v>31.72</v>
      </c>
      <c r="E5864" s="482">
        <v>35.4</v>
      </c>
      <c r="F5864" s="482">
        <v>21.096</v>
      </c>
      <c r="G5864" s="481">
        <v>96</v>
      </c>
      <c r="H5864" s="481">
        <v>57</v>
      </c>
      <c r="I5864" s="481">
        <v>6.6</v>
      </c>
      <c r="J5864" s="481">
        <v>0.74</v>
      </c>
      <c r="K5864" s="480">
        <v>0.24</v>
      </c>
      <c r="L5864" s="475">
        <f t="shared" si="1166"/>
        <v>0.49</v>
      </c>
      <c r="M5864" s="477">
        <v>9</v>
      </c>
      <c r="N5864" s="478">
        <v>0</v>
      </c>
      <c r="O5864" s="306"/>
    </row>
    <row r="5865" spans="1:15" ht="15" thickBot="1" x14ac:dyDescent="0.4">
      <c r="A5865" s="16" t="s">
        <v>16</v>
      </c>
      <c r="B5865" s="556">
        <f>SUM(B5855:B5864)</f>
        <v>333.4</v>
      </c>
      <c r="C5865" s="556">
        <f t="shared" ref="C5865:L5865" si="1167">SUM(C5855:C5864)</f>
        <v>309.52</v>
      </c>
      <c r="D5865" s="556">
        <f t="shared" si="1167"/>
        <v>311.43999999999994</v>
      </c>
      <c r="E5865" s="556">
        <f t="shared" si="1167"/>
        <v>356.4</v>
      </c>
      <c r="F5865" s="556">
        <f t="shared" si="1167"/>
        <v>209.99200000000002</v>
      </c>
      <c r="G5865" s="556">
        <f t="shared" si="1167"/>
        <v>948</v>
      </c>
      <c r="H5865" s="556">
        <f t="shared" si="1167"/>
        <v>556</v>
      </c>
      <c r="I5865" s="556">
        <f t="shared" si="1167"/>
        <v>52.44</v>
      </c>
      <c r="J5865" s="556">
        <f t="shared" si="1167"/>
        <v>7.2600000000000016</v>
      </c>
      <c r="K5865" s="556">
        <f t="shared" si="1167"/>
        <v>2.0099999999999998</v>
      </c>
      <c r="L5865" s="556">
        <f t="shared" si="1167"/>
        <v>4.6349999999999998</v>
      </c>
      <c r="M5865" s="556"/>
      <c r="N5865" s="556"/>
      <c r="O5865" s="546"/>
    </row>
    <row r="5866" spans="1:15" ht="15" thickBot="1" x14ac:dyDescent="0.4">
      <c r="A5866" s="121" t="s">
        <v>18</v>
      </c>
      <c r="B5866" s="544">
        <f>AVERAGE(B5855:B5864)</f>
        <v>33.339999999999996</v>
      </c>
      <c r="C5866" s="544">
        <f t="shared" ref="C5866:L5866" si="1168">AVERAGE(C5855:C5864)</f>
        <v>30.951999999999998</v>
      </c>
      <c r="D5866" s="544">
        <f t="shared" si="1168"/>
        <v>31.143999999999995</v>
      </c>
      <c r="E5866" s="544">
        <f t="shared" si="1168"/>
        <v>35.64</v>
      </c>
      <c r="F5866" s="544">
        <f t="shared" si="1168"/>
        <v>20.999200000000002</v>
      </c>
      <c r="G5866" s="544">
        <f t="shared" si="1168"/>
        <v>94.8</v>
      </c>
      <c r="H5866" s="544">
        <f t="shared" si="1168"/>
        <v>55.6</v>
      </c>
      <c r="I5866" s="544">
        <f t="shared" si="1168"/>
        <v>5.2439999999999998</v>
      </c>
      <c r="J5866" s="544">
        <f t="shared" si="1168"/>
        <v>0.7260000000000002</v>
      </c>
      <c r="K5866" s="544">
        <f t="shared" si="1168"/>
        <v>0.20099999999999998</v>
      </c>
      <c r="L5866" s="544">
        <f t="shared" si="1168"/>
        <v>0.46349999999999997</v>
      </c>
      <c r="M5866" s="544"/>
      <c r="N5866" s="558"/>
      <c r="O5866" s="546"/>
    </row>
    <row r="5867" spans="1:15" ht="15.5" x14ac:dyDescent="0.35">
      <c r="A5867" s="6">
        <v>11</v>
      </c>
      <c r="B5867" s="480">
        <v>33.6</v>
      </c>
      <c r="C5867" s="481">
        <v>32.44</v>
      </c>
      <c r="D5867" s="492">
        <v>31.96</v>
      </c>
      <c r="E5867" s="482">
        <v>39</v>
      </c>
      <c r="F5867" s="482">
        <v>20.2</v>
      </c>
      <c r="G5867" s="481">
        <v>92</v>
      </c>
      <c r="H5867" s="481">
        <v>50</v>
      </c>
      <c r="I5867" s="481">
        <v>6.18</v>
      </c>
      <c r="J5867" s="481">
        <v>0.69</v>
      </c>
      <c r="K5867" s="473">
        <v>0.12</v>
      </c>
      <c r="L5867" s="539">
        <f>AVERAGE(J5867:K5867)</f>
        <v>0.40499999999999997</v>
      </c>
      <c r="M5867" s="477">
        <v>8</v>
      </c>
      <c r="N5867" s="478">
        <v>0</v>
      </c>
      <c r="O5867" s="306"/>
    </row>
    <row r="5868" spans="1:15" ht="15.5" x14ac:dyDescent="0.35">
      <c r="A5868" s="2">
        <v>12</v>
      </c>
      <c r="B5868" s="480">
        <v>34.44</v>
      </c>
      <c r="C5868" s="481">
        <v>32.96</v>
      </c>
      <c r="D5868" s="492">
        <v>32.159999999999997</v>
      </c>
      <c r="E5868" s="482">
        <v>38.200000000000003</v>
      </c>
      <c r="F5868" s="481">
        <v>22</v>
      </c>
      <c r="G5868" s="481">
        <v>92</v>
      </c>
      <c r="H5868" s="481">
        <v>50</v>
      </c>
      <c r="I5868" s="557">
        <v>8.02</v>
      </c>
      <c r="J5868" s="481">
        <v>0.91</v>
      </c>
      <c r="K5868" s="480">
        <v>0.22</v>
      </c>
      <c r="L5868" s="539">
        <f t="shared" ref="L5868:L5878" si="1169">AVERAGE(J5868:K5868)</f>
        <v>0.56500000000000006</v>
      </c>
      <c r="M5868" s="477">
        <v>8</v>
      </c>
      <c r="N5868" s="478">
        <v>0</v>
      </c>
      <c r="O5868" s="306"/>
    </row>
    <row r="5869" spans="1:15" ht="15.5" x14ac:dyDescent="0.35">
      <c r="A5869" s="2">
        <v>13</v>
      </c>
      <c r="B5869" s="481">
        <v>33.4</v>
      </c>
      <c r="C5869" s="481">
        <v>32.799999999999997</v>
      </c>
      <c r="D5869" s="492">
        <v>32.159999999999997</v>
      </c>
      <c r="E5869" s="482">
        <v>38</v>
      </c>
      <c r="F5869" s="482">
        <v>22.2</v>
      </c>
      <c r="G5869" s="481">
        <v>96</v>
      </c>
      <c r="H5869" s="481">
        <v>50</v>
      </c>
      <c r="I5869" s="481">
        <v>5.6</v>
      </c>
      <c r="J5869" s="481">
        <v>0.62</v>
      </c>
      <c r="K5869" s="480">
        <v>0.27</v>
      </c>
      <c r="L5869" s="539">
        <f t="shared" si="1169"/>
        <v>0.44500000000000001</v>
      </c>
      <c r="M5869" s="477">
        <v>7</v>
      </c>
      <c r="N5869" s="478">
        <v>0</v>
      </c>
      <c r="O5869" s="306"/>
    </row>
    <row r="5870" spans="1:15" ht="15.5" x14ac:dyDescent="0.35">
      <c r="A5870" s="2">
        <v>14</v>
      </c>
      <c r="B5870" s="480">
        <v>25.6</v>
      </c>
      <c r="C5870" s="480">
        <v>29.04</v>
      </c>
      <c r="D5870" s="492">
        <v>31.04</v>
      </c>
      <c r="E5870" s="482">
        <v>34</v>
      </c>
      <c r="F5870" s="482">
        <v>21.6</v>
      </c>
      <c r="G5870" s="481">
        <v>96</v>
      </c>
      <c r="H5870" s="481">
        <v>77</v>
      </c>
      <c r="I5870" s="480">
        <v>0.36</v>
      </c>
      <c r="J5870" s="481">
        <v>0.62</v>
      </c>
      <c r="K5870" s="480">
        <v>1.1399999999999999</v>
      </c>
      <c r="L5870" s="539">
        <f t="shared" si="1169"/>
        <v>0.87999999999999989</v>
      </c>
      <c r="M5870" s="477">
        <v>0.05</v>
      </c>
      <c r="N5870" s="967">
        <v>16.399999999999999</v>
      </c>
      <c r="O5870" s="306"/>
    </row>
    <row r="5871" spans="1:15" ht="15.5" x14ac:dyDescent="0.35">
      <c r="A5871" s="2">
        <v>15</v>
      </c>
      <c r="B5871" s="480">
        <v>31.84</v>
      </c>
      <c r="C5871" s="482">
        <v>29.64</v>
      </c>
      <c r="D5871" s="492">
        <v>29.24</v>
      </c>
      <c r="E5871" s="482">
        <v>36.200000000000003</v>
      </c>
      <c r="F5871" s="482">
        <v>22</v>
      </c>
      <c r="G5871" s="481">
        <v>96</v>
      </c>
      <c r="H5871" s="481">
        <v>65</v>
      </c>
      <c r="I5871" s="481">
        <v>5.46</v>
      </c>
      <c r="J5871" s="481">
        <v>0.65</v>
      </c>
      <c r="K5871" s="480">
        <v>0.05</v>
      </c>
      <c r="L5871" s="539">
        <f t="shared" si="1169"/>
        <v>0.35000000000000003</v>
      </c>
      <c r="M5871" s="477">
        <v>5.0999999999999996</v>
      </c>
      <c r="N5871" s="967">
        <v>0</v>
      </c>
      <c r="O5871" s="306"/>
    </row>
    <row r="5872" spans="1:15" ht="15.5" x14ac:dyDescent="0.35">
      <c r="A5872" s="2">
        <v>16</v>
      </c>
      <c r="B5872" s="483">
        <v>36.08</v>
      </c>
      <c r="C5872" s="481">
        <v>31.68</v>
      </c>
      <c r="D5872" s="492">
        <v>30.2</v>
      </c>
      <c r="E5872" s="482">
        <v>37.200000000000003</v>
      </c>
      <c r="F5872" s="481">
        <v>21.2</v>
      </c>
      <c r="G5872" s="481">
        <v>96</v>
      </c>
      <c r="H5872" s="481">
        <v>52</v>
      </c>
      <c r="I5872" s="481">
        <v>6.2</v>
      </c>
      <c r="J5872" s="481">
        <v>0.71</v>
      </c>
      <c r="K5872" s="480">
        <v>0.15</v>
      </c>
      <c r="L5872" s="539">
        <f t="shared" si="1169"/>
        <v>0.43</v>
      </c>
      <c r="M5872" s="477">
        <v>7</v>
      </c>
      <c r="N5872" s="967">
        <v>0</v>
      </c>
      <c r="O5872" s="306"/>
    </row>
    <row r="5873" spans="1:15" ht="15.5" x14ac:dyDescent="0.35">
      <c r="A5873" s="2">
        <v>17</v>
      </c>
      <c r="B5873" s="480">
        <v>34.92</v>
      </c>
      <c r="C5873" s="480">
        <v>31.56</v>
      </c>
      <c r="D5873" s="492">
        <v>31.04</v>
      </c>
      <c r="E5873" s="481">
        <v>37.200000000000003</v>
      </c>
      <c r="F5873" s="482">
        <v>21.2</v>
      </c>
      <c r="G5873" s="481">
        <v>96</v>
      </c>
      <c r="H5873" s="481">
        <v>50</v>
      </c>
      <c r="I5873" s="480">
        <v>3.4</v>
      </c>
      <c r="J5873" s="481">
        <v>0.67</v>
      </c>
      <c r="K5873" s="480">
        <v>0.67</v>
      </c>
      <c r="L5873" s="539">
        <f t="shared" si="1169"/>
        <v>0.67</v>
      </c>
      <c r="M5873" s="477">
        <v>1</v>
      </c>
      <c r="N5873" s="967">
        <v>0</v>
      </c>
      <c r="O5873" s="306"/>
    </row>
    <row r="5874" spans="1:15" ht="15.5" x14ac:dyDescent="0.35">
      <c r="A5874" s="2">
        <v>18</v>
      </c>
      <c r="B5874" s="480">
        <v>35.36</v>
      </c>
      <c r="C5874" s="480">
        <v>31.64</v>
      </c>
      <c r="D5874" s="492">
        <v>31.12</v>
      </c>
      <c r="E5874" s="482">
        <v>37.200000000000003</v>
      </c>
      <c r="F5874" s="482">
        <v>20.2</v>
      </c>
      <c r="G5874" s="481">
        <v>88</v>
      </c>
      <c r="H5874" s="481">
        <v>48</v>
      </c>
      <c r="I5874" s="481">
        <v>6.66</v>
      </c>
      <c r="J5874" s="481">
        <v>0.69</v>
      </c>
      <c r="K5874" s="480">
        <v>0.09</v>
      </c>
      <c r="L5874" s="539">
        <f t="shared" si="1169"/>
        <v>0.38999999999999996</v>
      </c>
      <c r="M5874" s="483">
        <v>9</v>
      </c>
      <c r="N5874" s="967">
        <v>0</v>
      </c>
      <c r="O5874" s="306"/>
    </row>
    <row r="5875" spans="1:15" ht="15.5" x14ac:dyDescent="0.35">
      <c r="A5875" s="2">
        <v>19</v>
      </c>
      <c r="B5875" s="481">
        <v>36.32</v>
      </c>
      <c r="C5875" s="481">
        <v>31.56</v>
      </c>
      <c r="D5875" s="492">
        <v>31.2</v>
      </c>
      <c r="E5875" s="482">
        <v>36.4</v>
      </c>
      <c r="F5875" s="482">
        <v>20</v>
      </c>
      <c r="G5875" s="481">
        <v>87</v>
      </c>
      <c r="H5875" s="481">
        <v>50</v>
      </c>
      <c r="I5875" s="480">
        <v>7.94</v>
      </c>
      <c r="J5875" s="480">
        <v>0.78</v>
      </c>
      <c r="K5875" s="484">
        <v>0.17</v>
      </c>
      <c r="L5875" s="539">
        <f t="shared" si="1169"/>
        <v>0.47500000000000003</v>
      </c>
      <c r="M5875" s="483">
        <v>6</v>
      </c>
      <c r="N5875" s="967">
        <v>0</v>
      </c>
      <c r="O5875" s="306"/>
    </row>
    <row r="5876" spans="1:15" ht="15.5" x14ac:dyDescent="0.35">
      <c r="A5876" s="3">
        <v>20</v>
      </c>
      <c r="B5876" s="501">
        <v>36.44</v>
      </c>
      <c r="C5876" s="500">
        <v>31.84</v>
      </c>
      <c r="D5876" s="502">
        <v>31.28</v>
      </c>
      <c r="E5876" s="503">
        <v>36.4</v>
      </c>
      <c r="F5876" s="503">
        <v>19.600000000000001</v>
      </c>
      <c r="G5876" s="500">
        <v>92</v>
      </c>
      <c r="H5876" s="500">
        <v>58</v>
      </c>
      <c r="I5876" s="501">
        <v>4.24</v>
      </c>
      <c r="J5876" s="501">
        <v>0.67</v>
      </c>
      <c r="K5876" s="501">
        <v>0.19</v>
      </c>
      <c r="L5876" s="539">
        <f t="shared" si="1169"/>
        <v>0.43000000000000005</v>
      </c>
      <c r="M5876" s="483">
        <v>9</v>
      </c>
      <c r="N5876" s="967">
        <v>0</v>
      </c>
      <c r="O5876" s="541"/>
    </row>
    <row r="5877" spans="1:15" x14ac:dyDescent="0.35">
      <c r="A5877" s="243" t="s">
        <v>16</v>
      </c>
      <c r="B5877" s="544">
        <f>SUM(B5867:B5876)</f>
        <v>338</v>
      </c>
      <c r="C5877" s="544">
        <f t="shared" ref="C5877:K5877" si="1170">SUM(C5867:C5876)</f>
        <v>315.15999999999997</v>
      </c>
      <c r="D5877" s="544">
        <f t="shared" si="1170"/>
        <v>311.39999999999998</v>
      </c>
      <c r="E5877" s="544">
        <f t="shared" si="1170"/>
        <v>369.7999999999999</v>
      </c>
      <c r="F5877" s="544">
        <f t="shared" si="1170"/>
        <v>210.19999999999996</v>
      </c>
      <c r="G5877" s="544">
        <f t="shared" si="1170"/>
        <v>931</v>
      </c>
      <c r="H5877" s="544">
        <f t="shared" si="1170"/>
        <v>550</v>
      </c>
      <c r="I5877" s="544">
        <f t="shared" si="1170"/>
        <v>54.059999999999995</v>
      </c>
      <c r="J5877" s="544">
        <f t="shared" si="1170"/>
        <v>7.0100000000000007</v>
      </c>
      <c r="K5877" s="544">
        <f t="shared" si="1170"/>
        <v>3.07</v>
      </c>
      <c r="L5877" s="558">
        <f t="shared" si="1169"/>
        <v>5.04</v>
      </c>
      <c r="M5877" s="545"/>
      <c r="N5877" s="545"/>
      <c r="O5877" s="546"/>
    </row>
    <row r="5878" spans="1:15" x14ac:dyDescent="0.35">
      <c r="A5878" s="245" t="s">
        <v>18</v>
      </c>
      <c r="B5878" s="545">
        <f>AVERAGE(B5867:B5876)</f>
        <v>33.799999999999997</v>
      </c>
      <c r="C5878" s="545">
        <f t="shared" ref="C5878:K5878" si="1171">AVERAGE(C5867:C5876)</f>
        <v>31.515999999999998</v>
      </c>
      <c r="D5878" s="545">
        <f t="shared" si="1171"/>
        <v>31.139999999999997</v>
      </c>
      <c r="E5878" s="545">
        <f t="shared" si="1171"/>
        <v>36.97999999999999</v>
      </c>
      <c r="F5878" s="545">
        <f t="shared" si="1171"/>
        <v>21.019999999999996</v>
      </c>
      <c r="G5878" s="545">
        <f t="shared" si="1171"/>
        <v>93.1</v>
      </c>
      <c r="H5878" s="545">
        <f t="shared" si="1171"/>
        <v>55</v>
      </c>
      <c r="I5878" s="545">
        <f t="shared" si="1171"/>
        <v>5.4059999999999997</v>
      </c>
      <c r="J5878" s="545">
        <f t="shared" si="1171"/>
        <v>0.70100000000000007</v>
      </c>
      <c r="K5878" s="545">
        <f t="shared" si="1171"/>
        <v>0.307</v>
      </c>
      <c r="L5878" s="558">
        <f t="shared" si="1169"/>
        <v>0.504</v>
      </c>
      <c r="M5878" s="545"/>
      <c r="N5878" s="545"/>
      <c r="O5878" s="546"/>
    </row>
    <row r="5879" spans="1:15" ht="15.5" x14ac:dyDescent="0.35">
      <c r="A5879" s="7">
        <v>21</v>
      </c>
      <c r="B5879" s="476">
        <v>36.56</v>
      </c>
      <c r="C5879" s="473">
        <v>32.200000000000003</v>
      </c>
      <c r="D5879" s="474">
        <v>31.72</v>
      </c>
      <c r="E5879" s="475">
        <v>37.4</v>
      </c>
      <c r="F5879" s="475">
        <v>20.2</v>
      </c>
      <c r="G5879" s="476">
        <v>96</v>
      </c>
      <c r="H5879" s="476">
        <v>46</v>
      </c>
      <c r="I5879" s="476">
        <v>6.76</v>
      </c>
      <c r="J5879" s="475">
        <v>0.7</v>
      </c>
      <c r="K5879" s="473">
        <v>0.17</v>
      </c>
      <c r="L5879" s="542">
        <f>AVERAGE(J5879:K5879)</f>
        <v>0.435</v>
      </c>
      <c r="M5879" s="483">
        <v>9</v>
      </c>
      <c r="N5879" s="967">
        <v>0</v>
      </c>
      <c r="O5879" s="543"/>
    </row>
    <row r="5880" spans="1:15" ht="15.5" x14ac:dyDescent="0.35">
      <c r="A5880" s="8">
        <v>22</v>
      </c>
      <c r="B5880" s="480">
        <v>37.159999999999997</v>
      </c>
      <c r="C5880" s="480">
        <v>32.68</v>
      </c>
      <c r="D5880" s="492">
        <v>31.96</v>
      </c>
      <c r="E5880" s="482">
        <v>37</v>
      </c>
      <c r="F5880" s="482">
        <v>21.4</v>
      </c>
      <c r="G5880" s="481">
        <v>83</v>
      </c>
      <c r="H5880" s="481">
        <v>51</v>
      </c>
      <c r="I5880" s="480">
        <v>6.88</v>
      </c>
      <c r="J5880" s="481">
        <v>0.75</v>
      </c>
      <c r="K5880" s="481">
        <v>0.23</v>
      </c>
      <c r="L5880" s="542">
        <f t="shared" ref="L5880:L5889" si="1172">AVERAGE(J5880:K5880)</f>
        <v>0.49</v>
      </c>
      <c r="M5880" s="483">
        <v>9</v>
      </c>
      <c r="N5880" s="967">
        <v>0</v>
      </c>
      <c r="O5880" s="306"/>
    </row>
    <row r="5881" spans="1:15" ht="15.5" x14ac:dyDescent="0.35">
      <c r="A5881" s="8">
        <v>23</v>
      </c>
      <c r="B5881" s="497">
        <v>36.840000000000003</v>
      </c>
      <c r="C5881" s="481">
        <v>32.799999999999997</v>
      </c>
      <c r="D5881" s="492">
        <v>32.28</v>
      </c>
      <c r="E5881" s="482">
        <v>37.4</v>
      </c>
      <c r="F5881" s="498">
        <v>21.8</v>
      </c>
      <c r="G5881" s="481">
        <v>96</v>
      </c>
      <c r="H5881" s="481">
        <v>46</v>
      </c>
      <c r="I5881" s="481">
        <v>6.12</v>
      </c>
      <c r="J5881" s="481">
        <v>0.86</v>
      </c>
      <c r="K5881" s="481">
        <v>0.13</v>
      </c>
      <c r="L5881" s="542">
        <f t="shared" si="1172"/>
        <v>0.495</v>
      </c>
      <c r="M5881" s="483">
        <v>9.3000000000000007</v>
      </c>
      <c r="N5881" s="967">
        <v>0</v>
      </c>
      <c r="O5881" s="306"/>
    </row>
    <row r="5882" spans="1:15" ht="15.5" x14ac:dyDescent="0.35">
      <c r="A5882" s="8">
        <v>24</v>
      </c>
      <c r="B5882" s="483">
        <v>35.44</v>
      </c>
      <c r="C5882" s="481">
        <v>32.840000000000003</v>
      </c>
      <c r="D5882" s="492">
        <v>32.32</v>
      </c>
      <c r="E5882" s="482">
        <v>39</v>
      </c>
      <c r="F5882" s="482">
        <v>21.4</v>
      </c>
      <c r="G5882" s="557">
        <v>92</v>
      </c>
      <c r="H5882" s="481">
        <v>51</v>
      </c>
      <c r="I5882" s="481">
        <v>6.32</v>
      </c>
      <c r="J5882" s="481">
        <v>0.79</v>
      </c>
      <c r="K5882" s="480">
        <v>0.17</v>
      </c>
      <c r="L5882" s="542">
        <f t="shared" si="1172"/>
        <v>0.48000000000000004</v>
      </c>
      <c r="M5882" s="483">
        <v>8.4499999999999993</v>
      </c>
      <c r="N5882" s="967">
        <v>0</v>
      </c>
      <c r="O5882" s="306"/>
    </row>
    <row r="5883" spans="1:15" ht="15.5" x14ac:dyDescent="0.35">
      <c r="A5883" s="8">
        <v>25</v>
      </c>
      <c r="B5883" s="480">
        <v>36.76</v>
      </c>
      <c r="C5883" s="481">
        <v>33</v>
      </c>
      <c r="D5883" s="492">
        <v>35.520000000000003</v>
      </c>
      <c r="E5883" s="482">
        <v>39</v>
      </c>
      <c r="F5883" s="482">
        <v>21.2</v>
      </c>
      <c r="G5883" s="481">
        <v>96</v>
      </c>
      <c r="H5883" s="481">
        <v>45</v>
      </c>
      <c r="I5883" s="481">
        <v>5.28</v>
      </c>
      <c r="J5883" s="481">
        <v>0.65</v>
      </c>
      <c r="K5883" s="480">
        <v>0.25</v>
      </c>
      <c r="L5883" s="542">
        <f t="shared" si="1172"/>
        <v>0.45</v>
      </c>
      <c r="M5883" s="483">
        <v>8.3000000000000007</v>
      </c>
      <c r="N5883" s="967">
        <v>0</v>
      </c>
      <c r="O5883" s="306"/>
    </row>
    <row r="5884" spans="1:15" ht="15.5" x14ac:dyDescent="0.35">
      <c r="A5884" s="8">
        <v>26</v>
      </c>
      <c r="B5884" s="481">
        <v>35.32</v>
      </c>
      <c r="C5884" s="481">
        <v>32.92</v>
      </c>
      <c r="D5884" s="492">
        <v>32.56</v>
      </c>
      <c r="E5884" s="482">
        <v>37.200000000000003</v>
      </c>
      <c r="F5884" s="481">
        <v>21.2</v>
      </c>
      <c r="G5884" s="481">
        <v>96</v>
      </c>
      <c r="H5884" s="481">
        <v>48</v>
      </c>
      <c r="I5884" s="434">
        <v>6.46</v>
      </c>
      <c r="J5884" s="481">
        <v>0.72</v>
      </c>
      <c r="K5884" s="480">
        <v>0.22</v>
      </c>
      <c r="L5884" s="542">
        <f t="shared" si="1172"/>
        <v>0.47</v>
      </c>
      <c r="M5884" s="483">
        <v>8</v>
      </c>
      <c r="N5884" s="967">
        <v>0</v>
      </c>
      <c r="O5884" s="306"/>
    </row>
    <row r="5885" spans="1:15" ht="15.5" x14ac:dyDescent="0.35">
      <c r="A5885" s="8">
        <v>27</v>
      </c>
      <c r="B5885" s="481">
        <v>35.92</v>
      </c>
      <c r="C5885" s="481">
        <v>32.96</v>
      </c>
      <c r="D5885" s="492">
        <v>32.799999999999997</v>
      </c>
      <c r="E5885" s="482">
        <v>37.200000000000003</v>
      </c>
      <c r="F5885" s="482">
        <v>22</v>
      </c>
      <c r="G5885" s="481">
        <v>96</v>
      </c>
      <c r="H5885" s="481">
        <v>44</v>
      </c>
      <c r="I5885" s="481">
        <v>5.38</v>
      </c>
      <c r="J5885" s="481">
        <v>0.92</v>
      </c>
      <c r="K5885" s="480">
        <v>0.12</v>
      </c>
      <c r="L5885" s="542">
        <f t="shared" si="1172"/>
        <v>0.52</v>
      </c>
      <c r="M5885" s="483">
        <v>8</v>
      </c>
      <c r="N5885" s="967">
        <v>0</v>
      </c>
      <c r="O5885" s="306"/>
    </row>
    <row r="5886" spans="1:15" ht="15.5" x14ac:dyDescent="0.35">
      <c r="A5886" s="8">
        <v>28</v>
      </c>
      <c r="B5886" s="481">
        <v>34.56</v>
      </c>
      <c r="C5886" s="480">
        <v>32.76</v>
      </c>
      <c r="D5886" s="492">
        <v>32.56</v>
      </c>
      <c r="E5886" s="482">
        <v>37.200000000000003</v>
      </c>
      <c r="F5886" s="482">
        <v>21</v>
      </c>
      <c r="G5886" s="481">
        <v>96</v>
      </c>
      <c r="H5886" s="481">
        <v>51</v>
      </c>
      <c r="I5886" s="481">
        <v>7.42</v>
      </c>
      <c r="J5886" s="481">
        <v>1.29</v>
      </c>
      <c r="K5886" s="480">
        <v>0.65</v>
      </c>
      <c r="L5886" s="542">
        <f t="shared" si="1172"/>
        <v>0.97</v>
      </c>
      <c r="M5886" s="483">
        <v>7.3</v>
      </c>
      <c r="N5886" s="967">
        <v>0</v>
      </c>
      <c r="O5886" s="306"/>
    </row>
    <row r="5887" spans="1:15" ht="15.5" x14ac:dyDescent="0.35">
      <c r="A5887" s="8">
        <v>29</v>
      </c>
      <c r="B5887" s="481">
        <v>35.159999999999997</v>
      </c>
      <c r="C5887" s="480">
        <v>33.159999999999997</v>
      </c>
      <c r="D5887" s="492">
        <v>32.4</v>
      </c>
      <c r="E5887" s="482">
        <v>38</v>
      </c>
      <c r="F5887" s="482">
        <v>23</v>
      </c>
      <c r="G5887" s="481">
        <v>96</v>
      </c>
      <c r="H5887" s="481">
        <v>46</v>
      </c>
      <c r="I5887" s="481">
        <v>4</v>
      </c>
      <c r="J5887" s="481">
        <v>0.78</v>
      </c>
      <c r="K5887" s="480">
        <v>0.22</v>
      </c>
      <c r="L5887" s="542">
        <f t="shared" si="1172"/>
        <v>0.5</v>
      </c>
      <c r="M5887" s="483">
        <v>7</v>
      </c>
      <c r="N5887" s="967">
        <v>0</v>
      </c>
      <c r="O5887" s="306"/>
    </row>
    <row r="5888" spans="1:15" ht="15.5" x14ac:dyDescent="0.35">
      <c r="A5888" s="8">
        <v>30</v>
      </c>
      <c r="B5888" s="481">
        <v>34.64</v>
      </c>
      <c r="C5888" s="480">
        <v>33.119999999999997</v>
      </c>
      <c r="D5888" s="492">
        <v>32.56</v>
      </c>
      <c r="E5888" s="482">
        <v>36.200000000000003</v>
      </c>
      <c r="F5888" s="482">
        <v>23.2</v>
      </c>
      <c r="G5888" s="481">
        <v>96</v>
      </c>
      <c r="H5888" s="481">
        <v>53</v>
      </c>
      <c r="I5888" s="481">
        <v>6.12</v>
      </c>
      <c r="J5888" s="481">
        <v>1.03</v>
      </c>
      <c r="K5888" s="480">
        <v>0.33</v>
      </c>
      <c r="L5888" s="542">
        <f t="shared" si="1172"/>
        <v>0.68</v>
      </c>
      <c r="M5888" s="483">
        <v>8</v>
      </c>
      <c r="N5888" s="967">
        <v>0</v>
      </c>
      <c r="O5888" s="306"/>
    </row>
    <row r="5889" spans="1:15" ht="15.5" x14ac:dyDescent="0.35">
      <c r="A5889" s="8">
        <v>31</v>
      </c>
      <c r="B5889" s="481">
        <v>23.96</v>
      </c>
      <c r="C5889" s="480">
        <v>29.64</v>
      </c>
      <c r="D5889" s="492">
        <v>31.56</v>
      </c>
      <c r="E5889" s="482">
        <v>37.200000000000003</v>
      </c>
      <c r="F5889" s="482">
        <v>23</v>
      </c>
      <c r="G5889" s="481">
        <v>96</v>
      </c>
      <c r="H5889" s="481">
        <v>81</v>
      </c>
      <c r="I5889" s="481">
        <v>4.4000000000000004</v>
      </c>
      <c r="J5889" s="481">
        <v>0.9</v>
      </c>
      <c r="K5889" s="480">
        <v>0.32</v>
      </c>
      <c r="L5889" s="542">
        <f t="shared" si="1172"/>
        <v>0.61</v>
      </c>
      <c r="M5889" s="483">
        <v>0</v>
      </c>
      <c r="N5889" s="967">
        <v>6.5</v>
      </c>
      <c r="O5889" s="306"/>
    </row>
    <row r="5890" spans="1:15" x14ac:dyDescent="0.35">
      <c r="A5890" s="243" t="s">
        <v>16</v>
      </c>
      <c r="B5890" s="560">
        <f>SUM(B5879:B5889)</f>
        <v>382.32</v>
      </c>
      <c r="C5890" s="560">
        <f t="shared" ref="C5890:L5890" si="1173">SUM(C5879:C5889)</f>
        <v>358.08000000000004</v>
      </c>
      <c r="D5890" s="560">
        <f t="shared" si="1173"/>
        <v>358.24</v>
      </c>
      <c r="E5890" s="560">
        <f t="shared" si="1173"/>
        <v>412.79999999999995</v>
      </c>
      <c r="F5890" s="560">
        <f t="shared" si="1173"/>
        <v>239.39999999999998</v>
      </c>
      <c r="G5890" s="560">
        <f t="shared" si="1173"/>
        <v>1039</v>
      </c>
      <c r="H5890" s="560">
        <f t="shared" si="1173"/>
        <v>562</v>
      </c>
      <c r="I5890" s="560">
        <f t="shared" si="1173"/>
        <v>65.14</v>
      </c>
      <c r="J5890" s="560">
        <f t="shared" si="1173"/>
        <v>9.39</v>
      </c>
      <c r="K5890" s="560">
        <f t="shared" si="1173"/>
        <v>2.81</v>
      </c>
      <c r="L5890" s="560">
        <f t="shared" si="1173"/>
        <v>6.1000000000000005</v>
      </c>
      <c r="M5890" s="506"/>
      <c r="N5890" s="506"/>
      <c r="O5890" s="488"/>
    </row>
    <row r="5891" spans="1:15" x14ac:dyDescent="0.35">
      <c r="A5891" s="243" t="s">
        <v>18</v>
      </c>
      <c r="B5891" s="560">
        <f>AVERAGE(B5879:B5889)</f>
        <v>34.756363636363638</v>
      </c>
      <c r="C5891" s="560">
        <f t="shared" ref="C5891:L5891" si="1174">AVERAGE(C5879:C5889)</f>
        <v>32.552727272727275</v>
      </c>
      <c r="D5891" s="560">
        <f t="shared" si="1174"/>
        <v>32.56727272727273</v>
      </c>
      <c r="E5891" s="560">
        <f t="shared" si="1174"/>
        <v>37.527272727272724</v>
      </c>
      <c r="F5891" s="560">
        <f t="shared" si="1174"/>
        <v>21.763636363636362</v>
      </c>
      <c r="G5891" s="560">
        <f t="shared" si="1174"/>
        <v>94.454545454545453</v>
      </c>
      <c r="H5891" s="560">
        <f t="shared" si="1174"/>
        <v>51.090909090909093</v>
      </c>
      <c r="I5891" s="560">
        <f t="shared" si="1174"/>
        <v>5.9218181818181819</v>
      </c>
      <c r="J5891" s="560">
        <f t="shared" si="1174"/>
        <v>0.85363636363636364</v>
      </c>
      <c r="K5891" s="560">
        <f t="shared" si="1174"/>
        <v>0.25545454545454543</v>
      </c>
      <c r="L5891" s="560">
        <f t="shared" si="1174"/>
        <v>0.55454545454545456</v>
      </c>
      <c r="M5891" s="506"/>
      <c r="N5891" s="559"/>
      <c r="O5891" s="488"/>
    </row>
    <row r="5892" spans="1:15" x14ac:dyDescent="0.35">
      <c r="A5892" s="508" t="s">
        <v>20</v>
      </c>
      <c r="B5892" s="507">
        <f>B5890+B5877+B5865</f>
        <v>1053.7199999999998</v>
      </c>
      <c r="C5892" s="507">
        <f t="shared" ref="C5892:L5892" si="1175">C5890+C5877+C5865</f>
        <v>982.76</v>
      </c>
      <c r="D5892" s="507">
        <f t="shared" si="1175"/>
        <v>981.07999999999993</v>
      </c>
      <c r="E5892" s="507">
        <f t="shared" si="1175"/>
        <v>1139</v>
      </c>
      <c r="F5892" s="507">
        <f t="shared" si="1175"/>
        <v>659.59199999999987</v>
      </c>
      <c r="G5892" s="507">
        <f t="shared" si="1175"/>
        <v>2918</v>
      </c>
      <c r="H5892" s="507">
        <f t="shared" si="1175"/>
        <v>1668</v>
      </c>
      <c r="I5892" s="507">
        <f t="shared" si="1175"/>
        <v>171.64</v>
      </c>
      <c r="J5892" s="507">
        <f t="shared" si="1175"/>
        <v>23.660000000000004</v>
      </c>
      <c r="K5892" s="507">
        <f t="shared" si="1175"/>
        <v>7.89</v>
      </c>
      <c r="L5892" s="507">
        <f t="shared" si="1175"/>
        <v>15.775</v>
      </c>
      <c r="M5892" s="507"/>
      <c r="N5892" s="507"/>
      <c r="O5892" s="488"/>
    </row>
    <row r="5893" spans="1:15" x14ac:dyDescent="0.35">
      <c r="A5893" s="508" t="s">
        <v>21</v>
      </c>
      <c r="B5893" s="559">
        <f>B5892/31</f>
        <v>33.990967741935478</v>
      </c>
      <c r="C5893" s="559">
        <f t="shared" ref="C5893:L5893" si="1176">C5892/31</f>
        <v>31.701935483870969</v>
      </c>
      <c r="D5893" s="559">
        <f t="shared" si="1176"/>
        <v>31.647741935483868</v>
      </c>
      <c r="E5893" s="559">
        <f t="shared" si="1176"/>
        <v>36.741935483870968</v>
      </c>
      <c r="F5893" s="559">
        <f t="shared" si="1176"/>
        <v>21.277161290322578</v>
      </c>
      <c r="G5893" s="559">
        <f t="shared" si="1176"/>
        <v>94.129032258064512</v>
      </c>
      <c r="H5893" s="559">
        <f t="shared" si="1176"/>
        <v>53.806451612903224</v>
      </c>
      <c r="I5893" s="559">
        <f t="shared" si="1176"/>
        <v>5.5367741935483865</v>
      </c>
      <c r="J5893" s="559">
        <f t="shared" si="1176"/>
        <v>0.76322580645161298</v>
      </c>
      <c r="K5893" s="559">
        <f t="shared" si="1176"/>
        <v>0.25451612903225806</v>
      </c>
      <c r="L5893" s="559">
        <f t="shared" si="1176"/>
        <v>0.50887096774193552</v>
      </c>
      <c r="M5893" s="559">
        <v>6.98</v>
      </c>
      <c r="N5893" s="559"/>
      <c r="O5893" s="488"/>
    </row>
    <row r="5895" spans="1:15" ht="20.5" x14ac:dyDescent="0.35">
      <c r="A5895" s="1646" t="s">
        <v>1332</v>
      </c>
      <c r="B5895" s="1646"/>
      <c r="C5895" s="1646"/>
      <c r="D5895" s="1646"/>
      <c r="E5895" s="1646"/>
      <c r="F5895" s="1646"/>
      <c r="G5895" s="1646"/>
      <c r="H5895" s="1646"/>
      <c r="I5895" s="1646"/>
      <c r="J5895" s="1646"/>
      <c r="K5895" s="1646"/>
      <c r="L5895" s="1646"/>
      <c r="M5895" s="1646"/>
      <c r="N5895" s="1646"/>
      <c r="O5895" s="1646"/>
    </row>
    <row r="5896" spans="1:15" ht="15" customHeight="1" x14ac:dyDescent="0.35">
      <c r="A5896" s="1498" t="s">
        <v>1</v>
      </c>
      <c r="B5896" s="1482" t="s">
        <v>23</v>
      </c>
      <c r="C5896" s="1484"/>
      <c r="D5896" s="1483"/>
      <c r="E5896" s="1482" t="s">
        <v>24</v>
      </c>
      <c r="F5896" s="1483"/>
      <c r="G5896" s="1482" t="s">
        <v>4</v>
      </c>
      <c r="H5896" s="1483"/>
      <c r="I5896" s="24"/>
      <c r="J5896" s="1443"/>
      <c r="K5896" s="1444"/>
      <c r="L5896" s="1445"/>
      <c r="M5896" s="24" t="s">
        <v>237</v>
      </c>
      <c r="N5896" s="1645" t="s">
        <v>235</v>
      </c>
      <c r="O5896" s="1629" t="s">
        <v>191</v>
      </c>
    </row>
    <row r="5897" spans="1:15" ht="28" x14ac:dyDescent="0.35">
      <c r="A5897" s="1498"/>
      <c r="B5897" s="24">
        <v>0.05</v>
      </c>
      <c r="C5897" s="24">
        <v>0.1</v>
      </c>
      <c r="D5897" s="24">
        <v>0.2</v>
      </c>
      <c r="E5897" s="24" t="s">
        <v>9</v>
      </c>
      <c r="F5897" s="24" t="s">
        <v>10</v>
      </c>
      <c r="G5897" s="24" t="s">
        <v>9</v>
      </c>
      <c r="H5897" s="24" t="s">
        <v>10</v>
      </c>
      <c r="I5897" s="24" t="s">
        <v>12</v>
      </c>
      <c r="J5897" s="25" t="s">
        <v>13</v>
      </c>
      <c r="K5897" s="25" t="s">
        <v>14</v>
      </c>
      <c r="L5897" s="25" t="s">
        <v>15</v>
      </c>
      <c r="M5897" s="25" t="s">
        <v>236</v>
      </c>
      <c r="N5897" s="1614"/>
      <c r="O5897" s="1630"/>
    </row>
    <row r="5898" spans="1:15" ht="15.5" x14ac:dyDescent="0.35">
      <c r="A5898" s="6">
        <v>1</v>
      </c>
      <c r="B5898" s="473">
        <v>26.68</v>
      </c>
      <c r="C5898" s="473">
        <v>28.96</v>
      </c>
      <c r="D5898" s="474">
        <v>29.36</v>
      </c>
      <c r="E5898" s="475">
        <v>33.4</v>
      </c>
      <c r="F5898" s="475">
        <v>21</v>
      </c>
      <c r="G5898" s="476">
        <v>96</v>
      </c>
      <c r="H5898" s="476">
        <v>64</v>
      </c>
      <c r="I5898" s="476">
        <v>4.34</v>
      </c>
      <c r="J5898" s="473">
        <v>0.59</v>
      </c>
      <c r="K5898" s="476">
        <v>0.18</v>
      </c>
      <c r="L5898" s="475">
        <f>AVERAGE(J5898:K5898)</f>
        <v>0.38500000000000001</v>
      </c>
      <c r="M5898" s="477">
        <v>4</v>
      </c>
      <c r="N5898" s="478">
        <v>2.5</v>
      </c>
      <c r="O5898" s="479"/>
    </row>
    <row r="5899" spans="1:15" ht="15.5" x14ac:dyDescent="0.35">
      <c r="A5899" s="2">
        <v>2</v>
      </c>
      <c r="B5899" s="480">
        <v>34.880000000000003</v>
      </c>
      <c r="C5899" s="480">
        <v>29.2</v>
      </c>
      <c r="D5899" s="474">
        <v>29.68</v>
      </c>
      <c r="E5899" s="482">
        <v>38</v>
      </c>
      <c r="F5899" s="482">
        <v>20.2</v>
      </c>
      <c r="G5899" s="481">
        <v>96</v>
      </c>
      <c r="H5899" s="481">
        <v>56</v>
      </c>
      <c r="I5899" s="481">
        <v>3.14</v>
      </c>
      <c r="J5899" s="481">
        <v>0.77</v>
      </c>
      <c r="K5899" s="481">
        <v>0.65</v>
      </c>
      <c r="L5899" s="475">
        <f t="shared" ref="L5899:L5907" si="1177">AVERAGE(J5899:K5899)</f>
        <v>0.71</v>
      </c>
      <c r="M5899" s="477">
        <v>7.2</v>
      </c>
      <c r="N5899" s="478">
        <v>4.3</v>
      </c>
      <c r="O5899" s="306"/>
    </row>
    <row r="5900" spans="1:15" ht="15.5" x14ac:dyDescent="0.35">
      <c r="A5900" s="2">
        <v>3</v>
      </c>
      <c r="B5900" s="480">
        <v>27.8</v>
      </c>
      <c r="C5900" s="480">
        <v>28.92</v>
      </c>
      <c r="D5900" s="474">
        <v>29.76</v>
      </c>
      <c r="E5900" s="482">
        <v>38</v>
      </c>
      <c r="F5900" s="482">
        <v>22.2</v>
      </c>
      <c r="G5900" s="481">
        <v>93</v>
      </c>
      <c r="H5900" s="481">
        <v>71</v>
      </c>
      <c r="I5900" s="481">
        <v>4.16</v>
      </c>
      <c r="J5900" s="480">
        <v>0.69</v>
      </c>
      <c r="K5900" s="480">
        <v>0.12</v>
      </c>
      <c r="L5900" s="475">
        <f t="shared" si="1177"/>
        <v>0.40499999999999997</v>
      </c>
      <c r="M5900" s="477">
        <v>4</v>
      </c>
      <c r="N5900" s="478">
        <v>2.5</v>
      </c>
      <c r="O5900" s="306"/>
    </row>
    <row r="5901" spans="1:15" ht="15.5" x14ac:dyDescent="0.35">
      <c r="A5901" s="2">
        <v>4</v>
      </c>
      <c r="B5901" s="480">
        <v>30.24</v>
      </c>
      <c r="C5901" s="480">
        <v>28.12</v>
      </c>
      <c r="D5901" s="474">
        <v>28.6</v>
      </c>
      <c r="E5901" s="482">
        <v>36</v>
      </c>
      <c r="F5901" s="482">
        <v>20.2</v>
      </c>
      <c r="G5901" s="481">
        <v>92</v>
      </c>
      <c r="H5901" s="481">
        <v>52</v>
      </c>
      <c r="I5901" s="481">
        <v>3.06</v>
      </c>
      <c r="J5901" s="481">
        <v>0.7</v>
      </c>
      <c r="K5901" s="480">
        <v>0.34</v>
      </c>
      <c r="L5901" s="475">
        <f t="shared" si="1177"/>
        <v>0.52</v>
      </c>
      <c r="M5901" s="477">
        <v>5</v>
      </c>
      <c r="N5901" s="478">
        <v>2.4</v>
      </c>
      <c r="O5901" s="306"/>
    </row>
    <row r="5902" spans="1:15" ht="15.5" x14ac:dyDescent="0.35">
      <c r="A5902" s="2">
        <v>5</v>
      </c>
      <c r="B5902" s="473">
        <v>35.24</v>
      </c>
      <c r="C5902" s="473">
        <v>30.08</v>
      </c>
      <c r="D5902" s="474">
        <v>29.2</v>
      </c>
      <c r="E5902" s="475">
        <v>38</v>
      </c>
      <c r="F5902" s="475">
        <v>21.2</v>
      </c>
      <c r="G5902" s="476">
        <v>96</v>
      </c>
      <c r="H5902" s="476">
        <v>48</v>
      </c>
      <c r="I5902" s="476">
        <v>5.36</v>
      </c>
      <c r="J5902" s="473">
        <v>0.96</v>
      </c>
      <c r="K5902" s="476">
        <v>0.4</v>
      </c>
      <c r="L5902" s="475">
        <f t="shared" si="1177"/>
        <v>0.67999999999999994</v>
      </c>
      <c r="M5902" s="477">
        <v>9</v>
      </c>
      <c r="N5902" s="478">
        <v>0</v>
      </c>
      <c r="O5902" s="306"/>
    </row>
    <row r="5903" spans="1:15" ht="15.5" x14ac:dyDescent="0.35">
      <c r="A5903" s="2">
        <v>6</v>
      </c>
      <c r="B5903" s="480">
        <v>35.68</v>
      </c>
      <c r="C5903" s="480">
        <v>30.8</v>
      </c>
      <c r="D5903" s="474">
        <v>30.2</v>
      </c>
      <c r="E5903" s="482">
        <v>38.200000000000003</v>
      </c>
      <c r="F5903" s="482">
        <v>21</v>
      </c>
      <c r="G5903" s="481">
        <v>92</v>
      </c>
      <c r="H5903" s="481">
        <v>40</v>
      </c>
      <c r="I5903" s="481">
        <v>3.44</v>
      </c>
      <c r="J5903" s="480">
        <v>0.97</v>
      </c>
      <c r="K5903" s="480">
        <v>0.49</v>
      </c>
      <c r="L5903" s="475">
        <f t="shared" si="1177"/>
        <v>0.73</v>
      </c>
      <c r="M5903" s="477">
        <v>9</v>
      </c>
      <c r="N5903" s="478">
        <v>0</v>
      </c>
      <c r="O5903" s="306"/>
    </row>
    <row r="5904" spans="1:15" ht="15.5" x14ac:dyDescent="0.35">
      <c r="A5904" s="2">
        <v>7</v>
      </c>
      <c r="B5904" s="480">
        <v>36.76</v>
      </c>
      <c r="C5904" s="480">
        <v>31.36</v>
      </c>
      <c r="D5904" s="474">
        <v>30.76</v>
      </c>
      <c r="E5904" s="482">
        <v>37.200000000000003</v>
      </c>
      <c r="F5904" s="482">
        <v>21.4</v>
      </c>
      <c r="G5904" s="481">
        <v>96</v>
      </c>
      <c r="H5904" s="481">
        <v>44</v>
      </c>
      <c r="I5904" s="481">
        <v>4.76</v>
      </c>
      <c r="J5904" s="481">
        <v>0.96</v>
      </c>
      <c r="K5904" s="480">
        <v>0.3</v>
      </c>
      <c r="L5904" s="475">
        <f t="shared" si="1177"/>
        <v>0.63</v>
      </c>
      <c r="M5904" s="477">
        <v>8</v>
      </c>
      <c r="N5904" s="478">
        <v>0</v>
      </c>
      <c r="O5904" s="306"/>
    </row>
    <row r="5905" spans="1:15" ht="15.5" x14ac:dyDescent="0.35">
      <c r="A5905" s="2">
        <v>8</v>
      </c>
      <c r="B5905" s="480">
        <v>37.04</v>
      </c>
      <c r="C5905" s="480">
        <v>31.68</v>
      </c>
      <c r="D5905" s="474">
        <v>31</v>
      </c>
      <c r="E5905" s="482">
        <v>37.4</v>
      </c>
      <c r="F5905" s="482">
        <v>21.4</v>
      </c>
      <c r="G5905" s="481">
        <v>92</v>
      </c>
      <c r="H5905" s="481">
        <v>44</v>
      </c>
      <c r="I5905" s="481">
        <v>4.9000000000000004</v>
      </c>
      <c r="J5905" s="481">
        <v>0.94</v>
      </c>
      <c r="K5905" s="481">
        <v>0.39</v>
      </c>
      <c r="L5905" s="475">
        <f t="shared" si="1177"/>
        <v>0.66500000000000004</v>
      </c>
      <c r="M5905" s="477">
        <v>9</v>
      </c>
      <c r="N5905" s="478">
        <v>0</v>
      </c>
      <c r="O5905" s="306"/>
    </row>
    <row r="5906" spans="1:15" ht="15.5" x14ac:dyDescent="0.35">
      <c r="A5906" s="2">
        <v>9</v>
      </c>
      <c r="B5906" s="480">
        <v>30.64</v>
      </c>
      <c r="C5906" s="481">
        <v>30.32</v>
      </c>
      <c r="D5906" s="474">
        <v>30.92</v>
      </c>
      <c r="E5906" s="482">
        <v>38.200000000000003</v>
      </c>
      <c r="F5906" s="482">
        <v>21</v>
      </c>
      <c r="G5906" s="481">
        <v>92</v>
      </c>
      <c r="H5906" s="481">
        <v>50</v>
      </c>
      <c r="I5906" s="481">
        <v>5.7</v>
      </c>
      <c r="J5906" s="480">
        <v>1.85</v>
      </c>
      <c r="K5906" s="481">
        <v>0.27</v>
      </c>
      <c r="L5906" s="475">
        <f t="shared" si="1177"/>
        <v>1.06</v>
      </c>
      <c r="M5906" s="477">
        <v>4</v>
      </c>
      <c r="N5906" s="478">
        <v>0</v>
      </c>
      <c r="O5906" s="306"/>
    </row>
    <row r="5907" spans="1:15" ht="16" thickBot="1" x14ac:dyDescent="0.4">
      <c r="A5907" s="3">
        <v>10</v>
      </c>
      <c r="B5907" s="480">
        <v>33.44</v>
      </c>
      <c r="C5907" s="481">
        <v>30.28</v>
      </c>
      <c r="D5907" s="474">
        <v>30.16</v>
      </c>
      <c r="E5907" s="482">
        <v>38</v>
      </c>
      <c r="F5907" s="482">
        <v>19</v>
      </c>
      <c r="G5907" s="481">
        <v>96</v>
      </c>
      <c r="H5907" s="481">
        <v>48</v>
      </c>
      <c r="I5907" s="481">
        <v>2.54</v>
      </c>
      <c r="J5907" s="481">
        <v>1</v>
      </c>
      <c r="K5907" s="480">
        <v>0.02</v>
      </c>
      <c r="L5907" s="475">
        <f t="shared" si="1177"/>
        <v>0.51</v>
      </c>
      <c r="M5907" s="477">
        <v>7.3</v>
      </c>
      <c r="N5907" s="478">
        <v>0</v>
      </c>
      <c r="O5907" s="306"/>
    </row>
    <row r="5908" spans="1:15" ht="15" thickBot="1" x14ac:dyDescent="0.4">
      <c r="A5908" s="16" t="s">
        <v>16</v>
      </c>
      <c r="B5908" s="556">
        <f>SUM(B5898:B5907)</f>
        <v>328.4</v>
      </c>
      <c r="C5908" s="556">
        <f t="shared" ref="C5908:L5908" si="1178">SUM(C5898:C5907)</f>
        <v>299.72000000000003</v>
      </c>
      <c r="D5908" s="556">
        <f t="shared" si="1178"/>
        <v>299.64</v>
      </c>
      <c r="E5908" s="556">
        <f t="shared" si="1178"/>
        <v>372.4</v>
      </c>
      <c r="F5908" s="556">
        <f t="shared" si="1178"/>
        <v>208.60000000000002</v>
      </c>
      <c r="G5908" s="556">
        <f t="shared" si="1178"/>
        <v>941</v>
      </c>
      <c r="H5908" s="556">
        <f t="shared" si="1178"/>
        <v>517</v>
      </c>
      <c r="I5908" s="556">
        <f t="shared" si="1178"/>
        <v>41.400000000000006</v>
      </c>
      <c r="J5908" s="556">
        <f t="shared" si="1178"/>
        <v>9.43</v>
      </c>
      <c r="K5908" s="556">
        <f t="shared" si="1178"/>
        <v>3.1599999999999997</v>
      </c>
      <c r="L5908" s="556">
        <f t="shared" si="1178"/>
        <v>6.2949999999999999</v>
      </c>
      <c r="M5908" s="556"/>
      <c r="N5908" s="556"/>
      <c r="O5908" s="546"/>
    </row>
    <row r="5909" spans="1:15" ht="15" thickBot="1" x14ac:dyDescent="0.4">
      <c r="A5909" s="121" t="s">
        <v>18</v>
      </c>
      <c r="B5909" s="544">
        <f>AVERAGE(B5898:B5907)</f>
        <v>32.839999999999996</v>
      </c>
      <c r="C5909" s="544">
        <f t="shared" ref="C5909:L5909" si="1179">AVERAGE(C5898:C5907)</f>
        <v>29.972000000000001</v>
      </c>
      <c r="D5909" s="544">
        <f t="shared" si="1179"/>
        <v>29.963999999999999</v>
      </c>
      <c r="E5909" s="544">
        <f t="shared" si="1179"/>
        <v>37.239999999999995</v>
      </c>
      <c r="F5909" s="544">
        <f t="shared" si="1179"/>
        <v>20.860000000000003</v>
      </c>
      <c r="G5909" s="544">
        <f t="shared" si="1179"/>
        <v>94.1</v>
      </c>
      <c r="H5909" s="544">
        <f t="shared" si="1179"/>
        <v>51.7</v>
      </c>
      <c r="I5909" s="544">
        <f t="shared" si="1179"/>
        <v>4.1400000000000006</v>
      </c>
      <c r="J5909" s="544">
        <f t="shared" si="1179"/>
        <v>0.94299999999999995</v>
      </c>
      <c r="K5909" s="544">
        <f t="shared" si="1179"/>
        <v>0.31599999999999995</v>
      </c>
      <c r="L5909" s="544">
        <f t="shared" si="1179"/>
        <v>0.62949999999999995</v>
      </c>
      <c r="M5909" s="544"/>
      <c r="N5909" s="558"/>
      <c r="O5909" s="546"/>
    </row>
    <row r="5910" spans="1:15" ht="15.5" x14ac:dyDescent="0.35">
      <c r="A5910" s="6">
        <v>11</v>
      </c>
      <c r="B5910" s="480">
        <v>35.28</v>
      </c>
      <c r="C5910" s="481">
        <v>30.76</v>
      </c>
      <c r="D5910" s="492">
        <v>30.52</v>
      </c>
      <c r="E5910" s="482">
        <v>38.200000000000003</v>
      </c>
      <c r="F5910" s="482">
        <v>19</v>
      </c>
      <c r="G5910" s="481">
        <v>96</v>
      </c>
      <c r="H5910" s="481">
        <v>37</v>
      </c>
      <c r="I5910" s="481">
        <v>7.14</v>
      </c>
      <c r="J5910" s="481">
        <v>1.1399999999999999</v>
      </c>
      <c r="K5910" s="473">
        <v>0.32</v>
      </c>
      <c r="L5910" s="473">
        <f>AVERAGE(J5910:K5910)</f>
        <v>0.73</v>
      </c>
      <c r="M5910" s="477">
        <v>9.3000000000000007</v>
      </c>
      <c r="N5910" s="478">
        <v>0</v>
      </c>
      <c r="O5910" s="306"/>
    </row>
    <row r="5911" spans="1:15" ht="15.5" x14ac:dyDescent="0.35">
      <c r="A5911" s="2">
        <v>12</v>
      </c>
      <c r="B5911" s="480">
        <v>35.56</v>
      </c>
      <c r="C5911" s="481">
        <v>31.16</v>
      </c>
      <c r="D5911" s="492">
        <v>30.88</v>
      </c>
      <c r="E5911" s="482">
        <v>37.200000000000003</v>
      </c>
      <c r="F5911" s="482">
        <v>21</v>
      </c>
      <c r="G5911" s="481">
        <v>84</v>
      </c>
      <c r="H5911" s="481">
        <v>42</v>
      </c>
      <c r="I5911" s="557">
        <v>5.98</v>
      </c>
      <c r="J5911" s="481">
        <v>1.01</v>
      </c>
      <c r="K5911" s="480">
        <v>0.25</v>
      </c>
      <c r="L5911" s="473">
        <f t="shared" ref="L5911:L5919" si="1180">AVERAGE(J5911:K5911)</f>
        <v>0.63</v>
      </c>
      <c r="M5911" s="477">
        <v>8</v>
      </c>
      <c r="N5911" s="478">
        <v>0</v>
      </c>
      <c r="O5911" s="306"/>
    </row>
    <row r="5912" spans="1:15" ht="15.5" x14ac:dyDescent="0.35">
      <c r="A5912" s="2">
        <v>13</v>
      </c>
      <c r="B5912" s="481">
        <v>35.119999999999997</v>
      </c>
      <c r="C5912" s="481">
        <v>31.2</v>
      </c>
      <c r="D5912" s="492">
        <v>30.88</v>
      </c>
      <c r="E5912" s="482">
        <v>38.200000000000003</v>
      </c>
      <c r="F5912" s="482">
        <v>19</v>
      </c>
      <c r="G5912" s="481">
        <v>92</v>
      </c>
      <c r="H5912" s="481">
        <v>48</v>
      </c>
      <c r="I5912" s="481">
        <v>4.78</v>
      </c>
      <c r="J5912" s="481">
        <v>0.79</v>
      </c>
      <c r="K5912" s="480">
        <v>0.33</v>
      </c>
      <c r="L5912" s="473">
        <f t="shared" si="1180"/>
        <v>0.56000000000000005</v>
      </c>
      <c r="M5912" s="477">
        <v>9</v>
      </c>
      <c r="N5912" s="478">
        <v>0</v>
      </c>
      <c r="O5912" s="306"/>
    </row>
    <row r="5913" spans="1:15" ht="15.5" x14ac:dyDescent="0.35">
      <c r="A5913" s="2">
        <v>14</v>
      </c>
      <c r="B5913" s="480">
        <v>35.44</v>
      </c>
      <c r="C5913" s="480">
        <v>31.88</v>
      </c>
      <c r="D5913" s="492">
        <v>31.24</v>
      </c>
      <c r="E5913" s="482">
        <v>37.4</v>
      </c>
      <c r="F5913" s="482">
        <v>22.2</v>
      </c>
      <c r="G5913" s="481">
        <v>92</v>
      </c>
      <c r="H5913" s="481">
        <v>40</v>
      </c>
      <c r="I5913" s="480">
        <v>2.56</v>
      </c>
      <c r="J5913" s="481">
        <v>0.86</v>
      </c>
      <c r="K5913" s="480">
        <v>0.34</v>
      </c>
      <c r="L5913" s="473">
        <f t="shared" si="1180"/>
        <v>0.6</v>
      </c>
      <c r="M5913" s="477">
        <v>6.3</v>
      </c>
      <c r="N5913" s="478">
        <v>0</v>
      </c>
      <c r="O5913" s="306"/>
    </row>
    <row r="5914" spans="1:15" ht="15.5" x14ac:dyDescent="0.35">
      <c r="A5914" s="2">
        <v>15</v>
      </c>
      <c r="B5914" s="480">
        <v>36.04</v>
      </c>
      <c r="C5914" s="480">
        <v>32.08</v>
      </c>
      <c r="D5914" s="492">
        <v>31.56</v>
      </c>
      <c r="E5914" s="482">
        <v>38</v>
      </c>
      <c r="F5914" s="482">
        <v>20.399999999999999</v>
      </c>
      <c r="G5914" s="481">
        <v>92</v>
      </c>
      <c r="H5914" s="481">
        <v>45</v>
      </c>
      <c r="I5914" s="481">
        <v>5.12</v>
      </c>
      <c r="J5914" s="481">
        <v>1.01</v>
      </c>
      <c r="K5914" s="480">
        <v>0.44</v>
      </c>
      <c r="L5914" s="473">
        <f t="shared" si="1180"/>
        <v>0.72499999999999998</v>
      </c>
      <c r="M5914" s="477">
        <v>8</v>
      </c>
      <c r="N5914" s="478">
        <v>0</v>
      </c>
      <c r="O5914" s="306"/>
    </row>
    <row r="5915" spans="1:15" ht="15.5" x14ac:dyDescent="0.35">
      <c r="A5915" s="2">
        <v>16</v>
      </c>
      <c r="B5915" s="483">
        <v>33.119999999999997</v>
      </c>
      <c r="C5915" s="481">
        <v>32.32</v>
      </c>
      <c r="D5915" s="492">
        <v>31.92</v>
      </c>
      <c r="E5915" s="482">
        <v>37.200000000000003</v>
      </c>
      <c r="F5915" s="482">
        <v>23</v>
      </c>
      <c r="G5915" s="481">
        <v>92</v>
      </c>
      <c r="H5915" s="481">
        <v>44</v>
      </c>
      <c r="I5915" s="481">
        <v>6.28</v>
      </c>
      <c r="J5915" s="481">
        <v>0.98</v>
      </c>
      <c r="K5915" s="480">
        <v>0.22</v>
      </c>
      <c r="L5915" s="473">
        <f t="shared" si="1180"/>
        <v>0.6</v>
      </c>
      <c r="M5915" s="477">
        <v>5</v>
      </c>
      <c r="N5915" s="478">
        <v>0</v>
      </c>
      <c r="O5915" s="306">
        <v>0</v>
      </c>
    </row>
    <row r="5916" spans="1:15" ht="15.5" x14ac:dyDescent="0.35">
      <c r="A5916" s="2">
        <v>17</v>
      </c>
      <c r="B5916" s="480">
        <v>34.56</v>
      </c>
      <c r="C5916" s="480">
        <v>32.04</v>
      </c>
      <c r="D5916" s="492">
        <v>31.76</v>
      </c>
      <c r="E5916" s="481">
        <v>37.4</v>
      </c>
      <c r="F5916" s="482">
        <v>22</v>
      </c>
      <c r="G5916" s="481">
        <v>92</v>
      </c>
      <c r="H5916" s="481">
        <v>48</v>
      </c>
      <c r="I5916" s="480">
        <v>5.2</v>
      </c>
      <c r="J5916" s="481">
        <v>1.35</v>
      </c>
      <c r="K5916" s="480">
        <v>0.39</v>
      </c>
      <c r="L5916" s="473">
        <f t="shared" si="1180"/>
        <v>0.87000000000000011</v>
      </c>
      <c r="M5916" s="477">
        <v>6</v>
      </c>
      <c r="N5916" s="478">
        <v>0</v>
      </c>
      <c r="O5916" s="306"/>
    </row>
    <row r="5917" spans="1:15" ht="15.5" x14ac:dyDescent="0.35">
      <c r="A5917" s="2">
        <v>18</v>
      </c>
      <c r="B5917" s="480">
        <v>25.96</v>
      </c>
      <c r="C5917" s="480">
        <v>29.84</v>
      </c>
      <c r="D5917" s="492">
        <v>31.04</v>
      </c>
      <c r="E5917" s="482">
        <v>36</v>
      </c>
      <c r="F5917" s="482">
        <v>23</v>
      </c>
      <c r="G5917" s="481">
        <v>93</v>
      </c>
      <c r="H5917" s="481">
        <v>78</v>
      </c>
      <c r="I5917" s="481">
        <v>1.66</v>
      </c>
      <c r="J5917" s="481">
        <v>0.62</v>
      </c>
      <c r="K5917" s="480">
        <v>0.1</v>
      </c>
      <c r="L5917" s="473">
        <f t="shared" si="1180"/>
        <v>0.36</v>
      </c>
      <c r="M5917" s="168">
        <v>0</v>
      </c>
      <c r="N5917" s="478">
        <v>3.2</v>
      </c>
      <c r="O5917" s="306"/>
    </row>
    <row r="5918" spans="1:15" ht="15.5" x14ac:dyDescent="0.35">
      <c r="A5918" s="2">
        <v>19</v>
      </c>
      <c r="B5918" s="481">
        <v>34.04</v>
      </c>
      <c r="C5918" s="480">
        <v>30.2</v>
      </c>
      <c r="D5918" s="492">
        <v>29.88</v>
      </c>
      <c r="E5918" s="482">
        <v>38</v>
      </c>
      <c r="F5918" s="482">
        <v>20.2</v>
      </c>
      <c r="G5918" s="481">
        <v>96</v>
      </c>
      <c r="H5918" s="481">
        <v>46</v>
      </c>
      <c r="I5918" s="480">
        <v>4.3600000000000003</v>
      </c>
      <c r="J5918" s="480">
        <v>0.89</v>
      </c>
      <c r="K5918" s="484">
        <v>1.03</v>
      </c>
      <c r="L5918" s="473">
        <f t="shared" si="1180"/>
        <v>0.96</v>
      </c>
      <c r="M5918" s="483">
        <v>7</v>
      </c>
      <c r="N5918" s="478">
        <v>0</v>
      </c>
      <c r="O5918" s="306"/>
    </row>
    <row r="5919" spans="1:15" ht="15.5" x14ac:dyDescent="0.35">
      <c r="A5919" s="3">
        <v>20</v>
      </c>
      <c r="B5919" s="501">
        <v>29.92</v>
      </c>
      <c r="C5919" s="500">
        <v>29.64</v>
      </c>
      <c r="D5919" s="502">
        <v>30.24</v>
      </c>
      <c r="E5919" s="503">
        <v>36.4</v>
      </c>
      <c r="F5919" s="503">
        <v>22</v>
      </c>
      <c r="G5919" s="500">
        <v>77</v>
      </c>
      <c r="H5919" s="500">
        <v>50</v>
      </c>
      <c r="I5919" s="501">
        <v>2.2200000000000002</v>
      </c>
      <c r="J5919" s="501">
        <v>1.4</v>
      </c>
      <c r="K5919" s="501">
        <v>0.25</v>
      </c>
      <c r="L5919" s="473">
        <f t="shared" si="1180"/>
        <v>0.82499999999999996</v>
      </c>
      <c r="M5919" s="483">
        <v>2.2999999999999998</v>
      </c>
      <c r="N5919" s="478">
        <v>0</v>
      </c>
      <c r="O5919" s="541"/>
    </row>
    <row r="5920" spans="1:15" x14ac:dyDescent="0.35">
      <c r="A5920" s="243" t="s">
        <v>16</v>
      </c>
      <c r="B5920" s="544">
        <f>SUM(B5910:B5919)</f>
        <v>335.04</v>
      </c>
      <c r="C5920" s="544">
        <f t="shared" ref="C5920:L5920" si="1181">SUM(C5910:C5919)</f>
        <v>311.11999999999995</v>
      </c>
      <c r="D5920" s="544">
        <f t="shared" si="1181"/>
        <v>309.92</v>
      </c>
      <c r="E5920" s="544">
        <f t="shared" si="1181"/>
        <v>373.99999999999994</v>
      </c>
      <c r="F5920" s="544">
        <f t="shared" si="1181"/>
        <v>211.79999999999998</v>
      </c>
      <c r="G5920" s="544">
        <f t="shared" si="1181"/>
        <v>906</v>
      </c>
      <c r="H5920" s="544">
        <f t="shared" si="1181"/>
        <v>478</v>
      </c>
      <c r="I5920" s="544">
        <f t="shared" si="1181"/>
        <v>45.3</v>
      </c>
      <c r="J5920" s="544">
        <f t="shared" si="1181"/>
        <v>10.049999999999999</v>
      </c>
      <c r="K5920" s="544">
        <f t="shared" si="1181"/>
        <v>3.67</v>
      </c>
      <c r="L5920" s="544">
        <f t="shared" si="1181"/>
        <v>6.86</v>
      </c>
      <c r="M5920" s="545"/>
      <c r="N5920" s="545"/>
      <c r="O5920" s="546"/>
    </row>
    <row r="5921" spans="1:18" x14ac:dyDescent="0.35">
      <c r="A5921" s="245" t="s">
        <v>18</v>
      </c>
      <c r="B5921" s="545">
        <f>AVERAGE(B5910:B5919)</f>
        <v>33.504000000000005</v>
      </c>
      <c r="C5921" s="545">
        <f t="shared" ref="C5921:L5921" si="1182">AVERAGE(C5910:C5919)</f>
        <v>31.111999999999995</v>
      </c>
      <c r="D5921" s="545">
        <f t="shared" si="1182"/>
        <v>30.992000000000001</v>
      </c>
      <c r="E5921" s="545">
        <f t="shared" si="1182"/>
        <v>37.399999999999991</v>
      </c>
      <c r="F5921" s="545">
        <f t="shared" si="1182"/>
        <v>21.18</v>
      </c>
      <c r="G5921" s="545">
        <f t="shared" si="1182"/>
        <v>90.6</v>
      </c>
      <c r="H5921" s="545">
        <f t="shared" si="1182"/>
        <v>47.8</v>
      </c>
      <c r="I5921" s="545">
        <f t="shared" si="1182"/>
        <v>4.5299999999999994</v>
      </c>
      <c r="J5921" s="545">
        <f t="shared" si="1182"/>
        <v>1.0049999999999999</v>
      </c>
      <c r="K5921" s="545">
        <f t="shared" si="1182"/>
        <v>0.36699999999999999</v>
      </c>
      <c r="L5921" s="545">
        <f t="shared" si="1182"/>
        <v>0.68600000000000005</v>
      </c>
      <c r="M5921" s="545"/>
      <c r="N5921" s="545"/>
      <c r="O5921" s="546"/>
    </row>
    <row r="5922" spans="1:18" ht="15.5" x14ac:dyDescent="0.35">
      <c r="A5922" s="7">
        <v>21</v>
      </c>
      <c r="B5922" s="476">
        <v>32.6</v>
      </c>
      <c r="C5922" s="473">
        <v>30.24</v>
      </c>
      <c r="D5922" s="474">
        <v>29.88</v>
      </c>
      <c r="E5922" s="475">
        <v>36</v>
      </c>
      <c r="F5922" s="475">
        <v>21.4</v>
      </c>
      <c r="G5922" s="476">
        <v>84</v>
      </c>
      <c r="H5922" s="476">
        <v>50</v>
      </c>
      <c r="I5922" s="476">
        <v>4.6399999999999997</v>
      </c>
      <c r="J5922" s="475">
        <v>1.28</v>
      </c>
      <c r="K5922" s="473">
        <v>0.56999999999999995</v>
      </c>
      <c r="L5922" s="542">
        <f>AVERAGE(J5922:K5922)</f>
        <v>0.92500000000000004</v>
      </c>
      <c r="M5922" s="483">
        <v>3.35</v>
      </c>
      <c r="N5922" s="478">
        <v>11.2</v>
      </c>
      <c r="O5922" s="543"/>
    </row>
    <row r="5923" spans="1:18" ht="15.5" x14ac:dyDescent="0.35">
      <c r="A5923" s="8">
        <v>22</v>
      </c>
      <c r="B5923" s="480">
        <v>29.84</v>
      </c>
      <c r="C5923" s="480">
        <v>29.44</v>
      </c>
      <c r="D5923" s="492">
        <v>30.04</v>
      </c>
      <c r="E5923" s="482">
        <v>34.200000000000003</v>
      </c>
      <c r="F5923" s="482">
        <v>21.2</v>
      </c>
      <c r="G5923" s="481">
        <v>96</v>
      </c>
      <c r="H5923" s="481">
        <v>55</v>
      </c>
      <c r="I5923" s="480">
        <v>4</v>
      </c>
      <c r="J5923" s="481">
        <v>1.49</v>
      </c>
      <c r="K5923" s="481">
        <v>0.21</v>
      </c>
      <c r="L5923" s="542">
        <f t="shared" ref="L5923:L5932" si="1183">AVERAGE(J5923:K5923)</f>
        <v>0.85</v>
      </c>
      <c r="M5923" s="483">
        <v>5</v>
      </c>
      <c r="N5923" s="478">
        <v>0</v>
      </c>
      <c r="O5923" s="306"/>
    </row>
    <row r="5924" spans="1:18" ht="15.5" x14ac:dyDescent="0.35">
      <c r="A5924" s="8">
        <v>23</v>
      </c>
      <c r="B5924" s="497">
        <v>36.6</v>
      </c>
      <c r="C5924" s="481">
        <v>31</v>
      </c>
      <c r="D5924" s="492">
        <v>29.68</v>
      </c>
      <c r="E5924" s="482">
        <v>38.4</v>
      </c>
      <c r="F5924" s="498">
        <v>21.2</v>
      </c>
      <c r="G5924" s="481">
        <v>96</v>
      </c>
      <c r="H5924" s="481">
        <v>40</v>
      </c>
      <c r="I5924" s="481">
        <v>5.4</v>
      </c>
      <c r="J5924" s="481">
        <v>1</v>
      </c>
      <c r="K5924" s="481">
        <v>0.49</v>
      </c>
      <c r="L5924" s="542">
        <f t="shared" si="1183"/>
        <v>0.745</v>
      </c>
      <c r="M5924" s="483">
        <v>10</v>
      </c>
      <c r="N5924" s="478">
        <v>3.6</v>
      </c>
      <c r="O5924" s="306"/>
    </row>
    <row r="5925" spans="1:18" ht="15.5" x14ac:dyDescent="0.35">
      <c r="A5925" s="8">
        <v>24</v>
      </c>
      <c r="B5925" s="483">
        <v>30.68</v>
      </c>
      <c r="C5925" s="481">
        <v>29.4</v>
      </c>
      <c r="D5925" s="492">
        <v>30.12</v>
      </c>
      <c r="E5925" s="482">
        <v>39.200000000000003</v>
      </c>
      <c r="F5925" s="482">
        <v>22.2</v>
      </c>
      <c r="G5925" s="557">
        <v>96</v>
      </c>
      <c r="H5925" s="481">
        <v>49</v>
      </c>
      <c r="I5925" s="481">
        <v>2.8</v>
      </c>
      <c r="J5925" s="481">
        <v>1.24</v>
      </c>
      <c r="K5925" s="480">
        <v>0.25</v>
      </c>
      <c r="L5925" s="542">
        <f t="shared" si="1183"/>
        <v>0.745</v>
      </c>
      <c r="M5925" s="483">
        <v>4.3</v>
      </c>
      <c r="N5925" s="478">
        <v>0</v>
      </c>
      <c r="O5925" s="306"/>
    </row>
    <row r="5926" spans="1:18" ht="15.5" x14ac:dyDescent="0.35">
      <c r="A5926" s="8">
        <v>25</v>
      </c>
      <c r="B5926" s="480">
        <v>37.479999999999997</v>
      </c>
      <c r="C5926" s="481">
        <v>31.2</v>
      </c>
      <c r="D5926" s="492">
        <v>29.88</v>
      </c>
      <c r="E5926" s="482">
        <v>39.200000000000003</v>
      </c>
      <c r="F5926" s="482">
        <v>23.4</v>
      </c>
      <c r="G5926" s="481">
        <v>96</v>
      </c>
      <c r="H5926" s="481">
        <v>41</v>
      </c>
      <c r="I5926" s="481">
        <v>5.42</v>
      </c>
      <c r="J5926" s="481">
        <v>0.96</v>
      </c>
      <c r="K5926" s="480">
        <v>0.56999999999999995</v>
      </c>
      <c r="L5926" s="542">
        <f t="shared" si="1183"/>
        <v>0.7649999999999999</v>
      </c>
      <c r="M5926" s="483">
        <v>10</v>
      </c>
      <c r="N5926" s="478">
        <v>16.2</v>
      </c>
      <c r="O5926" s="306"/>
    </row>
    <row r="5927" spans="1:18" ht="15.5" x14ac:dyDescent="0.35">
      <c r="A5927" s="8">
        <v>26</v>
      </c>
      <c r="B5927" s="480">
        <v>30.6</v>
      </c>
      <c r="C5927" s="481">
        <v>29.96</v>
      </c>
      <c r="D5927" s="492">
        <v>30.12</v>
      </c>
      <c r="E5927" s="482">
        <v>39</v>
      </c>
      <c r="F5927" s="482">
        <v>23</v>
      </c>
      <c r="G5927" s="481">
        <v>96</v>
      </c>
      <c r="H5927" s="481">
        <v>52</v>
      </c>
      <c r="I5927" s="481">
        <v>2</v>
      </c>
      <c r="J5927" s="481">
        <v>1.88</v>
      </c>
      <c r="K5927" s="480">
        <v>0.27</v>
      </c>
      <c r="L5927" s="542">
        <f t="shared" si="1183"/>
        <v>1.075</v>
      </c>
      <c r="M5927" s="483">
        <v>2.2999999999999998</v>
      </c>
      <c r="N5927" s="478">
        <v>0</v>
      </c>
      <c r="O5927" s="306"/>
    </row>
    <row r="5928" spans="1:18" ht="15.5" x14ac:dyDescent="0.35">
      <c r="A5928" s="8">
        <v>27</v>
      </c>
      <c r="B5928" s="481">
        <v>34.32</v>
      </c>
      <c r="C5928" s="481">
        <v>30.8</v>
      </c>
      <c r="D5928" s="492">
        <v>29.84</v>
      </c>
      <c r="E5928" s="482">
        <v>37</v>
      </c>
      <c r="F5928" s="482">
        <v>22</v>
      </c>
      <c r="G5928" s="481">
        <v>96</v>
      </c>
      <c r="H5928" s="481">
        <v>48</v>
      </c>
      <c r="I5928" s="481">
        <v>4</v>
      </c>
      <c r="J5928" s="481">
        <v>1.05</v>
      </c>
      <c r="K5928" s="480">
        <v>1.06</v>
      </c>
      <c r="L5928" s="542">
        <f t="shared" si="1183"/>
        <v>1.0550000000000002</v>
      </c>
      <c r="M5928" s="483">
        <v>8</v>
      </c>
      <c r="N5928" s="478">
        <v>1.5</v>
      </c>
      <c r="O5928" s="306"/>
    </row>
    <row r="5929" spans="1:18" ht="15.5" x14ac:dyDescent="0.35">
      <c r="A5929" s="8">
        <v>28</v>
      </c>
      <c r="B5929" s="481">
        <v>34.36</v>
      </c>
      <c r="C5929" s="480">
        <v>31.28</v>
      </c>
      <c r="D5929" s="492">
        <v>30.76</v>
      </c>
      <c r="E5929" s="482">
        <v>38.4</v>
      </c>
      <c r="F5929" s="482">
        <v>23.4</v>
      </c>
      <c r="G5929" s="481">
        <v>92</v>
      </c>
      <c r="H5929" s="481">
        <v>48</v>
      </c>
      <c r="I5929" s="481">
        <v>4.12</v>
      </c>
      <c r="J5929" s="481">
        <v>1.25</v>
      </c>
      <c r="K5929" s="480">
        <v>0.27</v>
      </c>
      <c r="L5929" s="542">
        <f t="shared" si="1183"/>
        <v>0.76</v>
      </c>
      <c r="M5929" s="483">
        <v>9</v>
      </c>
      <c r="N5929" s="478">
        <v>0</v>
      </c>
      <c r="O5929" s="306"/>
    </row>
    <row r="5930" spans="1:18" ht="15.5" x14ac:dyDescent="0.35">
      <c r="A5930" s="8">
        <v>29</v>
      </c>
      <c r="B5930" s="481">
        <v>37.04</v>
      </c>
      <c r="C5930" s="480">
        <v>31.84</v>
      </c>
      <c r="D5930" s="492">
        <v>31.12</v>
      </c>
      <c r="E5930" s="482">
        <v>38</v>
      </c>
      <c r="F5930" s="482">
        <v>22.6</v>
      </c>
      <c r="G5930" s="481">
        <v>92</v>
      </c>
      <c r="H5930" s="481">
        <v>46</v>
      </c>
      <c r="I5930" s="481">
        <v>6.2</v>
      </c>
      <c r="J5930" s="481">
        <v>1.67</v>
      </c>
      <c r="K5930" s="480">
        <v>0.5</v>
      </c>
      <c r="L5930" s="542">
        <f t="shared" si="1183"/>
        <v>1.085</v>
      </c>
      <c r="M5930" s="483">
        <v>10.3</v>
      </c>
      <c r="N5930" s="478">
        <v>4.8</v>
      </c>
      <c r="O5930" s="306"/>
    </row>
    <row r="5931" spans="1:18" ht="15.5" x14ac:dyDescent="0.35">
      <c r="A5931" s="8">
        <v>30</v>
      </c>
      <c r="B5931" s="481">
        <v>35.56</v>
      </c>
      <c r="C5931" s="480">
        <v>31.8</v>
      </c>
      <c r="D5931" s="492">
        <v>31.96</v>
      </c>
      <c r="E5931" s="482">
        <v>39.6</v>
      </c>
      <c r="F5931" s="482">
        <v>22.6</v>
      </c>
      <c r="G5931" s="481">
        <v>92</v>
      </c>
      <c r="H5931" s="481">
        <v>37</v>
      </c>
      <c r="I5931" s="481">
        <v>3.2</v>
      </c>
      <c r="J5931" s="481">
        <v>1.46</v>
      </c>
      <c r="K5931" s="480">
        <v>0.76</v>
      </c>
      <c r="L5931" s="542">
        <f t="shared" si="1183"/>
        <v>1.1099999999999999</v>
      </c>
      <c r="M5931" s="483">
        <v>9.0500000000000007</v>
      </c>
      <c r="N5931" s="478">
        <v>8.4</v>
      </c>
      <c r="O5931" s="306"/>
    </row>
    <row r="5932" spans="1:18" ht="15.5" x14ac:dyDescent="0.35">
      <c r="A5932" s="8">
        <v>31</v>
      </c>
      <c r="B5932" s="481">
        <v>35.24</v>
      </c>
      <c r="C5932" s="480">
        <v>31.88</v>
      </c>
      <c r="D5932" s="492">
        <v>31.24</v>
      </c>
      <c r="E5932" s="482">
        <v>4</v>
      </c>
      <c r="F5932" s="482">
        <v>21.8</v>
      </c>
      <c r="G5932" s="481">
        <v>96</v>
      </c>
      <c r="H5932" s="481">
        <v>40</v>
      </c>
      <c r="I5932" s="481">
        <v>7</v>
      </c>
      <c r="J5932" s="481">
        <v>1.52</v>
      </c>
      <c r="K5932" s="480">
        <v>0.56000000000000005</v>
      </c>
      <c r="L5932" s="542">
        <f t="shared" si="1183"/>
        <v>1.04</v>
      </c>
      <c r="M5932" s="483">
        <v>9</v>
      </c>
      <c r="N5932" s="478">
        <v>46.6</v>
      </c>
      <c r="O5932" s="306"/>
    </row>
    <row r="5933" spans="1:18" x14ac:dyDescent="0.35">
      <c r="A5933" s="243" t="s">
        <v>16</v>
      </c>
      <c r="B5933" s="560">
        <f>SUM(B5922:B5932)</f>
        <v>374.32</v>
      </c>
      <c r="C5933" s="560">
        <f t="shared" ref="C5933:L5933" si="1184">SUM(C5922:C5932)</f>
        <v>338.84000000000003</v>
      </c>
      <c r="D5933" s="560">
        <f t="shared" si="1184"/>
        <v>334.64</v>
      </c>
      <c r="E5933" s="560">
        <f t="shared" si="1184"/>
        <v>383</v>
      </c>
      <c r="F5933" s="560">
        <f t="shared" si="1184"/>
        <v>244.8</v>
      </c>
      <c r="G5933" s="560">
        <f t="shared" si="1184"/>
        <v>1032</v>
      </c>
      <c r="H5933" s="560">
        <f t="shared" si="1184"/>
        <v>506</v>
      </c>
      <c r="I5933" s="560">
        <f t="shared" si="1184"/>
        <v>48.78</v>
      </c>
      <c r="J5933" s="560">
        <f t="shared" si="1184"/>
        <v>14.8</v>
      </c>
      <c r="K5933" s="560">
        <f t="shared" si="1184"/>
        <v>5.51</v>
      </c>
      <c r="L5933" s="560">
        <f t="shared" si="1184"/>
        <v>10.154999999999998</v>
      </c>
      <c r="M5933" s="506"/>
      <c r="N5933" s="506"/>
      <c r="O5933" s="488"/>
    </row>
    <row r="5934" spans="1:18" x14ac:dyDescent="0.35">
      <c r="A5934" s="243" t="s">
        <v>18</v>
      </c>
      <c r="B5934" s="560">
        <f>AVERAGE(B5922:B5932)</f>
        <v>34.029090909090911</v>
      </c>
      <c r="C5934" s="560">
        <f t="shared" ref="C5934:L5934" si="1185">AVERAGE(C5922:C5932)</f>
        <v>30.803636363636368</v>
      </c>
      <c r="D5934" s="560">
        <f t="shared" si="1185"/>
        <v>30.421818181818182</v>
      </c>
      <c r="E5934" s="560">
        <f t="shared" si="1185"/>
        <v>34.81818181818182</v>
      </c>
      <c r="F5934" s="560">
        <f t="shared" si="1185"/>
        <v>22.254545454545454</v>
      </c>
      <c r="G5934" s="560">
        <f t="shared" si="1185"/>
        <v>93.818181818181813</v>
      </c>
      <c r="H5934" s="560">
        <f t="shared" si="1185"/>
        <v>46</v>
      </c>
      <c r="I5934" s="560">
        <f t="shared" si="1185"/>
        <v>4.4345454545454546</v>
      </c>
      <c r="J5934" s="560">
        <f t="shared" si="1185"/>
        <v>1.3454545454545455</v>
      </c>
      <c r="K5934" s="560">
        <f t="shared" si="1185"/>
        <v>0.50090909090909086</v>
      </c>
      <c r="L5934" s="560">
        <f t="shared" si="1185"/>
        <v>0.92318181818181799</v>
      </c>
      <c r="M5934" s="506"/>
      <c r="N5934" s="559"/>
      <c r="O5934" s="488"/>
    </row>
    <row r="5935" spans="1:18" x14ac:dyDescent="0.35">
      <c r="A5935" s="508" t="s">
        <v>20</v>
      </c>
      <c r="B5935" s="507">
        <f>B5933+B5920+B5908</f>
        <v>1037.76</v>
      </c>
      <c r="C5935" s="507">
        <f t="shared" ref="C5935:L5935" si="1186">C5933+C5920+C5908</f>
        <v>949.68000000000006</v>
      </c>
      <c r="D5935" s="507">
        <f t="shared" si="1186"/>
        <v>944.19999999999993</v>
      </c>
      <c r="E5935" s="507">
        <f t="shared" si="1186"/>
        <v>1129.4000000000001</v>
      </c>
      <c r="F5935" s="507">
        <f t="shared" si="1186"/>
        <v>665.2</v>
      </c>
      <c r="G5935" s="507">
        <f t="shared" si="1186"/>
        <v>2879</v>
      </c>
      <c r="H5935" s="507">
        <f t="shared" si="1186"/>
        <v>1501</v>
      </c>
      <c r="I5935" s="507">
        <f t="shared" si="1186"/>
        <v>135.48000000000002</v>
      </c>
      <c r="J5935" s="507">
        <f t="shared" si="1186"/>
        <v>34.28</v>
      </c>
      <c r="K5935" s="507">
        <f t="shared" si="1186"/>
        <v>12.34</v>
      </c>
      <c r="L5935" s="507">
        <f t="shared" si="1186"/>
        <v>23.309999999999995</v>
      </c>
      <c r="M5935" s="507"/>
      <c r="N5935" s="507">
        <f>SUM(N5898:N5934)</f>
        <v>107.2</v>
      </c>
      <c r="O5935" s="488"/>
      <c r="Q5935">
        <v>1.1000000000000001</v>
      </c>
      <c r="R5935">
        <v>0.4</v>
      </c>
    </row>
    <row r="5936" spans="1:18" x14ac:dyDescent="0.35">
      <c r="A5936" s="508" t="s">
        <v>21</v>
      </c>
      <c r="B5936" s="559">
        <f>B5935/31</f>
        <v>33.476129032258065</v>
      </c>
      <c r="C5936" s="559">
        <f t="shared" ref="C5936:L5936" si="1187">C5935/31</f>
        <v>30.634838709677421</v>
      </c>
      <c r="D5936" s="559">
        <f t="shared" si="1187"/>
        <v>30.458064516129031</v>
      </c>
      <c r="E5936" s="559">
        <f t="shared" si="1187"/>
        <v>36.432258064516134</v>
      </c>
      <c r="F5936" s="559">
        <f t="shared" si="1187"/>
        <v>21.458064516129035</v>
      </c>
      <c r="G5936" s="559">
        <f t="shared" si="1187"/>
        <v>92.870967741935488</v>
      </c>
      <c r="H5936" s="559">
        <f t="shared" si="1187"/>
        <v>48.41935483870968</v>
      </c>
      <c r="I5936" s="559">
        <f t="shared" si="1187"/>
        <v>4.370322580645162</v>
      </c>
      <c r="J5936" s="559">
        <f t="shared" si="1187"/>
        <v>1.1058064516129034</v>
      </c>
      <c r="K5936" s="559">
        <f t="shared" si="1187"/>
        <v>0.39806451612903226</v>
      </c>
      <c r="L5936" s="559">
        <f t="shared" si="1187"/>
        <v>0.75193548387096754</v>
      </c>
      <c r="M5936" s="559">
        <f>AVERAGE(M5898:M5935)</f>
        <v>6.7000000000000011</v>
      </c>
      <c r="N5936" s="559"/>
      <c r="O5936" s="488"/>
      <c r="R5936">
        <f>Q5935/0.4</f>
        <v>2.75</v>
      </c>
    </row>
    <row r="5938" spans="1:15" ht="20.5" x14ac:dyDescent="0.35">
      <c r="A5938" s="1646" t="s">
        <v>1335</v>
      </c>
      <c r="B5938" s="1646"/>
      <c r="C5938" s="1646"/>
      <c r="D5938" s="1646"/>
      <c r="E5938" s="1646"/>
      <c r="F5938" s="1646"/>
      <c r="G5938" s="1646"/>
      <c r="H5938" s="1646"/>
      <c r="I5938" s="1646"/>
      <c r="J5938" s="1646"/>
      <c r="K5938" s="1646"/>
      <c r="L5938" s="1646"/>
      <c r="M5938" s="1646"/>
      <c r="N5938" s="1646"/>
      <c r="O5938" s="1646"/>
    </row>
    <row r="5939" spans="1:15" ht="15" customHeight="1" x14ac:dyDescent="0.35">
      <c r="A5939" s="1498" t="s">
        <v>1</v>
      </c>
      <c r="B5939" s="1482" t="s">
        <v>23</v>
      </c>
      <c r="C5939" s="1484"/>
      <c r="D5939" s="1483"/>
      <c r="E5939" s="1482" t="s">
        <v>24</v>
      </c>
      <c r="F5939" s="1483"/>
      <c r="G5939" s="1482" t="s">
        <v>4</v>
      </c>
      <c r="H5939" s="1483"/>
      <c r="I5939" s="24"/>
      <c r="J5939" s="1443"/>
      <c r="K5939" s="1444"/>
      <c r="L5939" s="1445"/>
      <c r="M5939" s="24" t="s">
        <v>237</v>
      </c>
      <c r="N5939" s="1645" t="s">
        <v>235</v>
      </c>
      <c r="O5939" s="1629" t="s">
        <v>191</v>
      </c>
    </row>
    <row r="5940" spans="1:15" ht="28" x14ac:dyDescent="0.35">
      <c r="A5940" s="1498"/>
      <c r="B5940" s="24">
        <v>0.05</v>
      </c>
      <c r="C5940" s="24">
        <v>0.1</v>
      </c>
      <c r="D5940" s="24">
        <v>0.2</v>
      </c>
      <c r="E5940" s="24" t="s">
        <v>9</v>
      </c>
      <c r="F5940" s="24" t="s">
        <v>10</v>
      </c>
      <c r="G5940" s="24" t="s">
        <v>9</v>
      </c>
      <c r="H5940" s="24" t="s">
        <v>10</v>
      </c>
      <c r="I5940" s="24" t="s">
        <v>12</v>
      </c>
      <c r="J5940" s="25" t="s">
        <v>13</v>
      </c>
      <c r="K5940" s="25" t="s">
        <v>14</v>
      </c>
      <c r="L5940" s="25" t="s">
        <v>15</v>
      </c>
      <c r="M5940" s="25" t="s">
        <v>236</v>
      </c>
      <c r="N5940" s="1614"/>
      <c r="O5940" s="1630"/>
    </row>
    <row r="5941" spans="1:15" ht="15.5" x14ac:dyDescent="0.35">
      <c r="A5941" s="6">
        <v>1</v>
      </c>
      <c r="B5941" s="473">
        <v>25</v>
      </c>
      <c r="C5941" s="473">
        <v>28.28</v>
      </c>
      <c r="D5941" s="474">
        <v>30.36</v>
      </c>
      <c r="E5941" s="475">
        <v>36</v>
      </c>
      <c r="F5941" s="475">
        <v>21.8</v>
      </c>
      <c r="G5941" s="476">
        <v>92</v>
      </c>
      <c r="H5941" s="476">
        <v>77</v>
      </c>
      <c r="I5941" s="476">
        <v>0.74</v>
      </c>
      <c r="J5941" s="473">
        <v>0.59</v>
      </c>
      <c r="K5941" s="476">
        <v>7.0000000000000007E-2</v>
      </c>
      <c r="L5941" s="475">
        <f>AVERAGE(J5941:K5941)</f>
        <v>0.32999999999999996</v>
      </c>
      <c r="M5941" s="477">
        <v>1.3</v>
      </c>
      <c r="N5941" s="478">
        <v>0</v>
      </c>
      <c r="O5941" s="479" t="s">
        <v>1336</v>
      </c>
    </row>
    <row r="5942" spans="1:15" ht="15.5" x14ac:dyDescent="0.35">
      <c r="A5942" s="2">
        <v>2</v>
      </c>
      <c r="B5942" s="480">
        <v>32.28</v>
      </c>
      <c r="C5942" s="480">
        <v>28.96</v>
      </c>
      <c r="D5942" s="474">
        <v>29.04</v>
      </c>
      <c r="E5942" s="482">
        <v>37.200000000000003</v>
      </c>
      <c r="F5942" s="482">
        <v>20.399999999999999</v>
      </c>
      <c r="G5942" s="481">
        <v>96</v>
      </c>
      <c r="H5942" s="481">
        <v>52</v>
      </c>
      <c r="I5942" s="481">
        <v>4.2</v>
      </c>
      <c r="J5942" s="481">
        <v>0.94</v>
      </c>
      <c r="K5942" s="481">
        <v>0.35</v>
      </c>
      <c r="L5942" s="475">
        <f t="shared" ref="L5942:L5950" si="1188">AVERAGE(J5942:K5942)</f>
        <v>0.64500000000000002</v>
      </c>
      <c r="M5942" s="477">
        <v>8</v>
      </c>
      <c r="N5942" s="478">
        <v>0</v>
      </c>
      <c r="O5942" s="306"/>
    </row>
    <row r="5943" spans="1:15" ht="15.5" x14ac:dyDescent="0.35">
      <c r="A5943" s="2">
        <v>3</v>
      </c>
      <c r="B5943" s="480">
        <v>35.32</v>
      </c>
      <c r="C5943" s="480">
        <v>38.08</v>
      </c>
      <c r="D5943" s="474">
        <v>30</v>
      </c>
      <c r="E5943" s="482">
        <v>39</v>
      </c>
      <c r="F5943" s="482">
        <v>22</v>
      </c>
      <c r="G5943" s="481">
        <v>96</v>
      </c>
      <c r="H5943" s="481">
        <v>48</v>
      </c>
      <c r="I5943" s="481">
        <v>6.1</v>
      </c>
      <c r="J5943" s="480">
        <v>1.03</v>
      </c>
      <c r="K5943" s="480">
        <v>0.39</v>
      </c>
      <c r="L5943" s="475">
        <f t="shared" si="1188"/>
        <v>0.71</v>
      </c>
      <c r="M5943" s="477">
        <v>9.1</v>
      </c>
      <c r="N5943" s="478">
        <v>0</v>
      </c>
      <c r="O5943" s="306"/>
    </row>
    <row r="5944" spans="1:15" ht="15.5" x14ac:dyDescent="0.35">
      <c r="A5944" s="2">
        <v>4</v>
      </c>
      <c r="B5944" s="480">
        <v>37.159999999999997</v>
      </c>
      <c r="C5944" s="480">
        <v>31.72</v>
      </c>
      <c r="D5944" s="474">
        <v>30.88</v>
      </c>
      <c r="E5944" s="482">
        <v>39.200000000000003</v>
      </c>
      <c r="F5944" s="482">
        <v>22</v>
      </c>
      <c r="G5944" s="481">
        <v>92</v>
      </c>
      <c r="H5944" s="481">
        <v>42</v>
      </c>
      <c r="I5944" s="481">
        <v>3.84</v>
      </c>
      <c r="J5944" s="481">
        <v>1.1599999999999999</v>
      </c>
      <c r="K5944" s="480">
        <v>0.48</v>
      </c>
      <c r="L5944" s="475">
        <f t="shared" si="1188"/>
        <v>0.82</v>
      </c>
      <c r="M5944" s="477">
        <v>9.3000000000000007</v>
      </c>
      <c r="N5944" s="478">
        <v>9.4</v>
      </c>
      <c r="O5944" s="306"/>
    </row>
    <row r="5945" spans="1:15" ht="15.5" x14ac:dyDescent="0.35">
      <c r="A5945" s="2">
        <v>5</v>
      </c>
      <c r="B5945" s="473">
        <v>34.96</v>
      </c>
      <c r="C5945" s="473">
        <v>31.32</v>
      </c>
      <c r="D5945" s="474">
        <v>31.2</v>
      </c>
      <c r="E5945" s="475">
        <v>39</v>
      </c>
      <c r="F5945" s="475">
        <v>22.2</v>
      </c>
      <c r="G5945" s="476">
        <v>96</v>
      </c>
      <c r="H5945" s="476">
        <v>40</v>
      </c>
      <c r="I5945" s="476">
        <v>2.74</v>
      </c>
      <c r="J5945" s="473">
        <v>0.83</v>
      </c>
      <c r="K5945" s="476">
        <v>1.45</v>
      </c>
      <c r="L5945" s="475">
        <f t="shared" si="1188"/>
        <v>1.1399999999999999</v>
      </c>
      <c r="M5945" s="477">
        <v>7.3</v>
      </c>
      <c r="N5945" s="478">
        <v>0</v>
      </c>
      <c r="O5945" s="306"/>
    </row>
    <row r="5946" spans="1:15" ht="15.5" x14ac:dyDescent="0.35">
      <c r="A5946" s="2">
        <v>6</v>
      </c>
      <c r="B5946" s="480">
        <v>34.119999999999997</v>
      </c>
      <c r="C5946" s="480">
        <v>30.84</v>
      </c>
      <c r="D5946" s="474">
        <v>30.76</v>
      </c>
      <c r="E5946" s="482">
        <v>39.4</v>
      </c>
      <c r="F5946" s="482">
        <v>21</v>
      </c>
      <c r="G5946" s="481">
        <v>96</v>
      </c>
      <c r="H5946" s="481">
        <v>41</v>
      </c>
      <c r="I5946" s="481">
        <v>5.5</v>
      </c>
      <c r="J5946" s="480">
        <v>0.93</v>
      </c>
      <c r="K5946" s="480">
        <v>0.53</v>
      </c>
      <c r="L5946" s="475">
        <f t="shared" si="1188"/>
        <v>0.73</v>
      </c>
      <c r="M5946" s="477">
        <v>10</v>
      </c>
      <c r="N5946" s="478">
        <v>0</v>
      </c>
      <c r="O5946" s="306"/>
    </row>
    <row r="5947" spans="1:15" ht="15.5" x14ac:dyDescent="0.35">
      <c r="A5947" s="2">
        <v>7</v>
      </c>
      <c r="B5947" s="480">
        <v>36.76</v>
      </c>
      <c r="C5947" s="480">
        <v>31.68</v>
      </c>
      <c r="D5947" s="474">
        <v>30.92</v>
      </c>
      <c r="E5947" s="482">
        <v>39.200000000000003</v>
      </c>
      <c r="F5947" s="482">
        <v>22.2</v>
      </c>
      <c r="G5947" s="481">
        <v>88</v>
      </c>
      <c r="H5947" s="481">
        <v>38</v>
      </c>
      <c r="I5947" s="481">
        <v>7.1</v>
      </c>
      <c r="J5947" s="481">
        <v>1.23</v>
      </c>
      <c r="K5947" s="480">
        <v>0.34</v>
      </c>
      <c r="L5947" s="475">
        <f t="shared" si="1188"/>
        <v>0.78500000000000003</v>
      </c>
      <c r="M5947" s="477">
        <v>9</v>
      </c>
      <c r="N5947" s="478">
        <v>0</v>
      </c>
      <c r="O5947" s="306"/>
    </row>
    <row r="5948" spans="1:15" ht="15.5" x14ac:dyDescent="0.35">
      <c r="A5948" s="2">
        <v>8</v>
      </c>
      <c r="B5948" s="480">
        <v>37.96</v>
      </c>
      <c r="C5948" s="480">
        <v>32.32</v>
      </c>
      <c r="D5948" s="474">
        <v>31.64</v>
      </c>
      <c r="E5948" s="482">
        <v>39.4</v>
      </c>
      <c r="F5948" s="482">
        <v>21.8</v>
      </c>
      <c r="G5948" s="481">
        <v>92</v>
      </c>
      <c r="H5948" s="481">
        <v>33</v>
      </c>
      <c r="I5948" s="481">
        <v>6</v>
      </c>
      <c r="J5948" s="481">
        <v>1.04</v>
      </c>
      <c r="K5948" s="481">
        <v>0.31</v>
      </c>
      <c r="L5948" s="475">
        <f t="shared" si="1188"/>
        <v>0.67500000000000004</v>
      </c>
      <c r="M5948" s="477">
        <v>10.5</v>
      </c>
      <c r="N5948" s="478">
        <v>0</v>
      </c>
      <c r="O5948" s="306"/>
    </row>
    <row r="5949" spans="1:15" ht="15.5" x14ac:dyDescent="0.35">
      <c r="A5949" s="2">
        <v>9</v>
      </c>
      <c r="B5949" s="480">
        <v>37.92</v>
      </c>
      <c r="C5949" s="481">
        <v>33</v>
      </c>
      <c r="D5949" s="474">
        <v>32.08</v>
      </c>
      <c r="E5949" s="482">
        <v>40</v>
      </c>
      <c r="F5949" s="482">
        <v>21.6</v>
      </c>
      <c r="G5949" s="481">
        <v>92</v>
      </c>
      <c r="H5949" s="481">
        <v>37</v>
      </c>
      <c r="I5949" s="481">
        <v>3.62</v>
      </c>
      <c r="J5949" s="480">
        <v>1.03</v>
      </c>
      <c r="K5949" s="481">
        <v>0.51</v>
      </c>
      <c r="L5949" s="475">
        <f t="shared" si="1188"/>
        <v>0.77</v>
      </c>
      <c r="M5949" s="477">
        <v>10.1</v>
      </c>
      <c r="N5949" s="478">
        <v>4.2</v>
      </c>
      <c r="O5949" s="306"/>
    </row>
    <row r="5950" spans="1:15" ht="16" thickBot="1" x14ac:dyDescent="0.4">
      <c r="A5950" s="3">
        <v>10</v>
      </c>
      <c r="B5950" s="480">
        <v>34.520000000000003</v>
      </c>
      <c r="C5950" s="481">
        <v>31.64</v>
      </c>
      <c r="D5950" s="474">
        <v>32.200000000000003</v>
      </c>
      <c r="E5950" s="482">
        <v>39.200000000000003</v>
      </c>
      <c r="F5950" s="482">
        <v>23.2</v>
      </c>
      <c r="G5950" s="481">
        <v>84</v>
      </c>
      <c r="H5950" s="481">
        <v>39</v>
      </c>
      <c r="I5950" s="481">
        <v>7</v>
      </c>
      <c r="J5950" s="481">
        <v>2.16</v>
      </c>
      <c r="K5950" s="480">
        <v>0.63</v>
      </c>
      <c r="L5950" s="475">
        <f t="shared" si="1188"/>
        <v>1.395</v>
      </c>
      <c r="M5950" s="477">
        <v>8.3000000000000007</v>
      </c>
      <c r="N5950" s="478">
        <v>0</v>
      </c>
      <c r="O5950" s="306"/>
    </row>
    <row r="5951" spans="1:15" ht="16" thickBot="1" x14ac:dyDescent="0.4">
      <c r="A5951" s="16" t="s">
        <v>16</v>
      </c>
      <c r="B5951" s="556">
        <f>SUM(B5941:B5950)</f>
        <v>346</v>
      </c>
      <c r="C5951" s="556">
        <f t="shared" ref="C5951:L5951" si="1189">SUM(C5941:C5950)</f>
        <v>317.83999999999997</v>
      </c>
      <c r="D5951" s="556">
        <f t="shared" si="1189"/>
        <v>309.07999999999993</v>
      </c>
      <c r="E5951" s="556">
        <f t="shared" si="1189"/>
        <v>387.59999999999997</v>
      </c>
      <c r="F5951" s="556">
        <f t="shared" si="1189"/>
        <v>218.2</v>
      </c>
      <c r="G5951" s="556">
        <f t="shared" si="1189"/>
        <v>924</v>
      </c>
      <c r="H5951" s="556">
        <f t="shared" si="1189"/>
        <v>447</v>
      </c>
      <c r="I5951" s="556">
        <f t="shared" si="1189"/>
        <v>46.839999999999996</v>
      </c>
      <c r="J5951" s="556">
        <f t="shared" si="1189"/>
        <v>10.94</v>
      </c>
      <c r="K5951" s="556">
        <f t="shared" si="1189"/>
        <v>5.0600000000000005</v>
      </c>
      <c r="L5951" s="556">
        <f t="shared" si="1189"/>
        <v>8</v>
      </c>
      <c r="M5951" s="556"/>
      <c r="N5951" s="978"/>
      <c r="O5951" s="546"/>
    </row>
    <row r="5952" spans="1:15" ht="16" thickBot="1" x14ac:dyDescent="0.4">
      <c r="A5952" s="121" t="s">
        <v>18</v>
      </c>
      <c r="B5952" s="544">
        <f>AVERAGE(B5941:B5950)</f>
        <v>34.6</v>
      </c>
      <c r="C5952" s="544">
        <f t="shared" ref="C5952:L5952" si="1190">AVERAGE(C5941:C5950)</f>
        <v>31.783999999999999</v>
      </c>
      <c r="D5952" s="544">
        <f t="shared" si="1190"/>
        <v>30.907999999999994</v>
      </c>
      <c r="E5952" s="544">
        <f t="shared" si="1190"/>
        <v>38.76</v>
      </c>
      <c r="F5952" s="544">
        <f t="shared" si="1190"/>
        <v>21.82</v>
      </c>
      <c r="G5952" s="544">
        <f t="shared" si="1190"/>
        <v>92.4</v>
      </c>
      <c r="H5952" s="544">
        <f t="shared" si="1190"/>
        <v>44.7</v>
      </c>
      <c r="I5952" s="544">
        <f t="shared" si="1190"/>
        <v>4.6839999999999993</v>
      </c>
      <c r="J5952" s="544">
        <f t="shared" si="1190"/>
        <v>1.0939999999999999</v>
      </c>
      <c r="K5952" s="544">
        <f t="shared" si="1190"/>
        <v>0.50600000000000001</v>
      </c>
      <c r="L5952" s="544">
        <f t="shared" si="1190"/>
        <v>0.8</v>
      </c>
      <c r="M5952" s="544"/>
      <c r="N5952" s="978"/>
      <c r="O5952" s="546"/>
    </row>
    <row r="5953" spans="1:15" ht="15.5" x14ac:dyDescent="0.35">
      <c r="A5953" s="6">
        <v>11</v>
      </c>
      <c r="B5953" s="480">
        <v>35.4</v>
      </c>
      <c r="C5953" s="481">
        <v>32.200000000000003</v>
      </c>
      <c r="D5953" s="492">
        <v>31.92</v>
      </c>
      <c r="E5953" s="482">
        <v>39.6</v>
      </c>
      <c r="F5953" s="482">
        <v>22.2</v>
      </c>
      <c r="G5953" s="481">
        <v>96</v>
      </c>
      <c r="H5953" s="481">
        <v>41</v>
      </c>
      <c r="I5953" s="481">
        <v>2.12</v>
      </c>
      <c r="J5953" s="481">
        <v>0.97</v>
      </c>
      <c r="K5953" s="473">
        <v>0.83</v>
      </c>
      <c r="L5953" s="473">
        <f>AVERAGE(J5953:K5953)</f>
        <v>0.89999999999999991</v>
      </c>
      <c r="M5953" s="477">
        <v>7</v>
      </c>
      <c r="N5953" s="478">
        <v>0</v>
      </c>
      <c r="O5953" s="306"/>
    </row>
    <row r="5954" spans="1:15" ht="15.5" x14ac:dyDescent="0.35">
      <c r="A5954" s="2">
        <v>12</v>
      </c>
      <c r="B5954" s="480">
        <v>35</v>
      </c>
      <c r="C5954" s="481">
        <v>31.92</v>
      </c>
      <c r="D5954" s="492">
        <v>31.92</v>
      </c>
      <c r="E5954" s="482">
        <v>39.6</v>
      </c>
      <c r="F5954" s="482">
        <v>22.8</v>
      </c>
      <c r="G5954" s="481">
        <v>92</v>
      </c>
      <c r="H5954" s="481">
        <v>39</v>
      </c>
      <c r="I5954" s="557">
        <v>4.66</v>
      </c>
      <c r="J5954" s="481">
        <v>1.74</v>
      </c>
      <c r="K5954" s="480">
        <v>0.4</v>
      </c>
      <c r="L5954" s="473">
        <f t="shared" ref="L5954:L5962" si="1191">AVERAGE(J5954:K5954)</f>
        <v>1.07</v>
      </c>
      <c r="M5954" s="477">
        <v>9</v>
      </c>
      <c r="N5954" s="478">
        <v>0</v>
      </c>
      <c r="O5954" s="306"/>
    </row>
    <row r="5955" spans="1:15" ht="15.5" x14ac:dyDescent="0.35">
      <c r="A5955" s="2">
        <v>13</v>
      </c>
      <c r="B5955" s="481">
        <v>28.48</v>
      </c>
      <c r="C5955" s="481">
        <v>30.08</v>
      </c>
      <c r="D5955" s="492">
        <v>31.28</v>
      </c>
      <c r="E5955" s="482">
        <v>38</v>
      </c>
      <c r="F5955" s="482">
        <v>23.4</v>
      </c>
      <c r="G5955" s="481">
        <v>88</v>
      </c>
      <c r="H5955" s="481">
        <v>53</v>
      </c>
      <c r="I5955" s="481">
        <v>0.22</v>
      </c>
      <c r="J5955" s="481">
        <v>1.6</v>
      </c>
      <c r="K5955" s="480">
        <v>0.36</v>
      </c>
      <c r="L5955" s="473">
        <f t="shared" si="1191"/>
        <v>0.98</v>
      </c>
      <c r="M5955" s="477">
        <v>1.3</v>
      </c>
      <c r="N5955" s="478">
        <v>7.2</v>
      </c>
      <c r="O5955" s="306"/>
    </row>
    <row r="5956" spans="1:15" ht="15.5" x14ac:dyDescent="0.35">
      <c r="A5956" s="2">
        <v>14</v>
      </c>
      <c r="B5956" s="480">
        <v>37</v>
      </c>
      <c r="C5956" s="480">
        <v>31.8</v>
      </c>
      <c r="D5956" s="492">
        <v>30.84</v>
      </c>
      <c r="E5956" s="482">
        <v>41</v>
      </c>
      <c r="F5956" s="482">
        <v>23.2</v>
      </c>
      <c r="G5956" s="481">
        <v>92</v>
      </c>
      <c r="H5956" s="481">
        <v>39</v>
      </c>
      <c r="I5956" s="480">
        <v>7.3</v>
      </c>
      <c r="J5956" s="481">
        <v>1.08</v>
      </c>
      <c r="K5956" s="480">
        <v>0.9</v>
      </c>
      <c r="L5956" s="473">
        <f t="shared" si="1191"/>
        <v>0.99</v>
      </c>
      <c r="M5956" s="477">
        <v>10.1</v>
      </c>
      <c r="N5956" s="478">
        <v>5.2</v>
      </c>
      <c r="O5956" s="306"/>
    </row>
    <row r="5957" spans="1:15" ht="15.5" x14ac:dyDescent="0.35">
      <c r="A5957" s="2">
        <v>15</v>
      </c>
      <c r="B5957" s="480">
        <v>34.44</v>
      </c>
      <c r="C5957" s="480">
        <v>31.48</v>
      </c>
      <c r="D5957" s="492">
        <v>31.6</v>
      </c>
      <c r="E5957" s="482">
        <v>38.4</v>
      </c>
      <c r="F5957" s="482">
        <v>22.2</v>
      </c>
      <c r="G5957" s="481">
        <v>88</v>
      </c>
      <c r="H5957" s="481">
        <v>45</v>
      </c>
      <c r="I5957" s="481">
        <v>5.96</v>
      </c>
      <c r="J5957" s="481">
        <v>2.09</v>
      </c>
      <c r="K5957" s="480">
        <v>1.5</v>
      </c>
      <c r="L5957" s="473">
        <f t="shared" si="1191"/>
        <v>1.7949999999999999</v>
      </c>
      <c r="M5957" s="477">
        <v>4.3</v>
      </c>
      <c r="N5957" s="478">
        <v>0</v>
      </c>
      <c r="O5957" s="306"/>
    </row>
    <row r="5958" spans="1:15" ht="15.5" x14ac:dyDescent="0.35">
      <c r="A5958" s="2">
        <v>16</v>
      </c>
      <c r="B5958" s="483">
        <v>36.44</v>
      </c>
      <c r="C5958" s="481">
        <v>31.96</v>
      </c>
      <c r="D5958" s="492">
        <v>31.36</v>
      </c>
      <c r="E5958" s="482">
        <v>40</v>
      </c>
      <c r="F5958" s="482">
        <v>23.2</v>
      </c>
      <c r="G5958" s="481">
        <v>80</v>
      </c>
      <c r="H5958" s="481">
        <v>36</v>
      </c>
      <c r="I5958" s="481">
        <v>7</v>
      </c>
      <c r="J5958" s="481">
        <v>1.96</v>
      </c>
      <c r="K5958" s="480">
        <v>0.24</v>
      </c>
      <c r="L5958" s="473">
        <f t="shared" si="1191"/>
        <v>1.1000000000000001</v>
      </c>
      <c r="M5958" s="477">
        <v>8</v>
      </c>
      <c r="N5958" s="478">
        <v>0</v>
      </c>
      <c r="O5958" s="306"/>
    </row>
    <row r="5959" spans="1:15" ht="15.5" x14ac:dyDescent="0.35">
      <c r="A5959" s="2">
        <v>17</v>
      </c>
      <c r="B5959" s="480">
        <v>37.76</v>
      </c>
      <c r="C5959" s="480">
        <v>33</v>
      </c>
      <c r="D5959" s="492">
        <v>32.200000000000003</v>
      </c>
      <c r="E5959" s="481">
        <v>40.200000000000003</v>
      </c>
      <c r="F5959" s="482">
        <v>22.2</v>
      </c>
      <c r="G5959" s="481">
        <v>88</v>
      </c>
      <c r="H5959" s="481">
        <v>34</v>
      </c>
      <c r="I5959" s="480">
        <v>6.34</v>
      </c>
      <c r="J5959" s="481">
        <v>1.29</v>
      </c>
      <c r="K5959" s="480">
        <v>0.44</v>
      </c>
      <c r="L5959" s="473">
        <f t="shared" si="1191"/>
        <v>0.86499999999999999</v>
      </c>
      <c r="M5959" s="477">
        <v>9.3000000000000007</v>
      </c>
      <c r="N5959" s="478">
        <v>0</v>
      </c>
      <c r="O5959" s="306"/>
    </row>
    <row r="5960" spans="1:15" ht="15.5" x14ac:dyDescent="0.35">
      <c r="A5960" s="2">
        <v>18</v>
      </c>
      <c r="B5960" s="480">
        <v>35.799999999999997</v>
      </c>
      <c r="C5960" s="480">
        <v>32.68</v>
      </c>
      <c r="D5960" s="492">
        <v>32.44</v>
      </c>
      <c r="E5960" s="482">
        <v>41</v>
      </c>
      <c r="F5960" s="482">
        <v>24</v>
      </c>
      <c r="G5960" s="481">
        <v>85</v>
      </c>
      <c r="H5960" s="481">
        <v>45</v>
      </c>
      <c r="I5960" s="481">
        <v>5.76</v>
      </c>
      <c r="J5960" s="481">
        <v>1.98</v>
      </c>
      <c r="K5960" s="480">
        <v>0.67</v>
      </c>
      <c r="L5960" s="473">
        <f t="shared" si="1191"/>
        <v>1.325</v>
      </c>
      <c r="M5960" s="168">
        <v>6</v>
      </c>
      <c r="N5960" s="478">
        <v>0</v>
      </c>
      <c r="O5960" s="306"/>
    </row>
    <row r="5961" spans="1:15" ht="15.5" x14ac:dyDescent="0.35">
      <c r="A5961" s="2">
        <v>19</v>
      </c>
      <c r="B5961" s="481">
        <v>30.12</v>
      </c>
      <c r="C5961" s="480">
        <v>31</v>
      </c>
      <c r="D5961" s="492">
        <v>31.84</v>
      </c>
      <c r="E5961" s="482">
        <v>38.4</v>
      </c>
      <c r="F5961" s="482">
        <v>23.8</v>
      </c>
      <c r="G5961" s="481">
        <v>96</v>
      </c>
      <c r="H5961" s="481">
        <v>66</v>
      </c>
      <c r="I5961" s="480">
        <v>2.0099999999999998</v>
      </c>
      <c r="J5961" s="480">
        <v>0.78</v>
      </c>
      <c r="K5961" s="484">
        <v>0.31</v>
      </c>
      <c r="L5961" s="473">
        <f t="shared" si="1191"/>
        <v>0.54500000000000004</v>
      </c>
      <c r="M5961" s="483">
        <v>0.25</v>
      </c>
      <c r="N5961" s="478">
        <v>1.8</v>
      </c>
      <c r="O5961" s="306"/>
    </row>
    <row r="5962" spans="1:15" ht="15.5" x14ac:dyDescent="0.35">
      <c r="A5962" s="3">
        <v>20</v>
      </c>
      <c r="B5962" s="501">
        <v>36.44</v>
      </c>
      <c r="C5962" s="500">
        <v>31.8</v>
      </c>
      <c r="D5962" s="502">
        <v>31.2</v>
      </c>
      <c r="E5962" s="503">
        <v>39</v>
      </c>
      <c r="F5962" s="503">
        <v>21.4</v>
      </c>
      <c r="G5962" s="500">
        <v>92</v>
      </c>
      <c r="H5962" s="500">
        <v>41</v>
      </c>
      <c r="I5962" s="501">
        <v>6.32</v>
      </c>
      <c r="J5962" s="501">
        <v>0.97</v>
      </c>
      <c r="K5962" s="501">
        <v>0.55000000000000004</v>
      </c>
      <c r="L5962" s="473">
        <f t="shared" si="1191"/>
        <v>0.76</v>
      </c>
      <c r="M5962" s="483">
        <v>9.3000000000000007</v>
      </c>
      <c r="N5962" s="478">
        <v>0</v>
      </c>
      <c r="O5962" s="541"/>
    </row>
    <row r="5963" spans="1:15" ht="15.5" x14ac:dyDescent="0.35">
      <c r="A5963" s="243" t="s">
        <v>16</v>
      </c>
      <c r="B5963" s="544">
        <f>SUM(B5953:B5962)</f>
        <v>346.88</v>
      </c>
      <c r="C5963" s="544">
        <f t="shared" ref="C5963:L5963" si="1192">SUM(C5953:C5962)</f>
        <v>317.92</v>
      </c>
      <c r="D5963" s="544">
        <f t="shared" si="1192"/>
        <v>316.59999999999997</v>
      </c>
      <c r="E5963" s="544">
        <f t="shared" si="1192"/>
        <v>395.2</v>
      </c>
      <c r="F5963" s="544">
        <f t="shared" si="1192"/>
        <v>228.4</v>
      </c>
      <c r="G5963" s="544">
        <f t="shared" si="1192"/>
        <v>897</v>
      </c>
      <c r="H5963" s="544">
        <f t="shared" si="1192"/>
        <v>439</v>
      </c>
      <c r="I5963" s="544">
        <f t="shared" si="1192"/>
        <v>47.69</v>
      </c>
      <c r="J5963" s="544">
        <f t="shared" si="1192"/>
        <v>14.46</v>
      </c>
      <c r="K5963" s="544">
        <f t="shared" si="1192"/>
        <v>6.1999999999999993</v>
      </c>
      <c r="L5963" s="544">
        <f t="shared" si="1192"/>
        <v>10.33</v>
      </c>
      <c r="M5963" s="545"/>
      <c r="N5963" s="978"/>
      <c r="O5963" s="546"/>
    </row>
    <row r="5964" spans="1:15" ht="15.5" x14ac:dyDescent="0.35">
      <c r="A5964" s="245" t="s">
        <v>18</v>
      </c>
      <c r="B5964" s="545">
        <f>AVERAGE(B5953:B5962)</f>
        <v>34.688000000000002</v>
      </c>
      <c r="C5964" s="545">
        <f t="shared" ref="C5964:L5964" si="1193">AVERAGE(C5953:C5962)</f>
        <v>31.792000000000002</v>
      </c>
      <c r="D5964" s="545">
        <f t="shared" si="1193"/>
        <v>31.659999999999997</v>
      </c>
      <c r="E5964" s="545">
        <f t="shared" si="1193"/>
        <v>39.519999999999996</v>
      </c>
      <c r="F5964" s="545">
        <f t="shared" si="1193"/>
        <v>22.84</v>
      </c>
      <c r="G5964" s="545">
        <f t="shared" si="1193"/>
        <v>89.7</v>
      </c>
      <c r="H5964" s="545">
        <f t="shared" si="1193"/>
        <v>43.9</v>
      </c>
      <c r="I5964" s="545">
        <f t="shared" si="1193"/>
        <v>4.7690000000000001</v>
      </c>
      <c r="J5964" s="545">
        <f t="shared" si="1193"/>
        <v>1.4460000000000002</v>
      </c>
      <c r="K5964" s="545">
        <f t="shared" si="1193"/>
        <v>0.61999999999999988</v>
      </c>
      <c r="L5964" s="545">
        <f t="shared" si="1193"/>
        <v>1.0329999999999999</v>
      </c>
      <c r="M5964" s="545"/>
      <c r="N5964" s="978"/>
      <c r="O5964" s="546"/>
    </row>
    <row r="5965" spans="1:15" ht="15.5" x14ac:dyDescent="0.35">
      <c r="A5965" s="7">
        <v>21</v>
      </c>
      <c r="B5965" s="476">
        <v>3.6</v>
      </c>
      <c r="C5965" s="473">
        <v>32.76</v>
      </c>
      <c r="D5965" s="474">
        <v>32.119999999999997</v>
      </c>
      <c r="E5965" s="475">
        <v>40</v>
      </c>
      <c r="F5965" s="475">
        <v>23.8</v>
      </c>
      <c r="G5965" s="476">
        <v>92</v>
      </c>
      <c r="H5965" s="476">
        <v>43</v>
      </c>
      <c r="I5965" s="476">
        <v>4.58</v>
      </c>
      <c r="J5965" s="475">
        <v>1.18</v>
      </c>
      <c r="K5965" s="473">
        <v>0.52</v>
      </c>
      <c r="L5965" s="542">
        <f>AVERAGE(J5965:K5965)</f>
        <v>0.85</v>
      </c>
      <c r="M5965" s="483">
        <v>8.15</v>
      </c>
      <c r="N5965" s="478">
        <v>0</v>
      </c>
      <c r="O5965" s="543"/>
    </row>
    <row r="5966" spans="1:15" ht="15.5" x14ac:dyDescent="0.35">
      <c r="A5966" s="8">
        <v>22</v>
      </c>
      <c r="B5966" s="480">
        <v>38.68</v>
      </c>
      <c r="C5966" s="480">
        <v>33.799999999999997</v>
      </c>
      <c r="D5966" s="492">
        <v>32.799999999999997</v>
      </c>
      <c r="E5966" s="482">
        <v>41</v>
      </c>
      <c r="F5966" s="482">
        <v>23</v>
      </c>
      <c r="G5966" s="481">
        <v>92</v>
      </c>
      <c r="H5966" s="481">
        <v>33</v>
      </c>
      <c r="I5966" s="480">
        <v>8.4600000000000009</v>
      </c>
      <c r="J5966" s="481">
        <v>1.21</v>
      </c>
      <c r="K5966" s="481">
        <v>0.31</v>
      </c>
      <c r="L5966" s="542">
        <f t="shared" ref="L5966:L5973" si="1194">AVERAGE(J5966:K5966)</f>
        <v>0.76</v>
      </c>
      <c r="M5966" s="483">
        <v>10</v>
      </c>
      <c r="N5966" s="478">
        <v>0</v>
      </c>
      <c r="O5966" s="306"/>
    </row>
    <row r="5967" spans="1:15" ht="15.5" x14ac:dyDescent="0.35">
      <c r="A5967" s="8">
        <v>23</v>
      </c>
      <c r="B5967" s="497">
        <v>37.200000000000003</v>
      </c>
      <c r="C5967" s="481">
        <v>33.64</v>
      </c>
      <c r="D5967" s="492">
        <v>32.840000000000003</v>
      </c>
      <c r="E5967" s="482">
        <v>39</v>
      </c>
      <c r="F5967" s="498">
        <v>20.399999999999999</v>
      </c>
      <c r="G5967" s="481">
        <v>96</v>
      </c>
      <c r="H5967" s="481">
        <v>28</v>
      </c>
      <c r="I5967" s="481">
        <v>9.1</v>
      </c>
      <c r="J5967" s="481">
        <v>1</v>
      </c>
      <c r="K5967" s="481">
        <v>0.22</v>
      </c>
      <c r="L5967" s="542">
        <f t="shared" si="1194"/>
        <v>0.61</v>
      </c>
      <c r="M5967" s="483">
        <v>9</v>
      </c>
      <c r="N5967" s="478">
        <v>0</v>
      </c>
      <c r="O5967" s="306"/>
    </row>
    <row r="5968" spans="1:15" ht="15.5" x14ac:dyDescent="0.35">
      <c r="A5968" s="8">
        <v>24</v>
      </c>
      <c r="B5968" s="483">
        <v>38.56</v>
      </c>
      <c r="C5968" s="481">
        <v>33.799999999999997</v>
      </c>
      <c r="D5968" s="492">
        <v>33.04</v>
      </c>
      <c r="E5968" s="482">
        <v>41.2</v>
      </c>
      <c r="F5968" s="482">
        <v>21.2</v>
      </c>
      <c r="G5968" s="557">
        <v>92</v>
      </c>
      <c r="H5968" s="481">
        <v>34</v>
      </c>
      <c r="I5968" s="481">
        <v>5.44</v>
      </c>
      <c r="J5968" s="481">
        <v>0.99</v>
      </c>
      <c r="K5968" s="480">
        <v>0.04</v>
      </c>
      <c r="L5968" s="542">
        <f t="shared" si="1194"/>
        <v>0.51500000000000001</v>
      </c>
      <c r="M5968" s="483">
        <v>9</v>
      </c>
      <c r="N5968" s="478">
        <v>0</v>
      </c>
      <c r="O5968" s="306"/>
    </row>
    <row r="5969" spans="1:15" ht="15.5" x14ac:dyDescent="0.35">
      <c r="A5969" s="8">
        <v>25</v>
      </c>
      <c r="B5969" s="480">
        <v>37.32</v>
      </c>
      <c r="C5969" s="481">
        <v>33.28</v>
      </c>
      <c r="D5969" s="492">
        <v>33.28</v>
      </c>
      <c r="E5969" s="482">
        <v>41.2</v>
      </c>
      <c r="F5969" s="482">
        <v>22.2</v>
      </c>
      <c r="G5969" s="481">
        <v>92</v>
      </c>
      <c r="H5969" s="481">
        <v>33</v>
      </c>
      <c r="I5969" s="481">
        <v>6.89</v>
      </c>
      <c r="J5969" s="481">
        <v>1.27</v>
      </c>
      <c r="K5969" s="480">
        <v>0.78</v>
      </c>
      <c r="L5969" s="542">
        <f t="shared" si="1194"/>
        <v>1.0249999999999999</v>
      </c>
      <c r="M5969" s="483">
        <v>9</v>
      </c>
      <c r="N5969" s="478">
        <v>0</v>
      </c>
      <c r="O5969" s="306"/>
    </row>
    <row r="5970" spans="1:15" ht="15.5" x14ac:dyDescent="0.35">
      <c r="A5970" s="8">
        <v>26</v>
      </c>
      <c r="B5970" s="480">
        <v>30.08</v>
      </c>
      <c r="C5970" s="481">
        <v>32.520000000000003</v>
      </c>
      <c r="D5970" s="492">
        <v>37.08</v>
      </c>
      <c r="E5970" s="482">
        <v>41</v>
      </c>
      <c r="F5970" s="482">
        <v>23</v>
      </c>
      <c r="G5970" s="481">
        <v>92</v>
      </c>
      <c r="H5970" s="481">
        <v>46</v>
      </c>
      <c r="I5970" s="481">
        <v>6.67</v>
      </c>
      <c r="J5970" s="481">
        <v>2.66</v>
      </c>
      <c r="K5970" s="480">
        <v>0.41</v>
      </c>
      <c r="L5970" s="542">
        <f t="shared" si="1194"/>
        <v>1.5350000000000001</v>
      </c>
      <c r="M5970" s="483">
        <v>4.25</v>
      </c>
      <c r="N5970" s="478">
        <v>2.8</v>
      </c>
      <c r="O5970" s="306"/>
    </row>
    <row r="5971" spans="1:15" ht="15.5" x14ac:dyDescent="0.35">
      <c r="A5971" s="8">
        <v>27</v>
      </c>
      <c r="B5971" s="481">
        <v>32.24</v>
      </c>
      <c r="C5971" s="481">
        <v>31.72</v>
      </c>
      <c r="D5971" s="492">
        <v>32.04</v>
      </c>
      <c r="E5971" s="482">
        <v>38</v>
      </c>
      <c r="F5971" s="482">
        <v>22.2</v>
      </c>
      <c r="G5971" s="481">
        <v>92</v>
      </c>
      <c r="H5971" s="481">
        <v>35</v>
      </c>
      <c r="I5971" s="481">
        <v>0.34</v>
      </c>
      <c r="J5971" s="481">
        <v>1.43</v>
      </c>
      <c r="K5971" s="480">
        <v>0.55000000000000004</v>
      </c>
      <c r="L5971" s="542">
        <f t="shared" si="1194"/>
        <v>0.99</v>
      </c>
      <c r="M5971" s="483">
        <v>4</v>
      </c>
      <c r="N5971" s="478">
        <v>29.2</v>
      </c>
      <c r="O5971" s="306"/>
    </row>
    <row r="5972" spans="1:15" ht="15.5" x14ac:dyDescent="0.35">
      <c r="A5972" s="8">
        <v>28</v>
      </c>
      <c r="B5972" s="481">
        <v>23.04</v>
      </c>
      <c r="C5972" s="480">
        <v>28.08</v>
      </c>
      <c r="D5972" s="492">
        <v>30.92</v>
      </c>
      <c r="E5972" s="482">
        <v>37</v>
      </c>
      <c r="F5972" s="482">
        <v>21.4</v>
      </c>
      <c r="G5972" s="481">
        <v>96</v>
      </c>
      <c r="H5972" s="481">
        <v>84</v>
      </c>
      <c r="I5972" s="481">
        <v>3</v>
      </c>
      <c r="J5972" s="481">
        <v>0.77</v>
      </c>
      <c r="K5972" s="480">
        <v>0.27</v>
      </c>
      <c r="L5972" s="542">
        <f t="shared" si="1194"/>
        <v>0.52</v>
      </c>
      <c r="M5972" s="483">
        <v>0</v>
      </c>
      <c r="N5972" s="478">
        <v>2.8</v>
      </c>
      <c r="O5972" s="306"/>
    </row>
    <row r="5973" spans="1:15" ht="15.5" x14ac:dyDescent="0.35">
      <c r="A5973" s="8">
        <v>29</v>
      </c>
      <c r="B5973" s="481">
        <v>32.200000000000003</v>
      </c>
      <c r="C5973" s="480">
        <v>29.92</v>
      </c>
      <c r="D5973" s="492">
        <v>29.28</v>
      </c>
      <c r="E5973" s="482">
        <v>38.4</v>
      </c>
      <c r="F5973" s="482">
        <v>21</v>
      </c>
      <c r="G5973" s="481">
        <v>96</v>
      </c>
      <c r="H5973" s="481">
        <v>46</v>
      </c>
      <c r="I5973" s="481">
        <v>2.52</v>
      </c>
      <c r="J5973" s="481">
        <v>0.67</v>
      </c>
      <c r="K5973" s="480">
        <v>0.81</v>
      </c>
      <c r="L5973" s="542">
        <f t="shared" si="1194"/>
        <v>0.74</v>
      </c>
      <c r="M5973" s="483">
        <v>7</v>
      </c>
      <c r="N5973" s="478"/>
      <c r="O5973" s="306"/>
    </row>
    <row r="5974" spans="1:15" x14ac:dyDescent="0.35">
      <c r="A5974" s="243" t="s">
        <v>16</v>
      </c>
      <c r="B5974" s="560">
        <f>SUM(B5965:B5973)</f>
        <v>272.92</v>
      </c>
      <c r="C5974" s="560">
        <f t="shared" ref="C5974:L5974" si="1195">SUM(C5965:C5973)</f>
        <v>289.52000000000004</v>
      </c>
      <c r="D5974" s="560">
        <f t="shared" si="1195"/>
        <v>293.39999999999998</v>
      </c>
      <c r="E5974" s="560">
        <f t="shared" si="1195"/>
        <v>356.79999999999995</v>
      </c>
      <c r="F5974" s="560">
        <f t="shared" si="1195"/>
        <v>198.2</v>
      </c>
      <c r="G5974" s="560">
        <f t="shared" si="1195"/>
        <v>840</v>
      </c>
      <c r="H5974" s="560">
        <f t="shared" si="1195"/>
        <v>382</v>
      </c>
      <c r="I5974" s="560">
        <f t="shared" si="1195"/>
        <v>47.000000000000007</v>
      </c>
      <c r="J5974" s="560">
        <f t="shared" si="1195"/>
        <v>11.18</v>
      </c>
      <c r="K5974" s="560">
        <f t="shared" si="1195"/>
        <v>3.91</v>
      </c>
      <c r="L5974" s="560">
        <f t="shared" si="1195"/>
        <v>7.5449999999999999</v>
      </c>
      <c r="M5974" s="506"/>
      <c r="N5974" s="506"/>
      <c r="O5974" s="488"/>
    </row>
    <row r="5975" spans="1:15" x14ac:dyDescent="0.35">
      <c r="A5975" s="243" t="s">
        <v>18</v>
      </c>
      <c r="B5975" s="560">
        <f>AVERAGE(B5965:B5973)</f>
        <v>30.324444444444445</v>
      </c>
      <c r="C5975" s="560">
        <f t="shared" ref="C5975:L5975" si="1196">AVERAGE(C5965:C5973)</f>
        <v>32.168888888888894</v>
      </c>
      <c r="D5975" s="560">
        <f t="shared" si="1196"/>
        <v>32.599999999999994</v>
      </c>
      <c r="E5975" s="560">
        <f t="shared" si="1196"/>
        <v>39.644444444444439</v>
      </c>
      <c r="F5975" s="560">
        <f t="shared" si="1196"/>
        <v>22.022222222222222</v>
      </c>
      <c r="G5975" s="560">
        <f t="shared" si="1196"/>
        <v>93.333333333333329</v>
      </c>
      <c r="H5975" s="560">
        <f t="shared" si="1196"/>
        <v>42.444444444444443</v>
      </c>
      <c r="I5975" s="560">
        <f t="shared" si="1196"/>
        <v>5.2222222222222232</v>
      </c>
      <c r="J5975" s="560">
        <f t="shared" si="1196"/>
        <v>1.2422222222222221</v>
      </c>
      <c r="K5975" s="560">
        <f t="shared" si="1196"/>
        <v>0.43444444444444447</v>
      </c>
      <c r="L5975" s="560">
        <f t="shared" si="1196"/>
        <v>0.83833333333333337</v>
      </c>
      <c r="M5975" s="506"/>
      <c r="N5975" s="559"/>
      <c r="O5975" s="488"/>
    </row>
    <row r="5976" spans="1:15" x14ac:dyDescent="0.35">
      <c r="A5976" s="508" t="s">
        <v>20</v>
      </c>
      <c r="B5976" s="507">
        <f>B5974+B5963+B5951</f>
        <v>965.8</v>
      </c>
      <c r="C5976" s="507">
        <f t="shared" ref="C5976:L5976" si="1197">C5974+C5963+C5951</f>
        <v>925.28</v>
      </c>
      <c r="D5976" s="507">
        <f t="shared" si="1197"/>
        <v>919.07999999999993</v>
      </c>
      <c r="E5976" s="507">
        <f t="shared" si="1197"/>
        <v>1139.5999999999999</v>
      </c>
      <c r="F5976" s="507">
        <f t="shared" si="1197"/>
        <v>644.79999999999995</v>
      </c>
      <c r="G5976" s="507">
        <f t="shared" si="1197"/>
        <v>2661</v>
      </c>
      <c r="H5976" s="507">
        <f t="shared" si="1197"/>
        <v>1268</v>
      </c>
      <c r="I5976" s="507">
        <f t="shared" si="1197"/>
        <v>141.53</v>
      </c>
      <c r="J5976" s="507">
        <f t="shared" si="1197"/>
        <v>36.58</v>
      </c>
      <c r="K5976" s="507">
        <f t="shared" si="1197"/>
        <v>15.17</v>
      </c>
      <c r="L5976" s="507">
        <f t="shared" si="1197"/>
        <v>25.875</v>
      </c>
      <c r="M5976" s="507">
        <f>AVERAGE(M5941:M5975)</f>
        <v>7.1672413793103447</v>
      </c>
      <c r="N5976" s="507">
        <f>SUM(N5941:N5975)</f>
        <v>62.599999999999994</v>
      </c>
      <c r="O5976" s="488"/>
    </row>
    <row r="5977" spans="1:15" x14ac:dyDescent="0.35">
      <c r="A5977" s="508" t="s">
        <v>21</v>
      </c>
      <c r="B5977" s="559">
        <f>B5976/29</f>
        <v>33.303448275862067</v>
      </c>
      <c r="C5977" s="559">
        <f t="shared" ref="C5977:L5977" si="1198">C5976/29</f>
        <v>31.906206896551723</v>
      </c>
      <c r="D5977" s="559">
        <f t="shared" si="1198"/>
        <v>31.692413793103444</v>
      </c>
      <c r="E5977" s="559">
        <f t="shared" si="1198"/>
        <v>39.296551724137927</v>
      </c>
      <c r="F5977" s="559">
        <f t="shared" si="1198"/>
        <v>22.23448275862069</v>
      </c>
      <c r="G5977" s="559">
        <f t="shared" si="1198"/>
        <v>91.758620689655174</v>
      </c>
      <c r="H5977" s="559">
        <f t="shared" si="1198"/>
        <v>43.724137931034484</v>
      </c>
      <c r="I5977" s="559">
        <f t="shared" si="1198"/>
        <v>4.8803448275862067</v>
      </c>
      <c r="J5977" s="559">
        <f t="shared" si="1198"/>
        <v>1.2613793103448274</v>
      </c>
      <c r="K5977" s="559">
        <f t="shared" si="1198"/>
        <v>0.52310344827586208</v>
      </c>
      <c r="L5977" s="559">
        <f t="shared" si="1198"/>
        <v>0.89224137931034486</v>
      </c>
      <c r="M5977" s="559"/>
      <c r="N5977" s="559"/>
      <c r="O5977" s="488"/>
    </row>
    <row r="5979" spans="1:15" ht="20.5" x14ac:dyDescent="0.35">
      <c r="A5979" s="1512" t="s">
        <v>1340</v>
      </c>
      <c r="B5979" s="1512"/>
      <c r="C5979" s="1512"/>
      <c r="D5979" s="1512"/>
      <c r="E5979" s="1512"/>
      <c r="F5979" s="1512"/>
      <c r="G5979" s="1512"/>
      <c r="H5979" s="1512"/>
      <c r="I5979" s="1512"/>
      <c r="J5979" s="1512"/>
      <c r="K5979" s="1512"/>
      <c r="L5979" s="1512"/>
      <c r="M5979" s="1512"/>
      <c r="N5979" s="1512"/>
      <c r="O5979" s="1512"/>
    </row>
    <row r="5980" spans="1:15" x14ac:dyDescent="0.35">
      <c r="A5980" s="1513" t="s">
        <v>1</v>
      </c>
      <c r="B5980" s="1448" t="s">
        <v>23</v>
      </c>
      <c r="C5980" s="1448"/>
      <c r="D5980" s="1448"/>
      <c r="E5980" s="1448" t="s">
        <v>24</v>
      </c>
      <c r="F5980" s="1448"/>
      <c r="G5980" s="1448" t="s">
        <v>4</v>
      </c>
      <c r="H5980" s="1448"/>
      <c r="I5980" s="24"/>
      <c r="J5980" s="1498"/>
      <c r="K5980" s="1498"/>
      <c r="L5980" s="1498"/>
      <c r="M5980" s="24" t="s">
        <v>237</v>
      </c>
      <c r="N5980" s="1565" t="s">
        <v>235</v>
      </c>
      <c r="O5980" s="1511" t="s">
        <v>191</v>
      </c>
    </row>
    <row r="5981" spans="1:15" ht="28" x14ac:dyDescent="0.35">
      <c r="A5981" s="1498"/>
      <c r="B5981" s="24">
        <v>0.05</v>
      </c>
      <c r="C5981" s="24">
        <v>0.1</v>
      </c>
      <c r="D5981" s="24">
        <v>0.2</v>
      </c>
      <c r="E5981" s="24" t="s">
        <v>9</v>
      </c>
      <c r="F5981" s="24" t="s">
        <v>10</v>
      </c>
      <c r="G5981" s="24" t="s">
        <v>9</v>
      </c>
      <c r="H5981" s="24" t="s">
        <v>10</v>
      </c>
      <c r="I5981" s="24" t="s">
        <v>12</v>
      </c>
      <c r="J5981" s="25" t="s">
        <v>13</v>
      </c>
      <c r="K5981" s="25" t="s">
        <v>14</v>
      </c>
      <c r="L5981" s="25" t="s">
        <v>15</v>
      </c>
      <c r="M5981" s="25" t="s">
        <v>236</v>
      </c>
      <c r="N5981" s="1565"/>
      <c r="O5981" s="1511"/>
    </row>
    <row r="5982" spans="1:15" ht="15.5" x14ac:dyDescent="0.35">
      <c r="A5982" s="6">
        <v>1</v>
      </c>
      <c r="B5982" s="473">
        <v>31.72</v>
      </c>
      <c r="C5982" s="473">
        <v>31.12</v>
      </c>
      <c r="D5982" s="474">
        <v>30.6</v>
      </c>
      <c r="E5982" s="475">
        <v>37</v>
      </c>
      <c r="F5982" s="475">
        <v>24</v>
      </c>
      <c r="G5982" s="476">
        <v>96</v>
      </c>
      <c r="H5982" s="476">
        <v>52</v>
      </c>
      <c r="I5982" s="476">
        <v>4.18</v>
      </c>
      <c r="J5982" s="473">
        <v>0.91</v>
      </c>
      <c r="K5982" s="476">
        <v>0.35</v>
      </c>
      <c r="L5982" s="475">
        <f>AVERAGE(J5982:K5982)</f>
        <v>0.63</v>
      </c>
      <c r="M5982" s="1422">
        <v>5</v>
      </c>
      <c r="N5982" s="478">
        <v>1</v>
      </c>
      <c r="O5982" s="479"/>
    </row>
    <row r="5983" spans="1:15" ht="15.5" x14ac:dyDescent="0.35">
      <c r="A5983" s="2">
        <v>2</v>
      </c>
      <c r="B5983" s="480">
        <v>31.08</v>
      </c>
      <c r="C5983" s="480">
        <v>30.6</v>
      </c>
      <c r="D5983" s="474">
        <v>31</v>
      </c>
      <c r="E5983" s="482">
        <v>37.200000000000003</v>
      </c>
      <c r="F5983" s="482">
        <v>23</v>
      </c>
      <c r="G5983" s="481">
        <v>84</v>
      </c>
      <c r="H5983" s="481">
        <v>51</v>
      </c>
      <c r="I5983" s="481">
        <v>3.82</v>
      </c>
      <c r="J5983" s="481">
        <v>2.5099999999999998</v>
      </c>
      <c r="K5983" s="481">
        <v>0.43</v>
      </c>
      <c r="L5983" s="475">
        <f t="shared" ref="L5983:L5991" si="1199">AVERAGE(J5983:K5983)</f>
        <v>1.47</v>
      </c>
      <c r="M5983" s="1422">
        <v>6.3</v>
      </c>
      <c r="N5983" s="478">
        <v>0</v>
      </c>
      <c r="O5983" s="306"/>
    </row>
    <row r="5984" spans="1:15" ht="15.5" x14ac:dyDescent="0.35">
      <c r="A5984" s="2">
        <v>3</v>
      </c>
      <c r="B5984" s="480">
        <v>34.08</v>
      </c>
      <c r="C5984" s="480">
        <v>32.28</v>
      </c>
      <c r="D5984" s="474">
        <v>30.96</v>
      </c>
      <c r="E5984" s="482">
        <v>41</v>
      </c>
      <c r="F5984" s="482">
        <v>21</v>
      </c>
      <c r="G5984" s="481">
        <v>92</v>
      </c>
      <c r="H5984" s="481">
        <v>39</v>
      </c>
      <c r="I5984" s="481">
        <v>4.84</v>
      </c>
      <c r="J5984" s="480">
        <v>0.93</v>
      </c>
      <c r="K5984" s="480">
        <v>0.91</v>
      </c>
      <c r="L5984" s="475">
        <f t="shared" si="1199"/>
        <v>0.92</v>
      </c>
      <c r="M5984" s="1422">
        <v>10</v>
      </c>
      <c r="N5984" s="478">
        <v>8.1999999999999993</v>
      </c>
      <c r="O5984" s="306"/>
    </row>
    <row r="5985" spans="1:15" ht="15.5" x14ac:dyDescent="0.35">
      <c r="A5985" s="2">
        <v>4</v>
      </c>
      <c r="B5985" s="480">
        <v>26.96</v>
      </c>
      <c r="C5985" s="480">
        <v>29.52</v>
      </c>
      <c r="D5985" s="474">
        <v>30.76</v>
      </c>
      <c r="E5985" s="482">
        <v>36.4</v>
      </c>
      <c r="F5985" s="482">
        <v>20.2</v>
      </c>
      <c r="G5985" s="481">
        <v>96</v>
      </c>
      <c r="H5985" s="481">
        <v>62</v>
      </c>
      <c r="I5985" s="481">
        <v>2.36</v>
      </c>
      <c r="J5985" s="481">
        <v>1.17</v>
      </c>
      <c r="K5985" s="480">
        <v>0.55000000000000004</v>
      </c>
      <c r="L5985" s="475">
        <f t="shared" si="1199"/>
        <v>0.86</v>
      </c>
      <c r="M5985" s="1422">
        <v>2.1</v>
      </c>
      <c r="N5985" s="478">
        <v>6.2</v>
      </c>
      <c r="O5985" s="306"/>
    </row>
    <row r="5986" spans="1:15" ht="15.5" x14ac:dyDescent="0.35">
      <c r="A5986" s="2">
        <v>5</v>
      </c>
      <c r="B5986" s="473">
        <v>31.12</v>
      </c>
      <c r="C5986" s="473">
        <v>29.08</v>
      </c>
      <c r="D5986" s="474">
        <v>29.8</v>
      </c>
      <c r="E5986" s="475">
        <v>35.200000000000003</v>
      </c>
      <c r="F5986" s="475">
        <v>21.2</v>
      </c>
      <c r="G5986" s="476">
        <v>96</v>
      </c>
      <c r="H5986" s="476">
        <v>51</v>
      </c>
      <c r="I5986" s="476">
        <v>2.98</v>
      </c>
      <c r="J5986" s="473">
        <v>1.17</v>
      </c>
      <c r="K5986" s="476">
        <v>0.31</v>
      </c>
      <c r="L5986" s="475">
        <f t="shared" si="1199"/>
        <v>0.74</v>
      </c>
      <c r="M5986" s="1422">
        <v>2.2999999999999998</v>
      </c>
      <c r="N5986" s="478">
        <v>0</v>
      </c>
      <c r="O5986" s="306"/>
    </row>
    <row r="5987" spans="1:15" ht="15.5" x14ac:dyDescent="0.35">
      <c r="A5987" s="2">
        <v>6</v>
      </c>
      <c r="B5987" s="480">
        <v>34.32</v>
      </c>
      <c r="C5987" s="480">
        <v>30.56</v>
      </c>
      <c r="D5987" s="474">
        <v>30.12</v>
      </c>
      <c r="E5987" s="482">
        <v>38</v>
      </c>
      <c r="F5987" s="482">
        <v>22.8</v>
      </c>
      <c r="G5987" s="481">
        <v>96</v>
      </c>
      <c r="H5987" s="481">
        <v>44</v>
      </c>
      <c r="I5987" s="481">
        <v>2.76</v>
      </c>
      <c r="J5987" s="480">
        <v>0.98</v>
      </c>
      <c r="K5987" s="480">
        <v>0.83</v>
      </c>
      <c r="L5987" s="475">
        <f t="shared" si="1199"/>
        <v>0.90500000000000003</v>
      </c>
      <c r="M5987" s="1422">
        <v>6.3</v>
      </c>
      <c r="N5987" s="478">
        <v>27.6</v>
      </c>
      <c r="O5987" s="306"/>
    </row>
    <row r="5988" spans="1:15" ht="15.5" x14ac:dyDescent="0.35">
      <c r="A5988" s="2">
        <v>7</v>
      </c>
      <c r="B5988" s="480">
        <v>33.520000000000003</v>
      </c>
      <c r="C5988" s="480">
        <v>31.12</v>
      </c>
      <c r="D5988" s="474">
        <v>30.4</v>
      </c>
      <c r="E5988" s="482">
        <v>38.200000000000003</v>
      </c>
      <c r="F5988" s="482">
        <v>22.2</v>
      </c>
      <c r="G5988" s="481">
        <v>96</v>
      </c>
      <c r="H5988" s="481">
        <v>45</v>
      </c>
      <c r="I5988" s="481">
        <v>2.84</v>
      </c>
      <c r="J5988" s="481">
        <v>1.1499999999999999</v>
      </c>
      <c r="K5988" s="480">
        <v>0.48</v>
      </c>
      <c r="L5988" s="475">
        <f t="shared" si="1199"/>
        <v>0.81499999999999995</v>
      </c>
      <c r="M5988" s="1422">
        <v>9.25</v>
      </c>
      <c r="N5988" s="478">
        <v>0</v>
      </c>
      <c r="O5988" s="306"/>
    </row>
    <row r="5989" spans="1:15" ht="15.5" x14ac:dyDescent="0.35">
      <c r="A5989" s="2">
        <v>8</v>
      </c>
      <c r="B5989" s="480">
        <v>26.88</v>
      </c>
      <c r="C5989" s="480">
        <v>32.64</v>
      </c>
      <c r="D5989" s="474">
        <v>31.44</v>
      </c>
      <c r="E5989" s="482">
        <v>38.200000000000003</v>
      </c>
      <c r="F5989" s="482">
        <v>23.2</v>
      </c>
      <c r="G5989" s="481">
        <v>96</v>
      </c>
      <c r="H5989" s="481">
        <v>40</v>
      </c>
      <c r="I5989" s="481">
        <v>5.48</v>
      </c>
      <c r="J5989" s="481">
        <v>1.21</v>
      </c>
      <c r="K5989" s="481">
        <v>0.92</v>
      </c>
      <c r="L5989" s="475">
        <f t="shared" si="1199"/>
        <v>1.0649999999999999</v>
      </c>
      <c r="M5989" s="1422">
        <v>10</v>
      </c>
      <c r="N5989" s="478">
        <v>0</v>
      </c>
      <c r="O5989" s="306"/>
    </row>
    <row r="5990" spans="1:15" ht="15.5" x14ac:dyDescent="0.35">
      <c r="A5990" s="2">
        <v>9</v>
      </c>
      <c r="B5990" s="480">
        <v>35.76</v>
      </c>
      <c r="C5990" s="481">
        <v>32.92</v>
      </c>
      <c r="D5990" s="474">
        <v>32.119999999999997</v>
      </c>
      <c r="E5990" s="482">
        <v>37.4</v>
      </c>
      <c r="F5990" s="482">
        <v>23</v>
      </c>
      <c r="G5990" s="481">
        <v>88</v>
      </c>
      <c r="H5990" s="481">
        <v>47</v>
      </c>
      <c r="I5990" s="481">
        <v>5.26</v>
      </c>
      <c r="J5990" s="480">
        <v>0.92</v>
      </c>
      <c r="K5990" s="481">
        <v>1.4</v>
      </c>
      <c r="L5990" s="475">
        <f t="shared" si="1199"/>
        <v>1.1599999999999999</v>
      </c>
      <c r="M5990" s="1422">
        <v>8</v>
      </c>
      <c r="N5990" s="478">
        <v>10.4</v>
      </c>
      <c r="O5990" s="306"/>
    </row>
    <row r="5991" spans="1:15" ht="16" thickBot="1" x14ac:dyDescent="0.4">
      <c r="A5991" s="3">
        <v>10</v>
      </c>
      <c r="B5991" s="480">
        <v>32.479999999999997</v>
      </c>
      <c r="C5991" s="481">
        <v>31.12</v>
      </c>
      <c r="D5991" s="474">
        <v>31.68</v>
      </c>
      <c r="E5991" s="482">
        <v>35</v>
      </c>
      <c r="F5991" s="482">
        <v>21.4</v>
      </c>
      <c r="G5991" s="481">
        <v>96</v>
      </c>
      <c r="H5991" s="481">
        <v>53</v>
      </c>
      <c r="I5991" s="481">
        <v>5.12</v>
      </c>
      <c r="J5991" s="481">
        <v>0.86</v>
      </c>
      <c r="K5991" s="480">
        <v>0.28000000000000003</v>
      </c>
      <c r="L5991" s="475">
        <f t="shared" si="1199"/>
        <v>0.57000000000000006</v>
      </c>
      <c r="M5991" s="1422">
        <v>4.3</v>
      </c>
      <c r="N5991" s="478">
        <v>0</v>
      </c>
      <c r="O5991" s="306"/>
    </row>
    <row r="5992" spans="1:15" ht="16" thickBot="1" x14ac:dyDescent="0.4">
      <c r="A5992" s="16" t="s">
        <v>16</v>
      </c>
      <c r="B5992" s="556">
        <f>SUM(B5982:B5991)</f>
        <v>317.92</v>
      </c>
      <c r="C5992" s="556">
        <f t="shared" ref="C5992:I5992" si="1200">SUM(C5982:C5991)</f>
        <v>310.96000000000004</v>
      </c>
      <c r="D5992" s="556">
        <f t="shared" si="1200"/>
        <v>308.88</v>
      </c>
      <c r="E5992" s="556">
        <f t="shared" si="1200"/>
        <v>373.59999999999997</v>
      </c>
      <c r="F5992" s="556">
        <f t="shared" si="1200"/>
        <v>222</v>
      </c>
      <c r="G5992" s="556">
        <f t="shared" si="1200"/>
        <v>936</v>
      </c>
      <c r="H5992" s="556">
        <f t="shared" si="1200"/>
        <v>484</v>
      </c>
      <c r="I5992" s="556">
        <f t="shared" si="1200"/>
        <v>39.639999999999993</v>
      </c>
      <c r="J5992" s="556">
        <f>SUM(J5982:J5991)</f>
        <v>11.81</v>
      </c>
      <c r="K5992" s="556">
        <f t="shared" ref="K5992:L5992" si="1201">SUM(K5982:K5991)</f>
        <v>6.46</v>
      </c>
      <c r="L5992" s="556">
        <f t="shared" si="1201"/>
        <v>9.1349999999999998</v>
      </c>
      <c r="M5992" s="1423"/>
      <c r="N5992" s="978"/>
      <c r="O5992" s="546"/>
    </row>
    <row r="5993" spans="1:15" ht="16" thickBot="1" x14ac:dyDescent="0.4">
      <c r="A5993" s="121" t="s">
        <v>18</v>
      </c>
      <c r="B5993" s="544">
        <f>AVERAGE(B5982:B5991)</f>
        <v>31.792000000000002</v>
      </c>
      <c r="C5993" s="544">
        <f t="shared" ref="C5993:L5993" si="1202">AVERAGE(C5982:C5991)</f>
        <v>31.096000000000004</v>
      </c>
      <c r="D5993" s="544">
        <f t="shared" si="1202"/>
        <v>30.887999999999998</v>
      </c>
      <c r="E5993" s="544">
        <f t="shared" si="1202"/>
        <v>37.36</v>
      </c>
      <c r="F5993" s="544">
        <f t="shared" si="1202"/>
        <v>22.2</v>
      </c>
      <c r="G5993" s="544">
        <f t="shared" si="1202"/>
        <v>93.6</v>
      </c>
      <c r="H5993" s="544">
        <f t="shared" si="1202"/>
        <v>48.4</v>
      </c>
      <c r="I5993" s="544">
        <f t="shared" si="1202"/>
        <v>3.9639999999999995</v>
      </c>
      <c r="J5993" s="544">
        <f t="shared" si="1202"/>
        <v>1.181</v>
      </c>
      <c r="K5993" s="544">
        <f t="shared" si="1202"/>
        <v>0.64600000000000002</v>
      </c>
      <c r="L5993" s="544">
        <f t="shared" si="1202"/>
        <v>0.91349999999999998</v>
      </c>
      <c r="M5993" s="1424"/>
      <c r="N5993" s="978"/>
      <c r="O5993" s="546"/>
    </row>
    <row r="5994" spans="1:15" ht="15.5" x14ac:dyDescent="0.35">
      <c r="A5994" s="6">
        <v>11</v>
      </c>
      <c r="B5994" s="480">
        <v>37.200000000000003</v>
      </c>
      <c r="C5994" s="481">
        <v>32.96</v>
      </c>
      <c r="D5994" s="492">
        <v>31.96</v>
      </c>
      <c r="E5994" s="482">
        <v>38.200000000000003</v>
      </c>
      <c r="F5994" s="482">
        <v>22.8</v>
      </c>
      <c r="G5994" s="481">
        <v>93</v>
      </c>
      <c r="H5994" s="481">
        <v>42</v>
      </c>
      <c r="I5994" s="481">
        <v>8.52</v>
      </c>
      <c r="J5994" s="481">
        <v>0.92</v>
      </c>
      <c r="K5994" s="473">
        <v>0.76</v>
      </c>
      <c r="L5994" s="473">
        <f>AVERAGE(J5994:K5994)</f>
        <v>0.84000000000000008</v>
      </c>
      <c r="M5994" s="1422">
        <v>10</v>
      </c>
      <c r="N5994" s="478">
        <v>0</v>
      </c>
      <c r="O5994" s="306"/>
    </row>
    <row r="5995" spans="1:15" ht="15.5" x14ac:dyDescent="0.35">
      <c r="A5995" s="2">
        <v>12</v>
      </c>
      <c r="B5995" s="480">
        <v>36.76</v>
      </c>
      <c r="C5995" s="481">
        <v>33.64</v>
      </c>
      <c r="D5995" s="492">
        <v>32.72</v>
      </c>
      <c r="E5995" s="482">
        <v>39</v>
      </c>
      <c r="F5995" s="482">
        <v>20</v>
      </c>
      <c r="G5995" s="481">
        <v>84</v>
      </c>
      <c r="H5995" s="481">
        <v>41</v>
      </c>
      <c r="I5995" s="557">
        <v>6.32</v>
      </c>
      <c r="J5995" s="481">
        <v>1.07</v>
      </c>
      <c r="K5995" s="480">
        <v>0.39</v>
      </c>
      <c r="L5995" s="473">
        <f t="shared" ref="L5995:L6003" si="1203">AVERAGE(J5995:K5995)</f>
        <v>0.73</v>
      </c>
      <c r="M5995" s="1422">
        <v>7</v>
      </c>
      <c r="N5995" s="478">
        <v>0</v>
      </c>
      <c r="O5995" s="306"/>
    </row>
    <row r="5996" spans="1:15" ht="15.5" x14ac:dyDescent="0.35">
      <c r="A5996" s="2">
        <v>13</v>
      </c>
      <c r="B5996" s="481">
        <v>38.36</v>
      </c>
      <c r="C5996" s="481">
        <v>33.96</v>
      </c>
      <c r="D5996" s="492">
        <v>32.92</v>
      </c>
      <c r="E5996" s="482">
        <v>39.4</v>
      </c>
      <c r="F5996" s="482">
        <v>24</v>
      </c>
      <c r="G5996" s="481">
        <v>77</v>
      </c>
      <c r="H5996" s="481">
        <v>39</v>
      </c>
      <c r="I5996" s="481">
        <v>6.6</v>
      </c>
      <c r="J5996" s="481">
        <v>1.04</v>
      </c>
      <c r="K5996" s="480">
        <v>0.24</v>
      </c>
      <c r="L5996" s="473">
        <f t="shared" si="1203"/>
        <v>0.64</v>
      </c>
      <c r="M5996" s="1422">
        <v>7.3</v>
      </c>
      <c r="N5996" s="478">
        <v>0</v>
      </c>
      <c r="O5996" s="306"/>
    </row>
    <row r="5997" spans="1:15" ht="15.5" x14ac:dyDescent="0.35">
      <c r="A5997" s="2">
        <v>14</v>
      </c>
      <c r="B5997" s="480">
        <v>38.72</v>
      </c>
      <c r="C5997" s="480">
        <v>34.4</v>
      </c>
      <c r="D5997" s="492">
        <v>33.28</v>
      </c>
      <c r="E5997" s="482">
        <v>40</v>
      </c>
      <c r="F5997" s="482">
        <v>22.2</v>
      </c>
      <c r="G5997" s="481">
        <v>84</v>
      </c>
      <c r="H5997" s="481">
        <v>35</v>
      </c>
      <c r="I5997" s="480">
        <v>8.2799999999999994</v>
      </c>
      <c r="J5997" s="481">
        <v>1.28</v>
      </c>
      <c r="K5997" s="480">
        <v>0.45</v>
      </c>
      <c r="L5997" s="473">
        <f t="shared" si="1203"/>
        <v>0.86499999999999999</v>
      </c>
      <c r="M5997" s="1422">
        <v>10.199999999999999</v>
      </c>
      <c r="N5997" s="478">
        <v>0</v>
      </c>
      <c r="O5997" s="306"/>
    </row>
    <row r="5998" spans="1:15" ht="15.5" x14ac:dyDescent="0.35">
      <c r="A5998" s="2">
        <v>15</v>
      </c>
      <c r="B5998" s="480">
        <v>39.08</v>
      </c>
      <c r="C5998" s="480">
        <v>34.799999999999997</v>
      </c>
      <c r="D5998" s="492">
        <v>33.96</v>
      </c>
      <c r="E5998" s="482">
        <v>41</v>
      </c>
      <c r="F5998" s="482">
        <v>21.8</v>
      </c>
      <c r="G5998" s="481">
        <v>77</v>
      </c>
      <c r="H5998" s="481">
        <v>35</v>
      </c>
      <c r="I5998" s="481">
        <v>7.16</v>
      </c>
      <c r="J5998" s="481">
        <v>1.07</v>
      </c>
      <c r="K5998" s="480">
        <v>0.34</v>
      </c>
      <c r="L5998" s="473">
        <f t="shared" si="1203"/>
        <v>0.70500000000000007</v>
      </c>
      <c r="M5998" s="1422">
        <v>9.15</v>
      </c>
      <c r="N5998" s="478">
        <v>0</v>
      </c>
      <c r="O5998" s="306"/>
    </row>
    <row r="5999" spans="1:15" ht="15.5" x14ac:dyDescent="0.35">
      <c r="A5999" s="2">
        <v>16</v>
      </c>
      <c r="B5999" s="483">
        <v>38</v>
      </c>
      <c r="C5999" s="481">
        <v>34.56</v>
      </c>
      <c r="D5999" s="492">
        <v>33.880000000000003</v>
      </c>
      <c r="E5999" s="482">
        <v>40.200000000000003</v>
      </c>
      <c r="F5999" s="482">
        <v>23</v>
      </c>
      <c r="G5999" s="481">
        <v>92</v>
      </c>
      <c r="H5999" s="481">
        <v>27</v>
      </c>
      <c r="I5999" s="481">
        <v>8.08</v>
      </c>
      <c r="J5999" s="481">
        <v>1.1599999999999999</v>
      </c>
      <c r="K5999" s="480">
        <v>0.22</v>
      </c>
      <c r="L5999" s="473">
        <f t="shared" si="1203"/>
        <v>0.69</v>
      </c>
      <c r="M5999" s="1422">
        <v>10</v>
      </c>
      <c r="N5999" s="478">
        <v>0</v>
      </c>
      <c r="O5999" s="306"/>
    </row>
    <row r="6000" spans="1:15" ht="15.5" x14ac:dyDescent="0.35">
      <c r="A6000" s="2">
        <v>17</v>
      </c>
      <c r="B6000" s="480">
        <v>37.28</v>
      </c>
      <c r="C6000" s="480">
        <v>34.119999999999997</v>
      </c>
      <c r="D6000" s="492">
        <v>33.799999999999997</v>
      </c>
      <c r="E6000" s="481">
        <v>41.8</v>
      </c>
      <c r="F6000" s="482">
        <v>20.2</v>
      </c>
      <c r="G6000" s="481">
        <v>92</v>
      </c>
      <c r="H6000" s="481">
        <v>31</v>
      </c>
      <c r="I6000" s="480">
        <v>7</v>
      </c>
      <c r="J6000" s="481">
        <v>1.03</v>
      </c>
      <c r="K6000" s="480">
        <v>0.14000000000000001</v>
      </c>
      <c r="L6000" s="473">
        <f t="shared" si="1203"/>
        <v>0.58499999999999996</v>
      </c>
      <c r="M6000" s="1422">
        <v>10.199999999999999</v>
      </c>
      <c r="N6000" s="478">
        <v>0</v>
      </c>
      <c r="O6000" s="306"/>
    </row>
    <row r="6001" spans="1:15" ht="15.5" x14ac:dyDescent="0.35">
      <c r="A6001" s="2">
        <v>18</v>
      </c>
      <c r="B6001" s="480">
        <v>32.04</v>
      </c>
      <c r="C6001" s="480">
        <v>34.08</v>
      </c>
      <c r="D6001" s="492">
        <v>27.36</v>
      </c>
      <c r="E6001" s="482">
        <v>40.4</v>
      </c>
      <c r="F6001" s="482">
        <v>21.2</v>
      </c>
      <c r="G6001" s="481">
        <v>88</v>
      </c>
      <c r="H6001" s="481">
        <v>33</v>
      </c>
      <c r="I6001" s="481">
        <v>8.5</v>
      </c>
      <c r="J6001" s="481">
        <v>1.05</v>
      </c>
      <c r="K6001" s="480">
        <v>0.16</v>
      </c>
      <c r="L6001" s="473">
        <f t="shared" si="1203"/>
        <v>0.60499999999999998</v>
      </c>
      <c r="M6001" s="168">
        <v>8.5</v>
      </c>
      <c r="N6001" s="478">
        <v>0</v>
      </c>
      <c r="O6001" s="306"/>
    </row>
    <row r="6002" spans="1:15" ht="15.5" x14ac:dyDescent="0.35">
      <c r="A6002" s="2">
        <v>19</v>
      </c>
      <c r="B6002" s="481">
        <v>34.68</v>
      </c>
      <c r="C6002" s="480">
        <v>34.44</v>
      </c>
      <c r="D6002" s="492">
        <v>34.32</v>
      </c>
      <c r="E6002" s="482">
        <v>41.2</v>
      </c>
      <c r="F6002" s="482">
        <v>22</v>
      </c>
      <c r="G6002" s="481">
        <v>84</v>
      </c>
      <c r="H6002" s="481">
        <v>31</v>
      </c>
      <c r="I6002" s="480">
        <v>7.26</v>
      </c>
      <c r="J6002" s="480">
        <v>1.02</v>
      </c>
      <c r="K6002" s="484">
        <v>1.1499999999999999</v>
      </c>
      <c r="L6002" s="473">
        <f t="shared" si="1203"/>
        <v>1.085</v>
      </c>
      <c r="M6002" s="1425">
        <v>6.3</v>
      </c>
      <c r="N6002" s="478">
        <v>4.4000000000000004</v>
      </c>
      <c r="O6002" s="306"/>
    </row>
    <row r="6003" spans="1:15" ht="15.5" x14ac:dyDescent="0.35">
      <c r="A6003" s="3">
        <v>20</v>
      </c>
      <c r="B6003" s="501">
        <v>23.4</v>
      </c>
      <c r="C6003" s="500">
        <v>33.520000000000003</v>
      </c>
      <c r="D6003" s="502">
        <v>34</v>
      </c>
      <c r="E6003" s="503">
        <v>41</v>
      </c>
      <c r="F6003" s="503">
        <v>21.8</v>
      </c>
      <c r="G6003" s="500">
        <v>80</v>
      </c>
      <c r="H6003" s="500">
        <v>41</v>
      </c>
      <c r="I6003" s="501">
        <v>6.16</v>
      </c>
      <c r="J6003" s="501">
        <v>1.42</v>
      </c>
      <c r="K6003" s="501">
        <v>0.82</v>
      </c>
      <c r="L6003" s="473">
        <f t="shared" si="1203"/>
        <v>1.1199999999999999</v>
      </c>
      <c r="M6003" s="1426">
        <v>8</v>
      </c>
      <c r="N6003" s="478">
        <v>0</v>
      </c>
      <c r="O6003" s="541"/>
    </row>
    <row r="6004" spans="1:15" ht="15.5" x14ac:dyDescent="0.35">
      <c r="A6004" s="243" t="s">
        <v>16</v>
      </c>
      <c r="B6004" s="544">
        <f>SUM(B5994:B6003)</f>
        <v>355.52</v>
      </c>
      <c r="C6004" s="544">
        <f t="shared" ref="C6004:L6004" si="1204">SUM(C5994:C6003)</f>
        <v>340.47999999999996</v>
      </c>
      <c r="D6004" s="544">
        <f t="shared" si="1204"/>
        <v>328.2</v>
      </c>
      <c r="E6004" s="544">
        <f t="shared" si="1204"/>
        <v>402.2</v>
      </c>
      <c r="F6004" s="544">
        <f t="shared" si="1204"/>
        <v>219</v>
      </c>
      <c r="G6004" s="544">
        <f t="shared" si="1204"/>
        <v>851</v>
      </c>
      <c r="H6004" s="544">
        <f t="shared" si="1204"/>
        <v>355</v>
      </c>
      <c r="I6004" s="544">
        <f t="shared" si="1204"/>
        <v>73.88</v>
      </c>
      <c r="J6004" s="544">
        <f t="shared" si="1204"/>
        <v>11.06</v>
      </c>
      <c r="K6004" s="544">
        <f t="shared" si="1204"/>
        <v>4.67</v>
      </c>
      <c r="L6004" s="544">
        <f t="shared" si="1204"/>
        <v>7.8650000000000002</v>
      </c>
      <c r="M6004" s="1427"/>
      <c r="N6004" s="978"/>
      <c r="O6004" s="546"/>
    </row>
    <row r="6005" spans="1:15" ht="15.5" x14ac:dyDescent="0.35">
      <c r="A6005" s="245" t="s">
        <v>18</v>
      </c>
      <c r="B6005" s="545">
        <f>AVERAGE(B5994:B6003)</f>
        <v>35.552</v>
      </c>
      <c r="C6005" s="545">
        <f t="shared" ref="C6005:L6005" si="1205">AVERAGE(C5994:C6003)</f>
        <v>34.047999999999995</v>
      </c>
      <c r="D6005" s="545">
        <f t="shared" si="1205"/>
        <v>32.82</v>
      </c>
      <c r="E6005" s="545">
        <f t="shared" si="1205"/>
        <v>40.22</v>
      </c>
      <c r="F6005" s="545">
        <f t="shared" si="1205"/>
        <v>21.9</v>
      </c>
      <c r="G6005" s="545">
        <f t="shared" si="1205"/>
        <v>85.1</v>
      </c>
      <c r="H6005" s="545">
        <f t="shared" si="1205"/>
        <v>35.5</v>
      </c>
      <c r="I6005" s="545">
        <f t="shared" si="1205"/>
        <v>7.3879999999999999</v>
      </c>
      <c r="J6005" s="545">
        <f t="shared" si="1205"/>
        <v>1.1060000000000001</v>
      </c>
      <c r="K6005" s="545">
        <f t="shared" si="1205"/>
        <v>0.46699999999999997</v>
      </c>
      <c r="L6005" s="545">
        <f t="shared" si="1205"/>
        <v>0.78649999999999998</v>
      </c>
      <c r="M6005" s="1427"/>
      <c r="N6005" s="978"/>
      <c r="O6005" s="546"/>
    </row>
    <row r="6006" spans="1:15" ht="15.5" x14ac:dyDescent="0.35">
      <c r="A6006" s="7">
        <v>21</v>
      </c>
      <c r="B6006" s="476">
        <v>35.520000000000003</v>
      </c>
      <c r="C6006" s="473">
        <v>33.76</v>
      </c>
      <c r="D6006" s="474">
        <v>33.96</v>
      </c>
      <c r="E6006" s="475">
        <v>40.4</v>
      </c>
      <c r="F6006" s="475">
        <v>24</v>
      </c>
      <c r="G6006" s="476">
        <v>67</v>
      </c>
      <c r="H6006" s="476">
        <v>38</v>
      </c>
      <c r="I6006" s="476">
        <v>8.58</v>
      </c>
      <c r="J6006" s="475">
        <v>1.25</v>
      </c>
      <c r="K6006" s="473">
        <v>0.41</v>
      </c>
      <c r="L6006" s="542">
        <f>AVERAGE(J6006:K6006)</f>
        <v>0.83</v>
      </c>
      <c r="M6006" s="1426">
        <v>10</v>
      </c>
      <c r="N6006" s="478">
        <v>0</v>
      </c>
      <c r="O6006" s="543"/>
    </row>
    <row r="6007" spans="1:15" ht="15.5" x14ac:dyDescent="0.35">
      <c r="A6007" s="8">
        <v>22</v>
      </c>
      <c r="B6007" s="480">
        <v>36.56</v>
      </c>
      <c r="C6007" s="480">
        <v>34.76</v>
      </c>
      <c r="D6007" s="492">
        <v>35.119999999999997</v>
      </c>
      <c r="E6007" s="482">
        <v>39</v>
      </c>
      <c r="F6007" s="482">
        <v>24</v>
      </c>
      <c r="G6007" s="481">
        <v>88</v>
      </c>
      <c r="H6007" s="481">
        <v>32</v>
      </c>
      <c r="I6007" s="480">
        <v>8.26</v>
      </c>
      <c r="J6007" s="481">
        <v>1.65</v>
      </c>
      <c r="K6007" s="481">
        <v>0.35</v>
      </c>
      <c r="L6007" s="542">
        <f t="shared" ref="L6007:L6016" si="1206">AVERAGE(J6007:K6007)</f>
        <v>1</v>
      </c>
      <c r="M6007" s="1426">
        <v>10</v>
      </c>
      <c r="N6007" s="478">
        <v>0</v>
      </c>
      <c r="O6007" s="306"/>
    </row>
    <row r="6008" spans="1:15" ht="15.5" x14ac:dyDescent="0.35">
      <c r="A6008" s="8">
        <v>23</v>
      </c>
      <c r="B6008" s="497">
        <v>36.24</v>
      </c>
      <c r="C6008" s="481">
        <v>34.28</v>
      </c>
      <c r="D6008" s="492">
        <v>34.56</v>
      </c>
      <c r="E6008" s="482">
        <v>39.200000000000003</v>
      </c>
      <c r="F6008" s="498">
        <v>23</v>
      </c>
      <c r="G6008" s="481">
        <v>88</v>
      </c>
      <c r="H6008" s="481">
        <v>37</v>
      </c>
      <c r="I6008" s="481">
        <v>9.3800000000000008</v>
      </c>
      <c r="J6008" s="481">
        <v>2.6</v>
      </c>
      <c r="K6008" s="481">
        <v>1.43</v>
      </c>
      <c r="L6008" s="542">
        <f t="shared" si="1206"/>
        <v>2.0150000000000001</v>
      </c>
      <c r="M6008" s="1426">
        <v>10</v>
      </c>
      <c r="N6008" s="478">
        <v>0</v>
      </c>
      <c r="O6008" s="306"/>
    </row>
    <row r="6009" spans="1:15" ht="15.5" x14ac:dyDescent="0.35">
      <c r="A6009" s="8">
        <v>24</v>
      </c>
      <c r="B6009" s="483">
        <v>36.68</v>
      </c>
      <c r="C6009" s="481">
        <v>34.76</v>
      </c>
      <c r="D6009" s="492">
        <v>34.520000000000003</v>
      </c>
      <c r="E6009" s="482">
        <v>41.2</v>
      </c>
      <c r="F6009" s="482">
        <v>24.2</v>
      </c>
      <c r="G6009" s="557">
        <v>84</v>
      </c>
      <c r="H6009" s="481">
        <v>39</v>
      </c>
      <c r="I6009" s="481">
        <v>8.02</v>
      </c>
      <c r="J6009" s="481">
        <v>1.29</v>
      </c>
      <c r="K6009" s="480">
        <v>0.74</v>
      </c>
      <c r="L6009" s="542">
        <f t="shared" si="1206"/>
        <v>1.0150000000000001</v>
      </c>
      <c r="M6009" s="1426">
        <v>8</v>
      </c>
      <c r="N6009" s="478">
        <v>2.8</v>
      </c>
      <c r="O6009" s="306"/>
    </row>
    <row r="6010" spans="1:15" ht="15.5" x14ac:dyDescent="0.35">
      <c r="A6010" s="8">
        <v>25</v>
      </c>
      <c r="B6010" s="480">
        <v>33.520000000000003</v>
      </c>
      <c r="C6010" s="481">
        <v>33.130000000000003</v>
      </c>
      <c r="D6010" s="492">
        <v>33.96</v>
      </c>
      <c r="E6010" s="482">
        <v>39.4</v>
      </c>
      <c r="F6010" s="482">
        <v>24.4</v>
      </c>
      <c r="G6010" s="481">
        <v>93</v>
      </c>
      <c r="H6010" s="481">
        <v>46</v>
      </c>
      <c r="I6010" s="481">
        <v>0.88</v>
      </c>
      <c r="J6010" s="481">
        <v>1.42</v>
      </c>
      <c r="K6010" s="480">
        <v>0.45</v>
      </c>
      <c r="L6010" s="542">
        <f t="shared" si="1206"/>
        <v>0.93499999999999994</v>
      </c>
      <c r="M6010" s="483">
        <v>4</v>
      </c>
      <c r="N6010" s="478">
        <v>0</v>
      </c>
      <c r="O6010" s="306"/>
    </row>
    <row r="6011" spans="1:15" ht="15.5" x14ac:dyDescent="0.35">
      <c r="A6011" s="8">
        <v>26</v>
      </c>
      <c r="B6011" s="480">
        <v>33.96</v>
      </c>
      <c r="C6011" s="481">
        <v>33.159999999999997</v>
      </c>
      <c r="D6011" s="492">
        <v>33.36</v>
      </c>
      <c r="E6011" s="482">
        <v>38</v>
      </c>
      <c r="F6011" s="482">
        <v>23.2</v>
      </c>
      <c r="G6011" s="481">
        <v>88</v>
      </c>
      <c r="H6011" s="481">
        <v>39</v>
      </c>
      <c r="I6011" s="481">
        <v>5.72</v>
      </c>
      <c r="J6011" s="481">
        <v>1.19</v>
      </c>
      <c r="K6011" s="480">
        <v>0.47</v>
      </c>
      <c r="L6011" s="542">
        <f t="shared" si="1206"/>
        <v>0.83</v>
      </c>
      <c r="M6011" s="483">
        <v>4</v>
      </c>
      <c r="N6011" s="478">
        <v>8.8000000000000007</v>
      </c>
      <c r="O6011" s="306"/>
    </row>
    <row r="6012" spans="1:15" ht="15.5" x14ac:dyDescent="0.35">
      <c r="A6012" s="8">
        <v>27</v>
      </c>
      <c r="B6012" s="481">
        <v>31.52</v>
      </c>
      <c r="C6012" s="481">
        <v>31.8</v>
      </c>
      <c r="D6012" s="492">
        <v>32.479999999999997</v>
      </c>
      <c r="E6012" s="482">
        <v>38</v>
      </c>
      <c r="F6012" s="482">
        <v>24.2</v>
      </c>
      <c r="G6012" s="481">
        <v>96</v>
      </c>
      <c r="H6012" s="481">
        <v>71</v>
      </c>
      <c r="I6012" s="481">
        <v>2.44</v>
      </c>
      <c r="J6012" s="481">
        <v>0.68</v>
      </c>
      <c r="K6012" s="480">
        <v>1.17</v>
      </c>
      <c r="L6012" s="542">
        <f t="shared" si="1206"/>
        <v>0.92500000000000004</v>
      </c>
      <c r="M6012" s="483">
        <v>1.2</v>
      </c>
      <c r="N6012" s="478">
        <v>12.6</v>
      </c>
      <c r="O6012" s="306"/>
    </row>
    <row r="6013" spans="1:15" ht="15.5" x14ac:dyDescent="0.35">
      <c r="A6013" s="8">
        <v>28</v>
      </c>
      <c r="B6013" s="481">
        <v>30.08</v>
      </c>
      <c r="C6013" s="481">
        <v>30</v>
      </c>
      <c r="D6013" s="492">
        <v>30.56</v>
      </c>
      <c r="E6013" s="482">
        <v>35.4</v>
      </c>
      <c r="F6013" s="482">
        <v>22.2</v>
      </c>
      <c r="G6013" s="481">
        <v>96</v>
      </c>
      <c r="H6013" s="481">
        <v>54</v>
      </c>
      <c r="I6013" s="481">
        <v>3.1</v>
      </c>
      <c r="J6013" s="481">
        <v>0.89</v>
      </c>
      <c r="K6013" s="480">
        <v>0.57999999999999996</v>
      </c>
      <c r="L6013" s="542">
        <f t="shared" si="1206"/>
        <v>0.73499999999999999</v>
      </c>
      <c r="M6013" s="483">
        <v>4.3</v>
      </c>
      <c r="N6013" s="478">
        <v>36.6</v>
      </c>
      <c r="O6013" s="306"/>
    </row>
    <row r="6014" spans="1:15" ht="15.5" x14ac:dyDescent="0.35">
      <c r="A6014" s="8">
        <v>29</v>
      </c>
      <c r="B6014" s="481">
        <v>29.48</v>
      </c>
      <c r="C6014" s="480">
        <v>29.44</v>
      </c>
      <c r="D6014" s="492">
        <v>30</v>
      </c>
      <c r="E6014" s="482">
        <v>34.200000000000003</v>
      </c>
      <c r="F6014" s="482">
        <v>22</v>
      </c>
      <c r="G6014" s="481">
        <v>96</v>
      </c>
      <c r="H6014" s="481">
        <v>53</v>
      </c>
      <c r="I6014" s="481">
        <v>2.86</v>
      </c>
      <c r="J6014" s="481">
        <v>1.43</v>
      </c>
      <c r="K6014" s="480">
        <v>0.27</v>
      </c>
      <c r="L6014" s="542">
        <f t="shared" si="1206"/>
        <v>0.85</v>
      </c>
      <c r="M6014" s="483">
        <v>6.3</v>
      </c>
      <c r="N6014" s="478">
        <v>0</v>
      </c>
      <c r="O6014" s="306"/>
    </row>
    <row r="6015" spans="1:15" ht="15.5" x14ac:dyDescent="0.35">
      <c r="A6015" s="8">
        <v>30</v>
      </c>
      <c r="B6015" s="481">
        <v>31.66</v>
      </c>
      <c r="C6015" s="480">
        <v>30.88</v>
      </c>
      <c r="D6015" s="492">
        <v>30.96</v>
      </c>
      <c r="E6015" s="482">
        <v>37</v>
      </c>
      <c r="F6015" s="482">
        <v>21.4</v>
      </c>
      <c r="G6015" s="481">
        <v>96</v>
      </c>
      <c r="H6015" s="481">
        <v>53</v>
      </c>
      <c r="I6015" s="481">
        <v>2.66</v>
      </c>
      <c r="J6015" s="481">
        <v>0.78</v>
      </c>
      <c r="K6015" s="480">
        <v>0.13</v>
      </c>
      <c r="L6015" s="542">
        <f t="shared" si="1206"/>
        <v>0.45500000000000002</v>
      </c>
      <c r="M6015" s="483">
        <v>3</v>
      </c>
      <c r="N6015" s="478">
        <v>0</v>
      </c>
      <c r="O6015" s="306"/>
    </row>
    <row r="6016" spans="1:15" ht="15.5" x14ac:dyDescent="0.35">
      <c r="A6016" s="8">
        <v>31</v>
      </c>
      <c r="B6016" s="481">
        <v>31.44</v>
      </c>
      <c r="C6016" s="480">
        <v>31.12</v>
      </c>
      <c r="D6016" s="492">
        <v>31.32</v>
      </c>
      <c r="E6016" s="482">
        <v>36.200000000000003</v>
      </c>
      <c r="F6016" s="482">
        <v>24.4</v>
      </c>
      <c r="G6016" s="481">
        <v>92</v>
      </c>
      <c r="H6016" s="481">
        <v>49</v>
      </c>
      <c r="I6016" s="481">
        <v>4.28</v>
      </c>
      <c r="J6016" s="481">
        <v>1.1599999999999999</v>
      </c>
      <c r="K6016" s="480">
        <v>0.5</v>
      </c>
      <c r="L6016" s="542">
        <f t="shared" si="1206"/>
        <v>0.83</v>
      </c>
      <c r="M6016" s="483">
        <v>2.4</v>
      </c>
      <c r="N6016" s="478">
        <v>0</v>
      </c>
      <c r="O6016" s="306"/>
    </row>
    <row r="6017" spans="1:15" x14ac:dyDescent="0.35">
      <c r="A6017" s="243" t="s">
        <v>16</v>
      </c>
      <c r="B6017" s="560">
        <f>SUM(B6006:B6016)</f>
        <v>366.66000000000008</v>
      </c>
      <c r="C6017" s="560">
        <f t="shared" ref="C6017:L6017" si="1207">SUM(C6006:C6016)</f>
        <v>357.09</v>
      </c>
      <c r="D6017" s="560">
        <f t="shared" si="1207"/>
        <v>360.79999999999995</v>
      </c>
      <c r="E6017" s="560">
        <f t="shared" si="1207"/>
        <v>418</v>
      </c>
      <c r="F6017" s="560">
        <f t="shared" si="1207"/>
        <v>256.99999999999994</v>
      </c>
      <c r="G6017" s="560">
        <f t="shared" si="1207"/>
        <v>984</v>
      </c>
      <c r="H6017" s="560">
        <f t="shared" si="1207"/>
        <v>511</v>
      </c>
      <c r="I6017" s="560">
        <f t="shared" si="1207"/>
        <v>56.179999999999993</v>
      </c>
      <c r="J6017" s="560">
        <f t="shared" si="1207"/>
        <v>14.34</v>
      </c>
      <c r="K6017" s="560">
        <f t="shared" si="1207"/>
        <v>6.4999999999999991</v>
      </c>
      <c r="L6017" s="560">
        <f t="shared" si="1207"/>
        <v>10.42</v>
      </c>
      <c r="M6017" s="506"/>
      <c r="N6017" s="506"/>
      <c r="O6017" s="488"/>
    </row>
    <row r="6018" spans="1:15" x14ac:dyDescent="0.35">
      <c r="A6018" s="243" t="s">
        <v>18</v>
      </c>
      <c r="B6018" s="560">
        <f>AVERAGE(B6006:B6016)</f>
        <v>33.332727272727283</v>
      </c>
      <c r="C6018" s="560">
        <f t="shared" ref="C6018:L6018" si="1208">AVERAGE(C6006:C6016)</f>
        <v>32.462727272727271</v>
      </c>
      <c r="D6018" s="560">
        <f t="shared" si="1208"/>
        <v>32.799999999999997</v>
      </c>
      <c r="E6018" s="560">
        <f t="shared" si="1208"/>
        <v>38</v>
      </c>
      <c r="F6018" s="560">
        <f t="shared" si="1208"/>
        <v>23.36363636363636</v>
      </c>
      <c r="G6018" s="560">
        <f t="shared" si="1208"/>
        <v>89.454545454545453</v>
      </c>
      <c r="H6018" s="560">
        <f t="shared" si="1208"/>
        <v>46.454545454545453</v>
      </c>
      <c r="I6018" s="560">
        <f t="shared" si="1208"/>
        <v>5.1072727272727265</v>
      </c>
      <c r="J6018" s="560">
        <f t="shared" si="1208"/>
        <v>1.3036363636363637</v>
      </c>
      <c r="K6018" s="560">
        <f t="shared" si="1208"/>
        <v>0.59090909090909083</v>
      </c>
      <c r="L6018" s="560">
        <f t="shared" si="1208"/>
        <v>0.94727272727272727</v>
      </c>
      <c r="M6018" s="506"/>
      <c r="N6018" s="559"/>
      <c r="O6018" s="488"/>
    </row>
    <row r="6019" spans="1:15" x14ac:dyDescent="0.35">
      <c r="A6019" s="508" t="s">
        <v>20</v>
      </c>
      <c r="B6019" s="507">
        <f>B6017+B6004+B5992</f>
        <v>1040.1000000000001</v>
      </c>
      <c r="C6019" s="507">
        <f t="shared" ref="C6019:L6019" si="1209">C6017+C6004+C5992</f>
        <v>1008.53</v>
      </c>
      <c r="D6019" s="507">
        <f t="shared" si="1209"/>
        <v>997.88</v>
      </c>
      <c r="E6019" s="507">
        <f t="shared" si="1209"/>
        <v>1193.8</v>
      </c>
      <c r="F6019" s="507">
        <f t="shared" si="1209"/>
        <v>698</v>
      </c>
      <c r="G6019" s="507">
        <f t="shared" si="1209"/>
        <v>2771</v>
      </c>
      <c r="H6019" s="507">
        <f t="shared" si="1209"/>
        <v>1350</v>
      </c>
      <c r="I6019" s="507">
        <f t="shared" si="1209"/>
        <v>169.7</v>
      </c>
      <c r="J6019" s="507">
        <f t="shared" si="1209"/>
        <v>37.21</v>
      </c>
      <c r="K6019" s="507">
        <f t="shared" si="1209"/>
        <v>17.63</v>
      </c>
      <c r="L6019" s="507">
        <f t="shared" si="1209"/>
        <v>27.42</v>
      </c>
      <c r="M6019" s="507"/>
      <c r="N6019" s="1428">
        <f>SUM(N5982:N6018)</f>
        <v>118.6</v>
      </c>
      <c r="O6019" s="488"/>
    </row>
    <row r="6020" spans="1:15" x14ac:dyDescent="0.35">
      <c r="A6020" s="508" t="s">
        <v>21</v>
      </c>
      <c r="B6020" s="559">
        <f>B6019/31</f>
        <v>33.551612903225809</v>
      </c>
      <c r="C6020" s="559">
        <f t="shared" ref="C6020:L6020" si="1210">C6019/31</f>
        <v>32.533225806451611</v>
      </c>
      <c r="D6020" s="559">
        <f t="shared" si="1210"/>
        <v>32.189677419354837</v>
      </c>
      <c r="E6020" s="559">
        <f t="shared" si="1210"/>
        <v>38.509677419354837</v>
      </c>
      <c r="F6020" s="559">
        <f t="shared" si="1210"/>
        <v>22.516129032258064</v>
      </c>
      <c r="G6020" s="559">
        <f t="shared" si="1210"/>
        <v>89.387096774193552</v>
      </c>
      <c r="H6020" s="559">
        <f t="shared" si="1210"/>
        <v>43.548387096774192</v>
      </c>
      <c r="I6020" s="559">
        <f t="shared" si="1210"/>
        <v>5.4741935483870963</v>
      </c>
      <c r="J6020" s="559">
        <f t="shared" si="1210"/>
        <v>1.2003225806451614</v>
      </c>
      <c r="K6020" s="559">
        <f t="shared" si="1210"/>
        <v>0.56870967741935485</v>
      </c>
      <c r="L6020" s="559">
        <f t="shared" si="1210"/>
        <v>0.88451612903225807</v>
      </c>
      <c r="M6020" s="559">
        <f>AVERAGE(M5982:M6019)</f>
        <v>6.8838709677419363</v>
      </c>
      <c r="N6020" s="559"/>
      <c r="O6020" s="488"/>
    </row>
  </sheetData>
  <mergeCells count="1242">
    <mergeCell ref="A5938:O5938"/>
    <mergeCell ref="A5939:A5940"/>
    <mergeCell ref="B5939:D5939"/>
    <mergeCell ref="E5939:F5939"/>
    <mergeCell ref="G5939:H5939"/>
    <mergeCell ref="J5939:L5939"/>
    <mergeCell ref="N5939:N5940"/>
    <mergeCell ref="O5939:O5940"/>
    <mergeCell ref="A5767:O5767"/>
    <mergeCell ref="A5768:A5769"/>
    <mergeCell ref="B5768:D5768"/>
    <mergeCell ref="E5768:F5768"/>
    <mergeCell ref="G5768:H5768"/>
    <mergeCell ref="J5768:L5768"/>
    <mergeCell ref="N5768:N5769"/>
    <mergeCell ref="O5768:O5769"/>
    <mergeCell ref="A5895:O5895"/>
    <mergeCell ref="A5896:A5897"/>
    <mergeCell ref="B5896:D5896"/>
    <mergeCell ref="E5896:F5896"/>
    <mergeCell ref="G5896:H5896"/>
    <mergeCell ref="J5896:L5896"/>
    <mergeCell ref="N5896:N5897"/>
    <mergeCell ref="O5896:O5897"/>
    <mergeCell ref="A5725:O5725"/>
    <mergeCell ref="A5726:A5727"/>
    <mergeCell ref="B5726:D5726"/>
    <mergeCell ref="E5726:F5726"/>
    <mergeCell ref="G5726:H5726"/>
    <mergeCell ref="J5726:L5726"/>
    <mergeCell ref="N5726:N5727"/>
    <mergeCell ref="O5726:O5727"/>
    <mergeCell ref="A5852:O5852"/>
    <mergeCell ref="A5853:A5854"/>
    <mergeCell ref="B5853:D5853"/>
    <mergeCell ref="E5853:F5853"/>
    <mergeCell ref="G5853:H5853"/>
    <mergeCell ref="J5853:L5853"/>
    <mergeCell ref="N5853:N5854"/>
    <mergeCell ref="O5853:O5854"/>
    <mergeCell ref="A5810:O5810"/>
    <mergeCell ref="A5811:A5812"/>
    <mergeCell ref="B5811:D5811"/>
    <mergeCell ref="E5811:F5811"/>
    <mergeCell ref="G5811:H5811"/>
    <mergeCell ref="J5811:L5811"/>
    <mergeCell ref="N5811:N5812"/>
    <mergeCell ref="O5811:O5812"/>
    <mergeCell ref="A5682:P5682"/>
    <mergeCell ref="A5683:A5684"/>
    <mergeCell ref="B5683:D5683"/>
    <mergeCell ref="E5683:F5683"/>
    <mergeCell ref="G5683:H5683"/>
    <mergeCell ref="I5683:J5683"/>
    <mergeCell ref="K5683:M5683"/>
    <mergeCell ref="O5683:O5684"/>
    <mergeCell ref="P5683:P5684"/>
    <mergeCell ref="A5639:P5639"/>
    <mergeCell ref="A5640:A5641"/>
    <mergeCell ref="B5640:D5640"/>
    <mergeCell ref="E5640:F5640"/>
    <mergeCell ref="G5640:H5640"/>
    <mergeCell ref="I5640:J5640"/>
    <mergeCell ref="K5640:M5640"/>
    <mergeCell ref="O5640:O5641"/>
    <mergeCell ref="P5640:P5641"/>
    <mergeCell ref="A5596:P5596"/>
    <mergeCell ref="A5597:A5598"/>
    <mergeCell ref="B5597:D5597"/>
    <mergeCell ref="E5597:F5597"/>
    <mergeCell ref="G5597:H5597"/>
    <mergeCell ref="I5597:J5597"/>
    <mergeCell ref="K5597:M5597"/>
    <mergeCell ref="O5597:O5598"/>
    <mergeCell ref="P5597:P5598"/>
    <mergeCell ref="A5553:P5553"/>
    <mergeCell ref="A5554:A5555"/>
    <mergeCell ref="B5554:D5554"/>
    <mergeCell ref="E5554:F5554"/>
    <mergeCell ref="G5554:H5554"/>
    <mergeCell ref="I5554:J5554"/>
    <mergeCell ref="K5554:M5554"/>
    <mergeCell ref="O5554:O5555"/>
    <mergeCell ref="P5554:P5555"/>
    <mergeCell ref="A5511:P5511"/>
    <mergeCell ref="A5512:A5513"/>
    <mergeCell ref="B5512:D5512"/>
    <mergeCell ref="E5512:F5512"/>
    <mergeCell ref="G5512:H5512"/>
    <mergeCell ref="I5512:J5512"/>
    <mergeCell ref="K5512:M5512"/>
    <mergeCell ref="O5512:O5513"/>
    <mergeCell ref="P5512:P5513"/>
    <mergeCell ref="A5468:P5468"/>
    <mergeCell ref="A5469:A5470"/>
    <mergeCell ref="B5469:D5469"/>
    <mergeCell ref="E5469:F5469"/>
    <mergeCell ref="G5469:H5469"/>
    <mergeCell ref="I5469:J5469"/>
    <mergeCell ref="K5469:M5469"/>
    <mergeCell ref="O5469:O5470"/>
    <mergeCell ref="P5469:P5470"/>
    <mergeCell ref="A5428:P5428"/>
    <mergeCell ref="A5429:A5430"/>
    <mergeCell ref="B5429:D5429"/>
    <mergeCell ref="E5429:F5429"/>
    <mergeCell ref="G5429:H5429"/>
    <mergeCell ref="I5429:J5429"/>
    <mergeCell ref="K5429:M5429"/>
    <mergeCell ref="O5429:O5430"/>
    <mergeCell ref="P5429:P5430"/>
    <mergeCell ref="A5384:O5384"/>
    <mergeCell ref="P5384:P5386"/>
    <mergeCell ref="A5385:A5386"/>
    <mergeCell ref="B5385:D5385"/>
    <mergeCell ref="E5385:F5385"/>
    <mergeCell ref="G5385:H5385"/>
    <mergeCell ref="I5385:J5385"/>
    <mergeCell ref="K5385:M5385"/>
    <mergeCell ref="O5385:O5386"/>
    <mergeCell ref="A5340:O5340"/>
    <mergeCell ref="A5341:A5342"/>
    <mergeCell ref="B5341:D5341"/>
    <mergeCell ref="E5341:F5341"/>
    <mergeCell ref="G5341:H5341"/>
    <mergeCell ref="I5341:J5341"/>
    <mergeCell ref="K5341:M5341"/>
    <mergeCell ref="O5341:O5342"/>
    <mergeCell ref="P5254:P5255"/>
    <mergeCell ref="A5298:O5298"/>
    <mergeCell ref="A5299:A5300"/>
    <mergeCell ref="B5299:D5299"/>
    <mergeCell ref="E5299:F5299"/>
    <mergeCell ref="G5299:H5299"/>
    <mergeCell ref="I5299:J5299"/>
    <mergeCell ref="K5299:M5299"/>
    <mergeCell ref="O5299:O5300"/>
    <mergeCell ref="A5253:O5253"/>
    <mergeCell ref="A5254:A5255"/>
    <mergeCell ref="B5254:D5254"/>
    <mergeCell ref="E5254:F5254"/>
    <mergeCell ref="G5254:H5254"/>
    <mergeCell ref="I5254:J5254"/>
    <mergeCell ref="K5254:M5254"/>
    <mergeCell ref="O5254:O5255"/>
    <mergeCell ref="A5211:M5211"/>
    <mergeCell ref="A5212:A5213"/>
    <mergeCell ref="B5212:D5212"/>
    <mergeCell ref="E5212:F5212"/>
    <mergeCell ref="G5212:H5212"/>
    <mergeCell ref="J5212:L5212"/>
    <mergeCell ref="M5212:M5213"/>
    <mergeCell ref="A5166:N5166"/>
    <mergeCell ref="A5167:A5168"/>
    <mergeCell ref="B5167:D5167"/>
    <mergeCell ref="E5167:F5167"/>
    <mergeCell ref="G5167:H5167"/>
    <mergeCell ref="J5167:L5167"/>
    <mergeCell ref="N5167:N5168"/>
    <mergeCell ref="A5122:O5122"/>
    <mergeCell ref="A5123:A5124"/>
    <mergeCell ref="B5123:D5123"/>
    <mergeCell ref="E5123:F5123"/>
    <mergeCell ref="G5123:H5123"/>
    <mergeCell ref="I5123:J5123"/>
    <mergeCell ref="K5123:M5123"/>
    <mergeCell ref="O5123:O5124"/>
    <mergeCell ref="A5036:O5036"/>
    <mergeCell ref="A5037:A5038"/>
    <mergeCell ref="B5037:D5037"/>
    <mergeCell ref="E5037:F5037"/>
    <mergeCell ref="G5037:H5037"/>
    <mergeCell ref="I5037:J5037"/>
    <mergeCell ref="K5037:M5037"/>
    <mergeCell ref="O5037:O5038"/>
    <mergeCell ref="A4994:O4994"/>
    <mergeCell ref="A4995:A4996"/>
    <mergeCell ref="B4995:D4995"/>
    <mergeCell ref="E4995:F4995"/>
    <mergeCell ref="G4995:H4995"/>
    <mergeCell ref="I4995:J4995"/>
    <mergeCell ref="K4995:M4995"/>
    <mergeCell ref="O4995:O4996"/>
    <mergeCell ref="A4950:N4950"/>
    <mergeCell ref="A4951:A4952"/>
    <mergeCell ref="B4951:D4951"/>
    <mergeCell ref="E4951:F4951"/>
    <mergeCell ref="G4951:H4951"/>
    <mergeCell ref="I4951:J4951"/>
    <mergeCell ref="K4951:M4951"/>
    <mergeCell ref="N4951:N4952"/>
    <mergeCell ref="A4909:O4909"/>
    <mergeCell ref="A4910:A4911"/>
    <mergeCell ref="B4910:D4910"/>
    <mergeCell ref="E4910:F4910"/>
    <mergeCell ref="G4910:H4910"/>
    <mergeCell ref="I4910:J4910"/>
    <mergeCell ref="K4910:M4910"/>
    <mergeCell ref="N4910:N4911"/>
    <mergeCell ref="O4910:O4911"/>
    <mergeCell ref="P4823:P4824"/>
    <mergeCell ref="Q4823:Q4824"/>
    <mergeCell ref="A4866:O4866"/>
    <mergeCell ref="A4867:A4868"/>
    <mergeCell ref="B4867:D4867"/>
    <mergeCell ref="E4867:F4867"/>
    <mergeCell ref="G4867:H4867"/>
    <mergeCell ref="I4867:J4867"/>
    <mergeCell ref="K4867:M4867"/>
    <mergeCell ref="N4867:N4868"/>
    <mergeCell ref="O4867:O4868"/>
    <mergeCell ref="B4822:M4822"/>
    <mergeCell ref="A4823:A4824"/>
    <mergeCell ref="B4823:F4823"/>
    <mergeCell ref="G4823:H4823"/>
    <mergeCell ref="I4823:J4823"/>
    <mergeCell ref="K4823:L4823"/>
    <mergeCell ref="M4823:O4823"/>
    <mergeCell ref="P4737:P4738"/>
    <mergeCell ref="Q4737:Q4738"/>
    <mergeCell ref="B4779:M4779"/>
    <mergeCell ref="A4780:A4781"/>
    <mergeCell ref="B4780:F4780"/>
    <mergeCell ref="G4780:H4780"/>
    <mergeCell ref="I4780:J4780"/>
    <mergeCell ref="K4780:L4780"/>
    <mergeCell ref="M4780:O4780"/>
    <mergeCell ref="P4780:P4781"/>
    <mergeCell ref="Q4780:Q4781"/>
    <mergeCell ref="B4736:M4736"/>
    <mergeCell ref="A4737:A4738"/>
    <mergeCell ref="B4737:F4737"/>
    <mergeCell ref="G4737:H4737"/>
    <mergeCell ref="I4737:J4737"/>
    <mergeCell ref="K4737:L4737"/>
    <mergeCell ref="M4737:O4737"/>
    <mergeCell ref="P4650:P4651"/>
    <mergeCell ref="Q4650:Q4651"/>
    <mergeCell ref="B4692:M4692"/>
    <mergeCell ref="A4693:A4694"/>
    <mergeCell ref="B4693:F4693"/>
    <mergeCell ref="G4693:H4693"/>
    <mergeCell ref="I4693:J4693"/>
    <mergeCell ref="K4693:L4693"/>
    <mergeCell ref="M4693:O4693"/>
    <mergeCell ref="P4693:P4694"/>
    <mergeCell ref="Q4693:Q4694"/>
    <mergeCell ref="B4649:M4649"/>
    <mergeCell ref="A4650:A4651"/>
    <mergeCell ref="B4650:F4650"/>
    <mergeCell ref="G4650:H4650"/>
    <mergeCell ref="I4650:J4650"/>
    <mergeCell ref="K4650:L4650"/>
    <mergeCell ref="M4650:O4650"/>
    <mergeCell ref="P4563:P4564"/>
    <mergeCell ref="Q4563:Q4564"/>
    <mergeCell ref="B4606:M4606"/>
    <mergeCell ref="A4607:A4608"/>
    <mergeCell ref="B4607:F4607"/>
    <mergeCell ref="G4607:H4607"/>
    <mergeCell ref="I4607:J4607"/>
    <mergeCell ref="K4607:L4607"/>
    <mergeCell ref="M4607:O4607"/>
    <mergeCell ref="P4607:P4608"/>
    <mergeCell ref="Q4607:Q4608"/>
    <mergeCell ref="B4562:M4562"/>
    <mergeCell ref="A4563:A4564"/>
    <mergeCell ref="B4563:F4563"/>
    <mergeCell ref="G4563:H4563"/>
    <mergeCell ref="I4563:J4563"/>
    <mergeCell ref="K4563:L4563"/>
    <mergeCell ref="M4563:O4563"/>
    <mergeCell ref="P4477:P4478"/>
    <mergeCell ref="Q4477:Q4478"/>
    <mergeCell ref="B4518:M4518"/>
    <mergeCell ref="A4519:A4520"/>
    <mergeCell ref="B4519:F4519"/>
    <mergeCell ref="G4519:H4519"/>
    <mergeCell ref="I4519:J4519"/>
    <mergeCell ref="K4519:L4519"/>
    <mergeCell ref="M4519:O4519"/>
    <mergeCell ref="P4519:P4520"/>
    <mergeCell ref="Q4519:Q4520"/>
    <mergeCell ref="B4476:M4476"/>
    <mergeCell ref="A4477:A4478"/>
    <mergeCell ref="B4477:F4477"/>
    <mergeCell ref="G4477:H4477"/>
    <mergeCell ref="I4477:J4477"/>
    <mergeCell ref="K4477:L4477"/>
    <mergeCell ref="M4477:O4477"/>
    <mergeCell ref="P4391:P4392"/>
    <mergeCell ref="Q4391:Q4392"/>
    <mergeCell ref="B4431:M4431"/>
    <mergeCell ref="A4432:A4433"/>
    <mergeCell ref="B4432:F4432"/>
    <mergeCell ref="G4432:H4432"/>
    <mergeCell ref="I4432:J4432"/>
    <mergeCell ref="K4432:L4432"/>
    <mergeCell ref="M4432:O4432"/>
    <mergeCell ref="P4432:P4433"/>
    <mergeCell ref="Q4432:Q4433"/>
    <mergeCell ref="B4390:M4390"/>
    <mergeCell ref="A4391:A4392"/>
    <mergeCell ref="B4391:F4391"/>
    <mergeCell ref="G4391:H4391"/>
    <mergeCell ref="I4391:J4391"/>
    <mergeCell ref="K4391:L4391"/>
    <mergeCell ref="M4391:O4391"/>
    <mergeCell ref="P4304:P4305"/>
    <mergeCell ref="Q4304:Q4305"/>
    <mergeCell ref="B4346:M4346"/>
    <mergeCell ref="A4347:A4348"/>
    <mergeCell ref="B4347:F4347"/>
    <mergeCell ref="G4347:H4347"/>
    <mergeCell ref="I4347:J4347"/>
    <mergeCell ref="K4347:L4347"/>
    <mergeCell ref="M4347:O4347"/>
    <mergeCell ref="P4347:P4348"/>
    <mergeCell ref="Q4347:Q4348"/>
    <mergeCell ref="B4303:M4303"/>
    <mergeCell ref="A4304:A4305"/>
    <mergeCell ref="B4304:F4304"/>
    <mergeCell ref="G4304:H4304"/>
    <mergeCell ref="I4304:J4304"/>
    <mergeCell ref="K4304:L4304"/>
    <mergeCell ref="M4304:O4304"/>
    <mergeCell ref="P4215:P4216"/>
    <mergeCell ref="Q4215:Q4216"/>
    <mergeCell ref="B4260:M4260"/>
    <mergeCell ref="A4261:A4262"/>
    <mergeCell ref="B4261:F4261"/>
    <mergeCell ref="G4261:H4261"/>
    <mergeCell ref="I4261:J4261"/>
    <mergeCell ref="K4261:L4261"/>
    <mergeCell ref="M4261:O4261"/>
    <mergeCell ref="P4261:P4262"/>
    <mergeCell ref="Q4261:Q4262"/>
    <mergeCell ref="B4214:M4214"/>
    <mergeCell ref="A4215:A4216"/>
    <mergeCell ref="B4215:F4215"/>
    <mergeCell ref="G4215:H4215"/>
    <mergeCell ref="I4215:J4215"/>
    <mergeCell ref="K4215:L4215"/>
    <mergeCell ref="M4215:O4215"/>
    <mergeCell ref="P4131:P4132"/>
    <mergeCell ref="Q4131:Q4132"/>
    <mergeCell ref="B4172:M4172"/>
    <mergeCell ref="A4173:A4174"/>
    <mergeCell ref="B4173:F4173"/>
    <mergeCell ref="G4173:H4173"/>
    <mergeCell ref="I4173:J4173"/>
    <mergeCell ref="K4173:L4173"/>
    <mergeCell ref="M4173:O4173"/>
    <mergeCell ref="P4173:P4174"/>
    <mergeCell ref="Q4173:Q4174"/>
    <mergeCell ref="B4130:M4130"/>
    <mergeCell ref="A4131:A4132"/>
    <mergeCell ref="B4131:F4131"/>
    <mergeCell ref="G4131:H4131"/>
    <mergeCell ref="I4131:J4131"/>
    <mergeCell ref="K4131:L4131"/>
    <mergeCell ref="M4131:O4131"/>
    <mergeCell ref="P4047:P4048"/>
    <mergeCell ref="Q4047:Q4048"/>
    <mergeCell ref="B4087:M4087"/>
    <mergeCell ref="A4088:A4089"/>
    <mergeCell ref="B4088:F4088"/>
    <mergeCell ref="G4088:H4088"/>
    <mergeCell ref="I4088:J4088"/>
    <mergeCell ref="K4088:L4088"/>
    <mergeCell ref="M4088:O4088"/>
    <mergeCell ref="P4088:P4089"/>
    <mergeCell ref="Q4088:Q4089"/>
    <mergeCell ref="B4046:M4046"/>
    <mergeCell ref="A4047:A4048"/>
    <mergeCell ref="B4047:F4047"/>
    <mergeCell ref="G4047:H4047"/>
    <mergeCell ref="I4047:J4047"/>
    <mergeCell ref="K4047:L4047"/>
    <mergeCell ref="M4047:O4047"/>
    <mergeCell ref="P3963:P3964"/>
    <mergeCell ref="Q3963:Q3964"/>
    <mergeCell ref="B4004:M4004"/>
    <mergeCell ref="A4005:A4006"/>
    <mergeCell ref="B4005:F4005"/>
    <mergeCell ref="G4005:H4005"/>
    <mergeCell ref="I4005:J4005"/>
    <mergeCell ref="K4005:L4005"/>
    <mergeCell ref="M4005:O4005"/>
    <mergeCell ref="P4005:P4006"/>
    <mergeCell ref="Q4005:Q4006"/>
    <mergeCell ref="B3962:M3962"/>
    <mergeCell ref="A3963:A3964"/>
    <mergeCell ref="B3963:F3963"/>
    <mergeCell ref="G3963:H3963"/>
    <mergeCell ref="I3963:J3963"/>
    <mergeCell ref="K3963:L3963"/>
    <mergeCell ref="M3963:O3963"/>
    <mergeCell ref="P3879:P3880"/>
    <mergeCell ref="Q3879:Q3880"/>
    <mergeCell ref="B3919:M3919"/>
    <mergeCell ref="A3920:A3921"/>
    <mergeCell ref="B3920:F3920"/>
    <mergeCell ref="G3920:H3920"/>
    <mergeCell ref="I3920:J3920"/>
    <mergeCell ref="K3920:L3920"/>
    <mergeCell ref="M3920:O3920"/>
    <mergeCell ref="P3920:P3921"/>
    <mergeCell ref="Q3920:Q3921"/>
    <mergeCell ref="B3878:M3878"/>
    <mergeCell ref="A3879:A3880"/>
    <mergeCell ref="B3879:F3879"/>
    <mergeCell ref="G3879:H3879"/>
    <mergeCell ref="I3879:J3879"/>
    <mergeCell ref="K3879:L3879"/>
    <mergeCell ref="M3879:O3879"/>
    <mergeCell ref="P3787:P3788"/>
    <mergeCell ref="Q3787:Q3788"/>
    <mergeCell ref="B3832:M3832"/>
    <mergeCell ref="A3833:A3834"/>
    <mergeCell ref="B3833:F3833"/>
    <mergeCell ref="G3833:H3833"/>
    <mergeCell ref="I3833:J3833"/>
    <mergeCell ref="K3833:L3833"/>
    <mergeCell ref="M3833:O3833"/>
    <mergeCell ref="P3833:P3834"/>
    <mergeCell ref="Q3833:Q3834"/>
    <mergeCell ref="B3786:M3786"/>
    <mergeCell ref="A3787:A3788"/>
    <mergeCell ref="B3787:F3787"/>
    <mergeCell ref="G3787:H3787"/>
    <mergeCell ref="I3787:J3787"/>
    <mergeCell ref="K3787:L3787"/>
    <mergeCell ref="M3787:O3787"/>
    <mergeCell ref="P3700:P3701"/>
    <mergeCell ref="Q3700:Q3701"/>
    <mergeCell ref="B3743:M3743"/>
    <mergeCell ref="A3744:A3745"/>
    <mergeCell ref="B3744:F3744"/>
    <mergeCell ref="G3744:H3744"/>
    <mergeCell ref="I3744:J3744"/>
    <mergeCell ref="K3744:L3744"/>
    <mergeCell ref="M3744:O3744"/>
    <mergeCell ref="P3744:P3745"/>
    <mergeCell ref="Q3744:Q3745"/>
    <mergeCell ref="B3699:M3699"/>
    <mergeCell ref="A3700:A3701"/>
    <mergeCell ref="B3700:F3700"/>
    <mergeCell ref="G3700:H3700"/>
    <mergeCell ref="I3700:J3700"/>
    <mergeCell ref="K3700:L3700"/>
    <mergeCell ref="M3700:O3700"/>
    <mergeCell ref="P3615:P3616"/>
    <mergeCell ref="Q3615:Q3616"/>
    <mergeCell ref="B3657:M3657"/>
    <mergeCell ref="A3658:A3659"/>
    <mergeCell ref="B3658:F3658"/>
    <mergeCell ref="G3658:H3658"/>
    <mergeCell ref="I3658:J3658"/>
    <mergeCell ref="K3658:L3658"/>
    <mergeCell ref="M3658:O3658"/>
    <mergeCell ref="P3658:P3659"/>
    <mergeCell ref="Q3658:Q3659"/>
    <mergeCell ref="B3614:M3614"/>
    <mergeCell ref="A3615:A3616"/>
    <mergeCell ref="B3615:F3615"/>
    <mergeCell ref="G3615:H3615"/>
    <mergeCell ref="I3615:J3615"/>
    <mergeCell ref="K3615:L3615"/>
    <mergeCell ref="M3615:O3615"/>
    <mergeCell ref="P3530:P3531"/>
    <mergeCell ref="Q3530:Q3531"/>
    <mergeCell ref="B3571:M3571"/>
    <mergeCell ref="A3572:A3573"/>
    <mergeCell ref="B3572:F3572"/>
    <mergeCell ref="G3572:H3572"/>
    <mergeCell ref="I3572:J3572"/>
    <mergeCell ref="K3572:L3572"/>
    <mergeCell ref="M3572:O3572"/>
    <mergeCell ref="P3572:P3573"/>
    <mergeCell ref="Q3572:Q3573"/>
    <mergeCell ref="B3529:M3529"/>
    <mergeCell ref="A3530:A3531"/>
    <mergeCell ref="B3530:F3530"/>
    <mergeCell ref="G3530:H3530"/>
    <mergeCell ref="I3530:J3530"/>
    <mergeCell ref="K3530:L3530"/>
    <mergeCell ref="M3530:O3530"/>
    <mergeCell ref="P3445:P3446"/>
    <mergeCell ref="Q3445:Q3446"/>
    <mergeCell ref="B3486:M3486"/>
    <mergeCell ref="A3487:A3488"/>
    <mergeCell ref="B3487:F3487"/>
    <mergeCell ref="G3487:H3487"/>
    <mergeCell ref="I3487:J3487"/>
    <mergeCell ref="K3487:L3487"/>
    <mergeCell ref="M3487:O3487"/>
    <mergeCell ref="P3487:P3488"/>
    <mergeCell ref="Q3487:Q3488"/>
    <mergeCell ref="B3444:M3444"/>
    <mergeCell ref="A3445:A3446"/>
    <mergeCell ref="B3445:F3445"/>
    <mergeCell ref="G3445:H3445"/>
    <mergeCell ref="I3445:J3445"/>
    <mergeCell ref="K3445:L3445"/>
    <mergeCell ref="M3445:O3445"/>
    <mergeCell ref="P3362:P3363"/>
    <mergeCell ref="Q3362:Q3363"/>
    <mergeCell ref="B3401:M3401"/>
    <mergeCell ref="A3402:A3403"/>
    <mergeCell ref="B3402:F3402"/>
    <mergeCell ref="G3402:H3402"/>
    <mergeCell ref="I3402:J3402"/>
    <mergeCell ref="K3402:L3402"/>
    <mergeCell ref="M3402:O3402"/>
    <mergeCell ref="P3402:P3403"/>
    <mergeCell ref="Q3402:Q3403"/>
    <mergeCell ref="B3361:M3361"/>
    <mergeCell ref="A3362:A3363"/>
    <mergeCell ref="B3362:F3362"/>
    <mergeCell ref="G3362:H3362"/>
    <mergeCell ref="I3362:J3362"/>
    <mergeCell ref="K3362:L3362"/>
    <mergeCell ref="M3362:O3362"/>
    <mergeCell ref="P3277:P3278"/>
    <mergeCell ref="Q3277:Q3278"/>
    <mergeCell ref="B3318:M3318"/>
    <mergeCell ref="A3319:A3320"/>
    <mergeCell ref="B3319:F3319"/>
    <mergeCell ref="G3319:H3319"/>
    <mergeCell ref="I3319:J3319"/>
    <mergeCell ref="K3319:L3319"/>
    <mergeCell ref="M3319:O3319"/>
    <mergeCell ref="P3319:P3320"/>
    <mergeCell ref="Q3319:Q3320"/>
    <mergeCell ref="B3276:M3276"/>
    <mergeCell ref="A3277:A3278"/>
    <mergeCell ref="B3277:F3277"/>
    <mergeCell ref="G3277:H3277"/>
    <mergeCell ref="I3277:J3277"/>
    <mergeCell ref="K3277:L3277"/>
    <mergeCell ref="M3277:O3277"/>
    <mergeCell ref="P3192:P3193"/>
    <mergeCell ref="Q3192:Q3193"/>
    <mergeCell ref="B3234:M3234"/>
    <mergeCell ref="A3235:A3236"/>
    <mergeCell ref="B3235:F3235"/>
    <mergeCell ref="G3235:H3235"/>
    <mergeCell ref="I3235:J3235"/>
    <mergeCell ref="K3235:L3235"/>
    <mergeCell ref="M3235:O3235"/>
    <mergeCell ref="P3235:P3236"/>
    <mergeCell ref="Q3235:Q3236"/>
    <mergeCell ref="B3191:M3191"/>
    <mergeCell ref="A3192:A3193"/>
    <mergeCell ref="B3192:F3192"/>
    <mergeCell ref="G3192:H3192"/>
    <mergeCell ref="I3192:J3192"/>
    <mergeCell ref="K3192:L3192"/>
    <mergeCell ref="M3192:O3192"/>
    <mergeCell ref="P3111:P3112"/>
    <mergeCell ref="Q3111:Q3112"/>
    <mergeCell ref="B3152:M3152"/>
    <mergeCell ref="A3153:A3154"/>
    <mergeCell ref="B3153:F3153"/>
    <mergeCell ref="G3153:H3153"/>
    <mergeCell ref="I3153:J3153"/>
    <mergeCell ref="K3153:L3153"/>
    <mergeCell ref="M3153:O3153"/>
    <mergeCell ref="P3153:P3154"/>
    <mergeCell ref="Q3153:Q3154"/>
    <mergeCell ref="B3110:M3110"/>
    <mergeCell ref="A3111:A3112"/>
    <mergeCell ref="B3111:F3111"/>
    <mergeCell ref="G3111:H3111"/>
    <mergeCell ref="I3111:J3111"/>
    <mergeCell ref="K3111:L3111"/>
    <mergeCell ref="M3111:O3111"/>
    <mergeCell ref="P3027:P3028"/>
    <mergeCell ref="Q3027:Q3028"/>
    <mergeCell ref="B3067:M3067"/>
    <mergeCell ref="A3068:A3069"/>
    <mergeCell ref="B3068:F3068"/>
    <mergeCell ref="G3068:H3068"/>
    <mergeCell ref="I3068:J3068"/>
    <mergeCell ref="K3068:L3068"/>
    <mergeCell ref="M3068:O3068"/>
    <mergeCell ref="P3068:P3069"/>
    <mergeCell ref="Q3068:Q3069"/>
    <mergeCell ref="B3026:M3026"/>
    <mergeCell ref="A3027:A3028"/>
    <mergeCell ref="B3027:F3027"/>
    <mergeCell ref="G3027:H3027"/>
    <mergeCell ref="I3027:J3027"/>
    <mergeCell ref="K3027:L3027"/>
    <mergeCell ref="M3027:O3027"/>
    <mergeCell ref="P2940:P2941"/>
    <mergeCell ref="Q2940:Q2941"/>
    <mergeCell ref="B2982:M2982"/>
    <mergeCell ref="A2983:A2984"/>
    <mergeCell ref="B2983:F2983"/>
    <mergeCell ref="G2983:H2983"/>
    <mergeCell ref="I2983:J2983"/>
    <mergeCell ref="K2983:L2983"/>
    <mergeCell ref="M2983:O2983"/>
    <mergeCell ref="P2983:P2984"/>
    <mergeCell ref="Q2983:Q2984"/>
    <mergeCell ref="B2939:M2939"/>
    <mergeCell ref="A2940:A2941"/>
    <mergeCell ref="B2940:F2940"/>
    <mergeCell ref="G2940:H2940"/>
    <mergeCell ref="I2940:J2940"/>
    <mergeCell ref="K2940:L2940"/>
    <mergeCell ref="M2940:O2940"/>
    <mergeCell ref="P2856:P2857"/>
    <mergeCell ref="Q2856:Q2857"/>
    <mergeCell ref="B2895:M2895"/>
    <mergeCell ref="A2896:A2897"/>
    <mergeCell ref="B2896:F2896"/>
    <mergeCell ref="G2896:H2896"/>
    <mergeCell ref="I2896:J2896"/>
    <mergeCell ref="K2896:L2896"/>
    <mergeCell ref="M2896:O2896"/>
    <mergeCell ref="P2896:P2897"/>
    <mergeCell ref="Q2896:Q2897"/>
    <mergeCell ref="B2855:M2855"/>
    <mergeCell ref="A2856:A2857"/>
    <mergeCell ref="B2856:F2856"/>
    <mergeCell ref="G2856:H2856"/>
    <mergeCell ref="I2856:J2856"/>
    <mergeCell ref="K2856:L2856"/>
    <mergeCell ref="M2856:O2856"/>
    <mergeCell ref="P2773:P2774"/>
    <mergeCell ref="Q2773:Q2774"/>
    <mergeCell ref="B2815:M2815"/>
    <mergeCell ref="A2816:A2817"/>
    <mergeCell ref="B2816:F2816"/>
    <mergeCell ref="G2816:H2816"/>
    <mergeCell ref="I2816:J2816"/>
    <mergeCell ref="K2816:L2816"/>
    <mergeCell ref="M2816:O2816"/>
    <mergeCell ref="P2816:P2817"/>
    <mergeCell ref="Q2816:Q2817"/>
    <mergeCell ref="B2772:M2772"/>
    <mergeCell ref="A2773:A2774"/>
    <mergeCell ref="B2773:F2773"/>
    <mergeCell ref="G2773:H2773"/>
    <mergeCell ref="I2773:J2773"/>
    <mergeCell ref="K2773:L2773"/>
    <mergeCell ref="M2773:O2773"/>
    <mergeCell ref="P2688:P2689"/>
    <mergeCell ref="Q2688:Q2689"/>
    <mergeCell ref="B2730:M2730"/>
    <mergeCell ref="A2731:A2732"/>
    <mergeCell ref="B2731:F2731"/>
    <mergeCell ref="G2731:H2731"/>
    <mergeCell ref="I2731:J2731"/>
    <mergeCell ref="K2731:L2731"/>
    <mergeCell ref="M2731:O2731"/>
    <mergeCell ref="P2731:P2732"/>
    <mergeCell ref="Q2731:Q2732"/>
    <mergeCell ref="B2687:M2687"/>
    <mergeCell ref="A2688:A2689"/>
    <mergeCell ref="B2688:F2688"/>
    <mergeCell ref="G2688:H2688"/>
    <mergeCell ref="I2688:J2688"/>
    <mergeCell ref="K2688:L2688"/>
    <mergeCell ref="M2688:O2688"/>
    <mergeCell ref="P2602:P2603"/>
    <mergeCell ref="Q2602:Q2603"/>
    <mergeCell ref="B2645:M2645"/>
    <mergeCell ref="A2646:A2647"/>
    <mergeCell ref="B2646:F2646"/>
    <mergeCell ref="G2646:H2646"/>
    <mergeCell ref="I2646:J2646"/>
    <mergeCell ref="K2646:L2646"/>
    <mergeCell ref="M2646:O2646"/>
    <mergeCell ref="P2646:P2647"/>
    <mergeCell ref="Q2646:Q2647"/>
    <mergeCell ref="B2601:M2601"/>
    <mergeCell ref="A2602:A2603"/>
    <mergeCell ref="B2602:F2602"/>
    <mergeCell ref="G2602:H2602"/>
    <mergeCell ref="I2602:J2602"/>
    <mergeCell ref="K2602:L2602"/>
    <mergeCell ref="M2602:O2602"/>
    <mergeCell ref="P2517:P2518"/>
    <mergeCell ref="Q2517:Q2518"/>
    <mergeCell ref="B2559:M2559"/>
    <mergeCell ref="A2560:A2561"/>
    <mergeCell ref="B2560:F2560"/>
    <mergeCell ref="G2560:H2560"/>
    <mergeCell ref="I2560:J2560"/>
    <mergeCell ref="K2560:L2560"/>
    <mergeCell ref="M2560:O2560"/>
    <mergeCell ref="P2560:P2561"/>
    <mergeCell ref="Q2560:Q2561"/>
    <mergeCell ref="B2516:M2516"/>
    <mergeCell ref="A2517:A2518"/>
    <mergeCell ref="B2517:F2517"/>
    <mergeCell ref="G2517:H2517"/>
    <mergeCell ref="I2517:J2517"/>
    <mergeCell ref="K2517:L2517"/>
    <mergeCell ref="M2517:O2517"/>
    <mergeCell ref="P2431:P2432"/>
    <mergeCell ref="Q2431:Q2432"/>
    <mergeCell ref="B2473:M2473"/>
    <mergeCell ref="A2474:A2475"/>
    <mergeCell ref="B2474:F2474"/>
    <mergeCell ref="G2474:H2474"/>
    <mergeCell ref="I2474:J2474"/>
    <mergeCell ref="K2474:L2474"/>
    <mergeCell ref="M2474:O2474"/>
    <mergeCell ref="P2474:P2475"/>
    <mergeCell ref="Q2474:Q2475"/>
    <mergeCell ref="B2430:M2430"/>
    <mergeCell ref="A2431:A2432"/>
    <mergeCell ref="B2431:F2431"/>
    <mergeCell ref="G2431:H2431"/>
    <mergeCell ref="I2431:J2431"/>
    <mergeCell ref="K2431:L2431"/>
    <mergeCell ref="M2431:O2431"/>
    <mergeCell ref="P2347:P2348"/>
    <mergeCell ref="Q2347:Q2348"/>
    <mergeCell ref="B2386:M2386"/>
    <mergeCell ref="A2387:A2388"/>
    <mergeCell ref="B2387:F2387"/>
    <mergeCell ref="G2387:H2387"/>
    <mergeCell ref="I2387:J2387"/>
    <mergeCell ref="K2387:L2387"/>
    <mergeCell ref="M2387:O2387"/>
    <mergeCell ref="P2387:P2388"/>
    <mergeCell ref="Q2387:Q2388"/>
    <mergeCell ref="B2346:M2346"/>
    <mergeCell ref="A2347:A2348"/>
    <mergeCell ref="B2347:F2347"/>
    <mergeCell ref="G2347:H2347"/>
    <mergeCell ref="I2347:J2347"/>
    <mergeCell ref="K2347:L2347"/>
    <mergeCell ref="M2347:O2347"/>
    <mergeCell ref="P2260:P2261"/>
    <mergeCell ref="Q2260:Q2261"/>
    <mergeCell ref="B2302:M2302"/>
    <mergeCell ref="A2303:A2304"/>
    <mergeCell ref="B2303:F2303"/>
    <mergeCell ref="G2303:H2303"/>
    <mergeCell ref="I2303:J2303"/>
    <mergeCell ref="K2303:L2303"/>
    <mergeCell ref="M2303:O2303"/>
    <mergeCell ref="P2303:P2304"/>
    <mergeCell ref="Q2303:Q2304"/>
    <mergeCell ref="B2259:M2259"/>
    <mergeCell ref="A2260:A2261"/>
    <mergeCell ref="B2260:F2260"/>
    <mergeCell ref="G2260:H2260"/>
    <mergeCell ref="I2260:J2260"/>
    <mergeCell ref="K2260:L2260"/>
    <mergeCell ref="M2260:O2260"/>
    <mergeCell ref="P2175:P2176"/>
    <mergeCell ref="Q2175:Q2176"/>
    <mergeCell ref="B2217:M2217"/>
    <mergeCell ref="A2218:A2219"/>
    <mergeCell ref="B2218:F2218"/>
    <mergeCell ref="G2218:H2218"/>
    <mergeCell ref="I2218:J2218"/>
    <mergeCell ref="K2218:L2218"/>
    <mergeCell ref="M2218:O2218"/>
    <mergeCell ref="P2218:P2219"/>
    <mergeCell ref="Q2218:Q2219"/>
    <mergeCell ref="B2174:M2174"/>
    <mergeCell ref="A2175:A2176"/>
    <mergeCell ref="B2175:F2175"/>
    <mergeCell ref="G2175:H2175"/>
    <mergeCell ref="I2175:J2175"/>
    <mergeCell ref="K2175:L2175"/>
    <mergeCell ref="M2175:O2175"/>
    <mergeCell ref="P2089:P2090"/>
    <mergeCell ref="Q2089:Q2090"/>
    <mergeCell ref="B2131:M2131"/>
    <mergeCell ref="A2132:A2133"/>
    <mergeCell ref="B2132:F2132"/>
    <mergeCell ref="G2132:H2132"/>
    <mergeCell ref="I2132:J2132"/>
    <mergeCell ref="K2132:L2132"/>
    <mergeCell ref="M2132:O2132"/>
    <mergeCell ref="P2132:P2133"/>
    <mergeCell ref="Q2132:Q2133"/>
    <mergeCell ref="B2088:M2088"/>
    <mergeCell ref="A2089:A2090"/>
    <mergeCell ref="B2089:F2089"/>
    <mergeCell ref="G2089:H2089"/>
    <mergeCell ref="I2089:J2089"/>
    <mergeCell ref="K2089:L2089"/>
    <mergeCell ref="M2089:O2089"/>
    <mergeCell ref="P2006:P2007"/>
    <mergeCell ref="Q2006:Q2007"/>
    <mergeCell ref="B2046:M2046"/>
    <mergeCell ref="A2047:A2048"/>
    <mergeCell ref="B2047:F2047"/>
    <mergeCell ref="G2047:H2047"/>
    <mergeCell ref="I2047:J2047"/>
    <mergeCell ref="K2047:L2047"/>
    <mergeCell ref="M2047:O2047"/>
    <mergeCell ref="P2047:P2048"/>
    <mergeCell ref="Q2047:Q2048"/>
    <mergeCell ref="B2005:M2005"/>
    <mergeCell ref="A2006:A2007"/>
    <mergeCell ref="B2006:F2006"/>
    <mergeCell ref="G2006:H2006"/>
    <mergeCell ref="I2006:J2006"/>
    <mergeCell ref="K2006:L2006"/>
    <mergeCell ref="M2006:O2006"/>
    <mergeCell ref="P1919:P1920"/>
    <mergeCell ref="Q1919:Q1920"/>
    <mergeCell ref="B1960:M1960"/>
    <mergeCell ref="A1961:A1962"/>
    <mergeCell ref="B1961:F1961"/>
    <mergeCell ref="G1961:H1961"/>
    <mergeCell ref="I1961:J1961"/>
    <mergeCell ref="K1961:L1961"/>
    <mergeCell ref="M1961:O1961"/>
    <mergeCell ref="P1961:P1962"/>
    <mergeCell ref="Q1961:Q1962"/>
    <mergeCell ref="B1918:M1918"/>
    <mergeCell ref="A1919:A1920"/>
    <mergeCell ref="B1919:F1919"/>
    <mergeCell ref="G1919:H1919"/>
    <mergeCell ref="I1919:J1919"/>
    <mergeCell ref="K1919:L1919"/>
    <mergeCell ref="M1919:O1919"/>
    <mergeCell ref="P1836:P1837"/>
    <mergeCell ref="Q1836:Q1837"/>
    <mergeCell ref="B1876:M1876"/>
    <mergeCell ref="A1877:A1878"/>
    <mergeCell ref="B1877:F1877"/>
    <mergeCell ref="G1877:H1877"/>
    <mergeCell ref="I1877:J1877"/>
    <mergeCell ref="K1877:L1877"/>
    <mergeCell ref="M1877:O1877"/>
    <mergeCell ref="P1877:P1878"/>
    <mergeCell ref="Q1877:Q1878"/>
    <mergeCell ref="B1835:M1835"/>
    <mergeCell ref="A1836:A1837"/>
    <mergeCell ref="B1836:F1836"/>
    <mergeCell ref="G1836:H1836"/>
    <mergeCell ref="I1836:J1836"/>
    <mergeCell ref="K1836:L1836"/>
    <mergeCell ref="M1836:O1836"/>
    <mergeCell ref="P1750:P1751"/>
    <mergeCell ref="Q1750:Q1751"/>
    <mergeCell ref="B1792:M1792"/>
    <mergeCell ref="A1793:A1794"/>
    <mergeCell ref="B1793:F1793"/>
    <mergeCell ref="G1793:H1793"/>
    <mergeCell ref="I1793:J1793"/>
    <mergeCell ref="K1793:L1793"/>
    <mergeCell ref="M1793:O1793"/>
    <mergeCell ref="P1793:P1794"/>
    <mergeCell ref="Q1793:Q1794"/>
    <mergeCell ref="B1749:M1749"/>
    <mergeCell ref="A1750:A1751"/>
    <mergeCell ref="B1750:F1750"/>
    <mergeCell ref="G1750:H1750"/>
    <mergeCell ref="I1750:J1750"/>
    <mergeCell ref="K1750:L1750"/>
    <mergeCell ref="M1750:O1750"/>
    <mergeCell ref="P1664:P1665"/>
    <mergeCell ref="Q1664:Q1665"/>
    <mergeCell ref="B1707:M1707"/>
    <mergeCell ref="A1708:A1709"/>
    <mergeCell ref="B1708:F1708"/>
    <mergeCell ref="G1708:H1708"/>
    <mergeCell ref="I1708:J1708"/>
    <mergeCell ref="K1708:L1708"/>
    <mergeCell ref="M1708:O1708"/>
    <mergeCell ref="P1708:P1709"/>
    <mergeCell ref="Q1708:Q1709"/>
    <mergeCell ref="B1663:M1663"/>
    <mergeCell ref="A1664:A1665"/>
    <mergeCell ref="B1664:F1664"/>
    <mergeCell ref="G1664:H1664"/>
    <mergeCell ref="I1664:J1664"/>
    <mergeCell ref="K1664:L1664"/>
    <mergeCell ref="M1664:O1664"/>
    <mergeCell ref="P1579:P1580"/>
    <mergeCell ref="Q1579:Q1580"/>
    <mergeCell ref="B1621:M1621"/>
    <mergeCell ref="A1622:A1623"/>
    <mergeCell ref="B1622:F1622"/>
    <mergeCell ref="G1622:H1622"/>
    <mergeCell ref="I1622:J1622"/>
    <mergeCell ref="K1622:L1622"/>
    <mergeCell ref="M1622:O1622"/>
    <mergeCell ref="P1622:P1623"/>
    <mergeCell ref="Q1622:Q1623"/>
    <mergeCell ref="B1578:M1578"/>
    <mergeCell ref="A1579:A1580"/>
    <mergeCell ref="B1579:F1579"/>
    <mergeCell ref="G1579:H1579"/>
    <mergeCell ref="I1579:J1579"/>
    <mergeCell ref="K1579:L1579"/>
    <mergeCell ref="M1579:O1579"/>
    <mergeCell ref="P1494:P1495"/>
    <mergeCell ref="Q1494:Q1495"/>
    <mergeCell ref="B1535:I1535"/>
    <mergeCell ref="A1536:A1537"/>
    <mergeCell ref="B1536:F1536"/>
    <mergeCell ref="G1536:H1536"/>
    <mergeCell ref="I1536:J1536"/>
    <mergeCell ref="K1536:L1536"/>
    <mergeCell ref="M1536:O1536"/>
    <mergeCell ref="P1536:P1537"/>
    <mergeCell ref="Q1536:Q1537"/>
    <mergeCell ref="B1493:O1493"/>
    <mergeCell ref="A1494:A1495"/>
    <mergeCell ref="B1494:F1494"/>
    <mergeCell ref="G1494:H1494"/>
    <mergeCell ref="I1494:J1494"/>
    <mergeCell ref="K1494:L1494"/>
    <mergeCell ref="M1494:O1494"/>
    <mergeCell ref="M1410:O1410"/>
    <mergeCell ref="P1410:P1411"/>
    <mergeCell ref="Q1410:Q1411"/>
    <mergeCell ref="A1452:A1453"/>
    <mergeCell ref="B1452:F1452"/>
    <mergeCell ref="G1452:H1452"/>
    <mergeCell ref="I1452:J1452"/>
    <mergeCell ref="K1452:L1452"/>
    <mergeCell ref="M1452:O1452"/>
    <mergeCell ref="P1452:P1453"/>
    <mergeCell ref="Q1452:Q1453"/>
    <mergeCell ref="A1410:A1411"/>
    <mergeCell ref="B1410:F1410"/>
    <mergeCell ref="G1410:H1410"/>
    <mergeCell ref="I1410:J1410"/>
    <mergeCell ref="K1410:L1410"/>
    <mergeCell ref="M1327:O1327"/>
    <mergeCell ref="P1327:P1328"/>
    <mergeCell ref="Q1327:Q1328"/>
    <mergeCell ref="A1367:A1368"/>
    <mergeCell ref="B1367:F1367"/>
    <mergeCell ref="G1367:H1367"/>
    <mergeCell ref="I1367:J1367"/>
    <mergeCell ref="K1367:L1367"/>
    <mergeCell ref="M1367:O1367"/>
    <mergeCell ref="P1367:P1368"/>
    <mergeCell ref="Q1367:Q1368"/>
    <mergeCell ref="A1327:A1328"/>
    <mergeCell ref="B1327:F1327"/>
    <mergeCell ref="G1327:H1327"/>
    <mergeCell ref="I1327:J1327"/>
    <mergeCell ref="K1327:L1327"/>
    <mergeCell ref="M1241:O1241"/>
    <mergeCell ref="P1241:P1242"/>
    <mergeCell ref="Q1241:Q1242"/>
    <mergeCell ref="A1284:A1285"/>
    <mergeCell ref="B1284:F1284"/>
    <mergeCell ref="G1284:H1284"/>
    <mergeCell ref="I1284:J1284"/>
    <mergeCell ref="K1284:L1284"/>
    <mergeCell ref="M1284:O1284"/>
    <mergeCell ref="P1284:P1285"/>
    <mergeCell ref="Q1284:Q1285"/>
    <mergeCell ref="A1241:A1242"/>
    <mergeCell ref="B1241:F1241"/>
    <mergeCell ref="G1241:H1241"/>
    <mergeCell ref="I1241:J1241"/>
    <mergeCell ref="K1241:L1241"/>
    <mergeCell ref="M1156:O1156"/>
    <mergeCell ref="P1156:P1157"/>
    <mergeCell ref="Q1156:Q1157"/>
    <mergeCell ref="A1199:A1200"/>
    <mergeCell ref="B1199:F1199"/>
    <mergeCell ref="G1199:H1199"/>
    <mergeCell ref="I1199:J1199"/>
    <mergeCell ref="K1199:L1199"/>
    <mergeCell ref="M1199:O1199"/>
    <mergeCell ref="P1199:P1200"/>
    <mergeCell ref="Q1199:Q1200"/>
    <mergeCell ref="A1156:A1157"/>
    <mergeCell ref="B1156:F1156"/>
    <mergeCell ref="G1156:H1156"/>
    <mergeCell ref="I1156:J1156"/>
    <mergeCell ref="K1156:L1156"/>
    <mergeCell ref="M1071:O1071"/>
    <mergeCell ref="P1071:P1072"/>
    <mergeCell ref="Q1071:Q1072"/>
    <mergeCell ref="A1114:A1115"/>
    <mergeCell ref="B1114:F1114"/>
    <mergeCell ref="G1114:H1114"/>
    <mergeCell ref="I1114:J1114"/>
    <mergeCell ref="K1114:L1114"/>
    <mergeCell ref="M1114:O1114"/>
    <mergeCell ref="P1114:P1115"/>
    <mergeCell ref="Q1114:Q1115"/>
    <mergeCell ref="A1071:A1072"/>
    <mergeCell ref="B1071:F1071"/>
    <mergeCell ref="G1071:H1071"/>
    <mergeCell ref="I1071:J1071"/>
    <mergeCell ref="K1071:L1071"/>
    <mergeCell ref="A1027:Q1027"/>
    <mergeCell ref="A1028:A1029"/>
    <mergeCell ref="B1028:F1028"/>
    <mergeCell ref="G1028:H1028"/>
    <mergeCell ref="I1028:J1028"/>
    <mergeCell ref="K1028:L1028"/>
    <mergeCell ref="M1028:O1028"/>
    <mergeCell ref="P1028:P1029"/>
    <mergeCell ref="Q1028:Q1029"/>
    <mergeCell ref="A984:Q984"/>
    <mergeCell ref="A986:A987"/>
    <mergeCell ref="B986:F986"/>
    <mergeCell ref="G986:H986"/>
    <mergeCell ref="I986:J986"/>
    <mergeCell ref="K986:L986"/>
    <mergeCell ref="M986:O986"/>
    <mergeCell ref="P986:P987"/>
    <mergeCell ref="Q986:Q987"/>
    <mergeCell ref="A941:Q941"/>
    <mergeCell ref="A942:A943"/>
    <mergeCell ref="B942:F942"/>
    <mergeCell ref="G942:H942"/>
    <mergeCell ref="I942:J942"/>
    <mergeCell ref="K942:L942"/>
    <mergeCell ref="M942:O942"/>
    <mergeCell ref="P942:P943"/>
    <mergeCell ref="Q942:Q943"/>
    <mergeCell ref="A899:Q899"/>
    <mergeCell ref="A900:A901"/>
    <mergeCell ref="B900:F900"/>
    <mergeCell ref="G900:H900"/>
    <mergeCell ref="I900:J900"/>
    <mergeCell ref="K900:L900"/>
    <mergeCell ref="M900:O900"/>
    <mergeCell ref="P900:P901"/>
    <mergeCell ref="Q900:Q901"/>
    <mergeCell ref="A856:Q856"/>
    <mergeCell ref="A857:A858"/>
    <mergeCell ref="B857:F857"/>
    <mergeCell ref="G857:H857"/>
    <mergeCell ref="I857:J857"/>
    <mergeCell ref="K857:L857"/>
    <mergeCell ref="M857:O857"/>
    <mergeCell ref="P857:P858"/>
    <mergeCell ref="Q857:Q858"/>
    <mergeCell ref="A816:Q816"/>
    <mergeCell ref="A817:A818"/>
    <mergeCell ref="B817:F817"/>
    <mergeCell ref="G817:H817"/>
    <mergeCell ref="I817:J817"/>
    <mergeCell ref="K817:L817"/>
    <mergeCell ref="M817:O817"/>
    <mergeCell ref="P817:P818"/>
    <mergeCell ref="Q817:Q818"/>
    <mergeCell ref="A773:Q773"/>
    <mergeCell ref="A774:A775"/>
    <mergeCell ref="B774:F774"/>
    <mergeCell ref="G774:H774"/>
    <mergeCell ref="I774:J774"/>
    <mergeCell ref="K774:L774"/>
    <mergeCell ref="M774:O774"/>
    <mergeCell ref="P774:P775"/>
    <mergeCell ref="Q774:Q775"/>
    <mergeCell ref="A729:Q729"/>
    <mergeCell ref="A730:A731"/>
    <mergeCell ref="B730:F730"/>
    <mergeCell ref="G730:H730"/>
    <mergeCell ref="I730:J730"/>
    <mergeCell ref="K730:L730"/>
    <mergeCell ref="M730:O730"/>
    <mergeCell ref="P730:P731"/>
    <mergeCell ref="Q730:Q731"/>
    <mergeCell ref="A687:Q687"/>
    <mergeCell ref="A688:A689"/>
    <mergeCell ref="B688:F688"/>
    <mergeCell ref="G688:H688"/>
    <mergeCell ref="I688:J688"/>
    <mergeCell ref="K688:L688"/>
    <mergeCell ref="M688:O688"/>
    <mergeCell ref="P688:P689"/>
    <mergeCell ref="Q688:Q689"/>
    <mergeCell ref="A643:Q643"/>
    <mergeCell ref="A644:A645"/>
    <mergeCell ref="B644:F644"/>
    <mergeCell ref="G644:H644"/>
    <mergeCell ref="I644:J644"/>
    <mergeCell ref="K644:L644"/>
    <mergeCell ref="M644:O644"/>
    <mergeCell ref="P644:P645"/>
    <mergeCell ref="Q644:Q645"/>
    <mergeCell ref="A602:Q602"/>
    <mergeCell ref="A603:A604"/>
    <mergeCell ref="B603:F603"/>
    <mergeCell ref="G603:H603"/>
    <mergeCell ref="I603:J603"/>
    <mergeCell ref="K603:L603"/>
    <mergeCell ref="M603:O603"/>
    <mergeCell ref="P603:P604"/>
    <mergeCell ref="Q603:Q604"/>
    <mergeCell ref="M476:O476"/>
    <mergeCell ref="P476:P477"/>
    <mergeCell ref="Q476:Q477"/>
    <mergeCell ref="A433:Q433"/>
    <mergeCell ref="A434:A435"/>
    <mergeCell ref="B434:F434"/>
    <mergeCell ref="G434:H434"/>
    <mergeCell ref="I434:J434"/>
    <mergeCell ref="K434:L434"/>
    <mergeCell ref="M434:O434"/>
    <mergeCell ref="P434:P435"/>
    <mergeCell ref="Q434:Q435"/>
    <mergeCell ref="A559:Q559"/>
    <mergeCell ref="A560:A561"/>
    <mergeCell ref="B560:F560"/>
    <mergeCell ref="G560:H560"/>
    <mergeCell ref="I560:J560"/>
    <mergeCell ref="K560:L560"/>
    <mergeCell ref="M560:O560"/>
    <mergeCell ref="P560:P561"/>
    <mergeCell ref="Q560:Q561"/>
    <mergeCell ref="A517:Q517"/>
    <mergeCell ref="A518:A519"/>
    <mergeCell ref="B518:F518"/>
    <mergeCell ref="G518:H518"/>
    <mergeCell ref="I518:J518"/>
    <mergeCell ref="K518:L518"/>
    <mergeCell ref="M518:O518"/>
    <mergeCell ref="P518:P519"/>
    <mergeCell ref="Q518:Q519"/>
    <mergeCell ref="A102:Q102"/>
    <mergeCell ref="A103:A104"/>
    <mergeCell ref="A392:Q392"/>
    <mergeCell ref="A393:A394"/>
    <mergeCell ref="B393:F393"/>
    <mergeCell ref="G393:H393"/>
    <mergeCell ref="I393:J393"/>
    <mergeCell ref="K393:L393"/>
    <mergeCell ref="M393:O393"/>
    <mergeCell ref="P393:P394"/>
    <mergeCell ref="Q393:Q394"/>
    <mergeCell ref="A143:Q143"/>
    <mergeCell ref="A144:A145"/>
    <mergeCell ref="B144:F144"/>
    <mergeCell ref="A349:Q349"/>
    <mergeCell ref="A350:A351"/>
    <mergeCell ref="B350:F350"/>
    <mergeCell ref="G350:H350"/>
    <mergeCell ref="I350:J350"/>
    <mergeCell ref="K350:L350"/>
    <mergeCell ref="M350:O350"/>
    <mergeCell ref="P350:P351"/>
    <mergeCell ref="Q350:Q351"/>
    <mergeCell ref="A309:Q309"/>
    <mergeCell ref="A310:A311"/>
    <mergeCell ref="B310:F310"/>
    <mergeCell ref="G310:H310"/>
    <mergeCell ref="I310:J310"/>
    <mergeCell ref="K310:L310"/>
    <mergeCell ref="M310:O310"/>
    <mergeCell ref="P310:P311"/>
    <mergeCell ref="Q310:Q311"/>
    <mergeCell ref="A3:Q3"/>
    <mergeCell ref="A4:A5"/>
    <mergeCell ref="B4:F4"/>
    <mergeCell ref="G4:H4"/>
    <mergeCell ref="I4:J4"/>
    <mergeCell ref="K4:L4"/>
    <mergeCell ref="M4:O4"/>
    <mergeCell ref="P4:P5"/>
    <mergeCell ref="Q4:Q5"/>
    <mergeCell ref="A60:Q60"/>
    <mergeCell ref="A61:A62"/>
    <mergeCell ref="B61:F61"/>
    <mergeCell ref="G61:H61"/>
    <mergeCell ref="I61:J61"/>
    <mergeCell ref="K61:L61"/>
    <mergeCell ref="M61:O61"/>
    <mergeCell ref="P61:P62"/>
    <mergeCell ref="Q61:Q62"/>
    <mergeCell ref="A18:Q18"/>
    <mergeCell ref="A19:A20"/>
    <mergeCell ref="B19:F19"/>
    <mergeCell ref="G19:H19"/>
    <mergeCell ref="I19:J19"/>
    <mergeCell ref="K19:L19"/>
    <mergeCell ref="M19:O19"/>
    <mergeCell ref="P19:P20"/>
    <mergeCell ref="Q19:Q20"/>
    <mergeCell ref="B103:F103"/>
    <mergeCell ref="G103:H103"/>
    <mergeCell ref="I103:J103"/>
    <mergeCell ref="K103:L103"/>
    <mergeCell ref="M103:O103"/>
    <mergeCell ref="P103:P104"/>
    <mergeCell ref="Q103:Q104"/>
    <mergeCell ref="A183:Q183"/>
    <mergeCell ref="A184:A185"/>
    <mergeCell ref="B184:F184"/>
    <mergeCell ref="G184:H184"/>
    <mergeCell ref="I184:J184"/>
    <mergeCell ref="K184:L184"/>
    <mergeCell ref="M184:O184"/>
    <mergeCell ref="G144:H144"/>
    <mergeCell ref="I144:J144"/>
    <mergeCell ref="K144:L144"/>
    <mergeCell ref="M144:O144"/>
    <mergeCell ref="P144:P145"/>
    <mergeCell ref="Q144:Q145"/>
    <mergeCell ref="P184:P185"/>
    <mergeCell ref="Q184:Q185"/>
    <mergeCell ref="A267:Q267"/>
    <mergeCell ref="A268:A269"/>
    <mergeCell ref="A5979:O5979"/>
    <mergeCell ref="A5980:A5981"/>
    <mergeCell ref="B5980:D5980"/>
    <mergeCell ref="E5980:F5980"/>
    <mergeCell ref="G5980:H5980"/>
    <mergeCell ref="J5980:L5980"/>
    <mergeCell ref="N5980:N5981"/>
    <mergeCell ref="O5980:O5981"/>
    <mergeCell ref="I268:J268"/>
    <mergeCell ref="K268:L268"/>
    <mergeCell ref="M268:O268"/>
    <mergeCell ref="P268:P269"/>
    <mergeCell ref="Q268:Q269"/>
    <mergeCell ref="A225:Q225"/>
    <mergeCell ref="A226:A227"/>
    <mergeCell ref="B226:F226"/>
    <mergeCell ref="G226:H226"/>
    <mergeCell ref="I226:J226"/>
    <mergeCell ref="K226:L226"/>
    <mergeCell ref="M226:O226"/>
    <mergeCell ref="P226:P227"/>
    <mergeCell ref="Q226:Q227"/>
    <mergeCell ref="B268:F268"/>
    <mergeCell ref="G268:H268"/>
    <mergeCell ref="A475:Q475"/>
    <mergeCell ref="A476:A477"/>
    <mergeCell ref="B476:F476"/>
    <mergeCell ref="G476:H476"/>
    <mergeCell ref="I476:J476"/>
    <mergeCell ref="K476:L47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Q245"/>
  <sheetViews>
    <sheetView topLeftCell="A228" workbookViewId="0">
      <selection activeCell="I234" sqref="I234:J234"/>
    </sheetView>
  </sheetViews>
  <sheetFormatPr defaultRowHeight="14.5" x14ac:dyDescent="0.35"/>
  <sheetData>
    <row r="2" spans="1:17" x14ac:dyDescent="0.35">
      <c r="A2" s="360"/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</row>
    <row r="3" spans="1:17" ht="19" thickBot="1" x14ac:dyDescent="0.5">
      <c r="A3" s="361" t="s">
        <v>222</v>
      </c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0"/>
      <c r="Q3" s="360"/>
    </row>
    <row r="4" spans="1:17" x14ac:dyDescent="0.35">
      <c r="A4" s="1458" t="s">
        <v>165</v>
      </c>
      <c r="B4" s="1545" t="s">
        <v>23</v>
      </c>
      <c r="C4" s="1546"/>
      <c r="D4" s="1547"/>
      <c r="E4" s="1545" t="s">
        <v>24</v>
      </c>
      <c r="F4" s="1547"/>
      <c r="G4" s="1545" t="s">
        <v>4</v>
      </c>
      <c r="H4" s="1547"/>
      <c r="I4" s="1550" t="s">
        <v>5</v>
      </c>
      <c r="J4" s="1551"/>
      <c r="K4" s="1556" t="s">
        <v>6</v>
      </c>
      <c r="L4" s="1557"/>
      <c r="M4" s="1558"/>
      <c r="N4" s="1559" t="s">
        <v>46</v>
      </c>
      <c r="O4" s="1560" t="s">
        <v>166</v>
      </c>
      <c r="P4" s="360"/>
      <c r="Q4" s="360"/>
    </row>
    <row r="5" spans="1:17" ht="39" x14ac:dyDescent="0.35">
      <c r="A5" s="1544"/>
      <c r="B5" s="362">
        <v>0.05</v>
      </c>
      <c r="C5" s="362">
        <v>0.1</v>
      </c>
      <c r="D5" s="362">
        <v>0.2</v>
      </c>
      <c r="E5" s="362" t="s">
        <v>9</v>
      </c>
      <c r="F5" s="362" t="s">
        <v>10</v>
      </c>
      <c r="G5" s="362" t="s">
        <v>9</v>
      </c>
      <c r="H5" s="362" t="s">
        <v>10</v>
      </c>
      <c r="I5" s="362" t="s">
        <v>11</v>
      </c>
      <c r="J5" s="362" t="s">
        <v>12</v>
      </c>
      <c r="K5" s="363" t="s">
        <v>13</v>
      </c>
      <c r="L5" s="363" t="s">
        <v>14</v>
      </c>
      <c r="M5" s="364" t="s">
        <v>167</v>
      </c>
      <c r="N5" s="1559"/>
      <c r="O5" s="1560"/>
      <c r="P5" s="360"/>
      <c r="Q5" s="360"/>
    </row>
    <row r="6" spans="1:17" x14ac:dyDescent="0.35">
      <c r="A6" s="365" t="s">
        <v>173</v>
      </c>
      <c r="B6" s="305">
        <v>30.735000000000003</v>
      </c>
      <c r="C6" s="305">
        <v>28.797500000000003</v>
      </c>
      <c r="D6" s="366">
        <v>0</v>
      </c>
      <c r="E6" s="305">
        <v>32.099999999999994</v>
      </c>
      <c r="F6" s="305">
        <v>20.875</v>
      </c>
      <c r="G6" s="305">
        <v>0</v>
      </c>
      <c r="H6" s="305">
        <v>0</v>
      </c>
      <c r="I6" s="305">
        <v>2.6875</v>
      </c>
      <c r="J6" s="305">
        <v>3.8187499999999996</v>
      </c>
      <c r="K6" s="305">
        <v>1.2450000000000001</v>
      </c>
      <c r="L6" s="367">
        <v>0.67571428571428582</v>
      </c>
      <c r="M6" s="305">
        <v>0.98499999999999999</v>
      </c>
      <c r="N6" s="365">
        <v>5.55</v>
      </c>
      <c r="O6" s="365">
        <v>37.4</v>
      </c>
      <c r="P6" s="360"/>
      <c r="Q6" s="360"/>
    </row>
    <row r="7" spans="1:17" x14ac:dyDescent="0.35">
      <c r="A7" s="365" t="s">
        <v>174</v>
      </c>
      <c r="B7" s="305">
        <v>29.412903225806449</v>
      </c>
      <c r="C7" s="305">
        <v>28.000000000000004</v>
      </c>
      <c r="D7" s="366">
        <v>0</v>
      </c>
      <c r="E7" s="305">
        <v>31.032258064516128</v>
      </c>
      <c r="F7" s="305">
        <v>20.554838709677416</v>
      </c>
      <c r="G7" s="305">
        <v>81.870967741935488</v>
      </c>
      <c r="H7" s="305">
        <v>53.225806451612904</v>
      </c>
      <c r="I7" s="305">
        <v>2.3903225806451616</v>
      </c>
      <c r="J7" s="367">
        <v>3.3764516129032254</v>
      </c>
      <c r="K7" s="305">
        <v>0.99516129032258061</v>
      </c>
      <c r="L7" s="305">
        <v>0.58096774193548395</v>
      </c>
      <c r="M7" s="305">
        <v>0.78806451612903228</v>
      </c>
      <c r="N7" s="365">
        <v>5.15</v>
      </c>
      <c r="O7" s="365">
        <v>198.1</v>
      </c>
      <c r="P7" s="360"/>
      <c r="Q7" s="360"/>
    </row>
    <row r="8" spans="1:17" x14ac:dyDescent="0.35">
      <c r="A8" s="365" t="s">
        <v>175</v>
      </c>
      <c r="B8" s="305">
        <v>31.892903225806453</v>
      </c>
      <c r="C8" s="305">
        <v>30.323225806451614</v>
      </c>
      <c r="D8" s="366">
        <v>0</v>
      </c>
      <c r="E8" s="305">
        <v>32.398064516129033</v>
      </c>
      <c r="F8" s="305">
        <v>22.274838709677418</v>
      </c>
      <c r="G8" s="305">
        <v>93.935483870967744</v>
      </c>
      <c r="H8" s="305">
        <v>56.322580645161288</v>
      </c>
      <c r="I8" s="305">
        <v>3.629032258064516</v>
      </c>
      <c r="J8" s="305">
        <v>3.8861290322580642</v>
      </c>
      <c r="K8" s="305">
        <v>1.1358064516129032</v>
      </c>
      <c r="L8" s="367">
        <v>0.62516129032258061</v>
      </c>
      <c r="M8" s="305">
        <v>0.88048387096774194</v>
      </c>
      <c r="N8" s="365">
        <v>4.58</v>
      </c>
      <c r="O8" s="365">
        <v>82</v>
      </c>
      <c r="P8" s="360"/>
      <c r="Q8" s="360"/>
    </row>
    <row r="9" spans="1:17" x14ac:dyDescent="0.35">
      <c r="A9" s="365" t="s">
        <v>176</v>
      </c>
      <c r="B9" s="305">
        <v>30.444333333333329</v>
      </c>
      <c r="C9" s="368">
        <v>29.096000000000004</v>
      </c>
      <c r="D9" s="366">
        <v>0</v>
      </c>
      <c r="E9" s="305">
        <v>33.01</v>
      </c>
      <c r="F9" s="305">
        <v>20.426666666666666</v>
      </c>
      <c r="G9" s="368">
        <v>94.966666666666669</v>
      </c>
      <c r="H9" s="368">
        <v>57.333333333333336</v>
      </c>
      <c r="I9" s="305">
        <v>3.7216666666666667</v>
      </c>
      <c r="J9" s="305">
        <v>2.0500000000000003</v>
      </c>
      <c r="K9" s="305">
        <v>1.179</v>
      </c>
      <c r="L9" s="305">
        <v>0.7496666666666667</v>
      </c>
      <c r="M9" s="99">
        <v>0.96433333333333338</v>
      </c>
      <c r="N9" s="365">
        <v>5.0999999999999996</v>
      </c>
      <c r="O9" s="365">
        <v>156</v>
      </c>
      <c r="P9" s="360"/>
      <c r="Q9" s="360"/>
    </row>
    <row r="10" spans="1:17" x14ac:dyDescent="0.35">
      <c r="A10" s="365" t="s">
        <v>177</v>
      </c>
      <c r="B10" s="305">
        <v>23.705806451612901</v>
      </c>
      <c r="C10" s="305">
        <v>22.289677419354838</v>
      </c>
      <c r="D10" s="366">
        <v>0</v>
      </c>
      <c r="E10" s="305">
        <v>25.283870967741933</v>
      </c>
      <c r="F10" s="305">
        <v>14.667741935483873</v>
      </c>
      <c r="G10" s="305">
        <v>70.41935483870968</v>
      </c>
      <c r="H10" s="305">
        <v>37.225806451612904</v>
      </c>
      <c r="I10" s="305">
        <v>3.347096774193548</v>
      </c>
      <c r="J10" s="305">
        <v>2.7806451612903227</v>
      </c>
      <c r="K10" s="305">
        <v>0.75161290322580643</v>
      </c>
      <c r="L10" s="305">
        <v>0.52935483870967748</v>
      </c>
      <c r="M10" s="305">
        <v>0.64048387096774184</v>
      </c>
      <c r="N10" s="305">
        <v>6.08</v>
      </c>
      <c r="O10" s="305">
        <v>82.5</v>
      </c>
      <c r="P10" s="360"/>
      <c r="Q10" s="360"/>
    </row>
    <row r="11" spans="1:17" x14ac:dyDescent="0.35">
      <c r="A11" s="365" t="s">
        <v>178</v>
      </c>
      <c r="B11" s="305">
        <v>31.673000000000002</v>
      </c>
      <c r="C11" s="305">
        <v>30.24666666666667</v>
      </c>
      <c r="D11" s="366">
        <v>0</v>
      </c>
      <c r="E11" s="305">
        <v>32.873333333333328</v>
      </c>
      <c r="F11" s="305">
        <v>19.066666666666666</v>
      </c>
      <c r="G11" s="305">
        <v>94.266666666666666</v>
      </c>
      <c r="H11" s="305">
        <v>48.866666666666667</v>
      </c>
      <c r="I11" s="305">
        <v>4.22</v>
      </c>
      <c r="J11" s="305">
        <v>5.1973333333333329</v>
      </c>
      <c r="K11" s="305">
        <v>1.2343333333333331</v>
      </c>
      <c r="L11" s="305">
        <v>0.65400000000000003</v>
      </c>
      <c r="M11" s="305">
        <v>0.94416666666666671</v>
      </c>
      <c r="N11" s="305">
        <v>7.36</v>
      </c>
      <c r="O11" s="305">
        <v>98.8</v>
      </c>
      <c r="P11" s="360"/>
      <c r="Q11" s="360"/>
    </row>
    <row r="12" spans="1:17" x14ac:dyDescent="0.35">
      <c r="A12" s="365" t="s">
        <v>179</v>
      </c>
      <c r="B12" s="305">
        <v>31.676129032258064</v>
      </c>
      <c r="C12" s="305">
        <v>30.171612903225803</v>
      </c>
      <c r="D12" s="366">
        <v>0</v>
      </c>
      <c r="E12" s="305">
        <v>35.032258064516128</v>
      </c>
      <c r="F12" s="305">
        <v>18.748387096774191</v>
      </c>
      <c r="G12" s="305">
        <v>94.548387096774192</v>
      </c>
      <c r="H12" s="305">
        <v>43.096774193548384</v>
      </c>
      <c r="I12" s="305">
        <v>4.9645161290322593</v>
      </c>
      <c r="J12" s="305">
        <v>5.4732258064516133</v>
      </c>
      <c r="K12" s="305">
        <v>1.0777419354838711</v>
      </c>
      <c r="L12" s="305">
        <v>0.68741935483870964</v>
      </c>
      <c r="M12" s="305">
        <v>0.88258064516129031</v>
      </c>
      <c r="N12" s="367">
        <v>8.17</v>
      </c>
      <c r="O12" s="367">
        <v>63.6</v>
      </c>
      <c r="P12" s="360"/>
      <c r="Q12" s="360"/>
    </row>
    <row r="13" spans="1:17" x14ac:dyDescent="0.35">
      <c r="A13" s="369" t="s">
        <v>16</v>
      </c>
      <c r="B13" s="305">
        <f>SUM(B6:B12)</f>
        <v>209.54007526881722</v>
      </c>
      <c r="C13" s="305">
        <f>SUM(C6:C12)</f>
        <v>198.92468279569891</v>
      </c>
      <c r="D13" s="366">
        <v>0</v>
      </c>
      <c r="E13" s="305">
        <f t="shared" ref="E13:O13" si="0">SUM(E6:E12)</f>
        <v>221.72978494623655</v>
      </c>
      <c r="F13" s="305">
        <f t="shared" si="0"/>
        <v>136.61413978494622</v>
      </c>
      <c r="G13" s="305">
        <f t="shared" si="0"/>
        <v>530.00752688172042</v>
      </c>
      <c r="H13" s="305">
        <f t="shared" si="0"/>
        <v>296.07096774193548</v>
      </c>
      <c r="I13" s="305">
        <f t="shared" si="0"/>
        <v>24.960134408602151</v>
      </c>
      <c r="J13" s="305">
        <f t="shared" si="0"/>
        <v>26.58253494623656</v>
      </c>
      <c r="K13" s="305">
        <f t="shared" si="0"/>
        <v>7.6186559139784951</v>
      </c>
      <c r="L13" s="305">
        <f t="shared" si="0"/>
        <v>4.5022841781874039</v>
      </c>
      <c r="M13" s="305">
        <f t="shared" si="0"/>
        <v>6.0851129032258067</v>
      </c>
      <c r="N13" s="367">
        <f t="shared" si="0"/>
        <v>41.99</v>
      </c>
      <c r="O13" s="367">
        <f t="shared" si="0"/>
        <v>718.4</v>
      </c>
      <c r="P13" s="360"/>
      <c r="Q13" s="360"/>
    </row>
    <row r="14" spans="1:17" x14ac:dyDescent="0.35">
      <c r="A14" s="369" t="s">
        <v>190</v>
      </c>
      <c r="B14" s="305">
        <f>AVERAGE(B6:B12)</f>
        <v>29.934296466973887</v>
      </c>
      <c r="C14" s="305">
        <f>AVERAGE(C6:C12)</f>
        <v>28.417811827956989</v>
      </c>
      <c r="D14" s="366">
        <v>0</v>
      </c>
      <c r="E14" s="305">
        <f t="shared" ref="E14:O14" si="1">AVERAGE(E6:E12)</f>
        <v>31.675683563748077</v>
      </c>
      <c r="F14" s="305">
        <f t="shared" si="1"/>
        <v>19.516305683563747</v>
      </c>
      <c r="G14" s="305">
        <f t="shared" si="1"/>
        <v>75.715360983102912</v>
      </c>
      <c r="H14" s="305">
        <f t="shared" si="1"/>
        <v>42.295852534562208</v>
      </c>
      <c r="I14" s="305">
        <f t="shared" si="1"/>
        <v>3.5657334869431643</v>
      </c>
      <c r="J14" s="305">
        <f t="shared" si="1"/>
        <v>3.7975049923195088</v>
      </c>
      <c r="K14" s="305">
        <f t="shared" si="1"/>
        <v>1.0883794162826421</v>
      </c>
      <c r="L14" s="305">
        <f t="shared" si="1"/>
        <v>0.64318345402677202</v>
      </c>
      <c r="M14" s="305">
        <f t="shared" si="1"/>
        <v>0.86930184331797233</v>
      </c>
      <c r="N14" s="367">
        <f t="shared" si="1"/>
        <v>5.9985714285714291</v>
      </c>
      <c r="O14" s="367">
        <f t="shared" si="1"/>
        <v>102.62857142857142</v>
      </c>
      <c r="P14" s="360"/>
      <c r="Q14" s="360"/>
    </row>
    <row r="15" spans="1:17" x14ac:dyDescent="0.35">
      <c r="A15" s="360"/>
      <c r="B15" s="360"/>
      <c r="C15" s="360"/>
      <c r="D15" s="360"/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</row>
    <row r="16" spans="1:17" x14ac:dyDescent="0.35">
      <c r="A16" s="360"/>
      <c r="B16" s="360"/>
      <c r="C16" s="360"/>
      <c r="D16" s="360"/>
      <c r="E16" s="360"/>
      <c r="F16" s="360"/>
      <c r="G16" s="360"/>
      <c r="H16" s="360"/>
      <c r="I16" s="360"/>
      <c r="J16" s="360"/>
      <c r="K16" s="360"/>
      <c r="L16" s="360"/>
      <c r="M16" s="360"/>
      <c r="N16" s="360"/>
      <c r="O16" s="360"/>
      <c r="P16" s="360"/>
      <c r="Q16" s="360"/>
    </row>
    <row r="17" spans="1:17" ht="19" thickBot="1" x14ac:dyDescent="0.5">
      <c r="A17" s="361" t="s">
        <v>223</v>
      </c>
      <c r="B17" s="361"/>
      <c r="C17" s="361"/>
      <c r="D17" s="361"/>
      <c r="E17" s="361"/>
      <c r="F17" s="361"/>
      <c r="G17" s="361"/>
      <c r="H17" s="361"/>
      <c r="I17" s="361"/>
      <c r="J17" s="361"/>
      <c r="K17" s="361"/>
      <c r="L17" s="361"/>
      <c r="M17" s="361"/>
      <c r="N17" s="361"/>
      <c r="O17" s="361"/>
      <c r="P17" s="360"/>
      <c r="Q17" s="360"/>
    </row>
    <row r="18" spans="1:17" x14ac:dyDescent="0.35">
      <c r="A18" s="1458" t="s">
        <v>165</v>
      </c>
      <c r="B18" s="1545" t="s">
        <v>23</v>
      </c>
      <c r="C18" s="1546"/>
      <c r="D18" s="1547"/>
      <c r="E18" s="1545" t="s">
        <v>24</v>
      </c>
      <c r="F18" s="1547"/>
      <c r="G18" s="1545" t="s">
        <v>4</v>
      </c>
      <c r="H18" s="1547"/>
      <c r="I18" s="1550" t="s">
        <v>5</v>
      </c>
      <c r="J18" s="1551"/>
      <c r="K18" s="1556" t="s">
        <v>6</v>
      </c>
      <c r="L18" s="1557"/>
      <c r="M18" s="1558"/>
      <c r="N18" s="1559" t="s">
        <v>46</v>
      </c>
      <c r="O18" s="1560" t="s">
        <v>166</v>
      </c>
      <c r="P18" s="360"/>
      <c r="Q18" s="360"/>
    </row>
    <row r="19" spans="1:17" ht="39" x14ac:dyDescent="0.35">
      <c r="A19" s="1544"/>
      <c r="B19" s="362">
        <v>0.05</v>
      </c>
      <c r="C19" s="362">
        <v>0.1</v>
      </c>
      <c r="D19" s="362">
        <v>0.2</v>
      </c>
      <c r="E19" s="362" t="s">
        <v>9</v>
      </c>
      <c r="F19" s="362" t="s">
        <v>10</v>
      </c>
      <c r="G19" s="362" t="s">
        <v>9</v>
      </c>
      <c r="H19" s="362" t="s">
        <v>10</v>
      </c>
      <c r="I19" s="362" t="s">
        <v>11</v>
      </c>
      <c r="J19" s="362" t="s">
        <v>12</v>
      </c>
      <c r="K19" s="363" t="s">
        <v>13</v>
      </c>
      <c r="L19" s="363" t="s">
        <v>14</v>
      </c>
      <c r="M19" s="364" t="s">
        <v>167</v>
      </c>
      <c r="N19" s="1559"/>
      <c r="O19" s="1560"/>
      <c r="P19" s="360"/>
      <c r="Q19" s="360"/>
    </row>
    <row r="20" spans="1:17" x14ac:dyDescent="0.35">
      <c r="A20" s="365" t="s">
        <v>168</v>
      </c>
      <c r="B20" s="367">
        <v>32.034838709677423</v>
      </c>
      <c r="C20" s="367">
        <v>30.236129032258066</v>
      </c>
      <c r="D20" s="305">
        <v>0</v>
      </c>
      <c r="E20" s="367">
        <v>37.096774193548384</v>
      </c>
      <c r="F20" s="367">
        <v>17.948387096774198</v>
      </c>
      <c r="G20" s="367">
        <v>86.612903225806448</v>
      </c>
      <c r="H20" s="367">
        <v>33.548387096774192</v>
      </c>
      <c r="I20" s="367">
        <v>6.6580645161290324</v>
      </c>
      <c r="J20" s="367">
        <v>6.3838709677419363</v>
      </c>
      <c r="K20" s="367">
        <v>1.1200000000000001</v>
      </c>
      <c r="L20" s="367">
        <v>0.793548387096774</v>
      </c>
      <c r="M20" s="305">
        <f>AVERAGE(K20:L20)</f>
        <v>0.95677419354838711</v>
      </c>
      <c r="N20" s="365">
        <v>5.46</v>
      </c>
      <c r="O20" s="305">
        <v>48.7</v>
      </c>
      <c r="P20" s="360"/>
      <c r="Q20" s="360"/>
    </row>
    <row r="21" spans="1:17" x14ac:dyDescent="0.35">
      <c r="A21" s="365" t="s">
        <v>169</v>
      </c>
      <c r="B21" s="99">
        <v>32.967142857142854</v>
      </c>
      <c r="C21" s="99">
        <v>30.944285714285716</v>
      </c>
      <c r="D21" s="305">
        <v>0</v>
      </c>
      <c r="E21" s="99">
        <v>38.800000000000004</v>
      </c>
      <c r="F21" s="99">
        <v>19.307142857142857</v>
      </c>
      <c r="G21" s="99">
        <v>78.25</v>
      </c>
      <c r="H21" s="99">
        <v>27.107142857142858</v>
      </c>
      <c r="I21" s="99">
        <v>8.3857142857142861</v>
      </c>
      <c r="J21" s="99">
        <v>8.9299999999999979</v>
      </c>
      <c r="K21" s="99">
        <v>1.3739285714285714</v>
      </c>
      <c r="L21" s="367">
        <v>0.89892857142857152</v>
      </c>
      <c r="M21" s="305">
        <f>AVERAGE(K21:L21)</f>
        <v>1.1364285714285716</v>
      </c>
      <c r="N21" s="365">
        <v>7.55</v>
      </c>
      <c r="O21" s="305">
        <v>33.700000000000003</v>
      </c>
      <c r="P21" s="360"/>
      <c r="Q21" s="360"/>
    </row>
    <row r="22" spans="1:17" x14ac:dyDescent="0.35">
      <c r="A22" s="365" t="s">
        <v>170</v>
      </c>
      <c r="B22" s="305">
        <v>31.431290322580644</v>
      </c>
      <c r="C22" s="305">
        <v>30.539354838709677</v>
      </c>
      <c r="D22" s="305">
        <v>0</v>
      </c>
      <c r="E22" s="305">
        <v>37.245161290322585</v>
      </c>
      <c r="F22" s="305">
        <v>21.619354838709679</v>
      </c>
      <c r="G22" s="305">
        <v>84.064516129032256</v>
      </c>
      <c r="H22" s="305">
        <v>38.225806451612904</v>
      </c>
      <c r="I22" s="305">
        <v>5.7032258064516137</v>
      </c>
      <c r="J22" s="305">
        <v>6.3670967741935485</v>
      </c>
      <c r="K22" s="305">
        <v>1.7993548387096776</v>
      </c>
      <c r="L22" s="367">
        <v>1.2670967741935482</v>
      </c>
      <c r="M22" s="367">
        <f>AVERAGE(K22:L22)</f>
        <v>1.5332258064516129</v>
      </c>
      <c r="N22" s="365">
        <v>5.16</v>
      </c>
      <c r="O22" s="305">
        <v>93.6</v>
      </c>
      <c r="P22" s="360"/>
      <c r="Q22" s="360"/>
    </row>
    <row r="23" spans="1:17" x14ac:dyDescent="0.35">
      <c r="A23" s="365" t="s">
        <v>171</v>
      </c>
      <c r="B23" s="305">
        <v>30.781999999999996</v>
      </c>
      <c r="C23" s="305">
        <v>29.921333333333333</v>
      </c>
      <c r="D23" s="305">
        <v>0</v>
      </c>
      <c r="E23" s="305">
        <v>33.393333333333331</v>
      </c>
      <c r="F23" s="305">
        <v>20.680000000000003</v>
      </c>
      <c r="G23" s="305">
        <v>93.86666666666666</v>
      </c>
      <c r="H23" s="305">
        <v>57.333333333333336</v>
      </c>
      <c r="I23" s="305">
        <v>2.9</v>
      </c>
      <c r="J23" s="305">
        <v>5.129999999999999</v>
      </c>
      <c r="K23" s="305">
        <v>1.4063333333333332</v>
      </c>
      <c r="L23" s="305">
        <v>0.95833333333333337</v>
      </c>
      <c r="M23" s="305">
        <f>AVERAGE(I23:J23)</f>
        <v>4.0149999999999997</v>
      </c>
      <c r="N23" s="367"/>
      <c r="O23" s="305">
        <v>263.8</v>
      </c>
      <c r="P23" s="360"/>
      <c r="Q23" s="360"/>
    </row>
    <row r="24" spans="1:17" x14ac:dyDescent="0.35">
      <c r="A24" s="365" t="s">
        <v>172</v>
      </c>
      <c r="B24" s="305">
        <v>32.593870967741935</v>
      </c>
      <c r="C24" s="305">
        <v>31.327741935483868</v>
      </c>
      <c r="D24" s="305">
        <v>0</v>
      </c>
      <c r="E24" s="305">
        <v>32.722580645161287</v>
      </c>
      <c r="F24" s="305">
        <v>20.78709677419355</v>
      </c>
      <c r="G24" s="305">
        <v>94.483870967741936</v>
      </c>
      <c r="H24" s="305">
        <v>55.645161290322584</v>
      </c>
      <c r="I24" s="305">
        <v>2.9225806451612906</v>
      </c>
      <c r="J24" s="305">
        <v>5.8125806451612902</v>
      </c>
      <c r="K24" s="305">
        <v>1.3493548387096774</v>
      </c>
      <c r="L24" s="305">
        <v>0.62483870967741939</v>
      </c>
      <c r="M24" s="367">
        <f>AVERAGE(I24:J24)</f>
        <v>4.36758064516129</v>
      </c>
      <c r="N24" s="367">
        <v>7.05</v>
      </c>
      <c r="O24" s="367">
        <v>41.5</v>
      </c>
      <c r="P24" s="360"/>
      <c r="Q24" s="360"/>
    </row>
    <row r="25" spans="1:17" x14ac:dyDescent="0.35">
      <c r="A25" s="365" t="s">
        <v>173</v>
      </c>
      <c r="B25" s="305">
        <v>30.634000000000004</v>
      </c>
      <c r="C25" s="305">
        <v>29.910666666666664</v>
      </c>
      <c r="D25" s="305"/>
      <c r="E25" s="305">
        <v>33.333333333333336</v>
      </c>
      <c r="F25" s="305">
        <v>20.58</v>
      </c>
      <c r="G25" s="305">
        <v>92.266666666666666</v>
      </c>
      <c r="H25" s="305">
        <v>48.2</v>
      </c>
      <c r="I25" s="305">
        <v>3.4366666666666665</v>
      </c>
      <c r="J25" s="305">
        <v>5.0313333333333334</v>
      </c>
      <c r="K25" s="305">
        <v>1.2743333333333335</v>
      </c>
      <c r="L25" s="367">
        <v>0.68033333333333323</v>
      </c>
      <c r="M25" s="305">
        <f>AVERAGE(K25:L25)</f>
        <v>0.97733333333333339</v>
      </c>
      <c r="N25" s="365">
        <v>6.07</v>
      </c>
      <c r="O25" s="365">
        <v>63.699999999999989</v>
      </c>
      <c r="P25" s="360"/>
      <c r="Q25" s="360"/>
    </row>
    <row r="26" spans="1:17" x14ac:dyDescent="0.35">
      <c r="A26" s="365" t="s">
        <v>174</v>
      </c>
      <c r="B26" s="305">
        <v>30.627096774193546</v>
      </c>
      <c r="C26" s="305">
        <v>28.921290322580649</v>
      </c>
      <c r="D26" s="305">
        <v>0</v>
      </c>
      <c r="E26" s="305">
        <v>33.63225806451613</v>
      </c>
      <c r="F26" s="305">
        <v>20.451612903225808</v>
      </c>
      <c r="G26" s="305">
        <v>89.290322580645167</v>
      </c>
      <c r="H26" s="305">
        <v>44.87096774193548</v>
      </c>
      <c r="I26" s="305">
        <v>4.4258064516129032</v>
      </c>
      <c r="J26" s="367">
        <v>6.0058064516129033</v>
      </c>
      <c r="K26" s="305">
        <v>1.5477419354838708</v>
      </c>
      <c r="L26" s="305">
        <v>0.90903225806451615</v>
      </c>
      <c r="M26" s="305">
        <f>AVERAGE(K26:L26)</f>
        <v>1.2283870967741934</v>
      </c>
      <c r="N26" s="365">
        <v>3.52</v>
      </c>
      <c r="O26" s="365">
        <v>53</v>
      </c>
      <c r="P26" s="360"/>
      <c r="Q26" s="360"/>
    </row>
    <row r="27" spans="1:17" x14ac:dyDescent="0.35">
      <c r="A27" s="365" t="s">
        <v>175</v>
      </c>
      <c r="B27" s="305">
        <v>30.818064516129038</v>
      </c>
      <c r="C27" s="305">
        <v>29.651612903225807</v>
      </c>
      <c r="D27" s="305">
        <v>0</v>
      </c>
      <c r="E27" s="305">
        <v>34.20645161290323</v>
      </c>
      <c r="F27" s="305">
        <v>20.754838709677422</v>
      </c>
      <c r="G27" s="305">
        <v>85.935483870967744</v>
      </c>
      <c r="H27" s="305">
        <v>38.225806451612904</v>
      </c>
      <c r="I27" s="305">
        <v>5.2774193548387096</v>
      </c>
      <c r="J27" s="305">
        <v>6.5677419354838706</v>
      </c>
      <c r="K27" s="305">
        <v>1.6006451612903225</v>
      </c>
      <c r="L27" s="367">
        <v>1.0209677419354839</v>
      </c>
      <c r="M27" s="305">
        <f>AVERAGE(K27:L27)</f>
        <v>1.3108064516129032</v>
      </c>
      <c r="N27" s="365">
        <v>4.3899999999999997</v>
      </c>
      <c r="O27" s="365">
        <v>31.799999999999997</v>
      </c>
      <c r="P27" s="360"/>
      <c r="Q27" s="360"/>
    </row>
    <row r="28" spans="1:17" x14ac:dyDescent="0.35">
      <c r="A28" s="365" t="s">
        <v>176</v>
      </c>
      <c r="B28" s="305">
        <v>31.294666666666664</v>
      </c>
      <c r="C28" s="368">
        <v>30.345333333333333</v>
      </c>
      <c r="D28" s="305">
        <v>0</v>
      </c>
      <c r="E28" s="305">
        <v>34.1</v>
      </c>
      <c r="F28" s="305">
        <v>20.973333333333333</v>
      </c>
      <c r="G28" s="368">
        <v>91.8</v>
      </c>
      <c r="H28" s="368">
        <v>47.766666666666666</v>
      </c>
      <c r="I28" s="305">
        <v>3.7833333333333328</v>
      </c>
      <c r="J28" s="305">
        <v>5.8386666666666667</v>
      </c>
      <c r="K28" s="305">
        <v>1.542</v>
      </c>
      <c r="L28" s="305">
        <v>1.2573333333333332</v>
      </c>
      <c r="M28" s="99">
        <v>0</v>
      </c>
      <c r="N28" s="365">
        <v>8.0500000000000007</v>
      </c>
      <c r="O28" s="365">
        <v>170.1</v>
      </c>
      <c r="P28" s="360"/>
      <c r="Q28" s="360"/>
    </row>
    <row r="29" spans="1:17" x14ac:dyDescent="0.35">
      <c r="A29" s="365" t="s">
        <v>177</v>
      </c>
      <c r="B29" s="305">
        <v>31.090322580645161</v>
      </c>
      <c r="C29" s="305">
        <v>30.536774193548389</v>
      </c>
      <c r="D29" s="305">
        <v>0</v>
      </c>
      <c r="E29" s="305">
        <v>34.438709677419354</v>
      </c>
      <c r="F29" s="305">
        <v>20.845161290322583</v>
      </c>
      <c r="G29" s="305">
        <v>89.064516129032256</v>
      </c>
      <c r="H29" s="305">
        <v>45.354838709677416</v>
      </c>
      <c r="I29" s="305">
        <v>4.1709677419354838</v>
      </c>
      <c r="J29" s="305">
        <v>6.4787096774193538</v>
      </c>
      <c r="K29" s="305">
        <v>1.6451612903225807</v>
      </c>
      <c r="L29" s="305">
        <v>1.1245161290322581</v>
      </c>
      <c r="M29" s="305">
        <v>1.38</v>
      </c>
      <c r="N29" s="305">
        <v>6.28</v>
      </c>
      <c r="O29" s="305">
        <v>68.7</v>
      </c>
      <c r="P29" s="360"/>
      <c r="Q29" s="360"/>
    </row>
    <row r="30" spans="1:17" x14ac:dyDescent="0.35">
      <c r="A30" s="365" t="s">
        <v>178</v>
      </c>
      <c r="B30" s="305">
        <v>30.519354838709681</v>
      </c>
      <c r="C30" s="305">
        <v>29.963548387096775</v>
      </c>
      <c r="D30" s="305">
        <v>0</v>
      </c>
      <c r="E30" s="305">
        <v>33.970967741935489</v>
      </c>
      <c r="F30" s="305">
        <v>26.4</v>
      </c>
      <c r="G30" s="305">
        <v>94.516129032258064</v>
      </c>
      <c r="H30" s="305">
        <v>48.483870967741936</v>
      </c>
      <c r="I30" s="305">
        <v>3.1870967741935488</v>
      </c>
      <c r="J30" s="305">
        <v>5.8016129032258075</v>
      </c>
      <c r="K30" s="305">
        <v>1.5267741935483869</v>
      </c>
      <c r="L30" s="305">
        <v>0.87387096774193551</v>
      </c>
      <c r="M30" s="305">
        <f>AVERAGE(K30:L30)</f>
        <v>1.2003225806451612</v>
      </c>
      <c r="N30" s="305">
        <v>4.4400000000000004</v>
      </c>
      <c r="O30" s="305">
        <v>120.6</v>
      </c>
      <c r="P30" s="360"/>
      <c r="Q30" s="360"/>
    </row>
    <row r="31" spans="1:17" x14ac:dyDescent="0.35">
      <c r="A31" s="365" t="s">
        <v>179</v>
      </c>
      <c r="B31" s="305">
        <v>34.180645161290329</v>
      </c>
      <c r="C31" s="305">
        <v>30.225806451612904</v>
      </c>
      <c r="D31" s="305">
        <v>0</v>
      </c>
      <c r="E31" s="305">
        <v>36.393548387096779</v>
      </c>
      <c r="F31" s="305">
        <v>27.799999999999997</v>
      </c>
      <c r="G31" s="305">
        <v>83.161290322580641</v>
      </c>
      <c r="H31" s="305">
        <v>32.967741935483872</v>
      </c>
      <c r="I31" s="305">
        <v>5.870967741935484</v>
      </c>
      <c r="J31" s="305">
        <v>8.7270967741935479</v>
      </c>
      <c r="K31" s="305">
        <v>1.6829032258064516</v>
      </c>
      <c r="L31" s="305">
        <v>0.75419354838709673</v>
      </c>
      <c r="M31" s="305">
        <f>AVERAGE(K31:L31)</f>
        <v>1.2185483870967742</v>
      </c>
      <c r="N31" s="367">
        <v>6.35</v>
      </c>
      <c r="O31" s="367">
        <v>0</v>
      </c>
      <c r="P31" s="360"/>
      <c r="Q31" s="360"/>
    </row>
    <row r="32" spans="1:17" x14ac:dyDescent="0.35">
      <c r="A32" s="369" t="s">
        <v>16</v>
      </c>
      <c r="B32" s="370">
        <f t="shared" ref="B32:O32" si="2">SUM(B20:B31)</f>
        <v>378.97329339477722</v>
      </c>
      <c r="C32" s="370">
        <f t="shared" si="2"/>
        <v>362.52387711213521</v>
      </c>
      <c r="D32" s="370">
        <f t="shared" si="2"/>
        <v>0</v>
      </c>
      <c r="E32" s="370">
        <f t="shared" si="2"/>
        <v>419.33311827956993</v>
      </c>
      <c r="F32" s="370">
        <f t="shared" si="2"/>
        <v>258.14692780337941</v>
      </c>
      <c r="G32" s="370">
        <f t="shared" si="2"/>
        <v>1063.3123655913978</v>
      </c>
      <c r="H32" s="370">
        <f t="shared" si="2"/>
        <v>517.72972350230418</v>
      </c>
      <c r="I32" s="370">
        <f t="shared" si="2"/>
        <v>56.721843317972358</v>
      </c>
      <c r="J32" s="370">
        <f t="shared" si="2"/>
        <v>77.074516129032276</v>
      </c>
      <c r="K32" s="370">
        <f t="shared" si="2"/>
        <v>17.868530721966206</v>
      </c>
      <c r="L32" s="370">
        <f t="shared" si="2"/>
        <v>11.162993087557602</v>
      </c>
      <c r="M32" s="370">
        <f t="shared" si="2"/>
        <v>19.324407066052228</v>
      </c>
      <c r="N32" s="370">
        <f t="shared" si="2"/>
        <v>64.319999999999993</v>
      </c>
      <c r="O32" s="370">
        <f t="shared" si="2"/>
        <v>989.2</v>
      </c>
      <c r="P32" s="360"/>
      <c r="Q32" s="360"/>
    </row>
    <row r="33" spans="1:17" x14ac:dyDescent="0.35">
      <c r="A33" s="369" t="s">
        <v>190</v>
      </c>
      <c r="B33" s="371">
        <f t="shared" ref="B33:O33" si="3">AVERAGE(B20:B31)</f>
        <v>31.581107782898101</v>
      </c>
      <c r="C33" s="371">
        <f t="shared" si="3"/>
        <v>30.210323092677935</v>
      </c>
      <c r="D33" s="371">
        <f t="shared" si="3"/>
        <v>0</v>
      </c>
      <c r="E33" s="371">
        <f t="shared" si="3"/>
        <v>34.944426523297494</v>
      </c>
      <c r="F33" s="371">
        <f t="shared" si="3"/>
        <v>21.512243983614951</v>
      </c>
      <c r="G33" s="371">
        <f t="shared" si="3"/>
        <v>88.609363799283145</v>
      </c>
      <c r="H33" s="371">
        <f t="shared" si="3"/>
        <v>43.144143625192015</v>
      </c>
      <c r="I33" s="371">
        <f t="shared" si="3"/>
        <v>4.7268202764976968</v>
      </c>
      <c r="J33" s="371">
        <f t="shared" si="3"/>
        <v>6.4228763440860233</v>
      </c>
      <c r="K33" s="371">
        <f t="shared" si="3"/>
        <v>1.4890442268305171</v>
      </c>
      <c r="L33" s="371">
        <f t="shared" si="3"/>
        <v>0.93024942396313348</v>
      </c>
      <c r="M33" s="371">
        <f t="shared" si="3"/>
        <v>1.6103672555043522</v>
      </c>
      <c r="N33" s="371">
        <f t="shared" si="3"/>
        <v>5.8472727272727267</v>
      </c>
      <c r="O33" s="371">
        <f t="shared" si="3"/>
        <v>82.433333333333337</v>
      </c>
      <c r="P33" s="360"/>
      <c r="Q33" s="360"/>
    </row>
    <row r="34" spans="1:17" x14ac:dyDescent="0.35">
      <c r="A34" s="360"/>
      <c r="B34" s="360"/>
      <c r="C34" s="360"/>
      <c r="D34" s="360"/>
      <c r="E34" s="360"/>
      <c r="F34" s="360"/>
      <c r="G34" s="360"/>
      <c r="H34" s="360"/>
      <c r="I34" s="360"/>
      <c r="J34" s="360"/>
      <c r="K34" s="360"/>
      <c r="L34" s="360"/>
      <c r="M34" s="360"/>
      <c r="N34" s="360"/>
      <c r="O34" s="360"/>
      <c r="P34" s="360"/>
      <c r="Q34" s="360"/>
    </row>
    <row r="35" spans="1:17" x14ac:dyDescent="0.35">
      <c r="A35" s="360"/>
      <c r="B35" s="360"/>
      <c r="C35" s="360"/>
      <c r="D35" s="360"/>
      <c r="E35" s="360"/>
      <c r="F35" s="360"/>
      <c r="G35" s="360"/>
      <c r="H35" s="360"/>
      <c r="I35" s="360"/>
      <c r="J35" s="360"/>
      <c r="K35" s="360"/>
      <c r="L35" s="360"/>
      <c r="M35" s="360"/>
      <c r="N35" s="360"/>
      <c r="O35" s="360"/>
      <c r="P35" s="360"/>
      <c r="Q35" s="360"/>
    </row>
    <row r="36" spans="1:17" x14ac:dyDescent="0.35">
      <c r="A36" s="360"/>
      <c r="B36" s="360"/>
      <c r="C36" s="360"/>
      <c r="D36" s="360"/>
      <c r="E36" s="360"/>
      <c r="F36" s="360"/>
      <c r="G36" s="360"/>
      <c r="H36" s="360"/>
      <c r="I36" s="360"/>
      <c r="J36" s="360"/>
      <c r="K36" s="360"/>
      <c r="L36" s="360"/>
      <c r="M36" s="360"/>
      <c r="N36" s="360"/>
      <c r="O36" s="360"/>
      <c r="P36" s="360"/>
      <c r="Q36" s="360"/>
    </row>
    <row r="37" spans="1:17" ht="19" thickBot="1" x14ac:dyDescent="0.5">
      <c r="A37" s="361" t="s">
        <v>224</v>
      </c>
      <c r="B37" s="361"/>
      <c r="C37" s="361"/>
      <c r="D37" s="361"/>
      <c r="E37" s="361"/>
      <c r="F37" s="361"/>
      <c r="G37" s="361"/>
      <c r="H37" s="361"/>
      <c r="I37" s="361"/>
      <c r="J37" s="361"/>
      <c r="K37" s="361"/>
      <c r="L37" s="361"/>
      <c r="M37" s="361"/>
      <c r="N37" s="361"/>
      <c r="O37" s="361"/>
      <c r="P37" s="360"/>
      <c r="Q37" s="360"/>
    </row>
    <row r="38" spans="1:17" x14ac:dyDescent="0.35">
      <c r="A38" s="1458" t="s">
        <v>165</v>
      </c>
      <c r="B38" s="1545" t="s">
        <v>23</v>
      </c>
      <c r="C38" s="1546"/>
      <c r="D38" s="1547"/>
      <c r="E38" s="1545" t="s">
        <v>24</v>
      </c>
      <c r="F38" s="1547"/>
      <c r="G38" s="1545" t="s">
        <v>4</v>
      </c>
      <c r="H38" s="1547"/>
      <c r="I38" s="1550" t="s">
        <v>5</v>
      </c>
      <c r="J38" s="1551"/>
      <c r="K38" s="1556" t="s">
        <v>6</v>
      </c>
      <c r="L38" s="1557"/>
      <c r="M38" s="1558"/>
      <c r="N38" s="1552" t="s">
        <v>46</v>
      </c>
      <c r="O38" s="1554" t="s">
        <v>166</v>
      </c>
      <c r="P38" s="360"/>
      <c r="Q38" s="360"/>
    </row>
    <row r="39" spans="1:17" ht="39" x14ac:dyDescent="0.35">
      <c r="A39" s="1544"/>
      <c r="B39" s="362">
        <v>0.05</v>
      </c>
      <c r="C39" s="362">
        <v>0.1</v>
      </c>
      <c r="D39" s="362">
        <v>0.2</v>
      </c>
      <c r="E39" s="362" t="s">
        <v>9</v>
      </c>
      <c r="F39" s="362" t="s">
        <v>10</v>
      </c>
      <c r="G39" s="362" t="s">
        <v>9</v>
      </c>
      <c r="H39" s="362" t="s">
        <v>10</v>
      </c>
      <c r="I39" s="362" t="s">
        <v>11</v>
      </c>
      <c r="J39" s="362" t="s">
        <v>12</v>
      </c>
      <c r="K39" s="363" t="s">
        <v>13</v>
      </c>
      <c r="L39" s="363" t="s">
        <v>14</v>
      </c>
      <c r="M39" s="364" t="s">
        <v>167</v>
      </c>
      <c r="N39" s="1553"/>
      <c r="O39" s="1555"/>
      <c r="P39" s="360"/>
      <c r="Q39" s="360"/>
    </row>
    <row r="40" spans="1:17" x14ac:dyDescent="0.35">
      <c r="A40" s="365" t="s">
        <v>168</v>
      </c>
      <c r="B40" s="367">
        <v>37.558709677419358</v>
      </c>
      <c r="C40" s="367">
        <v>32.002580645161288</v>
      </c>
      <c r="D40" s="305">
        <v>0</v>
      </c>
      <c r="E40" s="367">
        <v>38.683870967741939</v>
      </c>
      <c r="F40" s="367">
        <v>20.874193548387098</v>
      </c>
      <c r="G40" s="367">
        <v>67.064516129032256</v>
      </c>
      <c r="H40" s="367">
        <v>26.612903225806452</v>
      </c>
      <c r="I40" s="367">
        <v>7.6096774193548375</v>
      </c>
      <c r="J40" s="367">
        <v>10.231612903225805</v>
      </c>
      <c r="K40" s="367">
        <v>1.6887096774193546</v>
      </c>
      <c r="L40" s="367">
        <v>0.92709677419354841</v>
      </c>
      <c r="M40" s="305">
        <f t="shared" ref="M40:M51" si="4">AVERAGE(K40:L40)</f>
        <v>1.3079032258064516</v>
      </c>
      <c r="N40" s="367">
        <v>8.4700000000000006</v>
      </c>
      <c r="O40" s="367">
        <v>1</v>
      </c>
      <c r="P40" s="360"/>
      <c r="Q40" s="360"/>
    </row>
    <row r="41" spans="1:17" ht="15" thickBot="1" x14ac:dyDescent="0.4">
      <c r="A41" s="365" t="s">
        <v>169</v>
      </c>
      <c r="B41" s="99">
        <v>36.067142857142862</v>
      </c>
      <c r="C41" s="99">
        <v>30.90285714285714</v>
      </c>
      <c r="D41" s="305">
        <v>0</v>
      </c>
      <c r="E41" s="99">
        <v>38.471428571428575</v>
      </c>
      <c r="F41" s="99">
        <v>21.721428571428572</v>
      </c>
      <c r="G41" s="99">
        <v>62.928571428571431</v>
      </c>
      <c r="H41" s="99">
        <v>26.5</v>
      </c>
      <c r="I41" s="99">
        <v>7.9607142857142863</v>
      </c>
      <c r="J41" s="99">
        <v>9.6650000000000009</v>
      </c>
      <c r="K41" s="99">
        <v>1.9053571428571427</v>
      </c>
      <c r="L41" s="99">
        <v>1.1267857142857143</v>
      </c>
      <c r="M41" s="305">
        <f t="shared" si="4"/>
        <v>1.5160714285714285</v>
      </c>
      <c r="N41" s="367">
        <v>6.02</v>
      </c>
      <c r="O41" s="367">
        <v>4</v>
      </c>
      <c r="P41" s="360"/>
      <c r="Q41" s="360"/>
    </row>
    <row r="42" spans="1:17" ht="15" thickBot="1" x14ac:dyDescent="0.4">
      <c r="A42" s="365" t="s">
        <v>170</v>
      </c>
      <c r="B42" s="372">
        <v>35.137419354838713</v>
      </c>
      <c r="C42" s="372">
        <v>32.104516129032255</v>
      </c>
      <c r="D42" s="305">
        <v>0</v>
      </c>
      <c r="E42" s="373">
        <v>38.161290322580648</v>
      </c>
      <c r="F42" s="373">
        <v>22.116129032258062</v>
      </c>
      <c r="G42" s="373">
        <v>76.225806451612897</v>
      </c>
      <c r="H42" s="373">
        <v>33.516129032258064</v>
      </c>
      <c r="I42" s="373">
        <v>5.9806451612903215</v>
      </c>
      <c r="J42" s="373">
        <v>8.6896774193548403</v>
      </c>
      <c r="K42" s="373">
        <v>1.8683870967741936</v>
      </c>
      <c r="L42" s="373">
        <v>1.6519354838709677</v>
      </c>
      <c r="M42" s="373">
        <f t="shared" si="4"/>
        <v>1.7601612903225807</v>
      </c>
      <c r="N42" s="367">
        <v>8.1999999999999993</v>
      </c>
      <c r="O42" s="367">
        <v>131</v>
      </c>
      <c r="P42" s="360"/>
      <c r="Q42" s="360"/>
    </row>
    <row r="43" spans="1:17" x14ac:dyDescent="0.35">
      <c r="A43" s="365" t="s">
        <v>171</v>
      </c>
      <c r="B43" s="305">
        <v>31.601199999999999</v>
      </c>
      <c r="C43" s="305">
        <v>30.558800000000002</v>
      </c>
      <c r="D43" s="305">
        <v>0</v>
      </c>
      <c r="E43" s="305">
        <v>34.72</v>
      </c>
      <c r="F43" s="305">
        <v>21.304000000000002</v>
      </c>
      <c r="G43" s="305">
        <v>92.2</v>
      </c>
      <c r="H43" s="305">
        <v>48.08</v>
      </c>
      <c r="I43" s="305">
        <v>1.4883999999999997</v>
      </c>
      <c r="J43" s="305">
        <v>6.5427999999999997</v>
      </c>
      <c r="K43" s="305">
        <v>1.4883999999999997</v>
      </c>
      <c r="L43" s="305">
        <v>1.26</v>
      </c>
      <c r="M43" s="305">
        <f t="shared" si="4"/>
        <v>1.3741999999999999</v>
      </c>
      <c r="N43" s="367">
        <v>7.56</v>
      </c>
      <c r="O43" s="305">
        <v>137.4</v>
      </c>
      <c r="P43" s="360"/>
      <c r="Q43" s="360"/>
    </row>
    <row r="44" spans="1:17" x14ac:dyDescent="0.35">
      <c r="A44" s="365" t="s">
        <v>172</v>
      </c>
      <c r="B44" s="305">
        <v>32.447741935483876</v>
      </c>
      <c r="C44" s="305">
        <v>31.283870967741933</v>
      </c>
      <c r="D44" s="305">
        <v>0</v>
      </c>
      <c r="E44" s="305">
        <v>33.716129032258067</v>
      </c>
      <c r="F44" s="305">
        <v>21.432258064516127</v>
      </c>
      <c r="G44" s="305">
        <v>94.387096774193552</v>
      </c>
      <c r="H44" s="305">
        <v>53.838709677419352</v>
      </c>
      <c r="I44" s="305">
        <v>2.4870967741935481</v>
      </c>
      <c r="J44" s="305">
        <v>6.1790322580645167</v>
      </c>
      <c r="K44" s="305">
        <v>1.2406451612903227</v>
      </c>
      <c r="L44" s="305">
        <v>0.91741935483870973</v>
      </c>
      <c r="M44" s="305">
        <f t="shared" si="4"/>
        <v>1.0790322580645162</v>
      </c>
      <c r="N44" s="367">
        <v>8.31</v>
      </c>
      <c r="O44" s="367">
        <v>173</v>
      </c>
      <c r="P44" s="360"/>
      <c r="Q44" s="360"/>
    </row>
    <row r="45" spans="1:17" x14ac:dyDescent="0.35">
      <c r="A45" s="365" t="s">
        <v>173</v>
      </c>
      <c r="B45" s="305">
        <v>32.514666666666663</v>
      </c>
      <c r="C45" s="305">
        <v>31.387999999999995</v>
      </c>
      <c r="D45" s="305">
        <v>0</v>
      </c>
      <c r="E45" s="305">
        <v>34.43333333333333</v>
      </c>
      <c r="F45" s="305">
        <v>26.06</v>
      </c>
      <c r="G45" s="305">
        <v>93.333333333333329</v>
      </c>
      <c r="H45" s="305">
        <v>47.43333333333333</v>
      </c>
      <c r="I45" s="305">
        <v>3.0333333333333332</v>
      </c>
      <c r="J45" s="305">
        <v>5.8136666666666663</v>
      </c>
      <c r="K45" s="305">
        <v>1.2776666666666665</v>
      </c>
      <c r="L45" s="367">
        <v>0.7486666666666667</v>
      </c>
      <c r="M45" s="305">
        <f t="shared" si="4"/>
        <v>1.0131666666666665</v>
      </c>
      <c r="N45" s="365">
        <v>6.06</v>
      </c>
      <c r="O45" s="365">
        <v>36.9</v>
      </c>
      <c r="P45" s="360"/>
      <c r="Q45" s="360"/>
    </row>
    <row r="46" spans="1:17" x14ac:dyDescent="0.35">
      <c r="A46" s="365" t="s">
        <v>174</v>
      </c>
      <c r="B46" s="305">
        <v>29.665806451612898</v>
      </c>
      <c r="C46" s="305">
        <v>28.958064516129035</v>
      </c>
      <c r="D46" s="305">
        <v>0</v>
      </c>
      <c r="E46" s="305">
        <v>33.051612903225802</v>
      </c>
      <c r="F46" s="305">
        <v>26.096774193548388</v>
      </c>
      <c r="G46" s="305">
        <v>86.516129032258064</v>
      </c>
      <c r="H46" s="305">
        <v>43.12903225806452</v>
      </c>
      <c r="I46" s="305">
        <v>0</v>
      </c>
      <c r="J46" s="367">
        <v>5.9870967741935486</v>
      </c>
      <c r="K46" s="305">
        <v>1.4522580645161292</v>
      </c>
      <c r="L46" s="365">
        <v>0.79999999999999993</v>
      </c>
      <c r="M46" s="305">
        <f t="shared" si="4"/>
        <v>1.1261290322580646</v>
      </c>
      <c r="N46" s="365">
        <v>5.0199999999999996</v>
      </c>
      <c r="O46" s="374">
        <v>58.2</v>
      </c>
      <c r="P46" s="360"/>
      <c r="Q46" s="360"/>
    </row>
    <row r="47" spans="1:17" x14ac:dyDescent="0.35">
      <c r="A47" s="365" t="s">
        <v>175</v>
      </c>
      <c r="B47" s="305">
        <v>30.403870967741934</v>
      </c>
      <c r="C47" s="305">
        <v>29.723870967741931</v>
      </c>
      <c r="D47" s="305">
        <v>0</v>
      </c>
      <c r="E47" s="305">
        <v>34.316129032258068</v>
      </c>
      <c r="F47" s="305">
        <v>26.883870967741935</v>
      </c>
      <c r="G47" s="305">
        <v>88.290322580645167</v>
      </c>
      <c r="H47" s="305">
        <v>42.41935483870968</v>
      </c>
      <c r="I47" s="305">
        <v>3.8967741935483868</v>
      </c>
      <c r="J47" s="305">
        <v>7.176774193548388</v>
      </c>
      <c r="K47" s="305">
        <v>1.669032258064516</v>
      </c>
      <c r="L47" s="367">
        <v>0.91064516129032258</v>
      </c>
      <c r="M47" s="305">
        <f t="shared" si="4"/>
        <v>1.2898387096774193</v>
      </c>
      <c r="N47" s="365">
        <v>3.31</v>
      </c>
      <c r="O47" s="365">
        <v>75.2</v>
      </c>
      <c r="P47" s="360"/>
      <c r="Q47" s="360"/>
    </row>
    <row r="48" spans="1:17" x14ac:dyDescent="0.35">
      <c r="A48" s="365" t="s">
        <v>176</v>
      </c>
      <c r="B48" s="305">
        <v>31.155999999999999</v>
      </c>
      <c r="C48" s="368">
        <v>30.118000000000002</v>
      </c>
      <c r="D48" s="305">
        <v>0</v>
      </c>
      <c r="E48" s="305">
        <v>34.486666666666672</v>
      </c>
      <c r="F48" s="305">
        <v>26.420000000000005</v>
      </c>
      <c r="G48" s="368">
        <v>90.5</v>
      </c>
      <c r="H48" s="368">
        <v>39.9</v>
      </c>
      <c r="I48" s="305">
        <v>4.0533333333333337</v>
      </c>
      <c r="J48" s="305">
        <v>7.2633333333333328</v>
      </c>
      <c r="K48" s="305">
        <v>1.7713333333333334</v>
      </c>
      <c r="L48" s="305">
        <v>0.9973333333333334</v>
      </c>
      <c r="M48" s="99">
        <f t="shared" si="4"/>
        <v>1.3843333333333334</v>
      </c>
      <c r="N48" s="374">
        <v>5.24</v>
      </c>
      <c r="O48" s="374">
        <v>45.6</v>
      </c>
      <c r="P48" s="360"/>
      <c r="Q48" s="360"/>
    </row>
    <row r="49" spans="1:17" x14ac:dyDescent="0.35">
      <c r="A49" s="365" t="s">
        <v>177</v>
      </c>
      <c r="B49" s="305">
        <v>30.519354838709681</v>
      </c>
      <c r="C49" s="305">
        <v>29.963548387096775</v>
      </c>
      <c r="D49" s="305">
        <v>0</v>
      </c>
      <c r="E49" s="305">
        <v>33.970967741935489</v>
      </c>
      <c r="F49" s="305">
        <v>26.4</v>
      </c>
      <c r="G49" s="305">
        <v>94.516129032258064</v>
      </c>
      <c r="H49" s="305">
        <v>48.483870967741936</v>
      </c>
      <c r="I49" s="305">
        <v>3.1870967741935488</v>
      </c>
      <c r="J49" s="305">
        <v>5.8016129032258075</v>
      </c>
      <c r="K49" s="305">
        <v>1.5267741935483869</v>
      </c>
      <c r="L49" s="305">
        <v>0.87387096774193551</v>
      </c>
      <c r="M49" s="305">
        <f t="shared" si="4"/>
        <v>1.2003225806451612</v>
      </c>
      <c r="N49" s="305">
        <v>5.46</v>
      </c>
      <c r="O49" s="305">
        <v>107.6</v>
      </c>
      <c r="P49" s="360"/>
      <c r="Q49" s="360"/>
    </row>
    <row r="50" spans="1:17" x14ac:dyDescent="0.35">
      <c r="A50" s="365" t="s">
        <v>178</v>
      </c>
      <c r="B50" s="305">
        <v>32.31333333333334</v>
      </c>
      <c r="C50" s="305">
        <v>30.719666666666669</v>
      </c>
      <c r="D50" s="305">
        <v>0</v>
      </c>
      <c r="E50" s="305">
        <v>35.6</v>
      </c>
      <c r="F50" s="305">
        <v>27.560000000000002</v>
      </c>
      <c r="G50" s="305">
        <v>91.733333333333334</v>
      </c>
      <c r="H50" s="305">
        <v>39.333333333333336</v>
      </c>
      <c r="I50" s="305">
        <v>4.2133333333333338</v>
      </c>
      <c r="J50" s="305">
        <v>6.7736666666666663</v>
      </c>
      <c r="K50" s="305">
        <v>1.5169999999999999</v>
      </c>
      <c r="L50" s="305">
        <v>0.78800000000000003</v>
      </c>
      <c r="M50" s="305">
        <f t="shared" si="4"/>
        <v>1.1524999999999999</v>
      </c>
      <c r="N50" s="305">
        <v>4.21</v>
      </c>
      <c r="O50" s="305">
        <v>44.2</v>
      </c>
      <c r="P50" s="360"/>
      <c r="Q50" s="360"/>
    </row>
    <row r="51" spans="1:17" x14ac:dyDescent="0.35">
      <c r="A51" s="365" t="s">
        <v>179</v>
      </c>
      <c r="B51" s="305">
        <v>34.180645161290329</v>
      </c>
      <c r="C51" s="305">
        <v>30.225806451612904</v>
      </c>
      <c r="D51" s="305">
        <v>0</v>
      </c>
      <c r="E51" s="305">
        <v>36.393548387096779</v>
      </c>
      <c r="F51" s="305">
        <v>27.799999999999997</v>
      </c>
      <c r="G51" s="305">
        <v>83.161290322580641</v>
      </c>
      <c r="H51" s="305">
        <v>32.967741935483872</v>
      </c>
      <c r="I51" s="305">
        <v>5.870967741935484</v>
      </c>
      <c r="J51" s="305">
        <v>8.7270967741935479</v>
      </c>
      <c r="K51" s="305">
        <v>1.6829032258064516</v>
      </c>
      <c r="L51" s="305">
        <v>0.75419354838709673</v>
      </c>
      <c r="M51" s="305">
        <f t="shared" si="4"/>
        <v>1.2185483870967742</v>
      </c>
      <c r="N51" s="367">
        <v>6.35</v>
      </c>
      <c r="O51" s="367">
        <v>7.9</v>
      </c>
      <c r="P51" s="360"/>
      <c r="Q51" s="360"/>
    </row>
    <row r="52" spans="1:17" x14ac:dyDescent="0.35">
      <c r="A52" s="369" t="s">
        <v>16</v>
      </c>
      <c r="B52" s="370">
        <f t="shared" ref="B52:O52" si="5">SUM(B40:B51)</f>
        <v>393.56589124423959</v>
      </c>
      <c r="C52" s="370">
        <f t="shared" si="5"/>
        <v>367.94958187404001</v>
      </c>
      <c r="D52" s="370">
        <f t="shared" si="5"/>
        <v>0</v>
      </c>
      <c r="E52" s="370">
        <f t="shared" si="5"/>
        <v>426.00497695852539</v>
      </c>
      <c r="F52" s="370">
        <f t="shared" si="5"/>
        <v>294.66865437788022</v>
      </c>
      <c r="G52" s="370">
        <f t="shared" si="5"/>
        <v>1020.8565284178187</v>
      </c>
      <c r="H52" s="370">
        <f t="shared" si="5"/>
        <v>482.21440860215057</v>
      </c>
      <c r="I52" s="370">
        <f t="shared" si="5"/>
        <v>49.781372350230413</v>
      </c>
      <c r="J52" s="370">
        <f t="shared" si="5"/>
        <v>88.851369892473116</v>
      </c>
      <c r="K52" s="370">
        <f t="shared" si="5"/>
        <v>19.088466820276498</v>
      </c>
      <c r="L52" s="370">
        <f t="shared" si="5"/>
        <v>11.755947004608295</v>
      </c>
      <c r="M52" s="370">
        <f t="shared" si="5"/>
        <v>15.422206912442398</v>
      </c>
      <c r="N52" s="370">
        <f t="shared" si="5"/>
        <v>74.209999999999994</v>
      </c>
      <c r="O52" s="370">
        <f t="shared" si="5"/>
        <v>822.00000000000011</v>
      </c>
      <c r="P52" s="360"/>
      <c r="Q52" s="360"/>
    </row>
    <row r="53" spans="1:17" x14ac:dyDescent="0.35">
      <c r="A53" s="369" t="s">
        <v>190</v>
      </c>
      <c r="B53" s="371">
        <f t="shared" ref="B53:O53" si="6">AVERAGE(B40:B51)</f>
        <v>32.797157603686635</v>
      </c>
      <c r="C53" s="371">
        <f t="shared" si="6"/>
        <v>30.662465156170001</v>
      </c>
      <c r="D53" s="371">
        <f t="shared" si="6"/>
        <v>0</v>
      </c>
      <c r="E53" s="371">
        <f t="shared" si="6"/>
        <v>35.500414746543782</v>
      </c>
      <c r="F53" s="371">
        <f t="shared" si="6"/>
        <v>24.555721198156686</v>
      </c>
      <c r="G53" s="371">
        <f t="shared" si="6"/>
        <v>85.071377368151559</v>
      </c>
      <c r="H53" s="371">
        <f t="shared" si="6"/>
        <v>40.184534050179217</v>
      </c>
      <c r="I53" s="371">
        <f t="shared" si="6"/>
        <v>4.1484476958525347</v>
      </c>
      <c r="J53" s="371">
        <f t="shared" si="6"/>
        <v>7.4042808243727594</v>
      </c>
      <c r="K53" s="371">
        <f t="shared" si="6"/>
        <v>1.5907055683563749</v>
      </c>
      <c r="L53" s="371">
        <f t="shared" si="6"/>
        <v>0.97966225038402455</v>
      </c>
      <c r="M53" s="371">
        <f t="shared" si="6"/>
        <v>1.2851839093701998</v>
      </c>
      <c r="N53" s="371">
        <f t="shared" si="6"/>
        <v>6.1841666666666661</v>
      </c>
      <c r="O53" s="371">
        <f t="shared" si="6"/>
        <v>68.500000000000014</v>
      </c>
      <c r="P53" s="360"/>
      <c r="Q53" s="360"/>
    </row>
    <row r="54" spans="1:17" x14ac:dyDescent="0.35">
      <c r="A54" s="360"/>
      <c r="B54" s="360"/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N54" s="360"/>
      <c r="O54" s="360"/>
      <c r="P54" s="360"/>
      <c r="Q54" s="360"/>
    </row>
    <row r="55" spans="1:17" x14ac:dyDescent="0.35">
      <c r="A55" s="360"/>
      <c r="B55" s="360"/>
      <c r="C55" s="36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N55" s="360"/>
      <c r="O55" s="360"/>
      <c r="P55" s="360"/>
      <c r="Q55" s="360"/>
    </row>
    <row r="56" spans="1:17" ht="19" thickBot="1" x14ac:dyDescent="0.5">
      <c r="A56" s="361" t="s">
        <v>225</v>
      </c>
      <c r="B56" s="361"/>
      <c r="C56" s="361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361"/>
      <c r="P56" s="360"/>
      <c r="Q56" s="360"/>
    </row>
    <row r="57" spans="1:17" x14ac:dyDescent="0.35">
      <c r="A57" s="1458" t="s">
        <v>165</v>
      </c>
      <c r="B57" s="1545" t="s">
        <v>23</v>
      </c>
      <c r="C57" s="1546"/>
      <c r="D57" s="1547"/>
      <c r="E57" s="1545" t="s">
        <v>24</v>
      </c>
      <c r="F57" s="1547"/>
      <c r="G57" s="1545" t="s">
        <v>4</v>
      </c>
      <c r="H57" s="1547"/>
      <c r="I57" s="1550" t="s">
        <v>5</v>
      </c>
      <c r="J57" s="1551"/>
      <c r="K57" s="1556" t="s">
        <v>6</v>
      </c>
      <c r="L57" s="1557"/>
      <c r="M57" s="1558"/>
      <c r="N57" s="1552" t="s">
        <v>46</v>
      </c>
      <c r="O57" s="1554" t="s">
        <v>166</v>
      </c>
      <c r="P57" s="360"/>
      <c r="Q57" s="360"/>
    </row>
    <row r="58" spans="1:17" ht="39" x14ac:dyDescent="0.35">
      <c r="A58" s="1544"/>
      <c r="B58" s="362">
        <v>0.05</v>
      </c>
      <c r="C58" s="362">
        <v>0.1</v>
      </c>
      <c r="D58" s="362">
        <v>0.2</v>
      </c>
      <c r="E58" s="362" t="s">
        <v>9</v>
      </c>
      <c r="F58" s="362" t="s">
        <v>10</v>
      </c>
      <c r="G58" s="362" t="s">
        <v>9</v>
      </c>
      <c r="H58" s="362" t="s">
        <v>10</v>
      </c>
      <c r="I58" s="362" t="s">
        <v>11</v>
      </c>
      <c r="J58" s="362" t="s">
        <v>12</v>
      </c>
      <c r="K58" s="363" t="s">
        <v>13</v>
      </c>
      <c r="L58" s="363" t="s">
        <v>14</v>
      </c>
      <c r="M58" s="364" t="s">
        <v>167</v>
      </c>
      <c r="N58" s="1553"/>
      <c r="O58" s="1555"/>
      <c r="P58" s="360"/>
      <c r="Q58" s="360"/>
    </row>
    <row r="59" spans="1:17" x14ac:dyDescent="0.35">
      <c r="A59" s="365" t="s">
        <v>168</v>
      </c>
      <c r="B59" s="367">
        <v>37.421935483870968</v>
      </c>
      <c r="C59" s="367">
        <v>31.215806451612899</v>
      </c>
      <c r="D59" s="305">
        <v>0</v>
      </c>
      <c r="E59" s="367">
        <v>38.406451612903233</v>
      </c>
      <c r="F59" s="367">
        <v>27.825806451612902</v>
      </c>
      <c r="G59" s="367">
        <v>64.064516129032256</v>
      </c>
      <c r="H59" s="367">
        <v>23.406451612903226</v>
      </c>
      <c r="I59" s="367">
        <v>8.0322580645161299</v>
      </c>
      <c r="J59" s="367">
        <v>9.5825806451612898</v>
      </c>
      <c r="K59" s="367">
        <v>1.7029032258064516</v>
      </c>
      <c r="L59" s="367">
        <v>0.88258064516129031</v>
      </c>
      <c r="M59" s="305">
        <f t="shared" ref="M59:M70" si="7">AVERAGE(K59:L59)</f>
        <v>1.292741935483871</v>
      </c>
      <c r="N59" s="367">
        <v>9.07</v>
      </c>
      <c r="O59" s="367">
        <v>0</v>
      </c>
      <c r="P59" s="360"/>
      <c r="Q59" s="360"/>
    </row>
    <row r="60" spans="1:17" ht="15" thickBot="1" x14ac:dyDescent="0.4">
      <c r="A60" s="365" t="s">
        <v>169</v>
      </c>
      <c r="B60" s="99">
        <v>30.128174603174603</v>
      </c>
      <c r="C60" s="99">
        <v>24.221428571428572</v>
      </c>
      <c r="D60" s="305">
        <v>0</v>
      </c>
      <c r="E60" s="99">
        <v>28.464285714285715</v>
      </c>
      <c r="F60" s="99">
        <v>22.421428571428574</v>
      </c>
      <c r="G60" s="99">
        <v>40.321428571428569</v>
      </c>
      <c r="H60" s="99">
        <v>16.928571428571427</v>
      </c>
      <c r="I60" s="99">
        <v>6.6428571428571432</v>
      </c>
      <c r="J60" s="99">
        <v>7.8171428571428567</v>
      </c>
      <c r="K60" s="99">
        <v>1.3596428571428569</v>
      </c>
      <c r="L60" s="99">
        <v>0.71928571428571431</v>
      </c>
      <c r="M60" s="305">
        <f t="shared" si="7"/>
        <v>1.0394642857142857</v>
      </c>
      <c r="N60" s="367">
        <v>8.33</v>
      </c>
      <c r="O60" s="367">
        <v>3.5</v>
      </c>
      <c r="P60" s="360"/>
      <c r="Q60" s="360"/>
    </row>
    <row r="61" spans="1:17" ht="15" thickBot="1" x14ac:dyDescent="0.4">
      <c r="A61" s="365" t="s">
        <v>170</v>
      </c>
      <c r="B61" s="372">
        <v>39.03290322580645</v>
      </c>
      <c r="C61" s="372">
        <v>22.88451612903226</v>
      </c>
      <c r="D61" s="305">
        <v>0</v>
      </c>
      <c r="E61" s="373">
        <v>39.264516129032259</v>
      </c>
      <c r="F61" s="373">
        <v>29.154838709677417</v>
      </c>
      <c r="G61" s="373">
        <v>64</v>
      </c>
      <c r="H61" s="373">
        <v>28.06451612903226</v>
      </c>
      <c r="I61" s="373">
        <v>9.1999999999999993</v>
      </c>
      <c r="J61" s="373">
        <v>11.018709677419354</v>
      </c>
      <c r="K61" s="373">
        <v>2.2651612903225806</v>
      </c>
      <c r="L61" s="373">
        <v>1.5745161290322582</v>
      </c>
      <c r="M61" s="305">
        <f t="shared" si="7"/>
        <v>1.9198387096774194</v>
      </c>
      <c r="N61" s="367">
        <v>7.49</v>
      </c>
      <c r="O61" s="367">
        <v>56</v>
      </c>
      <c r="P61" s="360"/>
      <c r="Q61" s="360"/>
    </row>
    <row r="62" spans="1:17" x14ac:dyDescent="0.35">
      <c r="A62" s="365" t="s">
        <v>171</v>
      </c>
      <c r="B62" s="305">
        <v>31.232000000000003</v>
      </c>
      <c r="C62" s="305">
        <v>30.063000000000002</v>
      </c>
      <c r="D62" s="305">
        <v>0</v>
      </c>
      <c r="E62" s="305">
        <v>34.143333333333331</v>
      </c>
      <c r="F62" s="305">
        <v>26.880000000000003</v>
      </c>
      <c r="G62" s="305">
        <v>93.333333333333329</v>
      </c>
      <c r="H62" s="305">
        <v>50.166666666666664</v>
      </c>
      <c r="I62" s="305">
        <v>3.5600000000000005</v>
      </c>
      <c r="J62" s="305">
        <v>5.6083333333333334</v>
      </c>
      <c r="K62" s="305">
        <v>1.6786666666666663</v>
      </c>
      <c r="L62" s="305">
        <v>1.1343333333333334</v>
      </c>
      <c r="M62" s="305">
        <f t="shared" si="7"/>
        <v>1.4064999999999999</v>
      </c>
      <c r="N62" s="367">
        <v>7.02</v>
      </c>
      <c r="O62" s="305">
        <v>211.1</v>
      </c>
      <c r="P62" s="360"/>
      <c r="Q62" s="360"/>
    </row>
    <row r="63" spans="1:17" x14ac:dyDescent="0.35">
      <c r="A63" s="365" t="s">
        <v>172</v>
      </c>
      <c r="B63" s="305">
        <v>32.519999999999996</v>
      </c>
      <c r="C63" s="305">
        <v>30.650967741935485</v>
      </c>
      <c r="D63" s="305">
        <v>0</v>
      </c>
      <c r="E63" s="305">
        <v>33.612903225806448</v>
      </c>
      <c r="F63" s="305">
        <v>27.832258064516129</v>
      </c>
      <c r="G63" s="305">
        <v>94.58064516129032</v>
      </c>
      <c r="H63" s="305">
        <v>56.935483870967744</v>
      </c>
      <c r="I63" s="305">
        <v>2.8806451612903228</v>
      </c>
      <c r="J63" s="305">
        <v>6.7445161290322586</v>
      </c>
      <c r="K63" s="305">
        <v>1.4987096774193551</v>
      </c>
      <c r="L63" s="305">
        <v>0.6932258064516128</v>
      </c>
      <c r="M63" s="305">
        <f t="shared" si="7"/>
        <v>1.0959677419354841</v>
      </c>
      <c r="N63" s="367">
        <v>6.57</v>
      </c>
      <c r="O63" s="367">
        <v>149.1</v>
      </c>
      <c r="P63" s="360"/>
      <c r="Q63" s="360"/>
    </row>
    <row r="64" spans="1:17" x14ac:dyDescent="0.35">
      <c r="A64" s="365" t="s">
        <v>173</v>
      </c>
      <c r="B64" s="305">
        <v>34.410666666666664</v>
      </c>
      <c r="C64" s="305">
        <v>31.030666666666669</v>
      </c>
      <c r="D64" s="305">
        <v>0</v>
      </c>
      <c r="E64" s="305">
        <v>35.440000000000005</v>
      </c>
      <c r="F64" s="305">
        <v>27.356666666666669</v>
      </c>
      <c r="G64" s="305">
        <v>88.2</v>
      </c>
      <c r="H64" s="305">
        <v>40.833333333333336</v>
      </c>
      <c r="I64" s="305">
        <v>4.8199999999999994</v>
      </c>
      <c r="J64" s="305">
        <v>1.4376666666666666</v>
      </c>
      <c r="K64" s="305">
        <v>1.581</v>
      </c>
      <c r="L64" s="367">
        <v>0.73066666666666669</v>
      </c>
      <c r="M64" s="305">
        <f t="shared" si="7"/>
        <v>1.1558333333333333</v>
      </c>
      <c r="N64" s="365">
        <v>6.45</v>
      </c>
      <c r="O64" s="365">
        <v>46.9</v>
      </c>
      <c r="P64" s="360"/>
      <c r="Q64" s="360"/>
    </row>
    <row r="65" spans="1:17" x14ac:dyDescent="0.35">
      <c r="A65" s="365" t="s">
        <v>174</v>
      </c>
      <c r="B65" s="305">
        <v>34.138064516129035</v>
      </c>
      <c r="C65" s="305">
        <v>30.903225806451612</v>
      </c>
      <c r="D65" s="305">
        <v>0</v>
      </c>
      <c r="E65" s="368">
        <v>35.212903225806457</v>
      </c>
      <c r="F65" s="368">
        <v>27.196774193548386</v>
      </c>
      <c r="G65" s="368">
        <v>88.451612903225808</v>
      </c>
      <c r="H65" s="368">
        <v>42</v>
      </c>
      <c r="I65" s="368">
        <v>4.6903225806451614</v>
      </c>
      <c r="J65" s="375">
        <v>1.5835483870967744</v>
      </c>
      <c r="K65" s="368">
        <v>1.576774193548387</v>
      </c>
      <c r="L65" s="368">
        <v>0.71967741935483875</v>
      </c>
      <c r="M65" s="305">
        <f t="shared" si="7"/>
        <v>1.1482258064516129</v>
      </c>
      <c r="N65" s="365">
        <v>6.37</v>
      </c>
      <c r="O65" s="365">
        <v>60.4</v>
      </c>
      <c r="P65" s="360"/>
      <c r="Q65" s="360"/>
    </row>
    <row r="66" spans="1:17" x14ac:dyDescent="0.35">
      <c r="A66" s="365" t="s">
        <v>175</v>
      </c>
      <c r="B66" s="305">
        <v>34.411612903225809</v>
      </c>
      <c r="C66" s="305">
        <v>31.126129032258067</v>
      </c>
      <c r="D66" s="305">
        <v>0</v>
      </c>
      <c r="E66" s="305">
        <v>35.990322580645156</v>
      </c>
      <c r="F66" s="305">
        <v>26.974193548387095</v>
      </c>
      <c r="G66" s="305">
        <v>86.741935483870961</v>
      </c>
      <c r="H66" s="305">
        <v>39.70967741935484</v>
      </c>
      <c r="I66" s="305">
        <v>5.193548387096774</v>
      </c>
      <c r="J66" s="305">
        <v>7.2706451612903225</v>
      </c>
      <c r="K66" s="305">
        <v>1.564516129032258</v>
      </c>
      <c r="L66" s="367">
        <v>0.78774193548387106</v>
      </c>
      <c r="M66" s="305">
        <f t="shared" si="7"/>
        <v>1.1761290322580646</v>
      </c>
      <c r="N66" s="365">
        <v>4.03</v>
      </c>
      <c r="O66" s="365">
        <v>43.1</v>
      </c>
      <c r="P66" s="360"/>
      <c r="Q66" s="360"/>
    </row>
    <row r="67" spans="1:17" x14ac:dyDescent="0.35">
      <c r="A67" s="365" t="s">
        <v>176</v>
      </c>
      <c r="B67" s="305">
        <v>35.001999999999995</v>
      </c>
      <c r="C67" s="368">
        <v>31.92</v>
      </c>
      <c r="D67" s="305">
        <v>0</v>
      </c>
      <c r="E67" s="305">
        <v>37.606666666666662</v>
      </c>
      <c r="F67" s="305">
        <v>25.55</v>
      </c>
      <c r="G67" s="368">
        <v>85.86666666666666</v>
      </c>
      <c r="H67" s="368">
        <v>33.9</v>
      </c>
      <c r="I67" s="305">
        <v>5.8266666666666671</v>
      </c>
      <c r="J67" s="305">
        <v>0.97066666666666668</v>
      </c>
      <c r="K67" s="305">
        <v>2.0569999999999999</v>
      </c>
      <c r="L67" s="305">
        <v>1.1900000000000002</v>
      </c>
      <c r="M67" s="305">
        <f t="shared" si="7"/>
        <v>1.6234999999999999</v>
      </c>
      <c r="N67" s="374">
        <v>7.44</v>
      </c>
      <c r="O67" s="374">
        <v>41</v>
      </c>
      <c r="P67" s="360"/>
      <c r="Q67" s="360"/>
    </row>
    <row r="68" spans="1:17" x14ac:dyDescent="0.35">
      <c r="A68" s="365" t="s">
        <v>177</v>
      </c>
      <c r="B68" s="305">
        <v>31.978709677419353</v>
      </c>
      <c r="C68" s="305">
        <v>30.934838709677418</v>
      </c>
      <c r="D68" s="305">
        <v>0</v>
      </c>
      <c r="E68" s="305">
        <v>36.564516129032256</v>
      </c>
      <c r="F68" s="305">
        <v>24.554838709677419</v>
      </c>
      <c r="G68" s="305">
        <v>92.387096774193552</v>
      </c>
      <c r="H68" s="305">
        <v>41.70967741935484</v>
      </c>
      <c r="I68" s="305">
        <v>4.4129032258064518</v>
      </c>
      <c r="J68" s="305">
        <v>4.6296774193548389</v>
      </c>
      <c r="K68" s="305">
        <v>1.5877419354838709</v>
      </c>
      <c r="L68" s="305">
        <v>1.0825806451612905</v>
      </c>
      <c r="M68" s="305">
        <f t="shared" si="7"/>
        <v>1.3351612903225807</v>
      </c>
      <c r="N68" s="305">
        <v>6.5</v>
      </c>
      <c r="O68" s="305">
        <v>170</v>
      </c>
      <c r="P68" s="360"/>
      <c r="Q68" s="360"/>
    </row>
    <row r="69" spans="1:17" x14ac:dyDescent="0.35">
      <c r="A69" s="365" t="s">
        <v>178</v>
      </c>
      <c r="B69" s="305">
        <v>31.356000000000002</v>
      </c>
      <c r="C69" s="305">
        <v>30.246333333333332</v>
      </c>
      <c r="D69" s="305">
        <v>0</v>
      </c>
      <c r="E69" s="305">
        <v>33.619999999999997</v>
      </c>
      <c r="F69" s="305">
        <v>22.716666666666665</v>
      </c>
      <c r="G69" s="305">
        <v>94.7</v>
      </c>
      <c r="H69" s="305">
        <v>55.3</v>
      </c>
      <c r="I69" s="305">
        <v>2.33</v>
      </c>
      <c r="J69" s="305">
        <v>6.6226666666666665</v>
      </c>
      <c r="K69" s="305">
        <v>1.1980000000000002</v>
      </c>
      <c r="L69" s="305">
        <v>0.628</v>
      </c>
      <c r="M69" s="305">
        <f t="shared" si="7"/>
        <v>0.91300000000000003</v>
      </c>
      <c r="N69" s="305">
        <v>7.48</v>
      </c>
      <c r="O69" s="305">
        <v>172.6</v>
      </c>
      <c r="P69" s="360"/>
      <c r="Q69" s="360"/>
    </row>
    <row r="70" spans="1:17" x14ac:dyDescent="0.35">
      <c r="A70" s="365" t="s">
        <v>179</v>
      </c>
      <c r="B70" s="305">
        <v>32.474193548387092</v>
      </c>
      <c r="C70" s="305">
        <v>29.791677419354841</v>
      </c>
      <c r="D70" s="305">
        <v>0</v>
      </c>
      <c r="E70" s="305">
        <v>34.690322580645159</v>
      </c>
      <c r="F70" s="305">
        <v>22.219354838709677</v>
      </c>
      <c r="G70" s="305">
        <v>95</v>
      </c>
      <c r="H70" s="305">
        <v>53.516129032258064</v>
      </c>
      <c r="I70" s="305">
        <v>2.5419354838709678</v>
      </c>
      <c r="J70" s="305">
        <v>5.1409677419354844</v>
      </c>
      <c r="K70" s="305">
        <v>1.0238709677419355</v>
      </c>
      <c r="L70" s="305">
        <v>0.53967741935483859</v>
      </c>
      <c r="M70" s="305">
        <f t="shared" si="7"/>
        <v>0.78177419354838706</v>
      </c>
      <c r="N70" s="367">
        <v>6.43</v>
      </c>
      <c r="O70" s="367">
        <v>54.3</v>
      </c>
      <c r="P70" s="360"/>
      <c r="Q70" s="360"/>
    </row>
    <row r="71" spans="1:17" x14ac:dyDescent="0.35">
      <c r="A71" s="369" t="s">
        <v>16</v>
      </c>
      <c r="B71" s="370">
        <f t="shared" ref="B71:O71" si="8">SUM(B59:B70)</f>
        <v>404.10626062467998</v>
      </c>
      <c r="C71" s="370">
        <f t="shared" si="8"/>
        <v>354.98858986175117</v>
      </c>
      <c r="D71" s="370">
        <f t="shared" si="8"/>
        <v>0</v>
      </c>
      <c r="E71" s="370">
        <f t="shared" si="8"/>
        <v>423.0162211981567</v>
      </c>
      <c r="F71" s="370">
        <f t="shared" si="8"/>
        <v>310.68282642089093</v>
      </c>
      <c r="G71" s="370">
        <f t="shared" si="8"/>
        <v>987.6472350230415</v>
      </c>
      <c r="H71" s="370">
        <f t="shared" si="8"/>
        <v>482.47050691244232</v>
      </c>
      <c r="I71" s="370">
        <f t="shared" si="8"/>
        <v>60.131136712749615</v>
      </c>
      <c r="J71" s="370">
        <f t="shared" si="8"/>
        <v>68.427121351766516</v>
      </c>
      <c r="K71" s="370">
        <f t="shared" si="8"/>
        <v>19.09398694316436</v>
      </c>
      <c r="L71" s="370">
        <f t="shared" si="8"/>
        <v>10.682285714285713</v>
      </c>
      <c r="M71" s="370">
        <f t="shared" si="8"/>
        <v>14.888136328725039</v>
      </c>
      <c r="N71" s="370">
        <f t="shared" si="8"/>
        <v>83.18</v>
      </c>
      <c r="O71" s="370">
        <f t="shared" si="8"/>
        <v>1008</v>
      </c>
      <c r="P71" s="360"/>
      <c r="Q71" s="360"/>
    </row>
    <row r="72" spans="1:17" x14ac:dyDescent="0.35">
      <c r="A72" s="369" t="s">
        <v>190</v>
      </c>
      <c r="B72" s="371">
        <f t="shared" ref="B72:O72" si="9">AVERAGE(B59:B70)</f>
        <v>33.675521718723331</v>
      </c>
      <c r="C72" s="371">
        <f t="shared" si="9"/>
        <v>29.582382488479265</v>
      </c>
      <c r="D72" s="371">
        <f t="shared" si="9"/>
        <v>0</v>
      </c>
      <c r="E72" s="371">
        <f t="shared" si="9"/>
        <v>35.251351766513061</v>
      </c>
      <c r="F72" s="371">
        <f t="shared" si="9"/>
        <v>25.890235535074243</v>
      </c>
      <c r="G72" s="371">
        <f t="shared" si="9"/>
        <v>82.303936251920121</v>
      </c>
      <c r="H72" s="371">
        <f t="shared" si="9"/>
        <v>40.20587557603686</v>
      </c>
      <c r="I72" s="371">
        <f t="shared" si="9"/>
        <v>5.010928059395801</v>
      </c>
      <c r="J72" s="371">
        <f t="shared" si="9"/>
        <v>5.7022601126472097</v>
      </c>
      <c r="K72" s="371">
        <f t="shared" si="9"/>
        <v>1.59116557859703</v>
      </c>
      <c r="L72" s="371">
        <f t="shared" si="9"/>
        <v>0.89019047619047609</v>
      </c>
      <c r="M72" s="371">
        <f t="shared" si="9"/>
        <v>1.2406780273937532</v>
      </c>
      <c r="N72" s="371">
        <f t="shared" si="9"/>
        <v>6.9316666666666675</v>
      </c>
      <c r="O72" s="371">
        <f t="shared" si="9"/>
        <v>84</v>
      </c>
      <c r="P72" s="360"/>
      <c r="Q72" s="360"/>
    </row>
    <row r="73" spans="1:17" x14ac:dyDescent="0.35">
      <c r="A73" s="360"/>
      <c r="B73" s="360"/>
      <c r="C73" s="360"/>
      <c r="D73" s="360"/>
      <c r="E73" s="360"/>
      <c r="F73" s="360"/>
      <c r="G73" s="360"/>
      <c r="H73" s="360"/>
      <c r="I73" s="360"/>
      <c r="J73" s="360"/>
      <c r="K73" s="360"/>
      <c r="L73" s="360"/>
      <c r="M73" s="360"/>
      <c r="N73" s="360"/>
      <c r="O73" s="360"/>
      <c r="P73" s="360"/>
      <c r="Q73" s="360"/>
    </row>
    <row r="74" spans="1:17" x14ac:dyDescent="0.35">
      <c r="A74" s="360"/>
      <c r="B74" s="360"/>
      <c r="C74" s="360"/>
      <c r="D74" s="360"/>
      <c r="E74" s="360"/>
      <c r="F74" s="360"/>
      <c r="G74" s="360"/>
      <c r="H74" s="360"/>
      <c r="I74" s="360"/>
      <c r="J74" s="360"/>
      <c r="K74" s="360"/>
      <c r="L74" s="360"/>
      <c r="M74" s="360"/>
      <c r="N74" s="360"/>
      <c r="O74" s="360"/>
      <c r="P74" s="360"/>
      <c r="Q74" s="360"/>
    </row>
    <row r="75" spans="1:17" ht="19" thickBot="1" x14ac:dyDescent="0.5">
      <c r="A75" s="361" t="s">
        <v>226</v>
      </c>
      <c r="B75" s="361"/>
      <c r="C75" s="361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361"/>
      <c r="P75" s="360"/>
      <c r="Q75" s="360"/>
    </row>
    <row r="76" spans="1:17" x14ac:dyDescent="0.35">
      <c r="A76" s="1458" t="s">
        <v>165</v>
      </c>
      <c r="B76" s="1545" t="s">
        <v>23</v>
      </c>
      <c r="C76" s="1546"/>
      <c r="D76" s="1547"/>
      <c r="E76" s="1545" t="s">
        <v>24</v>
      </c>
      <c r="F76" s="1547"/>
      <c r="G76" s="1545" t="s">
        <v>4</v>
      </c>
      <c r="H76" s="1547"/>
      <c r="I76" s="1550" t="s">
        <v>5</v>
      </c>
      <c r="J76" s="1551"/>
      <c r="K76" s="1556" t="s">
        <v>6</v>
      </c>
      <c r="L76" s="1557"/>
      <c r="M76" s="1558"/>
      <c r="N76" s="1552" t="s">
        <v>46</v>
      </c>
      <c r="O76" s="1554" t="s">
        <v>166</v>
      </c>
      <c r="P76" s="360"/>
      <c r="Q76" s="360"/>
    </row>
    <row r="77" spans="1:17" ht="39" x14ac:dyDescent="0.35">
      <c r="A77" s="1544"/>
      <c r="B77" s="362">
        <v>0.05</v>
      </c>
      <c r="C77" s="362">
        <v>0.1</v>
      </c>
      <c r="D77" s="362">
        <v>0.2</v>
      </c>
      <c r="E77" s="362" t="s">
        <v>9</v>
      </c>
      <c r="F77" s="362" t="s">
        <v>10</v>
      </c>
      <c r="G77" s="362" t="s">
        <v>9</v>
      </c>
      <c r="H77" s="362" t="s">
        <v>10</v>
      </c>
      <c r="I77" s="362" t="s">
        <v>11</v>
      </c>
      <c r="J77" s="362" t="s">
        <v>12</v>
      </c>
      <c r="K77" s="363" t="s">
        <v>13</v>
      </c>
      <c r="L77" s="363" t="s">
        <v>14</v>
      </c>
      <c r="M77" s="364" t="s">
        <v>167</v>
      </c>
      <c r="N77" s="1553"/>
      <c r="O77" s="1555"/>
      <c r="P77" s="360"/>
      <c r="Q77" s="360"/>
    </row>
    <row r="78" spans="1:17" x14ac:dyDescent="0.35">
      <c r="A78" s="365" t="s">
        <v>168</v>
      </c>
      <c r="B78" s="367">
        <v>34.729354838709675</v>
      </c>
      <c r="C78" s="367">
        <v>31.331612903225807</v>
      </c>
      <c r="D78" s="305">
        <v>0</v>
      </c>
      <c r="E78" s="367">
        <v>36.780645161290323</v>
      </c>
      <c r="F78" s="367">
        <v>22.083870967741937</v>
      </c>
      <c r="G78" s="367">
        <v>88.58064516129032</v>
      </c>
      <c r="H78" s="367">
        <v>36.645161290322584</v>
      </c>
      <c r="I78" s="367">
        <v>4.5999999999999996</v>
      </c>
      <c r="J78" s="367">
        <v>6.72</v>
      </c>
      <c r="K78" s="367">
        <v>1.2677419354838708</v>
      </c>
      <c r="L78" s="367">
        <v>0.79129032258064513</v>
      </c>
      <c r="M78" s="305">
        <f t="shared" ref="M78:M83" si="10">AVERAGE(K78:L78)</f>
        <v>1.0295161290322579</v>
      </c>
      <c r="N78" s="367">
        <v>7.49</v>
      </c>
      <c r="O78" s="367">
        <v>18.3</v>
      </c>
      <c r="P78" s="360"/>
      <c r="Q78" s="360"/>
    </row>
    <row r="79" spans="1:17" ht="15" thickBot="1" x14ac:dyDescent="0.4">
      <c r="A79" s="365" t="s">
        <v>169</v>
      </c>
      <c r="B79" s="99">
        <v>38.399310344827583</v>
      </c>
      <c r="C79" s="99">
        <v>32.944827586206898</v>
      </c>
      <c r="D79" s="305">
        <v>0</v>
      </c>
      <c r="E79" s="99">
        <v>39.413793103448278</v>
      </c>
      <c r="F79" s="99">
        <v>23.58275862068966</v>
      </c>
      <c r="G79" s="99">
        <v>71.517241379310349</v>
      </c>
      <c r="H79" s="99">
        <v>24.862068965517242</v>
      </c>
      <c r="I79" s="99">
        <v>4.8103448275862073</v>
      </c>
      <c r="J79" s="99">
        <v>10.593793103448277</v>
      </c>
      <c r="K79" s="99">
        <v>1.6517241379310343</v>
      </c>
      <c r="L79" s="99">
        <v>1.0924137931034481</v>
      </c>
      <c r="M79" s="305">
        <f t="shared" si="10"/>
        <v>1.3720689655172413</v>
      </c>
      <c r="N79" s="367">
        <v>8.15</v>
      </c>
      <c r="O79" s="367">
        <v>11.4</v>
      </c>
      <c r="P79" s="360"/>
      <c r="Q79" s="360"/>
    </row>
    <row r="80" spans="1:17" ht="15" thickBot="1" x14ac:dyDescent="0.4">
      <c r="A80" s="365" t="s">
        <v>170</v>
      </c>
      <c r="B80" s="372">
        <v>38.215483870967745</v>
      </c>
      <c r="C80" s="372">
        <v>33.894516129032262</v>
      </c>
      <c r="D80" s="305">
        <v>0</v>
      </c>
      <c r="E80" s="373">
        <v>40.135483870967747</v>
      </c>
      <c r="F80" s="373">
        <v>26.438709677419357</v>
      </c>
      <c r="G80" s="373">
        <v>78.193548387096769</v>
      </c>
      <c r="H80" s="373">
        <v>31.967741935483872</v>
      </c>
      <c r="I80" s="373">
        <v>6.2870967741935484</v>
      </c>
      <c r="J80" s="373">
        <v>3.750322580645161</v>
      </c>
      <c r="K80" s="373">
        <v>1.8438709677419354</v>
      </c>
      <c r="L80" s="373">
        <v>1.6687096774193548</v>
      </c>
      <c r="M80" s="305">
        <f t="shared" si="10"/>
        <v>1.7562903225806452</v>
      </c>
      <c r="N80" s="367">
        <v>0</v>
      </c>
      <c r="O80" s="367">
        <v>73.2</v>
      </c>
      <c r="P80" s="360"/>
      <c r="Q80" s="360"/>
    </row>
    <row r="81" spans="1:17" x14ac:dyDescent="0.35">
      <c r="A81" s="365" t="s">
        <v>171</v>
      </c>
      <c r="B81" s="305">
        <v>35.484000000000002</v>
      </c>
      <c r="C81" s="305">
        <v>26.693333333333332</v>
      </c>
      <c r="D81" s="305">
        <v>0</v>
      </c>
      <c r="E81" s="305">
        <v>35.484000000000002</v>
      </c>
      <c r="F81" s="305">
        <v>26.693333333333332</v>
      </c>
      <c r="G81" s="305">
        <v>98.266666666666666</v>
      </c>
      <c r="H81" s="305">
        <v>58.85</v>
      </c>
      <c r="I81" s="305">
        <v>2.644333333333333</v>
      </c>
      <c r="J81" s="305">
        <v>4.1659999999999995</v>
      </c>
      <c r="K81" s="305">
        <v>1.4292333333333336</v>
      </c>
      <c r="L81" s="305">
        <v>1.0521333333333334</v>
      </c>
      <c r="M81" s="305">
        <f t="shared" si="10"/>
        <v>1.2406833333333336</v>
      </c>
      <c r="N81" s="367">
        <v>0</v>
      </c>
      <c r="O81" s="305">
        <v>350.9</v>
      </c>
      <c r="P81" s="360"/>
      <c r="Q81" s="360"/>
    </row>
    <row r="82" spans="1:17" x14ac:dyDescent="0.35">
      <c r="A82" s="365" t="s">
        <v>172</v>
      </c>
      <c r="B82" s="305">
        <v>32.51483870967742</v>
      </c>
      <c r="C82" s="305">
        <v>30.83354838709678</v>
      </c>
      <c r="D82" s="305">
        <v>0</v>
      </c>
      <c r="E82" s="305">
        <v>32.616129032258065</v>
      </c>
      <c r="F82" s="305">
        <v>26.019354838709678</v>
      </c>
      <c r="G82" s="305">
        <v>94.838709677419359</v>
      </c>
      <c r="H82" s="305">
        <v>58.516129032258064</v>
      </c>
      <c r="I82" s="305">
        <v>2.3322580645161293</v>
      </c>
      <c r="J82" s="305">
        <v>4.7690322580645166</v>
      </c>
      <c r="K82" s="305">
        <v>1.175483870967742</v>
      </c>
      <c r="L82" s="305">
        <v>0.48064516129032264</v>
      </c>
      <c r="M82" s="305">
        <f t="shared" si="10"/>
        <v>0.82806451612903231</v>
      </c>
      <c r="N82" s="367">
        <v>7.31</v>
      </c>
      <c r="O82" s="367">
        <v>122.1</v>
      </c>
      <c r="P82" s="360"/>
      <c r="Q82" s="360"/>
    </row>
    <row r="83" spans="1:17" x14ac:dyDescent="0.35">
      <c r="A83" s="365" t="s">
        <v>173</v>
      </c>
      <c r="B83" s="305">
        <v>35.960666666666675</v>
      </c>
      <c r="C83" s="305">
        <v>32.271333333333331</v>
      </c>
      <c r="D83" s="305">
        <v>0</v>
      </c>
      <c r="E83" s="305">
        <v>34.086666666666666</v>
      </c>
      <c r="F83" s="305">
        <v>25.746666666666666</v>
      </c>
      <c r="G83" s="305">
        <v>91.4</v>
      </c>
      <c r="H83" s="305">
        <v>48.93333333333333</v>
      </c>
      <c r="I83" s="305">
        <v>3.32</v>
      </c>
      <c r="J83" s="305">
        <v>6.1479999999999997</v>
      </c>
      <c r="K83" s="305">
        <v>1.2596666666666667</v>
      </c>
      <c r="L83" s="367">
        <v>0.66933333333333322</v>
      </c>
      <c r="M83" s="305">
        <f t="shared" si="10"/>
        <v>0.96449999999999991</v>
      </c>
      <c r="N83" s="365">
        <v>6.02</v>
      </c>
      <c r="O83" s="365">
        <v>9.9</v>
      </c>
      <c r="P83" s="360"/>
      <c r="Q83" s="360"/>
    </row>
    <row r="84" spans="1:17" x14ac:dyDescent="0.35">
      <c r="A84" s="365" t="s">
        <v>174</v>
      </c>
      <c r="B84" s="305">
        <v>32.662258064516131</v>
      </c>
      <c r="C84" s="305">
        <v>30.26806451612903</v>
      </c>
      <c r="D84" s="305">
        <v>0</v>
      </c>
      <c r="E84" s="368">
        <v>34.161290322580648</v>
      </c>
      <c r="F84" s="368">
        <v>26.032258064516128</v>
      </c>
      <c r="G84" s="368">
        <v>92.387096774193552</v>
      </c>
      <c r="H84" s="368">
        <v>48.903225806451616</v>
      </c>
      <c r="I84" s="368">
        <v>3.0741935483870972</v>
      </c>
      <c r="J84" s="375">
        <v>4.6383870967741929</v>
      </c>
      <c r="K84" s="368">
        <v>1.0541935483870968</v>
      </c>
      <c r="L84" s="368">
        <v>0.52290322580645154</v>
      </c>
      <c r="M84" s="305">
        <v>0.78854838709677422</v>
      </c>
      <c r="N84" s="365">
        <v>5.04</v>
      </c>
      <c r="O84" s="365">
        <v>48.4</v>
      </c>
      <c r="P84" s="360"/>
      <c r="Q84" s="360"/>
    </row>
    <row r="85" spans="1:17" x14ac:dyDescent="0.35">
      <c r="A85" s="365" t="s">
        <v>175</v>
      </c>
      <c r="B85" s="305">
        <v>34.299354838709675</v>
      </c>
      <c r="C85" s="305">
        <v>30.985806451612902</v>
      </c>
      <c r="D85" s="305">
        <v>0</v>
      </c>
      <c r="E85" s="305">
        <v>35.567741935483873</v>
      </c>
      <c r="F85" s="305">
        <v>26.950967741935486</v>
      </c>
      <c r="G85" s="305">
        <v>87.451612903225808</v>
      </c>
      <c r="H85" s="305">
        <v>39.032258064516128</v>
      </c>
      <c r="I85" s="305">
        <v>4.6516129032258062</v>
      </c>
      <c r="J85" s="305">
        <v>3.5683870967741935</v>
      </c>
      <c r="K85" s="305">
        <v>1.5706451612903227</v>
      </c>
      <c r="L85" s="367">
        <v>0.82838709677419364</v>
      </c>
      <c r="M85" s="305">
        <v>1.1995161290322582</v>
      </c>
      <c r="N85" s="376">
        <v>0</v>
      </c>
      <c r="O85" s="365">
        <v>41.1</v>
      </c>
      <c r="P85" s="360"/>
      <c r="Q85" s="360"/>
    </row>
    <row r="86" spans="1:17" x14ac:dyDescent="0.35">
      <c r="A86" s="365" t="s">
        <v>176</v>
      </c>
      <c r="B86" s="305">
        <v>35.443666666666665</v>
      </c>
      <c r="C86" s="368">
        <v>31.917999999999999</v>
      </c>
      <c r="D86" s="305">
        <v>0</v>
      </c>
      <c r="E86" s="305">
        <v>37</v>
      </c>
      <c r="F86" s="305">
        <v>28.506666666666664</v>
      </c>
      <c r="G86" s="368">
        <v>83.033333333333331</v>
      </c>
      <c r="H86" s="368">
        <v>33.56666666666667</v>
      </c>
      <c r="I86" s="305">
        <v>5.0600000000000005</v>
      </c>
      <c r="J86" s="305">
        <v>5.6373333333333324</v>
      </c>
      <c r="K86" s="305">
        <v>1.6</v>
      </c>
      <c r="L86" s="305">
        <v>0.98199999999999998</v>
      </c>
      <c r="M86" s="305">
        <v>1.2909999999999999</v>
      </c>
      <c r="N86" s="376">
        <v>0</v>
      </c>
      <c r="O86" s="365">
        <v>15.5</v>
      </c>
      <c r="P86" s="360"/>
      <c r="Q86" s="360"/>
    </row>
    <row r="87" spans="1:17" x14ac:dyDescent="0.35">
      <c r="A87" s="365" t="s">
        <v>177</v>
      </c>
      <c r="B87" s="305">
        <v>36.328064516129032</v>
      </c>
      <c r="C87" s="305">
        <v>31.731290322580648</v>
      </c>
      <c r="D87" s="305">
        <v>0</v>
      </c>
      <c r="E87" s="305">
        <v>37.154838709677421</v>
      </c>
      <c r="F87" s="305">
        <v>28.72258064516129</v>
      </c>
      <c r="G87" s="305">
        <v>87.870967741935488</v>
      </c>
      <c r="H87" s="305">
        <v>35.29032258064516</v>
      </c>
      <c r="I87" s="305">
        <v>5.6354838709677413</v>
      </c>
      <c r="J87" s="305">
        <v>1.2448387096774192</v>
      </c>
      <c r="K87" s="305">
        <v>1.7651612903225806</v>
      </c>
      <c r="L87" s="305">
        <v>1.1496774193548389</v>
      </c>
      <c r="M87" s="305">
        <v>1.4574193548387098</v>
      </c>
      <c r="N87" s="376">
        <v>0</v>
      </c>
      <c r="O87" s="305">
        <v>22</v>
      </c>
      <c r="P87" s="360"/>
      <c r="Q87" s="360"/>
    </row>
    <row r="88" spans="1:17" x14ac:dyDescent="0.35">
      <c r="A88" s="365" t="s">
        <v>178</v>
      </c>
      <c r="B88" s="305">
        <v>35.967000000000006</v>
      </c>
      <c r="C88" s="305">
        <v>31.414000000000001</v>
      </c>
      <c r="D88" s="305">
        <v>0</v>
      </c>
      <c r="E88" s="305">
        <v>37.159999999999997</v>
      </c>
      <c r="F88" s="305">
        <v>28.066666666666666</v>
      </c>
      <c r="G88" s="305">
        <v>85</v>
      </c>
      <c r="H88" s="305">
        <v>36.033333333333331</v>
      </c>
      <c r="I88" s="305">
        <v>6.4433333333333334</v>
      </c>
      <c r="J88" s="305">
        <v>3.476</v>
      </c>
      <c r="K88" s="305">
        <v>1.5090000000000001</v>
      </c>
      <c r="L88" s="305">
        <v>0.91800000000000004</v>
      </c>
      <c r="M88" s="305">
        <v>1.2135</v>
      </c>
      <c r="N88" s="376">
        <v>0</v>
      </c>
      <c r="O88" s="305">
        <v>33.9</v>
      </c>
      <c r="P88" s="360"/>
      <c r="Q88" s="360"/>
    </row>
    <row r="89" spans="1:17" x14ac:dyDescent="0.35">
      <c r="A89" s="365" t="s">
        <v>179</v>
      </c>
      <c r="B89" s="305">
        <v>36.259677419354844</v>
      </c>
      <c r="C89" s="305">
        <v>31.264516129032259</v>
      </c>
      <c r="D89" s="305">
        <v>0</v>
      </c>
      <c r="E89" s="305">
        <v>37.71612903225806</v>
      </c>
      <c r="F89" s="305">
        <v>26.735483870967744</v>
      </c>
      <c r="G89" s="305">
        <v>81.193548387096769</v>
      </c>
      <c r="H89" s="305">
        <v>30.516129032258064</v>
      </c>
      <c r="I89" s="305">
        <v>3.1032258064516132</v>
      </c>
      <c r="J89" s="305">
        <v>9.17741935483871</v>
      </c>
      <c r="K89" s="305">
        <v>1.4190322580645163</v>
      </c>
      <c r="L89" s="305">
        <v>0.84677419354838712</v>
      </c>
      <c r="M89" s="305">
        <v>1.1329032258064518</v>
      </c>
      <c r="N89" s="378">
        <v>0</v>
      </c>
      <c r="O89" s="367">
        <v>16.2</v>
      </c>
      <c r="P89" s="360"/>
      <c r="Q89" s="360"/>
    </row>
    <row r="90" spans="1:17" x14ac:dyDescent="0.35">
      <c r="A90" s="369" t="s">
        <v>16</v>
      </c>
      <c r="B90" s="373">
        <f t="shared" ref="B90:O90" si="11">SUM(B78:B89)</f>
        <v>426.26367593622541</v>
      </c>
      <c r="C90" s="373">
        <f t="shared" si="11"/>
        <v>375.55084909158325</v>
      </c>
      <c r="D90" s="373">
        <f t="shared" si="11"/>
        <v>0</v>
      </c>
      <c r="E90" s="373">
        <f t="shared" si="11"/>
        <v>437.27671783463103</v>
      </c>
      <c r="F90" s="373">
        <f t="shared" si="11"/>
        <v>315.57931776047462</v>
      </c>
      <c r="G90" s="373">
        <f t="shared" si="11"/>
        <v>1039.7333704115683</v>
      </c>
      <c r="H90" s="373">
        <f t="shared" si="11"/>
        <v>483.11637004078602</v>
      </c>
      <c r="I90" s="373">
        <f t="shared" si="11"/>
        <v>51.961882461994811</v>
      </c>
      <c r="J90" s="373">
        <f t="shared" si="11"/>
        <v>63.889513533555807</v>
      </c>
      <c r="K90" s="373">
        <f t="shared" si="11"/>
        <v>17.545753170189098</v>
      </c>
      <c r="L90" s="373">
        <f t="shared" si="11"/>
        <v>11.002267556544307</v>
      </c>
      <c r="M90" s="373">
        <f t="shared" si="11"/>
        <v>14.274010363366703</v>
      </c>
      <c r="N90" s="373">
        <f t="shared" si="11"/>
        <v>34.01</v>
      </c>
      <c r="O90" s="373">
        <f t="shared" si="11"/>
        <v>762.9</v>
      </c>
      <c r="P90" s="360"/>
      <c r="Q90" s="360"/>
    </row>
    <row r="91" spans="1:17" x14ac:dyDescent="0.35">
      <c r="A91" s="369" t="s">
        <v>190</v>
      </c>
      <c r="B91" s="305">
        <f t="shared" ref="B91:O91" si="12">AVERAGE(B78:B89)</f>
        <v>35.521972994685449</v>
      </c>
      <c r="C91" s="305">
        <f t="shared" si="12"/>
        <v>31.295904090965269</v>
      </c>
      <c r="D91" s="305">
        <f t="shared" si="12"/>
        <v>0</v>
      </c>
      <c r="E91" s="305">
        <f t="shared" si="12"/>
        <v>36.43972648621925</v>
      </c>
      <c r="F91" s="305">
        <f t="shared" si="12"/>
        <v>26.298276480039551</v>
      </c>
      <c r="G91" s="305">
        <f t="shared" si="12"/>
        <v>86.644447534297356</v>
      </c>
      <c r="H91" s="305">
        <f t="shared" si="12"/>
        <v>40.259697503398833</v>
      </c>
      <c r="I91" s="305">
        <f t="shared" si="12"/>
        <v>4.3301568718329007</v>
      </c>
      <c r="J91" s="305">
        <f t="shared" si="12"/>
        <v>5.3241261277963172</v>
      </c>
      <c r="K91" s="305">
        <f t="shared" si="12"/>
        <v>1.4621460975157581</v>
      </c>
      <c r="L91" s="305">
        <f t="shared" si="12"/>
        <v>0.91685562971202561</v>
      </c>
      <c r="M91" s="305">
        <f t="shared" si="12"/>
        <v>1.189500863613892</v>
      </c>
      <c r="N91" s="305">
        <f t="shared" si="12"/>
        <v>2.8341666666666665</v>
      </c>
      <c r="O91" s="305">
        <f t="shared" si="12"/>
        <v>63.574999999999996</v>
      </c>
      <c r="P91" s="360"/>
      <c r="Q91" s="360"/>
    </row>
    <row r="92" spans="1:17" x14ac:dyDescent="0.35">
      <c r="A92" s="360"/>
      <c r="B92" s="360"/>
      <c r="C92" s="360"/>
      <c r="D92" s="360"/>
      <c r="E92" s="360"/>
      <c r="F92" s="360"/>
      <c r="G92" s="360"/>
      <c r="H92" s="360"/>
      <c r="I92" s="360"/>
      <c r="J92" s="360"/>
      <c r="K92" s="360"/>
      <c r="L92" s="360"/>
      <c r="M92" s="360"/>
      <c r="N92" s="360"/>
      <c r="O92" s="360"/>
      <c r="P92" s="360"/>
      <c r="Q92" s="360"/>
    </row>
    <row r="93" spans="1:17" x14ac:dyDescent="0.35">
      <c r="A93" s="360"/>
      <c r="B93" s="360"/>
      <c r="C93" s="360"/>
      <c r="D93" s="360"/>
      <c r="E93" s="360"/>
      <c r="F93" s="360"/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</row>
    <row r="94" spans="1:17" ht="19" thickBot="1" x14ac:dyDescent="0.5">
      <c r="A94" s="361" t="s">
        <v>227</v>
      </c>
      <c r="B94" s="361"/>
      <c r="C94" s="361"/>
      <c r="D94" s="361"/>
      <c r="E94" s="361"/>
      <c r="F94" s="361"/>
      <c r="G94" s="361"/>
      <c r="H94" s="361"/>
      <c r="I94" s="361"/>
      <c r="J94" s="361"/>
      <c r="K94" s="361"/>
      <c r="L94" s="361"/>
      <c r="M94" s="361"/>
      <c r="N94" s="1548"/>
      <c r="O94" s="1548"/>
      <c r="P94" s="1548"/>
      <c r="Q94" s="1549"/>
    </row>
    <row r="95" spans="1:17" ht="56" x14ac:dyDescent="0.35">
      <c r="A95" s="1458" t="s">
        <v>165</v>
      </c>
      <c r="B95" s="1545" t="s">
        <v>23</v>
      </c>
      <c r="C95" s="1546"/>
      <c r="D95" s="1546"/>
      <c r="E95" s="1546"/>
      <c r="F95" s="1547"/>
      <c r="G95" s="1545" t="s">
        <v>24</v>
      </c>
      <c r="H95" s="1547"/>
      <c r="I95" s="379" t="s">
        <v>4</v>
      </c>
      <c r="J95" s="380"/>
      <c r="K95" s="381" t="s">
        <v>5</v>
      </c>
      <c r="L95" s="382"/>
      <c r="M95" s="383" t="s">
        <v>6</v>
      </c>
      <c r="N95" s="384"/>
      <c r="O95" s="385"/>
      <c r="P95" s="386" t="s">
        <v>46</v>
      </c>
      <c r="Q95" s="387" t="s">
        <v>166</v>
      </c>
    </row>
    <row r="96" spans="1:17" ht="39" x14ac:dyDescent="0.35">
      <c r="A96" s="1544"/>
      <c r="B96" s="362">
        <v>0.05</v>
      </c>
      <c r="C96" s="362">
        <v>0.1</v>
      </c>
      <c r="D96" s="362">
        <v>0.2</v>
      </c>
      <c r="E96" s="388" t="s">
        <v>228</v>
      </c>
      <c r="F96" s="388" t="s">
        <v>229</v>
      </c>
      <c r="G96" s="362" t="s">
        <v>9</v>
      </c>
      <c r="H96" s="362" t="s">
        <v>10</v>
      </c>
      <c r="I96" s="362" t="s">
        <v>9</v>
      </c>
      <c r="J96" s="362" t="s">
        <v>10</v>
      </c>
      <c r="K96" s="362" t="s">
        <v>11</v>
      </c>
      <c r="L96" s="362" t="s">
        <v>12</v>
      </c>
      <c r="M96" s="363" t="s">
        <v>13</v>
      </c>
      <c r="N96" s="389" t="s">
        <v>14</v>
      </c>
      <c r="O96" s="387" t="s">
        <v>167</v>
      </c>
      <c r="P96" s="386"/>
      <c r="Q96" s="387"/>
    </row>
    <row r="97" spans="1:17" x14ac:dyDescent="0.35">
      <c r="A97" s="365" t="s">
        <v>168</v>
      </c>
      <c r="B97" s="367">
        <v>37.759354838709676</v>
      </c>
      <c r="C97" s="367">
        <v>32.134838709677418</v>
      </c>
      <c r="D97" s="376">
        <v>0</v>
      </c>
      <c r="E97" s="376">
        <v>0</v>
      </c>
      <c r="F97" s="376">
        <v>0</v>
      </c>
      <c r="G97" s="367">
        <v>39.658064516129038</v>
      </c>
      <c r="H97" s="367">
        <v>26.606451612903225</v>
      </c>
      <c r="I97" s="367">
        <v>64.548387096774192</v>
      </c>
      <c r="J97" s="367">
        <v>23.06451612903226</v>
      </c>
      <c r="K97" s="367" t="s">
        <v>164</v>
      </c>
      <c r="L97" s="367">
        <v>8.7735483870967741</v>
      </c>
      <c r="M97" s="367">
        <v>1.4564516129032259</v>
      </c>
      <c r="N97" s="367">
        <v>0.89612903225806451</v>
      </c>
      <c r="O97" s="305">
        <v>1.1762903225806451</v>
      </c>
      <c r="P97" s="390">
        <v>0</v>
      </c>
      <c r="Q97" s="367">
        <v>0</v>
      </c>
    </row>
    <row r="98" spans="1:17" ht="15" thickBot="1" x14ac:dyDescent="0.4">
      <c r="A98" s="365" t="s">
        <v>169</v>
      </c>
      <c r="B98" s="99">
        <v>38.595000000000006</v>
      </c>
      <c r="C98" s="99">
        <v>33.307142857142857</v>
      </c>
      <c r="D98" s="376">
        <v>0</v>
      </c>
      <c r="E98" s="376">
        <v>0</v>
      </c>
      <c r="F98" s="376">
        <v>0</v>
      </c>
      <c r="G98" s="99">
        <v>38.06428571428571</v>
      </c>
      <c r="H98" s="99">
        <v>22.867857142857144</v>
      </c>
      <c r="I98" s="99">
        <v>68.25</v>
      </c>
      <c r="J98" s="99">
        <v>24.964285714285715</v>
      </c>
      <c r="K98" s="367" t="s">
        <v>164</v>
      </c>
      <c r="L98" s="99">
        <v>10.575000000000001</v>
      </c>
      <c r="M98" s="99">
        <v>1.7524999999999997</v>
      </c>
      <c r="N98" s="99">
        <v>1.1064285714285713</v>
      </c>
      <c r="O98" s="305">
        <v>1.4294642857142854</v>
      </c>
      <c r="P98" s="390">
        <v>0</v>
      </c>
      <c r="Q98" s="367">
        <v>0</v>
      </c>
    </row>
    <row r="99" spans="1:17" ht="15" thickBot="1" x14ac:dyDescent="0.4">
      <c r="A99" s="365" t="s">
        <v>170</v>
      </c>
      <c r="B99" s="372">
        <v>38.187096774193556</v>
      </c>
      <c r="C99" s="372">
        <v>33.913870967741943</v>
      </c>
      <c r="D99" s="376">
        <v>0</v>
      </c>
      <c r="E99" s="376">
        <v>0</v>
      </c>
      <c r="F99" s="376">
        <v>0</v>
      </c>
      <c r="G99" s="373">
        <v>40.187096774193549</v>
      </c>
      <c r="H99" s="373">
        <v>26.35483870967742</v>
      </c>
      <c r="I99" s="373">
        <v>78.516129032258064</v>
      </c>
      <c r="J99" s="373">
        <v>32.193548387096776</v>
      </c>
      <c r="K99" s="367" t="s">
        <v>164</v>
      </c>
      <c r="L99" s="373">
        <v>4.064516129032258</v>
      </c>
      <c r="M99" s="373">
        <v>1.8396774193548386</v>
      </c>
      <c r="N99" s="373">
        <v>1.6509677419354838</v>
      </c>
      <c r="O99" s="305">
        <v>1.7453225806451611</v>
      </c>
      <c r="P99" s="390">
        <v>0</v>
      </c>
      <c r="Q99" s="367">
        <v>123.6</v>
      </c>
    </row>
    <row r="100" spans="1:17" x14ac:dyDescent="0.35">
      <c r="A100" s="365" t="s">
        <v>171</v>
      </c>
      <c r="B100" s="305">
        <v>30.280666666666669</v>
      </c>
      <c r="C100" s="305">
        <v>29.501333333333335</v>
      </c>
      <c r="D100" s="376">
        <v>0</v>
      </c>
      <c r="E100" s="376">
        <v>0</v>
      </c>
      <c r="F100" s="376">
        <v>0</v>
      </c>
      <c r="G100" s="305">
        <v>34.033333333333331</v>
      </c>
      <c r="H100" s="305">
        <v>25.893333333333331</v>
      </c>
      <c r="I100" s="305">
        <v>95.13333333333334</v>
      </c>
      <c r="J100" s="305">
        <v>58.233333333333334</v>
      </c>
      <c r="K100" s="367" t="s">
        <v>164</v>
      </c>
      <c r="L100" s="305">
        <v>4.0686666666666671</v>
      </c>
      <c r="M100" s="305">
        <v>1.3286666666666667</v>
      </c>
      <c r="N100" s="305">
        <v>0.95866666666666656</v>
      </c>
      <c r="O100" s="305">
        <v>1.1436666666666666</v>
      </c>
      <c r="P100" s="390">
        <v>0</v>
      </c>
      <c r="Q100" s="305">
        <v>318.5</v>
      </c>
    </row>
    <row r="101" spans="1:17" x14ac:dyDescent="0.35">
      <c r="A101" s="365" t="s">
        <v>172</v>
      </c>
      <c r="B101" s="305">
        <v>33.25741935483871</v>
      </c>
      <c r="C101" s="305">
        <v>31.218064516129033</v>
      </c>
      <c r="D101" s="376">
        <v>0</v>
      </c>
      <c r="E101" s="376">
        <v>0</v>
      </c>
      <c r="F101" s="376">
        <v>0</v>
      </c>
      <c r="G101" s="305">
        <v>34.864516129032253</v>
      </c>
      <c r="H101" s="305">
        <v>26.780645161290323</v>
      </c>
      <c r="I101" s="305">
        <v>93.032258064516128</v>
      </c>
      <c r="J101" s="305">
        <v>55.774193548387096</v>
      </c>
      <c r="K101" s="367" t="s">
        <v>164</v>
      </c>
      <c r="L101" s="305">
        <v>5.3580645161290326</v>
      </c>
      <c r="M101" s="305">
        <v>1.4893548387096773</v>
      </c>
      <c r="N101" s="305">
        <v>0.77903225806451604</v>
      </c>
      <c r="O101" s="305">
        <v>1.1341935483870966</v>
      </c>
      <c r="P101" s="390">
        <v>0</v>
      </c>
      <c r="Q101" s="367">
        <v>99.1</v>
      </c>
    </row>
    <row r="102" spans="1:17" x14ac:dyDescent="0.35">
      <c r="A102" s="365" t="s">
        <v>173</v>
      </c>
      <c r="B102" s="305">
        <v>35.38066666666667</v>
      </c>
      <c r="C102" s="305">
        <v>31.547999999999998</v>
      </c>
      <c r="D102" s="376">
        <v>0</v>
      </c>
      <c r="E102" s="376">
        <v>0</v>
      </c>
      <c r="F102" s="376">
        <v>0</v>
      </c>
      <c r="G102" s="305">
        <v>36.46</v>
      </c>
      <c r="H102" s="305">
        <v>26.756666666666668</v>
      </c>
      <c r="I102" s="305">
        <v>85.566666666666663</v>
      </c>
      <c r="J102" s="305">
        <v>43.5</v>
      </c>
      <c r="K102" s="367" t="s">
        <v>164</v>
      </c>
      <c r="L102" s="305">
        <v>3.6459999999999999</v>
      </c>
      <c r="M102" s="305">
        <v>1.4209999999999998</v>
      </c>
      <c r="N102" s="367">
        <v>0.80166666666666653</v>
      </c>
      <c r="O102" s="305">
        <v>0.18233333333332999</v>
      </c>
      <c r="P102" s="390">
        <v>0</v>
      </c>
      <c r="Q102" s="365">
        <v>44.2</v>
      </c>
    </row>
    <row r="103" spans="1:17" x14ac:dyDescent="0.35">
      <c r="A103" s="365" t="s">
        <v>174</v>
      </c>
      <c r="B103" s="305">
        <v>29.972903225806451</v>
      </c>
      <c r="C103" s="305">
        <v>28.975483870967743</v>
      </c>
      <c r="D103" s="376">
        <v>0</v>
      </c>
      <c r="E103" s="376">
        <v>0</v>
      </c>
      <c r="F103" s="376">
        <v>0</v>
      </c>
      <c r="G103" s="391">
        <v>34.845161290322572</v>
      </c>
      <c r="H103" s="391">
        <v>26.677419354838701</v>
      </c>
      <c r="I103" s="391">
        <v>90.935483870967744</v>
      </c>
      <c r="J103" s="391">
        <v>50.032258064516128</v>
      </c>
      <c r="K103" s="367" t="s">
        <v>164</v>
      </c>
      <c r="L103" s="392">
        <v>0</v>
      </c>
      <c r="M103" s="393">
        <v>1.3183870967741937</v>
      </c>
      <c r="N103" s="394">
        <v>0.90935483870967737</v>
      </c>
      <c r="O103" s="395">
        <f>AVERAGE(M103:N103)</f>
        <v>1.1138709677419356</v>
      </c>
      <c r="P103" s="390">
        <v>0</v>
      </c>
      <c r="Q103" s="396">
        <v>71.3</v>
      </c>
    </row>
    <row r="104" spans="1:17" x14ac:dyDescent="0.35">
      <c r="A104" s="365" t="s">
        <v>175</v>
      </c>
      <c r="B104" s="305">
        <v>31.16838709677419</v>
      </c>
      <c r="C104" s="305">
        <v>29.834580645161292</v>
      </c>
      <c r="D104" s="305">
        <v>29.554838709677419</v>
      </c>
      <c r="E104" s="305">
        <v>30.581935483870968</v>
      </c>
      <c r="F104" s="305">
        <v>30.761290322580649</v>
      </c>
      <c r="G104" s="305">
        <v>35.264516129032259</v>
      </c>
      <c r="H104" s="305">
        <v>27.012903225806454</v>
      </c>
      <c r="I104" s="305">
        <v>90.838709677419359</v>
      </c>
      <c r="J104" s="305">
        <v>50.838709677419352</v>
      </c>
      <c r="K104" s="367" t="s">
        <v>164</v>
      </c>
      <c r="L104" s="367">
        <v>3.21</v>
      </c>
      <c r="M104" s="305">
        <v>1.3977419354838712</v>
      </c>
      <c r="N104" s="397">
        <v>0.79387096774193544</v>
      </c>
      <c r="O104" s="305">
        <f>AVERAGE(M104:N104)</f>
        <v>1.0958064516129034</v>
      </c>
      <c r="P104" s="390">
        <v>0</v>
      </c>
      <c r="Q104" s="365">
        <v>37.799999999999997</v>
      </c>
    </row>
    <row r="105" spans="1:17" x14ac:dyDescent="0.35">
      <c r="A105" s="365" t="s">
        <v>176</v>
      </c>
      <c r="B105" s="305">
        <v>29.667999999999999</v>
      </c>
      <c r="C105" s="368">
        <v>29.2194</v>
      </c>
      <c r="D105" s="305">
        <v>28.937333333333331</v>
      </c>
      <c r="E105" s="305">
        <v>29.985599999999998</v>
      </c>
      <c r="F105" s="305">
        <v>30.315333333333331</v>
      </c>
      <c r="G105" s="368">
        <v>33.880000000000003</v>
      </c>
      <c r="H105" s="368">
        <v>27.06</v>
      </c>
      <c r="I105" s="305">
        <v>93.9</v>
      </c>
      <c r="J105" s="305">
        <v>59.8</v>
      </c>
      <c r="K105" s="367" t="s">
        <v>164</v>
      </c>
      <c r="L105" s="305">
        <v>6.176000000000001</v>
      </c>
      <c r="M105" s="305">
        <v>1.339</v>
      </c>
      <c r="N105" s="398">
        <v>0.78633333333333344</v>
      </c>
      <c r="O105" s="305">
        <v>1.0626666666666666</v>
      </c>
      <c r="P105" s="390">
        <v>0</v>
      </c>
      <c r="Q105" s="365">
        <v>120.6</v>
      </c>
    </row>
    <row r="106" spans="1:17" x14ac:dyDescent="0.35">
      <c r="A106" s="365" t="s">
        <v>177</v>
      </c>
      <c r="B106" s="305">
        <v>30.886451612903222</v>
      </c>
      <c r="C106" s="305">
        <v>30.096774193548388</v>
      </c>
      <c r="D106" s="305">
        <v>29.623225806451611</v>
      </c>
      <c r="E106" s="305">
        <v>30.572903225806453</v>
      </c>
      <c r="F106" s="305">
        <v>30.526451612903227</v>
      </c>
      <c r="G106" s="305">
        <v>34.180645161290322</v>
      </c>
      <c r="H106" s="305">
        <v>27.49677419354839</v>
      </c>
      <c r="I106" s="305">
        <v>93.161290322580641</v>
      </c>
      <c r="J106" s="305">
        <v>54.645161290322584</v>
      </c>
      <c r="K106" s="367" t="s">
        <v>164</v>
      </c>
      <c r="L106" s="305">
        <v>4.4816129032258063</v>
      </c>
      <c r="M106" s="305">
        <v>1.1700000000000002</v>
      </c>
      <c r="N106" s="397">
        <v>0.804516129032258</v>
      </c>
      <c r="O106" s="305">
        <f>AVERAGE(M106:N106)</f>
        <v>0.98725806451612907</v>
      </c>
      <c r="P106" s="390">
        <v>0</v>
      </c>
      <c r="Q106" s="365">
        <v>115.1</v>
      </c>
    </row>
    <row r="107" spans="1:17" x14ac:dyDescent="0.35">
      <c r="A107" s="365" t="s">
        <v>178</v>
      </c>
      <c r="B107" s="305">
        <v>32.257333333333335</v>
      </c>
      <c r="C107" s="305">
        <v>30.596000000000004</v>
      </c>
      <c r="D107" s="376">
        <v>30.145333333333333</v>
      </c>
      <c r="E107" s="305">
        <v>30.952000000000002</v>
      </c>
      <c r="F107" s="305">
        <v>30.705333333333336</v>
      </c>
      <c r="G107" s="305">
        <v>34.966666666666669</v>
      </c>
      <c r="H107" s="305">
        <v>27.186666666666664</v>
      </c>
      <c r="I107" s="305">
        <v>93.466666666666669</v>
      </c>
      <c r="J107" s="305">
        <v>52.9</v>
      </c>
      <c r="K107" s="367" t="s">
        <v>164</v>
      </c>
      <c r="L107" s="305">
        <v>5.924666666666667</v>
      </c>
      <c r="M107" s="305">
        <v>0.89266666666666672</v>
      </c>
      <c r="N107" s="397">
        <v>0.77733333333333332</v>
      </c>
      <c r="O107" s="305">
        <v>0.83499999999999996</v>
      </c>
      <c r="P107" s="399"/>
      <c r="Q107" s="365">
        <v>76.7</v>
      </c>
    </row>
    <row r="108" spans="1:17" x14ac:dyDescent="0.35">
      <c r="A108" s="365" t="s">
        <v>179</v>
      </c>
      <c r="B108" s="305">
        <v>38.250322580645161</v>
      </c>
      <c r="C108" s="305">
        <v>30.570322580645161</v>
      </c>
      <c r="D108" s="305">
        <v>30.166451612903224</v>
      </c>
      <c r="E108" s="305">
        <v>31.203870967741942</v>
      </c>
      <c r="F108" s="305">
        <v>31.058064516129033</v>
      </c>
      <c r="G108" s="305">
        <v>37.4258064516129</v>
      </c>
      <c r="H108" s="305">
        <v>24.154838709677417</v>
      </c>
      <c r="I108" s="305">
        <v>85.354838709677423</v>
      </c>
      <c r="J108" s="305">
        <v>39.032258064516128</v>
      </c>
      <c r="K108" s="367" t="s">
        <v>164</v>
      </c>
      <c r="L108" s="305">
        <v>6.3074193548387107</v>
      </c>
      <c r="M108" s="305">
        <v>1.0625806451612902</v>
      </c>
      <c r="N108" s="397">
        <v>0.68645161290322587</v>
      </c>
      <c r="O108" s="367">
        <v>0.87451612903225806</v>
      </c>
      <c r="P108" s="400">
        <v>9.6693548387096779</v>
      </c>
      <c r="Q108" s="365">
        <v>0</v>
      </c>
    </row>
    <row r="109" spans="1:17" x14ac:dyDescent="0.35">
      <c r="A109" s="369" t="s">
        <v>16</v>
      </c>
      <c r="B109" s="373">
        <f t="shared" ref="B109:J109" si="13">SUM(B97:B108)</f>
        <v>405.66360215053766</v>
      </c>
      <c r="C109" s="373">
        <f t="shared" si="13"/>
        <v>370.9158116743472</v>
      </c>
      <c r="D109" s="373">
        <f t="shared" si="13"/>
        <v>148.42718279569891</v>
      </c>
      <c r="E109" s="373">
        <f t="shared" si="13"/>
        <v>153.29630967741937</v>
      </c>
      <c r="F109" s="373">
        <f t="shared" si="13"/>
        <v>153.36647311827957</v>
      </c>
      <c r="G109" s="373">
        <f t="shared" si="13"/>
        <v>433.83009216589863</v>
      </c>
      <c r="H109" s="373">
        <f t="shared" si="13"/>
        <v>314.8483947772657</v>
      </c>
      <c r="I109" s="373">
        <f t="shared" si="13"/>
        <v>1032.7037634408603</v>
      </c>
      <c r="J109" s="373">
        <f t="shared" si="13"/>
        <v>544.97826420890931</v>
      </c>
      <c r="K109" s="367" t="s">
        <v>164</v>
      </c>
      <c r="L109" s="373">
        <f t="shared" ref="L109:Q109" si="14">SUM(L97:L108)</f>
        <v>62.585494623655919</v>
      </c>
      <c r="M109" s="373">
        <f t="shared" si="14"/>
        <v>16.468026881720434</v>
      </c>
      <c r="N109" s="373">
        <f t="shared" si="14"/>
        <v>10.950751152073732</v>
      </c>
      <c r="O109" s="373">
        <f t="shared" si="14"/>
        <v>12.780389016897079</v>
      </c>
      <c r="P109" s="373">
        <f t="shared" si="14"/>
        <v>9.6693548387096779</v>
      </c>
      <c r="Q109" s="373">
        <f t="shared" si="14"/>
        <v>1006.9000000000001</v>
      </c>
    </row>
    <row r="110" spans="1:17" x14ac:dyDescent="0.35">
      <c r="A110" s="369" t="s">
        <v>190</v>
      </c>
      <c r="B110" s="305">
        <f t="shared" ref="B110:J110" si="15">AVERAGE(B97:B108)</f>
        <v>33.805300179211471</v>
      </c>
      <c r="C110" s="305">
        <f t="shared" si="15"/>
        <v>30.909650972862266</v>
      </c>
      <c r="D110" s="305">
        <f t="shared" si="15"/>
        <v>12.368931899641575</v>
      </c>
      <c r="E110" s="305">
        <f t="shared" si="15"/>
        <v>12.77469247311828</v>
      </c>
      <c r="F110" s="305">
        <f t="shared" si="15"/>
        <v>12.780539426523298</v>
      </c>
      <c r="G110" s="305">
        <f t="shared" si="15"/>
        <v>36.152507680491553</v>
      </c>
      <c r="H110" s="305">
        <f t="shared" si="15"/>
        <v>26.237366231438809</v>
      </c>
      <c r="I110" s="305">
        <f t="shared" si="15"/>
        <v>86.058646953405017</v>
      </c>
      <c r="J110" s="305">
        <f t="shared" si="15"/>
        <v>45.414855350742442</v>
      </c>
      <c r="K110" s="367" t="s">
        <v>164</v>
      </c>
      <c r="L110" s="305">
        <f t="shared" ref="L110:Q110" si="16">AVERAGE(L97:L108)</f>
        <v>5.2154578853046596</v>
      </c>
      <c r="M110" s="305">
        <f t="shared" si="16"/>
        <v>1.3723355734767029</v>
      </c>
      <c r="N110" s="305">
        <f t="shared" si="16"/>
        <v>0.91256259600614431</v>
      </c>
      <c r="O110" s="305">
        <f t="shared" si="16"/>
        <v>1.0650324180747566</v>
      </c>
      <c r="P110" s="305">
        <f t="shared" si="16"/>
        <v>0.87903225806451613</v>
      </c>
      <c r="Q110" s="305">
        <f t="shared" si="16"/>
        <v>83.908333333333346</v>
      </c>
    </row>
    <row r="111" spans="1:17" x14ac:dyDescent="0.35">
      <c r="A111" s="360"/>
      <c r="B111" s="360"/>
      <c r="C111" s="360"/>
      <c r="D111" s="360"/>
      <c r="E111" s="360"/>
      <c r="F111" s="360"/>
      <c r="G111" s="360"/>
      <c r="H111" s="360"/>
      <c r="I111" s="360"/>
      <c r="J111" s="360"/>
      <c r="K111" s="360"/>
      <c r="L111" s="360"/>
      <c r="M111" s="360"/>
      <c r="N111" s="360"/>
      <c r="O111" s="360"/>
      <c r="P111" s="360"/>
      <c r="Q111" s="360"/>
    </row>
    <row r="112" spans="1:17" x14ac:dyDescent="0.35">
      <c r="A112" s="360"/>
      <c r="B112" s="360"/>
      <c r="C112" s="360"/>
      <c r="D112" s="360"/>
      <c r="E112" s="360"/>
      <c r="F112" s="360"/>
      <c r="G112" s="360"/>
      <c r="H112" s="360"/>
      <c r="I112" s="360"/>
      <c r="J112" s="360"/>
      <c r="K112" s="360"/>
      <c r="L112" s="360"/>
      <c r="M112" s="360"/>
      <c r="N112" s="360"/>
      <c r="O112" s="360"/>
      <c r="P112" s="360"/>
      <c r="Q112" s="360"/>
    </row>
    <row r="113" spans="1:17" ht="19" thickBot="1" x14ac:dyDescent="0.5">
      <c r="A113" s="361" t="s">
        <v>230</v>
      </c>
      <c r="B113" s="361"/>
      <c r="C113" s="361"/>
      <c r="D113" s="361"/>
      <c r="E113" s="361"/>
      <c r="F113" s="361"/>
      <c r="G113" s="361"/>
      <c r="H113" s="361"/>
      <c r="I113" s="361"/>
      <c r="J113" s="361"/>
      <c r="K113" s="361"/>
      <c r="L113" s="361"/>
      <c r="M113" s="361"/>
      <c r="N113" s="1548"/>
      <c r="O113" s="1548"/>
      <c r="P113" s="1548"/>
      <c r="Q113" s="1549"/>
    </row>
    <row r="114" spans="1:17" ht="56" x14ac:dyDescent="0.35">
      <c r="A114" s="1458" t="s">
        <v>165</v>
      </c>
      <c r="B114" s="1545" t="s">
        <v>23</v>
      </c>
      <c r="C114" s="1546"/>
      <c r="D114" s="1546"/>
      <c r="E114" s="1546"/>
      <c r="F114" s="1547"/>
      <c r="G114" s="1545" t="s">
        <v>24</v>
      </c>
      <c r="H114" s="1547"/>
      <c r="I114" s="379" t="s">
        <v>4</v>
      </c>
      <c r="J114" s="380"/>
      <c r="K114" s="381" t="s">
        <v>5</v>
      </c>
      <c r="L114" s="382"/>
      <c r="M114" s="383" t="s">
        <v>6</v>
      </c>
      <c r="N114" s="384"/>
      <c r="O114" s="385"/>
      <c r="P114" s="386" t="s">
        <v>46</v>
      </c>
      <c r="Q114" s="387" t="s">
        <v>166</v>
      </c>
    </row>
    <row r="115" spans="1:17" ht="39" x14ac:dyDescent="0.35">
      <c r="A115" s="1544"/>
      <c r="B115" s="362">
        <v>0.05</v>
      </c>
      <c r="C115" s="362">
        <v>0.1</v>
      </c>
      <c r="D115" s="362">
        <v>0.2</v>
      </c>
      <c r="E115" s="388" t="s">
        <v>228</v>
      </c>
      <c r="F115" s="388" t="s">
        <v>229</v>
      </c>
      <c r="G115" s="362" t="s">
        <v>9</v>
      </c>
      <c r="H115" s="362" t="s">
        <v>10</v>
      </c>
      <c r="I115" s="362" t="s">
        <v>9</v>
      </c>
      <c r="J115" s="362" t="s">
        <v>10</v>
      </c>
      <c r="K115" s="362" t="s">
        <v>11</v>
      </c>
      <c r="L115" s="362" t="s">
        <v>12</v>
      </c>
      <c r="M115" s="363" t="s">
        <v>13</v>
      </c>
      <c r="N115" s="389" t="s">
        <v>14</v>
      </c>
      <c r="O115" s="387" t="s">
        <v>167</v>
      </c>
      <c r="P115" s="386"/>
      <c r="Q115" s="387"/>
    </row>
    <row r="116" spans="1:17" x14ac:dyDescent="0.35">
      <c r="A116" s="365" t="s">
        <v>168</v>
      </c>
      <c r="B116" s="367">
        <v>33.89</v>
      </c>
      <c r="C116" s="367">
        <v>32.056666666666665</v>
      </c>
      <c r="D116" s="305">
        <v>28.373333333333331</v>
      </c>
      <c r="E116" s="401">
        <v>28.776666666666667</v>
      </c>
      <c r="F116" s="401">
        <v>26.866666666666664</v>
      </c>
      <c r="G116" s="367">
        <v>36.1</v>
      </c>
      <c r="H116" s="367">
        <v>19.266666666666669</v>
      </c>
      <c r="I116" s="367">
        <v>58.916666666666664</v>
      </c>
      <c r="J116" s="367">
        <v>25.833333333333332</v>
      </c>
      <c r="K116" s="367" t="s">
        <v>164</v>
      </c>
      <c r="L116" s="367">
        <v>7.086666666666666</v>
      </c>
      <c r="M116" s="367">
        <v>0.84249999999999992</v>
      </c>
      <c r="N116" s="367">
        <v>0.52</v>
      </c>
      <c r="O116" s="305">
        <v>0.68124999999999991</v>
      </c>
      <c r="P116" s="402">
        <v>0</v>
      </c>
      <c r="Q116" s="367">
        <v>0</v>
      </c>
    </row>
    <row r="117" spans="1:17" ht="15" thickBot="1" x14ac:dyDescent="0.4">
      <c r="A117" s="365" t="s">
        <v>169</v>
      </c>
      <c r="B117" s="99">
        <v>35.528571428571425</v>
      </c>
      <c r="C117" s="99">
        <v>32.415714285714287</v>
      </c>
      <c r="D117" s="305">
        <v>33.831428571428567</v>
      </c>
      <c r="E117" s="401">
        <v>32.019285714285715</v>
      </c>
      <c r="F117" s="401">
        <v>30.568571428571431</v>
      </c>
      <c r="G117" s="99">
        <v>39.274999999999991</v>
      </c>
      <c r="H117" s="99">
        <v>21.042857142857144</v>
      </c>
      <c r="I117" s="99">
        <v>66.928571428571431</v>
      </c>
      <c r="J117" s="99">
        <v>29.392857142857142</v>
      </c>
      <c r="K117" s="367" t="s">
        <v>164</v>
      </c>
      <c r="L117" s="99">
        <v>8.0385714285714283</v>
      </c>
      <c r="M117" s="99">
        <v>1.0150000000000001</v>
      </c>
      <c r="N117" s="99">
        <v>0.46</v>
      </c>
      <c r="O117" s="305">
        <v>0.73750000000000004</v>
      </c>
      <c r="P117" s="402">
        <v>0</v>
      </c>
      <c r="Q117" s="367">
        <v>58.3</v>
      </c>
    </row>
    <row r="118" spans="1:17" ht="15" thickBot="1" x14ac:dyDescent="0.4">
      <c r="A118" s="365" t="s">
        <v>170</v>
      </c>
      <c r="B118" s="372">
        <v>30.303870967741929</v>
      </c>
      <c r="C118" s="372">
        <v>29.723741935483869</v>
      </c>
      <c r="D118" s="305">
        <v>29.629677419354842</v>
      </c>
      <c r="E118" s="401">
        <v>30.566064516129028</v>
      </c>
      <c r="F118" s="401">
        <v>30.471165161290322</v>
      </c>
      <c r="G118" s="373">
        <v>36.832258064516125</v>
      </c>
      <c r="H118" s="373">
        <v>21.741935483870968</v>
      </c>
      <c r="I118" s="373">
        <v>87.451612903225808</v>
      </c>
      <c r="J118" s="373">
        <v>45.193548387096776</v>
      </c>
      <c r="K118" s="367" t="s">
        <v>164</v>
      </c>
      <c r="L118" s="373">
        <v>5.6745161290322583</v>
      </c>
      <c r="M118" s="373">
        <v>0.9987096774193549</v>
      </c>
      <c r="N118" s="373">
        <v>0.49935483870967745</v>
      </c>
      <c r="O118" s="305">
        <v>0.74903225806451612</v>
      </c>
      <c r="P118" s="402">
        <v>0</v>
      </c>
      <c r="Q118" s="367">
        <v>88.6</v>
      </c>
    </row>
    <row r="119" spans="1:17" x14ac:dyDescent="0.35">
      <c r="A119" s="365" t="s">
        <v>171</v>
      </c>
      <c r="B119" s="305">
        <v>28.590666666666671</v>
      </c>
      <c r="C119" s="305">
        <v>28.771333333333335</v>
      </c>
      <c r="D119" s="305">
        <v>28.515999999999998</v>
      </c>
      <c r="E119" s="401">
        <v>29.205333333333336</v>
      </c>
      <c r="F119" s="401">
        <v>32.6</v>
      </c>
      <c r="G119" s="305">
        <v>34.160000000000004</v>
      </c>
      <c r="H119" s="305">
        <v>21.259999999999998</v>
      </c>
      <c r="I119" s="305">
        <v>93.666666666666671</v>
      </c>
      <c r="J119" s="305">
        <v>61.033333333333331</v>
      </c>
      <c r="K119" s="367" t="s">
        <v>164</v>
      </c>
      <c r="L119" s="305">
        <v>4.141</v>
      </c>
      <c r="M119" s="305">
        <v>1.1386666666666665</v>
      </c>
      <c r="N119" s="305">
        <v>0.505</v>
      </c>
      <c r="O119" s="305">
        <v>0.82183333333333319</v>
      </c>
      <c r="P119" s="402">
        <v>0</v>
      </c>
      <c r="Q119" s="305">
        <v>225.3</v>
      </c>
    </row>
    <row r="120" spans="1:17" x14ac:dyDescent="0.35">
      <c r="A120" s="365" t="s">
        <v>172</v>
      </c>
      <c r="B120" s="305">
        <v>30.310967741935489</v>
      </c>
      <c r="C120" s="305">
        <v>30.006451612903231</v>
      </c>
      <c r="D120" s="305">
        <v>30.232903225806453</v>
      </c>
      <c r="E120" s="401">
        <v>0</v>
      </c>
      <c r="F120" s="401">
        <v>31.859354838709674</v>
      </c>
      <c r="G120" s="305">
        <v>35.922903225806458</v>
      </c>
      <c r="H120" s="305">
        <v>21.961290322580645</v>
      </c>
      <c r="I120" s="305">
        <v>92.258064516129039</v>
      </c>
      <c r="J120" s="305">
        <v>50.741935483870968</v>
      </c>
      <c r="K120" s="367" t="s">
        <v>164</v>
      </c>
      <c r="L120" s="305">
        <v>6.1393548387096768</v>
      </c>
      <c r="M120" s="305">
        <v>1.257741935483871</v>
      </c>
      <c r="N120" s="305">
        <v>0.74</v>
      </c>
      <c r="O120" s="305">
        <v>0.99887096774193551</v>
      </c>
      <c r="P120" s="367">
        <v>7.1</v>
      </c>
      <c r="Q120" s="367">
        <v>168.2</v>
      </c>
    </row>
    <row r="121" spans="1:17" x14ac:dyDescent="0.35">
      <c r="A121" s="365" t="s">
        <v>173</v>
      </c>
      <c r="B121" s="305">
        <v>28.894000000000002</v>
      </c>
      <c r="C121" s="305">
        <v>28.792666666666666</v>
      </c>
      <c r="D121" s="305">
        <v>28.908000000000001</v>
      </c>
      <c r="E121" s="401">
        <v>0</v>
      </c>
      <c r="F121" s="401">
        <v>30.894666666666669</v>
      </c>
      <c r="G121" s="305">
        <v>33.073333333333338</v>
      </c>
      <c r="H121" s="305">
        <v>22.066666666666666</v>
      </c>
      <c r="I121" s="305">
        <v>93.36666666666666</v>
      </c>
      <c r="J121" s="305">
        <v>61.5</v>
      </c>
      <c r="K121" s="367" t="s">
        <v>164</v>
      </c>
      <c r="L121" s="305">
        <v>4.6976666666666667</v>
      </c>
      <c r="M121" s="305">
        <v>0.8866666666666666</v>
      </c>
      <c r="N121" s="367">
        <v>0.48899999999999999</v>
      </c>
      <c r="O121" s="305">
        <v>0.6878333333333333</v>
      </c>
      <c r="P121" s="365">
        <v>3.38</v>
      </c>
      <c r="Q121" s="365">
        <v>200.6</v>
      </c>
    </row>
    <row r="122" spans="1:17" x14ac:dyDescent="0.35">
      <c r="A122" s="365" t="s">
        <v>174</v>
      </c>
      <c r="B122" s="371">
        <v>30.957419354838713</v>
      </c>
      <c r="C122" s="371">
        <v>30.069677419354839</v>
      </c>
      <c r="D122" s="401">
        <v>29.477419354838712</v>
      </c>
      <c r="E122" s="401">
        <v>0</v>
      </c>
      <c r="F122" s="401">
        <v>0</v>
      </c>
      <c r="G122" s="403">
        <v>33.974193548387092</v>
      </c>
      <c r="H122" s="403">
        <v>21.200000000000003</v>
      </c>
      <c r="I122" s="403">
        <v>91.677419354838705</v>
      </c>
      <c r="J122" s="403">
        <v>52.612903225806448</v>
      </c>
      <c r="K122" s="404">
        <v>3.5096774193548388</v>
      </c>
      <c r="L122" s="404">
        <v>6.2303225806451605</v>
      </c>
      <c r="M122" s="405">
        <v>0.94096774193548394</v>
      </c>
      <c r="N122" s="406">
        <v>0.29041935483870968</v>
      </c>
      <c r="O122" s="407">
        <v>0.61569354838709678</v>
      </c>
      <c r="P122" s="402">
        <v>6.08</v>
      </c>
      <c r="Q122" s="387">
        <v>4</v>
      </c>
    </row>
    <row r="123" spans="1:17" x14ac:dyDescent="0.35">
      <c r="A123" s="365" t="s">
        <v>175</v>
      </c>
      <c r="B123" s="371">
        <v>32.037419354838711</v>
      </c>
      <c r="C123" s="371">
        <v>31.330322580645163</v>
      </c>
      <c r="D123" s="371">
        <v>31.426451612903222</v>
      </c>
      <c r="E123" s="401">
        <v>0</v>
      </c>
      <c r="F123" s="371">
        <v>0</v>
      </c>
      <c r="G123" s="371">
        <v>35.696774193548393</v>
      </c>
      <c r="H123" s="371">
        <v>21.361290322580647</v>
      </c>
      <c r="I123" s="371">
        <v>87.354838709677423</v>
      </c>
      <c r="J123" s="371">
        <v>45.935483870967744</v>
      </c>
      <c r="K123" s="371">
        <v>4.8493548387096777</v>
      </c>
      <c r="L123" s="408">
        <v>6.9180645161290322</v>
      </c>
      <c r="M123" s="371">
        <v>1.239677419354839</v>
      </c>
      <c r="N123" s="409">
        <v>0.50861290322580643</v>
      </c>
      <c r="O123" s="371">
        <v>0.87414516129032271</v>
      </c>
      <c r="P123" s="402">
        <v>10.130000000000001</v>
      </c>
      <c r="Q123" s="365">
        <v>44.6</v>
      </c>
    </row>
    <row r="124" spans="1:17" x14ac:dyDescent="0.35">
      <c r="A124" s="365" t="s">
        <v>176</v>
      </c>
      <c r="B124" s="371">
        <v>30.009333333333334</v>
      </c>
      <c r="C124" s="410">
        <v>30.068483928571428</v>
      </c>
      <c r="D124" s="371">
        <v>29.222666666666665</v>
      </c>
      <c r="E124" s="401">
        <v>0</v>
      </c>
      <c r="F124" s="371">
        <v>0</v>
      </c>
      <c r="G124" s="410">
        <v>34.693333333333342</v>
      </c>
      <c r="H124" s="410">
        <v>20.15333333333334</v>
      </c>
      <c r="I124" s="371">
        <v>85.13333333333334</v>
      </c>
      <c r="J124" s="371">
        <v>40.43333333333333</v>
      </c>
      <c r="K124" s="371">
        <v>4.4640000000000004</v>
      </c>
      <c r="L124" s="371">
        <v>5.296666666666666</v>
      </c>
      <c r="M124" s="371">
        <v>1.1423333333333332</v>
      </c>
      <c r="N124" s="411">
        <v>0.96000000000000008</v>
      </c>
      <c r="O124" s="371">
        <v>1.0511666666666666</v>
      </c>
      <c r="P124" s="402">
        <v>1.35</v>
      </c>
      <c r="Q124" s="365">
        <v>54.4</v>
      </c>
    </row>
    <row r="125" spans="1:17" x14ac:dyDescent="0.35">
      <c r="A125" s="365" t="s">
        <v>177</v>
      </c>
      <c r="B125" s="305">
        <v>31.829677419354841</v>
      </c>
      <c r="C125" s="305">
        <v>31.240000000000002</v>
      </c>
      <c r="D125" s="305">
        <v>31.371612903225806</v>
      </c>
      <c r="E125" s="401">
        <v>0</v>
      </c>
      <c r="F125" s="305">
        <v>0</v>
      </c>
      <c r="G125" s="305">
        <v>36.425806451612907</v>
      </c>
      <c r="H125" s="305">
        <v>20.812903225806448</v>
      </c>
      <c r="I125" s="305">
        <v>86.064516129032256</v>
      </c>
      <c r="J125" s="305">
        <v>42.87096774193548</v>
      </c>
      <c r="K125" s="305">
        <v>5.3129032258064512</v>
      </c>
      <c r="L125" s="305">
        <v>7.0177419354838708</v>
      </c>
      <c r="M125" s="305">
        <v>1.3116129032258066</v>
      </c>
      <c r="N125" s="397">
        <v>0.5964516129032259</v>
      </c>
      <c r="O125" s="371">
        <v>0.95403225806451619</v>
      </c>
      <c r="P125" s="402">
        <v>7.79</v>
      </c>
      <c r="Q125" s="365">
        <v>27.3</v>
      </c>
    </row>
    <row r="126" spans="1:17" x14ac:dyDescent="0.35">
      <c r="A126" s="365" t="s">
        <v>178</v>
      </c>
      <c r="B126" s="305">
        <v>31.422666666666668</v>
      </c>
      <c r="C126" s="305">
        <v>31.298333333333339</v>
      </c>
      <c r="D126" s="305">
        <v>31.877333333333336</v>
      </c>
      <c r="E126" s="401">
        <v>0</v>
      </c>
      <c r="F126" s="305">
        <v>0</v>
      </c>
      <c r="G126" s="305">
        <v>37.533333333333331</v>
      </c>
      <c r="H126" s="305">
        <v>20.986666666666665</v>
      </c>
      <c r="I126" s="305">
        <v>87.63333333333334</v>
      </c>
      <c r="J126" s="305">
        <v>43.866666666666667</v>
      </c>
      <c r="K126" s="305">
        <v>4.8146666666666667</v>
      </c>
      <c r="L126" s="305">
        <v>6.4560000000000004</v>
      </c>
      <c r="M126" s="305">
        <v>1.3386666666666664</v>
      </c>
      <c r="N126" s="397">
        <v>0.63509999999999989</v>
      </c>
      <c r="O126" s="305">
        <v>0.98688333333333311</v>
      </c>
      <c r="P126" s="399">
        <v>7.17</v>
      </c>
      <c r="Q126" s="365">
        <v>48.1</v>
      </c>
    </row>
    <row r="127" spans="1:17" x14ac:dyDescent="0.35">
      <c r="A127" s="365" t="s">
        <v>179</v>
      </c>
      <c r="B127" s="305">
        <v>29.825806451612902</v>
      </c>
      <c r="C127" s="305">
        <v>29.510967741935481</v>
      </c>
      <c r="D127" s="305">
        <v>30.051612903225802</v>
      </c>
      <c r="E127" s="401">
        <v>0</v>
      </c>
      <c r="F127" s="305">
        <v>0</v>
      </c>
      <c r="G127" s="305">
        <v>36.090322580645164</v>
      </c>
      <c r="H127" s="305">
        <v>19.70967741935484</v>
      </c>
      <c r="I127" s="305">
        <v>88.129032258064512</v>
      </c>
      <c r="J127" s="305">
        <v>41.87096774193548</v>
      </c>
      <c r="K127" s="305">
        <v>5.0387096774193543</v>
      </c>
      <c r="L127" s="305">
        <v>6.4729032258064514</v>
      </c>
      <c r="M127" s="305">
        <v>1.0774193548387097</v>
      </c>
      <c r="N127" s="397">
        <v>0.51935483870967747</v>
      </c>
      <c r="O127" s="367">
        <v>0.79838709677419351</v>
      </c>
      <c r="P127" s="400">
        <v>6.2</v>
      </c>
      <c r="Q127" s="365">
        <v>82.2</v>
      </c>
    </row>
    <row r="128" spans="1:17" x14ac:dyDescent="0.35">
      <c r="A128" s="369" t="s">
        <v>16</v>
      </c>
      <c r="B128" s="370">
        <f t="shared" ref="B128:Q128" si="17">SUM(B116:B127)</f>
        <v>373.60039938556065</v>
      </c>
      <c r="C128" s="370">
        <f t="shared" si="17"/>
        <v>365.28435950460829</v>
      </c>
      <c r="D128" s="370">
        <f t="shared" si="17"/>
        <v>362.91843932411678</v>
      </c>
      <c r="E128" s="370">
        <f t="shared" si="17"/>
        <v>120.56735023041475</v>
      </c>
      <c r="F128" s="370">
        <f t="shared" si="17"/>
        <v>183.26042476190474</v>
      </c>
      <c r="G128" s="370">
        <f t="shared" si="17"/>
        <v>429.77725806451622</v>
      </c>
      <c r="H128" s="370">
        <f t="shared" si="17"/>
        <v>251.56328725038404</v>
      </c>
      <c r="I128" s="370">
        <f t="shared" si="17"/>
        <v>1018.5807219662058</v>
      </c>
      <c r="J128" s="370">
        <f t="shared" si="17"/>
        <v>541.28533026113678</v>
      </c>
      <c r="K128" s="370">
        <f t="shared" si="17"/>
        <v>27.989311827956989</v>
      </c>
      <c r="L128" s="370">
        <f t="shared" si="17"/>
        <v>74.169474654377865</v>
      </c>
      <c r="M128" s="370">
        <f t="shared" si="17"/>
        <v>13.1899623655914</v>
      </c>
      <c r="N128" s="370">
        <f t="shared" si="17"/>
        <v>6.7232935483870966</v>
      </c>
      <c r="O128" s="370">
        <f t="shared" si="17"/>
        <v>9.956627956989248</v>
      </c>
      <c r="P128" s="370">
        <f t="shared" si="17"/>
        <v>49.20000000000001</v>
      </c>
      <c r="Q128" s="370">
        <f t="shared" si="17"/>
        <v>1001.6</v>
      </c>
    </row>
    <row r="129" spans="1:17" x14ac:dyDescent="0.35">
      <c r="A129" s="369" t="s">
        <v>190</v>
      </c>
      <c r="B129" s="371">
        <f t="shared" ref="B129:Q129" si="18">AVERAGE(B116:B127)</f>
        <v>31.133366615463387</v>
      </c>
      <c r="C129" s="371">
        <f t="shared" si="18"/>
        <v>30.440363292050691</v>
      </c>
      <c r="D129" s="371">
        <f t="shared" si="18"/>
        <v>30.24320327700973</v>
      </c>
      <c r="E129" s="371">
        <f t="shared" si="18"/>
        <v>10.047279185867895</v>
      </c>
      <c r="F129" s="371">
        <f t="shared" si="18"/>
        <v>15.271702063492063</v>
      </c>
      <c r="G129" s="371">
        <f t="shared" si="18"/>
        <v>35.814771505376349</v>
      </c>
      <c r="H129" s="371">
        <f t="shared" si="18"/>
        <v>20.963607270865335</v>
      </c>
      <c r="I129" s="371">
        <f t="shared" si="18"/>
        <v>84.881726830517152</v>
      </c>
      <c r="J129" s="371">
        <f t="shared" si="18"/>
        <v>45.107110855094732</v>
      </c>
      <c r="K129" s="371">
        <f t="shared" si="18"/>
        <v>4.6648853046594985</v>
      </c>
      <c r="L129" s="371">
        <f t="shared" si="18"/>
        <v>6.180789554531489</v>
      </c>
      <c r="M129" s="371">
        <f t="shared" si="18"/>
        <v>1.0991635304659499</v>
      </c>
      <c r="N129" s="371">
        <f t="shared" si="18"/>
        <v>0.56027446236559142</v>
      </c>
      <c r="O129" s="371">
        <f t="shared" si="18"/>
        <v>0.82971899641577063</v>
      </c>
      <c r="P129" s="371">
        <f t="shared" si="18"/>
        <v>4.1000000000000005</v>
      </c>
      <c r="Q129" s="371">
        <f t="shared" si="18"/>
        <v>83.466666666666669</v>
      </c>
    </row>
    <row r="130" spans="1:17" x14ac:dyDescent="0.35">
      <c r="A130" s="360"/>
      <c r="B130" s="360"/>
      <c r="C130" s="360"/>
      <c r="D130" s="360"/>
      <c r="E130" s="360"/>
      <c r="F130" s="360"/>
      <c r="G130" s="360"/>
      <c r="H130" s="360"/>
      <c r="I130" s="360"/>
      <c r="J130" s="360"/>
      <c r="K130" s="360"/>
      <c r="L130" s="360"/>
      <c r="M130" s="360"/>
      <c r="N130" s="360"/>
      <c r="O130" s="360"/>
      <c r="P130" s="360"/>
      <c r="Q130" s="360"/>
    </row>
    <row r="131" spans="1:17" x14ac:dyDescent="0.35">
      <c r="A131" s="360"/>
      <c r="B131" s="360"/>
      <c r="C131" s="360"/>
      <c r="D131" s="360"/>
      <c r="E131" s="360"/>
      <c r="F131" s="360"/>
      <c r="G131" s="360"/>
      <c r="H131" s="360"/>
      <c r="I131" s="360"/>
      <c r="J131" s="360"/>
      <c r="K131" s="360"/>
      <c r="L131" s="360"/>
      <c r="M131" s="360"/>
      <c r="N131" s="360"/>
      <c r="O131" s="360"/>
      <c r="P131" s="360"/>
      <c r="Q131" s="360"/>
    </row>
    <row r="132" spans="1:17" x14ac:dyDescent="0.35">
      <c r="A132" s="360"/>
      <c r="B132" s="360"/>
      <c r="C132" s="360"/>
      <c r="D132" s="360"/>
      <c r="E132" s="360"/>
      <c r="F132" s="360"/>
      <c r="G132" s="360"/>
      <c r="H132" s="360"/>
      <c r="I132" s="360"/>
      <c r="J132" s="360"/>
      <c r="K132" s="360"/>
      <c r="L132" s="360"/>
      <c r="M132" s="360"/>
      <c r="N132" s="360"/>
      <c r="O132" s="360"/>
      <c r="P132" s="360"/>
      <c r="Q132" s="360"/>
    </row>
    <row r="133" spans="1:17" ht="19" thickBot="1" x14ac:dyDescent="0.5">
      <c r="A133" s="361" t="s">
        <v>231</v>
      </c>
      <c r="B133" s="361"/>
      <c r="C133" s="361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1548"/>
      <c r="O133" s="1548"/>
      <c r="P133" s="1548"/>
      <c r="Q133" s="1549"/>
    </row>
    <row r="134" spans="1:17" ht="56" x14ac:dyDescent="0.35">
      <c r="A134" s="1458" t="s">
        <v>165</v>
      </c>
      <c r="B134" s="1545" t="s">
        <v>23</v>
      </c>
      <c r="C134" s="1546"/>
      <c r="D134" s="1546"/>
      <c r="E134" s="1546"/>
      <c r="F134" s="1547"/>
      <c r="G134" s="1545" t="s">
        <v>24</v>
      </c>
      <c r="H134" s="1547"/>
      <c r="I134" s="379" t="s">
        <v>4</v>
      </c>
      <c r="J134" s="380"/>
      <c r="K134" s="381" t="s">
        <v>5</v>
      </c>
      <c r="L134" s="382"/>
      <c r="M134" s="383" t="s">
        <v>6</v>
      </c>
      <c r="N134" s="384"/>
      <c r="O134" s="385"/>
      <c r="P134" s="386" t="s">
        <v>46</v>
      </c>
      <c r="Q134" s="387" t="s">
        <v>166</v>
      </c>
    </row>
    <row r="135" spans="1:17" ht="39" x14ac:dyDescent="0.35">
      <c r="A135" s="1544"/>
      <c r="B135" s="362">
        <v>0.05</v>
      </c>
      <c r="C135" s="362">
        <v>0.1</v>
      </c>
      <c r="D135" s="362">
        <v>0.2</v>
      </c>
      <c r="E135" s="388" t="s">
        <v>228</v>
      </c>
      <c r="F135" s="388" t="s">
        <v>229</v>
      </c>
      <c r="G135" s="362" t="s">
        <v>9</v>
      </c>
      <c r="H135" s="362" t="s">
        <v>10</v>
      </c>
      <c r="I135" s="362" t="s">
        <v>9</v>
      </c>
      <c r="J135" s="362" t="s">
        <v>10</v>
      </c>
      <c r="K135" s="362" t="s">
        <v>11</v>
      </c>
      <c r="L135" s="362" t="s">
        <v>12</v>
      </c>
      <c r="M135" s="363" t="s">
        <v>13</v>
      </c>
      <c r="N135" s="389" t="s">
        <v>14</v>
      </c>
      <c r="O135" s="387" t="s">
        <v>167</v>
      </c>
      <c r="P135" s="386"/>
      <c r="Q135" s="387"/>
    </row>
    <row r="136" spans="1:17" x14ac:dyDescent="0.35">
      <c r="A136" s="365" t="s">
        <v>168</v>
      </c>
      <c r="B136" s="367">
        <v>31.62709677419355</v>
      </c>
      <c r="C136" s="367">
        <v>31.276774193548384</v>
      </c>
      <c r="D136" s="305">
        <v>30.460645161290319</v>
      </c>
      <c r="E136" s="376">
        <v>0</v>
      </c>
      <c r="F136" s="376">
        <v>0</v>
      </c>
      <c r="G136" s="367">
        <v>39.535483870967738</v>
      </c>
      <c r="H136" s="367">
        <v>19.470967741935485</v>
      </c>
      <c r="I136" s="367">
        <v>78.41935483870968</v>
      </c>
      <c r="J136" s="367">
        <v>31.677419354838708</v>
      </c>
      <c r="K136" s="367">
        <v>7.1158064516129036</v>
      </c>
      <c r="L136" s="367">
        <v>8.2258064516129039</v>
      </c>
      <c r="M136" s="367">
        <v>1.0580645161290323</v>
      </c>
      <c r="N136" s="367">
        <v>0.37290322580645158</v>
      </c>
      <c r="O136" s="305">
        <v>0.71548387096774191</v>
      </c>
      <c r="P136" s="367">
        <v>9.18</v>
      </c>
      <c r="Q136" s="367">
        <v>0</v>
      </c>
    </row>
    <row r="137" spans="1:17" ht="15" thickBot="1" x14ac:dyDescent="0.4">
      <c r="A137" s="365" t="s">
        <v>169</v>
      </c>
      <c r="B137" s="99">
        <v>33.492142857142859</v>
      </c>
      <c r="C137" s="99">
        <v>32.86785714285714</v>
      </c>
      <c r="D137" s="305">
        <v>32.965714285714292</v>
      </c>
      <c r="E137" s="376">
        <v>0</v>
      </c>
      <c r="F137" s="376">
        <v>0</v>
      </c>
      <c r="G137" s="99">
        <v>40.621428571428574</v>
      </c>
      <c r="H137" s="99">
        <v>22.25</v>
      </c>
      <c r="I137" s="99">
        <v>72.285714285714292</v>
      </c>
      <c r="J137" s="99">
        <v>33.25</v>
      </c>
      <c r="K137" s="99" t="s">
        <v>164</v>
      </c>
      <c r="L137" s="99">
        <v>8.392142857142856</v>
      </c>
      <c r="M137" s="99">
        <v>1.5482142857142855</v>
      </c>
      <c r="N137" s="99">
        <v>0.72178571428571414</v>
      </c>
      <c r="O137" s="305">
        <v>1.1349999999999998</v>
      </c>
      <c r="P137" s="367">
        <v>8.25</v>
      </c>
      <c r="Q137" s="367">
        <v>14</v>
      </c>
    </row>
    <row r="138" spans="1:17" ht="15" thickBot="1" x14ac:dyDescent="0.4">
      <c r="A138" s="365" t="s">
        <v>170</v>
      </c>
      <c r="B138" s="372">
        <v>34.842580645161291</v>
      </c>
      <c r="C138" s="372">
        <v>33.821935483870966</v>
      </c>
      <c r="D138" s="305">
        <v>33.653548387096777</v>
      </c>
      <c r="E138" s="376">
        <v>0</v>
      </c>
      <c r="F138" s="376">
        <v>32.824516129032261</v>
      </c>
      <c r="G138" s="373">
        <v>41.348387096774189</v>
      </c>
      <c r="H138" s="373">
        <v>22.870967741935484</v>
      </c>
      <c r="I138" s="373">
        <v>75.41935483870968</v>
      </c>
      <c r="J138" s="373">
        <v>35.483870967741936</v>
      </c>
      <c r="K138" s="99" t="s">
        <v>164</v>
      </c>
      <c r="L138" s="373">
        <v>8.4716129032258074</v>
      </c>
      <c r="M138" s="373">
        <v>1.8735483870967742</v>
      </c>
      <c r="N138" s="373">
        <v>1.3406451612903227</v>
      </c>
      <c r="O138" s="305">
        <v>1.6070967741935485</v>
      </c>
      <c r="P138" s="367">
        <v>0</v>
      </c>
      <c r="Q138" s="367">
        <v>43</v>
      </c>
    </row>
    <row r="139" spans="1:17" x14ac:dyDescent="0.35">
      <c r="A139" s="365" t="s">
        <v>171</v>
      </c>
      <c r="B139" s="305">
        <v>32.034666666666666</v>
      </c>
      <c r="C139" s="305">
        <v>31.637333333333331</v>
      </c>
      <c r="D139" s="305">
        <v>31.735999999999997</v>
      </c>
      <c r="E139" s="376">
        <v>0</v>
      </c>
      <c r="F139" s="376">
        <v>32.6</v>
      </c>
      <c r="G139" s="305">
        <v>38.440000000000005</v>
      </c>
      <c r="H139" s="305">
        <v>22.706666666666667</v>
      </c>
      <c r="I139" s="305">
        <v>88.966666666666669</v>
      </c>
      <c r="J139" s="305">
        <v>43.866666666666667</v>
      </c>
      <c r="K139" s="99" t="s">
        <v>164</v>
      </c>
      <c r="L139" s="305">
        <v>7.1693333333333333</v>
      </c>
      <c r="M139" s="305">
        <v>1.4359999999999999</v>
      </c>
      <c r="N139" s="305">
        <v>0.9943333333333334</v>
      </c>
      <c r="O139" s="305">
        <v>1.2151666666666667</v>
      </c>
      <c r="P139" s="367">
        <v>0</v>
      </c>
      <c r="Q139" s="305">
        <v>97.2</v>
      </c>
    </row>
    <row r="140" spans="1:17" x14ac:dyDescent="0.35">
      <c r="A140" s="365" t="s">
        <v>172</v>
      </c>
      <c r="B140" s="305">
        <v>30.310967741935489</v>
      </c>
      <c r="C140" s="305">
        <v>30.006451612903231</v>
      </c>
      <c r="D140" s="305">
        <v>30.232903225806453</v>
      </c>
      <c r="E140" s="376">
        <v>0</v>
      </c>
      <c r="F140" s="376">
        <v>31.859354838709674</v>
      </c>
      <c r="G140" s="305">
        <v>35.922903225806458</v>
      </c>
      <c r="H140" s="305">
        <v>21.961290322580645</v>
      </c>
      <c r="I140" s="305">
        <v>92.258064516129039</v>
      </c>
      <c r="J140" s="305">
        <v>50.741935483870968</v>
      </c>
      <c r="K140" s="99" t="s">
        <v>164</v>
      </c>
      <c r="L140" s="305">
        <v>6.1393548387096768</v>
      </c>
      <c r="M140" s="305">
        <v>1.257741935483871</v>
      </c>
      <c r="N140" s="305">
        <v>0.74</v>
      </c>
      <c r="O140" s="305">
        <v>0.99887096774193551</v>
      </c>
      <c r="P140" s="367">
        <v>7.1</v>
      </c>
      <c r="Q140" s="367">
        <v>237.2</v>
      </c>
    </row>
    <row r="141" spans="1:17" x14ac:dyDescent="0.35">
      <c r="A141" s="365" t="s">
        <v>173</v>
      </c>
      <c r="B141" s="305">
        <v>28.894000000000002</v>
      </c>
      <c r="C141" s="305">
        <v>28.792666666666666</v>
      </c>
      <c r="D141" s="305">
        <v>28.908000000000001</v>
      </c>
      <c r="E141" s="376">
        <v>0</v>
      </c>
      <c r="F141" s="376">
        <v>30.894666666666669</v>
      </c>
      <c r="G141" s="305">
        <v>33.073333333333338</v>
      </c>
      <c r="H141" s="305">
        <v>22.066666666666666</v>
      </c>
      <c r="I141" s="305">
        <v>93.36666666666666</v>
      </c>
      <c r="J141" s="305">
        <v>61.5</v>
      </c>
      <c r="K141" s="99" t="s">
        <v>164</v>
      </c>
      <c r="L141" s="305">
        <v>4.6976666666666667</v>
      </c>
      <c r="M141" s="305">
        <v>0.8866666666666666</v>
      </c>
      <c r="N141" s="367">
        <v>0.48899999999999999</v>
      </c>
      <c r="O141" s="305">
        <v>0.6878333333333333</v>
      </c>
      <c r="P141" s="365">
        <v>3.38</v>
      </c>
      <c r="Q141" s="365">
        <v>62.3</v>
      </c>
    </row>
    <row r="142" spans="1:17" x14ac:dyDescent="0.35">
      <c r="A142" s="365" t="s">
        <v>174</v>
      </c>
      <c r="B142" s="305">
        <v>29.743225806451612</v>
      </c>
      <c r="C142" s="305">
        <v>29.539354838709674</v>
      </c>
      <c r="D142" s="376">
        <v>29.652258064516129</v>
      </c>
      <c r="E142" s="376">
        <v>0</v>
      </c>
      <c r="F142" s="376">
        <v>30.667096774193549</v>
      </c>
      <c r="G142" s="391">
        <v>34.335483870967742</v>
      </c>
      <c r="H142" s="391">
        <v>21.374193548387094</v>
      </c>
      <c r="I142" s="391">
        <v>93.387096774193552</v>
      </c>
      <c r="J142" s="391">
        <v>54.70967741935484</v>
      </c>
      <c r="K142" s="99" t="s">
        <v>164</v>
      </c>
      <c r="L142" s="392">
        <v>5.2651612903225802</v>
      </c>
      <c r="M142" s="393">
        <v>0.97967741935483865</v>
      </c>
      <c r="N142" s="394">
        <v>0.43096774193548387</v>
      </c>
      <c r="O142" s="395">
        <v>0.7053225806451614</v>
      </c>
      <c r="P142" s="390">
        <v>5.31</v>
      </c>
      <c r="Q142" s="396">
        <v>140.19999999999999</v>
      </c>
    </row>
    <row r="143" spans="1:17" x14ac:dyDescent="0.35">
      <c r="A143" s="365" t="s">
        <v>175</v>
      </c>
      <c r="B143" s="305">
        <v>30.420322580645163</v>
      </c>
      <c r="C143" s="305">
        <v>29.950967741935486</v>
      </c>
      <c r="D143" s="305">
        <v>29.782580645161293</v>
      </c>
      <c r="E143" s="376">
        <v>0</v>
      </c>
      <c r="F143" s="305">
        <v>30.589677419354842</v>
      </c>
      <c r="G143" s="305">
        <v>34.341935483870962</v>
      </c>
      <c r="H143" s="305">
        <v>21.761290322580642</v>
      </c>
      <c r="I143" s="305">
        <v>92.548387096774192</v>
      </c>
      <c r="J143" s="305">
        <v>51.903225806451616</v>
      </c>
      <c r="K143" s="99" t="s">
        <v>164</v>
      </c>
      <c r="L143" s="367">
        <v>4.6322580645161286</v>
      </c>
      <c r="M143" s="305">
        <v>0.97967741935483876</v>
      </c>
      <c r="N143" s="397">
        <v>0.47451612903225809</v>
      </c>
      <c r="O143" s="305">
        <v>0.72709677419354846</v>
      </c>
      <c r="P143" s="390">
        <v>6</v>
      </c>
      <c r="Q143" s="365">
        <v>37.1</v>
      </c>
    </row>
    <row r="144" spans="1:17" x14ac:dyDescent="0.35">
      <c r="A144" s="365" t="s">
        <v>176</v>
      </c>
      <c r="B144" s="305">
        <v>32.032000000000004</v>
      </c>
      <c r="C144" s="368">
        <v>31.421333333333333</v>
      </c>
      <c r="D144" s="305">
        <v>31.25</v>
      </c>
      <c r="E144" s="376">
        <v>0</v>
      </c>
      <c r="F144" s="305">
        <v>31.150666666666666</v>
      </c>
      <c r="G144" s="368">
        <v>36.333333333333336</v>
      </c>
      <c r="H144" s="368">
        <v>21.706666666666667</v>
      </c>
      <c r="I144" s="305">
        <v>89.766666666666666</v>
      </c>
      <c r="J144" s="305">
        <v>45.966666666666669</v>
      </c>
      <c r="K144" s="99" t="s">
        <v>164</v>
      </c>
      <c r="L144" s="305">
        <v>6.4319999999999995</v>
      </c>
      <c r="M144" s="305">
        <v>1.0851999999999999</v>
      </c>
      <c r="N144" s="398">
        <v>0.57066666666666666</v>
      </c>
      <c r="O144" s="305">
        <v>0.8279333333333333</v>
      </c>
      <c r="P144" s="390">
        <v>0</v>
      </c>
      <c r="Q144" s="365">
        <v>11.2</v>
      </c>
    </row>
    <row r="145" spans="1:17" x14ac:dyDescent="0.35">
      <c r="A145" s="365" t="s">
        <v>177</v>
      </c>
      <c r="B145" s="305">
        <v>29.11096774193549</v>
      </c>
      <c r="C145" s="305">
        <v>28.987096774193549</v>
      </c>
      <c r="D145" s="305">
        <v>29.38451612903226</v>
      </c>
      <c r="E145" s="376">
        <v>0</v>
      </c>
      <c r="F145" s="305">
        <v>31.238709677419351</v>
      </c>
      <c r="G145" s="305">
        <v>33.967741935483865</v>
      </c>
      <c r="H145" s="305">
        <v>21.135483870967743</v>
      </c>
      <c r="I145" s="305">
        <v>93.935483870967744</v>
      </c>
      <c r="J145" s="305">
        <v>53.741935483870968</v>
      </c>
      <c r="K145" s="99" t="s">
        <v>164</v>
      </c>
      <c r="L145" s="305">
        <v>4.959677419354839</v>
      </c>
      <c r="M145" s="305">
        <v>1.0374193548387096</v>
      </c>
      <c r="N145" s="397">
        <v>0.58645161290322578</v>
      </c>
      <c r="O145" s="305">
        <v>0.8119354838709677</v>
      </c>
      <c r="P145" s="390">
        <v>0</v>
      </c>
      <c r="Q145" s="365">
        <v>278.8</v>
      </c>
    </row>
    <row r="146" spans="1:17" x14ac:dyDescent="0.35">
      <c r="A146" s="365" t="s">
        <v>178</v>
      </c>
      <c r="B146" s="305">
        <v>28.948</v>
      </c>
      <c r="C146" s="305">
        <v>28.770666666666667</v>
      </c>
      <c r="D146" s="305">
        <v>28.920666666666669</v>
      </c>
      <c r="E146" s="376">
        <v>0</v>
      </c>
      <c r="F146" s="305">
        <v>30.30533333333333</v>
      </c>
      <c r="G146" s="305">
        <v>32.786666666666669</v>
      </c>
      <c r="H146" s="305">
        <v>20.293333333333337</v>
      </c>
      <c r="I146" s="305">
        <v>94.8</v>
      </c>
      <c r="J146" s="305">
        <v>62.4</v>
      </c>
      <c r="K146" s="99" t="s">
        <v>164</v>
      </c>
      <c r="L146" s="305">
        <v>4.8413333333333339</v>
      </c>
      <c r="M146" s="305">
        <v>0.82066666666666666</v>
      </c>
      <c r="N146" s="397">
        <v>0.34333333333333338</v>
      </c>
      <c r="O146" s="305">
        <v>0.58200000000000007</v>
      </c>
      <c r="P146" s="390">
        <v>0</v>
      </c>
      <c r="Q146" s="365">
        <v>123.2</v>
      </c>
    </row>
    <row r="147" spans="1:17" x14ac:dyDescent="0.35">
      <c r="A147" s="365" t="s">
        <v>179</v>
      </c>
      <c r="B147" s="305">
        <v>27.634375000000002</v>
      </c>
      <c r="C147" s="305">
        <v>27.440625000000001</v>
      </c>
      <c r="D147" s="305">
        <v>27.451249999999998</v>
      </c>
      <c r="E147" s="376">
        <v>0</v>
      </c>
      <c r="F147" s="305">
        <v>28.807500000000001</v>
      </c>
      <c r="G147" s="305">
        <v>32.049999999999997</v>
      </c>
      <c r="H147" s="305">
        <v>19.112500000000001</v>
      </c>
      <c r="I147" s="305">
        <v>92.625</v>
      </c>
      <c r="J147" s="305">
        <v>59.03125</v>
      </c>
      <c r="K147" s="99" t="s">
        <v>164</v>
      </c>
      <c r="L147" s="305">
        <v>4.5359375000000002</v>
      </c>
      <c r="M147" s="305">
        <v>0.76406249999999987</v>
      </c>
      <c r="N147" s="397">
        <v>0.24281249999999999</v>
      </c>
      <c r="O147" s="367">
        <v>0.50343749999999998</v>
      </c>
      <c r="P147" s="390">
        <v>0</v>
      </c>
      <c r="Q147" s="365">
        <v>157.19999999999999</v>
      </c>
    </row>
    <row r="148" spans="1:17" x14ac:dyDescent="0.35">
      <c r="A148" s="369" t="s">
        <v>16</v>
      </c>
      <c r="B148" s="373">
        <f>SUM(B136:B147)</f>
        <v>369.09034581413209</v>
      </c>
      <c r="C148" s="373">
        <f>SUM(C136:C147)</f>
        <v>364.51306278801843</v>
      </c>
      <c r="D148" s="373">
        <f>SUM(D136:D147)</f>
        <v>364.3980825652842</v>
      </c>
      <c r="E148" s="376">
        <v>0</v>
      </c>
      <c r="F148" s="373">
        <f t="shared" ref="F148:Q148" si="19">SUM(F136:F147)</f>
        <v>310.93752150537637</v>
      </c>
      <c r="G148" s="373">
        <f t="shared" si="19"/>
        <v>432.7566973886328</v>
      </c>
      <c r="H148" s="373">
        <f t="shared" si="19"/>
        <v>256.71002688172041</v>
      </c>
      <c r="I148" s="373">
        <f t="shared" si="19"/>
        <v>1057.778456221198</v>
      </c>
      <c r="J148" s="373">
        <f t="shared" si="19"/>
        <v>584.27264784946237</v>
      </c>
      <c r="K148" s="373">
        <f t="shared" si="19"/>
        <v>7.1158064516129036</v>
      </c>
      <c r="L148" s="373">
        <f t="shared" si="19"/>
        <v>73.762284658218135</v>
      </c>
      <c r="M148" s="373">
        <f t="shared" si="19"/>
        <v>13.726939151305684</v>
      </c>
      <c r="N148" s="373">
        <f t="shared" si="19"/>
        <v>7.3074154185867899</v>
      </c>
      <c r="O148" s="373">
        <f t="shared" si="19"/>
        <v>10.517177284946237</v>
      </c>
      <c r="P148" s="373">
        <f t="shared" si="19"/>
        <v>39.22</v>
      </c>
      <c r="Q148" s="373">
        <f t="shared" si="19"/>
        <v>1201.4000000000001</v>
      </c>
    </row>
    <row r="149" spans="1:17" x14ac:dyDescent="0.35">
      <c r="A149" s="369" t="s">
        <v>190</v>
      </c>
      <c r="B149" s="305">
        <f>AVERAGE(B136:B147)</f>
        <v>30.757528817844342</v>
      </c>
      <c r="C149" s="305">
        <f>AVERAGE(C136:C147)</f>
        <v>30.376088565668201</v>
      </c>
      <c r="D149" s="305">
        <f>AVERAGE(D136:D147)</f>
        <v>30.366506880440351</v>
      </c>
      <c r="E149" s="376">
        <v>0</v>
      </c>
      <c r="F149" s="305">
        <f t="shared" ref="F149:Q149" si="20">AVERAGE(F136:F147)</f>
        <v>25.911460125448031</v>
      </c>
      <c r="G149" s="305">
        <f t="shared" si="20"/>
        <v>36.0630581157194</v>
      </c>
      <c r="H149" s="305">
        <f t="shared" si="20"/>
        <v>21.392502240143369</v>
      </c>
      <c r="I149" s="305">
        <f t="shared" si="20"/>
        <v>88.148204685099827</v>
      </c>
      <c r="J149" s="305">
        <f t="shared" si="20"/>
        <v>48.689387320788533</v>
      </c>
      <c r="K149" s="305">
        <f t="shared" si="20"/>
        <v>7.1158064516129036</v>
      </c>
      <c r="L149" s="305">
        <f t="shared" si="20"/>
        <v>6.1468570548515116</v>
      </c>
      <c r="M149" s="305">
        <f t="shared" si="20"/>
        <v>1.1439115959421404</v>
      </c>
      <c r="N149" s="305">
        <f t="shared" si="20"/>
        <v>0.60895128488223249</v>
      </c>
      <c r="O149" s="305">
        <f t="shared" si="20"/>
        <v>0.87643144041218646</v>
      </c>
      <c r="P149" s="305">
        <f t="shared" si="20"/>
        <v>3.2683333333333331</v>
      </c>
      <c r="Q149" s="305">
        <f t="shared" si="20"/>
        <v>100.11666666666667</v>
      </c>
    </row>
    <row r="150" spans="1:17" x14ac:dyDescent="0.35">
      <c r="A150" s="360"/>
      <c r="B150" s="360"/>
      <c r="C150" s="360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</row>
    <row r="151" spans="1:17" x14ac:dyDescent="0.35">
      <c r="A151" s="360"/>
      <c r="B151" s="360"/>
      <c r="C151" s="360"/>
      <c r="D151" s="360"/>
      <c r="E151" s="360"/>
      <c r="F151" s="360"/>
      <c r="G151" s="360"/>
      <c r="H151" s="360"/>
      <c r="I151" s="360"/>
      <c r="J151" s="360"/>
      <c r="K151" s="360"/>
      <c r="L151" s="360"/>
      <c r="M151" s="360"/>
      <c r="N151" s="360"/>
      <c r="O151" s="360"/>
      <c r="P151" s="360"/>
      <c r="Q151" s="360"/>
    </row>
    <row r="152" spans="1:17" ht="19" thickBot="1" x14ac:dyDescent="0.5">
      <c r="A152" s="361" t="s">
        <v>232</v>
      </c>
      <c r="B152" s="361"/>
      <c r="C152" s="361"/>
      <c r="D152" s="361"/>
      <c r="E152" s="361"/>
      <c r="F152" s="361"/>
      <c r="G152" s="361"/>
      <c r="H152" s="361"/>
      <c r="I152" s="361"/>
      <c r="J152" s="361"/>
      <c r="K152" s="361"/>
      <c r="L152" s="361"/>
      <c r="M152" s="361"/>
      <c r="N152" s="1548"/>
      <c r="O152" s="1548"/>
      <c r="P152" s="1548"/>
      <c r="Q152" s="1549"/>
    </row>
    <row r="153" spans="1:17" ht="56" x14ac:dyDescent="0.35">
      <c r="A153" s="1458" t="s">
        <v>165</v>
      </c>
      <c r="B153" s="1545" t="s">
        <v>23</v>
      </c>
      <c r="C153" s="1546"/>
      <c r="D153" s="1546"/>
      <c r="E153" s="1546"/>
      <c r="F153" s="1547"/>
      <c r="G153" s="1545" t="s">
        <v>24</v>
      </c>
      <c r="H153" s="1547"/>
      <c r="I153" s="379" t="s">
        <v>4</v>
      </c>
      <c r="J153" s="380"/>
      <c r="K153" s="381" t="s">
        <v>5</v>
      </c>
      <c r="L153" s="382"/>
      <c r="M153" s="383" t="s">
        <v>6</v>
      </c>
      <c r="N153" s="384"/>
      <c r="O153" s="385"/>
      <c r="P153" s="386" t="s">
        <v>46</v>
      </c>
      <c r="Q153" s="387" t="s">
        <v>166</v>
      </c>
    </row>
    <row r="154" spans="1:17" ht="39" x14ac:dyDescent="0.35">
      <c r="A154" s="1544"/>
      <c r="B154" s="362">
        <v>0.05</v>
      </c>
      <c r="C154" s="362">
        <v>0.1</v>
      </c>
      <c r="D154" s="362">
        <v>0.2</v>
      </c>
      <c r="E154" s="388" t="s">
        <v>228</v>
      </c>
      <c r="F154" s="388" t="s">
        <v>229</v>
      </c>
      <c r="G154" s="362" t="s">
        <v>9</v>
      </c>
      <c r="H154" s="362" t="s">
        <v>10</v>
      </c>
      <c r="I154" s="362" t="s">
        <v>9</v>
      </c>
      <c r="J154" s="362" t="s">
        <v>10</v>
      </c>
      <c r="K154" s="362" t="s">
        <v>11</v>
      </c>
      <c r="L154" s="362" t="s">
        <v>12</v>
      </c>
      <c r="M154" s="363" t="s">
        <v>13</v>
      </c>
      <c r="N154" s="389" t="s">
        <v>14</v>
      </c>
      <c r="O154" s="387" t="s">
        <v>167</v>
      </c>
      <c r="P154" s="386"/>
      <c r="Q154" s="387"/>
    </row>
    <row r="155" spans="1:17" x14ac:dyDescent="0.35">
      <c r="A155" s="365" t="s">
        <v>168</v>
      </c>
      <c r="B155" s="367">
        <v>30.930322580645164</v>
      </c>
      <c r="C155" s="367">
        <v>30.670967741935481</v>
      </c>
      <c r="D155" s="305">
        <v>30.700645161290325</v>
      </c>
      <c r="E155" s="376">
        <v>0</v>
      </c>
      <c r="F155" s="376">
        <v>30.519999999999996</v>
      </c>
      <c r="G155" s="367">
        <v>35.219354838709677</v>
      </c>
      <c r="H155" s="367">
        <v>19.122580645161293</v>
      </c>
      <c r="I155" s="367">
        <v>93.677419354838705</v>
      </c>
      <c r="J155" s="367">
        <v>49.645161290322584</v>
      </c>
      <c r="K155" s="367" t="s">
        <v>164</v>
      </c>
      <c r="L155" s="367">
        <v>5.901935483870969</v>
      </c>
      <c r="M155" s="367">
        <v>0.87709677419354859</v>
      </c>
      <c r="N155" s="367">
        <v>0.46741935483870967</v>
      </c>
      <c r="O155" s="305">
        <v>0.67225806451612913</v>
      </c>
      <c r="P155" s="390">
        <v>0</v>
      </c>
      <c r="Q155" s="367">
        <v>34.5</v>
      </c>
    </row>
    <row r="156" spans="1:17" ht="15" thickBot="1" x14ac:dyDescent="0.4">
      <c r="A156" s="365" t="s">
        <v>169</v>
      </c>
      <c r="B156" s="99">
        <v>30.794482758620688</v>
      </c>
      <c r="C156" s="99">
        <v>30.802758620689655</v>
      </c>
      <c r="D156" s="305">
        <v>30.802758620689655</v>
      </c>
      <c r="E156" s="376">
        <v>0</v>
      </c>
      <c r="F156" s="376">
        <v>30.500689655172412</v>
      </c>
      <c r="G156" s="99">
        <v>36.531034482758621</v>
      </c>
      <c r="H156" s="99">
        <v>19.993103448275864</v>
      </c>
      <c r="I156" s="99">
        <v>90.58620689655173</v>
      </c>
      <c r="J156" s="99">
        <v>46.241379310344826</v>
      </c>
      <c r="K156" s="367" t="s">
        <v>164</v>
      </c>
      <c r="L156" s="99">
        <v>6.8106896551724132</v>
      </c>
      <c r="M156" s="99">
        <v>1.0796551724137931</v>
      </c>
      <c r="N156" s="99">
        <v>0.42689655172413798</v>
      </c>
      <c r="O156" s="305">
        <v>0.75327586206896546</v>
      </c>
      <c r="P156" s="390">
        <v>0</v>
      </c>
      <c r="Q156" s="367">
        <v>83.7</v>
      </c>
    </row>
    <row r="157" spans="1:17" ht="15" thickBot="1" x14ac:dyDescent="0.4">
      <c r="A157" s="365" t="s">
        <v>170</v>
      </c>
      <c r="B157" s="372">
        <v>30.303870967741929</v>
      </c>
      <c r="C157" s="372">
        <v>29.723741935483869</v>
      </c>
      <c r="D157" s="305">
        <v>30.243870967741941</v>
      </c>
      <c r="E157" s="376">
        <v>0</v>
      </c>
      <c r="F157" s="376">
        <v>31.127741935483872</v>
      </c>
      <c r="G157" s="373">
        <v>35.509677419354837</v>
      </c>
      <c r="H157" s="373">
        <v>20.877419354838711</v>
      </c>
      <c r="I157" s="373">
        <v>91.290322580645167</v>
      </c>
      <c r="J157" s="373">
        <v>52.516129032258064</v>
      </c>
      <c r="K157" s="367" t="s">
        <v>164</v>
      </c>
      <c r="L157" s="373">
        <v>5.57258064516129</v>
      </c>
      <c r="M157" s="373">
        <v>1.1367741935483868</v>
      </c>
      <c r="N157" s="373">
        <v>0.47129032258064524</v>
      </c>
      <c r="O157" s="305">
        <v>0.80403225806451606</v>
      </c>
      <c r="P157" s="367">
        <v>7</v>
      </c>
      <c r="Q157" s="367">
        <v>131.9</v>
      </c>
    </row>
    <row r="158" spans="1:17" x14ac:dyDescent="0.35">
      <c r="A158" s="365" t="s">
        <v>171</v>
      </c>
      <c r="B158" s="305">
        <v>29.821333333333328</v>
      </c>
      <c r="C158" s="305">
        <v>29.682666666666666</v>
      </c>
      <c r="D158" s="305">
        <v>30.046666666666667</v>
      </c>
      <c r="E158" s="376">
        <v>0</v>
      </c>
      <c r="F158" s="376">
        <v>31.158666666666665</v>
      </c>
      <c r="G158" s="305">
        <v>34.273333333333333</v>
      </c>
      <c r="H158" s="305">
        <v>20.2</v>
      </c>
      <c r="I158" s="305">
        <v>95.2</v>
      </c>
      <c r="J158" s="305">
        <v>56.333333333333336</v>
      </c>
      <c r="K158" s="367" t="s">
        <v>164</v>
      </c>
      <c r="L158" s="305">
        <v>4.9433333333333334</v>
      </c>
      <c r="M158" s="305">
        <v>0.92633333333333334</v>
      </c>
      <c r="N158" s="305">
        <v>0.45300000000000001</v>
      </c>
      <c r="O158" s="305">
        <v>0.68966666666666665</v>
      </c>
      <c r="P158" s="367">
        <v>5.64</v>
      </c>
      <c r="Q158" s="305">
        <v>320.3</v>
      </c>
    </row>
    <row r="159" spans="1:17" x14ac:dyDescent="0.35">
      <c r="A159" s="365" t="s">
        <v>172</v>
      </c>
      <c r="B159" s="305">
        <v>31.576774193548392</v>
      </c>
      <c r="C159" s="305">
        <v>30.774193548387096</v>
      </c>
      <c r="D159" s="305">
        <v>30.966451612903224</v>
      </c>
      <c r="E159" s="376">
        <v>0</v>
      </c>
      <c r="F159" s="376">
        <v>30.936774193548391</v>
      </c>
      <c r="G159" s="305">
        <v>34.432258064516134</v>
      </c>
      <c r="H159" s="305">
        <v>21.032258064516128</v>
      </c>
      <c r="I159" s="305">
        <v>94.838709677419359</v>
      </c>
      <c r="J159" s="305">
        <v>56.29032258064516</v>
      </c>
      <c r="K159" s="367" t="s">
        <v>164</v>
      </c>
      <c r="L159" s="305">
        <v>5.5706451612903223</v>
      </c>
      <c r="M159" s="305">
        <v>1.0351612903225809</v>
      </c>
      <c r="N159" s="305">
        <v>0.32387096774193552</v>
      </c>
      <c r="O159" s="305">
        <v>0.67951612903225822</v>
      </c>
      <c r="P159" s="367">
        <v>7.04</v>
      </c>
      <c r="Q159" s="367">
        <v>47.8</v>
      </c>
    </row>
    <row r="160" spans="1:17" x14ac:dyDescent="0.35">
      <c r="A160" s="365" t="s">
        <v>173</v>
      </c>
      <c r="B160" s="305">
        <v>29.495999999999999</v>
      </c>
      <c r="C160" s="305">
        <v>29.17733333333333</v>
      </c>
      <c r="D160" s="305">
        <v>29.550666666666665</v>
      </c>
      <c r="E160" s="376">
        <v>0</v>
      </c>
      <c r="F160" s="376">
        <v>33.524000000000001</v>
      </c>
      <c r="G160" s="305">
        <v>33.873333333333335</v>
      </c>
      <c r="H160" s="305">
        <v>20.193333333333332</v>
      </c>
      <c r="I160" s="305">
        <v>94.666666666666671</v>
      </c>
      <c r="J160" s="305">
        <v>62.1</v>
      </c>
      <c r="K160" s="367" t="s">
        <v>164</v>
      </c>
      <c r="L160" s="367" t="s">
        <v>164</v>
      </c>
      <c r="M160" s="305">
        <v>0.85499999999999998</v>
      </c>
      <c r="N160" s="367">
        <v>0.30500000000000005</v>
      </c>
      <c r="O160" s="305">
        <v>0.58000000000000007</v>
      </c>
      <c r="P160" s="365">
        <v>2.88</v>
      </c>
      <c r="Q160" s="365">
        <v>181.2</v>
      </c>
    </row>
    <row r="161" spans="1:17" x14ac:dyDescent="0.35">
      <c r="A161" s="365" t="s">
        <v>174</v>
      </c>
      <c r="B161" s="305">
        <v>30.596129032258066</v>
      </c>
      <c r="C161" s="305">
        <v>29.938709677419357</v>
      </c>
      <c r="D161" s="376">
        <v>30.012903225806454</v>
      </c>
      <c r="E161" s="376">
        <v>0</v>
      </c>
      <c r="F161" s="376">
        <v>30.918709677419354</v>
      </c>
      <c r="G161" s="391">
        <v>33.174193548387102</v>
      </c>
      <c r="H161" s="391">
        <v>20.212903225806453</v>
      </c>
      <c r="I161" s="391">
        <v>94.322580645161295</v>
      </c>
      <c r="J161" s="391">
        <v>56.903225806451616</v>
      </c>
      <c r="K161" s="367" t="s">
        <v>164</v>
      </c>
      <c r="L161" s="392">
        <v>4.6483870967741936</v>
      </c>
      <c r="M161" s="393">
        <v>0.82645161290322577</v>
      </c>
      <c r="N161" s="394">
        <v>0.37</v>
      </c>
      <c r="O161" s="395">
        <v>0.59822580645161294</v>
      </c>
      <c r="P161" s="390">
        <v>3.9</v>
      </c>
      <c r="Q161" s="374">
        <v>34.1</v>
      </c>
    </row>
    <row r="162" spans="1:17" x14ac:dyDescent="0.35">
      <c r="A162" s="365" t="s">
        <v>175</v>
      </c>
      <c r="B162" s="305">
        <v>30.416774193548385</v>
      </c>
      <c r="C162" s="305">
        <v>30.056774193548385</v>
      </c>
      <c r="D162" s="305">
        <v>30.172903225806454</v>
      </c>
      <c r="E162" s="376">
        <v>0</v>
      </c>
      <c r="F162" s="376">
        <v>30.761290322580642</v>
      </c>
      <c r="G162" s="305">
        <v>34.561290322580639</v>
      </c>
      <c r="H162" s="305">
        <v>20.038709677419352</v>
      </c>
      <c r="I162" s="305">
        <v>93.806451612903231</v>
      </c>
      <c r="J162" s="305">
        <v>52.741935483870968</v>
      </c>
      <c r="K162" s="367" t="s">
        <v>164</v>
      </c>
      <c r="L162" s="367">
        <v>5.2587096774193549</v>
      </c>
      <c r="M162" s="305">
        <v>0.97580645161290325</v>
      </c>
      <c r="N162" s="397">
        <v>0.46935483870967742</v>
      </c>
      <c r="O162" s="395">
        <v>0.72258064516129039</v>
      </c>
      <c r="P162" s="390">
        <v>4.91</v>
      </c>
      <c r="Q162" s="365">
        <v>59.5</v>
      </c>
    </row>
    <row r="163" spans="1:17" x14ac:dyDescent="0.35">
      <c r="A163" s="365" t="s">
        <v>176</v>
      </c>
      <c r="B163" s="305">
        <v>30.464000000000002</v>
      </c>
      <c r="C163" s="368">
        <v>30.007999999999999</v>
      </c>
      <c r="D163" s="305">
        <v>30.2</v>
      </c>
      <c r="E163" s="376">
        <v>0</v>
      </c>
      <c r="F163" s="376">
        <v>30.910666666666664</v>
      </c>
      <c r="G163" s="368">
        <v>34.74</v>
      </c>
      <c r="H163" s="368">
        <v>20.626666666666665</v>
      </c>
      <c r="I163" s="305">
        <v>93.2</v>
      </c>
      <c r="J163" s="305">
        <v>49.9</v>
      </c>
      <c r="K163" s="367" t="s">
        <v>164</v>
      </c>
      <c r="L163" s="305">
        <v>5.1093333333333337</v>
      </c>
      <c r="M163" s="305">
        <v>1.04</v>
      </c>
      <c r="N163" s="398">
        <v>0.45033333333333325</v>
      </c>
      <c r="O163" s="395">
        <v>0.74516666666666664</v>
      </c>
      <c r="P163" s="390">
        <v>0</v>
      </c>
      <c r="Q163" s="365">
        <v>122.6</v>
      </c>
    </row>
    <row r="164" spans="1:17" x14ac:dyDescent="0.35">
      <c r="A164" s="365" t="s">
        <v>177</v>
      </c>
      <c r="B164" s="305">
        <v>30.523870967741935</v>
      </c>
      <c r="C164" s="305">
        <v>30.075483870967741</v>
      </c>
      <c r="D164" s="305">
        <v>30.179354838709678</v>
      </c>
      <c r="E164" s="376">
        <v>0</v>
      </c>
      <c r="F164" s="376">
        <v>30.821354838709677</v>
      </c>
      <c r="G164" s="305">
        <v>36.193548387096776</v>
      </c>
      <c r="H164" s="305">
        <v>21.264516129032259</v>
      </c>
      <c r="I164" s="305">
        <v>93.41935483870968</v>
      </c>
      <c r="J164" s="305">
        <v>56.193548387096776</v>
      </c>
      <c r="K164" s="367" t="s">
        <v>164</v>
      </c>
      <c r="L164" s="305">
        <v>5.1758064516129032</v>
      </c>
      <c r="M164" s="305">
        <v>0.90741935483870961</v>
      </c>
      <c r="N164" s="397">
        <v>0.49580645161290327</v>
      </c>
      <c r="O164" s="395">
        <v>0.70161290322580649</v>
      </c>
      <c r="P164" s="390">
        <v>5.5193548387096776</v>
      </c>
      <c r="Q164" s="365">
        <v>127.2</v>
      </c>
    </row>
    <row r="165" spans="1:17" x14ac:dyDescent="0.35">
      <c r="A165" s="365" t="s">
        <v>178</v>
      </c>
      <c r="B165" s="305">
        <v>28.948</v>
      </c>
      <c r="C165" s="305">
        <v>28.770666666666667</v>
      </c>
      <c r="D165" s="305">
        <v>28.920666666666669</v>
      </c>
      <c r="E165" s="376">
        <v>0</v>
      </c>
      <c r="F165" s="376">
        <v>30.30533333333333</v>
      </c>
      <c r="G165" s="305">
        <v>32.786666666666669</v>
      </c>
      <c r="H165" s="305">
        <v>20.293333333333337</v>
      </c>
      <c r="I165" s="305">
        <v>94.8</v>
      </c>
      <c r="J165" s="305">
        <v>62.4</v>
      </c>
      <c r="K165" s="367" t="s">
        <v>164</v>
      </c>
      <c r="L165" s="305">
        <v>4.8413333333333339</v>
      </c>
      <c r="M165" s="305">
        <v>0.82066666666666666</v>
      </c>
      <c r="N165" s="397">
        <v>0.34333333333333338</v>
      </c>
      <c r="O165" s="395">
        <v>0.58200000000000007</v>
      </c>
      <c r="P165" s="399">
        <v>8.3899999999999988</v>
      </c>
      <c r="Q165" s="365">
        <v>93.2</v>
      </c>
    </row>
    <row r="166" spans="1:17" x14ac:dyDescent="0.35">
      <c r="A166" s="365" t="s">
        <v>179</v>
      </c>
      <c r="B166" s="305">
        <v>32.170322580645163</v>
      </c>
      <c r="C166" s="305">
        <v>31.167741935483871</v>
      </c>
      <c r="D166" s="305">
        <v>31.470967741935482</v>
      </c>
      <c r="E166" s="376">
        <v>0</v>
      </c>
      <c r="F166" s="376">
        <v>31.680451612903227</v>
      </c>
      <c r="G166" s="305">
        <v>37.622580645161285</v>
      </c>
      <c r="H166" s="305">
        <v>17.851612903225806</v>
      </c>
      <c r="I166" s="305">
        <v>89.41935483870968</v>
      </c>
      <c r="J166" s="305">
        <v>34.548387096774192</v>
      </c>
      <c r="K166" s="367" t="s">
        <v>164</v>
      </c>
      <c r="L166" s="305">
        <v>6.7435806451612903</v>
      </c>
      <c r="M166" s="305">
        <v>0.86322580645161295</v>
      </c>
      <c r="N166" s="397">
        <v>0.35870967741935489</v>
      </c>
      <c r="O166" s="395">
        <v>0.61096774193548387</v>
      </c>
      <c r="P166" s="400">
        <v>9.0225806451612893</v>
      </c>
      <c r="Q166" s="365">
        <v>50.4</v>
      </c>
    </row>
    <row r="167" spans="1:17" x14ac:dyDescent="0.35">
      <c r="A167" s="369" t="s">
        <v>16</v>
      </c>
      <c r="B167" s="373">
        <f>SUM(B155:B166)</f>
        <v>366.04188060808303</v>
      </c>
      <c r="C167" s="373">
        <f>SUM(C155:C166)</f>
        <v>360.84903819058212</v>
      </c>
      <c r="D167" s="373">
        <f>SUM(D155:D166)</f>
        <v>363.26785539488321</v>
      </c>
      <c r="E167" s="376">
        <v>0</v>
      </c>
      <c r="F167" s="373">
        <f>SUM(F155:F166)</f>
        <v>373.16567890248427</v>
      </c>
      <c r="G167" s="373">
        <f>SUM(G155:G166)</f>
        <v>418.91727104189846</v>
      </c>
      <c r="H167" s="373">
        <f>SUM(H155:H166)</f>
        <v>241.7064367816092</v>
      </c>
      <c r="I167" s="373">
        <f>SUM(I155:I166)</f>
        <v>1119.2270671116057</v>
      </c>
      <c r="J167" s="373">
        <f>SUM(J155:J166)</f>
        <v>635.81342232109751</v>
      </c>
      <c r="K167" s="367" t="s">
        <v>164</v>
      </c>
      <c r="L167" s="373">
        <f t="shared" ref="L167:Q167" si="21">SUM(L155:L166)</f>
        <v>60.576334816462726</v>
      </c>
      <c r="M167" s="373">
        <f t="shared" si="21"/>
        <v>11.343590656284761</v>
      </c>
      <c r="N167" s="373">
        <f t="shared" si="21"/>
        <v>4.9350148312940307</v>
      </c>
      <c r="O167" s="373">
        <f t="shared" si="21"/>
        <v>8.1393027437893952</v>
      </c>
      <c r="P167" s="373">
        <f t="shared" si="21"/>
        <v>54.30193548387097</v>
      </c>
      <c r="Q167" s="373">
        <f t="shared" si="21"/>
        <v>1286.4000000000003</v>
      </c>
    </row>
    <row r="168" spans="1:17" x14ac:dyDescent="0.35">
      <c r="A168" s="369" t="s">
        <v>190</v>
      </c>
      <c r="B168" s="305">
        <f>AVERAGE(B155:B166)</f>
        <v>30.503490050673587</v>
      </c>
      <c r="C168" s="305">
        <f>AVERAGE(C155:C166)</f>
        <v>30.070753182548511</v>
      </c>
      <c r="D168" s="305">
        <f>AVERAGE(D155:D166)</f>
        <v>30.272321282906933</v>
      </c>
      <c r="E168" s="376">
        <v>0</v>
      </c>
      <c r="F168" s="305">
        <f>AVERAGE(F155:F166)</f>
        <v>31.097139908540356</v>
      </c>
      <c r="G168" s="305">
        <f>AVERAGE(G155:G166)</f>
        <v>34.909772586824872</v>
      </c>
      <c r="H168" s="305">
        <f>AVERAGE(H155:H166)</f>
        <v>20.142203065134101</v>
      </c>
      <c r="I168" s="305">
        <f>AVERAGE(I155:I166)</f>
        <v>93.268922259300481</v>
      </c>
      <c r="J168" s="305">
        <f>AVERAGE(J155:J166)</f>
        <v>52.984451860091461</v>
      </c>
      <c r="K168" s="367" t="s">
        <v>164</v>
      </c>
      <c r="L168" s="305">
        <f t="shared" ref="L168:Q168" si="22">AVERAGE(L155:L166)</f>
        <v>5.5069395287693386</v>
      </c>
      <c r="M168" s="305">
        <f t="shared" si="22"/>
        <v>0.94529922135706335</v>
      </c>
      <c r="N168" s="305">
        <f t="shared" si="22"/>
        <v>0.41125123594116925</v>
      </c>
      <c r="O168" s="305">
        <f t="shared" si="22"/>
        <v>0.67827522864911627</v>
      </c>
      <c r="P168" s="305">
        <f t="shared" si="22"/>
        <v>4.5251612903225809</v>
      </c>
      <c r="Q168" s="305">
        <f t="shared" si="22"/>
        <v>107.20000000000003</v>
      </c>
    </row>
    <row r="169" spans="1:17" x14ac:dyDescent="0.35">
      <c r="A169" s="360"/>
      <c r="B169" s="360"/>
      <c r="C169" s="360"/>
      <c r="D169" s="360"/>
      <c r="E169" s="360"/>
      <c r="F169" s="360"/>
      <c r="G169" s="360"/>
      <c r="H169" s="360"/>
      <c r="I169" s="360"/>
      <c r="J169" s="360"/>
      <c r="K169" s="360"/>
      <c r="L169" s="360"/>
      <c r="M169" s="360"/>
      <c r="N169" s="360"/>
      <c r="O169" s="360"/>
      <c r="P169" s="360"/>
      <c r="Q169" s="360"/>
    </row>
    <row r="170" spans="1:17" x14ac:dyDescent="0.35">
      <c r="A170" s="360"/>
      <c r="B170" s="360"/>
      <c r="C170" s="360"/>
      <c r="D170" s="360"/>
      <c r="E170" s="360"/>
      <c r="F170" s="360"/>
      <c r="G170" s="360"/>
      <c r="H170" s="360"/>
      <c r="I170" s="360"/>
      <c r="J170" s="360"/>
      <c r="K170" s="360"/>
      <c r="L170" s="360"/>
      <c r="M170" s="360"/>
      <c r="N170" s="360"/>
      <c r="O170" s="360"/>
      <c r="P170" s="360"/>
      <c r="Q170" s="360"/>
    </row>
    <row r="171" spans="1:17" ht="19" thickBot="1" x14ac:dyDescent="0.5">
      <c r="A171" s="361" t="s">
        <v>233</v>
      </c>
      <c r="B171" s="361"/>
      <c r="C171" s="361"/>
      <c r="D171" s="361"/>
      <c r="E171" s="361"/>
      <c r="F171" s="361"/>
      <c r="G171" s="361"/>
      <c r="H171" s="361"/>
      <c r="I171" s="361"/>
      <c r="J171" s="361"/>
      <c r="K171" s="361"/>
      <c r="L171" s="361"/>
      <c r="M171" s="361"/>
      <c r="N171" s="1548"/>
      <c r="O171" s="1548"/>
      <c r="P171" s="1548"/>
      <c r="Q171" s="1549"/>
    </row>
    <row r="172" spans="1:17" ht="56" x14ac:dyDescent="0.35">
      <c r="A172" s="1458" t="s">
        <v>165</v>
      </c>
      <c r="B172" s="1545" t="s">
        <v>23</v>
      </c>
      <c r="C172" s="1546"/>
      <c r="D172" s="1546"/>
      <c r="E172" s="1546"/>
      <c r="F172" s="1547"/>
      <c r="G172" s="1545" t="s">
        <v>24</v>
      </c>
      <c r="H172" s="1547"/>
      <c r="I172" s="379" t="s">
        <v>4</v>
      </c>
      <c r="J172" s="380"/>
      <c r="K172" s="381" t="s">
        <v>5</v>
      </c>
      <c r="L172" s="382"/>
      <c r="M172" s="383" t="s">
        <v>6</v>
      </c>
      <c r="N172" s="384"/>
      <c r="O172" s="385"/>
      <c r="P172" s="386" t="s">
        <v>46</v>
      </c>
      <c r="Q172" s="387" t="s">
        <v>166</v>
      </c>
    </row>
    <row r="173" spans="1:17" ht="39" x14ac:dyDescent="0.35">
      <c r="A173" s="1544"/>
      <c r="B173" s="362">
        <v>0.05</v>
      </c>
      <c r="C173" s="362">
        <v>0.1</v>
      </c>
      <c r="D173" s="362">
        <v>0.2</v>
      </c>
      <c r="E173" s="388" t="s">
        <v>228</v>
      </c>
      <c r="F173" s="388" t="s">
        <v>229</v>
      </c>
      <c r="G173" s="362" t="s">
        <v>9</v>
      </c>
      <c r="H173" s="362" t="s">
        <v>10</v>
      </c>
      <c r="I173" s="362" t="s">
        <v>9</v>
      </c>
      <c r="J173" s="362" t="s">
        <v>10</v>
      </c>
      <c r="K173" s="362" t="s">
        <v>11</v>
      </c>
      <c r="L173" s="362" t="s">
        <v>12</v>
      </c>
      <c r="M173" s="363" t="s">
        <v>13</v>
      </c>
      <c r="N173" s="389" t="s">
        <v>14</v>
      </c>
      <c r="O173" s="387" t="s">
        <v>167</v>
      </c>
      <c r="P173" s="386"/>
      <c r="Q173" s="387"/>
    </row>
    <row r="174" spans="1:17" ht="15.5" x14ac:dyDescent="0.35">
      <c r="A174" s="365" t="s">
        <v>168</v>
      </c>
      <c r="B174" s="412">
        <v>33.432903225806456</v>
      </c>
      <c r="C174" s="412">
        <v>31.749870967741938</v>
      </c>
      <c r="D174" s="413">
        <v>32.011612903225803</v>
      </c>
      <c r="E174" s="414">
        <v>0</v>
      </c>
      <c r="F174" s="414">
        <v>31.95225806451613</v>
      </c>
      <c r="G174" s="412">
        <v>36.980645161290319</v>
      </c>
      <c r="H174" s="412">
        <v>18.864516129032257</v>
      </c>
      <c r="I174" s="412">
        <v>79.677419354838705</v>
      </c>
      <c r="J174" s="412">
        <v>31.129032258064516</v>
      </c>
      <c r="K174" s="412" t="s">
        <v>164</v>
      </c>
      <c r="L174" s="412">
        <v>6.7425806451612909</v>
      </c>
      <c r="M174" s="413">
        <v>1.1016129032258066</v>
      </c>
      <c r="N174" s="415">
        <v>0.30354838709677417</v>
      </c>
      <c r="O174" s="416">
        <v>0.70258064516129037</v>
      </c>
      <c r="P174" s="400">
        <v>8.4725806451612904</v>
      </c>
      <c r="Q174" s="417">
        <v>0</v>
      </c>
    </row>
    <row r="175" spans="1:17" ht="16" thickBot="1" x14ac:dyDescent="0.4">
      <c r="A175" s="365" t="s">
        <v>169</v>
      </c>
      <c r="B175" s="418">
        <v>30.794482758620688</v>
      </c>
      <c r="C175" s="418">
        <v>30.802758620689655</v>
      </c>
      <c r="D175" s="413">
        <v>30.802758620689655</v>
      </c>
      <c r="E175" s="414">
        <v>0</v>
      </c>
      <c r="F175" s="414">
        <v>30.500689655172412</v>
      </c>
      <c r="G175" s="418">
        <v>36.531034482758621</v>
      </c>
      <c r="H175" s="418">
        <v>19.993103448275864</v>
      </c>
      <c r="I175" s="418">
        <v>90.58620689655173</v>
      </c>
      <c r="J175" s="418">
        <v>46.241379310344826</v>
      </c>
      <c r="K175" s="412" t="s">
        <v>164</v>
      </c>
      <c r="L175" s="418">
        <v>6.8106896551724132</v>
      </c>
      <c r="M175" s="413">
        <v>1.0796551724137931</v>
      </c>
      <c r="N175" s="413">
        <v>0.42689655172413798</v>
      </c>
      <c r="O175" s="416">
        <v>0.75327586206896546</v>
      </c>
      <c r="P175" s="400">
        <v>0</v>
      </c>
      <c r="Q175" s="417">
        <v>0</v>
      </c>
    </row>
    <row r="176" spans="1:17" ht="15" thickBot="1" x14ac:dyDescent="0.4">
      <c r="A176" s="365" t="s">
        <v>170</v>
      </c>
      <c r="B176" s="419">
        <v>30.303870967741929</v>
      </c>
      <c r="C176" s="419">
        <v>29.723741935483869</v>
      </c>
      <c r="D176" s="413">
        <v>30.243870967741941</v>
      </c>
      <c r="E176" s="414">
        <v>0</v>
      </c>
      <c r="F176" s="420">
        <v>31.127741935483872</v>
      </c>
      <c r="G176" s="420">
        <v>35.509677419354837</v>
      </c>
      <c r="H176" s="420">
        <v>20.877419354838711</v>
      </c>
      <c r="I176" s="420">
        <v>91.290322580645167</v>
      </c>
      <c r="J176" s="420">
        <v>52.516129032258064</v>
      </c>
      <c r="K176" s="412" t="s">
        <v>164</v>
      </c>
      <c r="L176" s="420">
        <v>5.57258064516129</v>
      </c>
      <c r="M176" s="413">
        <v>1.1367741935483868</v>
      </c>
      <c r="N176" s="421">
        <v>0.47129032258064524</v>
      </c>
      <c r="O176" s="416">
        <v>0.80403225806451606</v>
      </c>
      <c r="P176" s="400">
        <v>8.3612903225806452</v>
      </c>
      <c r="Q176" s="399">
        <v>55.2</v>
      </c>
    </row>
    <row r="177" spans="1:17" x14ac:dyDescent="0.35">
      <c r="A177" s="365" t="s">
        <v>171</v>
      </c>
      <c r="B177" s="413">
        <v>31.738333333333333</v>
      </c>
      <c r="C177" s="413">
        <v>31.298666666666669</v>
      </c>
      <c r="D177" s="413">
        <v>31.318666666666669</v>
      </c>
      <c r="E177" s="414">
        <v>0</v>
      </c>
      <c r="F177" s="413">
        <v>32.9</v>
      </c>
      <c r="G177" s="413">
        <v>36.206666666666671</v>
      </c>
      <c r="H177" s="413">
        <v>20.84</v>
      </c>
      <c r="I177" s="413">
        <v>92</v>
      </c>
      <c r="J177" s="413">
        <v>48.733333333333334</v>
      </c>
      <c r="K177" s="412" t="s">
        <v>164</v>
      </c>
      <c r="L177" s="413">
        <v>5.3959999999999999</v>
      </c>
      <c r="M177" s="413">
        <v>1.1886666666666668</v>
      </c>
      <c r="N177" s="421">
        <v>0.64700000000000002</v>
      </c>
      <c r="O177" s="416">
        <v>0.91783333333333339</v>
      </c>
      <c r="P177" s="413">
        <v>3.5983333333333332</v>
      </c>
      <c r="Q177" s="360">
        <v>252.20000000000002</v>
      </c>
    </row>
    <row r="178" spans="1:17" x14ac:dyDescent="0.35">
      <c r="A178" s="365" t="s">
        <v>172</v>
      </c>
      <c r="B178" s="413">
        <v>32.67765806451613</v>
      </c>
      <c r="C178" s="413">
        <v>30.78709677419355</v>
      </c>
      <c r="D178" s="413">
        <v>30.860645161290325</v>
      </c>
      <c r="E178" s="414">
        <v>0</v>
      </c>
      <c r="F178" s="413">
        <v>32.054193548387097</v>
      </c>
      <c r="G178" s="413">
        <v>34.658064516129038</v>
      </c>
      <c r="H178" s="413">
        <v>21.27741935483871</v>
      </c>
      <c r="I178" s="413">
        <v>93.290322580645167</v>
      </c>
      <c r="J178" s="413">
        <v>56.096774193548384</v>
      </c>
      <c r="K178" s="414">
        <v>1.9264516129032261</v>
      </c>
      <c r="L178" s="413">
        <v>5.4251612903225812</v>
      </c>
      <c r="M178" s="413">
        <v>0.96741935483870978</v>
      </c>
      <c r="N178" s="421">
        <v>0.39354838709677414</v>
      </c>
      <c r="O178" s="416">
        <v>0.68048387096774188</v>
      </c>
      <c r="P178" s="413">
        <v>6.0919354838709676</v>
      </c>
      <c r="Q178" s="399">
        <v>203</v>
      </c>
    </row>
    <row r="179" spans="1:17" x14ac:dyDescent="0.35">
      <c r="A179" s="365" t="s">
        <v>173</v>
      </c>
      <c r="B179" s="413">
        <v>35.989333333333335</v>
      </c>
      <c r="C179" s="413">
        <v>32.692</v>
      </c>
      <c r="D179" s="413">
        <v>32.511000000000003</v>
      </c>
      <c r="E179" s="414">
        <v>0</v>
      </c>
      <c r="F179" s="413">
        <v>32.736000000000004</v>
      </c>
      <c r="G179" s="413">
        <v>35.973333333333336</v>
      </c>
      <c r="H179" s="413">
        <v>20.759999999999998</v>
      </c>
      <c r="I179" s="413">
        <v>89.733333333333334</v>
      </c>
      <c r="J179" s="413">
        <v>43.533333333333331</v>
      </c>
      <c r="K179" s="414">
        <v>4.7859999999999996</v>
      </c>
      <c r="L179" s="412">
        <v>6.7976666666666672</v>
      </c>
      <c r="M179" s="413">
        <v>0.94633333333333336</v>
      </c>
      <c r="N179" s="415">
        <v>0.40766666666666662</v>
      </c>
      <c r="O179" s="416"/>
      <c r="P179" s="413">
        <v>4.9433333333333334</v>
      </c>
      <c r="Q179" s="399">
        <v>13.9</v>
      </c>
    </row>
    <row r="180" spans="1:17" x14ac:dyDescent="0.35">
      <c r="A180" s="365" t="s">
        <v>174</v>
      </c>
      <c r="B180" s="413">
        <v>32.198709677419359</v>
      </c>
      <c r="C180" s="413">
        <v>30.210322580645162</v>
      </c>
      <c r="D180" s="414">
        <v>30.276129032258066</v>
      </c>
      <c r="E180" s="414">
        <v>0</v>
      </c>
      <c r="F180" s="414">
        <v>32.56</v>
      </c>
      <c r="G180" s="422">
        <v>34.012903225806454</v>
      </c>
      <c r="H180" s="422">
        <v>21.296774193548384</v>
      </c>
      <c r="I180" s="422">
        <v>90.612903225806448</v>
      </c>
      <c r="J180" s="422">
        <v>51.967741935483872</v>
      </c>
      <c r="K180" s="423">
        <v>3.9645161290322579</v>
      </c>
      <c r="L180" s="423">
        <v>5.0845161290322585</v>
      </c>
      <c r="M180" s="424">
        <v>0.88774193548387081</v>
      </c>
      <c r="N180" s="425">
        <v>0.39187096774193547</v>
      </c>
      <c r="O180" s="416">
        <v>0.63980645161290317</v>
      </c>
      <c r="P180" s="426">
        <v>1</v>
      </c>
      <c r="Q180" s="360">
        <v>75.2</v>
      </c>
    </row>
    <row r="181" spans="1:17" x14ac:dyDescent="0.35">
      <c r="A181" s="365" t="s">
        <v>175</v>
      </c>
      <c r="B181" s="413">
        <v>33.465806451612906</v>
      </c>
      <c r="C181" s="413">
        <v>31.396129032258063</v>
      </c>
      <c r="D181" s="413">
        <v>31.272258064516127</v>
      </c>
      <c r="E181" s="414">
        <v>0</v>
      </c>
      <c r="F181" s="414">
        <v>32.985806451612909</v>
      </c>
      <c r="G181" s="413">
        <v>36.58064516129032</v>
      </c>
      <c r="H181" s="413">
        <v>20.864516129032257</v>
      </c>
      <c r="I181" s="413">
        <v>89.096774193548384</v>
      </c>
      <c r="J181" s="413">
        <v>41.451612903225808</v>
      </c>
      <c r="K181" s="413">
        <v>5.4</v>
      </c>
      <c r="L181" s="412">
        <v>6.9312903225806464</v>
      </c>
      <c r="M181" s="413">
        <v>1.1387096774193548</v>
      </c>
      <c r="N181" s="415">
        <v>0.55387096774193556</v>
      </c>
      <c r="O181" s="416">
        <v>0.84629032258064518</v>
      </c>
      <c r="P181" s="426">
        <v>0</v>
      </c>
      <c r="Q181" s="399">
        <v>45.8</v>
      </c>
    </row>
    <row r="182" spans="1:17" x14ac:dyDescent="0.35">
      <c r="A182" s="365" t="s">
        <v>176</v>
      </c>
      <c r="B182" s="413">
        <v>32.093333333333334</v>
      </c>
      <c r="C182" s="400">
        <v>31.069333333333329</v>
      </c>
      <c r="D182" s="413">
        <v>31.024000000000001</v>
      </c>
      <c r="E182" s="414">
        <v>0</v>
      </c>
      <c r="F182" s="414">
        <v>0</v>
      </c>
      <c r="G182" s="400">
        <v>35.646666666666668</v>
      </c>
      <c r="H182" s="400">
        <v>21.815666666666665</v>
      </c>
      <c r="I182" s="413">
        <v>91.466666666666669</v>
      </c>
      <c r="J182" s="413">
        <v>44.06666666666667</v>
      </c>
      <c r="K182" s="413">
        <v>4.1800000000000006</v>
      </c>
      <c r="L182" s="413">
        <v>5.7866666666666662</v>
      </c>
      <c r="M182" s="413">
        <v>1.0596666666666665</v>
      </c>
      <c r="N182" s="427">
        <v>0.53233333333333333</v>
      </c>
      <c r="O182" s="416">
        <v>0.79599999999999993</v>
      </c>
      <c r="P182" s="426">
        <v>1.9816666666666667</v>
      </c>
      <c r="Q182" s="399">
        <v>74.199999999999989</v>
      </c>
    </row>
    <row r="183" spans="1:17" x14ac:dyDescent="0.35">
      <c r="A183" s="365" t="s">
        <v>177</v>
      </c>
      <c r="B183" s="413">
        <v>35.365161290322582</v>
      </c>
      <c r="C183" s="413">
        <v>32.447741935483869</v>
      </c>
      <c r="D183" s="413">
        <v>32.185806451612905</v>
      </c>
      <c r="E183" s="414">
        <v>0</v>
      </c>
      <c r="F183" s="414">
        <v>0</v>
      </c>
      <c r="G183" s="413">
        <v>32.032258064516128</v>
      </c>
      <c r="H183" s="413">
        <v>18.006451612903227</v>
      </c>
      <c r="I183" s="413">
        <v>74.258064516129039</v>
      </c>
      <c r="J183" s="413">
        <v>31.870967741935484</v>
      </c>
      <c r="K183" s="413">
        <v>3.6967741935483871</v>
      </c>
      <c r="L183" s="413">
        <v>5.1519354838709681</v>
      </c>
      <c r="M183" s="413">
        <v>1.2658064516129033</v>
      </c>
      <c r="N183" s="415">
        <v>0.46038709677419348</v>
      </c>
      <c r="O183" s="416">
        <v>0.86309677419354836</v>
      </c>
      <c r="P183" s="426">
        <v>10.6</v>
      </c>
      <c r="Q183" s="399">
        <v>26</v>
      </c>
    </row>
    <row r="184" spans="1:17" x14ac:dyDescent="0.35">
      <c r="A184" s="365" t="s">
        <v>178</v>
      </c>
      <c r="B184" s="413">
        <v>38.17466666666666</v>
      </c>
      <c r="C184" s="413">
        <v>33.714000000000006</v>
      </c>
      <c r="D184" s="413">
        <v>33.430666666666667</v>
      </c>
      <c r="E184" s="414">
        <v>0</v>
      </c>
      <c r="F184" s="414"/>
      <c r="G184" s="413">
        <v>40.006666666666668</v>
      </c>
      <c r="H184" s="413">
        <v>21.415333333333333</v>
      </c>
      <c r="I184" s="413">
        <v>80.533333333333331</v>
      </c>
      <c r="J184" s="413">
        <v>33.6</v>
      </c>
      <c r="K184" s="413">
        <v>6.4200000000000008</v>
      </c>
      <c r="L184" s="413">
        <v>8.1439999999999984</v>
      </c>
      <c r="M184" s="413">
        <v>1.2719999999999998</v>
      </c>
      <c r="N184" s="415">
        <v>0.55166666666666653</v>
      </c>
      <c r="O184" s="416">
        <v>0.91183333333333338</v>
      </c>
      <c r="P184" s="413">
        <v>7.6576666666666657</v>
      </c>
      <c r="Q184" s="399">
        <v>7.3</v>
      </c>
    </row>
    <row r="185" spans="1:17" x14ac:dyDescent="0.35">
      <c r="A185" s="365" t="s">
        <v>179</v>
      </c>
      <c r="B185" s="413">
        <v>37.942709677419359</v>
      </c>
      <c r="C185" s="413">
        <v>34.154838709677421</v>
      </c>
      <c r="D185" s="413">
        <v>34.108645161290319</v>
      </c>
      <c r="E185" s="414">
        <v>0</v>
      </c>
      <c r="F185" s="414">
        <v>0</v>
      </c>
      <c r="G185" s="413">
        <v>41.402580645161294</v>
      </c>
      <c r="H185" s="413">
        <v>21.907741935483873</v>
      </c>
      <c r="I185" s="413">
        <v>82.41612903225807</v>
      </c>
      <c r="J185" s="413">
        <v>33.91612903225807</v>
      </c>
      <c r="K185" s="413">
        <v>6.44</v>
      </c>
      <c r="L185" s="413">
        <v>7.7</v>
      </c>
      <c r="M185" s="413">
        <v>1.1680645161290324</v>
      </c>
      <c r="N185" s="415">
        <v>0.45067741935483879</v>
      </c>
      <c r="O185" s="416">
        <v>0.80937096774193562</v>
      </c>
      <c r="P185" s="400">
        <v>8.6390322580645158</v>
      </c>
      <c r="Q185" s="399">
        <v>35.4</v>
      </c>
    </row>
    <row r="186" spans="1:17" x14ac:dyDescent="0.35">
      <c r="A186" s="369" t="s">
        <v>16</v>
      </c>
      <c r="B186" s="420">
        <f t="shared" ref="B186:Q186" si="23">SUM(B174:B185)</f>
        <v>404.17696878012606</v>
      </c>
      <c r="C186" s="420">
        <f t="shared" si="23"/>
        <v>380.04650055617356</v>
      </c>
      <c r="D186" s="420">
        <f t="shared" si="23"/>
        <v>380.04605969595849</v>
      </c>
      <c r="E186" s="420">
        <f t="shared" si="23"/>
        <v>0</v>
      </c>
      <c r="F186" s="420">
        <f t="shared" si="23"/>
        <v>256.81668965517241</v>
      </c>
      <c r="G186" s="420">
        <f t="shared" si="23"/>
        <v>435.54114200964023</v>
      </c>
      <c r="H186" s="420">
        <f t="shared" si="23"/>
        <v>247.91894215795327</v>
      </c>
      <c r="I186" s="420">
        <f t="shared" si="23"/>
        <v>1044.961475713756</v>
      </c>
      <c r="J186" s="420">
        <f t="shared" si="23"/>
        <v>515.12309974045229</v>
      </c>
      <c r="K186" s="420">
        <f t="shared" si="23"/>
        <v>36.813741935483868</v>
      </c>
      <c r="L186" s="420">
        <f t="shared" si="23"/>
        <v>75.543087504634784</v>
      </c>
      <c r="M186" s="420">
        <f t="shared" si="23"/>
        <v>13.212450871338525</v>
      </c>
      <c r="N186" s="420">
        <f t="shared" si="23"/>
        <v>5.5907567667779015</v>
      </c>
      <c r="O186" s="420">
        <f t="shared" si="23"/>
        <v>8.7246038190582134</v>
      </c>
      <c r="P186" s="420">
        <f t="shared" si="23"/>
        <v>61.345838709677423</v>
      </c>
      <c r="Q186" s="420">
        <f t="shared" si="23"/>
        <v>788.19999999999993</v>
      </c>
    </row>
    <row r="187" spans="1:17" x14ac:dyDescent="0.35">
      <c r="A187" s="369" t="s">
        <v>190</v>
      </c>
      <c r="B187" s="413">
        <f t="shared" ref="B187:Q187" si="24">AVERAGE(B174:B185)</f>
        <v>33.681414065010507</v>
      </c>
      <c r="C187" s="413">
        <f t="shared" si="24"/>
        <v>31.670541713014462</v>
      </c>
      <c r="D187" s="413">
        <f t="shared" si="24"/>
        <v>31.670504974663206</v>
      </c>
      <c r="E187" s="413">
        <f t="shared" si="24"/>
        <v>0</v>
      </c>
      <c r="F187" s="413">
        <f t="shared" si="24"/>
        <v>23.346971786833855</v>
      </c>
      <c r="G187" s="413">
        <f t="shared" si="24"/>
        <v>36.295095167470016</v>
      </c>
      <c r="H187" s="413">
        <f t="shared" si="24"/>
        <v>20.659911846496104</v>
      </c>
      <c r="I187" s="413">
        <f t="shared" si="24"/>
        <v>87.080122976146342</v>
      </c>
      <c r="J187" s="413">
        <f t="shared" si="24"/>
        <v>42.926924978371026</v>
      </c>
      <c r="K187" s="413">
        <f t="shared" si="24"/>
        <v>4.6017177419354836</v>
      </c>
      <c r="L187" s="413">
        <f t="shared" si="24"/>
        <v>6.2952572920528986</v>
      </c>
      <c r="M187" s="413">
        <f t="shared" si="24"/>
        <v>1.1010375726115438</v>
      </c>
      <c r="N187" s="413">
        <f t="shared" si="24"/>
        <v>0.46589639723149179</v>
      </c>
      <c r="O187" s="413">
        <f t="shared" si="24"/>
        <v>0.79314580173256488</v>
      </c>
      <c r="P187" s="413">
        <f t="shared" si="24"/>
        <v>5.1121532258064519</v>
      </c>
      <c r="Q187" s="413">
        <f t="shared" si="24"/>
        <v>65.683333333333323</v>
      </c>
    </row>
    <row r="188" spans="1:17" x14ac:dyDescent="0.35">
      <c r="A188" s="360"/>
      <c r="B188" s="360"/>
      <c r="C188" s="360"/>
      <c r="D188" s="360"/>
      <c r="E188" s="360"/>
      <c r="F188" s="360"/>
      <c r="G188" s="360"/>
      <c r="H188" s="360"/>
      <c r="I188" s="360"/>
      <c r="J188" s="360"/>
      <c r="K188" s="360"/>
      <c r="L188" s="360"/>
      <c r="M188" s="360"/>
      <c r="N188" s="360"/>
      <c r="O188" s="360"/>
      <c r="P188" s="360"/>
      <c r="Q188" s="360"/>
    </row>
    <row r="189" spans="1:17" x14ac:dyDescent="0.35">
      <c r="A189" s="360"/>
      <c r="B189" s="360"/>
      <c r="C189" s="360"/>
      <c r="D189" s="360"/>
      <c r="E189" s="360"/>
      <c r="F189" s="360"/>
      <c r="G189" s="360"/>
      <c r="H189" s="360"/>
      <c r="I189" s="360"/>
      <c r="J189" s="360"/>
      <c r="K189" s="360"/>
      <c r="L189" s="360"/>
      <c r="M189" s="360"/>
      <c r="N189" s="360"/>
      <c r="O189" s="360"/>
      <c r="P189" s="360"/>
      <c r="Q189" s="360"/>
    </row>
    <row r="190" spans="1:17" ht="19" thickBot="1" x14ac:dyDescent="0.5">
      <c r="A190" s="361" t="s">
        <v>234</v>
      </c>
      <c r="B190" s="361"/>
      <c r="C190" s="361"/>
      <c r="D190" s="361"/>
      <c r="E190" s="361"/>
      <c r="F190" s="361"/>
      <c r="G190" s="361"/>
      <c r="H190" s="361"/>
      <c r="I190" s="361"/>
      <c r="J190" s="361"/>
      <c r="K190" s="361"/>
      <c r="L190" s="361"/>
      <c r="M190" s="361"/>
      <c r="N190" s="1548"/>
      <c r="O190" s="1548"/>
      <c r="P190" s="1548"/>
      <c r="Q190" s="1549"/>
    </row>
    <row r="191" spans="1:17" ht="56" x14ac:dyDescent="0.35">
      <c r="A191" s="1458" t="s">
        <v>165</v>
      </c>
      <c r="B191" s="1545" t="s">
        <v>23</v>
      </c>
      <c r="C191" s="1546"/>
      <c r="D191" s="1546"/>
      <c r="E191" s="1546"/>
      <c r="F191" s="1547"/>
      <c r="G191" s="1545" t="s">
        <v>24</v>
      </c>
      <c r="H191" s="1547"/>
      <c r="I191" s="379" t="s">
        <v>4</v>
      </c>
      <c r="J191" s="380"/>
      <c r="K191" s="381" t="s">
        <v>5</v>
      </c>
      <c r="L191" s="382"/>
      <c r="M191" s="383" t="s">
        <v>6</v>
      </c>
      <c r="N191" s="384"/>
      <c r="O191" s="385"/>
      <c r="P191" s="386" t="s">
        <v>46</v>
      </c>
      <c r="Q191" s="387" t="s">
        <v>166</v>
      </c>
    </row>
    <row r="192" spans="1:17" ht="39" x14ac:dyDescent="0.35">
      <c r="A192" s="1544"/>
      <c r="B192" s="362">
        <v>0.05</v>
      </c>
      <c r="C192" s="362">
        <v>0.1</v>
      </c>
      <c r="D192" s="362">
        <v>0.2</v>
      </c>
      <c r="E192" s="388" t="s">
        <v>228</v>
      </c>
      <c r="F192" s="388" t="s">
        <v>229</v>
      </c>
      <c r="G192" s="362" t="s">
        <v>9</v>
      </c>
      <c r="H192" s="362" t="s">
        <v>10</v>
      </c>
      <c r="I192" s="362" t="s">
        <v>9</v>
      </c>
      <c r="J192" s="362" t="s">
        <v>10</v>
      </c>
      <c r="K192" s="362" t="s">
        <v>11</v>
      </c>
      <c r="L192" s="362" t="s">
        <v>12</v>
      </c>
      <c r="M192" s="363" t="s">
        <v>13</v>
      </c>
      <c r="N192" s="389" t="s">
        <v>14</v>
      </c>
      <c r="O192" s="387" t="s">
        <v>167</v>
      </c>
      <c r="P192" s="386"/>
      <c r="Q192" s="387"/>
    </row>
    <row r="193" spans="1:17" x14ac:dyDescent="0.35">
      <c r="A193" s="365" t="s">
        <v>168</v>
      </c>
      <c r="B193" s="428">
        <v>36.36774193548387</v>
      </c>
      <c r="C193" s="428">
        <v>32.516129032258064</v>
      </c>
      <c r="D193" s="429">
        <v>32.420645161290324</v>
      </c>
      <c r="E193" s="430">
        <v>0</v>
      </c>
      <c r="F193" s="430">
        <v>0</v>
      </c>
      <c r="G193" s="428">
        <v>40.187096774193556</v>
      </c>
      <c r="H193" s="428">
        <v>20.567741935483873</v>
      </c>
      <c r="I193" s="428">
        <v>76.41935483870968</v>
      </c>
      <c r="J193" s="428">
        <v>32.258064516129032</v>
      </c>
      <c r="K193" s="429">
        <v>7.2919354838709669</v>
      </c>
      <c r="L193" s="428">
        <v>6.81516129032258</v>
      </c>
      <c r="M193" s="413">
        <v>1.3316129032258064</v>
      </c>
      <c r="N193" s="431">
        <v>0.4164516129032258</v>
      </c>
      <c r="O193" s="432">
        <v>0.87403225806451612</v>
      </c>
      <c r="P193" s="433">
        <v>8.39</v>
      </c>
      <c r="Q193" s="430">
        <v>19.899999999999999</v>
      </c>
    </row>
    <row r="194" spans="1:17" ht="15" thickBot="1" x14ac:dyDescent="0.4">
      <c r="A194" s="365" t="s">
        <v>169</v>
      </c>
      <c r="B194" s="434">
        <v>39.259285714285717</v>
      </c>
      <c r="C194" s="434">
        <v>34.377142857142857</v>
      </c>
      <c r="D194" s="429">
        <v>33.299999999999997</v>
      </c>
      <c r="E194" s="430">
        <v>0</v>
      </c>
      <c r="F194" s="430">
        <v>0</v>
      </c>
      <c r="G194" s="434">
        <v>41.68571428571429</v>
      </c>
      <c r="H194" s="434">
        <v>22.181571428571431</v>
      </c>
      <c r="I194" s="434">
        <v>76.392857142857139</v>
      </c>
      <c r="J194" s="434">
        <v>30.571428571428573</v>
      </c>
      <c r="K194" s="430">
        <v>8.5778571428571428</v>
      </c>
      <c r="L194" s="434">
        <v>9.4764285714285705</v>
      </c>
      <c r="M194" s="413">
        <v>1.4057142857142857</v>
      </c>
      <c r="N194" s="429">
        <v>0.7985714285714286</v>
      </c>
      <c r="O194" s="432">
        <v>1.1021428571428571</v>
      </c>
      <c r="P194" s="433">
        <v>8.06</v>
      </c>
      <c r="Q194" s="430">
        <v>93.399999999999991</v>
      </c>
    </row>
    <row r="195" spans="1:17" ht="15" thickBot="1" x14ac:dyDescent="0.4">
      <c r="A195" s="365" t="s">
        <v>170</v>
      </c>
      <c r="B195" s="435">
        <v>35.129677419354842</v>
      </c>
      <c r="C195" s="435">
        <v>32.277419354838713</v>
      </c>
      <c r="D195" s="429">
        <v>32.783225806451611</v>
      </c>
      <c r="E195" s="430">
        <v>0</v>
      </c>
      <c r="F195" s="430">
        <v>0</v>
      </c>
      <c r="G195" s="430">
        <v>40.141935483870974</v>
      </c>
      <c r="H195" s="436">
        <v>22.664516129032254</v>
      </c>
      <c r="I195" s="436">
        <v>84.516129032258064</v>
      </c>
      <c r="J195" s="436">
        <v>37.838709677419352</v>
      </c>
      <c r="K195" s="436">
        <v>6.7709677419354843</v>
      </c>
      <c r="L195" s="436">
        <v>7.0877419354838711</v>
      </c>
      <c r="M195" s="430">
        <v>1.1374193548387097</v>
      </c>
      <c r="N195" s="436">
        <v>0.63677419354838716</v>
      </c>
      <c r="O195" s="429">
        <v>0.88709677419354827</v>
      </c>
      <c r="P195" s="437">
        <v>0</v>
      </c>
      <c r="Q195" s="438">
        <v>74.5</v>
      </c>
    </row>
    <row r="196" spans="1:17" x14ac:dyDescent="0.35">
      <c r="A196" s="365" t="s">
        <v>171</v>
      </c>
      <c r="B196" s="429">
        <v>35.100666666666669</v>
      </c>
      <c r="C196" s="429">
        <v>32.119999999999997</v>
      </c>
      <c r="D196" s="429">
        <v>31.954666666666661</v>
      </c>
      <c r="E196" s="430">
        <v>0</v>
      </c>
      <c r="F196" s="430">
        <v>0</v>
      </c>
      <c r="G196" s="429">
        <v>38.413333333333334</v>
      </c>
      <c r="H196" s="429">
        <v>21.84</v>
      </c>
      <c r="I196" s="429">
        <v>88.533333333333331</v>
      </c>
      <c r="J196" s="429">
        <v>47.8</v>
      </c>
      <c r="K196" s="439">
        <v>5.4733333333333327</v>
      </c>
      <c r="L196" s="429">
        <v>6.048</v>
      </c>
      <c r="M196" s="413">
        <v>1.155</v>
      </c>
      <c r="N196" s="437">
        <v>0.72</v>
      </c>
      <c r="O196" s="432">
        <v>0.94</v>
      </c>
      <c r="P196" s="429">
        <v>4.3</v>
      </c>
      <c r="Q196" s="441">
        <v>192.7</v>
      </c>
    </row>
    <row r="197" spans="1:17" x14ac:dyDescent="0.35">
      <c r="A197" s="365" t="s">
        <v>172</v>
      </c>
      <c r="B197" s="429">
        <v>37.565161290322578</v>
      </c>
      <c r="C197" s="429">
        <v>33.006451612903227</v>
      </c>
      <c r="D197" s="429">
        <v>32.726129032258065</v>
      </c>
      <c r="E197" s="430">
        <v>0</v>
      </c>
      <c r="F197" s="430">
        <v>0</v>
      </c>
      <c r="G197" s="429">
        <v>37.341935483870962</v>
      </c>
      <c r="H197" s="429">
        <v>21.870967741935484</v>
      </c>
      <c r="I197" s="429">
        <v>90.225806451612897</v>
      </c>
      <c r="J197" s="429">
        <v>48.548387096774192</v>
      </c>
      <c r="K197" s="430">
        <v>5.4580645161290322</v>
      </c>
      <c r="L197" s="429">
        <v>6.6096774193548375</v>
      </c>
      <c r="M197" s="413">
        <v>1.15161290322581</v>
      </c>
      <c r="N197" s="437">
        <v>0.35419354838709677</v>
      </c>
      <c r="O197" s="432">
        <v>0.81112903225806499</v>
      </c>
      <c r="P197" s="429">
        <v>7.3</v>
      </c>
      <c r="Q197" s="441">
        <v>62.5</v>
      </c>
    </row>
    <row r="198" spans="1:17" x14ac:dyDescent="0.35">
      <c r="A198" s="365" t="s">
        <v>173</v>
      </c>
      <c r="B198" s="429">
        <v>36.593333333333334</v>
      </c>
      <c r="C198" s="429">
        <v>31.435999999999996</v>
      </c>
      <c r="D198" s="429">
        <v>31.404126666666667</v>
      </c>
      <c r="E198" s="430">
        <v>0</v>
      </c>
      <c r="F198" s="430">
        <v>0</v>
      </c>
      <c r="G198" s="430">
        <v>36.64</v>
      </c>
      <c r="H198" s="429">
        <v>20.860000000000003</v>
      </c>
      <c r="I198" s="429">
        <v>89.533333333333331</v>
      </c>
      <c r="J198" s="429">
        <v>45.4</v>
      </c>
      <c r="K198" s="429">
        <v>5.8966666666666656</v>
      </c>
      <c r="L198" s="429">
        <v>6.8873333333333333</v>
      </c>
      <c r="M198" s="414">
        <v>1.1319999999999999</v>
      </c>
      <c r="N198" s="428">
        <v>0.41633333333333333</v>
      </c>
      <c r="O198" s="429">
        <v>0.77416666666666667</v>
      </c>
      <c r="P198" s="431">
        <v>1.6</v>
      </c>
      <c r="Q198" s="438">
        <v>15.5</v>
      </c>
    </row>
    <row r="199" spans="1:17" x14ac:dyDescent="0.35">
      <c r="A199" s="365" t="s">
        <v>174</v>
      </c>
      <c r="B199" s="429">
        <v>36.782580645161289</v>
      </c>
      <c r="C199" s="429">
        <v>31.57741935483871</v>
      </c>
      <c r="D199" s="430">
        <v>31.350322580645159</v>
      </c>
      <c r="E199" s="430">
        <v>0</v>
      </c>
      <c r="F199" s="430">
        <v>0</v>
      </c>
      <c r="G199" s="442">
        <v>37.387096774193552</v>
      </c>
      <c r="H199" s="442">
        <v>21.916129032258066</v>
      </c>
      <c r="I199" s="442">
        <v>81.322580645161295</v>
      </c>
      <c r="J199" s="442">
        <v>42.612903225806448</v>
      </c>
      <c r="K199" s="443">
        <v>5.903225806451613</v>
      </c>
      <c r="L199" s="443">
        <v>6.8393548387096779</v>
      </c>
      <c r="M199" s="424">
        <v>1.2851612903225804</v>
      </c>
      <c r="N199" s="444">
        <v>0.70161290322580649</v>
      </c>
      <c r="O199" s="432">
        <v>1.0951612903225807</v>
      </c>
      <c r="P199" s="445">
        <v>0</v>
      </c>
      <c r="Q199" s="441">
        <v>17.100000000000001</v>
      </c>
    </row>
    <row r="200" spans="1:17" x14ac:dyDescent="0.35">
      <c r="A200" s="365" t="s">
        <v>175</v>
      </c>
      <c r="B200" s="429">
        <f>'[4]Kuraz Monthaly Metro Report '!B5323</f>
        <v>37.167272727272724</v>
      </c>
      <c r="C200" s="429">
        <f>'[4]Kuraz Monthaly Metro Report '!C5323</f>
        <v>32.06909090909091</v>
      </c>
      <c r="D200" s="429">
        <f>'[4]Kuraz Monthaly Metro Report '!D5323</f>
        <v>31.836363636363636</v>
      </c>
      <c r="E200" s="430">
        <v>0</v>
      </c>
      <c r="F200" s="430">
        <v>0</v>
      </c>
      <c r="G200" s="429">
        <v>36.270967741935486</v>
      </c>
      <c r="H200" s="429">
        <v>21.980645161290322</v>
      </c>
      <c r="I200" s="429">
        <v>86.903225806451616</v>
      </c>
      <c r="J200" s="429">
        <v>44.354838709677416</v>
      </c>
      <c r="K200" s="429">
        <v>6.9974193548387102</v>
      </c>
      <c r="L200" s="429">
        <v>6.9974193548387102</v>
      </c>
      <c r="M200" s="412">
        <v>1.4001612903225806</v>
      </c>
      <c r="N200" s="429">
        <v>0.86322580645161295</v>
      </c>
      <c r="O200" s="431">
        <v>1.1316935483870969</v>
      </c>
      <c r="P200" s="445">
        <v>0</v>
      </c>
      <c r="Q200" s="441">
        <v>46.5</v>
      </c>
    </row>
    <row r="201" spans="1:17" x14ac:dyDescent="0.35">
      <c r="A201" s="365" t="s">
        <v>176</v>
      </c>
      <c r="B201" s="429">
        <v>33.116000000000007</v>
      </c>
      <c r="C201" s="433">
        <v>30.153333333333329</v>
      </c>
      <c r="D201" s="429">
        <v>29.95933333333334</v>
      </c>
      <c r="E201" s="430">
        <v>0</v>
      </c>
      <c r="F201" s="430">
        <v>0</v>
      </c>
      <c r="G201" s="430">
        <v>36.553333333333327</v>
      </c>
      <c r="H201" s="430">
        <v>21.046666666666667</v>
      </c>
      <c r="I201" s="433">
        <v>82.13333333333334</v>
      </c>
      <c r="J201" s="433">
        <v>46.133333333333333</v>
      </c>
      <c r="K201" s="429">
        <v>0</v>
      </c>
      <c r="L201" s="429">
        <v>5.3889999999999993</v>
      </c>
      <c r="M201" s="413">
        <v>1.2876666666666667</v>
      </c>
      <c r="N201" s="429">
        <v>0.91200000000000003</v>
      </c>
      <c r="O201" s="429">
        <v>0.91966666666666674</v>
      </c>
      <c r="P201" s="445">
        <v>0</v>
      </c>
      <c r="Q201" s="441">
        <v>36.799999999999997</v>
      </c>
    </row>
    <row r="202" spans="1:17" x14ac:dyDescent="0.35">
      <c r="A202" s="365" t="s">
        <v>177</v>
      </c>
      <c r="B202" s="429">
        <v>35.032580645161296</v>
      </c>
      <c r="C202" s="429">
        <v>31.947096774193547</v>
      </c>
      <c r="D202" s="429">
        <v>31.921935483870964</v>
      </c>
      <c r="E202" s="430">
        <v>0</v>
      </c>
      <c r="F202" s="430">
        <v>0</v>
      </c>
      <c r="G202" s="430">
        <v>37.78709677419355</v>
      </c>
      <c r="H202" s="430">
        <v>21.948387096774194</v>
      </c>
      <c r="I202" s="429">
        <v>89.903225806451616</v>
      </c>
      <c r="J202" s="429">
        <v>42.645161290322584</v>
      </c>
      <c r="K202" s="429">
        <v>2.3774193548387097</v>
      </c>
      <c r="L202" s="429">
        <v>5.8183870967741935</v>
      </c>
      <c r="M202" s="413">
        <v>1.2593548387096773</v>
      </c>
      <c r="N202" s="429">
        <v>0.65774193548387094</v>
      </c>
      <c r="O202" s="429">
        <v>0.95854838709677426</v>
      </c>
      <c r="P202" s="431">
        <v>7.09375</v>
      </c>
      <c r="Q202" s="432">
        <v>81.599999999999994</v>
      </c>
    </row>
    <row r="203" spans="1:17" x14ac:dyDescent="0.35">
      <c r="A203" s="365" t="s">
        <v>178</v>
      </c>
      <c r="B203" s="429">
        <f>'[4]Kuraz Monthaly Metro Report '!B5456</f>
        <v>34.896000000000001</v>
      </c>
      <c r="C203" s="429">
        <f>'[4]Kuraz Monthaly Metro Report '!C5456</f>
        <v>31.451999999999991</v>
      </c>
      <c r="D203" s="429">
        <f>'[4]Kuraz Monthaly Metro Report '!D5456</f>
        <v>31.416000000000004</v>
      </c>
      <c r="E203" s="430">
        <v>0</v>
      </c>
      <c r="F203" s="430">
        <v>0</v>
      </c>
      <c r="G203" s="429">
        <v>38.313333333333325</v>
      </c>
      <c r="H203" s="429">
        <v>21.522499999999997</v>
      </c>
      <c r="I203" s="429">
        <v>88.7</v>
      </c>
      <c r="J203" s="429">
        <v>42.4</v>
      </c>
      <c r="K203" s="429">
        <v>5.2433333333333341</v>
      </c>
      <c r="L203" s="429">
        <v>6.2986666666666666</v>
      </c>
      <c r="M203" s="413">
        <v>1.0146666666666666</v>
      </c>
      <c r="N203" s="431">
        <v>0.60266666666666657</v>
      </c>
      <c r="O203" s="432">
        <v>0.80866666666666664</v>
      </c>
      <c r="P203" s="429">
        <v>7.6516666666666691</v>
      </c>
      <c r="Q203" s="441">
        <v>82.6</v>
      </c>
    </row>
    <row r="204" spans="1:17" x14ac:dyDescent="0.35">
      <c r="A204" s="365" t="s">
        <v>179</v>
      </c>
      <c r="B204" s="429">
        <v>36.012903225806454</v>
      </c>
      <c r="C204" s="429">
        <v>31.633548387096774</v>
      </c>
      <c r="D204" s="429">
        <v>31.580645161290324</v>
      </c>
      <c r="E204" s="430">
        <v>0</v>
      </c>
      <c r="F204" s="430">
        <v>0</v>
      </c>
      <c r="G204" s="429">
        <v>39.41935483870968</v>
      </c>
      <c r="H204" s="429">
        <v>20.819354838709678</v>
      </c>
      <c r="I204" s="429">
        <v>86.903225806451616</v>
      </c>
      <c r="J204" s="429">
        <v>39.29032258064516</v>
      </c>
      <c r="K204" s="429">
        <v>6.0058064516129033</v>
      </c>
      <c r="L204" s="429">
        <v>6.9051612903225799</v>
      </c>
      <c r="M204" s="413">
        <v>1.2435483870967743</v>
      </c>
      <c r="N204" s="431">
        <v>0.50451612903225806</v>
      </c>
      <c r="O204" s="432">
        <v>0.80866666666666664</v>
      </c>
      <c r="P204" s="433">
        <v>6.9193548387096788</v>
      </c>
      <c r="Q204" s="429">
        <v>48.100000000000009</v>
      </c>
    </row>
    <row r="205" spans="1:17" x14ac:dyDescent="0.35">
      <c r="A205" s="369" t="s">
        <v>16</v>
      </c>
      <c r="B205" s="449">
        <f>SUM(B193:B204)</f>
        <v>433.02320360284881</v>
      </c>
      <c r="C205" s="449">
        <f>SUM(C193:C204)</f>
        <v>384.56563161569608</v>
      </c>
      <c r="D205" s="449">
        <f>SUM(D193:D204)</f>
        <v>382.65339352883672</v>
      </c>
      <c r="E205" s="430">
        <v>0</v>
      </c>
      <c r="F205" s="430">
        <v>0</v>
      </c>
      <c r="G205" s="449">
        <f t="shared" ref="G205:Q205" si="25">SUM(G193:G204)</f>
        <v>460.14119815668204</v>
      </c>
      <c r="H205" s="449">
        <f t="shared" si="25"/>
        <v>259.21848003072199</v>
      </c>
      <c r="I205" s="449">
        <f t="shared" si="25"/>
        <v>1021.4864055299539</v>
      </c>
      <c r="J205" s="449">
        <f t="shared" si="25"/>
        <v>499.85314900153611</v>
      </c>
      <c r="K205" s="449">
        <f t="shared" si="25"/>
        <v>65.996029185867897</v>
      </c>
      <c r="L205" s="449">
        <f t="shared" si="25"/>
        <v>81.172331797235003</v>
      </c>
      <c r="M205" s="449">
        <f t="shared" si="25"/>
        <v>14.803918586789559</v>
      </c>
      <c r="N205" s="449">
        <f t="shared" si="25"/>
        <v>7.5840875576036861</v>
      </c>
      <c r="O205" s="449">
        <f t="shared" si="25"/>
        <v>11.110970814132108</v>
      </c>
      <c r="P205" s="449">
        <f t="shared" si="25"/>
        <v>51.314771505376356</v>
      </c>
      <c r="Q205" s="450">
        <f t="shared" si="25"/>
        <v>771.2</v>
      </c>
    </row>
    <row r="206" spans="1:17" x14ac:dyDescent="0.35">
      <c r="A206" s="369" t="s">
        <v>190</v>
      </c>
      <c r="B206" s="450">
        <f>AVERAGE(B193:B204)</f>
        <v>36.085266966904065</v>
      </c>
      <c r="C206" s="450">
        <f>AVERAGE(C193:C204)</f>
        <v>32.047135967974675</v>
      </c>
      <c r="D206" s="450">
        <f>AVERAGE(D193:D204)</f>
        <v>31.887782794069725</v>
      </c>
      <c r="E206" s="430">
        <v>0</v>
      </c>
      <c r="F206" s="430">
        <v>0</v>
      </c>
      <c r="G206" s="450">
        <f t="shared" ref="G206:Q206" si="26">AVERAGE(G193:G204)</f>
        <v>38.34509984639017</v>
      </c>
      <c r="H206" s="450">
        <f t="shared" si="26"/>
        <v>21.601540002560167</v>
      </c>
      <c r="I206" s="450">
        <f t="shared" si="26"/>
        <v>85.123867127496155</v>
      </c>
      <c r="J206" s="450">
        <f t="shared" si="26"/>
        <v>41.654429083461345</v>
      </c>
      <c r="K206" s="450">
        <f t="shared" si="26"/>
        <v>5.4996690988223245</v>
      </c>
      <c r="L206" s="450">
        <f t="shared" si="26"/>
        <v>6.7643609831029172</v>
      </c>
      <c r="M206" s="450">
        <f t="shared" si="26"/>
        <v>1.2336598822324631</v>
      </c>
      <c r="N206" s="450">
        <f t="shared" si="26"/>
        <v>0.63200729646697384</v>
      </c>
      <c r="O206" s="450">
        <f t="shared" si="26"/>
        <v>0.92591423451100896</v>
      </c>
      <c r="P206" s="450">
        <f t="shared" si="26"/>
        <v>4.2762309587813627</v>
      </c>
      <c r="Q206" s="450">
        <f t="shared" si="26"/>
        <v>64.266666666666666</v>
      </c>
    </row>
    <row r="207" spans="1:17" x14ac:dyDescent="0.35">
      <c r="A207" s="360"/>
      <c r="B207" s="427"/>
      <c r="C207" s="427"/>
      <c r="D207" s="427"/>
      <c r="E207" s="451"/>
      <c r="F207" s="451"/>
      <c r="G207" s="451"/>
      <c r="H207" s="451"/>
      <c r="I207" s="427"/>
      <c r="J207" s="427"/>
      <c r="K207" s="427"/>
      <c r="L207" s="427"/>
      <c r="M207" s="427"/>
      <c r="N207" s="427"/>
      <c r="O207" s="427"/>
      <c r="P207" s="452"/>
      <c r="Q207" s="452"/>
    </row>
    <row r="210" spans="1:17" ht="19" thickBot="1" x14ac:dyDescent="0.5">
      <c r="A210" s="361" t="s">
        <v>502</v>
      </c>
      <c r="B210" s="361"/>
      <c r="C210" s="361"/>
      <c r="D210" s="361"/>
      <c r="E210" s="361"/>
      <c r="F210" s="361"/>
      <c r="G210" s="361"/>
      <c r="H210" s="361"/>
      <c r="I210" s="361"/>
      <c r="J210" s="361"/>
      <c r="K210" s="361"/>
      <c r="L210" s="361"/>
      <c r="M210" s="361"/>
      <c r="N210" s="1548"/>
      <c r="O210" s="1548"/>
      <c r="P210" s="1548"/>
      <c r="Q210" s="1549"/>
    </row>
    <row r="211" spans="1:17" ht="56" x14ac:dyDescent="0.35">
      <c r="A211" s="1458" t="s">
        <v>165</v>
      </c>
      <c r="B211" s="1545" t="s">
        <v>23</v>
      </c>
      <c r="C211" s="1546"/>
      <c r="D211" s="1546"/>
      <c r="E211" s="1546"/>
      <c r="F211" s="1547"/>
      <c r="G211" s="1545" t="s">
        <v>24</v>
      </c>
      <c r="H211" s="1547"/>
      <c r="I211" s="379" t="s">
        <v>4</v>
      </c>
      <c r="J211" s="380"/>
      <c r="K211" s="381" t="s">
        <v>5</v>
      </c>
      <c r="L211" s="382"/>
      <c r="M211" s="383" t="s">
        <v>6</v>
      </c>
      <c r="N211" s="384"/>
      <c r="O211" s="385"/>
      <c r="P211" s="386" t="s">
        <v>46</v>
      </c>
      <c r="Q211" s="387" t="s">
        <v>166</v>
      </c>
    </row>
    <row r="212" spans="1:17" ht="39" x14ac:dyDescent="0.35">
      <c r="A212" s="1544"/>
      <c r="B212" s="362">
        <v>0.05</v>
      </c>
      <c r="C212" s="362">
        <v>0.1</v>
      </c>
      <c r="D212" s="362">
        <v>0.2</v>
      </c>
      <c r="E212" s="388" t="s">
        <v>228</v>
      </c>
      <c r="F212" s="388" t="s">
        <v>229</v>
      </c>
      <c r="G212" s="362" t="s">
        <v>9</v>
      </c>
      <c r="H212" s="362" t="s">
        <v>10</v>
      </c>
      <c r="I212" s="362" t="s">
        <v>9</v>
      </c>
      <c r="J212" s="362" t="s">
        <v>10</v>
      </c>
      <c r="K212" s="362" t="s">
        <v>11</v>
      </c>
      <c r="L212" s="362" t="s">
        <v>12</v>
      </c>
      <c r="M212" s="363" t="s">
        <v>13</v>
      </c>
      <c r="N212" s="389" t="s">
        <v>14</v>
      </c>
      <c r="O212" s="387" t="s">
        <v>167</v>
      </c>
      <c r="P212" s="386"/>
      <c r="Q212" s="387"/>
    </row>
    <row r="213" spans="1:17" x14ac:dyDescent="0.35">
      <c r="A213" s="365" t="s">
        <v>168</v>
      </c>
      <c r="B213" s="428">
        <v>37.684516129032261</v>
      </c>
      <c r="C213" s="428">
        <v>31.947096774193547</v>
      </c>
      <c r="D213" s="429">
        <v>31.834193548387095</v>
      </c>
      <c r="E213" s="430">
        <v>0</v>
      </c>
      <c r="F213" s="430">
        <v>0</v>
      </c>
      <c r="G213" s="430">
        <v>41.50967741935483</v>
      </c>
      <c r="H213" s="430">
        <v>20.43870967741935</v>
      </c>
      <c r="I213" s="428">
        <v>79.032258064516128</v>
      </c>
      <c r="J213" s="428">
        <v>35.354838709677416</v>
      </c>
      <c r="K213" s="428">
        <v>7.0064516129032262</v>
      </c>
      <c r="L213" s="428">
        <v>8.3851612903225803</v>
      </c>
      <c r="M213" s="429">
        <v>1.1393548387096777</v>
      </c>
      <c r="N213" s="428">
        <v>0.60870967741935489</v>
      </c>
      <c r="O213" s="413">
        <v>0.87403225806451634</v>
      </c>
      <c r="P213" s="431">
        <v>8.8000000000000007</v>
      </c>
      <c r="Q213" s="430">
        <v>12.7</v>
      </c>
    </row>
    <row r="214" spans="1:17" ht="15" thickBot="1" x14ac:dyDescent="0.4">
      <c r="A214" s="365" t="s">
        <v>169</v>
      </c>
      <c r="B214" s="434">
        <f>'[6]Kuraz Monthaly Metro Report '!B5588</f>
        <v>39.888571428571431</v>
      </c>
      <c r="C214" s="434">
        <f>'[6]Kuraz Monthaly Metro Report '!C5588</f>
        <v>34.568571428571431</v>
      </c>
      <c r="D214" s="429">
        <f>'[6]Kuraz Monthaly Metro Report '!D5588</f>
        <v>33.635714285714286</v>
      </c>
      <c r="E214" s="430">
        <v>0</v>
      </c>
      <c r="F214" s="430">
        <v>0</v>
      </c>
      <c r="G214" s="430">
        <f>'[6]Kuraz Monthaly Metro Report '!E5588</f>
        <v>43.085714285714282</v>
      </c>
      <c r="H214" s="430">
        <f>'[6]Kuraz Monthaly Metro Report '!F5588</f>
        <v>20.957142857142856</v>
      </c>
      <c r="I214" s="434">
        <f>'[6]Kuraz Monthaly Metro Report '!G5588</f>
        <v>67.5</v>
      </c>
      <c r="J214" s="434">
        <f>'[6]Kuraz Monthaly Metro Report '!H5588</f>
        <v>31.535714285714285</v>
      </c>
      <c r="K214" s="430">
        <f>'[6]Kuraz Monthaly Metro Report '!I5588</f>
        <v>7.1178571428571429</v>
      </c>
      <c r="L214" s="434">
        <f>'[6]Kuraz Monthaly Metro Report '!J5588</f>
        <v>9.2999999999999989</v>
      </c>
      <c r="M214" s="413">
        <f>'[6]Kuraz Monthaly Metro Report '!K5588</f>
        <v>1.2528571428571429</v>
      </c>
      <c r="N214" s="429">
        <f>'[6]Kuraz Monthaly Metro Report '!L5588</f>
        <v>0.45964285714285719</v>
      </c>
      <c r="O214" s="432">
        <f>'[6]Kuraz Monthaly Metro Report '!M5588</f>
        <v>0.85625000000000007</v>
      </c>
      <c r="P214" s="433">
        <f>'[6]Kuraz Monthaly Metro Report '!N5588</f>
        <v>9.0678571428571431</v>
      </c>
      <c r="Q214" s="430">
        <v>12.2</v>
      </c>
    </row>
    <row r="215" spans="1:17" ht="15" thickBot="1" x14ac:dyDescent="0.4">
      <c r="A215" s="365" t="s">
        <v>170</v>
      </c>
      <c r="B215" s="435">
        <v>33.48516129032258</v>
      </c>
      <c r="C215" s="435">
        <v>31.089032258064517</v>
      </c>
      <c r="D215" s="429">
        <v>31.18967741935484</v>
      </c>
      <c r="E215" s="430">
        <v>0</v>
      </c>
      <c r="F215" s="430">
        <v>0</v>
      </c>
      <c r="G215" s="430">
        <v>38.406451612903226</v>
      </c>
      <c r="H215" s="436">
        <v>22.483870967741932</v>
      </c>
      <c r="I215" s="436">
        <v>86.548387096774192</v>
      </c>
      <c r="J215" s="436">
        <v>49.29032258064516</v>
      </c>
      <c r="K215" s="436">
        <v>4.725806451612903</v>
      </c>
      <c r="L215" s="436">
        <v>6.8322580645161288</v>
      </c>
      <c r="M215" s="430">
        <v>1.4548387096774194</v>
      </c>
      <c r="N215" s="436">
        <v>0.8241935483870968</v>
      </c>
      <c r="O215" s="429">
        <v>0.72758064516129028</v>
      </c>
      <c r="P215" s="437">
        <v>5.9</v>
      </c>
      <c r="Q215" s="438">
        <v>129.19999999999999</v>
      </c>
    </row>
    <row r="216" spans="1:17" x14ac:dyDescent="0.35">
      <c r="A216" s="365" t="s">
        <v>171</v>
      </c>
      <c r="B216" s="429">
        <f>'[6]Kuraz Monthaly Metro Report '!B5673</f>
        <v>33.133333333333333</v>
      </c>
      <c r="C216" s="429">
        <f>'[6]Kuraz Monthaly Metro Report '!C5673</f>
        <v>20.513333333333332</v>
      </c>
      <c r="D216" s="429">
        <f>'[6]Kuraz Monthaly Metro Report '!D5673</f>
        <v>30.470666666666663</v>
      </c>
      <c r="E216" s="430">
        <v>0</v>
      </c>
      <c r="F216" s="430">
        <v>0</v>
      </c>
      <c r="G216" s="429">
        <f>'[6]Kuraz Monthaly Metro Report '!E5673</f>
        <v>35.54</v>
      </c>
      <c r="H216" s="429">
        <f>'[6]Kuraz Monthaly Metro Report '!F5673</f>
        <v>21.466666666666661</v>
      </c>
      <c r="I216" s="429">
        <f>'[6]Kuraz Monthaly Metro Report '!G5673</f>
        <v>94.533333333333331</v>
      </c>
      <c r="J216" s="429">
        <f>'[6]Kuraz Monthaly Metro Report '!H5673</f>
        <v>61.8</v>
      </c>
      <c r="K216" s="439">
        <f>'[6]Kuraz Monthaly Metro Report '!I5673</f>
        <v>2.9799999999999995</v>
      </c>
      <c r="L216" s="429">
        <f>'[6]Kuraz Monthaly Metro Report '!J5673</f>
        <v>4.9793333333333329</v>
      </c>
      <c r="M216" s="413">
        <f>'[6]Kuraz Monthaly Metro Report '!K5673</f>
        <v>1.0416666666666667</v>
      </c>
      <c r="N216" s="437">
        <f>'[6]Kuraz Monthaly Metro Report '!L5673</f>
        <v>0.56666666666666654</v>
      </c>
      <c r="O216" s="432">
        <f>'[6]Kuraz Monthaly Metro Report '!M5673</f>
        <v>0.8041666666666667</v>
      </c>
      <c r="P216" s="429">
        <f>'[6]Kuraz Monthaly Metro Report '!N5673</f>
        <v>4.6100000000000003</v>
      </c>
      <c r="Q216" s="441">
        <f>'[6]Kuraz Monthaly Metro Report '!$O$5672</f>
        <v>264</v>
      </c>
    </row>
    <row r="217" spans="1:17" x14ac:dyDescent="0.35">
      <c r="A217" s="365" t="s">
        <v>172</v>
      </c>
      <c r="B217" s="429">
        <f>'[6]Kuraz Monthaly Metro Report '!B5716</f>
        <v>35.22774193548387</v>
      </c>
      <c r="C217" s="429">
        <f>'[6]Kuraz Monthaly Metro Report '!C5716</f>
        <v>31.123870967741933</v>
      </c>
      <c r="D217" s="429">
        <f>'[6]Kuraz Monthaly Metro Report '!D5716</f>
        <v>30.615161290322579</v>
      </c>
      <c r="E217" s="430">
        <v>0</v>
      </c>
      <c r="F217" s="430">
        <v>0</v>
      </c>
      <c r="G217" s="429">
        <f>'[6]Kuraz Monthaly Metro Report '!E5716</f>
        <v>35.974193548387092</v>
      </c>
      <c r="H217" s="429">
        <f>'[6]Kuraz Monthaly Metro Report '!F5716</f>
        <v>21.729032258064517</v>
      </c>
      <c r="I217" s="429">
        <f>'[6]Kuraz Monthaly Metro Report '!G5716</f>
        <v>93.483870967741936</v>
      </c>
      <c r="J217" s="429">
        <f>'[6]Kuraz Monthaly Metro Report '!H5716</f>
        <v>62.677419354838712</v>
      </c>
      <c r="K217" s="430">
        <f>'[6]Kuraz Monthaly Metro Report '!I5716</f>
        <v>3.3148387096774199</v>
      </c>
      <c r="L217" s="429">
        <f>'[6]Kuraz Monthaly Metro Report '!J5716</f>
        <v>5.3199999999999994</v>
      </c>
      <c r="M217" s="413">
        <f>'[6]Kuraz Monthaly Metro Report '!K5716</f>
        <v>0.98290322580645162</v>
      </c>
      <c r="N217" s="437">
        <f>'[6]Kuraz Monthaly Metro Report '!L5716</f>
        <v>0.36741935483870969</v>
      </c>
      <c r="O217" s="432">
        <f>'[6]Kuraz Monthaly Metro Report '!M5716</f>
        <v>0.67516129032258065</v>
      </c>
      <c r="P217" s="994">
        <f>'[6]Kuraz Monthaly Metro Report '!$N$5712</f>
        <v>0</v>
      </c>
      <c r="Q217" s="441">
        <f>'[6]Kuraz Monthaly Metro Report '!$O$5715</f>
        <v>147.60000000000002</v>
      </c>
    </row>
    <row r="218" spans="1:17" x14ac:dyDescent="0.35">
      <c r="A218" s="365" t="s">
        <v>173</v>
      </c>
      <c r="B218" s="429">
        <v>36.024666666666697</v>
      </c>
      <c r="C218" s="429">
        <v>31.936666666666667</v>
      </c>
      <c r="D218" s="429">
        <v>30.614666666666668</v>
      </c>
      <c r="E218" s="430">
        <v>0</v>
      </c>
      <c r="F218" s="430">
        <v>0</v>
      </c>
      <c r="G218" s="430">
        <f>'[7]MONTHLY AVER '!E41</f>
        <v>37.226666666666667</v>
      </c>
      <c r="H218" s="429">
        <f>'[7]MONTHLY AVER '!F41</f>
        <v>22.103333333333335</v>
      </c>
      <c r="I218" s="429">
        <f>'[7]MONTHLY AVER '!G41</f>
        <v>93.6</v>
      </c>
      <c r="J218" s="429">
        <f>'[7]MONTHLY AVER '!H41</f>
        <v>55.266666666666666</v>
      </c>
      <c r="K218" s="429">
        <f>'[7]MONTHLY AVER '!I41</f>
        <v>3.9936666666666669</v>
      </c>
      <c r="L218" s="429">
        <f>'[7]MONTHLY AVER '!J41</f>
        <v>5.4580000000000002</v>
      </c>
      <c r="M218" s="414">
        <f>'[7]MONTHLY AVER '!K41</f>
        <v>0.87100000000000011</v>
      </c>
      <c r="N218" s="428">
        <f>'[7]MONTHLY AVER '!L41</f>
        <v>0.43966666666666665</v>
      </c>
      <c r="O218" s="429">
        <f>'[7]MONTHLY AVER '!M41</f>
        <v>0.65983333333333327</v>
      </c>
      <c r="P218" s="994">
        <f>'[6]Kuraz Monthaly Metro Report '!$N$5712</f>
        <v>0</v>
      </c>
      <c r="Q218" s="438">
        <f>'[7]MONTHLY AVER '!$O$40</f>
        <v>67.199999999999989</v>
      </c>
    </row>
    <row r="219" spans="1:17" x14ac:dyDescent="0.35">
      <c r="A219" s="365" t="s">
        <v>174</v>
      </c>
      <c r="B219" s="429">
        <v>36.873548387096768</v>
      </c>
      <c r="C219" s="429">
        <v>32.160645161290319</v>
      </c>
      <c r="D219" s="430">
        <v>32.180645161290322</v>
      </c>
      <c r="E219" s="430">
        <v>0</v>
      </c>
      <c r="F219" s="430">
        <v>0</v>
      </c>
      <c r="G219" s="442">
        <v>38.012903225806447</v>
      </c>
      <c r="H219" s="442">
        <v>21.812903225806455</v>
      </c>
      <c r="I219" s="442">
        <v>89.645161290322577</v>
      </c>
      <c r="J219" s="442">
        <v>44.12903225806452</v>
      </c>
      <c r="K219" s="443">
        <v>5.4290322580645167</v>
      </c>
      <c r="L219" s="443">
        <v>6.3116129032258073</v>
      </c>
      <c r="M219" s="424">
        <v>1.0474193548387096</v>
      </c>
      <c r="N219" s="444">
        <v>0.55677419354838709</v>
      </c>
      <c r="O219" s="432">
        <v>0.71193548387096772</v>
      </c>
      <c r="P219" s="994">
        <f>'[6]Kuraz Monthaly Metro Report '!$N$5712</f>
        <v>0</v>
      </c>
      <c r="Q219" s="441">
        <v>15.4</v>
      </c>
    </row>
    <row r="220" spans="1:17" x14ac:dyDescent="0.35">
      <c r="A220" s="365" t="s">
        <v>175</v>
      </c>
      <c r="B220" s="429">
        <v>38.226774193548387</v>
      </c>
      <c r="C220" s="429">
        <v>33.030322580645162</v>
      </c>
      <c r="D220" s="429">
        <v>32.53</v>
      </c>
      <c r="E220" s="430">
        <v>0</v>
      </c>
      <c r="F220" s="430">
        <v>0</v>
      </c>
      <c r="G220" s="429">
        <v>39.38064516129031</v>
      </c>
      <c r="H220" s="429">
        <v>21.664516129032254</v>
      </c>
      <c r="I220" s="429">
        <v>83.354838709677423</v>
      </c>
      <c r="J220" s="429">
        <v>37.612903225806448</v>
      </c>
      <c r="K220" s="429">
        <v>4.9558709677419355</v>
      </c>
      <c r="L220" s="429">
        <v>7.9093548387096773</v>
      </c>
      <c r="M220" s="412">
        <v>1.1780645161290324</v>
      </c>
      <c r="N220" s="429">
        <v>0.63419354838709674</v>
      </c>
      <c r="O220" s="431">
        <v>0.73580645161290315</v>
      </c>
      <c r="P220" s="994">
        <f>'[6]Kuraz Monthaly Metro Report '!$N$5712</f>
        <v>0</v>
      </c>
      <c r="Q220" s="441">
        <v>24.4</v>
      </c>
    </row>
    <row r="221" spans="1:17" x14ac:dyDescent="0.35">
      <c r="A221" s="365" t="s">
        <v>176</v>
      </c>
      <c r="B221" s="429">
        <v>33.878</v>
      </c>
      <c r="C221" s="433">
        <v>32.303999999999995</v>
      </c>
      <c r="D221" s="429">
        <v>31.977999999999998</v>
      </c>
      <c r="E221" s="430">
        <v>0</v>
      </c>
      <c r="F221" s="430">
        <v>0</v>
      </c>
      <c r="G221" s="430">
        <v>37.18</v>
      </c>
      <c r="H221" s="430">
        <v>22.993333333333332</v>
      </c>
      <c r="I221" s="433">
        <v>84.933333333333337</v>
      </c>
      <c r="J221" s="433">
        <v>43.333333333333336</v>
      </c>
      <c r="K221" s="994">
        <f>-L227</f>
        <v>0</v>
      </c>
      <c r="L221" s="429">
        <v>6.7013333333333343</v>
      </c>
      <c r="M221" s="429">
        <v>1.272</v>
      </c>
      <c r="N221" s="413">
        <v>0.79566666666666663</v>
      </c>
      <c r="O221" s="429">
        <v>1.7021666666666666</v>
      </c>
      <c r="P221" s="994">
        <f>'[6]Kuraz Monthaly Metro Report '!$N$5712</f>
        <v>0</v>
      </c>
      <c r="Q221" s="441">
        <v>108.02</v>
      </c>
    </row>
    <row r="222" spans="1:17" x14ac:dyDescent="0.35">
      <c r="A222" s="365" t="s">
        <v>177</v>
      </c>
      <c r="B222" s="429">
        <v>34.791290322580643</v>
      </c>
      <c r="C222" s="429">
        <v>31.841935483870966</v>
      </c>
      <c r="D222" s="429">
        <v>31.772903225806452</v>
      </c>
      <c r="E222" s="430">
        <v>0</v>
      </c>
      <c r="F222" s="430">
        <v>0</v>
      </c>
      <c r="G222" s="430">
        <f>'[6]Kuraz Monthaly Metro Report '!E5932</f>
        <v>36.91612903225807</v>
      </c>
      <c r="H222" s="430">
        <f>'[6]Kuraz Monthaly Metro Report '!F5932</f>
        <v>21.941935483870971</v>
      </c>
      <c r="I222" s="429">
        <f>'[6]Kuraz Monthaly Metro Report '!G5932</f>
        <v>93.548387096774192</v>
      </c>
      <c r="J222" s="429">
        <f>'[6]Kuraz Monthaly Metro Report '!H5932</f>
        <v>48.677419354838712</v>
      </c>
      <c r="K222" s="994">
        <f>-L228</f>
        <v>0</v>
      </c>
      <c r="L222" s="429">
        <v>5.709677419354839</v>
      </c>
      <c r="M222" s="413">
        <v>0.99838709677419368</v>
      </c>
      <c r="N222" s="429">
        <v>0.54967741935483871</v>
      </c>
      <c r="O222" s="429">
        <v>0.95919354838709681</v>
      </c>
      <c r="P222" s="431">
        <v>6.82</v>
      </c>
      <c r="Q222" s="432">
        <v>266.7</v>
      </c>
    </row>
    <row r="223" spans="1:17" x14ac:dyDescent="0.35">
      <c r="A223" s="365" t="s">
        <v>178</v>
      </c>
      <c r="B223" s="429">
        <v>32.067999999999998</v>
      </c>
      <c r="C223" s="429">
        <v>30.230666666666668</v>
      </c>
      <c r="D223" s="429">
        <v>29.95333333333333</v>
      </c>
      <c r="E223" s="430">
        <v>0</v>
      </c>
      <c r="F223" s="430">
        <v>0</v>
      </c>
      <c r="G223" s="429">
        <v>34.386666666666663</v>
      </c>
      <c r="H223" s="429">
        <v>22.02</v>
      </c>
      <c r="I223" s="429">
        <v>95.5</v>
      </c>
      <c r="J223" s="429">
        <v>63.56666666666667</v>
      </c>
      <c r="K223" s="994">
        <f>-L229</f>
        <v>0</v>
      </c>
      <c r="L223" s="429">
        <v>4.5419999999999998</v>
      </c>
      <c r="M223" s="413">
        <v>0.83733333333333326</v>
      </c>
      <c r="N223" s="431">
        <v>0.33566666666666667</v>
      </c>
      <c r="O223" s="432">
        <v>0.58649999999999991</v>
      </c>
      <c r="P223" s="429">
        <v>7.7242187500000004</v>
      </c>
      <c r="Q223" s="441">
        <v>240.80000000000004</v>
      </c>
    </row>
    <row r="224" spans="1:17" x14ac:dyDescent="0.35">
      <c r="A224" s="365" t="s">
        <v>179</v>
      </c>
      <c r="B224" s="429">
        <v>33.990967741935478</v>
      </c>
      <c r="C224" s="429">
        <v>31.701935483870969</v>
      </c>
      <c r="D224" s="429">
        <v>31.647741935483868</v>
      </c>
      <c r="E224" s="430">
        <v>0</v>
      </c>
      <c r="F224" s="430">
        <v>0</v>
      </c>
      <c r="G224" s="429">
        <v>36.741935483870968</v>
      </c>
      <c r="H224" s="429">
        <v>21.277161290322578</v>
      </c>
      <c r="I224" s="429">
        <v>94.129032258064512</v>
      </c>
      <c r="J224" s="429">
        <v>53.806451612903224</v>
      </c>
      <c r="K224" s="994">
        <f>-L230</f>
        <v>0</v>
      </c>
      <c r="L224" s="429">
        <v>5.5367741935483865</v>
      </c>
      <c r="M224" s="429">
        <v>0.76322580645161298</v>
      </c>
      <c r="N224" s="413">
        <v>0.25451612903225806</v>
      </c>
      <c r="O224" s="431">
        <v>0.50887096774193552</v>
      </c>
      <c r="P224" s="432">
        <v>6.98</v>
      </c>
      <c r="Q224" s="429">
        <v>6.5</v>
      </c>
    </row>
    <row r="225" spans="1:17" x14ac:dyDescent="0.35">
      <c r="A225" s="369" t="s">
        <v>16</v>
      </c>
      <c r="B225" s="449">
        <f>SUM(B213:B224)</f>
        <v>425.27257142857144</v>
      </c>
      <c r="C225" s="449">
        <f>SUM(C213:C224)</f>
        <v>372.44807680491544</v>
      </c>
      <c r="D225" s="449">
        <f>SUM(D213:D224)</f>
        <v>378.42270353302604</v>
      </c>
      <c r="E225" s="430">
        <v>0</v>
      </c>
      <c r="F225" s="430">
        <v>0</v>
      </c>
      <c r="G225" s="449">
        <f t="shared" ref="G225:Q225" si="27">SUM(G213:G224)</f>
        <v>454.36098310291857</v>
      </c>
      <c r="H225" s="449">
        <f t="shared" si="27"/>
        <v>260.88860522273427</v>
      </c>
      <c r="I225" s="449">
        <f t="shared" si="27"/>
        <v>1055.8086021505378</v>
      </c>
      <c r="J225" s="449">
        <f t="shared" si="27"/>
        <v>587.05076804915507</v>
      </c>
      <c r="K225" s="449">
        <f t="shared" si="27"/>
        <v>39.523523809523816</v>
      </c>
      <c r="L225" s="449">
        <f t="shared" si="27"/>
        <v>76.985505376344065</v>
      </c>
      <c r="M225" s="449">
        <f t="shared" si="27"/>
        <v>12.839050691244241</v>
      </c>
      <c r="N225" s="449">
        <f t="shared" si="27"/>
        <v>6.3927933947772653</v>
      </c>
      <c r="O225" s="449">
        <f t="shared" si="27"/>
        <v>9.8014973118279567</v>
      </c>
      <c r="P225" s="449">
        <f t="shared" si="27"/>
        <v>49.902075892857141</v>
      </c>
      <c r="Q225" s="449">
        <f t="shared" si="27"/>
        <v>1294.72</v>
      </c>
    </row>
    <row r="226" spans="1:17" x14ac:dyDescent="0.35">
      <c r="A226" s="369" t="s">
        <v>190</v>
      </c>
      <c r="B226" s="450">
        <f>AVERAGE(B213:B225)</f>
        <v>65.426549450549459</v>
      </c>
      <c r="C226" s="450">
        <f>AVERAGE(C213:C225)</f>
        <v>57.299704123833145</v>
      </c>
      <c r="D226" s="450">
        <f>AVERAGE(D213:D225)</f>
        <v>58.218877466619389</v>
      </c>
      <c r="E226" s="430">
        <v>0</v>
      </c>
      <c r="F226" s="430">
        <v>0</v>
      </c>
      <c r="G226" s="450">
        <f t="shared" ref="G226:Q226" si="28">AVERAGE(G213:G225)</f>
        <v>69.901689708141319</v>
      </c>
      <c r="H226" s="450">
        <f t="shared" si="28"/>
        <v>40.136708495805273</v>
      </c>
      <c r="I226" s="450">
        <f t="shared" si="28"/>
        <v>162.43209263854428</v>
      </c>
      <c r="J226" s="450">
        <f t="shared" si="28"/>
        <v>90.315502776793082</v>
      </c>
      <c r="K226" s="450">
        <f t="shared" si="28"/>
        <v>6.0805421245421254</v>
      </c>
      <c r="L226" s="450">
        <f t="shared" si="28"/>
        <v>11.843923904052932</v>
      </c>
      <c r="M226" s="450">
        <f t="shared" si="28"/>
        <v>1.9752385678837294</v>
      </c>
      <c r="N226" s="450">
        <f t="shared" si="28"/>
        <v>0.98350667611957932</v>
      </c>
      <c r="O226" s="450">
        <f t="shared" si="28"/>
        <v>1.5079226633581473</v>
      </c>
      <c r="P226" s="450">
        <f t="shared" si="28"/>
        <v>7.6772424450549446</v>
      </c>
      <c r="Q226" s="450">
        <f t="shared" si="28"/>
        <v>199.18769230769232</v>
      </c>
    </row>
    <row r="229" spans="1:17" ht="19" thickBot="1" x14ac:dyDescent="0.5">
      <c r="A229" s="361" t="s">
        <v>1333</v>
      </c>
      <c r="B229" s="361"/>
      <c r="C229" s="361"/>
      <c r="D229" s="361"/>
      <c r="E229" s="361"/>
      <c r="F229" s="361"/>
      <c r="G229" s="361"/>
      <c r="H229" s="361"/>
      <c r="I229" s="361"/>
      <c r="J229" s="361"/>
      <c r="K229" s="361"/>
      <c r="L229" s="361"/>
      <c r="M229" s="361"/>
      <c r="N229" s="1548"/>
      <c r="O229" s="1548"/>
      <c r="P229" s="1548"/>
      <c r="Q229" s="1549"/>
    </row>
    <row r="230" spans="1:17" ht="56" x14ac:dyDescent="0.35">
      <c r="A230" s="1458" t="s">
        <v>165</v>
      </c>
      <c r="B230" s="1545" t="s">
        <v>23</v>
      </c>
      <c r="C230" s="1546"/>
      <c r="D230" s="1546"/>
      <c r="E230" s="1546"/>
      <c r="F230" s="1547"/>
      <c r="G230" s="1545" t="s">
        <v>24</v>
      </c>
      <c r="H230" s="1547"/>
      <c r="I230" s="379" t="s">
        <v>4</v>
      </c>
      <c r="J230" s="380"/>
      <c r="K230" s="381" t="s">
        <v>5</v>
      </c>
      <c r="L230" s="382"/>
      <c r="M230" s="383" t="s">
        <v>6</v>
      </c>
      <c r="N230" s="384"/>
      <c r="O230" s="385"/>
      <c r="P230" s="386" t="s">
        <v>46</v>
      </c>
      <c r="Q230" s="387" t="s">
        <v>166</v>
      </c>
    </row>
    <row r="231" spans="1:17" ht="39" x14ac:dyDescent="0.35">
      <c r="A231" s="1544"/>
      <c r="B231" s="362">
        <v>0.05</v>
      </c>
      <c r="C231" s="362">
        <v>0.1</v>
      </c>
      <c r="D231" s="362">
        <v>0.2</v>
      </c>
      <c r="E231" s="388" t="s">
        <v>228</v>
      </c>
      <c r="F231" s="388" t="s">
        <v>229</v>
      </c>
      <c r="G231" s="362" t="s">
        <v>9</v>
      </c>
      <c r="H231" s="362" t="s">
        <v>10</v>
      </c>
      <c r="I231" s="362" t="s">
        <v>9</v>
      </c>
      <c r="J231" s="362" t="s">
        <v>10</v>
      </c>
      <c r="K231" s="362" t="s">
        <v>11</v>
      </c>
      <c r="L231" s="362" t="s">
        <v>12</v>
      </c>
      <c r="M231" s="363" t="s">
        <v>13</v>
      </c>
      <c r="N231" s="389" t="s">
        <v>14</v>
      </c>
      <c r="O231" s="387" t="s">
        <v>167</v>
      </c>
      <c r="P231" s="386"/>
      <c r="Q231" s="387"/>
    </row>
    <row r="232" spans="1:17" x14ac:dyDescent="0.35">
      <c r="A232" s="365" t="s">
        <v>168</v>
      </c>
      <c r="B232" s="428">
        <v>33.476129032258065</v>
      </c>
      <c r="C232" s="428">
        <v>30.634838709677421</v>
      </c>
      <c r="D232" s="429">
        <v>30.458064516129031</v>
      </c>
      <c r="E232" s="430">
        <v>0</v>
      </c>
      <c r="F232" s="430">
        <v>0</v>
      </c>
      <c r="G232" s="430">
        <v>36.432258064516134</v>
      </c>
      <c r="H232" s="430">
        <v>21.458064516129035</v>
      </c>
      <c r="I232" s="428">
        <v>92.870967741935488</v>
      </c>
      <c r="J232" s="428">
        <v>48.41935483870968</v>
      </c>
      <c r="K232" s="987">
        <f>-J236:K236</f>
        <v>0</v>
      </c>
      <c r="L232" s="428">
        <v>4.370322580645162</v>
      </c>
      <c r="M232" s="428">
        <v>1.1058064516129034</v>
      </c>
      <c r="N232" s="429">
        <v>0.39806451612903226</v>
      </c>
      <c r="O232" s="428">
        <v>0.75193548387096754</v>
      </c>
      <c r="P232" s="413">
        <v>6.7000000000000011</v>
      </c>
      <c r="Q232" s="430">
        <v>107.2</v>
      </c>
    </row>
    <row r="233" spans="1:17" ht="15" thickBot="1" x14ac:dyDescent="0.4">
      <c r="A233" s="365" t="s">
        <v>169</v>
      </c>
      <c r="B233" s="434">
        <v>33.303448275862067</v>
      </c>
      <c r="C233" s="434">
        <v>31.906206896551723</v>
      </c>
      <c r="D233" s="429">
        <v>31.692413793103444</v>
      </c>
      <c r="E233" s="430">
        <v>0</v>
      </c>
      <c r="F233" s="430">
        <v>0</v>
      </c>
      <c r="G233" s="430">
        <v>39.296551724137927</v>
      </c>
      <c r="H233" s="430">
        <v>22.23448275862069</v>
      </c>
      <c r="I233" s="434">
        <v>91.758620689655174</v>
      </c>
      <c r="J233" s="434">
        <v>43.724137931034484</v>
      </c>
      <c r="K233" s="987">
        <f>-J237:K237</f>
        <v>0</v>
      </c>
      <c r="L233" s="434">
        <v>4.8803448275862067</v>
      </c>
      <c r="M233" s="413">
        <v>1.2613793103448274</v>
      </c>
      <c r="N233" s="429">
        <v>0.52310344827586208</v>
      </c>
      <c r="O233" s="432">
        <v>0.89224137931034486</v>
      </c>
      <c r="P233" s="433">
        <v>7.1672413793103447</v>
      </c>
      <c r="Q233" s="430">
        <v>62.9</v>
      </c>
    </row>
    <row r="234" spans="1:17" ht="15" thickBot="1" x14ac:dyDescent="0.4">
      <c r="A234" s="365" t="s">
        <v>170</v>
      </c>
      <c r="B234" s="435">
        <v>33.551612903225809</v>
      </c>
      <c r="C234" s="435">
        <v>32.533225806451611</v>
      </c>
      <c r="D234" s="429">
        <v>32.189677419354837</v>
      </c>
      <c r="E234" s="430"/>
      <c r="F234" s="430"/>
      <c r="G234" s="430">
        <v>38.509677419354837</v>
      </c>
      <c r="H234" s="436">
        <v>22.516129032258064</v>
      </c>
      <c r="I234" s="436">
        <v>89.387096774193552</v>
      </c>
      <c r="J234" s="436">
        <v>43.548387096774192</v>
      </c>
      <c r="K234" s="436"/>
      <c r="L234" s="436">
        <v>5.4741935483870963</v>
      </c>
      <c r="M234" s="430">
        <v>1.2003225806451614</v>
      </c>
      <c r="N234" s="436">
        <v>0.56870967741935485</v>
      </c>
      <c r="O234" s="429">
        <v>0.88451612903225807</v>
      </c>
      <c r="P234" s="437">
        <v>6.8838709677419363</v>
      </c>
      <c r="Q234" s="438">
        <v>118.6</v>
      </c>
    </row>
    <row r="235" spans="1:17" x14ac:dyDescent="0.35">
      <c r="A235" s="365" t="s">
        <v>171</v>
      </c>
      <c r="B235" s="429"/>
      <c r="C235" s="429"/>
      <c r="D235" s="429"/>
      <c r="E235" s="430"/>
      <c r="F235" s="430"/>
      <c r="G235" s="429"/>
      <c r="H235" s="429"/>
      <c r="I235" s="429"/>
      <c r="J235" s="429"/>
      <c r="K235" s="439"/>
      <c r="L235" s="429"/>
      <c r="M235" s="413"/>
      <c r="N235" s="437"/>
      <c r="O235" s="432"/>
      <c r="P235" s="429"/>
      <c r="Q235" s="441"/>
    </row>
    <row r="236" spans="1:17" x14ac:dyDescent="0.35">
      <c r="A236" s="365" t="s">
        <v>172</v>
      </c>
      <c r="B236" s="429"/>
      <c r="C236" s="429"/>
      <c r="D236" s="429"/>
      <c r="E236" s="430"/>
      <c r="F236" s="430"/>
      <c r="G236" s="429"/>
      <c r="H236" s="429"/>
      <c r="I236" s="429"/>
      <c r="J236" s="429"/>
      <c r="K236" s="430"/>
      <c r="L236" s="429"/>
      <c r="M236" s="413"/>
      <c r="N236" s="437"/>
      <c r="O236" s="432"/>
      <c r="P236" s="994"/>
      <c r="Q236" s="441"/>
    </row>
    <row r="237" spans="1:17" x14ac:dyDescent="0.35">
      <c r="A237" s="365" t="s">
        <v>173</v>
      </c>
      <c r="B237" s="429"/>
      <c r="C237" s="429"/>
      <c r="D237" s="429"/>
      <c r="E237" s="430"/>
      <c r="F237" s="430"/>
      <c r="G237" s="430"/>
      <c r="H237" s="429"/>
      <c r="I237" s="429"/>
      <c r="J237" s="429"/>
      <c r="K237" s="429"/>
      <c r="L237" s="429"/>
      <c r="M237" s="414"/>
      <c r="N237" s="428"/>
      <c r="O237" s="429"/>
      <c r="P237" s="994"/>
      <c r="Q237" s="438"/>
    </row>
    <row r="238" spans="1:17" x14ac:dyDescent="0.35">
      <c r="A238" s="365" t="s">
        <v>174</v>
      </c>
      <c r="B238" s="429"/>
      <c r="C238" s="429"/>
      <c r="D238" s="430"/>
      <c r="E238" s="430"/>
      <c r="F238" s="430"/>
      <c r="G238" s="442"/>
      <c r="H238" s="442"/>
      <c r="I238" s="442"/>
      <c r="J238" s="442"/>
      <c r="K238" s="443"/>
      <c r="L238" s="443"/>
      <c r="M238" s="424"/>
      <c r="N238" s="444"/>
      <c r="O238" s="432"/>
      <c r="P238" s="994"/>
      <c r="Q238" s="441"/>
    </row>
    <row r="239" spans="1:17" x14ac:dyDescent="0.35">
      <c r="A239" s="365" t="s">
        <v>175</v>
      </c>
      <c r="B239" s="429"/>
      <c r="C239" s="429"/>
      <c r="D239" s="429"/>
      <c r="E239" s="430"/>
      <c r="F239" s="430"/>
      <c r="G239" s="429"/>
      <c r="H239" s="429"/>
      <c r="I239" s="429"/>
      <c r="J239" s="429"/>
      <c r="K239" s="429"/>
      <c r="L239" s="429"/>
      <c r="M239" s="412"/>
      <c r="N239" s="429"/>
      <c r="O239" s="431"/>
      <c r="P239" s="994"/>
      <c r="Q239" s="441"/>
    </row>
    <row r="240" spans="1:17" x14ac:dyDescent="0.35">
      <c r="A240" s="365" t="s">
        <v>176</v>
      </c>
      <c r="B240" s="429"/>
      <c r="C240" s="433"/>
      <c r="D240" s="429"/>
      <c r="E240" s="430"/>
      <c r="F240" s="430"/>
      <c r="G240" s="430"/>
      <c r="H240" s="430"/>
      <c r="I240" s="433"/>
      <c r="J240" s="433"/>
      <c r="K240" s="994"/>
      <c r="L240" s="429"/>
      <c r="M240" s="429"/>
      <c r="N240" s="413"/>
      <c r="O240" s="429"/>
      <c r="P240" s="994"/>
      <c r="Q240" s="441"/>
    </row>
    <row r="241" spans="1:17" x14ac:dyDescent="0.35">
      <c r="A241" s="365" t="s">
        <v>177</v>
      </c>
      <c r="B241" s="429"/>
      <c r="C241" s="429"/>
      <c r="D241" s="429"/>
      <c r="E241" s="430"/>
      <c r="F241" s="430"/>
      <c r="G241" s="430"/>
      <c r="H241" s="430"/>
      <c r="I241" s="429"/>
      <c r="J241" s="429"/>
      <c r="K241" s="994"/>
      <c r="L241" s="429"/>
      <c r="M241" s="413"/>
      <c r="N241" s="429"/>
      <c r="O241" s="429"/>
      <c r="P241" s="431"/>
      <c r="Q241" s="432"/>
    </row>
    <row r="242" spans="1:17" x14ac:dyDescent="0.35">
      <c r="A242" s="365" t="s">
        <v>178</v>
      </c>
      <c r="B242" s="429"/>
      <c r="C242" s="429"/>
      <c r="D242" s="429"/>
      <c r="E242" s="430"/>
      <c r="F242" s="430"/>
      <c r="G242" s="429"/>
      <c r="H242" s="429"/>
      <c r="I242" s="429"/>
      <c r="J242" s="429"/>
      <c r="K242" s="994"/>
      <c r="L242" s="429"/>
      <c r="M242" s="413"/>
      <c r="N242" s="431"/>
      <c r="O242" s="432"/>
      <c r="P242" s="429"/>
      <c r="Q242" s="441"/>
    </row>
    <row r="243" spans="1:17" x14ac:dyDescent="0.35">
      <c r="A243" s="365" t="s">
        <v>179</v>
      </c>
      <c r="B243" s="429"/>
      <c r="C243" s="429"/>
      <c r="D243" s="429"/>
      <c r="E243" s="430"/>
      <c r="F243" s="430"/>
      <c r="G243" s="429"/>
      <c r="H243" s="429"/>
      <c r="I243" s="429"/>
      <c r="J243" s="429"/>
      <c r="K243" s="994"/>
      <c r="L243" s="429"/>
      <c r="M243" s="429"/>
      <c r="N243" s="413"/>
      <c r="O243" s="431"/>
      <c r="P243" s="432"/>
      <c r="Q243" s="429"/>
    </row>
    <row r="244" spans="1:17" x14ac:dyDescent="0.35">
      <c r="A244" s="369" t="s">
        <v>16</v>
      </c>
      <c r="B244" s="449"/>
      <c r="C244" s="449"/>
      <c r="D244" s="449"/>
      <c r="E244" s="449"/>
      <c r="F244" s="449"/>
      <c r="G244" s="449"/>
      <c r="H244" s="449"/>
      <c r="I244" s="449"/>
      <c r="J244" s="449"/>
      <c r="K244" s="449"/>
      <c r="L244" s="449"/>
      <c r="M244" s="449"/>
      <c r="N244" s="449"/>
      <c r="O244" s="449"/>
      <c r="P244" s="449"/>
      <c r="Q244" s="449"/>
    </row>
    <row r="245" spans="1:17" x14ac:dyDescent="0.35">
      <c r="A245" s="369" t="s">
        <v>190</v>
      </c>
      <c r="B245" s="450"/>
      <c r="C245" s="450"/>
      <c r="D245" s="450"/>
      <c r="E245" s="450"/>
      <c r="F245" s="450"/>
      <c r="G245" s="450"/>
      <c r="H245" s="450"/>
      <c r="I245" s="450"/>
      <c r="J245" s="450"/>
      <c r="K245" s="450"/>
      <c r="L245" s="450"/>
      <c r="M245" s="450"/>
      <c r="N245" s="450"/>
      <c r="O245" s="450"/>
      <c r="P245" s="450"/>
      <c r="Q245" s="450"/>
    </row>
  </sheetData>
  <mergeCells count="72">
    <mergeCell ref="A114:A115"/>
    <mergeCell ref="B114:F114"/>
    <mergeCell ref="G114:H114"/>
    <mergeCell ref="N133:Q133"/>
    <mergeCell ref="A134:A135"/>
    <mergeCell ref="B134:F134"/>
    <mergeCell ref="G134:H134"/>
    <mergeCell ref="A211:A212"/>
    <mergeCell ref="B211:F211"/>
    <mergeCell ref="G211:H211"/>
    <mergeCell ref="N152:Q152"/>
    <mergeCell ref="A153:A154"/>
    <mergeCell ref="B153:F153"/>
    <mergeCell ref="G153:H153"/>
    <mergeCell ref="N171:Q171"/>
    <mergeCell ref="A172:A173"/>
    <mergeCell ref="B172:F172"/>
    <mergeCell ref="G172:H172"/>
    <mergeCell ref="N190:Q190"/>
    <mergeCell ref="A191:A192"/>
    <mergeCell ref="B191:F191"/>
    <mergeCell ref="G191:H191"/>
    <mergeCell ref="N210:Q210"/>
    <mergeCell ref="N76:N77"/>
    <mergeCell ref="O76:O77"/>
    <mergeCell ref="N94:Q94"/>
    <mergeCell ref="A95:A96"/>
    <mergeCell ref="B95:F95"/>
    <mergeCell ref="G95:H95"/>
    <mergeCell ref="A76:A77"/>
    <mergeCell ref="B76:D76"/>
    <mergeCell ref="E76:F76"/>
    <mergeCell ref="G76:H76"/>
    <mergeCell ref="I76:J76"/>
    <mergeCell ref="K76:M76"/>
    <mergeCell ref="N113:Q113"/>
    <mergeCell ref="N38:N39"/>
    <mergeCell ref="O38:O39"/>
    <mergeCell ref="A57:A58"/>
    <mergeCell ref="B57:D57"/>
    <mergeCell ref="E57:F57"/>
    <mergeCell ref="G57:H57"/>
    <mergeCell ref="I57:J57"/>
    <mergeCell ref="K57:M57"/>
    <mergeCell ref="N57:N58"/>
    <mergeCell ref="O57:O58"/>
    <mergeCell ref="A38:A39"/>
    <mergeCell ref="B38:D38"/>
    <mergeCell ref="E38:F38"/>
    <mergeCell ref="G38:H38"/>
    <mergeCell ref="I38:J38"/>
    <mergeCell ref="A4:A5"/>
    <mergeCell ref="B4:D4"/>
    <mergeCell ref="E4:F4"/>
    <mergeCell ref="G4:H4"/>
    <mergeCell ref="I4:J4"/>
    <mergeCell ref="N229:Q229"/>
    <mergeCell ref="A230:A231"/>
    <mergeCell ref="B230:F230"/>
    <mergeCell ref="G230:H230"/>
    <mergeCell ref="K4:M4"/>
    <mergeCell ref="K38:M38"/>
    <mergeCell ref="N4:N5"/>
    <mergeCell ref="O4:O5"/>
    <mergeCell ref="A18:A19"/>
    <mergeCell ref="B18:D18"/>
    <mergeCell ref="E18:F18"/>
    <mergeCell ref="G18:H18"/>
    <mergeCell ref="I18:J18"/>
    <mergeCell ref="K18:M18"/>
    <mergeCell ref="N18:N19"/>
    <mergeCell ref="O18:O1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N481"/>
  <sheetViews>
    <sheetView topLeftCell="A447" workbookViewId="0">
      <selection activeCell="O460" sqref="O460"/>
    </sheetView>
  </sheetViews>
  <sheetFormatPr defaultRowHeight="14.5" x14ac:dyDescent="0.35"/>
  <sheetData>
    <row r="2" spans="1:13" ht="15.5" x14ac:dyDescent="0.35">
      <c r="A2" s="346"/>
      <c r="B2" s="995"/>
      <c r="C2" s="995"/>
      <c r="D2" s="996" t="s">
        <v>503</v>
      </c>
      <c r="E2" s="996"/>
      <c r="F2" s="997"/>
      <c r="G2" s="997"/>
    </row>
    <row r="3" spans="1:13" ht="26" x14ac:dyDescent="0.6">
      <c r="A3" s="346"/>
      <c r="B3" s="995"/>
      <c r="C3" s="995"/>
      <c r="D3" s="995" t="s">
        <v>504</v>
      </c>
      <c r="E3" s="998"/>
      <c r="F3" s="360"/>
      <c r="G3" s="360"/>
    </row>
    <row r="4" spans="1:13" ht="15.5" x14ac:dyDescent="0.35">
      <c r="A4" s="1637" t="s">
        <v>505</v>
      </c>
      <c r="B4" s="999" t="s">
        <v>252</v>
      </c>
      <c r="C4" s="547" t="s">
        <v>252</v>
      </c>
      <c r="D4" s="547" t="s">
        <v>252</v>
      </c>
      <c r="E4" s="547" t="s">
        <v>252</v>
      </c>
      <c r="F4" s="547" t="s">
        <v>252</v>
      </c>
      <c r="G4" s="547" t="s">
        <v>252</v>
      </c>
      <c r="H4" s="547" t="s">
        <v>252</v>
      </c>
      <c r="I4" s="547" t="s">
        <v>252</v>
      </c>
      <c r="J4" s="547" t="s">
        <v>252</v>
      </c>
      <c r="K4" s="547" t="s">
        <v>252</v>
      </c>
      <c r="L4" s="547" t="s">
        <v>252</v>
      </c>
      <c r="M4" s="547" t="s">
        <v>252</v>
      </c>
    </row>
    <row r="5" spans="1:13" x14ac:dyDescent="0.35">
      <c r="A5" s="1638"/>
      <c r="B5" s="1000" t="s">
        <v>168</v>
      </c>
      <c r="C5" s="580" t="s">
        <v>169</v>
      </c>
      <c r="D5" s="580" t="s">
        <v>170</v>
      </c>
      <c r="E5" s="580" t="s">
        <v>171</v>
      </c>
      <c r="F5" s="580" t="s">
        <v>172</v>
      </c>
      <c r="G5" s="550">
        <v>41061</v>
      </c>
      <c r="H5" s="550">
        <v>41091</v>
      </c>
      <c r="I5" s="550">
        <v>41122</v>
      </c>
      <c r="J5" s="550">
        <v>41153</v>
      </c>
      <c r="K5" s="550">
        <v>41183</v>
      </c>
      <c r="L5" s="580" t="s">
        <v>506</v>
      </c>
      <c r="M5" s="550">
        <v>41244</v>
      </c>
    </row>
    <row r="6" spans="1:13" ht="15.5" x14ac:dyDescent="0.35">
      <c r="A6" s="1001">
        <v>1</v>
      </c>
      <c r="B6" s="1000"/>
      <c r="C6" s="580"/>
      <c r="D6" s="580"/>
      <c r="E6" s="580"/>
      <c r="F6" s="580"/>
      <c r="G6" s="306"/>
      <c r="H6" s="540">
        <v>2.6</v>
      </c>
      <c r="I6" s="540">
        <v>0</v>
      </c>
      <c r="J6" s="540">
        <v>20.5</v>
      </c>
      <c r="K6" s="540">
        <v>0</v>
      </c>
      <c r="L6" s="1002">
        <v>1.4</v>
      </c>
      <c r="M6" s="540">
        <v>0</v>
      </c>
    </row>
    <row r="7" spans="1:13" ht="16" thickBot="1" x14ac:dyDescent="0.4">
      <c r="A7" s="1003">
        <v>2</v>
      </c>
      <c r="B7" s="1004"/>
      <c r="C7" s="203"/>
      <c r="D7" s="1004"/>
      <c r="E7" s="1004"/>
      <c r="F7" s="1004"/>
      <c r="G7" s="306"/>
      <c r="H7" s="540">
        <v>6.4</v>
      </c>
      <c r="I7" s="540">
        <v>0</v>
      </c>
      <c r="J7" s="540">
        <v>2.9</v>
      </c>
      <c r="K7" s="540">
        <v>0</v>
      </c>
      <c r="L7" s="1002">
        <v>3.6</v>
      </c>
      <c r="M7" s="540">
        <v>0</v>
      </c>
    </row>
    <row r="8" spans="1:13" ht="16" thickBot="1" x14ac:dyDescent="0.4">
      <c r="A8" s="1003">
        <v>3</v>
      </c>
      <c r="B8" s="1004"/>
      <c r="C8" s="203"/>
      <c r="D8" s="1004"/>
      <c r="E8" s="1004"/>
      <c r="F8" s="1004"/>
      <c r="G8" s="306"/>
      <c r="H8" s="1002">
        <v>0</v>
      </c>
      <c r="I8" s="540">
        <v>0</v>
      </c>
      <c r="J8" s="540">
        <v>0</v>
      </c>
      <c r="K8" s="540">
        <v>0</v>
      </c>
      <c r="L8" s="1002">
        <v>0</v>
      </c>
      <c r="M8" s="540">
        <v>0</v>
      </c>
    </row>
    <row r="9" spans="1:13" ht="16" thickBot="1" x14ac:dyDescent="0.4">
      <c r="A9" s="1003">
        <v>4</v>
      </c>
      <c r="B9" s="1004"/>
      <c r="C9" s="203"/>
      <c r="D9" s="1004"/>
      <c r="E9" s="1004"/>
      <c r="F9" s="1004"/>
      <c r="G9" s="306"/>
      <c r="H9" s="540">
        <v>1.9</v>
      </c>
      <c r="I9" s="540">
        <v>0</v>
      </c>
      <c r="J9" s="540">
        <v>7.4</v>
      </c>
      <c r="K9" s="540">
        <v>0</v>
      </c>
      <c r="L9" s="1002">
        <v>4</v>
      </c>
      <c r="M9" s="540">
        <v>0</v>
      </c>
    </row>
    <row r="10" spans="1:13" ht="16" thickBot="1" x14ac:dyDescent="0.4">
      <c r="A10" s="1003">
        <v>5</v>
      </c>
      <c r="B10" s="203"/>
      <c r="C10" s="203"/>
      <c r="D10" s="203"/>
      <c r="E10" s="203"/>
      <c r="F10" s="203"/>
      <c r="G10" s="306"/>
      <c r="H10" s="540">
        <v>36.5</v>
      </c>
      <c r="I10" s="540">
        <v>0</v>
      </c>
      <c r="J10" s="540" t="s">
        <v>38</v>
      </c>
      <c r="K10" s="540">
        <v>0.9</v>
      </c>
      <c r="L10" s="540">
        <v>0</v>
      </c>
      <c r="M10" s="540">
        <v>0</v>
      </c>
    </row>
    <row r="11" spans="1:13" ht="16" thickBot="1" x14ac:dyDescent="0.4">
      <c r="A11" s="1003">
        <v>6</v>
      </c>
      <c r="B11" s="1004"/>
      <c r="C11" s="203"/>
      <c r="D11" s="1004"/>
      <c r="E11" s="1004"/>
      <c r="F11" s="1004"/>
      <c r="G11" s="306"/>
      <c r="H11" s="540">
        <v>30</v>
      </c>
      <c r="I11" s="540">
        <v>0</v>
      </c>
      <c r="J11" s="540">
        <v>4.0999999999999996</v>
      </c>
      <c r="K11" s="540">
        <v>15.5</v>
      </c>
      <c r="L11" s="540">
        <v>0</v>
      </c>
      <c r="M11" s="540">
        <v>1.9</v>
      </c>
    </row>
    <row r="12" spans="1:13" ht="16" thickBot="1" x14ac:dyDescent="0.4">
      <c r="A12" s="1003">
        <v>7</v>
      </c>
      <c r="B12" s="203"/>
      <c r="C12" s="203"/>
      <c r="D12" s="203"/>
      <c r="E12" s="203"/>
      <c r="F12" s="203"/>
      <c r="G12" s="306"/>
      <c r="H12" s="540">
        <v>1.4</v>
      </c>
      <c r="I12" s="540">
        <v>0</v>
      </c>
      <c r="J12" s="540">
        <v>0</v>
      </c>
      <c r="K12" s="540">
        <v>4.3</v>
      </c>
      <c r="L12" s="540">
        <v>0</v>
      </c>
      <c r="M12" s="540">
        <v>0</v>
      </c>
    </row>
    <row r="13" spans="1:13" ht="16" thickBot="1" x14ac:dyDescent="0.4">
      <c r="A13" s="1003">
        <v>8</v>
      </c>
      <c r="B13" s="1005"/>
      <c r="C13" s="1006"/>
      <c r="D13" s="1007"/>
      <c r="E13" s="1007"/>
      <c r="F13" s="1007"/>
      <c r="G13" s="306"/>
      <c r="H13" s="1008">
        <v>0</v>
      </c>
      <c r="I13" s="540">
        <v>0</v>
      </c>
      <c r="J13" s="540">
        <v>0</v>
      </c>
      <c r="K13" s="1009">
        <v>21</v>
      </c>
      <c r="L13" s="540">
        <v>1.7</v>
      </c>
      <c r="M13" s="540">
        <v>0</v>
      </c>
    </row>
    <row r="14" spans="1:13" ht="16" thickBot="1" x14ac:dyDescent="0.4">
      <c r="A14" s="1003">
        <v>9</v>
      </c>
      <c r="B14" s="169"/>
      <c r="C14" s="1010"/>
      <c r="D14" s="1010"/>
      <c r="E14" s="169"/>
      <c r="F14" s="306"/>
      <c r="G14" s="306"/>
      <c r="H14" s="540">
        <v>32.799999999999997</v>
      </c>
      <c r="I14" s="540">
        <v>0</v>
      </c>
      <c r="J14" s="540">
        <v>7.1</v>
      </c>
      <c r="K14" s="540">
        <v>0</v>
      </c>
      <c r="L14" s="540">
        <v>1.2</v>
      </c>
      <c r="M14" s="540">
        <v>0</v>
      </c>
    </row>
    <row r="15" spans="1:13" ht="16" thickBot="1" x14ac:dyDescent="0.4">
      <c r="A15" s="1003">
        <v>10</v>
      </c>
      <c r="B15" s="306"/>
      <c r="C15" s="306"/>
      <c r="D15" s="306"/>
      <c r="E15" s="306"/>
      <c r="F15" s="306"/>
      <c r="G15" s="306"/>
      <c r="H15" s="540">
        <v>0</v>
      </c>
      <c r="I15" s="540">
        <v>0</v>
      </c>
      <c r="J15" s="540">
        <v>1</v>
      </c>
      <c r="K15" s="540">
        <v>0</v>
      </c>
      <c r="L15" s="540">
        <v>0</v>
      </c>
      <c r="M15" s="540">
        <v>0</v>
      </c>
    </row>
    <row r="16" spans="1:13" ht="16" thickBot="1" x14ac:dyDescent="0.4">
      <c r="A16" s="1003">
        <v>11</v>
      </c>
      <c r="B16" s="306"/>
      <c r="C16" s="306"/>
      <c r="D16" s="306"/>
      <c r="E16" s="306"/>
      <c r="F16" s="306"/>
      <c r="G16" s="306"/>
      <c r="H16" s="540">
        <v>0</v>
      </c>
      <c r="I16" s="540">
        <v>0</v>
      </c>
      <c r="J16" s="540" t="s">
        <v>38</v>
      </c>
      <c r="K16" s="540">
        <v>0</v>
      </c>
      <c r="L16" s="540">
        <v>0</v>
      </c>
      <c r="M16" s="540">
        <v>0</v>
      </c>
    </row>
    <row r="17" spans="1:13" ht="16" thickBot="1" x14ac:dyDescent="0.4">
      <c r="A17" s="1003">
        <v>12</v>
      </c>
      <c r="B17" s="306"/>
      <c r="C17" s="306"/>
      <c r="D17" s="306"/>
      <c r="E17" s="306"/>
      <c r="F17" s="306"/>
      <c r="G17" s="306"/>
      <c r="H17" s="540">
        <v>13</v>
      </c>
      <c r="I17" s="540">
        <v>1.9</v>
      </c>
      <c r="J17" s="540">
        <v>1.6</v>
      </c>
      <c r="K17" s="540">
        <v>0</v>
      </c>
      <c r="L17" s="540">
        <v>4.5999999999999996</v>
      </c>
      <c r="M17" s="540">
        <v>0</v>
      </c>
    </row>
    <row r="18" spans="1:13" ht="16" thickBot="1" x14ac:dyDescent="0.4">
      <c r="A18" s="1003">
        <v>13</v>
      </c>
      <c r="B18" s="306"/>
      <c r="C18" s="306"/>
      <c r="D18" s="306"/>
      <c r="E18" s="306"/>
      <c r="F18" s="306"/>
      <c r="G18" s="306"/>
      <c r="H18" s="540">
        <v>1.6</v>
      </c>
      <c r="I18" s="540">
        <v>0</v>
      </c>
      <c r="J18" s="540">
        <v>2.5</v>
      </c>
      <c r="K18" s="540">
        <v>0</v>
      </c>
      <c r="L18" s="540">
        <v>0.7</v>
      </c>
      <c r="M18" s="540">
        <v>0</v>
      </c>
    </row>
    <row r="19" spans="1:13" ht="16" thickBot="1" x14ac:dyDescent="0.4">
      <c r="A19" s="1003">
        <v>14</v>
      </c>
      <c r="B19" s="306"/>
      <c r="C19" s="306"/>
      <c r="D19" s="306"/>
      <c r="E19" s="306"/>
      <c r="F19" s="306"/>
      <c r="G19" s="306"/>
      <c r="H19" s="540" t="s">
        <v>55</v>
      </c>
      <c r="I19" s="540">
        <v>15.7</v>
      </c>
      <c r="J19" s="540">
        <v>45.6</v>
      </c>
      <c r="K19" s="540">
        <v>0</v>
      </c>
      <c r="L19" s="540">
        <v>0</v>
      </c>
      <c r="M19" s="540">
        <v>0.5</v>
      </c>
    </row>
    <row r="20" spans="1:13" ht="16" thickBot="1" x14ac:dyDescent="0.4">
      <c r="A20" s="1003">
        <v>15</v>
      </c>
      <c r="B20" s="306"/>
      <c r="C20" s="306"/>
      <c r="D20" s="306"/>
      <c r="E20" s="306"/>
      <c r="F20" s="306"/>
      <c r="G20" s="306"/>
      <c r="H20" s="540">
        <v>0</v>
      </c>
      <c r="I20" s="540">
        <v>0</v>
      </c>
      <c r="J20" s="540" t="s">
        <v>38</v>
      </c>
      <c r="K20" s="540">
        <v>0</v>
      </c>
      <c r="L20" s="540">
        <v>0</v>
      </c>
      <c r="M20" s="540">
        <v>0</v>
      </c>
    </row>
    <row r="21" spans="1:13" ht="16" thickBot="1" x14ac:dyDescent="0.4">
      <c r="A21" s="1003">
        <v>16</v>
      </c>
      <c r="B21" s="306"/>
      <c r="C21" s="306"/>
      <c r="D21" s="306"/>
      <c r="E21" s="306"/>
      <c r="F21" s="306"/>
      <c r="G21" s="306"/>
      <c r="H21" s="1009">
        <v>0</v>
      </c>
      <c r="I21" s="540" t="s">
        <v>38</v>
      </c>
      <c r="J21" s="540">
        <v>0</v>
      </c>
      <c r="K21" s="540">
        <v>0</v>
      </c>
      <c r="L21" s="540">
        <v>0</v>
      </c>
      <c r="M21" s="540">
        <v>0.4</v>
      </c>
    </row>
    <row r="22" spans="1:13" ht="16" thickBot="1" x14ac:dyDescent="0.4">
      <c r="A22" s="1011">
        <v>17</v>
      </c>
      <c r="B22" s="306"/>
      <c r="C22" s="306"/>
      <c r="D22" s="306"/>
      <c r="E22" s="306"/>
      <c r="F22" s="306"/>
      <c r="G22" s="306"/>
      <c r="H22" s="540">
        <v>5.3</v>
      </c>
      <c r="I22" s="540">
        <v>0</v>
      </c>
      <c r="J22" s="540">
        <v>0.2</v>
      </c>
      <c r="K22" s="540">
        <v>0</v>
      </c>
      <c r="L22" s="540">
        <v>19.8</v>
      </c>
      <c r="M22" s="540">
        <v>3.8</v>
      </c>
    </row>
    <row r="23" spans="1:13" ht="16" thickBot="1" x14ac:dyDescent="0.4">
      <c r="A23" s="1003">
        <v>18</v>
      </c>
      <c r="B23" s="306"/>
      <c r="C23" s="306"/>
      <c r="D23" s="306"/>
      <c r="E23" s="306"/>
      <c r="F23" s="306"/>
      <c r="G23" s="306"/>
      <c r="H23" s="540">
        <v>6.3</v>
      </c>
      <c r="I23" s="540">
        <v>0</v>
      </c>
      <c r="J23" s="540">
        <v>0</v>
      </c>
      <c r="K23" s="540">
        <v>0</v>
      </c>
      <c r="L23" s="540">
        <v>0</v>
      </c>
      <c r="M23" s="540">
        <v>8.1999999999999993</v>
      </c>
    </row>
    <row r="24" spans="1:13" ht="16" thickBot="1" x14ac:dyDescent="0.4">
      <c r="A24" s="1003">
        <v>19</v>
      </c>
      <c r="B24" s="306"/>
      <c r="C24" s="306"/>
      <c r="D24" s="306"/>
      <c r="E24" s="306"/>
      <c r="F24" s="306"/>
      <c r="G24" s="306"/>
      <c r="H24" s="1009">
        <v>0</v>
      </c>
      <c r="I24" s="540">
        <v>0</v>
      </c>
      <c r="J24" s="540">
        <v>0</v>
      </c>
      <c r="K24" s="540">
        <v>0</v>
      </c>
      <c r="L24" s="540">
        <v>0</v>
      </c>
      <c r="M24" s="540">
        <v>0</v>
      </c>
    </row>
    <row r="25" spans="1:13" ht="16" thickBot="1" x14ac:dyDescent="0.4">
      <c r="A25" s="1003">
        <v>20</v>
      </c>
      <c r="B25" s="306"/>
      <c r="C25" s="306"/>
      <c r="D25" s="306"/>
      <c r="E25" s="306"/>
      <c r="F25" s="306"/>
      <c r="G25" s="306"/>
      <c r="H25" s="1009">
        <v>27</v>
      </c>
      <c r="I25" s="540">
        <v>0</v>
      </c>
      <c r="J25" s="540">
        <v>0</v>
      </c>
      <c r="K25" s="540">
        <v>0</v>
      </c>
      <c r="L25" s="540">
        <v>0</v>
      </c>
      <c r="M25" s="540">
        <v>0</v>
      </c>
    </row>
    <row r="26" spans="1:13" ht="16" thickBot="1" x14ac:dyDescent="0.4">
      <c r="A26" s="1003">
        <v>21</v>
      </c>
      <c r="B26" s="306"/>
      <c r="C26" s="306"/>
      <c r="D26" s="306"/>
      <c r="E26" s="306"/>
      <c r="F26" s="306"/>
      <c r="G26" s="306"/>
      <c r="H26" s="540">
        <v>5.8</v>
      </c>
      <c r="I26" s="540">
        <v>0</v>
      </c>
      <c r="J26" s="540">
        <v>0</v>
      </c>
      <c r="K26" s="540">
        <v>8.3000000000000007</v>
      </c>
      <c r="L26" s="540">
        <v>0</v>
      </c>
      <c r="M26" s="540">
        <v>1</v>
      </c>
    </row>
    <row r="27" spans="1:13" ht="16" thickBot="1" x14ac:dyDescent="0.4">
      <c r="A27" s="1003">
        <v>22</v>
      </c>
      <c r="B27" s="306"/>
      <c r="C27" s="306"/>
      <c r="D27" s="306"/>
      <c r="E27" s="306"/>
      <c r="F27" s="306"/>
      <c r="G27" s="306"/>
      <c r="H27" s="1009">
        <v>0</v>
      </c>
      <c r="I27" s="540">
        <v>1.1000000000000001</v>
      </c>
      <c r="J27" s="540">
        <v>28.5</v>
      </c>
      <c r="K27" s="540">
        <v>5.2</v>
      </c>
      <c r="L27" s="540">
        <v>0</v>
      </c>
      <c r="M27" s="540">
        <v>2.6</v>
      </c>
    </row>
    <row r="28" spans="1:13" ht="16" thickBot="1" x14ac:dyDescent="0.4">
      <c r="A28" s="1003">
        <v>23</v>
      </c>
      <c r="B28" s="306"/>
      <c r="C28" s="306"/>
      <c r="D28" s="306"/>
      <c r="E28" s="306"/>
      <c r="F28" s="306"/>
      <c r="G28" s="540">
        <v>1.4</v>
      </c>
      <c r="H28" s="1009">
        <v>0</v>
      </c>
      <c r="I28" s="540">
        <v>0</v>
      </c>
      <c r="J28" s="540">
        <v>0.3</v>
      </c>
      <c r="K28" s="540">
        <v>0</v>
      </c>
      <c r="L28" s="540">
        <v>0</v>
      </c>
      <c r="M28" s="540">
        <v>35</v>
      </c>
    </row>
    <row r="29" spans="1:13" ht="16" thickBot="1" x14ac:dyDescent="0.4">
      <c r="A29" s="1003">
        <v>24</v>
      </c>
      <c r="B29" s="306"/>
      <c r="C29" s="306"/>
      <c r="D29" s="306"/>
      <c r="E29" s="306"/>
      <c r="F29" s="306"/>
      <c r="G29" s="540">
        <v>3</v>
      </c>
      <c r="H29" s="540">
        <v>12.5</v>
      </c>
      <c r="I29" s="540">
        <v>0</v>
      </c>
      <c r="J29" s="540">
        <v>0</v>
      </c>
      <c r="K29" s="540">
        <v>0.8</v>
      </c>
      <c r="L29" s="540">
        <v>0</v>
      </c>
      <c r="M29" s="540">
        <v>0</v>
      </c>
    </row>
    <row r="30" spans="1:13" ht="16" thickBot="1" x14ac:dyDescent="0.4">
      <c r="A30" s="1003">
        <v>25</v>
      </c>
      <c r="B30" s="306"/>
      <c r="C30" s="306"/>
      <c r="D30" s="306"/>
      <c r="E30" s="306"/>
      <c r="F30" s="306"/>
      <c r="G30" s="540">
        <v>0</v>
      </c>
      <c r="H30" s="540">
        <v>15</v>
      </c>
      <c r="I30" s="540">
        <v>17.7</v>
      </c>
      <c r="J30" s="540">
        <v>0</v>
      </c>
      <c r="K30" s="540">
        <v>0</v>
      </c>
      <c r="L30" s="540">
        <v>0</v>
      </c>
      <c r="M30" s="540">
        <v>0</v>
      </c>
    </row>
    <row r="31" spans="1:13" ht="16" thickBot="1" x14ac:dyDescent="0.4">
      <c r="A31" s="1003">
        <v>26</v>
      </c>
      <c r="B31" s="306"/>
      <c r="C31" s="306"/>
      <c r="D31" s="306"/>
      <c r="E31" s="306"/>
      <c r="F31" s="306"/>
      <c r="G31" s="540">
        <v>0</v>
      </c>
      <c r="H31" s="1009">
        <v>0</v>
      </c>
      <c r="I31" s="540">
        <v>0</v>
      </c>
      <c r="J31" s="540">
        <v>25.7</v>
      </c>
      <c r="K31" s="540">
        <v>0</v>
      </c>
      <c r="L31" s="540">
        <v>0</v>
      </c>
      <c r="M31" s="540">
        <v>0</v>
      </c>
    </row>
    <row r="32" spans="1:13" ht="16" thickBot="1" x14ac:dyDescent="0.4">
      <c r="A32" s="1012">
        <v>27</v>
      </c>
      <c r="B32" s="306"/>
      <c r="C32" s="306"/>
      <c r="D32" s="306"/>
      <c r="E32" s="306"/>
      <c r="F32" s="306"/>
      <c r="G32" s="540">
        <v>31.5</v>
      </c>
      <c r="H32" s="1009">
        <v>0</v>
      </c>
      <c r="I32" s="540">
        <v>2.6</v>
      </c>
      <c r="J32" s="540">
        <v>2</v>
      </c>
      <c r="K32" s="540">
        <v>1.1000000000000001</v>
      </c>
      <c r="L32" s="540">
        <v>0</v>
      </c>
      <c r="M32" s="540">
        <v>0</v>
      </c>
    </row>
    <row r="33" spans="1:14" ht="16" thickBot="1" x14ac:dyDescent="0.4">
      <c r="A33" s="1013">
        <v>28</v>
      </c>
      <c r="B33" s="306"/>
      <c r="C33" s="306"/>
      <c r="D33" s="306"/>
      <c r="E33" s="306"/>
      <c r="F33" s="306"/>
      <c r="G33" s="540">
        <v>0</v>
      </c>
      <c r="H33" s="540" t="s">
        <v>269</v>
      </c>
      <c r="I33" s="540">
        <v>0</v>
      </c>
      <c r="J33" s="540">
        <v>0</v>
      </c>
      <c r="K33" s="540">
        <v>1.2</v>
      </c>
      <c r="L33" s="540">
        <v>32</v>
      </c>
      <c r="M33" s="540">
        <v>0</v>
      </c>
    </row>
    <row r="34" spans="1:14" ht="16" thickBot="1" x14ac:dyDescent="0.4">
      <c r="A34" s="1013">
        <v>29</v>
      </c>
      <c r="B34" s="306"/>
      <c r="C34" s="306"/>
      <c r="D34" s="306"/>
      <c r="E34" s="306"/>
      <c r="F34" s="306"/>
      <c r="G34" s="540">
        <v>0</v>
      </c>
      <c r="H34" s="1009">
        <v>0</v>
      </c>
      <c r="I34" s="540">
        <v>43</v>
      </c>
      <c r="J34" s="540">
        <v>6.6</v>
      </c>
      <c r="K34" s="1002">
        <v>0</v>
      </c>
      <c r="L34" s="540">
        <v>29.8</v>
      </c>
      <c r="M34" s="540">
        <v>10.199999999999999</v>
      </c>
    </row>
    <row r="35" spans="1:14" ht="16" thickBot="1" x14ac:dyDescent="0.4">
      <c r="A35" s="1013">
        <v>30</v>
      </c>
      <c r="B35" s="306"/>
      <c r="C35" s="306"/>
      <c r="D35" s="306"/>
      <c r="E35" s="306"/>
      <c r="F35" s="306"/>
      <c r="G35" s="1014">
        <v>1.5</v>
      </c>
      <c r="H35" s="540">
        <v>0</v>
      </c>
      <c r="I35" s="540">
        <v>0</v>
      </c>
      <c r="J35" s="540" t="s">
        <v>38</v>
      </c>
      <c r="K35" s="1002">
        <v>22.8</v>
      </c>
      <c r="L35" s="540">
        <v>0</v>
      </c>
      <c r="M35" s="540">
        <v>0</v>
      </c>
    </row>
    <row r="36" spans="1:14" ht="15.5" x14ac:dyDescent="0.35">
      <c r="A36" s="306"/>
      <c r="B36" s="306"/>
      <c r="C36" s="306"/>
      <c r="D36" s="306"/>
      <c r="E36" s="306"/>
      <c r="F36" s="306"/>
      <c r="G36" s="306"/>
      <c r="H36" s="540">
        <v>0</v>
      </c>
      <c r="I36" s="540">
        <v>0</v>
      </c>
      <c r="J36" s="306"/>
      <c r="K36" s="1002">
        <v>1.4</v>
      </c>
      <c r="L36" s="306"/>
      <c r="M36" s="540">
        <v>0</v>
      </c>
    </row>
    <row r="37" spans="1:14" x14ac:dyDescent="0.35">
      <c r="G37" s="539">
        <f>SUM(G14:G36)</f>
        <v>37.4</v>
      </c>
      <c r="H37" s="539">
        <f t="shared" ref="H37:M37" si="0">SUM(H6:H36)</f>
        <v>198.10000000000002</v>
      </c>
      <c r="I37" s="539">
        <f t="shared" si="0"/>
        <v>82</v>
      </c>
      <c r="J37" s="539">
        <f t="shared" si="0"/>
        <v>156</v>
      </c>
      <c r="K37" s="539">
        <f t="shared" si="0"/>
        <v>82.500000000000014</v>
      </c>
      <c r="L37" s="539">
        <f t="shared" si="0"/>
        <v>98.8</v>
      </c>
      <c r="M37" s="539">
        <f t="shared" si="0"/>
        <v>63.599999999999994</v>
      </c>
      <c r="N37" s="539">
        <f>SUM(G37:M37)</f>
        <v>718.4</v>
      </c>
    </row>
    <row r="38" spans="1:14" ht="26" x14ac:dyDescent="0.6">
      <c r="D38" s="1015" t="s">
        <v>507</v>
      </c>
      <c r="E38" s="1015"/>
      <c r="F38" s="360"/>
      <c r="G38" s="360"/>
      <c r="H38" s="360"/>
    </row>
    <row r="39" spans="1:14" ht="15.5" x14ac:dyDescent="0.35">
      <c r="A39" s="1650" t="s">
        <v>505</v>
      </c>
      <c r="B39" s="547" t="s">
        <v>252</v>
      </c>
      <c r="C39" s="547" t="s">
        <v>252</v>
      </c>
      <c r="D39" s="547" t="s">
        <v>252</v>
      </c>
      <c r="E39" s="547" t="s">
        <v>252</v>
      </c>
      <c r="F39" s="547" t="s">
        <v>252</v>
      </c>
      <c r="G39" s="547" t="s">
        <v>252</v>
      </c>
      <c r="H39" s="1016" t="s">
        <v>508</v>
      </c>
      <c r="I39" s="547" t="s">
        <v>252</v>
      </c>
      <c r="J39" s="547" t="s">
        <v>252</v>
      </c>
      <c r="K39" s="547" t="s">
        <v>252</v>
      </c>
      <c r="L39" s="547" t="s">
        <v>252</v>
      </c>
      <c r="M39" s="547" t="s">
        <v>252</v>
      </c>
    </row>
    <row r="40" spans="1:14" x14ac:dyDescent="0.35">
      <c r="A40" s="1651"/>
      <c r="B40" s="548">
        <v>41275</v>
      </c>
      <c r="C40" s="549">
        <v>41306</v>
      </c>
      <c r="D40" s="550">
        <v>41334</v>
      </c>
      <c r="E40" s="550">
        <v>41730</v>
      </c>
      <c r="F40" s="550">
        <v>41395</v>
      </c>
      <c r="G40" s="550">
        <v>41426</v>
      </c>
      <c r="H40" s="550" t="s">
        <v>509</v>
      </c>
      <c r="I40" s="550">
        <v>41487</v>
      </c>
      <c r="J40" s="550">
        <v>41518</v>
      </c>
      <c r="K40" s="550">
        <v>41548</v>
      </c>
      <c r="L40" s="580" t="s">
        <v>510</v>
      </c>
      <c r="M40" s="550">
        <v>41609</v>
      </c>
    </row>
    <row r="41" spans="1:14" ht="16" thickBot="1" x14ac:dyDescent="0.4">
      <c r="A41" s="1003">
        <v>1</v>
      </c>
      <c r="B41" s="540">
        <v>0</v>
      </c>
      <c r="C41" s="540">
        <v>0</v>
      </c>
      <c r="D41" s="540">
        <v>0</v>
      </c>
      <c r="E41" s="540">
        <v>0</v>
      </c>
      <c r="F41" s="540">
        <v>2.7</v>
      </c>
      <c r="G41" s="540">
        <v>0</v>
      </c>
      <c r="H41" s="540">
        <v>0</v>
      </c>
      <c r="I41" s="540">
        <v>0</v>
      </c>
      <c r="J41" s="540">
        <v>1.6</v>
      </c>
      <c r="K41" s="540">
        <v>1.7</v>
      </c>
      <c r="L41" s="540">
        <v>20.2</v>
      </c>
      <c r="M41" s="540">
        <v>0</v>
      </c>
    </row>
    <row r="42" spans="1:14" ht="16" thickBot="1" x14ac:dyDescent="0.4">
      <c r="A42" s="1003">
        <v>2</v>
      </c>
      <c r="B42" s="540">
        <v>0</v>
      </c>
      <c r="C42" s="540">
        <v>0</v>
      </c>
      <c r="D42" s="540">
        <v>0</v>
      </c>
      <c r="E42" s="540">
        <v>0</v>
      </c>
      <c r="F42" s="540">
        <v>9.6999999999999993</v>
      </c>
      <c r="G42" s="540">
        <v>0</v>
      </c>
      <c r="H42" s="540">
        <v>0</v>
      </c>
      <c r="I42" s="540">
        <v>0</v>
      </c>
      <c r="J42" s="540">
        <v>8.6</v>
      </c>
      <c r="K42" s="540">
        <v>0</v>
      </c>
      <c r="L42" s="540">
        <v>0.6</v>
      </c>
      <c r="M42" s="540">
        <v>0</v>
      </c>
    </row>
    <row r="43" spans="1:14" ht="16" thickBot="1" x14ac:dyDescent="0.4">
      <c r="A43" s="1003">
        <v>3</v>
      </c>
      <c r="B43" s="540">
        <v>0</v>
      </c>
      <c r="C43" s="540">
        <v>0</v>
      </c>
      <c r="D43" s="540">
        <v>5.4</v>
      </c>
      <c r="E43" s="540">
        <v>13.5</v>
      </c>
      <c r="F43" s="540">
        <v>0.6</v>
      </c>
      <c r="G43" s="540">
        <v>0</v>
      </c>
      <c r="H43" s="540">
        <v>0</v>
      </c>
      <c r="I43" s="540">
        <v>0</v>
      </c>
      <c r="J43" s="540">
        <v>73.3</v>
      </c>
      <c r="K43" s="540">
        <v>10.5</v>
      </c>
      <c r="L43" s="540">
        <v>0.4</v>
      </c>
      <c r="M43" s="540">
        <v>0</v>
      </c>
    </row>
    <row r="44" spans="1:14" ht="16" thickBot="1" x14ac:dyDescent="0.4">
      <c r="A44" s="1003">
        <v>4</v>
      </c>
      <c r="B44" s="540">
        <v>0</v>
      </c>
      <c r="C44" s="540">
        <v>0</v>
      </c>
      <c r="D44" s="540">
        <v>0</v>
      </c>
      <c r="E44" s="540">
        <v>19.399999999999999</v>
      </c>
      <c r="F44" s="540">
        <v>10</v>
      </c>
      <c r="G44" s="540">
        <v>0</v>
      </c>
      <c r="H44" s="540">
        <v>0</v>
      </c>
      <c r="I44" s="540" t="s">
        <v>55</v>
      </c>
      <c r="J44" s="540">
        <v>2.6</v>
      </c>
      <c r="K44" s="540">
        <v>0</v>
      </c>
      <c r="L44" s="540">
        <v>2.8</v>
      </c>
      <c r="M44" s="540">
        <v>0</v>
      </c>
    </row>
    <row r="45" spans="1:14" ht="16" thickBot="1" x14ac:dyDescent="0.4">
      <c r="A45" s="1003">
        <v>5</v>
      </c>
      <c r="B45" s="540">
        <v>0</v>
      </c>
      <c r="C45" s="540">
        <v>16.2</v>
      </c>
      <c r="D45" s="540">
        <v>0</v>
      </c>
      <c r="E45" s="540">
        <v>0</v>
      </c>
      <c r="F45" s="540">
        <v>0</v>
      </c>
      <c r="G45" s="540">
        <v>26.8</v>
      </c>
      <c r="H45" s="540">
        <v>0.9</v>
      </c>
      <c r="I45" s="540">
        <v>0</v>
      </c>
      <c r="J45" s="540">
        <v>3.4</v>
      </c>
      <c r="K45" s="540">
        <v>0</v>
      </c>
      <c r="L45" s="540">
        <v>5.8</v>
      </c>
      <c r="M45" s="540">
        <v>0</v>
      </c>
    </row>
    <row r="46" spans="1:14" ht="16" thickBot="1" x14ac:dyDescent="0.4">
      <c r="A46" s="1003">
        <v>6</v>
      </c>
      <c r="B46" s="540">
        <v>0</v>
      </c>
      <c r="C46" s="540">
        <v>0</v>
      </c>
      <c r="D46" s="540">
        <v>0</v>
      </c>
      <c r="E46" s="540">
        <v>0</v>
      </c>
      <c r="F46" s="540">
        <v>1.4</v>
      </c>
      <c r="G46" s="540">
        <v>0</v>
      </c>
      <c r="H46" s="540">
        <v>0</v>
      </c>
      <c r="I46" s="540">
        <v>0</v>
      </c>
      <c r="J46" s="540">
        <v>0</v>
      </c>
      <c r="K46" s="540">
        <v>2.6</v>
      </c>
      <c r="L46" s="540">
        <v>13.2</v>
      </c>
      <c r="M46" s="540">
        <v>0</v>
      </c>
    </row>
    <row r="47" spans="1:14" ht="16" thickBot="1" x14ac:dyDescent="0.4">
      <c r="A47" s="1003">
        <v>7</v>
      </c>
      <c r="B47" s="540">
        <v>0</v>
      </c>
      <c r="C47" s="540">
        <v>0</v>
      </c>
      <c r="D47" s="540">
        <v>0</v>
      </c>
      <c r="E47" s="540">
        <v>42</v>
      </c>
      <c r="F47" s="540">
        <v>0</v>
      </c>
      <c r="G47" s="540">
        <v>0</v>
      </c>
      <c r="H47" s="540">
        <v>0</v>
      </c>
      <c r="I47" s="540">
        <v>0.3</v>
      </c>
      <c r="J47" s="540">
        <v>20.8</v>
      </c>
      <c r="K47" s="540">
        <v>0</v>
      </c>
      <c r="L47" s="540">
        <v>4.5999999999999996</v>
      </c>
      <c r="M47" s="540">
        <v>0</v>
      </c>
    </row>
    <row r="48" spans="1:14" ht="16" thickBot="1" x14ac:dyDescent="0.4">
      <c r="A48" s="1003">
        <v>8</v>
      </c>
      <c r="B48" s="540">
        <v>4.2</v>
      </c>
      <c r="C48" s="540">
        <v>0</v>
      </c>
      <c r="D48" s="540">
        <v>0</v>
      </c>
      <c r="E48" s="540">
        <v>0</v>
      </c>
      <c r="F48" s="540">
        <v>3.2</v>
      </c>
      <c r="G48" s="540">
        <v>0</v>
      </c>
      <c r="H48" s="540">
        <v>0</v>
      </c>
      <c r="I48" s="540">
        <v>0</v>
      </c>
      <c r="J48" s="540">
        <v>2.6</v>
      </c>
      <c r="K48" s="540">
        <v>0</v>
      </c>
      <c r="L48" s="540">
        <v>0</v>
      </c>
      <c r="M48" s="540">
        <v>0</v>
      </c>
    </row>
    <row r="49" spans="1:13" ht="16" thickBot="1" x14ac:dyDescent="0.4">
      <c r="A49" s="1003">
        <v>9</v>
      </c>
      <c r="B49" s="540">
        <v>0</v>
      </c>
      <c r="C49" s="540">
        <v>0</v>
      </c>
      <c r="D49" s="540">
        <v>10</v>
      </c>
      <c r="E49" s="540">
        <v>0</v>
      </c>
      <c r="F49" s="540">
        <v>6.4</v>
      </c>
      <c r="G49" s="540">
        <v>0</v>
      </c>
      <c r="H49" s="540">
        <v>0</v>
      </c>
      <c r="I49" s="540">
        <v>0</v>
      </c>
      <c r="J49" s="540">
        <v>0</v>
      </c>
      <c r="K49" s="540">
        <v>4.3</v>
      </c>
      <c r="L49" s="540">
        <v>0</v>
      </c>
      <c r="M49" s="540">
        <v>0</v>
      </c>
    </row>
    <row r="50" spans="1:13" ht="16" thickBot="1" x14ac:dyDescent="0.4">
      <c r="A50" s="1003">
        <v>10</v>
      </c>
      <c r="B50" s="540">
        <v>18.2</v>
      </c>
      <c r="C50" s="540">
        <v>0</v>
      </c>
      <c r="D50" s="540">
        <v>2.5</v>
      </c>
      <c r="E50" s="540">
        <v>0</v>
      </c>
      <c r="F50" s="540">
        <v>3</v>
      </c>
      <c r="G50" s="540">
        <v>0</v>
      </c>
      <c r="H50" s="540">
        <v>2.8</v>
      </c>
      <c r="I50" s="540">
        <v>0</v>
      </c>
      <c r="J50" s="540">
        <v>0</v>
      </c>
      <c r="K50" s="540">
        <v>0</v>
      </c>
      <c r="L50" s="540">
        <v>3.5</v>
      </c>
      <c r="M50" s="540">
        <v>0</v>
      </c>
    </row>
    <row r="51" spans="1:13" ht="16" thickBot="1" x14ac:dyDescent="0.4">
      <c r="A51" s="1003">
        <v>11</v>
      </c>
      <c r="B51" s="540">
        <v>0</v>
      </c>
      <c r="C51" s="540">
        <v>0</v>
      </c>
      <c r="D51" s="540">
        <v>2.7</v>
      </c>
      <c r="E51" s="540">
        <v>0</v>
      </c>
      <c r="F51" s="540">
        <v>0</v>
      </c>
      <c r="G51" s="540">
        <v>0</v>
      </c>
      <c r="H51" s="540">
        <v>0</v>
      </c>
      <c r="I51" s="540">
        <v>0</v>
      </c>
      <c r="J51" s="540">
        <v>0</v>
      </c>
      <c r="K51" s="540">
        <v>0</v>
      </c>
      <c r="L51" s="540">
        <v>0</v>
      </c>
      <c r="M51" s="540">
        <v>0</v>
      </c>
    </row>
    <row r="52" spans="1:13" ht="16" thickBot="1" x14ac:dyDescent="0.4">
      <c r="A52" s="1003">
        <v>12</v>
      </c>
      <c r="B52" s="540">
        <v>12.5</v>
      </c>
      <c r="C52" s="540">
        <v>0</v>
      </c>
      <c r="D52" s="540">
        <v>15</v>
      </c>
      <c r="E52" s="540">
        <v>0</v>
      </c>
      <c r="F52" s="540">
        <v>0</v>
      </c>
      <c r="G52" s="540">
        <v>0</v>
      </c>
      <c r="H52" s="540">
        <v>0</v>
      </c>
      <c r="I52" s="540">
        <v>0</v>
      </c>
      <c r="J52" s="540">
        <v>0</v>
      </c>
      <c r="K52" s="540">
        <v>2.2999999999999998</v>
      </c>
      <c r="L52" s="540">
        <v>0</v>
      </c>
      <c r="M52" s="540">
        <v>0</v>
      </c>
    </row>
    <row r="53" spans="1:13" ht="16" thickBot="1" x14ac:dyDescent="0.4">
      <c r="A53" s="1003">
        <v>13</v>
      </c>
      <c r="B53" s="552">
        <v>4.3</v>
      </c>
      <c r="C53" s="540">
        <v>13</v>
      </c>
      <c r="D53" s="540">
        <v>2.4</v>
      </c>
      <c r="E53" s="540">
        <v>9</v>
      </c>
      <c r="F53" s="540">
        <v>0</v>
      </c>
      <c r="G53" s="540">
        <v>0</v>
      </c>
      <c r="H53" s="540">
        <v>0</v>
      </c>
      <c r="I53" s="540">
        <v>0.4</v>
      </c>
      <c r="J53" s="540">
        <v>1.4</v>
      </c>
      <c r="K53" s="540">
        <v>8.1</v>
      </c>
      <c r="L53" s="540">
        <v>0</v>
      </c>
      <c r="M53" s="540">
        <v>0</v>
      </c>
    </row>
    <row r="54" spans="1:13" ht="16" thickBot="1" x14ac:dyDescent="0.4">
      <c r="A54" s="1003">
        <v>14</v>
      </c>
      <c r="B54" s="540">
        <v>0</v>
      </c>
      <c r="C54" s="540">
        <v>3.5</v>
      </c>
      <c r="D54" s="540">
        <v>5.0999999999999996</v>
      </c>
      <c r="E54" s="540">
        <v>0</v>
      </c>
      <c r="F54" s="540">
        <v>0</v>
      </c>
      <c r="G54" s="540">
        <v>0</v>
      </c>
      <c r="H54" s="540">
        <v>0</v>
      </c>
      <c r="I54" s="540">
        <v>0.3</v>
      </c>
      <c r="J54" s="540">
        <v>11.6</v>
      </c>
      <c r="K54" s="540">
        <v>0</v>
      </c>
      <c r="L54" s="540">
        <v>5.5</v>
      </c>
      <c r="M54" s="540">
        <v>0</v>
      </c>
    </row>
    <row r="55" spans="1:13" ht="16" thickBot="1" x14ac:dyDescent="0.4">
      <c r="A55" s="1003">
        <v>15</v>
      </c>
      <c r="B55" s="540">
        <v>0</v>
      </c>
      <c r="C55" s="540">
        <v>0</v>
      </c>
      <c r="D55" s="540">
        <v>0</v>
      </c>
      <c r="E55" s="540">
        <v>7.5</v>
      </c>
      <c r="F55" s="540">
        <v>2</v>
      </c>
      <c r="G55" s="540">
        <v>2.4</v>
      </c>
      <c r="H55" s="540">
        <v>0</v>
      </c>
      <c r="I55" s="540">
        <v>0</v>
      </c>
      <c r="J55" s="540">
        <v>0</v>
      </c>
      <c r="K55" s="540">
        <v>0</v>
      </c>
      <c r="L55" s="540">
        <v>15</v>
      </c>
      <c r="M55" s="540">
        <v>0</v>
      </c>
    </row>
    <row r="56" spans="1:13" ht="16" thickBot="1" x14ac:dyDescent="0.4">
      <c r="A56" s="1003">
        <v>16</v>
      </c>
      <c r="B56" s="540">
        <v>0</v>
      </c>
      <c r="C56" s="540">
        <v>0</v>
      </c>
      <c r="D56" s="540">
        <v>0</v>
      </c>
      <c r="E56" s="540">
        <v>0</v>
      </c>
      <c r="F56" s="540">
        <v>0</v>
      </c>
      <c r="G56" s="540">
        <v>22.4</v>
      </c>
      <c r="H56" s="540">
        <v>0.8</v>
      </c>
      <c r="I56" s="540">
        <v>0</v>
      </c>
      <c r="J56" s="540">
        <v>0</v>
      </c>
      <c r="K56" s="540">
        <v>0</v>
      </c>
      <c r="L56" s="540">
        <v>12.2</v>
      </c>
      <c r="M56" s="540">
        <v>0</v>
      </c>
    </row>
    <row r="57" spans="1:13" ht="16" thickBot="1" x14ac:dyDescent="0.4">
      <c r="A57" s="1011">
        <v>17</v>
      </c>
      <c r="B57" s="540">
        <v>0</v>
      </c>
      <c r="C57" s="540">
        <v>0</v>
      </c>
      <c r="D57" s="540">
        <v>4.8</v>
      </c>
      <c r="E57" s="540">
        <v>13</v>
      </c>
      <c r="F57" s="540">
        <v>0</v>
      </c>
      <c r="G57" s="540">
        <v>0.4</v>
      </c>
      <c r="H57" s="540">
        <v>0</v>
      </c>
      <c r="I57" s="540">
        <v>0</v>
      </c>
      <c r="J57" s="540">
        <v>0</v>
      </c>
      <c r="K57" s="540">
        <v>0</v>
      </c>
      <c r="L57" s="540">
        <v>0</v>
      </c>
      <c r="M57" s="540">
        <v>0</v>
      </c>
    </row>
    <row r="58" spans="1:13" ht="16" thickBot="1" x14ac:dyDescent="0.4">
      <c r="A58" s="1003">
        <v>18</v>
      </c>
      <c r="B58" s="540">
        <v>0</v>
      </c>
      <c r="C58" s="540">
        <v>0</v>
      </c>
      <c r="D58" s="540">
        <v>0</v>
      </c>
      <c r="E58" s="540">
        <v>9.4</v>
      </c>
      <c r="F58" s="540">
        <v>0</v>
      </c>
      <c r="G58" s="540">
        <v>5.7</v>
      </c>
      <c r="H58" s="540">
        <v>0</v>
      </c>
      <c r="I58" s="540">
        <v>5.6</v>
      </c>
      <c r="J58" s="540">
        <v>0</v>
      </c>
      <c r="K58" s="540">
        <v>0</v>
      </c>
      <c r="L58" s="540">
        <v>0</v>
      </c>
      <c r="M58" s="540">
        <v>0</v>
      </c>
    </row>
    <row r="59" spans="1:13" ht="16" thickBot="1" x14ac:dyDescent="0.4">
      <c r="A59" s="1003">
        <v>19</v>
      </c>
      <c r="B59" s="540">
        <v>0</v>
      </c>
      <c r="C59" s="540">
        <v>0</v>
      </c>
      <c r="D59" s="540">
        <v>0</v>
      </c>
      <c r="E59" s="540">
        <v>29.2</v>
      </c>
      <c r="F59" s="540">
        <v>0</v>
      </c>
      <c r="G59" s="540">
        <v>0</v>
      </c>
      <c r="H59" s="540">
        <v>0</v>
      </c>
      <c r="I59" s="540">
        <v>0</v>
      </c>
      <c r="J59" s="540">
        <v>0</v>
      </c>
      <c r="K59" s="540">
        <v>0</v>
      </c>
      <c r="L59" s="540">
        <v>3.5</v>
      </c>
      <c r="M59" s="540">
        <v>0</v>
      </c>
    </row>
    <row r="60" spans="1:13" ht="16" thickBot="1" x14ac:dyDescent="0.4">
      <c r="A60" s="1003">
        <v>20</v>
      </c>
      <c r="B60" s="540">
        <v>0</v>
      </c>
      <c r="C60" s="540">
        <v>0</v>
      </c>
      <c r="D60" s="540">
        <v>22</v>
      </c>
      <c r="E60" s="540">
        <v>0</v>
      </c>
      <c r="F60" s="540">
        <v>0</v>
      </c>
      <c r="G60" s="540">
        <v>0</v>
      </c>
      <c r="H60" s="540">
        <v>1.4</v>
      </c>
      <c r="I60" s="540">
        <v>0</v>
      </c>
      <c r="J60" s="540">
        <v>10.8</v>
      </c>
      <c r="K60" s="540">
        <v>0</v>
      </c>
      <c r="L60" s="540" t="s">
        <v>55</v>
      </c>
      <c r="M60" s="540">
        <v>0</v>
      </c>
    </row>
    <row r="61" spans="1:13" ht="16" thickBot="1" x14ac:dyDescent="0.4">
      <c r="A61" s="1003">
        <v>21</v>
      </c>
      <c r="B61" s="540">
        <v>0</v>
      </c>
      <c r="C61" s="540">
        <v>1</v>
      </c>
      <c r="D61" s="540">
        <v>4.5</v>
      </c>
      <c r="E61" s="540">
        <v>69.8</v>
      </c>
      <c r="F61" s="540">
        <v>0</v>
      </c>
      <c r="G61" s="540">
        <v>0</v>
      </c>
      <c r="H61" s="540">
        <v>0</v>
      </c>
      <c r="I61" s="540">
        <v>18.2</v>
      </c>
      <c r="J61" s="540">
        <v>0</v>
      </c>
      <c r="K61" s="540">
        <v>2</v>
      </c>
      <c r="L61" s="540">
        <v>0</v>
      </c>
      <c r="M61" s="540">
        <v>0</v>
      </c>
    </row>
    <row r="62" spans="1:13" ht="16" thickBot="1" x14ac:dyDescent="0.4">
      <c r="A62" s="1003">
        <v>22</v>
      </c>
      <c r="B62" s="540">
        <v>0</v>
      </c>
      <c r="C62" s="540">
        <v>0</v>
      </c>
      <c r="D62" s="540">
        <v>4.5999999999999996</v>
      </c>
      <c r="E62" s="540">
        <v>0</v>
      </c>
      <c r="F62" s="540">
        <v>0</v>
      </c>
      <c r="G62" s="540">
        <v>0</v>
      </c>
      <c r="H62" s="540">
        <v>0</v>
      </c>
      <c r="I62" s="540">
        <v>1</v>
      </c>
      <c r="J62" s="540">
        <v>0</v>
      </c>
      <c r="K62" s="540">
        <v>0</v>
      </c>
      <c r="L62" s="540">
        <v>0</v>
      </c>
      <c r="M62" s="540">
        <v>0</v>
      </c>
    </row>
    <row r="63" spans="1:13" ht="16" thickBot="1" x14ac:dyDescent="0.4">
      <c r="A63" s="1003">
        <v>23</v>
      </c>
      <c r="B63" s="540">
        <v>0</v>
      </c>
      <c r="C63" s="540">
        <v>0</v>
      </c>
      <c r="D63" s="540">
        <v>0</v>
      </c>
      <c r="E63" s="540">
        <v>9.3000000000000007</v>
      </c>
      <c r="F63" s="540">
        <v>0</v>
      </c>
      <c r="G63" s="540">
        <v>0</v>
      </c>
      <c r="H63" s="540">
        <v>0</v>
      </c>
      <c r="I63" s="540">
        <v>0</v>
      </c>
      <c r="J63" s="540">
        <v>5.7</v>
      </c>
      <c r="K63" s="540">
        <v>32.5</v>
      </c>
      <c r="L63" s="540">
        <v>0</v>
      </c>
      <c r="M63" s="540">
        <v>0</v>
      </c>
    </row>
    <row r="64" spans="1:13" ht="16" thickBot="1" x14ac:dyDescent="0.4">
      <c r="A64" s="1003">
        <v>24</v>
      </c>
      <c r="B64" s="540">
        <v>0</v>
      </c>
      <c r="C64" s="540">
        <v>0</v>
      </c>
      <c r="D64" s="540">
        <v>6.2</v>
      </c>
      <c r="E64" s="540">
        <v>0</v>
      </c>
      <c r="F64" s="540">
        <v>0</v>
      </c>
      <c r="G64" s="540">
        <v>0</v>
      </c>
      <c r="H64" s="540">
        <v>0</v>
      </c>
      <c r="I64" s="540">
        <v>0</v>
      </c>
      <c r="J64" s="540">
        <v>0</v>
      </c>
      <c r="K64" s="540">
        <v>0</v>
      </c>
      <c r="L64" s="540">
        <v>3.1</v>
      </c>
      <c r="M64" s="540">
        <v>0</v>
      </c>
    </row>
    <row r="65" spans="1:14" ht="16" thickBot="1" x14ac:dyDescent="0.4">
      <c r="A65" s="1003">
        <v>25</v>
      </c>
      <c r="B65" s="540">
        <v>0</v>
      </c>
      <c r="C65" s="540">
        <v>0</v>
      </c>
      <c r="D65" s="540">
        <v>5.2</v>
      </c>
      <c r="E65" s="540">
        <v>3.3</v>
      </c>
      <c r="F65" s="540">
        <v>0</v>
      </c>
      <c r="G65" s="540">
        <v>0</v>
      </c>
      <c r="H65" s="540">
        <v>0</v>
      </c>
      <c r="I65" s="540">
        <v>0</v>
      </c>
      <c r="J65" s="540">
        <v>0</v>
      </c>
      <c r="K65" s="540">
        <v>0</v>
      </c>
      <c r="L65" s="540">
        <v>30.2</v>
      </c>
      <c r="M65" s="540">
        <v>0</v>
      </c>
    </row>
    <row r="66" spans="1:14" ht="16" thickBot="1" x14ac:dyDescent="0.4">
      <c r="A66" s="1003">
        <v>26</v>
      </c>
      <c r="B66" s="540">
        <v>0</v>
      </c>
      <c r="C66" s="540">
        <v>0</v>
      </c>
      <c r="D66" s="540">
        <v>3.2</v>
      </c>
      <c r="E66" s="540">
        <v>32</v>
      </c>
      <c r="F66" s="540">
        <v>0</v>
      </c>
      <c r="G66" s="540">
        <v>0</v>
      </c>
      <c r="H66" s="540">
        <v>0</v>
      </c>
      <c r="I66" s="540">
        <v>0</v>
      </c>
      <c r="J66" s="540">
        <v>15.6</v>
      </c>
      <c r="K66" s="540">
        <v>4.7</v>
      </c>
      <c r="L66" s="540">
        <v>0</v>
      </c>
      <c r="M66" s="540">
        <v>0</v>
      </c>
    </row>
    <row r="67" spans="1:14" ht="16" thickBot="1" x14ac:dyDescent="0.4">
      <c r="A67" s="1012">
        <v>27</v>
      </c>
      <c r="B67" s="540">
        <v>0</v>
      </c>
      <c r="C67" s="540">
        <v>0</v>
      </c>
      <c r="D67" s="540">
        <v>0</v>
      </c>
      <c r="E67" s="540">
        <v>1</v>
      </c>
      <c r="F67" s="540">
        <v>0</v>
      </c>
      <c r="G67" s="540">
        <v>0</v>
      </c>
      <c r="H67" s="540">
        <v>0.2</v>
      </c>
      <c r="I67" s="540">
        <v>0</v>
      </c>
      <c r="J67" s="540">
        <v>0</v>
      </c>
      <c r="K67" s="540">
        <v>0</v>
      </c>
      <c r="L67" s="540">
        <v>0</v>
      </c>
      <c r="M67" s="540">
        <v>0</v>
      </c>
    </row>
    <row r="68" spans="1:14" ht="16" thickBot="1" x14ac:dyDescent="0.4">
      <c r="A68" s="1013">
        <v>28</v>
      </c>
      <c r="B68" s="540">
        <v>0</v>
      </c>
      <c r="C68" s="540">
        <v>0</v>
      </c>
      <c r="D68" s="540">
        <v>0</v>
      </c>
      <c r="E68" s="540">
        <v>0</v>
      </c>
      <c r="F68" s="540">
        <v>0</v>
      </c>
      <c r="G68" s="540">
        <v>0</v>
      </c>
      <c r="H68" s="540">
        <v>2.8</v>
      </c>
      <c r="I68" s="540">
        <v>0</v>
      </c>
      <c r="J68" s="540">
        <v>0</v>
      </c>
      <c r="K68" s="540">
        <v>0</v>
      </c>
      <c r="L68" s="540">
        <v>0</v>
      </c>
      <c r="M68" s="540">
        <v>0</v>
      </c>
    </row>
    <row r="69" spans="1:14" ht="16" thickBot="1" x14ac:dyDescent="0.4">
      <c r="A69" s="1013">
        <v>29</v>
      </c>
      <c r="B69" s="540">
        <v>9.5</v>
      </c>
      <c r="C69" s="306"/>
      <c r="D69" s="540">
        <v>0</v>
      </c>
      <c r="E69" s="540">
        <v>5.4</v>
      </c>
      <c r="F69" s="540">
        <v>0</v>
      </c>
      <c r="G69" s="540">
        <v>6</v>
      </c>
      <c r="H69" s="540">
        <v>44.8</v>
      </c>
      <c r="I69" s="540">
        <v>0</v>
      </c>
      <c r="J69" s="540">
        <v>8.3000000000000007</v>
      </c>
      <c r="K69" s="540">
        <v>0</v>
      </c>
      <c r="L69" s="540">
        <v>0</v>
      </c>
      <c r="M69" s="540">
        <v>0</v>
      </c>
    </row>
    <row r="70" spans="1:14" ht="16" thickBot="1" x14ac:dyDescent="0.4">
      <c r="A70" s="1013">
        <v>30</v>
      </c>
      <c r="B70" s="540">
        <v>0</v>
      </c>
      <c r="C70" s="306"/>
      <c r="D70" s="540"/>
      <c r="E70" s="540">
        <v>0</v>
      </c>
      <c r="F70" s="540">
        <v>0</v>
      </c>
      <c r="G70" s="540"/>
      <c r="H70" s="540">
        <v>0</v>
      </c>
      <c r="I70" s="540"/>
      <c r="J70" s="540">
        <v>3.8</v>
      </c>
      <c r="K70" s="540">
        <v>0</v>
      </c>
      <c r="L70" s="540">
        <v>0</v>
      </c>
      <c r="M70" s="540">
        <v>0</v>
      </c>
    </row>
    <row r="71" spans="1:14" ht="15.5" x14ac:dyDescent="0.35">
      <c r="A71" s="306"/>
      <c r="B71" s="540">
        <v>0</v>
      </c>
      <c r="C71" s="306"/>
      <c r="D71" s="540">
        <v>0</v>
      </c>
      <c r="E71" s="306"/>
      <c r="F71" s="540">
        <v>2.5</v>
      </c>
      <c r="G71" s="306"/>
      <c r="H71" s="540">
        <v>0</v>
      </c>
      <c r="I71" s="540">
        <v>6</v>
      </c>
      <c r="J71" s="306"/>
      <c r="K71" s="540">
        <v>0</v>
      </c>
      <c r="L71" s="306"/>
      <c r="M71" s="540">
        <v>0</v>
      </c>
    </row>
    <row r="72" spans="1:14" x14ac:dyDescent="0.35">
      <c r="B72" s="539">
        <f>SUM(B41:B71)</f>
        <v>48.699999999999996</v>
      </c>
      <c r="C72" s="539">
        <f t="shared" ref="C72:M72" si="1">SUM(C41:C71)</f>
        <v>33.700000000000003</v>
      </c>
      <c r="D72" s="539">
        <f t="shared" si="1"/>
        <v>93.6</v>
      </c>
      <c r="E72" s="539">
        <f t="shared" si="1"/>
        <v>263.8</v>
      </c>
      <c r="F72" s="539">
        <f t="shared" si="1"/>
        <v>41.5</v>
      </c>
      <c r="G72" s="539">
        <f t="shared" si="1"/>
        <v>63.699999999999996</v>
      </c>
      <c r="H72" s="539">
        <f t="shared" si="1"/>
        <v>53.699999999999996</v>
      </c>
      <c r="I72" s="539">
        <f t="shared" si="1"/>
        <v>31.799999999999997</v>
      </c>
      <c r="J72" s="539">
        <f t="shared" si="1"/>
        <v>170.1</v>
      </c>
      <c r="K72" s="539">
        <f t="shared" si="1"/>
        <v>68.7</v>
      </c>
      <c r="L72" s="539">
        <f t="shared" si="1"/>
        <v>120.6</v>
      </c>
      <c r="M72" s="539">
        <f t="shared" si="1"/>
        <v>0</v>
      </c>
      <c r="N72" s="539">
        <f>SUM(B72:M72)</f>
        <v>989.90000000000009</v>
      </c>
    </row>
    <row r="75" spans="1:14" ht="23.5" x14ac:dyDescent="0.55000000000000004">
      <c r="E75" s="1017" t="s">
        <v>511</v>
      </c>
      <c r="F75" s="1017"/>
      <c r="G75" s="360"/>
      <c r="H75" s="360"/>
      <c r="I75" s="360"/>
    </row>
    <row r="76" spans="1:14" ht="15.5" x14ac:dyDescent="0.35">
      <c r="A76" s="1652" t="s">
        <v>505</v>
      </c>
      <c r="B76" s="547" t="s">
        <v>252</v>
      </c>
      <c r="C76" s="547" t="s">
        <v>252</v>
      </c>
      <c r="D76" s="547" t="s">
        <v>252</v>
      </c>
      <c r="E76" s="547" t="s">
        <v>252</v>
      </c>
      <c r="F76" s="547" t="s">
        <v>252</v>
      </c>
      <c r="G76" s="547" t="s">
        <v>252</v>
      </c>
      <c r="H76" s="547" t="s">
        <v>252</v>
      </c>
      <c r="I76" s="547" t="s">
        <v>252</v>
      </c>
      <c r="J76" s="547" t="s">
        <v>252</v>
      </c>
      <c r="K76" s="547" t="s">
        <v>252</v>
      </c>
      <c r="L76" s="547" t="s">
        <v>252</v>
      </c>
      <c r="M76" s="547" t="s">
        <v>252</v>
      </c>
    </row>
    <row r="77" spans="1:14" x14ac:dyDescent="0.35">
      <c r="A77" s="1653"/>
      <c r="B77" s="548">
        <v>41640</v>
      </c>
      <c r="C77" s="549">
        <v>41671</v>
      </c>
      <c r="D77" s="550">
        <v>41699</v>
      </c>
      <c r="E77" s="550">
        <v>41730</v>
      </c>
      <c r="F77" s="550">
        <v>41760</v>
      </c>
      <c r="G77" s="550">
        <v>41791</v>
      </c>
      <c r="H77" s="550" t="s">
        <v>509</v>
      </c>
      <c r="I77" s="550">
        <v>41852</v>
      </c>
      <c r="J77" s="550">
        <v>41883</v>
      </c>
      <c r="K77" s="550">
        <v>41913</v>
      </c>
      <c r="L77" s="580" t="s">
        <v>512</v>
      </c>
      <c r="M77" s="550">
        <v>41974</v>
      </c>
    </row>
    <row r="78" spans="1:14" ht="16" thickBot="1" x14ac:dyDescent="0.4">
      <c r="A78" s="1003">
        <v>1</v>
      </c>
      <c r="B78" s="552">
        <v>0</v>
      </c>
      <c r="C78" s="552">
        <v>0</v>
      </c>
      <c r="D78" s="552">
        <v>0</v>
      </c>
      <c r="E78" s="552">
        <v>0</v>
      </c>
      <c r="F78" s="552">
        <v>0</v>
      </c>
      <c r="G78" s="552">
        <v>0</v>
      </c>
      <c r="H78" s="552">
        <v>0</v>
      </c>
      <c r="I78" s="552">
        <v>0</v>
      </c>
      <c r="J78" s="552">
        <v>0</v>
      </c>
      <c r="K78" s="552">
        <v>0.6</v>
      </c>
      <c r="L78" s="552">
        <v>0</v>
      </c>
      <c r="M78" s="1018">
        <v>6.1</v>
      </c>
    </row>
    <row r="79" spans="1:14" ht="16" thickBot="1" x14ac:dyDescent="0.4">
      <c r="A79" s="1003">
        <v>2</v>
      </c>
      <c r="B79" s="552">
        <v>0</v>
      </c>
      <c r="C79" s="552">
        <v>0</v>
      </c>
      <c r="D79" s="552">
        <v>0</v>
      </c>
      <c r="E79" s="552">
        <v>12.3</v>
      </c>
      <c r="F79" s="552">
        <v>0</v>
      </c>
      <c r="G79" s="552">
        <v>0</v>
      </c>
      <c r="H79" s="552">
        <v>0</v>
      </c>
      <c r="I79" s="552">
        <v>0</v>
      </c>
      <c r="J79" s="552">
        <v>0</v>
      </c>
      <c r="K79" s="552">
        <v>4</v>
      </c>
      <c r="L79" s="552">
        <v>3.5</v>
      </c>
      <c r="M79" s="1018">
        <v>0</v>
      </c>
    </row>
    <row r="80" spans="1:14" ht="16" thickBot="1" x14ac:dyDescent="0.4">
      <c r="A80" s="1003">
        <v>3</v>
      </c>
      <c r="B80" s="552">
        <v>0</v>
      </c>
      <c r="C80" s="552">
        <v>0</v>
      </c>
      <c r="D80" s="552">
        <v>4.2</v>
      </c>
      <c r="E80" s="552">
        <v>0</v>
      </c>
      <c r="F80" s="552">
        <v>0</v>
      </c>
      <c r="G80" s="552">
        <v>0</v>
      </c>
      <c r="H80" s="552">
        <v>0</v>
      </c>
      <c r="I80" s="552">
        <v>0</v>
      </c>
      <c r="J80" s="552">
        <v>0</v>
      </c>
      <c r="K80" s="552">
        <v>0.9</v>
      </c>
      <c r="L80" s="552">
        <v>4.5</v>
      </c>
      <c r="M80" s="1018">
        <v>0</v>
      </c>
    </row>
    <row r="81" spans="1:13" ht="16" thickBot="1" x14ac:dyDescent="0.4">
      <c r="A81" s="1003">
        <v>4</v>
      </c>
      <c r="B81" s="552">
        <v>0</v>
      </c>
      <c r="C81" s="552">
        <v>0</v>
      </c>
      <c r="D81" s="552">
        <v>0</v>
      </c>
      <c r="E81" s="552">
        <v>22</v>
      </c>
      <c r="F81" s="552">
        <v>28.2</v>
      </c>
      <c r="G81" s="552">
        <v>0</v>
      </c>
      <c r="H81" s="552">
        <v>0</v>
      </c>
      <c r="I81" s="552">
        <v>0</v>
      </c>
      <c r="J81" s="552">
        <v>1.3</v>
      </c>
      <c r="K81" s="552">
        <v>0</v>
      </c>
      <c r="L81" s="552">
        <v>0</v>
      </c>
      <c r="M81" s="1018">
        <v>0</v>
      </c>
    </row>
    <row r="82" spans="1:13" ht="16" thickBot="1" x14ac:dyDescent="0.4">
      <c r="A82" s="1003">
        <v>5</v>
      </c>
      <c r="B82" s="552">
        <v>0</v>
      </c>
      <c r="C82" s="1019">
        <v>4</v>
      </c>
      <c r="D82" s="552">
        <v>12.9</v>
      </c>
      <c r="E82" s="552">
        <v>1</v>
      </c>
      <c r="F82" s="552">
        <v>0</v>
      </c>
      <c r="G82" s="552">
        <v>0</v>
      </c>
      <c r="H82" s="552">
        <v>0.8</v>
      </c>
      <c r="I82" s="552">
        <v>0</v>
      </c>
      <c r="J82" s="552">
        <v>2.6</v>
      </c>
      <c r="K82" s="552">
        <v>8.9</v>
      </c>
      <c r="L82" s="552">
        <v>0</v>
      </c>
      <c r="M82" s="1018">
        <v>0</v>
      </c>
    </row>
    <row r="83" spans="1:13" ht="16" thickBot="1" x14ac:dyDescent="0.4">
      <c r="A83" s="1003">
        <v>6</v>
      </c>
      <c r="B83" s="552">
        <v>0</v>
      </c>
      <c r="C83" s="552">
        <v>0</v>
      </c>
      <c r="D83" s="552">
        <v>0</v>
      </c>
      <c r="E83" s="552">
        <v>0</v>
      </c>
      <c r="F83" s="552">
        <v>20.7</v>
      </c>
      <c r="G83" s="552">
        <v>0</v>
      </c>
      <c r="H83" s="552">
        <v>0</v>
      </c>
      <c r="I83" s="552">
        <v>0</v>
      </c>
      <c r="J83" s="552">
        <v>0</v>
      </c>
      <c r="K83" s="552">
        <v>2.2999999999999998</v>
      </c>
      <c r="L83" s="552">
        <v>0</v>
      </c>
      <c r="M83" s="1018">
        <v>0</v>
      </c>
    </row>
    <row r="84" spans="1:13" ht="16" thickBot="1" x14ac:dyDescent="0.4">
      <c r="A84" s="1003">
        <v>7</v>
      </c>
      <c r="B84" s="552">
        <v>0</v>
      </c>
      <c r="C84" s="552">
        <v>0</v>
      </c>
      <c r="D84" s="552">
        <v>0</v>
      </c>
      <c r="E84" s="552">
        <v>15</v>
      </c>
      <c r="F84" s="552">
        <v>0</v>
      </c>
      <c r="G84" s="552">
        <v>4.4000000000000004</v>
      </c>
      <c r="H84" s="552">
        <v>0</v>
      </c>
      <c r="I84" s="552">
        <v>0</v>
      </c>
      <c r="J84" s="552">
        <v>0</v>
      </c>
      <c r="K84" s="552">
        <v>0</v>
      </c>
      <c r="L84" s="552">
        <v>1.5</v>
      </c>
      <c r="M84" s="1018">
        <v>0</v>
      </c>
    </row>
    <row r="85" spans="1:13" ht="16" thickBot="1" x14ac:dyDescent="0.4">
      <c r="A85" s="1003">
        <v>8</v>
      </c>
      <c r="B85" s="552">
        <v>0</v>
      </c>
      <c r="C85" s="552">
        <v>0</v>
      </c>
      <c r="D85" s="552">
        <v>0</v>
      </c>
      <c r="E85" s="552">
        <v>5.3</v>
      </c>
      <c r="F85" s="552">
        <v>49.3</v>
      </c>
      <c r="G85" s="552">
        <v>0</v>
      </c>
      <c r="H85" s="552">
        <v>0</v>
      </c>
      <c r="I85" s="552">
        <v>0</v>
      </c>
      <c r="J85" s="552">
        <v>0</v>
      </c>
      <c r="K85" s="552">
        <v>13</v>
      </c>
      <c r="L85" s="552">
        <v>0</v>
      </c>
      <c r="M85" s="1018">
        <v>0</v>
      </c>
    </row>
    <row r="86" spans="1:13" ht="16" thickBot="1" x14ac:dyDescent="0.4">
      <c r="A86" s="1003">
        <v>9</v>
      </c>
      <c r="B86" s="552">
        <v>0</v>
      </c>
      <c r="C86" s="552">
        <v>0</v>
      </c>
      <c r="D86" s="552">
        <v>0</v>
      </c>
      <c r="E86" s="552">
        <v>2.7</v>
      </c>
      <c r="F86" s="552">
        <v>4.5999999999999996</v>
      </c>
      <c r="G86" s="552">
        <v>0</v>
      </c>
      <c r="H86" s="552">
        <v>0</v>
      </c>
      <c r="I86" s="552">
        <v>0</v>
      </c>
      <c r="J86" s="552">
        <v>0</v>
      </c>
      <c r="K86" s="552">
        <v>10.5</v>
      </c>
      <c r="L86" s="552">
        <v>0</v>
      </c>
      <c r="M86" s="1018">
        <v>0</v>
      </c>
    </row>
    <row r="87" spans="1:13" ht="16" thickBot="1" x14ac:dyDescent="0.4">
      <c r="A87" s="1003">
        <v>10</v>
      </c>
      <c r="B87" s="552">
        <v>1</v>
      </c>
      <c r="C87" s="552">
        <v>0</v>
      </c>
      <c r="D87" s="552">
        <v>0</v>
      </c>
      <c r="E87" s="552">
        <v>0</v>
      </c>
      <c r="F87" s="552">
        <v>11.9</v>
      </c>
      <c r="G87" s="552">
        <v>0</v>
      </c>
      <c r="H87" s="552">
        <v>17.899999999999999</v>
      </c>
      <c r="I87" s="552">
        <v>0</v>
      </c>
      <c r="J87" s="552">
        <v>0</v>
      </c>
      <c r="K87" s="552">
        <v>0</v>
      </c>
      <c r="L87" s="552">
        <v>0.6</v>
      </c>
      <c r="M87" s="1018">
        <v>0</v>
      </c>
    </row>
    <row r="88" spans="1:13" ht="16" thickBot="1" x14ac:dyDescent="0.4">
      <c r="A88" s="1003">
        <v>11</v>
      </c>
      <c r="B88" s="552">
        <v>0</v>
      </c>
      <c r="C88" s="552">
        <v>0</v>
      </c>
      <c r="D88" s="552">
        <v>0</v>
      </c>
      <c r="E88" s="552">
        <v>0</v>
      </c>
      <c r="F88" s="552">
        <v>0</v>
      </c>
      <c r="G88" s="552">
        <v>0</v>
      </c>
      <c r="H88" s="552">
        <v>4.7</v>
      </c>
      <c r="I88" s="552">
        <v>8.6</v>
      </c>
      <c r="J88" s="552">
        <v>0</v>
      </c>
      <c r="K88" s="552">
        <v>0</v>
      </c>
      <c r="L88" s="552">
        <v>0</v>
      </c>
      <c r="M88" s="1018">
        <v>0</v>
      </c>
    </row>
    <row r="89" spans="1:13" ht="16" thickBot="1" x14ac:dyDescent="0.4">
      <c r="A89" s="1003">
        <v>12</v>
      </c>
      <c r="B89" s="552">
        <v>0</v>
      </c>
      <c r="C89" s="552">
        <v>0</v>
      </c>
      <c r="D89" s="552">
        <v>0</v>
      </c>
      <c r="E89" s="552">
        <v>0</v>
      </c>
      <c r="F89" s="552">
        <v>0</v>
      </c>
      <c r="G89" s="552">
        <v>8.1</v>
      </c>
      <c r="H89" s="552">
        <v>0</v>
      </c>
      <c r="I89" s="552">
        <v>1.1000000000000001</v>
      </c>
      <c r="J89" s="552">
        <v>0</v>
      </c>
      <c r="K89" s="552">
        <v>3.1</v>
      </c>
      <c r="L89" s="552">
        <v>0</v>
      </c>
      <c r="M89" s="1018">
        <v>0</v>
      </c>
    </row>
    <row r="90" spans="1:13" ht="16" thickBot="1" x14ac:dyDescent="0.4">
      <c r="A90" s="1003">
        <v>13</v>
      </c>
      <c r="B90" s="552">
        <v>0</v>
      </c>
      <c r="C90" s="552">
        <v>0</v>
      </c>
      <c r="D90" s="552">
        <v>8.6</v>
      </c>
      <c r="E90" s="552">
        <v>16.399999999999999</v>
      </c>
      <c r="F90" s="552">
        <v>0</v>
      </c>
      <c r="G90" s="552">
        <v>0</v>
      </c>
      <c r="H90" s="552">
        <v>0.2</v>
      </c>
      <c r="I90" s="552">
        <v>25.7</v>
      </c>
      <c r="J90" s="552">
        <v>0</v>
      </c>
      <c r="K90" s="552">
        <v>0</v>
      </c>
      <c r="L90" s="552">
        <v>0</v>
      </c>
      <c r="M90" s="1018">
        <v>0</v>
      </c>
    </row>
    <row r="91" spans="1:13" ht="16" thickBot="1" x14ac:dyDescent="0.4">
      <c r="A91" s="1003">
        <v>14</v>
      </c>
      <c r="B91" s="552">
        <v>0</v>
      </c>
      <c r="C91" s="552">
        <v>0</v>
      </c>
      <c r="D91" s="552">
        <v>3.8</v>
      </c>
      <c r="E91" s="552">
        <v>17</v>
      </c>
      <c r="F91" s="552">
        <v>0</v>
      </c>
      <c r="G91" s="552">
        <v>0</v>
      </c>
      <c r="H91" s="552">
        <v>0</v>
      </c>
      <c r="I91" s="552">
        <v>0</v>
      </c>
      <c r="J91" s="552">
        <v>0</v>
      </c>
      <c r="K91" s="552">
        <v>3.9</v>
      </c>
      <c r="L91" s="552">
        <v>0</v>
      </c>
      <c r="M91" s="1018">
        <v>0</v>
      </c>
    </row>
    <row r="92" spans="1:13" ht="16" thickBot="1" x14ac:dyDescent="0.4">
      <c r="A92" s="1003">
        <v>15</v>
      </c>
      <c r="B92" s="552">
        <v>0</v>
      </c>
      <c r="C92" s="552">
        <v>0</v>
      </c>
      <c r="D92" s="552">
        <v>0</v>
      </c>
      <c r="E92" s="552">
        <v>0</v>
      </c>
      <c r="F92" s="552">
        <v>0</v>
      </c>
      <c r="G92" s="552">
        <v>0</v>
      </c>
      <c r="H92" s="552">
        <v>6.6</v>
      </c>
      <c r="I92" s="552">
        <v>0</v>
      </c>
      <c r="J92" s="552">
        <v>0</v>
      </c>
      <c r="K92" s="552">
        <v>13.2</v>
      </c>
      <c r="L92" s="552">
        <v>0</v>
      </c>
      <c r="M92" s="1018">
        <v>0</v>
      </c>
    </row>
    <row r="93" spans="1:13" ht="16" thickBot="1" x14ac:dyDescent="0.4">
      <c r="A93" s="1003">
        <v>16</v>
      </c>
      <c r="B93" s="552">
        <v>0</v>
      </c>
      <c r="C93" s="552">
        <v>0</v>
      </c>
      <c r="D93" s="552">
        <v>0</v>
      </c>
      <c r="E93" s="552">
        <v>0</v>
      </c>
      <c r="F93" s="552">
        <v>18</v>
      </c>
      <c r="G93" s="552">
        <v>0</v>
      </c>
      <c r="H93" s="552">
        <v>0.6</v>
      </c>
      <c r="I93" s="552">
        <v>1.4</v>
      </c>
      <c r="J93" s="552">
        <v>0</v>
      </c>
      <c r="K93" s="552">
        <v>0</v>
      </c>
      <c r="L93" s="552">
        <v>0</v>
      </c>
      <c r="M93" s="1018">
        <v>0</v>
      </c>
    </row>
    <row r="94" spans="1:13" ht="16" thickBot="1" x14ac:dyDescent="0.4">
      <c r="A94" s="1011">
        <v>17</v>
      </c>
      <c r="B94" s="552">
        <v>0</v>
      </c>
      <c r="C94" s="552">
        <v>0</v>
      </c>
      <c r="D94" s="552">
        <v>0</v>
      </c>
      <c r="E94" s="552">
        <v>0</v>
      </c>
      <c r="F94" s="552">
        <v>2.4</v>
      </c>
      <c r="G94" s="552">
        <v>3.5</v>
      </c>
      <c r="H94" s="552">
        <v>0</v>
      </c>
      <c r="I94" s="552">
        <v>0</v>
      </c>
      <c r="J94" s="552">
        <v>0</v>
      </c>
      <c r="K94" s="552">
        <v>0</v>
      </c>
      <c r="L94" s="552">
        <v>9</v>
      </c>
      <c r="M94" s="1018">
        <v>0</v>
      </c>
    </row>
    <row r="95" spans="1:13" ht="16" thickBot="1" x14ac:dyDescent="0.4">
      <c r="A95" s="1003">
        <v>18</v>
      </c>
      <c r="B95" s="552">
        <v>0</v>
      </c>
      <c r="C95" s="552">
        <v>0</v>
      </c>
      <c r="D95" s="552">
        <v>0</v>
      </c>
      <c r="E95" s="552">
        <v>0</v>
      </c>
      <c r="F95" s="552">
        <v>0</v>
      </c>
      <c r="G95" s="552">
        <v>0</v>
      </c>
      <c r="H95" s="552">
        <v>0</v>
      </c>
      <c r="I95" s="552">
        <v>0</v>
      </c>
      <c r="J95" s="552">
        <v>10.3</v>
      </c>
      <c r="K95" s="552">
        <v>0</v>
      </c>
      <c r="L95" s="552">
        <v>0</v>
      </c>
      <c r="M95" s="1018">
        <v>1.8</v>
      </c>
    </row>
    <row r="96" spans="1:13" ht="16" thickBot="1" x14ac:dyDescent="0.4">
      <c r="A96" s="1003">
        <v>19</v>
      </c>
      <c r="B96" s="552">
        <v>0</v>
      </c>
      <c r="C96" s="552">
        <v>0</v>
      </c>
      <c r="D96" s="552">
        <v>2.5</v>
      </c>
      <c r="E96" s="552">
        <v>5.5</v>
      </c>
      <c r="F96" s="552">
        <v>8.1</v>
      </c>
      <c r="G96" s="552">
        <v>0</v>
      </c>
      <c r="H96" s="552">
        <v>0</v>
      </c>
      <c r="I96" s="552">
        <v>0</v>
      </c>
      <c r="J96" s="552">
        <v>2.4</v>
      </c>
      <c r="K96" s="552">
        <v>2.9</v>
      </c>
      <c r="L96" s="552">
        <v>0</v>
      </c>
      <c r="M96" s="1018">
        <v>0</v>
      </c>
    </row>
    <row r="97" spans="1:14" ht="16" thickBot="1" x14ac:dyDescent="0.4">
      <c r="A97" s="1003">
        <v>20</v>
      </c>
      <c r="B97" s="552">
        <v>0</v>
      </c>
      <c r="C97" s="552">
        <v>0</v>
      </c>
      <c r="D97" s="552">
        <v>0</v>
      </c>
      <c r="E97" s="552">
        <v>0</v>
      </c>
      <c r="F97" s="552">
        <v>15.8</v>
      </c>
      <c r="G97" s="552">
        <v>13</v>
      </c>
      <c r="H97" s="552">
        <v>0</v>
      </c>
      <c r="I97" s="552">
        <v>0</v>
      </c>
      <c r="J97" s="552">
        <v>0</v>
      </c>
      <c r="K97" s="552">
        <v>14.3</v>
      </c>
      <c r="L97" s="552">
        <v>1.2</v>
      </c>
      <c r="M97" s="1018">
        <v>0</v>
      </c>
    </row>
    <row r="98" spans="1:14" ht="16" thickBot="1" x14ac:dyDescent="0.4">
      <c r="A98" s="1003">
        <v>21</v>
      </c>
      <c r="B98" s="552">
        <v>0</v>
      </c>
      <c r="C98" s="552">
        <v>0</v>
      </c>
      <c r="D98" s="552">
        <v>0</v>
      </c>
      <c r="E98" s="552">
        <v>0</v>
      </c>
      <c r="F98" s="552">
        <v>0</v>
      </c>
      <c r="G98" s="552">
        <v>7.9</v>
      </c>
      <c r="H98" s="552">
        <v>9</v>
      </c>
      <c r="I98" s="552">
        <v>0</v>
      </c>
      <c r="J98" s="552">
        <v>0</v>
      </c>
      <c r="K98" s="552">
        <v>0.5</v>
      </c>
      <c r="L98" s="552">
        <v>1.3</v>
      </c>
      <c r="M98" s="1018">
        <v>0</v>
      </c>
    </row>
    <row r="99" spans="1:14" ht="16" thickBot="1" x14ac:dyDescent="0.4">
      <c r="A99" s="1003">
        <v>22</v>
      </c>
      <c r="B99" s="552">
        <v>0</v>
      </c>
      <c r="C99" s="552">
        <v>0</v>
      </c>
      <c r="D99" s="552">
        <v>0</v>
      </c>
      <c r="E99" s="552">
        <v>0</v>
      </c>
      <c r="F99" s="552">
        <v>11.5</v>
      </c>
      <c r="G99" s="552">
        <v>0</v>
      </c>
      <c r="H99" s="552">
        <v>5.2</v>
      </c>
      <c r="I99" s="552">
        <v>0</v>
      </c>
      <c r="J99" s="552">
        <v>0</v>
      </c>
      <c r="K99" s="552">
        <v>3.8</v>
      </c>
      <c r="L99" s="552">
        <v>0</v>
      </c>
      <c r="M99" s="1018">
        <v>0</v>
      </c>
    </row>
    <row r="100" spans="1:14" ht="16" thickBot="1" x14ac:dyDescent="0.4">
      <c r="A100" s="1003">
        <v>23</v>
      </c>
      <c r="B100" s="552">
        <v>0</v>
      </c>
      <c r="C100" s="552">
        <v>0</v>
      </c>
      <c r="D100" s="552">
        <v>16.5</v>
      </c>
      <c r="E100" s="552">
        <v>0</v>
      </c>
      <c r="F100" s="552">
        <v>0</v>
      </c>
      <c r="G100" s="552">
        <v>0</v>
      </c>
      <c r="H100" s="552">
        <v>0</v>
      </c>
      <c r="I100" s="552">
        <v>0</v>
      </c>
      <c r="J100" s="552">
        <v>5.6</v>
      </c>
      <c r="K100" s="552">
        <v>14.8</v>
      </c>
      <c r="L100" s="552">
        <v>0</v>
      </c>
      <c r="M100" s="1018">
        <v>0</v>
      </c>
    </row>
    <row r="101" spans="1:14" ht="16" thickBot="1" x14ac:dyDescent="0.4">
      <c r="A101" s="1003">
        <v>24</v>
      </c>
      <c r="B101" s="552">
        <v>0</v>
      </c>
      <c r="C101" s="552">
        <v>0</v>
      </c>
      <c r="D101" s="552">
        <v>9.6999999999999993</v>
      </c>
      <c r="E101" s="552">
        <v>0</v>
      </c>
      <c r="F101" s="552">
        <v>0</v>
      </c>
      <c r="G101" s="552">
        <v>0</v>
      </c>
      <c r="H101" s="552">
        <v>10</v>
      </c>
      <c r="I101" s="552">
        <v>0</v>
      </c>
      <c r="J101" s="552">
        <v>0</v>
      </c>
      <c r="K101" s="552">
        <v>0</v>
      </c>
      <c r="L101" s="552">
        <v>0.5</v>
      </c>
      <c r="M101" s="1018">
        <v>0</v>
      </c>
    </row>
    <row r="102" spans="1:14" ht="16" thickBot="1" x14ac:dyDescent="0.4">
      <c r="A102" s="1003">
        <v>25</v>
      </c>
      <c r="B102" s="552">
        <v>0</v>
      </c>
      <c r="C102" s="552">
        <v>0</v>
      </c>
      <c r="D102" s="552">
        <v>21</v>
      </c>
      <c r="E102" s="552">
        <v>0</v>
      </c>
      <c r="F102" s="552">
        <v>0</v>
      </c>
      <c r="G102" s="552">
        <v>0</v>
      </c>
      <c r="H102" s="552">
        <v>0</v>
      </c>
      <c r="I102" s="552">
        <v>17.2</v>
      </c>
      <c r="J102" s="552">
        <v>0</v>
      </c>
      <c r="K102" s="552">
        <v>0</v>
      </c>
      <c r="L102" s="552">
        <v>0</v>
      </c>
      <c r="M102" s="1018">
        <v>0</v>
      </c>
    </row>
    <row r="103" spans="1:14" ht="16" thickBot="1" x14ac:dyDescent="0.4">
      <c r="A103" s="1003">
        <v>26</v>
      </c>
      <c r="B103" s="552">
        <v>0</v>
      </c>
      <c r="C103" s="552">
        <v>0</v>
      </c>
      <c r="D103" s="552">
        <v>22.4</v>
      </c>
      <c r="E103" s="552">
        <v>0</v>
      </c>
      <c r="F103" s="552">
        <v>2.5</v>
      </c>
      <c r="G103" s="552">
        <v>0</v>
      </c>
      <c r="H103" s="552">
        <v>2.6</v>
      </c>
      <c r="I103" s="552">
        <v>0.9</v>
      </c>
      <c r="J103" s="552">
        <v>0</v>
      </c>
      <c r="K103" s="552">
        <v>0</v>
      </c>
      <c r="L103" s="552">
        <v>0.5</v>
      </c>
      <c r="M103" s="1018">
        <v>0</v>
      </c>
    </row>
    <row r="104" spans="1:14" ht="16" thickBot="1" x14ac:dyDescent="0.4">
      <c r="A104" s="1012">
        <v>27</v>
      </c>
      <c r="B104" s="552">
        <v>0</v>
      </c>
      <c r="C104" s="552">
        <v>0</v>
      </c>
      <c r="D104" s="552">
        <v>4</v>
      </c>
      <c r="E104" s="552">
        <v>0</v>
      </c>
      <c r="F104" s="552">
        <v>0</v>
      </c>
      <c r="G104" s="552">
        <v>0</v>
      </c>
      <c r="H104" s="552">
        <v>0.6</v>
      </c>
      <c r="I104" s="552">
        <v>0</v>
      </c>
      <c r="J104" s="552">
        <v>0</v>
      </c>
      <c r="K104" s="552">
        <v>0</v>
      </c>
      <c r="L104" s="552">
        <v>4.2</v>
      </c>
      <c r="M104" s="1018">
        <v>0</v>
      </c>
    </row>
    <row r="105" spans="1:14" ht="16" thickBot="1" x14ac:dyDescent="0.4">
      <c r="A105" s="1013">
        <v>28</v>
      </c>
      <c r="B105" s="552">
        <v>0</v>
      </c>
      <c r="C105" s="1020">
        <v>0</v>
      </c>
      <c r="D105" s="552">
        <v>22.5</v>
      </c>
      <c r="E105" s="552">
        <v>0</v>
      </c>
      <c r="F105" s="552">
        <v>0</v>
      </c>
      <c r="G105" s="552">
        <v>0</v>
      </c>
      <c r="H105" s="552">
        <v>0</v>
      </c>
      <c r="I105" s="552">
        <v>0</v>
      </c>
      <c r="J105" s="552">
        <v>4.5</v>
      </c>
      <c r="K105" s="552">
        <v>11.1</v>
      </c>
      <c r="L105" s="552">
        <v>3.7</v>
      </c>
      <c r="M105" s="1018">
        <v>0</v>
      </c>
    </row>
    <row r="106" spans="1:14" ht="16" thickBot="1" x14ac:dyDescent="0.4">
      <c r="A106" s="1013">
        <v>29</v>
      </c>
      <c r="B106" s="1021">
        <v>0</v>
      </c>
      <c r="C106" s="344"/>
      <c r="D106" s="1022">
        <v>3.2</v>
      </c>
      <c r="E106" s="552">
        <v>8.4</v>
      </c>
      <c r="F106" s="552">
        <v>0</v>
      </c>
      <c r="G106" s="552">
        <v>0</v>
      </c>
      <c r="H106" s="552">
        <v>0</v>
      </c>
      <c r="I106" s="552">
        <v>4.7</v>
      </c>
      <c r="J106" s="552">
        <v>18.5</v>
      </c>
      <c r="K106" s="552">
        <v>0</v>
      </c>
      <c r="L106" s="552">
        <v>0</v>
      </c>
      <c r="M106" s="1018">
        <v>0</v>
      </c>
    </row>
    <row r="107" spans="1:14" ht="16" thickBot="1" x14ac:dyDescent="0.4">
      <c r="A107" s="1013">
        <v>30</v>
      </c>
      <c r="B107" s="1021" t="s">
        <v>307</v>
      </c>
      <c r="C107" s="344"/>
      <c r="D107" s="1022">
        <v>0</v>
      </c>
      <c r="E107" s="552">
        <v>31.8</v>
      </c>
      <c r="F107" s="552">
        <v>0</v>
      </c>
      <c r="G107" s="552">
        <v>0</v>
      </c>
      <c r="H107" s="552">
        <v>0</v>
      </c>
      <c r="I107" s="552">
        <v>0</v>
      </c>
      <c r="J107" s="552">
        <v>0.4</v>
      </c>
      <c r="K107" s="552">
        <v>0</v>
      </c>
      <c r="L107" s="552">
        <v>13.7</v>
      </c>
      <c r="M107" s="1018">
        <v>0</v>
      </c>
    </row>
    <row r="108" spans="1:14" ht="15.5" x14ac:dyDescent="0.35">
      <c r="A108" s="169">
        <v>31</v>
      </c>
      <c r="B108" s="1021">
        <v>0</v>
      </c>
      <c r="C108" s="344"/>
      <c r="D108" s="1022">
        <v>0</v>
      </c>
      <c r="E108" s="1023">
        <v>0</v>
      </c>
      <c r="F108" s="552">
        <v>0</v>
      </c>
      <c r="G108" s="1023">
        <v>0</v>
      </c>
      <c r="H108" s="552">
        <v>0</v>
      </c>
      <c r="I108" s="552">
        <v>15.6</v>
      </c>
      <c r="J108" s="1023"/>
      <c r="K108" s="552">
        <v>0</v>
      </c>
      <c r="L108" s="1023">
        <v>0</v>
      </c>
      <c r="M108" s="1018">
        <v>0</v>
      </c>
    </row>
    <row r="109" spans="1:14" x14ac:dyDescent="0.35">
      <c r="A109" s="326"/>
      <c r="B109" s="554">
        <f>SUM(B78:B108)</f>
        <v>1</v>
      </c>
      <c r="C109" s="554">
        <f>SUM(C78:C108)</f>
        <v>4</v>
      </c>
      <c r="D109" s="554">
        <f t="shared" ref="D109:M109" si="2">SUM(D78:D108)</f>
        <v>131.29999999999998</v>
      </c>
      <c r="E109" s="554">
        <f t="shared" si="2"/>
        <v>137.4</v>
      </c>
      <c r="F109" s="554">
        <f t="shared" si="2"/>
        <v>173</v>
      </c>
      <c r="G109" s="554">
        <f t="shared" si="2"/>
        <v>36.9</v>
      </c>
      <c r="H109" s="554">
        <f t="shared" si="2"/>
        <v>58.2</v>
      </c>
      <c r="I109" s="554">
        <f t="shared" si="2"/>
        <v>75.2</v>
      </c>
      <c r="J109" s="554">
        <f t="shared" si="2"/>
        <v>45.6</v>
      </c>
      <c r="K109" s="554">
        <f t="shared" si="2"/>
        <v>107.8</v>
      </c>
      <c r="L109" s="554">
        <f t="shared" si="2"/>
        <v>44.2</v>
      </c>
      <c r="M109" s="554">
        <f t="shared" si="2"/>
        <v>7.8999999999999995</v>
      </c>
      <c r="N109" s="539">
        <f>SUM(B109:M109)</f>
        <v>822.5</v>
      </c>
    </row>
    <row r="111" spans="1:14" ht="23.5" x14ac:dyDescent="0.55000000000000004">
      <c r="D111" s="1024"/>
      <c r="E111" s="1024"/>
    </row>
    <row r="112" spans="1:14" ht="23.5" x14ac:dyDescent="0.55000000000000004">
      <c r="D112" s="1017" t="s">
        <v>513</v>
      </c>
      <c r="E112" s="1017"/>
      <c r="F112" s="360"/>
      <c r="G112" s="360"/>
    </row>
    <row r="113" spans="1:13" ht="15.5" x14ac:dyDescent="0.35">
      <c r="A113" s="1650" t="s">
        <v>505</v>
      </c>
      <c r="B113" s="547" t="s">
        <v>252</v>
      </c>
      <c r="C113" s="547" t="s">
        <v>252</v>
      </c>
      <c r="D113" s="547" t="s">
        <v>252</v>
      </c>
      <c r="E113" s="547" t="s">
        <v>252</v>
      </c>
      <c r="F113" s="547" t="s">
        <v>252</v>
      </c>
      <c r="G113" s="547" t="s">
        <v>252</v>
      </c>
      <c r="H113" s="547" t="s">
        <v>252</v>
      </c>
      <c r="I113" s="547" t="s">
        <v>252</v>
      </c>
      <c r="J113" s="547" t="s">
        <v>252</v>
      </c>
      <c r="K113" s="547" t="s">
        <v>252</v>
      </c>
      <c r="L113" s="547" t="s">
        <v>252</v>
      </c>
      <c r="M113" s="547" t="s">
        <v>252</v>
      </c>
    </row>
    <row r="114" spans="1:13" x14ac:dyDescent="0.35">
      <c r="A114" s="1651"/>
      <c r="B114" s="548">
        <v>42005</v>
      </c>
      <c r="C114" s="549">
        <v>42036</v>
      </c>
      <c r="D114" s="550">
        <v>41699</v>
      </c>
      <c r="E114" s="550">
        <v>42095</v>
      </c>
      <c r="F114" s="550">
        <v>42125</v>
      </c>
      <c r="G114" s="550">
        <v>42156</v>
      </c>
      <c r="H114" s="550">
        <v>42186</v>
      </c>
      <c r="I114" s="550">
        <v>42217</v>
      </c>
      <c r="J114" s="550">
        <v>42248</v>
      </c>
      <c r="K114" s="550">
        <v>42278</v>
      </c>
      <c r="L114" s="580" t="s">
        <v>514</v>
      </c>
      <c r="M114" s="550">
        <v>42339</v>
      </c>
    </row>
    <row r="115" spans="1:13" ht="16" thickBot="1" x14ac:dyDescent="0.4">
      <c r="A115" s="1003">
        <v>1</v>
      </c>
      <c r="B115" s="552">
        <v>0</v>
      </c>
      <c r="C115" s="552">
        <v>0</v>
      </c>
      <c r="D115" s="552">
        <v>0</v>
      </c>
      <c r="E115" s="552">
        <v>0</v>
      </c>
      <c r="F115" s="552">
        <v>0</v>
      </c>
      <c r="G115" s="552">
        <v>0</v>
      </c>
      <c r="H115" s="1023">
        <v>1.2</v>
      </c>
      <c r="I115" s="1025">
        <v>9.4</v>
      </c>
      <c r="J115" s="1026">
        <v>0</v>
      </c>
      <c r="K115" s="552">
        <v>0</v>
      </c>
      <c r="L115" s="1027">
        <v>30</v>
      </c>
      <c r="M115" s="1028">
        <v>0</v>
      </c>
    </row>
    <row r="116" spans="1:13" ht="16" thickBot="1" x14ac:dyDescent="0.4">
      <c r="A116" s="1003">
        <v>2</v>
      </c>
      <c r="B116" s="552">
        <v>0</v>
      </c>
      <c r="C116" s="552">
        <v>0</v>
      </c>
      <c r="D116" s="552">
        <v>0</v>
      </c>
      <c r="E116" s="552">
        <v>15.2</v>
      </c>
      <c r="F116" s="552">
        <v>0</v>
      </c>
      <c r="G116" s="552">
        <v>0</v>
      </c>
      <c r="H116" s="1023">
        <v>0</v>
      </c>
      <c r="I116" s="1026">
        <v>22.2</v>
      </c>
      <c r="J116" s="1026">
        <v>0</v>
      </c>
      <c r="K116" s="1029">
        <v>7.2</v>
      </c>
      <c r="L116" s="1027">
        <v>1.4</v>
      </c>
      <c r="M116" s="1028">
        <v>0</v>
      </c>
    </row>
    <row r="117" spans="1:13" ht="16" thickBot="1" x14ac:dyDescent="0.4">
      <c r="A117" s="1003">
        <v>3</v>
      </c>
      <c r="B117" s="552">
        <v>0</v>
      </c>
      <c r="C117" s="552">
        <v>0</v>
      </c>
      <c r="D117" s="552">
        <v>0</v>
      </c>
      <c r="E117" s="552">
        <v>27.1</v>
      </c>
      <c r="F117" s="552">
        <v>4.8</v>
      </c>
      <c r="G117" s="552">
        <v>0</v>
      </c>
      <c r="H117" s="1023">
        <v>0</v>
      </c>
      <c r="I117" s="1025">
        <v>2.2999999999999998</v>
      </c>
      <c r="J117" s="1026">
        <v>0</v>
      </c>
      <c r="K117" s="1023">
        <v>0</v>
      </c>
      <c r="L117" s="1023">
        <v>0</v>
      </c>
      <c r="M117" s="1028">
        <v>0</v>
      </c>
    </row>
    <row r="118" spans="1:13" ht="16" thickBot="1" x14ac:dyDescent="0.4">
      <c r="A118" s="1003">
        <v>4</v>
      </c>
      <c r="B118" s="552">
        <v>0</v>
      </c>
      <c r="C118" s="552">
        <v>0</v>
      </c>
      <c r="D118" s="552">
        <v>0</v>
      </c>
      <c r="E118" s="552">
        <v>0</v>
      </c>
      <c r="F118" s="552">
        <v>3.5</v>
      </c>
      <c r="G118" s="552">
        <v>0</v>
      </c>
      <c r="H118" s="1023">
        <v>0</v>
      </c>
      <c r="I118" s="1026">
        <v>0</v>
      </c>
      <c r="J118" s="1025">
        <v>1.6</v>
      </c>
      <c r="K118" s="1029">
        <v>15.2</v>
      </c>
      <c r="L118" s="1023">
        <v>0</v>
      </c>
      <c r="M118" s="1028">
        <v>20</v>
      </c>
    </row>
    <row r="119" spans="1:13" ht="16" thickBot="1" x14ac:dyDescent="0.4">
      <c r="A119" s="1003">
        <v>5</v>
      </c>
      <c r="B119" s="552">
        <v>0</v>
      </c>
      <c r="C119" s="552">
        <v>0</v>
      </c>
      <c r="D119" s="552">
        <v>0</v>
      </c>
      <c r="E119" s="552">
        <v>0</v>
      </c>
      <c r="F119" s="552">
        <v>5.2</v>
      </c>
      <c r="G119" s="552">
        <v>0</v>
      </c>
      <c r="H119" s="1023">
        <v>0</v>
      </c>
      <c r="I119" s="1026">
        <v>0</v>
      </c>
      <c r="J119" s="1026">
        <v>0</v>
      </c>
      <c r="K119" s="1023">
        <v>0</v>
      </c>
      <c r="L119" s="1027">
        <v>6.5</v>
      </c>
      <c r="M119" s="1028">
        <v>0</v>
      </c>
    </row>
    <row r="120" spans="1:13" ht="16" thickBot="1" x14ac:dyDescent="0.4">
      <c r="A120" s="1003">
        <v>6</v>
      </c>
      <c r="B120" s="552">
        <v>0</v>
      </c>
      <c r="C120" s="552">
        <v>0</v>
      </c>
      <c r="D120" s="552">
        <v>0</v>
      </c>
      <c r="E120" s="552">
        <v>1.2</v>
      </c>
      <c r="F120" s="552">
        <v>0.4</v>
      </c>
      <c r="G120" s="552">
        <v>0</v>
      </c>
      <c r="H120" s="1023">
        <v>0</v>
      </c>
      <c r="I120" s="1026">
        <v>0</v>
      </c>
      <c r="J120" s="1026">
        <v>13.2</v>
      </c>
      <c r="K120" s="1023">
        <v>0</v>
      </c>
      <c r="L120" s="1023">
        <v>0</v>
      </c>
      <c r="M120" s="1028">
        <v>0</v>
      </c>
    </row>
    <row r="121" spans="1:13" ht="16" thickBot="1" x14ac:dyDescent="0.4">
      <c r="A121" s="1003">
        <v>7</v>
      </c>
      <c r="B121" s="552">
        <v>0</v>
      </c>
      <c r="C121" s="552">
        <v>0</v>
      </c>
      <c r="D121" s="552">
        <v>0</v>
      </c>
      <c r="E121" s="552">
        <v>0.8</v>
      </c>
      <c r="F121" s="552">
        <v>50.1</v>
      </c>
      <c r="G121" s="552">
        <v>0</v>
      </c>
      <c r="H121" s="1023">
        <v>0</v>
      </c>
      <c r="I121" s="1026">
        <v>0</v>
      </c>
      <c r="J121" s="1023">
        <v>0</v>
      </c>
      <c r="K121" s="1023">
        <v>0</v>
      </c>
      <c r="L121" s="1027">
        <v>4.7</v>
      </c>
      <c r="M121" s="1030">
        <v>21.1</v>
      </c>
    </row>
    <row r="122" spans="1:13" ht="16" thickBot="1" x14ac:dyDescent="0.4">
      <c r="A122" s="1003">
        <v>8</v>
      </c>
      <c r="B122" s="552">
        <v>0</v>
      </c>
      <c r="C122" s="552">
        <v>0</v>
      </c>
      <c r="D122" s="552">
        <v>0</v>
      </c>
      <c r="E122" s="552">
        <v>14.6</v>
      </c>
      <c r="F122" s="552">
        <v>0.6</v>
      </c>
      <c r="G122" s="552">
        <v>8</v>
      </c>
      <c r="H122" s="1023">
        <v>0</v>
      </c>
      <c r="I122" s="1026">
        <v>0</v>
      </c>
      <c r="J122" s="1023">
        <v>0</v>
      </c>
      <c r="K122" s="1023">
        <v>0</v>
      </c>
      <c r="L122" s="1027">
        <v>7</v>
      </c>
      <c r="M122" s="552">
        <v>0</v>
      </c>
    </row>
    <row r="123" spans="1:13" ht="16" thickBot="1" x14ac:dyDescent="0.4">
      <c r="A123" s="1003">
        <v>9</v>
      </c>
      <c r="B123" s="552">
        <v>0</v>
      </c>
      <c r="C123" s="552">
        <v>0</v>
      </c>
      <c r="D123" s="552">
        <v>0</v>
      </c>
      <c r="E123" s="552">
        <v>8.1999999999999993</v>
      </c>
      <c r="F123" s="552">
        <v>0.4</v>
      </c>
      <c r="G123" s="552">
        <v>4.0999999999999996</v>
      </c>
      <c r="H123" s="1023">
        <v>0</v>
      </c>
      <c r="I123" s="1026">
        <v>0.6</v>
      </c>
      <c r="J123" s="1023">
        <v>0</v>
      </c>
      <c r="K123" s="1023">
        <v>0</v>
      </c>
      <c r="L123" s="1023">
        <v>0</v>
      </c>
      <c r="M123" s="552">
        <v>0</v>
      </c>
    </row>
    <row r="124" spans="1:13" ht="16" thickBot="1" x14ac:dyDescent="0.4">
      <c r="A124" s="1003">
        <v>10</v>
      </c>
      <c r="B124" s="552">
        <v>0</v>
      </c>
      <c r="C124" s="552">
        <v>0</v>
      </c>
      <c r="D124" s="552">
        <v>0</v>
      </c>
      <c r="E124" s="552">
        <v>1.8</v>
      </c>
      <c r="F124" s="552">
        <v>0</v>
      </c>
      <c r="G124" s="552">
        <v>0</v>
      </c>
      <c r="H124" s="1023">
        <v>0</v>
      </c>
      <c r="I124" s="1026">
        <v>0</v>
      </c>
      <c r="J124" s="1023">
        <v>0</v>
      </c>
      <c r="K124" s="1031">
        <v>8.1999999999999993</v>
      </c>
      <c r="L124" s="1023">
        <v>0</v>
      </c>
      <c r="M124" s="552">
        <v>0</v>
      </c>
    </row>
    <row r="125" spans="1:13" ht="16" thickBot="1" x14ac:dyDescent="0.4">
      <c r="A125" s="1003">
        <v>11</v>
      </c>
      <c r="B125" s="552">
        <v>0</v>
      </c>
      <c r="C125" s="552">
        <v>0</v>
      </c>
      <c r="D125" s="552">
        <v>0</v>
      </c>
      <c r="E125" s="552">
        <v>3</v>
      </c>
      <c r="F125" s="552">
        <v>0</v>
      </c>
      <c r="G125" s="552">
        <v>2.6</v>
      </c>
      <c r="H125" s="1023">
        <v>0</v>
      </c>
      <c r="I125" s="1026">
        <v>0</v>
      </c>
      <c r="J125" s="1023">
        <v>0</v>
      </c>
      <c r="K125" s="552">
        <v>0</v>
      </c>
      <c r="L125" s="1027">
        <v>10.199999999999999</v>
      </c>
      <c r="M125" s="1030">
        <v>1.3</v>
      </c>
    </row>
    <row r="126" spans="1:13" ht="16" thickBot="1" x14ac:dyDescent="0.4">
      <c r="A126" s="1003">
        <v>12</v>
      </c>
      <c r="B126" s="552">
        <v>0</v>
      </c>
      <c r="C126" s="552">
        <v>0</v>
      </c>
      <c r="D126" s="552">
        <v>0</v>
      </c>
      <c r="E126" s="552">
        <v>10.7</v>
      </c>
      <c r="F126" s="552">
        <v>16.100000000000001</v>
      </c>
      <c r="G126" s="552">
        <v>0</v>
      </c>
      <c r="H126" s="1023">
        <v>0</v>
      </c>
      <c r="I126" s="1026">
        <v>0</v>
      </c>
      <c r="J126" s="1023">
        <v>0</v>
      </c>
      <c r="K126" s="1027">
        <v>2.5</v>
      </c>
      <c r="L126" s="1027">
        <v>2</v>
      </c>
      <c r="M126" s="552">
        <v>0</v>
      </c>
    </row>
    <row r="127" spans="1:13" ht="16" thickBot="1" x14ac:dyDescent="0.4">
      <c r="A127" s="1003">
        <v>13</v>
      </c>
      <c r="B127" s="552">
        <v>0</v>
      </c>
      <c r="C127" s="552">
        <v>0</v>
      </c>
      <c r="D127" s="552">
        <v>0</v>
      </c>
      <c r="E127" s="552">
        <v>0</v>
      </c>
      <c r="F127" s="552">
        <v>5</v>
      </c>
      <c r="G127" s="552">
        <v>2.6</v>
      </c>
      <c r="H127" s="1023">
        <v>0</v>
      </c>
      <c r="I127" s="1032">
        <v>0</v>
      </c>
      <c r="J127" s="1033">
        <v>0</v>
      </c>
      <c r="K127" s="552">
        <v>0</v>
      </c>
      <c r="L127" s="552">
        <v>0</v>
      </c>
      <c r="M127" s="552">
        <v>0</v>
      </c>
    </row>
    <row r="128" spans="1:13" ht="16" thickBot="1" x14ac:dyDescent="0.4">
      <c r="A128" s="1003">
        <v>14</v>
      </c>
      <c r="B128" s="552">
        <v>0</v>
      </c>
      <c r="C128" s="552">
        <v>0</v>
      </c>
      <c r="D128" s="552">
        <v>0</v>
      </c>
      <c r="E128" s="552">
        <v>1.4</v>
      </c>
      <c r="F128" s="552">
        <v>0</v>
      </c>
      <c r="G128" s="552">
        <v>0</v>
      </c>
      <c r="H128" s="1023">
        <v>0</v>
      </c>
      <c r="I128" s="1032">
        <v>0</v>
      </c>
      <c r="J128" s="1032">
        <v>0</v>
      </c>
      <c r="K128" s="1028">
        <v>7.2</v>
      </c>
      <c r="L128" s="552">
        <v>0</v>
      </c>
      <c r="M128" s="552">
        <v>0</v>
      </c>
    </row>
    <row r="129" spans="1:13" ht="16" thickBot="1" x14ac:dyDescent="0.4">
      <c r="A129" s="1003">
        <v>15</v>
      </c>
      <c r="B129" s="552">
        <v>0</v>
      </c>
      <c r="C129" s="552">
        <v>0</v>
      </c>
      <c r="D129" s="552">
        <v>0</v>
      </c>
      <c r="E129" s="552">
        <v>0</v>
      </c>
      <c r="F129" s="552">
        <v>0</v>
      </c>
      <c r="G129" s="552">
        <v>0</v>
      </c>
      <c r="H129" s="1023">
        <v>0</v>
      </c>
      <c r="I129" s="1032">
        <v>0</v>
      </c>
      <c r="J129" s="1032">
        <v>0</v>
      </c>
      <c r="K129" s="552">
        <v>0</v>
      </c>
      <c r="L129" s="552">
        <v>0</v>
      </c>
      <c r="M129" s="552">
        <v>0</v>
      </c>
    </row>
    <row r="130" spans="1:13" ht="16" thickBot="1" x14ac:dyDescent="0.4">
      <c r="A130" s="1003">
        <v>16</v>
      </c>
      <c r="B130" s="552">
        <v>0</v>
      </c>
      <c r="C130" s="552">
        <v>0</v>
      </c>
      <c r="D130" s="552">
        <v>0</v>
      </c>
      <c r="E130" s="552">
        <v>8.6</v>
      </c>
      <c r="F130" s="552">
        <v>0</v>
      </c>
      <c r="G130" s="552">
        <v>0</v>
      </c>
      <c r="H130" s="1023">
        <v>0</v>
      </c>
      <c r="I130" s="1032">
        <v>0</v>
      </c>
      <c r="J130" s="1032">
        <v>0</v>
      </c>
      <c r="K130" s="1028">
        <v>2.2000000000000002</v>
      </c>
      <c r="L130" s="552">
        <v>0</v>
      </c>
      <c r="M130" s="552">
        <v>0</v>
      </c>
    </row>
    <row r="131" spans="1:13" ht="16" thickBot="1" x14ac:dyDescent="0.4">
      <c r="A131" s="1011">
        <v>17</v>
      </c>
      <c r="B131" s="552">
        <v>0</v>
      </c>
      <c r="C131" s="552">
        <v>0</v>
      </c>
      <c r="D131" s="552">
        <v>0</v>
      </c>
      <c r="E131" s="552">
        <v>0</v>
      </c>
      <c r="F131" s="552">
        <v>0</v>
      </c>
      <c r="G131" s="552">
        <v>0</v>
      </c>
      <c r="H131" s="1023">
        <v>0</v>
      </c>
      <c r="I131" s="552">
        <v>0</v>
      </c>
      <c r="J131" s="1028">
        <v>4.3</v>
      </c>
      <c r="K131" s="1028">
        <v>5.2</v>
      </c>
      <c r="L131" s="552">
        <v>0</v>
      </c>
      <c r="M131" s="552">
        <v>0</v>
      </c>
    </row>
    <row r="132" spans="1:13" ht="16" thickBot="1" x14ac:dyDescent="0.4">
      <c r="A132" s="1003">
        <v>18</v>
      </c>
      <c r="B132" s="552">
        <v>0</v>
      </c>
      <c r="C132" s="552">
        <v>0</v>
      </c>
      <c r="D132" s="1034">
        <v>0</v>
      </c>
      <c r="E132" s="552">
        <v>0</v>
      </c>
      <c r="F132" s="552">
        <v>0</v>
      </c>
      <c r="G132" s="552">
        <v>5.8</v>
      </c>
      <c r="H132" s="1030">
        <v>7.4</v>
      </c>
      <c r="I132" s="1035">
        <v>1.5</v>
      </c>
      <c r="J132" s="1028">
        <v>5.6</v>
      </c>
      <c r="K132" s="1028">
        <v>36.200000000000003</v>
      </c>
      <c r="L132" s="1028">
        <v>5.7</v>
      </c>
      <c r="M132" s="552">
        <v>0</v>
      </c>
    </row>
    <row r="133" spans="1:13" ht="16" thickBot="1" x14ac:dyDescent="0.4">
      <c r="A133" s="1003">
        <v>19</v>
      </c>
      <c r="B133" s="552">
        <v>0</v>
      </c>
      <c r="C133" s="552">
        <v>0</v>
      </c>
      <c r="D133" s="1034">
        <v>0</v>
      </c>
      <c r="E133" s="552">
        <v>29.4</v>
      </c>
      <c r="F133" s="552">
        <v>0</v>
      </c>
      <c r="G133" s="552">
        <v>41.8</v>
      </c>
      <c r="H133" s="1023">
        <v>0</v>
      </c>
      <c r="I133" s="1023">
        <v>0</v>
      </c>
      <c r="J133" s="1026">
        <v>0</v>
      </c>
      <c r="K133" s="1023">
        <v>0</v>
      </c>
      <c r="L133" s="1023">
        <v>0</v>
      </c>
      <c r="M133" s="1030">
        <v>1.5</v>
      </c>
    </row>
    <row r="134" spans="1:13" ht="16" thickBot="1" x14ac:dyDescent="0.4">
      <c r="A134" s="1003">
        <v>20</v>
      </c>
      <c r="B134" s="552">
        <v>0</v>
      </c>
      <c r="C134" s="552">
        <v>0</v>
      </c>
      <c r="D134" s="552">
        <v>11</v>
      </c>
      <c r="E134" s="552">
        <v>0</v>
      </c>
      <c r="F134" s="552">
        <v>0</v>
      </c>
      <c r="G134" s="552">
        <v>0</v>
      </c>
      <c r="H134" s="1023">
        <v>0</v>
      </c>
      <c r="I134" s="1023">
        <v>0</v>
      </c>
      <c r="J134" s="1026">
        <v>0</v>
      </c>
      <c r="K134" s="1027">
        <v>10.199999999999999</v>
      </c>
      <c r="L134" s="1028">
        <v>3.3</v>
      </c>
      <c r="M134" s="552">
        <v>0</v>
      </c>
    </row>
    <row r="135" spans="1:13" ht="16" thickBot="1" x14ac:dyDescent="0.4">
      <c r="A135" s="1003">
        <v>21</v>
      </c>
      <c r="B135" s="552">
        <v>0</v>
      </c>
      <c r="C135" s="552">
        <v>0</v>
      </c>
      <c r="D135" s="552">
        <v>4.7</v>
      </c>
      <c r="E135" s="552">
        <v>0</v>
      </c>
      <c r="F135" s="552">
        <v>0</v>
      </c>
      <c r="G135" s="552">
        <v>1.3</v>
      </c>
      <c r="H135" s="1030">
        <v>2.5</v>
      </c>
      <c r="I135" s="1023">
        <v>0</v>
      </c>
      <c r="J135" s="1026">
        <v>0</v>
      </c>
      <c r="K135" s="1023">
        <v>0</v>
      </c>
      <c r="L135" s="1028">
        <v>7.7</v>
      </c>
      <c r="M135" s="552">
        <v>0</v>
      </c>
    </row>
    <row r="136" spans="1:13" ht="16" thickBot="1" x14ac:dyDescent="0.4">
      <c r="A136" s="1003">
        <v>22</v>
      </c>
      <c r="B136" s="552">
        <v>0</v>
      </c>
      <c r="C136" s="552">
        <v>1.1000000000000001</v>
      </c>
      <c r="D136" s="552">
        <v>0</v>
      </c>
      <c r="E136" s="552">
        <v>31.5</v>
      </c>
      <c r="F136" s="552">
        <v>0</v>
      </c>
      <c r="G136" s="552">
        <v>0</v>
      </c>
      <c r="H136" s="1023">
        <v>0</v>
      </c>
      <c r="I136" s="1023">
        <v>0</v>
      </c>
      <c r="J136" s="1026">
        <v>0</v>
      </c>
      <c r="K136" s="1027">
        <v>4.2</v>
      </c>
      <c r="L136" s="1023">
        <v>0</v>
      </c>
      <c r="M136" s="552">
        <v>0</v>
      </c>
    </row>
    <row r="137" spans="1:13" ht="16" thickBot="1" x14ac:dyDescent="0.4">
      <c r="A137" s="1003">
        <v>23</v>
      </c>
      <c r="B137" s="552">
        <v>0</v>
      </c>
      <c r="C137" s="552">
        <v>0</v>
      </c>
      <c r="D137" s="552">
        <v>0.5</v>
      </c>
      <c r="E137" s="552">
        <v>0</v>
      </c>
      <c r="F137" s="552">
        <v>42.1</v>
      </c>
      <c r="G137" s="552">
        <v>0</v>
      </c>
      <c r="H137" s="1030">
        <v>2.6</v>
      </c>
      <c r="I137" s="1023">
        <v>0</v>
      </c>
      <c r="J137" s="1029">
        <v>4.7</v>
      </c>
      <c r="K137" s="1023">
        <v>0</v>
      </c>
      <c r="L137" s="1023">
        <v>0</v>
      </c>
      <c r="M137" s="552">
        <v>0</v>
      </c>
    </row>
    <row r="138" spans="1:13" ht="16" thickBot="1" x14ac:dyDescent="0.4">
      <c r="A138" s="1003">
        <v>24</v>
      </c>
      <c r="B138" s="552">
        <v>0</v>
      </c>
      <c r="C138" s="552">
        <v>0</v>
      </c>
      <c r="D138" s="552">
        <v>0</v>
      </c>
      <c r="E138" s="552">
        <v>2.4</v>
      </c>
      <c r="F138" s="552">
        <v>0</v>
      </c>
      <c r="G138" s="552">
        <v>0</v>
      </c>
      <c r="H138" s="1023">
        <v>0</v>
      </c>
      <c r="I138" s="1023">
        <v>0</v>
      </c>
      <c r="J138" s="1029">
        <v>8.4</v>
      </c>
      <c r="K138" s="1027">
        <v>11.2</v>
      </c>
      <c r="L138" s="1023">
        <v>0</v>
      </c>
      <c r="M138" s="552">
        <v>0</v>
      </c>
    </row>
    <row r="139" spans="1:13" ht="16" thickBot="1" x14ac:dyDescent="0.4">
      <c r="A139" s="1003">
        <v>25</v>
      </c>
      <c r="B139" s="552">
        <v>0</v>
      </c>
      <c r="C139" s="552">
        <v>0</v>
      </c>
      <c r="D139" s="552">
        <v>0</v>
      </c>
      <c r="E139" s="552">
        <v>0</v>
      </c>
      <c r="F139" s="552">
        <v>19.2</v>
      </c>
      <c r="G139" s="552">
        <v>0</v>
      </c>
      <c r="H139" s="1023">
        <v>0</v>
      </c>
      <c r="I139" s="1023">
        <v>0</v>
      </c>
      <c r="J139" s="1026">
        <v>0</v>
      </c>
      <c r="K139" s="1027">
        <v>32.1</v>
      </c>
      <c r="L139" s="1023">
        <v>0</v>
      </c>
      <c r="M139" s="552">
        <v>0</v>
      </c>
    </row>
    <row r="140" spans="1:13" ht="16" thickBot="1" x14ac:dyDescent="0.4">
      <c r="A140" s="1003">
        <v>26</v>
      </c>
      <c r="B140" s="552">
        <v>0</v>
      </c>
      <c r="C140" s="552">
        <v>1.6</v>
      </c>
      <c r="D140" s="552">
        <v>0</v>
      </c>
      <c r="E140" s="552">
        <v>54</v>
      </c>
      <c r="F140" s="552">
        <v>0</v>
      </c>
      <c r="G140" s="552">
        <v>2</v>
      </c>
      <c r="H140" s="1023">
        <v>0</v>
      </c>
      <c r="I140" s="1023">
        <v>0</v>
      </c>
      <c r="J140" s="1026">
        <v>0</v>
      </c>
      <c r="K140" s="1027">
        <v>3.7</v>
      </c>
      <c r="L140" s="1023">
        <v>0</v>
      </c>
      <c r="M140" s="552">
        <v>0</v>
      </c>
    </row>
    <row r="141" spans="1:13" ht="16" thickBot="1" x14ac:dyDescent="0.4">
      <c r="A141" s="1012">
        <v>27</v>
      </c>
      <c r="B141" s="552">
        <v>0</v>
      </c>
      <c r="C141" s="552">
        <v>0.8</v>
      </c>
      <c r="D141" s="552">
        <v>0</v>
      </c>
      <c r="E141" s="552">
        <v>0</v>
      </c>
      <c r="F141" s="552">
        <v>1.2</v>
      </c>
      <c r="G141" s="552">
        <v>1.8</v>
      </c>
      <c r="H141" s="1023">
        <v>0</v>
      </c>
      <c r="I141" s="1023">
        <v>0</v>
      </c>
      <c r="J141" s="1029">
        <v>3.6</v>
      </c>
      <c r="K141" s="1023">
        <v>0</v>
      </c>
      <c r="L141" s="1028">
        <v>2.1</v>
      </c>
      <c r="M141" s="552">
        <v>10.4</v>
      </c>
    </row>
    <row r="142" spans="1:13" ht="16" thickBot="1" x14ac:dyDescent="0.4">
      <c r="A142" s="1013">
        <v>28</v>
      </c>
      <c r="B142" s="552">
        <v>0</v>
      </c>
      <c r="C142" s="1020">
        <v>0</v>
      </c>
      <c r="D142" s="552">
        <v>9.4</v>
      </c>
      <c r="E142" s="552">
        <v>1.2</v>
      </c>
      <c r="F142" s="552">
        <v>0</v>
      </c>
      <c r="G142" s="552">
        <v>0</v>
      </c>
      <c r="H142" s="1036">
        <v>33.200000000000003</v>
      </c>
      <c r="I142" s="1023">
        <v>0</v>
      </c>
      <c r="J142" s="1023">
        <v>0</v>
      </c>
      <c r="K142" s="1023">
        <v>0</v>
      </c>
      <c r="L142" s="1028">
        <v>45.5</v>
      </c>
      <c r="M142" s="552">
        <v>0</v>
      </c>
    </row>
    <row r="143" spans="1:13" ht="16" thickBot="1" x14ac:dyDescent="0.4">
      <c r="A143" s="1013">
        <v>29</v>
      </c>
      <c r="B143" s="1021">
        <v>0</v>
      </c>
      <c r="C143" s="1037"/>
      <c r="D143" s="1022">
        <v>3.3</v>
      </c>
      <c r="E143" s="552">
        <v>0</v>
      </c>
      <c r="F143" s="552">
        <v>0.5</v>
      </c>
      <c r="G143" s="552">
        <v>0</v>
      </c>
      <c r="H143" s="1038">
        <v>0</v>
      </c>
      <c r="I143" s="1023">
        <v>0</v>
      </c>
      <c r="J143" s="1023">
        <v>0</v>
      </c>
      <c r="K143" s="1023">
        <v>0</v>
      </c>
      <c r="L143" s="1028">
        <v>28.2</v>
      </c>
      <c r="M143" s="552">
        <v>0</v>
      </c>
    </row>
    <row r="144" spans="1:13" ht="16" thickBot="1" x14ac:dyDescent="0.4">
      <c r="A144" s="1013">
        <v>30</v>
      </c>
      <c r="B144" s="1021">
        <v>0</v>
      </c>
      <c r="C144" s="1037"/>
      <c r="D144" s="1022">
        <v>8.8000000000000007</v>
      </c>
      <c r="E144" s="552">
        <v>0</v>
      </c>
      <c r="F144" s="552">
        <v>0</v>
      </c>
      <c r="G144" s="552">
        <v>0</v>
      </c>
      <c r="H144" s="1036" t="s">
        <v>164</v>
      </c>
      <c r="I144" s="1023">
        <v>0</v>
      </c>
      <c r="J144" s="1023">
        <v>0</v>
      </c>
      <c r="K144" s="1027">
        <v>15.2</v>
      </c>
      <c r="L144" s="1028">
        <v>18.3</v>
      </c>
      <c r="M144" s="552">
        <v>0</v>
      </c>
    </row>
    <row r="145" spans="1:14" ht="15.5" x14ac:dyDescent="0.35">
      <c r="A145" s="169">
        <v>31</v>
      </c>
      <c r="B145" s="1021">
        <v>0</v>
      </c>
      <c r="C145" s="1037"/>
      <c r="D145" s="1022">
        <v>18.3</v>
      </c>
      <c r="E145" s="344"/>
      <c r="F145" s="552">
        <v>0</v>
      </c>
      <c r="G145" s="344"/>
      <c r="H145" s="1036">
        <v>13.5</v>
      </c>
      <c r="I145" s="1025">
        <v>7.5</v>
      </c>
      <c r="J145" s="1023">
        <v>0</v>
      </c>
      <c r="K145" s="1027">
        <v>9.6</v>
      </c>
      <c r="L145" s="1023">
        <v>0</v>
      </c>
      <c r="M145" s="552">
        <v>0</v>
      </c>
    </row>
    <row r="146" spans="1:14" x14ac:dyDescent="0.35">
      <c r="B146" s="554">
        <f>SUM(B115:B145)</f>
        <v>0</v>
      </c>
      <c r="C146" s="554">
        <f>SUM(C115:C145)</f>
        <v>3.5</v>
      </c>
      <c r="D146" s="554">
        <f t="shared" ref="D146:M146" si="3">SUM(D115:D145)</f>
        <v>56</v>
      </c>
      <c r="E146" s="554">
        <f t="shared" si="3"/>
        <v>211.1</v>
      </c>
      <c r="F146" s="554">
        <f t="shared" si="3"/>
        <v>149.09999999999997</v>
      </c>
      <c r="G146" s="554">
        <f t="shared" si="3"/>
        <v>70</v>
      </c>
      <c r="H146" s="554">
        <f t="shared" si="3"/>
        <v>60.400000000000006</v>
      </c>
      <c r="I146" s="554">
        <f t="shared" si="3"/>
        <v>43.5</v>
      </c>
      <c r="J146" s="554">
        <f t="shared" si="3"/>
        <v>41.4</v>
      </c>
      <c r="K146" s="554">
        <f t="shared" si="3"/>
        <v>170.1</v>
      </c>
      <c r="L146" s="554">
        <f t="shared" si="3"/>
        <v>172.6</v>
      </c>
      <c r="M146" s="554">
        <f t="shared" si="3"/>
        <v>54.3</v>
      </c>
      <c r="N146" s="539">
        <f>SUM(B146:M146)</f>
        <v>1032</v>
      </c>
    </row>
    <row r="147" spans="1:14" x14ac:dyDescent="0.35">
      <c r="B147" s="539"/>
      <c r="C147" s="539"/>
      <c r="D147" s="539"/>
      <c r="E147" s="539"/>
      <c r="F147" s="539"/>
      <c r="G147" s="539"/>
      <c r="H147" s="539"/>
      <c r="I147" s="539"/>
      <c r="J147" s="539"/>
      <c r="K147" s="539"/>
      <c r="L147" s="539"/>
      <c r="M147" s="539"/>
    </row>
    <row r="148" spans="1:14" x14ac:dyDescent="0.35">
      <c r="B148" s="539"/>
      <c r="C148" s="539"/>
      <c r="D148" s="539"/>
      <c r="E148" s="539"/>
      <c r="F148" s="539"/>
      <c r="G148" s="539"/>
      <c r="H148" s="539"/>
      <c r="I148" s="539"/>
      <c r="J148" s="539"/>
      <c r="K148" s="539"/>
      <c r="L148" s="539"/>
      <c r="M148" s="539"/>
    </row>
    <row r="149" spans="1:14" ht="23.5" x14ac:dyDescent="0.55000000000000004">
      <c r="C149" s="360"/>
      <c r="D149" s="1017" t="s">
        <v>515</v>
      </c>
      <c r="E149" s="1017"/>
      <c r="F149" s="360"/>
      <c r="G149" s="360"/>
      <c r="H149" s="360"/>
    </row>
    <row r="150" spans="1:14" ht="15.5" x14ac:dyDescent="0.35">
      <c r="A150" s="1650" t="s">
        <v>505</v>
      </c>
      <c r="B150" s="547" t="s">
        <v>252</v>
      </c>
      <c r="C150" s="547" t="s">
        <v>252</v>
      </c>
      <c r="D150" s="547" t="s">
        <v>252</v>
      </c>
      <c r="E150" s="547" t="s">
        <v>252</v>
      </c>
      <c r="F150" s="547" t="s">
        <v>252</v>
      </c>
      <c r="G150" s="547" t="s">
        <v>252</v>
      </c>
      <c r="H150" s="547" t="s">
        <v>252</v>
      </c>
      <c r="I150" s="547" t="s">
        <v>252</v>
      </c>
      <c r="J150" s="547" t="s">
        <v>252</v>
      </c>
      <c r="K150" s="547" t="s">
        <v>252</v>
      </c>
      <c r="L150" s="547" t="s">
        <v>252</v>
      </c>
      <c r="M150" s="547" t="s">
        <v>252</v>
      </c>
    </row>
    <row r="151" spans="1:14" x14ac:dyDescent="0.35">
      <c r="A151" s="1651"/>
      <c r="B151" s="548">
        <v>42370</v>
      </c>
      <c r="C151" s="549">
        <v>42401</v>
      </c>
      <c r="D151" s="550">
        <v>42430</v>
      </c>
      <c r="E151" s="550">
        <v>42461</v>
      </c>
      <c r="F151" s="550">
        <v>42491</v>
      </c>
      <c r="G151" s="550">
        <v>42522</v>
      </c>
      <c r="H151" s="550">
        <v>42552</v>
      </c>
      <c r="I151" s="550">
        <v>42583</v>
      </c>
      <c r="J151" s="550">
        <v>42614</v>
      </c>
      <c r="K151" s="550">
        <v>42644</v>
      </c>
      <c r="L151" s="550">
        <v>42675</v>
      </c>
      <c r="M151" s="550">
        <v>42705</v>
      </c>
    </row>
    <row r="152" spans="1:14" ht="16" thickBot="1" x14ac:dyDescent="0.4">
      <c r="A152" s="1003">
        <v>1</v>
      </c>
      <c r="B152" s="552">
        <v>0</v>
      </c>
      <c r="C152" s="552">
        <v>0</v>
      </c>
      <c r="D152" s="552">
        <v>0</v>
      </c>
      <c r="E152" s="1039">
        <v>50.4</v>
      </c>
      <c r="F152" s="1039">
        <v>18</v>
      </c>
      <c r="G152" s="1039">
        <v>0</v>
      </c>
      <c r="H152" s="1040">
        <v>6.6</v>
      </c>
      <c r="I152" s="1039">
        <v>0</v>
      </c>
      <c r="J152" s="1039">
        <v>0</v>
      </c>
      <c r="K152" s="1023">
        <v>0</v>
      </c>
      <c r="L152" s="1041">
        <v>0</v>
      </c>
      <c r="M152" s="1041">
        <v>0</v>
      </c>
    </row>
    <row r="153" spans="1:14" ht="16" thickBot="1" x14ac:dyDescent="0.4">
      <c r="A153" s="1003">
        <v>2</v>
      </c>
      <c r="B153" s="552">
        <v>0</v>
      </c>
      <c r="C153" s="552">
        <v>0</v>
      </c>
      <c r="D153" s="552">
        <v>0</v>
      </c>
      <c r="E153" s="552">
        <v>55.7</v>
      </c>
      <c r="F153" s="1039">
        <v>2.8</v>
      </c>
      <c r="G153" s="1039">
        <v>0</v>
      </c>
      <c r="H153" s="1023">
        <v>0</v>
      </c>
      <c r="I153" s="1039">
        <v>0</v>
      </c>
      <c r="J153" s="1039">
        <v>0</v>
      </c>
      <c r="K153" s="1023">
        <v>0</v>
      </c>
      <c r="L153" s="1041">
        <v>0</v>
      </c>
      <c r="M153" s="1041">
        <v>11</v>
      </c>
    </row>
    <row r="154" spans="1:14" ht="16" thickBot="1" x14ac:dyDescent="0.4">
      <c r="A154" s="1003">
        <v>3</v>
      </c>
      <c r="B154" s="552">
        <v>0</v>
      </c>
      <c r="C154" s="552">
        <v>0</v>
      </c>
      <c r="D154" s="552">
        <v>0</v>
      </c>
      <c r="E154" s="552">
        <v>0</v>
      </c>
      <c r="F154" s="1039">
        <v>0</v>
      </c>
      <c r="G154" s="1039">
        <v>0</v>
      </c>
      <c r="H154" s="1040">
        <v>3.4</v>
      </c>
      <c r="I154" s="1039">
        <v>0</v>
      </c>
      <c r="J154" s="1039">
        <v>0</v>
      </c>
      <c r="K154" s="1041">
        <v>18.5</v>
      </c>
      <c r="L154" s="1041">
        <v>0</v>
      </c>
      <c r="M154" s="1041">
        <v>5.2</v>
      </c>
    </row>
    <row r="155" spans="1:14" ht="16" thickBot="1" x14ac:dyDescent="0.4">
      <c r="A155" s="1003">
        <v>4</v>
      </c>
      <c r="B155" s="552">
        <v>3.5</v>
      </c>
      <c r="C155" s="552">
        <v>0</v>
      </c>
      <c r="D155" s="552">
        <v>0</v>
      </c>
      <c r="E155" s="1039">
        <v>55.4</v>
      </c>
      <c r="F155" s="1039">
        <v>0</v>
      </c>
      <c r="G155" s="1039">
        <v>0</v>
      </c>
      <c r="H155" s="1042">
        <v>6.5</v>
      </c>
      <c r="I155" s="1039">
        <v>0</v>
      </c>
      <c r="J155" s="1039">
        <v>0</v>
      </c>
      <c r="K155" s="1041">
        <v>0</v>
      </c>
      <c r="L155" s="1041">
        <v>0</v>
      </c>
      <c r="M155" s="1043">
        <v>0</v>
      </c>
    </row>
    <row r="156" spans="1:14" ht="16" thickBot="1" x14ac:dyDescent="0.4">
      <c r="A156" s="1003">
        <v>5</v>
      </c>
      <c r="B156" s="552">
        <v>0</v>
      </c>
      <c r="C156" s="552">
        <v>0</v>
      </c>
      <c r="D156" s="552">
        <v>0</v>
      </c>
      <c r="E156" s="1023">
        <v>0</v>
      </c>
      <c r="F156" s="1039">
        <v>0</v>
      </c>
      <c r="G156" s="1039">
        <v>0</v>
      </c>
      <c r="H156" s="1023">
        <v>0</v>
      </c>
      <c r="I156" s="1039">
        <v>0</v>
      </c>
      <c r="J156" s="1039" t="s">
        <v>263</v>
      </c>
      <c r="K156" s="1041">
        <v>0</v>
      </c>
      <c r="L156" s="1041">
        <v>0</v>
      </c>
      <c r="M156" s="1041">
        <v>0</v>
      </c>
    </row>
    <row r="157" spans="1:14" ht="16" thickBot="1" x14ac:dyDescent="0.4">
      <c r="A157" s="1003">
        <v>6</v>
      </c>
      <c r="B157" s="552">
        <v>0</v>
      </c>
      <c r="C157" s="552">
        <v>0</v>
      </c>
      <c r="D157" s="552">
        <v>0</v>
      </c>
      <c r="E157" s="1023">
        <v>0</v>
      </c>
      <c r="F157" s="1039">
        <v>21.5</v>
      </c>
      <c r="G157" s="1039">
        <v>0</v>
      </c>
      <c r="H157" s="1023">
        <v>0</v>
      </c>
      <c r="I157" s="1039">
        <v>3</v>
      </c>
      <c r="J157" s="1039">
        <v>0</v>
      </c>
      <c r="K157" s="1041">
        <v>0</v>
      </c>
      <c r="L157" s="1041">
        <v>0</v>
      </c>
      <c r="M157" s="1041">
        <v>0</v>
      </c>
    </row>
    <row r="158" spans="1:14" ht="16" thickBot="1" x14ac:dyDescent="0.4">
      <c r="A158" s="1003">
        <v>7</v>
      </c>
      <c r="B158" s="552">
        <v>0</v>
      </c>
      <c r="C158" s="552">
        <v>0</v>
      </c>
      <c r="D158" s="552">
        <v>37.200000000000003</v>
      </c>
      <c r="E158" s="1023">
        <v>0</v>
      </c>
      <c r="F158" s="1039">
        <v>0</v>
      </c>
      <c r="G158" s="1039">
        <v>0</v>
      </c>
      <c r="H158" s="1023">
        <v>0</v>
      </c>
      <c r="I158" s="1039">
        <v>0</v>
      </c>
      <c r="J158" s="1039">
        <v>0</v>
      </c>
      <c r="K158" s="1041">
        <v>0</v>
      </c>
      <c r="L158" s="1041">
        <v>0</v>
      </c>
      <c r="M158" s="1041">
        <v>0</v>
      </c>
    </row>
    <row r="159" spans="1:14" ht="16" thickBot="1" x14ac:dyDescent="0.4">
      <c r="A159" s="1003">
        <v>8</v>
      </c>
      <c r="B159" s="552">
        <v>0</v>
      </c>
      <c r="C159" s="552">
        <v>0</v>
      </c>
      <c r="D159" s="552">
        <v>2</v>
      </c>
      <c r="E159" s="1039">
        <v>8.8000000000000007</v>
      </c>
      <c r="F159" s="1039">
        <v>11.1</v>
      </c>
      <c r="G159" s="1039">
        <v>0</v>
      </c>
      <c r="H159" s="1040">
        <v>23.4</v>
      </c>
      <c r="I159" s="1039">
        <v>0</v>
      </c>
      <c r="J159" s="1039">
        <v>0</v>
      </c>
      <c r="K159" s="1041">
        <v>0</v>
      </c>
      <c r="L159" s="1041">
        <v>0</v>
      </c>
      <c r="M159" s="1041">
        <v>0</v>
      </c>
    </row>
    <row r="160" spans="1:14" ht="16" thickBot="1" x14ac:dyDescent="0.4">
      <c r="A160" s="1003">
        <v>9</v>
      </c>
      <c r="B160" s="552">
        <v>0</v>
      </c>
      <c r="C160" s="552">
        <v>0</v>
      </c>
      <c r="D160" s="552">
        <v>8.3000000000000007</v>
      </c>
      <c r="E160" s="1039">
        <v>12.4</v>
      </c>
      <c r="F160" s="1039">
        <v>0</v>
      </c>
      <c r="G160" s="1039">
        <v>0</v>
      </c>
      <c r="H160" s="1023">
        <v>0</v>
      </c>
      <c r="I160" s="1039">
        <v>0</v>
      </c>
      <c r="J160" s="1039">
        <v>0</v>
      </c>
      <c r="K160" s="1041">
        <v>0</v>
      </c>
      <c r="L160" s="1041">
        <v>0</v>
      </c>
      <c r="M160" s="1041">
        <v>0</v>
      </c>
    </row>
    <row r="161" spans="1:13" ht="16" thickBot="1" x14ac:dyDescent="0.4">
      <c r="A161" s="1003">
        <v>10</v>
      </c>
      <c r="B161" s="552">
        <v>0</v>
      </c>
      <c r="C161" s="552">
        <v>0</v>
      </c>
      <c r="D161" s="552">
        <v>0</v>
      </c>
      <c r="E161" s="1023">
        <v>0</v>
      </c>
      <c r="F161" s="1039">
        <v>0</v>
      </c>
      <c r="G161" s="1039">
        <v>0</v>
      </c>
      <c r="H161" s="1023">
        <v>0</v>
      </c>
      <c r="I161" s="1039">
        <v>0</v>
      </c>
      <c r="J161" s="1039">
        <v>0</v>
      </c>
      <c r="K161" s="1023">
        <v>0</v>
      </c>
      <c r="L161" s="1041">
        <v>0</v>
      </c>
      <c r="M161" s="1041">
        <v>0</v>
      </c>
    </row>
    <row r="162" spans="1:13" ht="16" thickBot="1" x14ac:dyDescent="0.4">
      <c r="A162" s="1003">
        <v>11</v>
      </c>
      <c r="B162" s="552">
        <v>0</v>
      </c>
      <c r="C162" s="552">
        <v>0</v>
      </c>
      <c r="D162" s="552">
        <v>0</v>
      </c>
      <c r="E162" s="1023">
        <v>0</v>
      </c>
      <c r="F162" s="1039">
        <v>14</v>
      </c>
      <c r="G162" s="1039">
        <v>0</v>
      </c>
      <c r="H162" s="1039">
        <v>0</v>
      </c>
      <c r="I162" s="1039">
        <v>0</v>
      </c>
      <c r="J162" s="1044">
        <v>0</v>
      </c>
      <c r="K162" s="1023">
        <v>0</v>
      </c>
      <c r="L162" s="1041">
        <v>9</v>
      </c>
      <c r="M162" s="1045">
        <v>0</v>
      </c>
    </row>
    <row r="163" spans="1:13" ht="16" thickBot="1" x14ac:dyDescent="0.4">
      <c r="A163" s="1003">
        <v>12</v>
      </c>
      <c r="B163" s="552">
        <v>0</v>
      </c>
      <c r="C163" s="552">
        <v>0</v>
      </c>
      <c r="D163" s="552">
        <v>0</v>
      </c>
      <c r="E163" s="1023">
        <v>0</v>
      </c>
      <c r="F163" s="1039">
        <v>0</v>
      </c>
      <c r="G163" s="1039">
        <v>0</v>
      </c>
      <c r="H163" s="1039">
        <v>0</v>
      </c>
      <c r="I163" s="1039">
        <v>0</v>
      </c>
      <c r="J163" s="1023">
        <v>0</v>
      </c>
      <c r="K163" s="1023">
        <v>0</v>
      </c>
      <c r="L163" s="1041">
        <v>0</v>
      </c>
      <c r="M163" s="1041">
        <v>0</v>
      </c>
    </row>
    <row r="164" spans="1:13" ht="16" thickBot="1" x14ac:dyDescent="0.4">
      <c r="A164" s="1003">
        <v>13</v>
      </c>
      <c r="B164" s="552">
        <v>0</v>
      </c>
      <c r="C164" s="552">
        <v>0</v>
      </c>
      <c r="D164" s="552">
        <v>0</v>
      </c>
      <c r="E164" s="1039">
        <v>9.4</v>
      </c>
      <c r="F164" s="1039">
        <v>0</v>
      </c>
      <c r="G164" s="1039">
        <v>0</v>
      </c>
      <c r="H164" s="1039">
        <v>0</v>
      </c>
      <c r="I164" s="1039">
        <v>0</v>
      </c>
      <c r="J164" s="1023">
        <v>0</v>
      </c>
      <c r="K164" s="1023">
        <v>0</v>
      </c>
      <c r="L164" s="1041">
        <v>0</v>
      </c>
      <c r="M164" s="1041">
        <v>0</v>
      </c>
    </row>
    <row r="165" spans="1:13" ht="16" thickBot="1" x14ac:dyDescent="0.4">
      <c r="A165" s="1003">
        <v>14</v>
      </c>
      <c r="B165" s="552">
        <v>0</v>
      </c>
      <c r="C165" s="552">
        <v>0</v>
      </c>
      <c r="D165" s="552">
        <v>0</v>
      </c>
      <c r="E165" s="1039">
        <v>1.4</v>
      </c>
      <c r="F165" s="1039">
        <v>0</v>
      </c>
      <c r="G165" s="1039">
        <v>0</v>
      </c>
      <c r="H165" s="1039">
        <v>0</v>
      </c>
      <c r="I165" s="1039">
        <v>0</v>
      </c>
      <c r="J165" s="1023">
        <v>0</v>
      </c>
      <c r="K165" s="1023">
        <v>0</v>
      </c>
      <c r="L165" s="1041">
        <v>0</v>
      </c>
      <c r="M165" s="1041">
        <v>0</v>
      </c>
    </row>
    <row r="166" spans="1:13" ht="16" thickBot="1" x14ac:dyDescent="0.4">
      <c r="A166" s="1003">
        <v>15</v>
      </c>
      <c r="B166" s="552">
        <v>0</v>
      </c>
      <c r="C166" s="552">
        <v>0</v>
      </c>
      <c r="D166" s="552">
        <v>0</v>
      </c>
      <c r="E166" s="1023">
        <v>0</v>
      </c>
      <c r="F166" s="1039">
        <v>21</v>
      </c>
      <c r="G166" s="1039">
        <v>0</v>
      </c>
      <c r="H166" s="1039">
        <v>0</v>
      </c>
      <c r="I166" s="1039">
        <v>0</v>
      </c>
      <c r="J166" s="1023">
        <v>0</v>
      </c>
      <c r="K166" s="1023">
        <v>0</v>
      </c>
      <c r="L166" s="1041">
        <v>0</v>
      </c>
      <c r="M166" s="1041">
        <v>0</v>
      </c>
    </row>
    <row r="167" spans="1:13" ht="16" thickBot="1" x14ac:dyDescent="0.4">
      <c r="A167" s="1003">
        <v>16</v>
      </c>
      <c r="B167" s="552">
        <v>10.5</v>
      </c>
      <c r="C167" s="552">
        <v>0</v>
      </c>
      <c r="D167" s="552">
        <v>0</v>
      </c>
      <c r="E167" s="1039">
        <v>13.8</v>
      </c>
      <c r="F167" s="1039">
        <v>14.3</v>
      </c>
      <c r="G167" s="1039">
        <v>0</v>
      </c>
      <c r="H167" s="1039">
        <v>0</v>
      </c>
      <c r="I167" s="1039">
        <v>0</v>
      </c>
      <c r="J167" s="1023">
        <v>0</v>
      </c>
      <c r="K167" s="1041">
        <v>3.5</v>
      </c>
      <c r="L167" s="1041">
        <v>0</v>
      </c>
      <c r="M167" s="1041">
        <v>0</v>
      </c>
    </row>
    <row r="168" spans="1:13" ht="16" thickBot="1" x14ac:dyDescent="0.4">
      <c r="A168" s="1011">
        <v>17</v>
      </c>
      <c r="B168" s="552">
        <v>4.3</v>
      </c>
      <c r="C168" s="552">
        <v>0</v>
      </c>
      <c r="D168" s="552">
        <v>0</v>
      </c>
      <c r="E168" s="1023">
        <v>0</v>
      </c>
      <c r="F168" s="1039">
        <v>0</v>
      </c>
      <c r="G168" s="1039">
        <v>0</v>
      </c>
      <c r="H168" s="1039">
        <v>0</v>
      </c>
      <c r="I168" s="1039">
        <v>0</v>
      </c>
      <c r="J168" s="1023">
        <v>0</v>
      </c>
      <c r="K168" s="1041">
        <v>0</v>
      </c>
      <c r="L168" s="1041">
        <v>0</v>
      </c>
      <c r="M168" s="1041">
        <v>0</v>
      </c>
    </row>
    <row r="169" spans="1:13" ht="16" thickBot="1" x14ac:dyDescent="0.4">
      <c r="A169" s="1003">
        <v>18</v>
      </c>
      <c r="B169" s="552">
        <v>0</v>
      </c>
      <c r="C169" s="552">
        <v>0</v>
      </c>
      <c r="D169" s="1039">
        <v>4.3</v>
      </c>
      <c r="E169" s="1039">
        <v>36.6</v>
      </c>
      <c r="F169" s="1039">
        <v>0</v>
      </c>
      <c r="G169" s="1039">
        <v>0</v>
      </c>
      <c r="H169" s="1039">
        <v>0</v>
      </c>
      <c r="I169" s="1039">
        <v>0</v>
      </c>
      <c r="J169" s="1023">
        <v>0</v>
      </c>
      <c r="K169" s="1041">
        <v>0</v>
      </c>
      <c r="L169" s="1041">
        <v>4.4000000000000004</v>
      </c>
      <c r="M169" s="1045">
        <v>0</v>
      </c>
    </row>
    <row r="170" spans="1:13" ht="16" thickBot="1" x14ac:dyDescent="0.4">
      <c r="A170" s="1003">
        <v>19</v>
      </c>
      <c r="B170" s="552">
        <v>0</v>
      </c>
      <c r="C170" s="552">
        <v>4.4000000000000004</v>
      </c>
      <c r="D170" s="552">
        <v>0</v>
      </c>
      <c r="E170" s="1039">
        <v>0</v>
      </c>
      <c r="F170" s="1039">
        <v>0</v>
      </c>
      <c r="G170" s="1039">
        <v>0</v>
      </c>
      <c r="H170" s="1039">
        <v>0</v>
      </c>
      <c r="I170" s="1039">
        <v>0</v>
      </c>
      <c r="J170" s="1041">
        <v>8.9</v>
      </c>
      <c r="K170" s="1041">
        <v>0</v>
      </c>
      <c r="L170" s="1041">
        <v>0</v>
      </c>
      <c r="M170" s="1041">
        <v>0</v>
      </c>
    </row>
    <row r="171" spans="1:13" ht="16" thickBot="1" x14ac:dyDescent="0.4">
      <c r="A171" s="1003">
        <v>20</v>
      </c>
      <c r="B171" s="552">
        <v>0</v>
      </c>
      <c r="C171" s="552">
        <v>0</v>
      </c>
      <c r="D171" s="552">
        <v>0</v>
      </c>
      <c r="E171" s="1039">
        <v>0</v>
      </c>
      <c r="F171" s="1039">
        <v>19.399999999999999</v>
      </c>
      <c r="G171" s="1039">
        <v>3.4</v>
      </c>
      <c r="H171" s="1039">
        <v>3</v>
      </c>
      <c r="I171" s="1039">
        <v>0</v>
      </c>
      <c r="J171" s="1041">
        <v>6.6</v>
      </c>
      <c r="K171" s="1041">
        <v>0</v>
      </c>
      <c r="L171" s="1041">
        <v>0</v>
      </c>
      <c r="M171" s="1041">
        <v>0</v>
      </c>
    </row>
    <row r="172" spans="1:13" ht="16" thickBot="1" x14ac:dyDescent="0.4">
      <c r="A172" s="1003">
        <v>21</v>
      </c>
      <c r="B172" s="552">
        <v>0</v>
      </c>
      <c r="C172" s="552">
        <v>0</v>
      </c>
      <c r="D172" s="552">
        <v>0</v>
      </c>
      <c r="E172" s="1039">
        <v>0</v>
      </c>
      <c r="F172" s="1039">
        <v>0</v>
      </c>
      <c r="G172" s="1039">
        <v>0</v>
      </c>
      <c r="H172" s="1039">
        <v>0</v>
      </c>
      <c r="I172" s="1039">
        <v>7.7</v>
      </c>
      <c r="J172" s="1023">
        <v>0</v>
      </c>
      <c r="K172" s="1041">
        <v>0</v>
      </c>
      <c r="L172" s="1041">
        <v>0</v>
      </c>
      <c r="M172" s="1041">
        <v>0</v>
      </c>
    </row>
    <row r="173" spans="1:13" ht="16" thickBot="1" x14ac:dyDescent="0.4">
      <c r="A173" s="1003">
        <v>22</v>
      </c>
      <c r="B173" s="552">
        <v>0</v>
      </c>
      <c r="C173" s="552">
        <v>0</v>
      </c>
      <c r="D173" s="552">
        <v>0</v>
      </c>
      <c r="E173" s="1039">
        <v>30</v>
      </c>
      <c r="F173" s="1039">
        <v>0</v>
      </c>
      <c r="G173" s="1039">
        <v>0</v>
      </c>
      <c r="H173" s="1039">
        <v>0</v>
      </c>
      <c r="I173" s="1039">
        <v>0</v>
      </c>
      <c r="J173" s="1023">
        <v>0</v>
      </c>
      <c r="K173" s="1041">
        <v>0</v>
      </c>
      <c r="L173" s="1041">
        <v>0</v>
      </c>
      <c r="M173" s="1041">
        <v>0</v>
      </c>
    </row>
    <row r="174" spans="1:13" ht="16" thickBot="1" x14ac:dyDescent="0.4">
      <c r="A174" s="1003">
        <v>23</v>
      </c>
      <c r="B174" s="552">
        <v>0</v>
      </c>
      <c r="C174" s="552">
        <v>0</v>
      </c>
      <c r="D174" s="552">
        <v>0</v>
      </c>
      <c r="E174" s="1039">
        <v>4.8</v>
      </c>
      <c r="F174" s="1023">
        <v>0</v>
      </c>
      <c r="G174" s="1039">
        <v>0</v>
      </c>
      <c r="H174" s="1039">
        <v>0</v>
      </c>
      <c r="I174" s="1039">
        <v>3</v>
      </c>
      <c r="J174" s="1023">
        <v>0</v>
      </c>
      <c r="K174" s="1041">
        <v>0</v>
      </c>
      <c r="L174" s="1041">
        <v>9.1999999999999993</v>
      </c>
      <c r="M174" s="1041">
        <v>0</v>
      </c>
    </row>
    <row r="175" spans="1:13" ht="16" thickBot="1" x14ac:dyDescent="0.4">
      <c r="A175" s="1003">
        <v>24</v>
      </c>
      <c r="B175" s="552">
        <v>0</v>
      </c>
      <c r="C175" s="552">
        <v>0</v>
      </c>
      <c r="D175" s="552">
        <v>4.2</v>
      </c>
      <c r="E175" s="1039">
        <v>15.8</v>
      </c>
      <c r="F175" s="1023">
        <v>0</v>
      </c>
      <c r="G175" s="1039">
        <v>0</v>
      </c>
      <c r="H175" s="1039">
        <v>0</v>
      </c>
      <c r="I175" s="1039">
        <v>27.4</v>
      </c>
      <c r="J175" s="1023">
        <v>0</v>
      </c>
      <c r="K175" s="1041">
        <v>0</v>
      </c>
      <c r="L175" s="1041">
        <v>0</v>
      </c>
      <c r="M175" s="1041">
        <v>0</v>
      </c>
    </row>
    <row r="176" spans="1:13" ht="16" thickBot="1" x14ac:dyDescent="0.4">
      <c r="A176" s="1003">
        <v>25</v>
      </c>
      <c r="B176" s="552">
        <v>0</v>
      </c>
      <c r="C176" s="552">
        <v>0</v>
      </c>
      <c r="D176" s="1039">
        <v>0</v>
      </c>
      <c r="E176" s="1039">
        <v>0</v>
      </c>
      <c r="F176" s="1023">
        <v>0</v>
      </c>
      <c r="G176" s="1039">
        <v>0</v>
      </c>
      <c r="H176" s="1039">
        <v>0</v>
      </c>
      <c r="I176" s="1039">
        <v>0</v>
      </c>
      <c r="J176" s="1023">
        <v>0</v>
      </c>
      <c r="K176" s="1041">
        <v>0</v>
      </c>
      <c r="L176" s="1041">
        <v>0</v>
      </c>
      <c r="M176" s="1043">
        <v>0</v>
      </c>
    </row>
    <row r="177" spans="1:14" ht="16" thickBot="1" x14ac:dyDescent="0.4">
      <c r="A177" s="1003">
        <v>26</v>
      </c>
      <c r="B177" s="552">
        <v>0</v>
      </c>
      <c r="C177" s="552">
        <v>0</v>
      </c>
      <c r="D177" s="552">
        <v>0</v>
      </c>
      <c r="E177" s="1039">
        <v>0</v>
      </c>
      <c r="F177" s="1023">
        <v>0</v>
      </c>
      <c r="G177" s="1023">
        <v>0</v>
      </c>
      <c r="H177" s="1039">
        <v>3</v>
      </c>
      <c r="I177" s="1039">
        <v>0</v>
      </c>
      <c r="J177" s="1023">
        <v>0</v>
      </c>
      <c r="K177" s="1041">
        <v>0</v>
      </c>
      <c r="L177" s="1041">
        <v>0</v>
      </c>
      <c r="M177" s="1041">
        <v>0</v>
      </c>
    </row>
    <row r="178" spans="1:14" ht="16" thickBot="1" x14ac:dyDescent="0.4">
      <c r="A178" s="1012">
        <v>27</v>
      </c>
      <c r="B178" s="552">
        <v>0</v>
      </c>
      <c r="C178" s="552">
        <v>0</v>
      </c>
      <c r="D178" s="552">
        <v>0</v>
      </c>
      <c r="E178" s="1039">
        <v>22</v>
      </c>
      <c r="F178" s="1023">
        <v>0</v>
      </c>
      <c r="G178" s="1023">
        <v>0</v>
      </c>
      <c r="H178" s="1039">
        <v>0</v>
      </c>
      <c r="I178" s="1039">
        <v>0</v>
      </c>
      <c r="J178" s="1023">
        <v>0</v>
      </c>
      <c r="K178" s="1041">
        <v>0</v>
      </c>
      <c r="L178" s="1041">
        <v>4.7</v>
      </c>
      <c r="M178" s="1041">
        <v>0</v>
      </c>
    </row>
    <row r="179" spans="1:14" ht="16" thickBot="1" x14ac:dyDescent="0.4">
      <c r="A179" s="1013">
        <v>28</v>
      </c>
      <c r="B179" s="552">
        <v>0</v>
      </c>
      <c r="C179" s="552">
        <v>7</v>
      </c>
      <c r="D179" s="552">
        <v>0</v>
      </c>
      <c r="E179" s="1039">
        <v>0</v>
      </c>
      <c r="F179" s="1023">
        <v>0</v>
      </c>
      <c r="G179" s="1023">
        <v>0</v>
      </c>
      <c r="H179" s="1039">
        <v>0</v>
      </c>
      <c r="I179" s="1039">
        <v>0</v>
      </c>
      <c r="J179" s="1023">
        <v>0</v>
      </c>
      <c r="K179" s="1041">
        <v>0</v>
      </c>
      <c r="L179" s="1041">
        <v>0</v>
      </c>
      <c r="M179" s="1041">
        <v>0</v>
      </c>
    </row>
    <row r="180" spans="1:14" ht="16" thickBot="1" x14ac:dyDescent="0.4">
      <c r="A180" s="1013">
        <v>29</v>
      </c>
      <c r="B180" s="552">
        <v>0</v>
      </c>
      <c r="C180" s="1020">
        <v>0</v>
      </c>
      <c r="D180" s="1022">
        <v>1.8</v>
      </c>
      <c r="E180" s="1039">
        <v>0</v>
      </c>
      <c r="F180" s="1023">
        <v>0</v>
      </c>
      <c r="G180" s="1023">
        <v>0</v>
      </c>
      <c r="H180" s="1039">
        <v>0</v>
      </c>
      <c r="I180" s="1039">
        <v>0</v>
      </c>
      <c r="J180" s="1023">
        <v>0</v>
      </c>
      <c r="K180" s="1041">
        <v>0</v>
      </c>
      <c r="L180" s="1041">
        <v>0</v>
      </c>
      <c r="M180" s="1041">
        <v>0</v>
      </c>
    </row>
    <row r="181" spans="1:14" ht="16" thickBot="1" x14ac:dyDescent="0.4">
      <c r="A181" s="1013">
        <v>30</v>
      </c>
      <c r="B181" s="1021">
        <v>0</v>
      </c>
      <c r="C181" s="344"/>
      <c r="D181" s="1022">
        <v>15.4</v>
      </c>
      <c r="E181" s="1039">
        <v>34.4</v>
      </c>
      <c r="F181" s="1039">
        <v>0</v>
      </c>
      <c r="G181" s="1040">
        <v>6.5</v>
      </c>
      <c r="H181" s="1039">
        <v>0</v>
      </c>
      <c r="I181" s="1039">
        <v>0</v>
      </c>
      <c r="J181" s="1023">
        <v>0</v>
      </c>
      <c r="K181" s="1041">
        <v>0</v>
      </c>
      <c r="L181" s="1041">
        <v>6.6</v>
      </c>
      <c r="M181" s="1041">
        <v>0</v>
      </c>
    </row>
    <row r="182" spans="1:14" ht="15.5" x14ac:dyDescent="0.35">
      <c r="A182" s="169">
        <v>31</v>
      </c>
      <c r="B182" s="1021">
        <v>0</v>
      </c>
      <c r="C182" s="344"/>
      <c r="D182" s="1046"/>
      <c r="E182" s="1023">
        <v>0</v>
      </c>
      <c r="F182" s="1039">
        <v>0</v>
      </c>
      <c r="G182" s="1023">
        <v>0</v>
      </c>
      <c r="H182" s="1039">
        <v>2.5</v>
      </c>
      <c r="I182" s="1039">
        <v>0</v>
      </c>
      <c r="J182" s="1023">
        <v>0</v>
      </c>
      <c r="K182" s="1041">
        <v>0</v>
      </c>
      <c r="L182" s="1041">
        <v>0</v>
      </c>
      <c r="M182" s="1041">
        <v>0</v>
      </c>
    </row>
    <row r="183" spans="1:14" x14ac:dyDescent="0.35">
      <c r="B183" s="554">
        <f>SUM(B152:B182)</f>
        <v>18.3</v>
      </c>
      <c r="C183" s="554">
        <f t="shared" ref="C183:M183" si="4">SUM(C152:C182)</f>
        <v>11.4</v>
      </c>
      <c r="D183" s="554">
        <f>SUM(D152:D181)</f>
        <v>73.2</v>
      </c>
      <c r="E183" s="554">
        <f t="shared" si="4"/>
        <v>350.90000000000003</v>
      </c>
      <c r="F183" s="554">
        <f t="shared" si="4"/>
        <v>122.1</v>
      </c>
      <c r="G183" s="554">
        <f t="shared" si="4"/>
        <v>9.9</v>
      </c>
      <c r="H183" s="554">
        <f t="shared" si="4"/>
        <v>48.4</v>
      </c>
      <c r="I183" s="554">
        <f t="shared" si="4"/>
        <v>41.099999999999994</v>
      </c>
      <c r="J183" s="554">
        <f t="shared" si="4"/>
        <v>15.5</v>
      </c>
      <c r="K183" s="554">
        <f t="shared" si="4"/>
        <v>22</v>
      </c>
      <c r="L183" s="554">
        <f t="shared" si="4"/>
        <v>33.9</v>
      </c>
      <c r="M183" s="554">
        <f t="shared" si="4"/>
        <v>16.2</v>
      </c>
      <c r="N183" s="539">
        <f>SUM(B183:M183)</f>
        <v>762.90000000000009</v>
      </c>
    </row>
    <row r="187" spans="1:14" ht="21" x14ac:dyDescent="0.5">
      <c r="E187" s="1047" t="s">
        <v>516</v>
      </c>
      <c r="F187" s="1047"/>
      <c r="G187" s="360"/>
      <c r="H187" s="360"/>
    </row>
    <row r="188" spans="1:14" ht="15.5" x14ac:dyDescent="0.35">
      <c r="A188" s="1650" t="s">
        <v>505</v>
      </c>
      <c r="B188" s="1048" t="s">
        <v>252</v>
      </c>
      <c r="C188" s="547" t="s">
        <v>252</v>
      </c>
      <c r="D188" s="547" t="s">
        <v>252</v>
      </c>
      <c r="E188" s="547" t="s">
        <v>252</v>
      </c>
      <c r="F188" s="547" t="s">
        <v>252</v>
      </c>
      <c r="G188" s="547" t="s">
        <v>252</v>
      </c>
      <c r="H188" s="547" t="s">
        <v>252</v>
      </c>
      <c r="I188" s="547" t="s">
        <v>252</v>
      </c>
      <c r="J188" s="547" t="s">
        <v>252</v>
      </c>
      <c r="K188" s="547" t="s">
        <v>252</v>
      </c>
      <c r="L188" s="547" t="s">
        <v>252</v>
      </c>
      <c r="M188" s="547" t="s">
        <v>252</v>
      </c>
    </row>
    <row r="189" spans="1:14" x14ac:dyDescent="0.35">
      <c r="A189" s="1651"/>
      <c r="B189" s="548">
        <v>42736</v>
      </c>
      <c r="C189" s="549">
        <v>42767</v>
      </c>
      <c r="D189" s="550">
        <v>42795</v>
      </c>
      <c r="E189" s="550">
        <v>42826</v>
      </c>
      <c r="F189" s="550">
        <v>42856</v>
      </c>
      <c r="G189" s="550">
        <v>42887</v>
      </c>
      <c r="H189" s="550">
        <v>42917</v>
      </c>
      <c r="I189" s="550">
        <v>42948</v>
      </c>
      <c r="J189" s="550">
        <v>42979</v>
      </c>
      <c r="K189" s="550">
        <v>43009</v>
      </c>
      <c r="L189" s="550">
        <v>43040</v>
      </c>
      <c r="M189" s="550">
        <v>43070</v>
      </c>
    </row>
    <row r="190" spans="1:14" ht="16" thickBot="1" x14ac:dyDescent="0.4">
      <c r="A190" s="1003">
        <v>1</v>
      </c>
      <c r="B190" s="1049">
        <v>0</v>
      </c>
      <c r="C190" s="1049">
        <v>0</v>
      </c>
      <c r="D190" s="1050">
        <v>0</v>
      </c>
      <c r="E190" s="1050">
        <v>55.7</v>
      </c>
      <c r="F190" s="1051">
        <v>2.8</v>
      </c>
      <c r="G190" s="1049">
        <v>0</v>
      </c>
      <c r="H190" s="1051">
        <v>0</v>
      </c>
      <c r="I190" s="1052">
        <v>0</v>
      </c>
      <c r="J190" s="1052">
        <v>0</v>
      </c>
      <c r="K190" s="1052">
        <v>0</v>
      </c>
      <c r="L190" s="1052">
        <v>2.2999999999999998</v>
      </c>
      <c r="M190" s="1052">
        <v>0</v>
      </c>
    </row>
    <row r="191" spans="1:14" ht="16" thickBot="1" x14ac:dyDescent="0.4">
      <c r="A191" s="1003">
        <v>2</v>
      </c>
      <c r="B191" s="1049">
        <v>0</v>
      </c>
      <c r="C191" s="1049">
        <v>0</v>
      </c>
      <c r="D191" s="1050">
        <v>0</v>
      </c>
      <c r="E191" s="1050">
        <v>0</v>
      </c>
      <c r="F191" s="1051">
        <v>0</v>
      </c>
      <c r="G191" s="1049">
        <v>0</v>
      </c>
      <c r="H191" s="1051">
        <v>0</v>
      </c>
      <c r="I191" s="1052">
        <v>0</v>
      </c>
      <c r="J191" s="1052">
        <v>0</v>
      </c>
      <c r="K191" s="1052">
        <v>0</v>
      </c>
      <c r="L191" s="1052">
        <v>1.6</v>
      </c>
      <c r="M191" s="1052">
        <v>0</v>
      </c>
    </row>
    <row r="192" spans="1:14" ht="16" thickBot="1" x14ac:dyDescent="0.4">
      <c r="A192" s="1003">
        <v>3</v>
      </c>
      <c r="B192" s="1049">
        <v>0</v>
      </c>
      <c r="C192" s="1049">
        <v>0</v>
      </c>
      <c r="D192" s="1050">
        <v>0</v>
      </c>
      <c r="E192" s="1051">
        <v>55.4</v>
      </c>
      <c r="F192" s="1051">
        <v>0</v>
      </c>
      <c r="G192" s="1049">
        <v>0</v>
      </c>
      <c r="H192" s="1051">
        <v>7.6</v>
      </c>
      <c r="I192" s="1052">
        <v>0</v>
      </c>
      <c r="J192" s="1052">
        <v>8.4</v>
      </c>
      <c r="K192" s="1052">
        <v>2.4</v>
      </c>
      <c r="L192" s="1052">
        <v>0</v>
      </c>
      <c r="M192" s="1052">
        <v>0</v>
      </c>
    </row>
    <row r="193" spans="1:13" ht="16" thickBot="1" x14ac:dyDescent="0.4">
      <c r="A193" s="1003">
        <v>4</v>
      </c>
      <c r="B193" s="1049">
        <v>0</v>
      </c>
      <c r="C193" s="1049">
        <v>0</v>
      </c>
      <c r="D193" s="1050">
        <v>0</v>
      </c>
      <c r="E193" s="1053">
        <v>0</v>
      </c>
      <c r="F193" s="1051">
        <v>0</v>
      </c>
      <c r="G193" s="1049">
        <v>0</v>
      </c>
      <c r="H193" s="1051">
        <v>7.9</v>
      </c>
      <c r="I193" s="1052">
        <v>0</v>
      </c>
      <c r="J193" s="1052">
        <v>0</v>
      </c>
      <c r="K193" s="1052">
        <v>6.5</v>
      </c>
      <c r="L193" s="1052">
        <v>0</v>
      </c>
      <c r="M193" s="1052">
        <v>0</v>
      </c>
    </row>
    <row r="194" spans="1:13" ht="16" thickBot="1" x14ac:dyDescent="0.4">
      <c r="A194" s="1003">
        <v>5</v>
      </c>
      <c r="B194" s="1049">
        <v>0</v>
      </c>
      <c r="C194" s="1049">
        <v>0</v>
      </c>
      <c r="D194" s="1050">
        <v>0</v>
      </c>
      <c r="E194" s="1053">
        <v>0</v>
      </c>
      <c r="F194" s="1051">
        <v>21.5</v>
      </c>
      <c r="G194" s="1053">
        <v>0</v>
      </c>
      <c r="H194" s="1051">
        <v>0</v>
      </c>
      <c r="I194" s="1052">
        <v>0</v>
      </c>
      <c r="J194" s="1052">
        <v>5.2</v>
      </c>
      <c r="K194" s="1052">
        <v>0</v>
      </c>
      <c r="L194" s="1052">
        <v>3</v>
      </c>
      <c r="M194" s="1052">
        <v>0</v>
      </c>
    </row>
    <row r="195" spans="1:13" ht="16" thickBot="1" x14ac:dyDescent="0.4">
      <c r="A195" s="1003">
        <v>6</v>
      </c>
      <c r="B195" s="1049">
        <v>0</v>
      </c>
      <c r="C195" s="1050">
        <v>0</v>
      </c>
      <c r="D195" s="1050">
        <v>0</v>
      </c>
      <c r="E195" s="1053">
        <v>0</v>
      </c>
      <c r="F195" s="1051">
        <v>0</v>
      </c>
      <c r="G195" s="1049">
        <v>28.6</v>
      </c>
      <c r="H195" s="1051">
        <v>0</v>
      </c>
      <c r="I195" s="1052">
        <v>0</v>
      </c>
      <c r="J195" s="1052">
        <v>1.6</v>
      </c>
      <c r="K195" s="1052">
        <v>0</v>
      </c>
      <c r="L195" s="1052">
        <v>21</v>
      </c>
      <c r="M195" s="1052">
        <v>0</v>
      </c>
    </row>
    <row r="196" spans="1:13" ht="16" thickBot="1" x14ac:dyDescent="0.4">
      <c r="A196" s="1003">
        <v>7</v>
      </c>
      <c r="B196" s="1049">
        <v>0</v>
      </c>
      <c r="C196" s="1050">
        <v>0</v>
      </c>
      <c r="D196" s="1050">
        <v>0</v>
      </c>
      <c r="E196" s="1051">
        <v>8.8000000000000007</v>
      </c>
      <c r="F196" s="1051">
        <v>11.1</v>
      </c>
      <c r="G196" s="1053">
        <v>0</v>
      </c>
      <c r="H196" s="1051">
        <v>0</v>
      </c>
      <c r="I196" s="1052">
        <v>16.7</v>
      </c>
      <c r="J196" s="1052">
        <v>0</v>
      </c>
      <c r="K196" s="1052">
        <v>0</v>
      </c>
      <c r="L196" s="1052">
        <v>3</v>
      </c>
      <c r="M196" s="1052">
        <v>0</v>
      </c>
    </row>
    <row r="197" spans="1:13" ht="16" thickBot="1" x14ac:dyDescent="0.4">
      <c r="A197" s="1003">
        <v>8</v>
      </c>
      <c r="B197" s="1049">
        <v>0</v>
      </c>
      <c r="C197" s="1050">
        <v>0</v>
      </c>
      <c r="D197" s="1050">
        <v>37.200000000000003</v>
      </c>
      <c r="E197" s="1051">
        <v>12.4</v>
      </c>
      <c r="F197" s="1049">
        <v>16</v>
      </c>
      <c r="G197" s="1049">
        <v>15.6</v>
      </c>
      <c r="H197" s="1051">
        <v>0</v>
      </c>
      <c r="I197" s="1052">
        <v>0</v>
      </c>
      <c r="J197" s="1052">
        <v>0</v>
      </c>
      <c r="K197" s="1052">
        <v>0</v>
      </c>
      <c r="L197" s="1052">
        <v>0</v>
      </c>
      <c r="M197" s="1052">
        <v>0</v>
      </c>
    </row>
    <row r="198" spans="1:13" ht="16" thickBot="1" x14ac:dyDescent="0.4">
      <c r="A198" s="1003">
        <v>9</v>
      </c>
      <c r="B198" s="1049">
        <v>0</v>
      </c>
      <c r="C198" s="1050">
        <v>0</v>
      </c>
      <c r="D198" s="1050">
        <v>2</v>
      </c>
      <c r="E198" s="1053">
        <v>0</v>
      </c>
      <c r="F198" s="1049">
        <v>4</v>
      </c>
      <c r="G198" s="1053">
        <v>0</v>
      </c>
      <c r="H198" s="1051">
        <v>0</v>
      </c>
      <c r="I198" s="1052">
        <v>0</v>
      </c>
      <c r="J198" s="1052">
        <v>21.4</v>
      </c>
      <c r="K198" s="1052">
        <v>60</v>
      </c>
      <c r="L198" s="1052">
        <v>0</v>
      </c>
      <c r="M198" s="1052">
        <v>0</v>
      </c>
    </row>
    <row r="199" spans="1:13" ht="16" thickBot="1" x14ac:dyDescent="0.4">
      <c r="A199" s="1003">
        <v>10</v>
      </c>
      <c r="B199" s="1049">
        <v>0</v>
      </c>
      <c r="C199" s="1050">
        <v>0</v>
      </c>
      <c r="D199" s="1050">
        <v>8.3000000000000007</v>
      </c>
      <c r="E199" s="1053">
        <v>0</v>
      </c>
      <c r="F199" s="1049">
        <v>0</v>
      </c>
      <c r="G199" s="1053">
        <v>0</v>
      </c>
      <c r="H199" s="1051">
        <v>0</v>
      </c>
      <c r="I199" s="1052">
        <v>0</v>
      </c>
      <c r="J199" s="1052">
        <v>23.4</v>
      </c>
      <c r="K199" s="1052">
        <v>0</v>
      </c>
      <c r="L199" s="1052">
        <v>0</v>
      </c>
      <c r="M199" s="1052">
        <v>0</v>
      </c>
    </row>
    <row r="200" spans="1:13" ht="16" thickBot="1" x14ac:dyDescent="0.4">
      <c r="A200" s="1003">
        <v>11</v>
      </c>
      <c r="B200" s="1049">
        <v>0</v>
      </c>
      <c r="C200" s="1050">
        <v>0</v>
      </c>
      <c r="D200" s="1050">
        <v>0</v>
      </c>
      <c r="E200" s="1053">
        <v>0</v>
      </c>
      <c r="F200" s="1049">
        <v>0</v>
      </c>
      <c r="G200" s="1053">
        <v>0</v>
      </c>
      <c r="H200" s="1051">
        <v>0</v>
      </c>
      <c r="I200" s="1052">
        <v>0</v>
      </c>
      <c r="J200" s="1052">
        <v>0</v>
      </c>
      <c r="K200" s="1052">
        <v>0</v>
      </c>
      <c r="L200" s="1052">
        <v>0</v>
      </c>
      <c r="M200" s="1052">
        <v>0</v>
      </c>
    </row>
    <row r="201" spans="1:13" ht="16" thickBot="1" x14ac:dyDescent="0.4">
      <c r="A201" s="1003">
        <v>12</v>
      </c>
      <c r="B201" s="1049">
        <v>0</v>
      </c>
      <c r="C201" s="1050">
        <v>0</v>
      </c>
      <c r="D201" s="1050">
        <v>0</v>
      </c>
      <c r="E201" s="1051">
        <v>9.4</v>
      </c>
      <c r="F201" s="1049">
        <v>0</v>
      </c>
      <c r="G201" s="1049">
        <v>0</v>
      </c>
      <c r="H201" s="1051">
        <v>0</v>
      </c>
      <c r="I201" s="1052">
        <v>0</v>
      </c>
      <c r="J201" s="1052">
        <v>0</v>
      </c>
      <c r="K201" s="1052">
        <v>6.2</v>
      </c>
      <c r="L201" s="1052">
        <v>0</v>
      </c>
      <c r="M201" s="1052">
        <v>0</v>
      </c>
    </row>
    <row r="202" spans="1:13" ht="16" thickBot="1" x14ac:dyDescent="0.4">
      <c r="A202" s="1003">
        <v>13</v>
      </c>
      <c r="B202" s="1049">
        <v>0</v>
      </c>
      <c r="C202" s="1050">
        <v>0</v>
      </c>
      <c r="D202" s="1050">
        <v>0</v>
      </c>
      <c r="E202" s="1051">
        <v>1.4</v>
      </c>
      <c r="F202" s="1049">
        <v>0</v>
      </c>
      <c r="G202" s="1049">
        <v>0</v>
      </c>
      <c r="H202" s="1051">
        <v>9.5</v>
      </c>
      <c r="I202" s="1052">
        <v>0</v>
      </c>
      <c r="J202" s="1052">
        <v>0</v>
      </c>
      <c r="K202" s="1052">
        <v>0</v>
      </c>
      <c r="L202" s="1052">
        <v>12.3</v>
      </c>
      <c r="M202" s="1052">
        <v>0</v>
      </c>
    </row>
    <row r="203" spans="1:13" ht="16" thickBot="1" x14ac:dyDescent="0.4">
      <c r="A203" s="1003">
        <v>14</v>
      </c>
      <c r="B203" s="1049">
        <v>0</v>
      </c>
      <c r="C203" s="1050">
        <v>0</v>
      </c>
      <c r="D203" s="1050">
        <v>0</v>
      </c>
      <c r="E203" s="1050">
        <v>0</v>
      </c>
      <c r="F203" s="1049">
        <v>0</v>
      </c>
      <c r="G203" s="1049">
        <v>0</v>
      </c>
      <c r="H203" s="1051">
        <v>0</v>
      </c>
      <c r="I203" s="1052">
        <v>0</v>
      </c>
      <c r="J203" s="1052">
        <v>0</v>
      </c>
      <c r="K203" s="1052">
        <v>0</v>
      </c>
      <c r="L203" s="1052">
        <v>0</v>
      </c>
      <c r="M203" s="1052">
        <v>0</v>
      </c>
    </row>
    <row r="204" spans="1:13" ht="16" thickBot="1" x14ac:dyDescent="0.4">
      <c r="A204" s="1003">
        <v>15</v>
      </c>
      <c r="B204" s="1049">
        <v>0</v>
      </c>
      <c r="C204" s="1050">
        <v>0</v>
      </c>
      <c r="D204" s="1050">
        <v>0</v>
      </c>
      <c r="E204" s="1051">
        <v>13.8</v>
      </c>
      <c r="F204" s="1049">
        <v>5</v>
      </c>
      <c r="G204" s="1049">
        <v>0</v>
      </c>
      <c r="H204" s="1051">
        <v>0</v>
      </c>
      <c r="I204" s="1052">
        <v>16.2</v>
      </c>
      <c r="J204" s="1052">
        <v>7.8</v>
      </c>
      <c r="K204" s="1052">
        <v>0</v>
      </c>
      <c r="L204" s="1052">
        <v>0</v>
      </c>
      <c r="M204" s="1052">
        <v>0</v>
      </c>
    </row>
    <row r="205" spans="1:13" ht="16" thickBot="1" x14ac:dyDescent="0.4">
      <c r="A205" s="1003">
        <v>16</v>
      </c>
      <c r="B205" s="1049">
        <v>0</v>
      </c>
      <c r="C205" s="1050">
        <v>0</v>
      </c>
      <c r="D205" s="1050">
        <v>0</v>
      </c>
      <c r="E205" s="1050">
        <v>0</v>
      </c>
      <c r="F205" s="1049">
        <v>0</v>
      </c>
      <c r="G205" s="1049">
        <v>0</v>
      </c>
      <c r="H205" s="1051">
        <v>0</v>
      </c>
      <c r="I205" s="1052">
        <v>0</v>
      </c>
      <c r="J205" s="1052">
        <v>2</v>
      </c>
      <c r="K205" s="1052">
        <v>0</v>
      </c>
      <c r="L205" s="1052">
        <v>0</v>
      </c>
      <c r="M205" s="1052">
        <v>0</v>
      </c>
    </row>
    <row r="206" spans="1:13" ht="16" thickBot="1" x14ac:dyDescent="0.4">
      <c r="A206" s="1011">
        <v>17</v>
      </c>
      <c r="B206" s="1049">
        <v>0</v>
      </c>
      <c r="C206" s="1050">
        <v>0</v>
      </c>
      <c r="D206" s="1050">
        <v>0</v>
      </c>
      <c r="E206" s="1051">
        <v>36.6</v>
      </c>
      <c r="F206" s="1049">
        <v>0</v>
      </c>
      <c r="G206" s="1049">
        <v>0</v>
      </c>
      <c r="H206" s="1051">
        <v>4.5999999999999996</v>
      </c>
      <c r="I206" s="1052">
        <v>0</v>
      </c>
      <c r="J206" s="1052">
        <v>0</v>
      </c>
      <c r="K206" s="1052">
        <v>0</v>
      </c>
      <c r="L206" s="1052">
        <v>0</v>
      </c>
      <c r="M206" s="1052">
        <v>0</v>
      </c>
    </row>
    <row r="207" spans="1:13" ht="16" thickBot="1" x14ac:dyDescent="0.4">
      <c r="A207" s="1003">
        <v>18</v>
      </c>
      <c r="B207" s="1049">
        <v>0</v>
      </c>
      <c r="C207" s="1050">
        <v>0</v>
      </c>
      <c r="D207" s="1050">
        <v>0</v>
      </c>
      <c r="E207" s="1051">
        <v>0</v>
      </c>
      <c r="F207" s="1049">
        <v>0</v>
      </c>
      <c r="G207" s="1049">
        <v>0</v>
      </c>
      <c r="H207" s="1051">
        <v>0</v>
      </c>
      <c r="I207" s="1052">
        <v>0</v>
      </c>
      <c r="J207" s="1052">
        <v>15.6</v>
      </c>
      <c r="K207" s="1052">
        <v>0</v>
      </c>
      <c r="L207" s="1052">
        <v>0</v>
      </c>
      <c r="M207" s="1052">
        <v>0</v>
      </c>
    </row>
    <row r="208" spans="1:13" ht="16" thickBot="1" x14ac:dyDescent="0.4">
      <c r="A208" s="1003">
        <v>19</v>
      </c>
      <c r="B208" s="1049">
        <v>0</v>
      </c>
      <c r="C208" s="1050">
        <v>0</v>
      </c>
      <c r="D208" s="1051">
        <v>4.3</v>
      </c>
      <c r="E208" s="1051">
        <v>0</v>
      </c>
      <c r="F208" s="1049">
        <v>6.5</v>
      </c>
      <c r="G208" s="1051">
        <v>0</v>
      </c>
      <c r="H208" s="1051">
        <v>23.9</v>
      </c>
      <c r="I208" s="1052">
        <v>0</v>
      </c>
      <c r="J208" s="1052">
        <v>0</v>
      </c>
      <c r="K208" s="1052">
        <v>0</v>
      </c>
      <c r="L208" s="1052">
        <v>0</v>
      </c>
      <c r="M208" s="1052">
        <v>0</v>
      </c>
    </row>
    <row r="209" spans="1:14" ht="16" thickBot="1" x14ac:dyDescent="0.4">
      <c r="A209" s="1003">
        <v>20</v>
      </c>
      <c r="B209" s="1049">
        <v>0</v>
      </c>
      <c r="C209" s="1050">
        <v>0</v>
      </c>
      <c r="D209" s="1050">
        <v>0</v>
      </c>
      <c r="E209" s="1051">
        <v>0</v>
      </c>
      <c r="F209" s="1049">
        <v>0</v>
      </c>
      <c r="G209" s="1051">
        <v>0</v>
      </c>
      <c r="H209" s="1051">
        <v>2.8</v>
      </c>
      <c r="I209" s="1052">
        <v>0</v>
      </c>
      <c r="J209" s="1052">
        <v>0</v>
      </c>
      <c r="K209" s="1052">
        <v>0</v>
      </c>
      <c r="L209" s="1052">
        <v>0</v>
      </c>
      <c r="M209" s="1052">
        <v>0</v>
      </c>
    </row>
    <row r="210" spans="1:14" ht="16" thickBot="1" x14ac:dyDescent="0.4">
      <c r="A210" s="1003">
        <v>21</v>
      </c>
      <c r="B210" s="1049">
        <v>0</v>
      </c>
      <c r="C210" s="1050">
        <v>0</v>
      </c>
      <c r="D210" s="1050">
        <v>0</v>
      </c>
      <c r="E210" s="1051">
        <v>30</v>
      </c>
      <c r="F210" s="1049">
        <v>0</v>
      </c>
      <c r="G210" s="1051">
        <v>0</v>
      </c>
      <c r="H210" s="1051">
        <v>0</v>
      </c>
      <c r="I210" s="1052">
        <v>0</v>
      </c>
      <c r="J210" s="1052">
        <v>31.6</v>
      </c>
      <c r="K210" s="1052">
        <v>0</v>
      </c>
      <c r="L210" s="1052">
        <v>0</v>
      </c>
      <c r="M210" s="1052">
        <v>0</v>
      </c>
    </row>
    <row r="211" spans="1:14" ht="16" thickBot="1" x14ac:dyDescent="0.4">
      <c r="A211" s="1003">
        <v>22</v>
      </c>
      <c r="B211" s="1049">
        <v>0</v>
      </c>
      <c r="C211" s="1050">
        <v>0</v>
      </c>
      <c r="D211" s="1050">
        <v>0</v>
      </c>
      <c r="E211" s="1051">
        <v>4.8</v>
      </c>
      <c r="F211" s="1049">
        <v>0</v>
      </c>
      <c r="G211" s="1051">
        <v>0</v>
      </c>
      <c r="H211" s="1051">
        <v>0</v>
      </c>
      <c r="I211" s="1052">
        <v>0</v>
      </c>
      <c r="J211" s="1052">
        <v>0</v>
      </c>
      <c r="K211" s="1052">
        <v>0</v>
      </c>
      <c r="L211" s="1052">
        <v>0</v>
      </c>
      <c r="M211" s="1052">
        <v>0</v>
      </c>
    </row>
    <row r="212" spans="1:14" ht="16" thickBot="1" x14ac:dyDescent="0.4">
      <c r="A212" s="1003">
        <v>23</v>
      </c>
      <c r="B212" s="1049">
        <v>0</v>
      </c>
      <c r="C212" s="1050">
        <v>0</v>
      </c>
      <c r="D212" s="1050">
        <v>4.2</v>
      </c>
      <c r="E212" s="1051">
        <v>15.8</v>
      </c>
      <c r="F212" s="1049">
        <v>0</v>
      </c>
      <c r="G212" s="1051">
        <v>0</v>
      </c>
      <c r="H212" s="1051">
        <v>0</v>
      </c>
      <c r="I212" s="1052">
        <v>0</v>
      </c>
      <c r="J212" s="1052">
        <v>3.6</v>
      </c>
      <c r="K212" s="1052">
        <v>0</v>
      </c>
      <c r="L212" s="1052">
        <v>0</v>
      </c>
      <c r="M212" s="1052">
        <v>0</v>
      </c>
    </row>
    <row r="213" spans="1:14" ht="16" thickBot="1" x14ac:dyDescent="0.4">
      <c r="A213" s="1003">
        <v>24</v>
      </c>
      <c r="B213" s="1049">
        <v>0</v>
      </c>
      <c r="C213" s="1050">
        <v>0</v>
      </c>
      <c r="D213" s="1051">
        <v>0</v>
      </c>
      <c r="E213" s="1051">
        <v>0</v>
      </c>
      <c r="F213" s="1049">
        <v>0</v>
      </c>
      <c r="G213" s="1051">
        <v>0</v>
      </c>
      <c r="H213" s="1051">
        <v>0</v>
      </c>
      <c r="I213" s="1052">
        <v>0</v>
      </c>
      <c r="J213" s="1052">
        <v>0</v>
      </c>
      <c r="K213" s="1052">
        <v>4.7</v>
      </c>
      <c r="L213" s="1052">
        <v>15.2</v>
      </c>
      <c r="M213" s="1052">
        <v>0</v>
      </c>
    </row>
    <row r="214" spans="1:14" ht="16" thickBot="1" x14ac:dyDescent="0.4">
      <c r="A214" s="1003">
        <v>25</v>
      </c>
      <c r="B214" s="1049">
        <v>0</v>
      </c>
      <c r="C214" s="1050">
        <v>0</v>
      </c>
      <c r="D214" s="1050">
        <v>0</v>
      </c>
      <c r="E214" s="1051">
        <v>0</v>
      </c>
      <c r="F214" s="1049">
        <v>0</v>
      </c>
      <c r="G214" s="1051">
        <v>0</v>
      </c>
      <c r="H214" s="1051">
        <v>0</v>
      </c>
      <c r="I214" s="1052">
        <v>0</v>
      </c>
      <c r="J214" s="1052">
        <v>0</v>
      </c>
      <c r="K214" s="1052">
        <v>4.4000000000000004</v>
      </c>
      <c r="L214" s="1052">
        <v>8.8000000000000007</v>
      </c>
      <c r="M214" s="1052">
        <v>0</v>
      </c>
    </row>
    <row r="215" spans="1:14" ht="16" thickBot="1" x14ac:dyDescent="0.4">
      <c r="A215" s="1003">
        <v>26</v>
      </c>
      <c r="B215" s="1049">
        <v>0</v>
      </c>
      <c r="C215" s="1050">
        <v>0</v>
      </c>
      <c r="D215" s="1050">
        <v>0</v>
      </c>
      <c r="E215" s="1051">
        <v>22</v>
      </c>
      <c r="F215" s="1049">
        <v>6.2</v>
      </c>
      <c r="G215" s="1051">
        <v>0</v>
      </c>
      <c r="H215" s="1051">
        <v>0</v>
      </c>
      <c r="I215" s="1052">
        <v>0</v>
      </c>
      <c r="J215" s="1052">
        <v>0</v>
      </c>
      <c r="K215" s="1052">
        <v>26.5</v>
      </c>
      <c r="L215" s="1052">
        <v>0</v>
      </c>
      <c r="M215" s="1052">
        <v>0</v>
      </c>
    </row>
    <row r="216" spans="1:14" ht="16" thickBot="1" x14ac:dyDescent="0.4">
      <c r="A216" s="1012">
        <v>27</v>
      </c>
      <c r="B216" s="1049">
        <v>0</v>
      </c>
      <c r="C216" s="1050">
        <v>0</v>
      </c>
      <c r="D216" s="1050">
        <v>0</v>
      </c>
      <c r="E216" s="1051">
        <v>0</v>
      </c>
      <c r="F216" s="1049">
        <v>0</v>
      </c>
      <c r="G216" s="1051">
        <v>0</v>
      </c>
      <c r="H216" s="1051">
        <v>15</v>
      </c>
      <c r="I216" s="1052">
        <v>0</v>
      </c>
      <c r="J216" s="1052">
        <v>0</v>
      </c>
      <c r="K216" s="1052">
        <v>0</v>
      </c>
      <c r="L216" s="1052">
        <v>0</v>
      </c>
      <c r="M216" s="1052">
        <v>0</v>
      </c>
    </row>
    <row r="217" spans="1:14" ht="16" thickBot="1" x14ac:dyDescent="0.4">
      <c r="A217" s="1013">
        <v>28</v>
      </c>
      <c r="B217" s="1054">
        <v>0</v>
      </c>
      <c r="C217" s="1055">
        <v>0</v>
      </c>
      <c r="D217" s="1055">
        <v>0</v>
      </c>
      <c r="E217" s="1051">
        <v>0</v>
      </c>
      <c r="F217" s="1049">
        <v>0</v>
      </c>
      <c r="G217" s="1051">
        <v>0</v>
      </c>
      <c r="H217" s="1051">
        <v>0</v>
      </c>
      <c r="I217" s="1052">
        <v>0</v>
      </c>
      <c r="J217" s="1052">
        <v>0</v>
      </c>
      <c r="K217" s="1052">
        <v>0</v>
      </c>
      <c r="L217" s="1052">
        <v>0</v>
      </c>
      <c r="M217" s="1052">
        <v>0</v>
      </c>
    </row>
    <row r="218" spans="1:14" ht="16" thickBot="1" x14ac:dyDescent="0.4">
      <c r="A218" s="1056">
        <v>29</v>
      </c>
      <c r="B218" s="1049">
        <v>0</v>
      </c>
      <c r="C218" s="1050"/>
      <c r="D218" s="1050">
        <v>1.8</v>
      </c>
      <c r="E218" s="1051">
        <v>34.4</v>
      </c>
      <c r="F218" s="1049">
        <v>0</v>
      </c>
      <c r="G218" s="1051">
        <v>0</v>
      </c>
      <c r="H218" s="1051">
        <v>0</v>
      </c>
      <c r="I218" s="1052">
        <v>0</v>
      </c>
      <c r="J218" s="1052">
        <v>0</v>
      </c>
      <c r="K218" s="1052">
        <v>0</v>
      </c>
      <c r="L218" s="1052">
        <v>9.5</v>
      </c>
      <c r="M218" s="1052">
        <v>0</v>
      </c>
    </row>
    <row r="219" spans="1:14" ht="16" thickBot="1" x14ac:dyDescent="0.4">
      <c r="A219" s="1056">
        <v>30</v>
      </c>
      <c r="B219" s="1049">
        <v>0</v>
      </c>
      <c r="C219" s="344"/>
      <c r="D219" s="1050">
        <v>15.4</v>
      </c>
      <c r="E219" s="1051">
        <v>18</v>
      </c>
      <c r="F219" s="1049">
        <v>3</v>
      </c>
      <c r="G219" s="1051">
        <v>0</v>
      </c>
      <c r="H219" s="1051">
        <v>0</v>
      </c>
      <c r="I219" s="1052">
        <v>0</v>
      </c>
      <c r="J219" s="1052">
        <v>0</v>
      </c>
      <c r="K219" s="1052">
        <v>4.4000000000000004</v>
      </c>
      <c r="L219" s="1052">
        <v>0</v>
      </c>
      <c r="M219" s="1052">
        <v>0</v>
      </c>
    </row>
    <row r="220" spans="1:14" ht="16" thickBot="1" x14ac:dyDescent="0.4">
      <c r="A220" s="295">
        <v>31</v>
      </c>
      <c r="B220" s="1049">
        <v>0</v>
      </c>
      <c r="C220" s="344"/>
      <c r="D220" s="1051">
        <v>50.4</v>
      </c>
      <c r="E220" s="344"/>
      <c r="F220" s="1049">
        <v>23</v>
      </c>
      <c r="G220" s="1053">
        <v>0</v>
      </c>
      <c r="H220" s="1051">
        <v>0</v>
      </c>
      <c r="I220" s="1057">
        <v>4.9000000000000004</v>
      </c>
      <c r="J220" s="344"/>
      <c r="K220" s="1057">
        <v>0</v>
      </c>
      <c r="L220" s="344"/>
      <c r="M220" s="1057">
        <v>0</v>
      </c>
    </row>
    <row r="221" spans="1:14" x14ac:dyDescent="0.35">
      <c r="B221" s="346"/>
      <c r="C221" s="1058">
        <f>SUM(C190:C220)</f>
        <v>0</v>
      </c>
      <c r="D221" s="1058">
        <f>SUM(D190:D220)</f>
        <v>123.6</v>
      </c>
      <c r="E221" s="1058">
        <f t="shared" ref="E221:M221" si="5">SUM(E190:E220)</f>
        <v>318.5</v>
      </c>
      <c r="F221" s="1058">
        <f t="shared" si="5"/>
        <v>99.100000000000009</v>
      </c>
      <c r="G221" s="1058">
        <f t="shared" si="5"/>
        <v>44.2</v>
      </c>
      <c r="H221" s="1058">
        <f t="shared" si="5"/>
        <v>71.3</v>
      </c>
      <c r="I221" s="1058">
        <f t="shared" si="5"/>
        <v>37.799999999999997</v>
      </c>
      <c r="J221" s="1058">
        <f t="shared" si="5"/>
        <v>120.6</v>
      </c>
      <c r="K221" s="1058">
        <f t="shared" si="5"/>
        <v>115.10000000000002</v>
      </c>
      <c r="L221" s="1058">
        <f t="shared" si="5"/>
        <v>76.7</v>
      </c>
      <c r="M221" s="1058">
        <f t="shared" si="5"/>
        <v>0</v>
      </c>
      <c r="N221" s="172">
        <f>SUM(C221:M221)</f>
        <v>1006.9000000000001</v>
      </c>
    </row>
    <row r="222" spans="1:14" x14ac:dyDescent="0.35"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</row>
    <row r="223" spans="1:14" x14ac:dyDescent="0.35"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</row>
    <row r="224" spans="1:14" ht="23.5" x14ac:dyDescent="0.55000000000000004">
      <c r="C224" s="172"/>
      <c r="D224" s="1059" t="s">
        <v>517</v>
      </c>
      <c r="E224" s="1059"/>
      <c r="F224" s="427"/>
      <c r="G224" s="427"/>
      <c r="H224" s="427"/>
      <c r="I224" s="172"/>
      <c r="J224" s="172"/>
      <c r="K224" s="172"/>
      <c r="L224" s="172"/>
      <c r="M224" s="172"/>
    </row>
    <row r="225" spans="1:13" ht="15.5" x14ac:dyDescent="0.35">
      <c r="A225" s="1650" t="s">
        <v>505</v>
      </c>
      <c r="B225" s="547" t="s">
        <v>252</v>
      </c>
      <c r="C225" s="547" t="s">
        <v>252</v>
      </c>
      <c r="D225" s="547" t="s">
        <v>252</v>
      </c>
      <c r="E225" s="547" t="s">
        <v>252</v>
      </c>
      <c r="F225" s="547" t="s">
        <v>252</v>
      </c>
      <c r="G225" s="547" t="s">
        <v>252</v>
      </c>
      <c r="H225" s="547" t="s">
        <v>252</v>
      </c>
      <c r="I225" s="547" t="s">
        <v>252</v>
      </c>
      <c r="J225" s="547" t="s">
        <v>252</v>
      </c>
      <c r="K225" s="547" t="s">
        <v>252</v>
      </c>
      <c r="L225" s="547" t="s">
        <v>252</v>
      </c>
      <c r="M225" s="547" t="s">
        <v>252</v>
      </c>
    </row>
    <row r="226" spans="1:13" x14ac:dyDescent="0.35">
      <c r="A226" s="1651"/>
      <c r="B226" s="548">
        <v>43101</v>
      </c>
      <c r="C226" s="549">
        <v>43132</v>
      </c>
      <c r="D226" s="550">
        <v>43160</v>
      </c>
      <c r="E226" s="550">
        <v>43191</v>
      </c>
      <c r="F226" s="550">
        <v>43221</v>
      </c>
      <c r="G226" s="550">
        <v>43252</v>
      </c>
      <c r="H226" s="550">
        <v>43282</v>
      </c>
      <c r="I226" s="550">
        <v>43313</v>
      </c>
      <c r="J226" s="550">
        <v>43344</v>
      </c>
      <c r="K226" s="550">
        <v>43374</v>
      </c>
      <c r="L226" s="550">
        <v>43405</v>
      </c>
      <c r="M226" s="550">
        <v>43435</v>
      </c>
    </row>
    <row r="227" spans="1:13" ht="16" thickBot="1" x14ac:dyDescent="0.4">
      <c r="A227" s="1003">
        <v>1</v>
      </c>
      <c r="B227" s="1060">
        <v>0</v>
      </c>
      <c r="C227" s="1060">
        <v>0</v>
      </c>
      <c r="D227" s="1060">
        <v>0</v>
      </c>
      <c r="E227" s="1060">
        <v>0</v>
      </c>
      <c r="F227" s="306">
        <v>11.6</v>
      </c>
      <c r="G227" s="1060">
        <v>4</v>
      </c>
      <c r="H227" s="1061">
        <v>4</v>
      </c>
      <c r="I227" s="1060">
        <f>'[6]Kuraz Monthaly Metro Report '!Q3155</f>
        <v>0</v>
      </c>
      <c r="J227" s="1060">
        <v>0</v>
      </c>
      <c r="K227" s="1060">
        <v>0</v>
      </c>
      <c r="L227" s="1060">
        <v>0</v>
      </c>
      <c r="M227" s="1060">
        <v>0</v>
      </c>
    </row>
    <row r="228" spans="1:13" ht="16" thickBot="1" x14ac:dyDescent="0.4">
      <c r="A228" s="1003">
        <v>2</v>
      </c>
      <c r="B228" s="1060">
        <v>0</v>
      </c>
      <c r="C228" s="1060">
        <v>0</v>
      </c>
      <c r="D228" s="1062">
        <v>5.9</v>
      </c>
      <c r="E228" s="306">
        <v>5.8</v>
      </c>
      <c r="F228" s="1060">
        <v>0</v>
      </c>
      <c r="G228" s="1060">
        <v>3</v>
      </c>
      <c r="H228" s="399">
        <v>0</v>
      </c>
      <c r="I228" s="1060">
        <f>'[6]Kuraz Monthaly Metro Report '!Q3156</f>
        <v>0</v>
      </c>
      <c r="J228" s="1060">
        <v>0</v>
      </c>
      <c r="K228" s="1060">
        <v>0</v>
      </c>
      <c r="L228" s="1060">
        <v>0</v>
      </c>
      <c r="M228" s="1060">
        <v>0</v>
      </c>
    </row>
    <row r="229" spans="1:13" ht="16" thickBot="1" x14ac:dyDescent="0.4">
      <c r="A229" s="1003">
        <v>3</v>
      </c>
      <c r="B229" s="1060">
        <v>0</v>
      </c>
      <c r="C229" s="1060">
        <v>0</v>
      </c>
      <c r="D229" s="1060">
        <v>0</v>
      </c>
      <c r="E229" s="1060">
        <v>0</v>
      </c>
      <c r="F229" s="306">
        <v>3</v>
      </c>
      <c r="G229" s="306">
        <v>0</v>
      </c>
      <c r="H229" s="1063">
        <v>0</v>
      </c>
      <c r="I229" s="1063">
        <f>'[6]Kuraz Monthaly Metro Report '!Q3157</f>
        <v>4</v>
      </c>
      <c r="J229" s="1060">
        <v>0</v>
      </c>
      <c r="K229" s="1060">
        <v>0</v>
      </c>
      <c r="L229" s="1060">
        <v>0</v>
      </c>
      <c r="M229" s="306">
        <v>11.5</v>
      </c>
    </row>
    <row r="230" spans="1:13" ht="16" thickBot="1" x14ac:dyDescent="0.4">
      <c r="A230" s="1003">
        <v>4</v>
      </c>
      <c r="B230" s="1060">
        <v>0</v>
      </c>
      <c r="C230" s="1060">
        <v>0</v>
      </c>
      <c r="D230" s="1060">
        <v>0</v>
      </c>
      <c r="E230" s="1060">
        <v>0</v>
      </c>
      <c r="F230" s="1060">
        <v>0</v>
      </c>
      <c r="G230" s="1060">
        <v>0</v>
      </c>
      <c r="H230" s="1063">
        <v>0</v>
      </c>
      <c r="I230" s="1060">
        <f>'[6]Kuraz Monthaly Metro Report '!Q3158</f>
        <v>0</v>
      </c>
      <c r="J230" s="1060">
        <v>0</v>
      </c>
      <c r="K230" s="1060">
        <v>0</v>
      </c>
      <c r="L230" s="1060">
        <v>0</v>
      </c>
      <c r="M230" s="306">
        <v>5.4</v>
      </c>
    </row>
    <row r="231" spans="1:13" ht="16" thickBot="1" x14ac:dyDescent="0.4">
      <c r="A231" s="1003">
        <v>5</v>
      </c>
      <c r="B231" s="1060">
        <v>0</v>
      </c>
      <c r="C231" s="1060">
        <v>0</v>
      </c>
      <c r="D231" s="1060">
        <v>0</v>
      </c>
      <c r="E231" s="1060">
        <v>0</v>
      </c>
      <c r="F231" s="1060">
        <v>0</v>
      </c>
      <c r="G231" s="1060">
        <v>9</v>
      </c>
      <c r="H231" s="1063">
        <v>0</v>
      </c>
      <c r="I231" s="1060">
        <f>'[6]Kuraz Monthaly Metro Report '!Q3159</f>
        <v>0</v>
      </c>
      <c r="J231" s="1060">
        <v>0</v>
      </c>
      <c r="K231" s="1060">
        <v>0</v>
      </c>
      <c r="L231" s="1060">
        <v>0</v>
      </c>
      <c r="M231" s="1060">
        <v>0</v>
      </c>
    </row>
    <row r="232" spans="1:13" ht="16" thickBot="1" x14ac:dyDescent="0.4">
      <c r="A232" s="1003">
        <v>6</v>
      </c>
      <c r="B232" s="1060">
        <v>0</v>
      </c>
      <c r="C232" s="1060">
        <v>0</v>
      </c>
      <c r="D232" s="1060">
        <v>0</v>
      </c>
      <c r="E232" s="306">
        <v>5.8</v>
      </c>
      <c r="F232" s="306">
        <v>3</v>
      </c>
      <c r="G232" s="306">
        <v>6.4</v>
      </c>
      <c r="H232" s="1063">
        <v>0</v>
      </c>
      <c r="I232" s="1060">
        <f>'[6]Kuraz Monthaly Metro Report '!Q3160</f>
        <v>0</v>
      </c>
      <c r="J232" s="1063">
        <v>3.7</v>
      </c>
      <c r="K232" s="1060">
        <v>0</v>
      </c>
      <c r="L232" s="1060">
        <v>0</v>
      </c>
      <c r="M232" s="1060">
        <v>0</v>
      </c>
    </row>
    <row r="233" spans="1:13" ht="16" thickBot="1" x14ac:dyDescent="0.4">
      <c r="A233" s="1003">
        <v>7</v>
      </c>
      <c r="B233" s="1060">
        <v>0</v>
      </c>
      <c r="C233" s="1060">
        <v>0</v>
      </c>
      <c r="D233" s="1062">
        <v>30.5</v>
      </c>
      <c r="E233" s="1060">
        <v>0</v>
      </c>
      <c r="F233" s="306">
        <v>13</v>
      </c>
      <c r="G233" s="306">
        <v>78.400000000000006</v>
      </c>
      <c r="H233" s="1063">
        <v>0</v>
      </c>
      <c r="I233" s="1060">
        <f>'[6]Kuraz Monthaly Metro Report '!Q3161</f>
        <v>0</v>
      </c>
      <c r="J233" s="1060">
        <f>'[6]Kuraz Monthaly Metro Report '!R3161</f>
        <v>0</v>
      </c>
      <c r="K233" s="1060">
        <v>0</v>
      </c>
      <c r="L233" s="1060">
        <v>0</v>
      </c>
      <c r="M233" s="1060">
        <v>0</v>
      </c>
    </row>
    <row r="234" spans="1:13" ht="16" thickBot="1" x14ac:dyDescent="0.4">
      <c r="A234" s="1003">
        <v>8</v>
      </c>
      <c r="B234" s="1060">
        <v>0</v>
      </c>
      <c r="C234" s="1060">
        <v>0</v>
      </c>
      <c r="D234" s="1060">
        <v>0</v>
      </c>
      <c r="E234" s="1060">
        <v>0</v>
      </c>
      <c r="F234" s="1060">
        <v>0</v>
      </c>
      <c r="G234" s="1060">
        <v>0</v>
      </c>
      <c r="H234" s="1063">
        <v>0</v>
      </c>
      <c r="I234" s="1060">
        <f>'[6]Kuraz Monthaly Metro Report '!Q3162</f>
        <v>0</v>
      </c>
      <c r="J234" s="1063">
        <v>3.8</v>
      </c>
      <c r="K234" s="306">
        <v>3</v>
      </c>
      <c r="L234" s="306">
        <v>15</v>
      </c>
      <c r="M234" s="1060">
        <v>0</v>
      </c>
    </row>
    <row r="235" spans="1:13" ht="16" thickBot="1" x14ac:dyDescent="0.4">
      <c r="A235" s="1003">
        <v>9</v>
      </c>
      <c r="B235" s="1060">
        <v>0</v>
      </c>
      <c r="C235" s="1060">
        <v>0</v>
      </c>
      <c r="D235" s="1062">
        <v>7.8</v>
      </c>
      <c r="E235" s="1060">
        <v>0</v>
      </c>
      <c r="F235" s="306">
        <v>3.5</v>
      </c>
      <c r="G235" s="1060">
        <v>0</v>
      </c>
      <c r="H235" s="1063">
        <v>0</v>
      </c>
      <c r="I235" s="1060">
        <f>'[6]Kuraz Monthaly Metro Report '!Q3163</f>
        <v>0</v>
      </c>
      <c r="J235" s="1060">
        <v>0</v>
      </c>
      <c r="K235" s="1060">
        <v>0</v>
      </c>
      <c r="L235" s="1060">
        <v>0</v>
      </c>
      <c r="M235" s="306">
        <v>35</v>
      </c>
    </row>
    <row r="236" spans="1:13" ht="16" thickBot="1" x14ac:dyDescent="0.4">
      <c r="A236" s="1003">
        <v>10</v>
      </c>
      <c r="B236" s="1060">
        <v>0</v>
      </c>
      <c r="C236" s="1060">
        <v>0</v>
      </c>
      <c r="D236" s="1060">
        <v>0</v>
      </c>
      <c r="E236" s="1063">
        <v>20.8</v>
      </c>
      <c r="F236" s="306">
        <v>6.8</v>
      </c>
      <c r="G236" s="1060">
        <v>0</v>
      </c>
      <c r="H236" s="1063">
        <v>0</v>
      </c>
      <c r="I236" s="1060">
        <f>'[6]Kuraz Monthaly Metro Report '!Q3164</f>
        <v>0</v>
      </c>
      <c r="J236" s="1060">
        <v>0</v>
      </c>
      <c r="K236" s="1060">
        <v>0</v>
      </c>
      <c r="L236" s="306">
        <v>2.5</v>
      </c>
      <c r="M236" s="1060">
        <v>0</v>
      </c>
    </row>
    <row r="237" spans="1:13" ht="16" thickBot="1" x14ac:dyDescent="0.4">
      <c r="A237" s="1003">
        <v>11</v>
      </c>
      <c r="B237" s="1060">
        <v>0</v>
      </c>
      <c r="C237" s="1060">
        <v>0</v>
      </c>
      <c r="D237" s="1060">
        <v>0</v>
      </c>
      <c r="E237" s="1060">
        <v>0</v>
      </c>
      <c r="F237" s="1060">
        <v>0</v>
      </c>
      <c r="G237" s="306">
        <v>0</v>
      </c>
      <c r="H237" s="1063">
        <v>0</v>
      </c>
      <c r="I237" s="1060">
        <f>'[6]Kuraz Monthaly Metro Report '!Q3167</f>
        <v>0</v>
      </c>
      <c r="J237" s="1060">
        <v>0</v>
      </c>
      <c r="K237" s="306">
        <v>5.3</v>
      </c>
      <c r="L237" s="1060">
        <v>0</v>
      </c>
      <c r="M237" s="306">
        <v>9</v>
      </c>
    </row>
    <row r="238" spans="1:13" ht="16" thickBot="1" x14ac:dyDescent="0.4">
      <c r="A238" s="1003">
        <v>12</v>
      </c>
      <c r="B238" s="1060">
        <v>0</v>
      </c>
      <c r="C238" s="1060">
        <v>0</v>
      </c>
      <c r="D238" s="1060">
        <v>0</v>
      </c>
      <c r="E238" s="1060">
        <v>0</v>
      </c>
      <c r="F238" s="306">
        <v>4.5</v>
      </c>
      <c r="G238" s="1060">
        <v>0</v>
      </c>
      <c r="H238" s="1063">
        <v>0</v>
      </c>
      <c r="I238" s="1060">
        <f>'[6]Kuraz Monthaly Metro Report '!Q3168</f>
        <v>0</v>
      </c>
      <c r="J238" s="1063">
        <v>6</v>
      </c>
      <c r="K238" s="1060">
        <v>0</v>
      </c>
      <c r="L238" s="1060">
        <v>0</v>
      </c>
      <c r="M238" s="1060">
        <v>0</v>
      </c>
    </row>
    <row r="239" spans="1:13" ht="16" thickBot="1" x14ac:dyDescent="0.4">
      <c r="A239" s="1003">
        <v>13</v>
      </c>
      <c r="B239" s="1060">
        <v>0</v>
      </c>
      <c r="C239" s="1060">
        <v>0</v>
      </c>
      <c r="D239" s="1060">
        <v>0</v>
      </c>
      <c r="E239" s="1060">
        <v>0</v>
      </c>
      <c r="F239" s="1064">
        <v>16.5</v>
      </c>
      <c r="G239" s="1060">
        <v>0</v>
      </c>
      <c r="H239" s="1063">
        <v>0</v>
      </c>
      <c r="I239" s="1060">
        <f>'[6]Kuraz Monthaly Metro Report '!Q3169</f>
        <v>0</v>
      </c>
      <c r="J239" s="1060">
        <v>0</v>
      </c>
      <c r="K239" s="1060">
        <v>0</v>
      </c>
      <c r="L239" s="1060">
        <v>0</v>
      </c>
      <c r="M239" s="1060">
        <v>0</v>
      </c>
    </row>
    <row r="240" spans="1:13" ht="16" thickBot="1" x14ac:dyDescent="0.4">
      <c r="A240" s="1003">
        <v>14</v>
      </c>
      <c r="B240" s="1060">
        <v>0</v>
      </c>
      <c r="C240" s="1060">
        <v>0</v>
      </c>
      <c r="D240" s="1062">
        <v>7.8</v>
      </c>
      <c r="E240" s="1060">
        <v>0</v>
      </c>
      <c r="F240" s="1060">
        <v>0</v>
      </c>
      <c r="G240" s="1060">
        <v>0</v>
      </c>
      <c r="H240" s="1063">
        <v>0</v>
      </c>
      <c r="I240" s="1060">
        <f>'[6]Kuraz Monthaly Metro Report '!Q3170</f>
        <v>0</v>
      </c>
      <c r="J240" s="1060">
        <v>0</v>
      </c>
      <c r="K240" s="1060">
        <v>0</v>
      </c>
      <c r="L240" s="1060">
        <v>0</v>
      </c>
      <c r="M240" s="1060">
        <v>0</v>
      </c>
    </row>
    <row r="241" spans="1:13" ht="16" thickBot="1" x14ac:dyDescent="0.4">
      <c r="A241" s="1003">
        <v>15</v>
      </c>
      <c r="B241" s="1060">
        <v>0</v>
      </c>
      <c r="C241" s="1060">
        <v>0</v>
      </c>
      <c r="D241" s="1060">
        <v>0</v>
      </c>
      <c r="E241" s="1063">
        <v>57</v>
      </c>
      <c r="F241" s="1060">
        <v>0</v>
      </c>
      <c r="G241" s="1060">
        <v>0</v>
      </c>
      <c r="H241" s="1063">
        <v>0</v>
      </c>
      <c r="I241" s="1060">
        <f>'[6]Kuraz Monthaly Metro Report '!Q3171</f>
        <v>0</v>
      </c>
      <c r="J241" s="1063">
        <v>16.5</v>
      </c>
      <c r="K241" s="1060">
        <v>0</v>
      </c>
      <c r="L241" s="1060">
        <v>0</v>
      </c>
      <c r="M241" s="1060">
        <v>0</v>
      </c>
    </row>
    <row r="242" spans="1:13" ht="16" thickBot="1" x14ac:dyDescent="0.4">
      <c r="A242" s="1003">
        <v>16</v>
      </c>
      <c r="B242" s="1060">
        <v>0</v>
      </c>
      <c r="C242" s="1060">
        <v>0</v>
      </c>
      <c r="D242" s="1060">
        <v>0</v>
      </c>
      <c r="E242" s="1060">
        <v>0</v>
      </c>
      <c r="F242" s="1064">
        <v>71.5</v>
      </c>
      <c r="G242" s="1060">
        <v>0</v>
      </c>
      <c r="H242" s="1063">
        <v>0</v>
      </c>
      <c r="I242" s="1060">
        <f>'[6]Kuraz Monthaly Metro Report '!Q3172</f>
        <v>0</v>
      </c>
      <c r="J242" s="1060">
        <v>0</v>
      </c>
      <c r="K242" s="1060">
        <v>0</v>
      </c>
      <c r="L242" s="1060">
        <v>0</v>
      </c>
      <c r="M242" s="1060">
        <v>0</v>
      </c>
    </row>
    <row r="243" spans="1:13" ht="16" thickBot="1" x14ac:dyDescent="0.4">
      <c r="A243" s="1011">
        <v>17</v>
      </c>
      <c r="B243" s="1060">
        <v>0</v>
      </c>
      <c r="C243" s="1060">
        <v>0</v>
      </c>
      <c r="D243" s="1060">
        <v>0</v>
      </c>
      <c r="E243" s="1060">
        <v>0</v>
      </c>
      <c r="F243" s="1060">
        <v>0</v>
      </c>
      <c r="G243" s="1064">
        <v>11.2</v>
      </c>
      <c r="H243" s="1063">
        <v>0</v>
      </c>
      <c r="I243" s="1060">
        <f>'[6]Kuraz Monthaly Metro Report '!Q3173</f>
        <v>0</v>
      </c>
      <c r="J243" s="1060">
        <v>0</v>
      </c>
      <c r="K243" s="1060">
        <v>0</v>
      </c>
      <c r="L243" s="1064">
        <v>10.4</v>
      </c>
      <c r="M243" s="1060">
        <v>0</v>
      </c>
    </row>
    <row r="244" spans="1:13" ht="16" thickBot="1" x14ac:dyDescent="0.4">
      <c r="A244" s="1003">
        <v>18</v>
      </c>
      <c r="B244" s="1060">
        <v>0</v>
      </c>
      <c r="C244" s="1060">
        <v>0</v>
      </c>
      <c r="D244" s="1060">
        <v>0</v>
      </c>
      <c r="E244" s="1060">
        <v>0</v>
      </c>
      <c r="F244" s="1064">
        <v>22.5</v>
      </c>
      <c r="G244" s="1060">
        <v>0</v>
      </c>
      <c r="H244" s="1063">
        <v>0</v>
      </c>
      <c r="I244" s="1060">
        <f>'[6]Kuraz Monthaly Metro Report '!Q3174</f>
        <v>0</v>
      </c>
      <c r="J244" s="1060">
        <v>0</v>
      </c>
      <c r="K244" s="1060">
        <v>0</v>
      </c>
      <c r="L244" s="1064">
        <v>11.5</v>
      </c>
      <c r="M244" s="1060">
        <v>0</v>
      </c>
    </row>
    <row r="245" spans="1:13" ht="16" thickBot="1" x14ac:dyDescent="0.4">
      <c r="A245" s="1003">
        <v>19</v>
      </c>
      <c r="B245" s="1060">
        <v>0</v>
      </c>
      <c r="C245" s="1065">
        <v>26.6</v>
      </c>
      <c r="D245" s="1060">
        <v>0</v>
      </c>
      <c r="E245" s="1063">
        <v>29.5</v>
      </c>
      <c r="F245" s="1060">
        <v>0</v>
      </c>
      <c r="G245" s="1060">
        <v>31.2</v>
      </c>
      <c r="H245" s="1063">
        <v>0</v>
      </c>
      <c r="I245" s="1060">
        <f>'[6]Kuraz Monthaly Metro Report '!Q3175</f>
        <v>0</v>
      </c>
      <c r="J245" s="1060">
        <v>0</v>
      </c>
      <c r="K245" s="1060">
        <v>0</v>
      </c>
      <c r="L245" s="1064">
        <v>5.2</v>
      </c>
      <c r="M245" s="1060">
        <v>0</v>
      </c>
    </row>
    <row r="246" spans="1:13" ht="16" thickBot="1" x14ac:dyDescent="0.4">
      <c r="A246" s="1003">
        <v>20</v>
      </c>
      <c r="B246" s="1060">
        <v>0</v>
      </c>
      <c r="C246" s="1065">
        <v>12.9</v>
      </c>
      <c r="D246" s="1060">
        <v>0</v>
      </c>
      <c r="E246" s="1060">
        <v>0</v>
      </c>
      <c r="F246" s="1060">
        <v>0</v>
      </c>
      <c r="G246" s="1060">
        <v>4</v>
      </c>
      <c r="H246" s="1063">
        <v>0</v>
      </c>
      <c r="I246" s="1060">
        <f>'[6]Kuraz Monthaly Metro Report '!Q3176</f>
        <v>0</v>
      </c>
      <c r="J246" s="1063">
        <v>5</v>
      </c>
      <c r="K246" s="1064">
        <v>2.5</v>
      </c>
      <c r="L246" s="1060">
        <v>0</v>
      </c>
      <c r="M246" s="1060">
        <v>0</v>
      </c>
    </row>
    <row r="247" spans="1:13" ht="16" thickBot="1" x14ac:dyDescent="0.4">
      <c r="A247" s="1003">
        <v>21</v>
      </c>
      <c r="B247" s="1060">
        <v>0</v>
      </c>
      <c r="C247" s="1060">
        <v>0</v>
      </c>
      <c r="D247" s="1062">
        <v>26</v>
      </c>
      <c r="E247" s="1060">
        <v>0</v>
      </c>
      <c r="F247" s="1060">
        <v>0</v>
      </c>
      <c r="G247" s="1060">
        <v>17.2</v>
      </c>
      <c r="H247" s="1063">
        <v>0</v>
      </c>
      <c r="I247" s="1060">
        <f>'[6]Kuraz Monthaly Metro Report '!Q3180</f>
        <v>0</v>
      </c>
      <c r="J247" s="1060">
        <v>0</v>
      </c>
      <c r="K247" s="1060">
        <v>0</v>
      </c>
      <c r="L247" s="1060">
        <v>0</v>
      </c>
      <c r="M247" s="1060">
        <v>0</v>
      </c>
    </row>
    <row r="248" spans="1:13" ht="16" thickBot="1" x14ac:dyDescent="0.4">
      <c r="A248" s="1003">
        <v>22</v>
      </c>
      <c r="B248" s="1060">
        <v>0</v>
      </c>
      <c r="C248" s="1060">
        <v>0</v>
      </c>
      <c r="D248" s="1060">
        <v>0</v>
      </c>
      <c r="E248" s="1063">
        <v>2</v>
      </c>
      <c r="F248" s="1060">
        <v>0</v>
      </c>
      <c r="G248" s="1060">
        <v>0</v>
      </c>
      <c r="H248" s="1063">
        <v>0</v>
      </c>
      <c r="I248" s="1060">
        <f>'[6]Kuraz Monthaly Metro Report '!Q3181</f>
        <v>0</v>
      </c>
      <c r="J248" s="1060">
        <v>0</v>
      </c>
      <c r="K248" s="1060">
        <v>0</v>
      </c>
      <c r="L248" s="1060">
        <v>0</v>
      </c>
      <c r="M248" s="1060">
        <v>0</v>
      </c>
    </row>
    <row r="249" spans="1:13" ht="16" thickBot="1" x14ac:dyDescent="0.4">
      <c r="A249" s="1003">
        <v>23</v>
      </c>
      <c r="B249" s="1060">
        <v>0</v>
      </c>
      <c r="C249" s="1066">
        <v>18.8</v>
      </c>
      <c r="D249" s="1060">
        <v>0</v>
      </c>
      <c r="E249" s="1060">
        <v>0</v>
      </c>
      <c r="F249" s="1064">
        <v>28.6</v>
      </c>
      <c r="G249" s="1060">
        <v>0</v>
      </c>
      <c r="H249" s="1063">
        <v>0</v>
      </c>
      <c r="I249" s="1060">
        <f>'[6]Kuraz Monthaly Metro Report '!Q3182</f>
        <v>3</v>
      </c>
      <c r="J249" s="1060">
        <v>0</v>
      </c>
      <c r="K249" s="1060">
        <v>0</v>
      </c>
      <c r="L249" s="1060">
        <v>0</v>
      </c>
      <c r="M249" s="1060">
        <v>0</v>
      </c>
    </row>
    <row r="250" spans="1:13" ht="16" thickBot="1" x14ac:dyDescent="0.4">
      <c r="A250" s="1003">
        <v>24</v>
      </c>
      <c r="B250" s="1060">
        <v>0</v>
      </c>
      <c r="C250" s="1060">
        <v>0</v>
      </c>
      <c r="D250" s="1060">
        <v>0</v>
      </c>
      <c r="E250" s="1063">
        <v>20.399999999999999</v>
      </c>
      <c r="F250" s="1060">
        <v>0</v>
      </c>
      <c r="G250" s="1060">
        <v>0</v>
      </c>
      <c r="H250" s="1063">
        <v>0</v>
      </c>
      <c r="I250" s="1063">
        <f>'[6]Kuraz Monthaly Metro Report '!Q3183</f>
        <v>3.2</v>
      </c>
      <c r="J250" s="1060">
        <v>0</v>
      </c>
      <c r="K250" s="1060">
        <v>0</v>
      </c>
      <c r="L250" s="1060">
        <v>0</v>
      </c>
      <c r="M250" s="1060">
        <v>0</v>
      </c>
    </row>
    <row r="251" spans="1:13" ht="16" thickBot="1" x14ac:dyDescent="0.4">
      <c r="A251" s="1003">
        <v>25</v>
      </c>
      <c r="B251" s="1060">
        <v>0</v>
      </c>
      <c r="C251" s="1060">
        <v>0</v>
      </c>
      <c r="D251" s="1062">
        <v>10.6</v>
      </c>
      <c r="E251" s="1060">
        <v>0</v>
      </c>
      <c r="F251" s="306">
        <v>4</v>
      </c>
      <c r="G251" s="1060">
        <v>0</v>
      </c>
      <c r="H251" s="1063">
        <v>0</v>
      </c>
      <c r="I251" s="1067">
        <f>'[6]Kuraz Monthaly Metro Report '!Q3184</f>
        <v>4.2</v>
      </c>
      <c r="J251" s="1060">
        <v>0</v>
      </c>
      <c r="K251" s="1060">
        <v>0</v>
      </c>
      <c r="L251" s="1060">
        <v>0</v>
      </c>
      <c r="M251" s="1060">
        <v>0</v>
      </c>
    </row>
    <row r="252" spans="1:13" ht="16" thickBot="1" x14ac:dyDescent="0.4">
      <c r="A252" s="1003">
        <v>26</v>
      </c>
      <c r="B252" s="1060">
        <v>0</v>
      </c>
      <c r="C252" s="1060">
        <v>0</v>
      </c>
      <c r="D252" s="1060">
        <v>0</v>
      </c>
      <c r="E252" s="1063">
        <v>65.2</v>
      </c>
      <c r="F252" s="1060">
        <v>0</v>
      </c>
      <c r="G252" s="1060">
        <v>0</v>
      </c>
      <c r="H252" s="1063">
        <v>0</v>
      </c>
      <c r="I252" s="1063">
        <f>'[6]Kuraz Monthaly Metro Report '!Q3185</f>
        <v>0</v>
      </c>
      <c r="J252" s="1063">
        <v>8.4</v>
      </c>
      <c r="K252" s="306">
        <v>16.5</v>
      </c>
      <c r="L252" s="1060">
        <v>0</v>
      </c>
      <c r="M252" s="1060">
        <v>0</v>
      </c>
    </row>
    <row r="253" spans="1:13" ht="16" thickBot="1" x14ac:dyDescent="0.4">
      <c r="A253" s="1012">
        <v>27</v>
      </c>
      <c r="B253" s="1060">
        <v>0</v>
      </c>
      <c r="C253" s="1060">
        <v>0</v>
      </c>
      <c r="D253" s="1060">
        <v>0</v>
      </c>
      <c r="E253" s="1060">
        <v>0</v>
      </c>
      <c r="F253" s="306">
        <v>4.2</v>
      </c>
      <c r="G253" s="306">
        <v>36.200000000000003</v>
      </c>
      <c r="H253" s="1063">
        <v>0</v>
      </c>
      <c r="I253" s="1063">
        <f>'[6]Kuraz Monthaly Metro Report '!Q3186</f>
        <v>24</v>
      </c>
      <c r="J253" s="1063">
        <v>4</v>
      </c>
      <c r="K253" s="1060">
        <v>0</v>
      </c>
      <c r="L253" s="1060">
        <v>0</v>
      </c>
      <c r="M253" s="1060">
        <v>0</v>
      </c>
    </row>
    <row r="254" spans="1:13" ht="16" thickBot="1" x14ac:dyDescent="0.4">
      <c r="A254" s="1013">
        <v>28</v>
      </c>
      <c r="B254" s="1068">
        <v>0</v>
      </c>
      <c r="C254" s="1068">
        <v>0</v>
      </c>
      <c r="D254" s="1068">
        <v>0</v>
      </c>
      <c r="E254" s="1063">
        <v>18.8</v>
      </c>
      <c r="F254" s="306">
        <v>4.5</v>
      </c>
      <c r="G254" s="306">
        <v>0</v>
      </c>
      <c r="H254" s="1063">
        <v>0</v>
      </c>
      <c r="I254" s="1063">
        <f>'[6]Kuraz Monthaly Metro Report '!Q3187</f>
        <v>6.2</v>
      </c>
      <c r="J254" s="1063">
        <v>4</v>
      </c>
      <c r="K254" s="1060">
        <v>0</v>
      </c>
      <c r="L254" s="306">
        <v>3.5</v>
      </c>
      <c r="M254" s="1060">
        <v>0</v>
      </c>
    </row>
    <row r="255" spans="1:13" ht="16" thickBot="1" x14ac:dyDescent="0.4">
      <c r="A255" s="1056">
        <v>29</v>
      </c>
      <c r="B255" s="1060">
        <v>0</v>
      </c>
      <c r="C255" s="1060">
        <v>0</v>
      </c>
      <c r="D255" s="1060">
        <v>0</v>
      </c>
      <c r="E255" s="1060">
        <v>0</v>
      </c>
      <c r="F255" s="1060">
        <v>0</v>
      </c>
      <c r="G255" s="1060">
        <v>0</v>
      </c>
      <c r="H255" s="1063">
        <v>0</v>
      </c>
      <c r="I255" s="1063">
        <f>'[6]Kuraz Monthaly Metro Report '!Q3188</f>
        <v>0</v>
      </c>
      <c r="J255" s="1063"/>
      <c r="K255" s="1060">
        <v>0</v>
      </c>
      <c r="L255" s="1060">
        <v>0</v>
      </c>
      <c r="M255" s="1069">
        <v>5.7</v>
      </c>
    </row>
    <row r="256" spans="1:13" ht="16" thickBot="1" x14ac:dyDescent="0.4">
      <c r="A256" s="1056">
        <v>30</v>
      </c>
      <c r="B256" s="1060">
        <v>0</v>
      </c>
      <c r="C256" s="306"/>
      <c r="D256" s="1060">
        <v>0</v>
      </c>
      <c r="E256" s="1060">
        <v>0</v>
      </c>
      <c r="F256" s="1060">
        <v>0</v>
      </c>
      <c r="G256" s="1060">
        <v>0</v>
      </c>
      <c r="H256" s="1063">
        <v>0</v>
      </c>
      <c r="I256" s="1060"/>
      <c r="J256" s="1067">
        <v>3</v>
      </c>
      <c r="K256" s="1060">
        <v>0</v>
      </c>
      <c r="L256" s="1060">
        <v>0</v>
      </c>
      <c r="M256" s="1069">
        <v>15.6</v>
      </c>
    </row>
    <row r="257" spans="1:14" ht="15.5" x14ac:dyDescent="0.35">
      <c r="A257" s="295">
        <v>31</v>
      </c>
      <c r="B257" s="1060">
        <v>0</v>
      </c>
      <c r="C257" s="306"/>
      <c r="D257" s="1060">
        <v>0</v>
      </c>
      <c r="E257" s="306"/>
      <c r="F257" s="306">
        <v>40</v>
      </c>
      <c r="G257" s="306"/>
      <c r="H257" s="1063">
        <v>0</v>
      </c>
      <c r="I257" s="1060"/>
      <c r="J257" s="306"/>
      <c r="K257" s="1060">
        <v>0</v>
      </c>
      <c r="L257" s="1060">
        <v>0</v>
      </c>
      <c r="M257" s="1069"/>
    </row>
    <row r="258" spans="1:14" x14ac:dyDescent="0.35">
      <c r="C258" s="1070">
        <f>SUM(C227:C257)</f>
        <v>58.3</v>
      </c>
      <c r="D258" s="1070">
        <f>SUM(D227:D257)</f>
        <v>88.6</v>
      </c>
      <c r="E258" s="1070">
        <f t="shared" ref="E258:M258" si="6">SUM(E227:E257)</f>
        <v>225.3</v>
      </c>
      <c r="F258" s="1070">
        <f t="shared" si="6"/>
        <v>237.2</v>
      </c>
      <c r="G258" s="1070">
        <f t="shared" si="6"/>
        <v>200.60000000000002</v>
      </c>
      <c r="H258" s="1070">
        <f t="shared" si="6"/>
        <v>4</v>
      </c>
      <c r="I258" s="1070">
        <f t="shared" si="6"/>
        <v>44.6</v>
      </c>
      <c r="J258" s="1070">
        <f t="shared" si="6"/>
        <v>54.4</v>
      </c>
      <c r="K258" s="1070">
        <f t="shared" si="6"/>
        <v>27.3</v>
      </c>
      <c r="L258" s="1070">
        <f t="shared" si="6"/>
        <v>48.1</v>
      </c>
      <c r="M258" s="1070">
        <f t="shared" si="6"/>
        <v>82.199999999999989</v>
      </c>
      <c r="N258" s="1070">
        <f>SUM(C258:M258)</f>
        <v>1070.5999999999999</v>
      </c>
    </row>
    <row r="260" spans="1:14" x14ac:dyDescent="0.35">
      <c r="B260" s="252"/>
    </row>
    <row r="262" spans="1:14" ht="26" x14ac:dyDescent="0.6">
      <c r="C262" s="1071"/>
      <c r="D262" s="1015" t="s">
        <v>518</v>
      </c>
      <c r="E262" s="1015"/>
      <c r="F262" s="360"/>
      <c r="G262" s="360"/>
      <c r="H262" s="360"/>
    </row>
    <row r="263" spans="1:14" ht="15.5" x14ac:dyDescent="0.35">
      <c r="A263" s="1567" t="s">
        <v>1</v>
      </c>
      <c r="B263" s="547" t="s">
        <v>252</v>
      </c>
      <c r="C263" s="547" t="s">
        <v>252</v>
      </c>
      <c r="D263" s="547" t="s">
        <v>252</v>
      </c>
      <c r="E263" s="547" t="s">
        <v>252</v>
      </c>
      <c r="F263" s="547" t="s">
        <v>252</v>
      </c>
      <c r="G263" s="547" t="s">
        <v>252</v>
      </c>
      <c r="H263" s="547" t="s">
        <v>252</v>
      </c>
      <c r="I263" s="547" t="s">
        <v>252</v>
      </c>
      <c r="J263" s="547" t="s">
        <v>252</v>
      </c>
      <c r="K263" s="547" t="s">
        <v>252</v>
      </c>
      <c r="L263" s="547" t="s">
        <v>252</v>
      </c>
      <c r="M263" s="547" t="s">
        <v>252</v>
      </c>
    </row>
    <row r="264" spans="1:14" x14ac:dyDescent="0.35">
      <c r="A264" s="1567"/>
      <c r="B264" s="548">
        <v>43466</v>
      </c>
      <c r="C264" s="549">
        <v>43497</v>
      </c>
      <c r="D264" s="550">
        <v>43525</v>
      </c>
      <c r="E264" s="550">
        <v>43556</v>
      </c>
      <c r="F264" s="550">
        <v>43586</v>
      </c>
      <c r="G264" s="550">
        <v>43617</v>
      </c>
      <c r="H264" s="550">
        <v>43647</v>
      </c>
      <c r="I264" s="550">
        <v>43678</v>
      </c>
      <c r="J264" s="550">
        <v>43709</v>
      </c>
      <c r="K264" s="550">
        <v>43739</v>
      </c>
      <c r="L264" s="550">
        <v>43770</v>
      </c>
      <c r="M264" s="550">
        <v>43800</v>
      </c>
    </row>
    <row r="265" spans="1:14" ht="15.5" x14ac:dyDescent="0.35">
      <c r="A265" s="551">
        <v>1</v>
      </c>
      <c r="B265" s="1060">
        <v>0</v>
      </c>
      <c r="C265" s="1060">
        <v>0</v>
      </c>
      <c r="D265" s="1060">
        <v>0</v>
      </c>
      <c r="E265" s="1060">
        <v>0</v>
      </c>
      <c r="F265" s="306">
        <v>11.6</v>
      </c>
      <c r="G265" s="1060">
        <v>0</v>
      </c>
      <c r="H265" s="1060">
        <v>0</v>
      </c>
      <c r="I265" s="306">
        <v>12.6</v>
      </c>
      <c r="J265" s="1060">
        <v>0</v>
      </c>
      <c r="K265" s="306">
        <v>10.199999999999999</v>
      </c>
      <c r="L265" s="306">
        <v>11.5</v>
      </c>
      <c r="M265" s="306">
        <v>30.6</v>
      </c>
    </row>
    <row r="266" spans="1:14" ht="15.5" x14ac:dyDescent="0.35">
      <c r="A266" s="551">
        <v>2</v>
      </c>
      <c r="B266" s="1060">
        <v>0</v>
      </c>
      <c r="C266" s="1060">
        <v>0</v>
      </c>
      <c r="D266" s="1060">
        <v>0</v>
      </c>
      <c r="E266" s="306">
        <v>13</v>
      </c>
      <c r="F266" s="1060">
        <v>0</v>
      </c>
      <c r="G266" s="1060">
        <v>0</v>
      </c>
      <c r="H266" s="306">
        <v>9.6</v>
      </c>
      <c r="I266" s="1060">
        <v>0</v>
      </c>
      <c r="J266" s="1060">
        <v>0</v>
      </c>
      <c r="K266" s="1060">
        <v>0</v>
      </c>
      <c r="L266" s="1060">
        <v>0</v>
      </c>
      <c r="M266" s="1060">
        <v>0</v>
      </c>
    </row>
    <row r="267" spans="1:14" ht="15.5" x14ac:dyDescent="0.35">
      <c r="A267" s="551">
        <v>3</v>
      </c>
      <c r="B267" s="1060">
        <v>0</v>
      </c>
      <c r="C267" s="1060">
        <v>0</v>
      </c>
      <c r="D267" s="1060">
        <v>0</v>
      </c>
      <c r="E267" s="306">
        <v>4</v>
      </c>
      <c r="F267" s="306">
        <v>3</v>
      </c>
      <c r="G267" s="306">
        <v>12.5</v>
      </c>
      <c r="H267" s="306">
        <v>10.4</v>
      </c>
      <c r="I267" s="1060">
        <v>0</v>
      </c>
      <c r="J267" s="1060">
        <v>0</v>
      </c>
      <c r="K267" s="1060">
        <v>0</v>
      </c>
      <c r="L267" s="1060">
        <v>0</v>
      </c>
      <c r="M267" s="1060">
        <v>0</v>
      </c>
    </row>
    <row r="268" spans="1:14" ht="15.5" x14ac:dyDescent="0.35">
      <c r="A268" s="551">
        <v>4</v>
      </c>
      <c r="B268" s="1060">
        <v>0</v>
      </c>
      <c r="C268" s="1060">
        <v>0</v>
      </c>
      <c r="D268" s="1060">
        <v>0</v>
      </c>
      <c r="E268" s="306">
        <v>7.5</v>
      </c>
      <c r="F268" s="1060">
        <v>0</v>
      </c>
      <c r="G268" s="1060">
        <v>0</v>
      </c>
      <c r="H268" s="1060">
        <v>0</v>
      </c>
      <c r="I268" s="1060">
        <v>0</v>
      </c>
      <c r="J268" s="1060">
        <v>0</v>
      </c>
      <c r="K268" s="306">
        <v>25.2</v>
      </c>
      <c r="L268" s="306">
        <v>3.8</v>
      </c>
      <c r="M268" s="306">
        <v>7.4</v>
      </c>
    </row>
    <row r="269" spans="1:14" ht="15.5" x14ac:dyDescent="0.35">
      <c r="A269" s="551">
        <v>5</v>
      </c>
      <c r="B269" s="1060">
        <v>0</v>
      </c>
      <c r="C269" s="1060">
        <v>0</v>
      </c>
      <c r="D269" s="1060">
        <v>0</v>
      </c>
      <c r="E269" s="1060">
        <v>0</v>
      </c>
      <c r="F269" s="1060">
        <v>0</v>
      </c>
      <c r="G269" s="1060">
        <v>0</v>
      </c>
      <c r="H269" s="1060">
        <v>0</v>
      </c>
      <c r="I269" s="1060">
        <v>0</v>
      </c>
      <c r="J269" s="1060">
        <v>0</v>
      </c>
      <c r="K269" s="1060">
        <v>0</v>
      </c>
      <c r="L269" s="306">
        <v>4.8</v>
      </c>
      <c r="M269" s="306">
        <v>16.600000000000001</v>
      </c>
    </row>
    <row r="270" spans="1:14" ht="15.5" x14ac:dyDescent="0.35">
      <c r="A270" s="551">
        <v>6</v>
      </c>
      <c r="B270" s="1060">
        <v>0</v>
      </c>
      <c r="C270" s="1060">
        <v>0</v>
      </c>
      <c r="D270" s="1060">
        <v>0</v>
      </c>
      <c r="E270" s="1060">
        <v>0</v>
      </c>
      <c r="F270" s="306">
        <v>3</v>
      </c>
      <c r="G270" s="306">
        <v>6</v>
      </c>
      <c r="H270" s="1060">
        <v>0</v>
      </c>
      <c r="I270" s="1060">
        <v>0</v>
      </c>
      <c r="J270" s="306">
        <v>11.2</v>
      </c>
      <c r="K270" s="1060">
        <v>0</v>
      </c>
      <c r="L270" s="1060">
        <v>0</v>
      </c>
      <c r="M270" s="1060">
        <v>0</v>
      </c>
    </row>
    <row r="271" spans="1:14" ht="15.5" x14ac:dyDescent="0.35">
      <c r="A271" s="551">
        <v>7</v>
      </c>
      <c r="B271" s="1060">
        <v>0</v>
      </c>
      <c r="C271" s="1060">
        <v>0</v>
      </c>
      <c r="D271" s="1060">
        <v>0</v>
      </c>
      <c r="E271" s="1060">
        <v>0</v>
      </c>
      <c r="F271" s="306">
        <v>13</v>
      </c>
      <c r="G271" s="306">
        <v>7.5</v>
      </c>
      <c r="H271" s="1060">
        <v>0</v>
      </c>
      <c r="I271" s="1060">
        <v>0</v>
      </c>
      <c r="J271" s="1060">
        <v>0</v>
      </c>
      <c r="K271" s="1060">
        <v>0</v>
      </c>
      <c r="L271" s="1060">
        <v>0</v>
      </c>
      <c r="M271" s="1060">
        <v>0</v>
      </c>
    </row>
    <row r="272" spans="1:14" ht="15.5" x14ac:dyDescent="0.35">
      <c r="A272" s="551">
        <v>8</v>
      </c>
      <c r="B272" s="1060">
        <v>0</v>
      </c>
      <c r="C272" s="1060">
        <v>0</v>
      </c>
      <c r="D272" s="1060">
        <v>0</v>
      </c>
      <c r="E272" s="306">
        <v>3</v>
      </c>
      <c r="F272" s="1060">
        <v>0</v>
      </c>
      <c r="G272" s="1060">
        <v>0</v>
      </c>
      <c r="H272" s="1060">
        <v>0</v>
      </c>
      <c r="I272" s="1060">
        <v>0</v>
      </c>
      <c r="J272" s="1060">
        <v>0</v>
      </c>
      <c r="K272" s="1060">
        <v>0</v>
      </c>
      <c r="L272" s="1060">
        <v>0</v>
      </c>
      <c r="M272" s="1060">
        <v>0</v>
      </c>
    </row>
    <row r="273" spans="1:13" ht="15.5" x14ac:dyDescent="0.35">
      <c r="A273" s="551">
        <v>9</v>
      </c>
      <c r="B273" s="1060">
        <v>0</v>
      </c>
      <c r="C273" s="1060">
        <v>0</v>
      </c>
      <c r="D273" s="1060">
        <v>0</v>
      </c>
      <c r="E273" s="306">
        <v>12.4</v>
      </c>
      <c r="F273" s="306">
        <v>3.5</v>
      </c>
      <c r="G273" s="1060">
        <v>0</v>
      </c>
      <c r="H273" s="1060">
        <v>0</v>
      </c>
      <c r="I273" s="1060">
        <v>0</v>
      </c>
      <c r="J273" s="1060">
        <v>0</v>
      </c>
      <c r="K273" s="306">
        <v>23</v>
      </c>
      <c r="L273" s="1060">
        <v>0</v>
      </c>
      <c r="M273" s="1060">
        <v>0</v>
      </c>
    </row>
    <row r="274" spans="1:13" ht="15.5" x14ac:dyDescent="0.35">
      <c r="A274" s="551">
        <v>10</v>
      </c>
      <c r="B274" s="1060">
        <v>0</v>
      </c>
      <c r="C274" s="1060">
        <v>0</v>
      </c>
      <c r="D274" s="1060">
        <v>0</v>
      </c>
      <c r="E274" s="1060">
        <v>0</v>
      </c>
      <c r="F274" s="306">
        <v>6.8</v>
      </c>
      <c r="G274" s="1060">
        <v>0</v>
      </c>
      <c r="H274" s="1060">
        <v>0</v>
      </c>
      <c r="I274" s="1060">
        <v>0</v>
      </c>
      <c r="J274" s="1060">
        <v>0</v>
      </c>
      <c r="K274" s="306">
        <v>3.6</v>
      </c>
      <c r="L274" s="1060">
        <v>0</v>
      </c>
      <c r="M274" s="306">
        <v>17</v>
      </c>
    </row>
    <row r="275" spans="1:13" ht="15.5" x14ac:dyDescent="0.35">
      <c r="A275" s="551">
        <v>11</v>
      </c>
      <c r="B275" s="1060">
        <v>0</v>
      </c>
      <c r="C275" s="1060">
        <v>0</v>
      </c>
      <c r="D275" s="1060">
        <v>0</v>
      </c>
      <c r="E275" s="1060">
        <v>0</v>
      </c>
      <c r="F275" s="1060">
        <v>0</v>
      </c>
      <c r="G275" s="306">
        <v>14</v>
      </c>
      <c r="H275" s="1060">
        <v>0</v>
      </c>
      <c r="I275" s="306">
        <v>9.1999999999999993</v>
      </c>
      <c r="J275" s="1060">
        <v>0</v>
      </c>
      <c r="K275" s="306">
        <v>10.199999999999999</v>
      </c>
      <c r="L275" s="306">
        <v>9.4</v>
      </c>
      <c r="M275" s="306">
        <v>18.399999999999999</v>
      </c>
    </row>
    <row r="276" spans="1:13" ht="15.5" x14ac:dyDescent="0.35">
      <c r="A276" s="551">
        <v>12</v>
      </c>
      <c r="B276" s="1060">
        <v>0</v>
      </c>
      <c r="C276" s="1060">
        <v>0</v>
      </c>
      <c r="D276" s="1060">
        <v>0</v>
      </c>
      <c r="E276" s="1060">
        <v>0</v>
      </c>
      <c r="F276" s="306">
        <v>4.5</v>
      </c>
      <c r="G276" s="1060">
        <v>0</v>
      </c>
      <c r="H276" s="306">
        <v>3</v>
      </c>
      <c r="I276" s="1060">
        <v>0</v>
      </c>
      <c r="J276" s="1060">
        <v>0</v>
      </c>
      <c r="K276" s="1064">
        <v>34.5</v>
      </c>
      <c r="L276" s="1064">
        <v>8.5</v>
      </c>
      <c r="M276" s="1060">
        <v>0</v>
      </c>
    </row>
    <row r="277" spans="1:13" ht="15.5" x14ac:dyDescent="0.35">
      <c r="A277" s="551">
        <v>13</v>
      </c>
      <c r="B277" s="1060">
        <v>0</v>
      </c>
      <c r="C277" s="1060">
        <v>0</v>
      </c>
      <c r="D277" s="1060">
        <v>0</v>
      </c>
      <c r="E277" s="1064">
        <v>3</v>
      </c>
      <c r="F277" s="1064">
        <v>16.5</v>
      </c>
      <c r="G277" s="1060">
        <v>0</v>
      </c>
      <c r="H277" s="1064">
        <v>3.5</v>
      </c>
      <c r="I277" s="1060">
        <v>0</v>
      </c>
      <c r="J277" s="1060">
        <v>0</v>
      </c>
      <c r="K277" s="1064">
        <v>3</v>
      </c>
      <c r="L277" s="1064">
        <v>13.5</v>
      </c>
      <c r="M277" s="1060">
        <v>0</v>
      </c>
    </row>
    <row r="278" spans="1:13" ht="15.5" x14ac:dyDescent="0.35">
      <c r="A278" s="551">
        <v>14</v>
      </c>
      <c r="B278" s="1060">
        <v>0</v>
      </c>
      <c r="C278" s="1060">
        <v>0</v>
      </c>
      <c r="D278" s="1060">
        <v>0</v>
      </c>
      <c r="E278" s="1064">
        <v>8</v>
      </c>
      <c r="F278" s="1060">
        <v>0</v>
      </c>
      <c r="G278" s="1060">
        <v>0</v>
      </c>
      <c r="H278" s="1064">
        <v>4.5</v>
      </c>
      <c r="I278" s="1060">
        <v>0</v>
      </c>
      <c r="J278" s="1060">
        <v>0</v>
      </c>
      <c r="K278" s="1060">
        <v>0</v>
      </c>
      <c r="L278" s="1060">
        <v>0</v>
      </c>
      <c r="M278" s="1064">
        <v>29</v>
      </c>
    </row>
    <row r="279" spans="1:13" ht="15.5" x14ac:dyDescent="0.35">
      <c r="A279" s="551">
        <v>15</v>
      </c>
      <c r="B279" s="1060">
        <v>0</v>
      </c>
      <c r="C279" s="1060">
        <v>0</v>
      </c>
      <c r="D279" s="1060">
        <v>0</v>
      </c>
      <c r="E279" s="1060">
        <v>0</v>
      </c>
      <c r="F279" s="1060">
        <v>0</v>
      </c>
      <c r="G279" s="1060">
        <v>0</v>
      </c>
      <c r="H279" s="1060">
        <v>0</v>
      </c>
      <c r="I279" s="1060">
        <v>0</v>
      </c>
      <c r="J279" s="1060">
        <v>0</v>
      </c>
      <c r="K279" s="1060">
        <v>0</v>
      </c>
      <c r="L279" s="1060">
        <v>0</v>
      </c>
      <c r="M279" s="1064">
        <v>38.200000000000003</v>
      </c>
    </row>
    <row r="280" spans="1:13" ht="15.5" x14ac:dyDescent="0.35">
      <c r="A280" s="551">
        <v>16</v>
      </c>
      <c r="B280" s="1060">
        <v>0</v>
      </c>
      <c r="C280" s="1064">
        <v>8</v>
      </c>
      <c r="D280" s="1060">
        <v>0</v>
      </c>
      <c r="E280" s="1060">
        <v>0</v>
      </c>
      <c r="F280" s="1064">
        <v>71.5</v>
      </c>
      <c r="G280" s="1060">
        <v>0</v>
      </c>
      <c r="H280" s="1060">
        <v>0</v>
      </c>
      <c r="I280" s="1060">
        <v>0</v>
      </c>
      <c r="J280" s="1060">
        <v>0</v>
      </c>
      <c r="K280" s="1064">
        <v>21.2</v>
      </c>
      <c r="L280" s="1060">
        <v>0</v>
      </c>
      <c r="M280" s="1060">
        <v>0</v>
      </c>
    </row>
    <row r="281" spans="1:13" ht="15.5" x14ac:dyDescent="0.35">
      <c r="A281" s="551">
        <v>17</v>
      </c>
      <c r="B281" s="1060">
        <v>0</v>
      </c>
      <c r="C281" s="1064">
        <v>2.2000000000000002</v>
      </c>
      <c r="D281" s="1060">
        <v>0</v>
      </c>
      <c r="E281" s="1060">
        <v>0</v>
      </c>
      <c r="F281" s="1060">
        <v>0</v>
      </c>
      <c r="G281" s="1064">
        <v>6.5</v>
      </c>
      <c r="H281" s="1060">
        <v>0</v>
      </c>
      <c r="I281" s="1060">
        <v>0</v>
      </c>
      <c r="J281" s="1060">
        <v>0</v>
      </c>
      <c r="K281" s="1060">
        <v>0</v>
      </c>
      <c r="L281" s="1060">
        <v>0</v>
      </c>
      <c r="M281" s="1060">
        <v>0</v>
      </c>
    </row>
    <row r="282" spans="1:13" ht="15.5" x14ac:dyDescent="0.35">
      <c r="A282" s="551">
        <v>18</v>
      </c>
      <c r="B282" s="1060">
        <v>0</v>
      </c>
      <c r="C282" s="1060">
        <v>0</v>
      </c>
      <c r="D282" s="1060">
        <v>0</v>
      </c>
      <c r="E282" s="1060">
        <v>0</v>
      </c>
      <c r="F282" s="1064">
        <v>22.5</v>
      </c>
      <c r="G282" s="1060">
        <v>0</v>
      </c>
      <c r="H282" s="1060">
        <v>0</v>
      </c>
      <c r="I282" s="1060">
        <v>0</v>
      </c>
      <c r="J282" s="1060">
        <v>0</v>
      </c>
      <c r="K282" s="1060">
        <v>0</v>
      </c>
      <c r="L282" s="1060">
        <v>0</v>
      </c>
      <c r="M282" s="1060">
        <v>0</v>
      </c>
    </row>
    <row r="283" spans="1:13" ht="15.5" x14ac:dyDescent="0.35">
      <c r="A283" s="551">
        <v>19</v>
      </c>
      <c r="B283" s="1060">
        <v>0</v>
      </c>
      <c r="C283" s="1060">
        <v>0</v>
      </c>
      <c r="D283" s="1060">
        <v>0</v>
      </c>
      <c r="E283" s="1064">
        <v>10</v>
      </c>
      <c r="F283" s="1060">
        <v>0</v>
      </c>
      <c r="G283" s="1060">
        <v>0</v>
      </c>
      <c r="H283" s="1060">
        <v>0</v>
      </c>
      <c r="I283" s="1060">
        <v>0</v>
      </c>
      <c r="J283" s="1060">
        <v>0</v>
      </c>
      <c r="K283" s="1064">
        <v>31.6</v>
      </c>
      <c r="L283" s="1064">
        <v>40.200000000000003</v>
      </c>
      <c r="M283" s="1060">
        <v>0</v>
      </c>
    </row>
    <row r="284" spans="1:13" ht="15.5" x14ac:dyDescent="0.35">
      <c r="A284" s="551">
        <v>20</v>
      </c>
      <c r="B284" s="1060">
        <v>0</v>
      </c>
      <c r="C284" s="1060">
        <v>0</v>
      </c>
      <c r="D284" s="1060">
        <v>0</v>
      </c>
      <c r="E284" s="1060">
        <v>0</v>
      </c>
      <c r="F284" s="1060">
        <v>0</v>
      </c>
      <c r="G284" s="1060">
        <v>0</v>
      </c>
      <c r="H284" s="1060">
        <v>0</v>
      </c>
      <c r="I284" s="1060">
        <v>0</v>
      </c>
      <c r="J284" s="1060">
        <v>0</v>
      </c>
      <c r="K284" s="1064">
        <v>3.5</v>
      </c>
      <c r="L284" s="1064">
        <v>3.5</v>
      </c>
      <c r="M284" s="1060">
        <v>0</v>
      </c>
    </row>
    <row r="285" spans="1:13" ht="15.5" x14ac:dyDescent="0.35">
      <c r="A285" s="551">
        <v>21</v>
      </c>
      <c r="B285" s="1060">
        <v>0</v>
      </c>
      <c r="C285" s="1060">
        <v>0</v>
      </c>
      <c r="D285" s="1060">
        <v>0</v>
      </c>
      <c r="E285" s="1060">
        <v>0</v>
      </c>
      <c r="F285" s="1060">
        <v>0</v>
      </c>
      <c r="G285" s="1060">
        <v>0</v>
      </c>
      <c r="H285" s="1060">
        <v>0</v>
      </c>
      <c r="I285" s="1064">
        <v>15.3</v>
      </c>
      <c r="J285" s="1060">
        <v>0</v>
      </c>
      <c r="K285" s="1064">
        <v>67.2</v>
      </c>
      <c r="L285" s="1064">
        <v>6.6</v>
      </c>
      <c r="M285" s="1060">
        <v>0</v>
      </c>
    </row>
    <row r="286" spans="1:13" ht="15.5" x14ac:dyDescent="0.35">
      <c r="A286" s="551">
        <v>22</v>
      </c>
      <c r="B286" s="1060">
        <v>0</v>
      </c>
      <c r="C286" s="1060">
        <v>0</v>
      </c>
      <c r="D286" s="1060">
        <v>0</v>
      </c>
      <c r="E286" s="1064">
        <v>18.399999999999999</v>
      </c>
      <c r="F286" s="1060">
        <v>0</v>
      </c>
      <c r="G286" s="1060">
        <v>0</v>
      </c>
      <c r="H286" s="1064">
        <v>13.2</v>
      </c>
      <c r="I286" s="1060">
        <v>0</v>
      </c>
      <c r="J286" s="1060">
        <v>0</v>
      </c>
      <c r="K286" s="1064">
        <v>34.200000000000003</v>
      </c>
      <c r="L286" s="1060">
        <v>0</v>
      </c>
      <c r="M286" s="1060">
        <v>0</v>
      </c>
    </row>
    <row r="287" spans="1:13" ht="15.5" x14ac:dyDescent="0.35">
      <c r="A287" s="551">
        <v>23</v>
      </c>
      <c r="B287" s="1060">
        <v>0</v>
      </c>
      <c r="C287" s="1060">
        <v>0</v>
      </c>
      <c r="D287" s="1060">
        <v>0</v>
      </c>
      <c r="E287" s="1060">
        <v>0</v>
      </c>
      <c r="F287" s="1064">
        <v>28.6</v>
      </c>
      <c r="G287" s="1060">
        <v>0</v>
      </c>
      <c r="H287" s="1060">
        <v>0</v>
      </c>
      <c r="I287" s="1060">
        <v>0</v>
      </c>
      <c r="J287" s="1060">
        <v>0</v>
      </c>
      <c r="K287" s="1060">
        <v>0</v>
      </c>
      <c r="L287" s="1064">
        <v>13.6</v>
      </c>
      <c r="M287" s="1060">
        <v>0</v>
      </c>
    </row>
    <row r="288" spans="1:13" ht="15.5" x14ac:dyDescent="0.35">
      <c r="A288" s="551">
        <v>24</v>
      </c>
      <c r="B288" s="1060">
        <v>0</v>
      </c>
      <c r="C288" s="1060">
        <v>0</v>
      </c>
      <c r="D288" s="1064">
        <v>12.2</v>
      </c>
      <c r="E288" s="1060">
        <v>0</v>
      </c>
      <c r="F288" s="1060">
        <v>0</v>
      </c>
      <c r="G288" s="1060">
        <v>0</v>
      </c>
      <c r="H288" s="1060">
        <v>0</v>
      </c>
      <c r="I288" s="1060">
        <v>0</v>
      </c>
      <c r="J288" s="1060">
        <v>0</v>
      </c>
      <c r="K288" s="1060">
        <v>0</v>
      </c>
      <c r="L288" s="1060">
        <v>0</v>
      </c>
      <c r="M288" s="1060">
        <v>0</v>
      </c>
    </row>
    <row r="289" spans="1:14" ht="15.5" x14ac:dyDescent="0.35">
      <c r="A289" s="551">
        <v>25</v>
      </c>
      <c r="B289" s="1060">
        <v>0</v>
      </c>
      <c r="C289" s="306">
        <v>3.8</v>
      </c>
      <c r="D289" s="1060">
        <v>0</v>
      </c>
      <c r="E289" s="1060">
        <v>0</v>
      </c>
      <c r="F289" s="306">
        <v>4</v>
      </c>
      <c r="G289" s="1060">
        <v>0</v>
      </c>
      <c r="H289" s="1060">
        <v>0</v>
      </c>
      <c r="I289" s="1060">
        <v>0</v>
      </c>
      <c r="J289" s="1060">
        <v>0</v>
      </c>
      <c r="K289" s="1060">
        <v>0</v>
      </c>
      <c r="L289" s="306">
        <v>3.2</v>
      </c>
      <c r="M289" s="1060">
        <v>0</v>
      </c>
    </row>
    <row r="290" spans="1:14" ht="15.5" x14ac:dyDescent="0.35">
      <c r="A290" s="551">
        <v>26</v>
      </c>
      <c r="B290" s="1060">
        <v>0</v>
      </c>
      <c r="C290" s="1060">
        <v>0</v>
      </c>
      <c r="D290" s="306">
        <v>2</v>
      </c>
      <c r="E290" s="1060">
        <v>0</v>
      </c>
      <c r="F290" s="1060">
        <v>0</v>
      </c>
      <c r="G290" s="306">
        <v>7.6</v>
      </c>
      <c r="H290" s="306">
        <v>14.2</v>
      </c>
      <c r="I290" s="1060">
        <v>0</v>
      </c>
      <c r="J290" s="1060">
        <v>0</v>
      </c>
      <c r="K290" s="306">
        <v>9.1999999999999993</v>
      </c>
      <c r="L290" s="1060">
        <v>0</v>
      </c>
      <c r="M290" s="1060">
        <v>0</v>
      </c>
    </row>
    <row r="291" spans="1:14" ht="15.5" x14ac:dyDescent="0.35">
      <c r="A291" s="551">
        <v>27</v>
      </c>
      <c r="B291" s="1060">
        <v>0</v>
      </c>
      <c r="C291" s="1060">
        <v>0</v>
      </c>
      <c r="D291" s="1060">
        <v>0</v>
      </c>
      <c r="E291" s="306">
        <v>6.7</v>
      </c>
      <c r="F291" s="306">
        <v>4.2</v>
      </c>
      <c r="G291" s="1060">
        <v>0</v>
      </c>
      <c r="H291" s="1060">
        <v>0</v>
      </c>
      <c r="I291" s="1060">
        <v>0</v>
      </c>
      <c r="J291" s="1060">
        <v>0</v>
      </c>
      <c r="K291" s="306">
        <v>2.2000000000000002</v>
      </c>
      <c r="L291" s="306">
        <v>4.5999999999999996</v>
      </c>
      <c r="M291" s="1060">
        <v>0</v>
      </c>
    </row>
    <row r="292" spans="1:14" ht="15.5" x14ac:dyDescent="0.35">
      <c r="A292" s="551">
        <v>28</v>
      </c>
      <c r="B292" s="1060">
        <v>0</v>
      </c>
      <c r="C292" s="1068">
        <v>0</v>
      </c>
      <c r="D292" s="306">
        <v>2</v>
      </c>
      <c r="E292" s="306">
        <v>11.2</v>
      </c>
      <c r="F292" s="306">
        <v>4.5</v>
      </c>
      <c r="G292" s="306">
        <v>8.1999999999999993</v>
      </c>
      <c r="H292" s="1060">
        <v>0</v>
      </c>
      <c r="I292" s="1060">
        <v>0</v>
      </c>
      <c r="J292" s="1060">
        <v>0</v>
      </c>
      <c r="K292" s="1060">
        <v>0</v>
      </c>
      <c r="L292" s="1060">
        <v>0</v>
      </c>
      <c r="M292" s="1060">
        <v>0</v>
      </c>
    </row>
    <row r="293" spans="1:14" ht="15.5" x14ac:dyDescent="0.35">
      <c r="A293" s="551">
        <v>29</v>
      </c>
      <c r="B293" s="1072">
        <v>0</v>
      </c>
      <c r="C293" s="1060"/>
      <c r="D293" s="1073">
        <v>22.8</v>
      </c>
      <c r="E293" s="1060">
        <v>0</v>
      </c>
      <c r="F293" s="1060">
        <v>0</v>
      </c>
      <c r="G293" s="1060">
        <v>0</v>
      </c>
      <c r="H293" s="1060">
        <v>0</v>
      </c>
      <c r="I293" s="1060">
        <v>0</v>
      </c>
      <c r="J293" s="1060">
        <v>0</v>
      </c>
      <c r="K293" s="1060">
        <v>0</v>
      </c>
      <c r="L293" s="1060">
        <v>0</v>
      </c>
      <c r="M293" s="1060">
        <v>0</v>
      </c>
    </row>
    <row r="294" spans="1:14" ht="15.5" x14ac:dyDescent="0.35">
      <c r="A294" s="551">
        <v>30</v>
      </c>
      <c r="B294" s="1072">
        <v>0</v>
      </c>
      <c r="C294" s="1060"/>
      <c r="D294" s="1073">
        <v>2</v>
      </c>
      <c r="E294" s="1060">
        <v>0</v>
      </c>
      <c r="F294" s="1060">
        <v>0</v>
      </c>
      <c r="G294" s="1060">
        <v>0</v>
      </c>
      <c r="H294" s="1060">
        <v>0</v>
      </c>
      <c r="I294" s="1060">
        <v>0</v>
      </c>
      <c r="J294" s="1060">
        <v>0</v>
      </c>
      <c r="K294" s="1060">
        <v>0</v>
      </c>
      <c r="L294" s="1060">
        <v>0</v>
      </c>
      <c r="M294" s="1060">
        <v>0</v>
      </c>
    </row>
    <row r="295" spans="1:14" ht="15.5" x14ac:dyDescent="0.35">
      <c r="A295" s="551">
        <v>31</v>
      </c>
      <c r="B295" s="1072">
        <v>0</v>
      </c>
      <c r="C295" s="1060"/>
      <c r="D295" s="1073">
        <v>2</v>
      </c>
      <c r="E295" s="1060"/>
      <c r="F295" s="306">
        <v>40</v>
      </c>
      <c r="G295" s="306"/>
      <c r="H295" s="306">
        <v>82.3</v>
      </c>
      <c r="I295" s="1060">
        <v>0</v>
      </c>
      <c r="J295" s="1060">
        <v>0</v>
      </c>
      <c r="K295" s="1060">
        <v>0</v>
      </c>
      <c r="L295" s="1060">
        <v>0</v>
      </c>
      <c r="M295" s="1060">
        <v>0</v>
      </c>
    </row>
    <row r="296" spans="1:14" x14ac:dyDescent="0.35">
      <c r="C296" s="172">
        <f>SUM(C265:C295)</f>
        <v>14</v>
      </c>
      <c r="D296" s="172">
        <f>SUM(D265:D295)</f>
        <v>43</v>
      </c>
      <c r="E296" s="172">
        <f t="shared" ref="E296:M296" si="7">SUM(E265:E295)</f>
        <v>97.2</v>
      </c>
      <c r="F296" s="172">
        <f t="shared" si="7"/>
        <v>237.2</v>
      </c>
      <c r="G296" s="172">
        <f t="shared" si="7"/>
        <v>62.3</v>
      </c>
      <c r="H296" s="172">
        <f t="shared" si="7"/>
        <v>140.69999999999999</v>
      </c>
      <c r="I296" s="172">
        <f t="shared" si="7"/>
        <v>37.099999999999994</v>
      </c>
      <c r="J296" s="172">
        <f t="shared" si="7"/>
        <v>11.2</v>
      </c>
      <c r="K296" s="172">
        <f t="shared" si="7"/>
        <v>278.79999999999995</v>
      </c>
      <c r="L296" s="172">
        <f t="shared" si="7"/>
        <v>123.19999999999999</v>
      </c>
      <c r="M296" s="172">
        <f t="shared" si="7"/>
        <v>157.19999999999999</v>
      </c>
      <c r="N296" s="172">
        <f>SUM(C296:M296)</f>
        <v>1201.9000000000001</v>
      </c>
    </row>
    <row r="299" spans="1:14" ht="28.5" x14ac:dyDescent="0.65">
      <c r="E299" s="555" t="s">
        <v>519</v>
      </c>
      <c r="F299" s="555"/>
      <c r="G299" s="360"/>
      <c r="H299" s="360"/>
      <c r="I299" s="360"/>
      <c r="J299" s="360"/>
    </row>
    <row r="300" spans="1:14" x14ac:dyDescent="0.35">
      <c r="B300" s="1649" t="s">
        <v>520</v>
      </c>
      <c r="C300" s="1649" t="s">
        <v>520</v>
      </c>
      <c r="D300" s="1649" t="s">
        <v>520</v>
      </c>
      <c r="E300" s="1649" t="s">
        <v>520</v>
      </c>
      <c r="F300" s="1649" t="s">
        <v>520</v>
      </c>
      <c r="G300" s="1649" t="s">
        <v>520</v>
      </c>
      <c r="H300" s="1649" t="s">
        <v>505</v>
      </c>
      <c r="I300" s="1649" t="s">
        <v>520</v>
      </c>
      <c r="J300" s="1649" t="s">
        <v>520</v>
      </c>
      <c r="K300" s="1649" t="s">
        <v>520</v>
      </c>
      <c r="L300" s="1649" t="s">
        <v>520</v>
      </c>
      <c r="M300" s="1649" t="s">
        <v>520</v>
      </c>
    </row>
    <row r="301" spans="1:14" x14ac:dyDescent="0.35">
      <c r="A301" s="1654" t="s">
        <v>1</v>
      </c>
      <c r="B301" s="1649"/>
      <c r="C301" s="1649"/>
      <c r="D301" s="1649"/>
      <c r="E301" s="1649"/>
      <c r="F301" s="1649"/>
      <c r="G301" s="1649"/>
      <c r="H301" s="1649"/>
      <c r="I301" s="1649"/>
      <c r="J301" s="1649"/>
      <c r="K301" s="1649"/>
      <c r="L301" s="1649"/>
      <c r="M301" s="1649"/>
    </row>
    <row r="302" spans="1:14" ht="15.5" x14ac:dyDescent="0.35">
      <c r="A302" s="1647"/>
      <c r="B302" s="547" t="s">
        <v>252</v>
      </c>
      <c r="C302" s="547" t="s">
        <v>252</v>
      </c>
      <c r="D302" s="547" t="s">
        <v>252</v>
      </c>
      <c r="E302" s="547" t="s">
        <v>252</v>
      </c>
      <c r="F302" s="547" t="s">
        <v>252</v>
      </c>
      <c r="G302" s="547" t="s">
        <v>252</v>
      </c>
      <c r="H302" s="547" t="s">
        <v>252</v>
      </c>
      <c r="I302" s="547" t="s">
        <v>252</v>
      </c>
      <c r="J302" s="547" t="s">
        <v>252</v>
      </c>
      <c r="K302" s="547" t="s">
        <v>252</v>
      </c>
      <c r="L302" s="547" t="s">
        <v>252</v>
      </c>
      <c r="M302" s="547" t="s">
        <v>252</v>
      </c>
    </row>
    <row r="303" spans="1:14" x14ac:dyDescent="0.35">
      <c r="A303" s="1648"/>
      <c r="B303" s="548">
        <v>43831</v>
      </c>
      <c r="C303" s="549">
        <v>43862</v>
      </c>
      <c r="D303" s="550">
        <v>43891</v>
      </c>
      <c r="E303" s="550">
        <v>43922</v>
      </c>
      <c r="F303" s="550">
        <v>43952</v>
      </c>
      <c r="G303" s="550">
        <v>43983</v>
      </c>
      <c r="H303" s="550">
        <v>44013</v>
      </c>
      <c r="I303" s="550">
        <v>44044</v>
      </c>
      <c r="J303" s="550">
        <v>44075</v>
      </c>
      <c r="K303" s="550">
        <v>44105</v>
      </c>
      <c r="L303" s="550">
        <v>44136</v>
      </c>
      <c r="M303" s="550">
        <v>44166</v>
      </c>
    </row>
    <row r="304" spans="1:14" ht="15.5" x14ac:dyDescent="0.35">
      <c r="A304" s="551">
        <v>1</v>
      </c>
      <c r="B304" s="1049">
        <v>0</v>
      </c>
      <c r="C304" s="1049">
        <v>0</v>
      </c>
      <c r="D304" s="1049">
        <v>0</v>
      </c>
      <c r="E304" s="1049">
        <v>0</v>
      </c>
      <c r="F304" s="1049">
        <v>0</v>
      </c>
      <c r="G304" s="1074">
        <v>1.8</v>
      </c>
      <c r="H304" s="1049">
        <v>0</v>
      </c>
      <c r="I304" s="1049">
        <v>0</v>
      </c>
      <c r="J304" s="1074">
        <v>8.1999999999999993</v>
      </c>
      <c r="K304" s="1049">
        <v>0</v>
      </c>
      <c r="L304" s="1075">
        <v>0</v>
      </c>
      <c r="M304" s="1076">
        <v>9</v>
      </c>
    </row>
    <row r="305" spans="1:13" ht="16" thickBot="1" x14ac:dyDescent="0.4">
      <c r="A305" s="551">
        <v>2</v>
      </c>
      <c r="B305" s="1049">
        <v>0</v>
      </c>
      <c r="C305" s="1049">
        <v>0</v>
      </c>
      <c r="D305" s="1049">
        <v>0</v>
      </c>
      <c r="E305" s="1049">
        <v>0</v>
      </c>
      <c r="F305" s="1049">
        <v>0</v>
      </c>
      <c r="G305" s="1049">
        <v>0</v>
      </c>
      <c r="H305" s="1049">
        <v>0</v>
      </c>
      <c r="I305" s="1049">
        <v>0</v>
      </c>
      <c r="J305" s="1049">
        <v>0</v>
      </c>
      <c r="K305" s="1077">
        <v>16.5</v>
      </c>
      <c r="L305" s="1075" t="s">
        <v>521</v>
      </c>
      <c r="M305" s="1049">
        <v>0</v>
      </c>
    </row>
    <row r="306" spans="1:13" ht="16" thickBot="1" x14ac:dyDescent="0.4">
      <c r="A306" s="551">
        <v>3</v>
      </c>
      <c r="B306" s="1049">
        <v>0</v>
      </c>
      <c r="C306" s="1078">
        <v>18.2</v>
      </c>
      <c r="D306" s="1049">
        <v>0</v>
      </c>
      <c r="E306" s="1079">
        <v>18.2</v>
      </c>
      <c r="F306" s="1079">
        <v>20.399999999999999</v>
      </c>
      <c r="G306" s="1074">
        <v>37.4</v>
      </c>
      <c r="H306" s="1049">
        <v>0</v>
      </c>
      <c r="I306" s="1074" t="s">
        <v>521</v>
      </c>
      <c r="J306" s="1049">
        <v>0</v>
      </c>
      <c r="K306" s="1049">
        <v>0</v>
      </c>
      <c r="L306" s="1075">
        <v>0</v>
      </c>
      <c r="M306" s="1049">
        <v>0</v>
      </c>
    </row>
    <row r="307" spans="1:13" ht="16" thickBot="1" x14ac:dyDescent="0.4">
      <c r="A307" s="551">
        <v>4</v>
      </c>
      <c r="B307" s="1049">
        <v>0</v>
      </c>
      <c r="C307" s="1078">
        <v>40.799999999999997</v>
      </c>
      <c r="D307" s="1049">
        <v>0</v>
      </c>
      <c r="E307" s="1079">
        <v>24.4</v>
      </c>
      <c r="F307" s="1079">
        <v>11.4</v>
      </c>
      <c r="G307" s="1049">
        <v>0</v>
      </c>
      <c r="H307" s="1049">
        <v>0</v>
      </c>
      <c r="I307" s="1074" t="s">
        <v>521</v>
      </c>
      <c r="J307" s="1049">
        <v>0</v>
      </c>
      <c r="K307" s="1049">
        <v>0</v>
      </c>
      <c r="L307" s="1075">
        <v>0</v>
      </c>
      <c r="M307" s="1049">
        <v>0</v>
      </c>
    </row>
    <row r="308" spans="1:13" ht="16" thickBot="1" x14ac:dyDescent="0.4">
      <c r="A308" s="551">
        <v>5</v>
      </c>
      <c r="B308" s="1049">
        <v>0</v>
      </c>
      <c r="C308" s="1049">
        <v>0</v>
      </c>
      <c r="D308" s="1049">
        <v>0</v>
      </c>
      <c r="E308" s="1049">
        <v>0</v>
      </c>
      <c r="F308" s="1049">
        <v>0</v>
      </c>
      <c r="G308" s="1049">
        <v>0</v>
      </c>
      <c r="H308" s="1074">
        <v>5.8</v>
      </c>
      <c r="I308" s="1049">
        <v>0</v>
      </c>
      <c r="J308" s="1049">
        <v>0</v>
      </c>
      <c r="K308" s="1049">
        <v>0</v>
      </c>
      <c r="L308" s="1075">
        <v>0</v>
      </c>
      <c r="M308" s="1049">
        <v>0</v>
      </c>
    </row>
    <row r="309" spans="1:13" ht="16" thickBot="1" x14ac:dyDescent="0.4">
      <c r="A309" s="551">
        <v>6</v>
      </c>
      <c r="B309" s="1049">
        <v>0</v>
      </c>
      <c r="C309" s="1078">
        <v>8.6</v>
      </c>
      <c r="D309" s="1078">
        <v>4.7</v>
      </c>
      <c r="E309" s="1049">
        <v>0</v>
      </c>
      <c r="F309" s="1078">
        <v>2.4</v>
      </c>
      <c r="G309" s="1074">
        <v>6.4</v>
      </c>
      <c r="H309" s="1049">
        <v>0</v>
      </c>
      <c r="I309" s="1049">
        <v>0</v>
      </c>
      <c r="J309" s="1080" t="s">
        <v>521</v>
      </c>
      <c r="K309" s="1049">
        <v>0</v>
      </c>
      <c r="L309" s="1038">
        <v>0</v>
      </c>
      <c r="M309" s="1049">
        <v>0</v>
      </c>
    </row>
    <row r="310" spans="1:13" ht="16" thickBot="1" x14ac:dyDescent="0.4">
      <c r="A310" s="551">
        <v>7</v>
      </c>
      <c r="B310" s="1081">
        <v>13</v>
      </c>
      <c r="C310" s="1049">
        <v>0</v>
      </c>
      <c r="D310" s="1081">
        <v>11</v>
      </c>
      <c r="E310" s="1049">
        <v>0</v>
      </c>
      <c r="F310" s="1049">
        <v>0</v>
      </c>
      <c r="G310" s="344">
        <v>2.6</v>
      </c>
      <c r="H310" s="1049">
        <v>0</v>
      </c>
      <c r="I310" s="1049">
        <v>0</v>
      </c>
      <c r="J310" s="344">
        <v>14.2</v>
      </c>
      <c r="K310" s="1049">
        <v>0</v>
      </c>
      <c r="L310" s="1038">
        <v>40.200000000000003</v>
      </c>
      <c r="M310" s="1049">
        <v>0</v>
      </c>
    </row>
    <row r="311" spans="1:13" ht="16" thickBot="1" x14ac:dyDescent="0.4">
      <c r="A311" s="551">
        <v>8</v>
      </c>
      <c r="B311" s="1081">
        <v>2.5</v>
      </c>
      <c r="C311" s="1049">
        <v>0</v>
      </c>
      <c r="D311" s="1049">
        <v>0</v>
      </c>
      <c r="E311" s="1049">
        <v>0</v>
      </c>
      <c r="F311" s="1049">
        <v>0</v>
      </c>
      <c r="G311" s="344">
        <v>7</v>
      </c>
      <c r="H311" s="1049">
        <v>0</v>
      </c>
      <c r="I311" s="344">
        <v>4.4000000000000004</v>
      </c>
      <c r="J311" s="1049">
        <v>0</v>
      </c>
      <c r="K311" s="1049">
        <v>0</v>
      </c>
      <c r="L311" s="1038">
        <v>6.2</v>
      </c>
      <c r="M311" s="1049">
        <v>0</v>
      </c>
    </row>
    <row r="312" spans="1:13" ht="16" thickBot="1" x14ac:dyDescent="0.4">
      <c r="A312" s="551">
        <v>9</v>
      </c>
      <c r="B312" s="1081">
        <v>3.5</v>
      </c>
      <c r="C312" s="1049">
        <v>0</v>
      </c>
      <c r="D312" s="1081">
        <v>31.4</v>
      </c>
      <c r="E312" s="1049">
        <v>0</v>
      </c>
      <c r="F312" s="1081">
        <v>5.5</v>
      </c>
      <c r="G312" s="344">
        <v>6</v>
      </c>
      <c r="H312" s="1049">
        <v>0</v>
      </c>
      <c r="I312" s="1049">
        <v>0</v>
      </c>
      <c r="J312" s="1049">
        <v>0</v>
      </c>
      <c r="K312" s="1077">
        <v>22.2</v>
      </c>
      <c r="L312" s="1075">
        <v>22.4</v>
      </c>
      <c r="M312" s="1049">
        <v>0</v>
      </c>
    </row>
    <row r="313" spans="1:13" ht="15.5" x14ac:dyDescent="0.35">
      <c r="A313" s="551">
        <v>10</v>
      </c>
      <c r="B313" s="1049">
        <v>0</v>
      </c>
      <c r="C313" s="1049">
        <v>0</v>
      </c>
      <c r="D313" s="1049">
        <v>0</v>
      </c>
      <c r="E313" s="1049">
        <v>0</v>
      </c>
      <c r="F313" s="1049">
        <v>0</v>
      </c>
      <c r="G313" s="1049">
        <v>0</v>
      </c>
      <c r="H313" s="1049">
        <v>0</v>
      </c>
      <c r="I313" s="1049">
        <v>0</v>
      </c>
      <c r="J313" s="1049">
        <v>0</v>
      </c>
      <c r="K313" s="1049">
        <v>0</v>
      </c>
      <c r="L313" s="1075">
        <v>0</v>
      </c>
      <c r="M313" s="1049">
        <v>0</v>
      </c>
    </row>
    <row r="314" spans="1:13" ht="16" thickBot="1" x14ac:dyDescent="0.4">
      <c r="A314" s="551">
        <v>11</v>
      </c>
      <c r="B314" s="1049">
        <v>0</v>
      </c>
      <c r="C314" s="1049">
        <v>0</v>
      </c>
      <c r="D314" s="1082">
        <v>3.2</v>
      </c>
      <c r="E314" s="1082">
        <v>11.4</v>
      </c>
      <c r="F314" s="1049">
        <v>0</v>
      </c>
      <c r="G314" s="1074">
        <v>40.799999999999997</v>
      </c>
      <c r="H314" s="1074">
        <v>3.6</v>
      </c>
      <c r="I314" s="1049">
        <v>0</v>
      </c>
      <c r="J314" s="1049">
        <v>0</v>
      </c>
      <c r="K314" s="1049">
        <v>0</v>
      </c>
      <c r="L314" s="1075">
        <v>0</v>
      </c>
      <c r="M314" s="1049">
        <v>0</v>
      </c>
    </row>
    <row r="315" spans="1:13" ht="16" thickBot="1" x14ac:dyDescent="0.4">
      <c r="A315" s="551">
        <v>12</v>
      </c>
      <c r="B315" s="1049">
        <v>0</v>
      </c>
      <c r="C315" s="1049">
        <v>0</v>
      </c>
      <c r="D315" s="1082">
        <v>2.2000000000000002</v>
      </c>
      <c r="E315" s="1049">
        <v>0</v>
      </c>
      <c r="F315" s="1049">
        <v>0</v>
      </c>
      <c r="G315" s="1074">
        <v>2.7</v>
      </c>
      <c r="H315" s="1049">
        <v>0</v>
      </c>
      <c r="I315" s="1049">
        <v>0</v>
      </c>
      <c r="J315" s="1049">
        <v>0</v>
      </c>
      <c r="K315" s="1077">
        <v>35.200000000000003</v>
      </c>
      <c r="L315" s="1075">
        <v>0</v>
      </c>
      <c r="M315" s="1049">
        <v>0</v>
      </c>
    </row>
    <row r="316" spans="1:13" ht="15.5" x14ac:dyDescent="0.35">
      <c r="A316" s="551">
        <v>13</v>
      </c>
      <c r="B316" s="1049">
        <v>0</v>
      </c>
      <c r="C316" s="1049">
        <v>0</v>
      </c>
      <c r="D316" s="1049">
        <v>0</v>
      </c>
      <c r="E316" s="1049">
        <v>0</v>
      </c>
      <c r="F316" s="1049">
        <v>0</v>
      </c>
      <c r="G316" s="1074">
        <v>43.8</v>
      </c>
      <c r="H316" s="1049">
        <v>0</v>
      </c>
      <c r="I316" s="1049">
        <v>0</v>
      </c>
      <c r="J316" s="1049">
        <v>0</v>
      </c>
      <c r="K316" s="1049">
        <v>0</v>
      </c>
      <c r="L316" s="1075">
        <v>5.2</v>
      </c>
      <c r="M316" s="1049">
        <v>0</v>
      </c>
    </row>
    <row r="317" spans="1:13" ht="16" thickBot="1" x14ac:dyDescent="0.4">
      <c r="A317" s="551">
        <v>14</v>
      </c>
      <c r="B317" s="1049">
        <v>0</v>
      </c>
      <c r="C317" s="1049">
        <v>0</v>
      </c>
      <c r="D317" s="1049">
        <v>0</v>
      </c>
      <c r="E317" s="1082">
        <v>38.4</v>
      </c>
      <c r="F317" s="1082">
        <v>2.5</v>
      </c>
      <c r="G317" s="1074">
        <v>12.6</v>
      </c>
      <c r="H317" s="1049">
        <v>0</v>
      </c>
      <c r="I317" s="1074">
        <v>5.6</v>
      </c>
      <c r="J317" s="1049">
        <v>0</v>
      </c>
      <c r="K317" s="1077">
        <v>3.6</v>
      </c>
      <c r="L317" s="1075">
        <v>0</v>
      </c>
      <c r="M317" s="1049">
        <v>0</v>
      </c>
    </row>
    <row r="318" spans="1:13" ht="16" thickBot="1" x14ac:dyDescent="0.4">
      <c r="A318" s="551">
        <v>15</v>
      </c>
      <c r="B318" s="1049">
        <v>0</v>
      </c>
      <c r="C318" s="1049">
        <v>0</v>
      </c>
      <c r="D318" s="1049">
        <v>0</v>
      </c>
      <c r="E318" s="1049">
        <v>0</v>
      </c>
      <c r="F318" s="1082"/>
      <c r="G318" s="1049">
        <v>0</v>
      </c>
      <c r="H318" s="1074">
        <v>7.8</v>
      </c>
      <c r="I318" s="1049">
        <v>0</v>
      </c>
      <c r="J318" s="1049">
        <v>0</v>
      </c>
      <c r="K318" s="1049">
        <v>0</v>
      </c>
      <c r="L318" s="1075">
        <v>0</v>
      </c>
      <c r="M318" s="1049">
        <v>0</v>
      </c>
    </row>
    <row r="319" spans="1:13" ht="16" thickBot="1" x14ac:dyDescent="0.4">
      <c r="A319" s="551">
        <v>16</v>
      </c>
      <c r="B319" s="1049">
        <v>0</v>
      </c>
      <c r="C319" s="1049">
        <v>0</v>
      </c>
      <c r="D319" s="1082">
        <v>11.2</v>
      </c>
      <c r="E319" s="1049">
        <v>0</v>
      </c>
      <c r="F319" s="1082" t="s">
        <v>521</v>
      </c>
      <c r="G319" s="1049">
        <v>0</v>
      </c>
      <c r="H319" s="1074" t="s">
        <v>38</v>
      </c>
      <c r="I319" s="1049">
        <v>0</v>
      </c>
      <c r="J319" s="1049">
        <v>0</v>
      </c>
      <c r="K319" s="1049">
        <v>0</v>
      </c>
      <c r="L319" s="1075">
        <v>0</v>
      </c>
      <c r="M319" s="1049">
        <v>0</v>
      </c>
    </row>
    <row r="320" spans="1:13" ht="16" thickBot="1" x14ac:dyDescent="0.4">
      <c r="A320" s="551">
        <v>17</v>
      </c>
      <c r="B320" s="1049">
        <v>0</v>
      </c>
      <c r="C320" s="1049">
        <v>0</v>
      </c>
      <c r="D320" s="1049">
        <v>0</v>
      </c>
      <c r="E320" s="1082">
        <v>32.200000000000003</v>
      </c>
      <c r="F320" s="1049">
        <v>0</v>
      </c>
      <c r="G320" s="1074">
        <v>1.5</v>
      </c>
      <c r="H320" s="1049">
        <v>0</v>
      </c>
      <c r="I320" s="1083">
        <v>14.4</v>
      </c>
      <c r="J320" s="1083">
        <v>4.2</v>
      </c>
      <c r="K320" s="1077">
        <v>9.5</v>
      </c>
      <c r="L320" s="1075">
        <v>0</v>
      </c>
      <c r="M320" s="1049">
        <v>0</v>
      </c>
    </row>
    <row r="321" spans="1:14" ht="16" thickBot="1" x14ac:dyDescent="0.4">
      <c r="A321" s="551">
        <v>18</v>
      </c>
      <c r="B321" s="1049">
        <v>0</v>
      </c>
      <c r="C321" s="1049">
        <v>0</v>
      </c>
      <c r="D321" s="1049">
        <v>0</v>
      </c>
      <c r="E321" s="1082">
        <v>122.4</v>
      </c>
      <c r="F321" s="1049">
        <v>0</v>
      </c>
      <c r="G321" s="1049">
        <v>0</v>
      </c>
      <c r="H321" s="1049">
        <v>0</v>
      </c>
      <c r="I321" s="1074">
        <v>7</v>
      </c>
      <c r="J321" s="1049">
        <v>0</v>
      </c>
      <c r="K321" s="1077">
        <v>7.5</v>
      </c>
      <c r="L321" s="1075">
        <v>0</v>
      </c>
      <c r="M321" s="1049">
        <v>0</v>
      </c>
    </row>
    <row r="322" spans="1:14" ht="16" thickBot="1" x14ac:dyDescent="0.4">
      <c r="A322" s="551">
        <v>19</v>
      </c>
      <c r="B322" s="1049">
        <v>0</v>
      </c>
      <c r="C322" s="1049">
        <v>0</v>
      </c>
      <c r="D322" s="1082">
        <v>3.2</v>
      </c>
      <c r="E322" s="1049">
        <v>0</v>
      </c>
      <c r="F322" s="1049">
        <v>0</v>
      </c>
      <c r="G322" s="1049">
        <v>0</v>
      </c>
      <c r="H322" s="1049">
        <v>0</v>
      </c>
      <c r="I322" s="1049">
        <v>0</v>
      </c>
      <c r="J322" s="1049">
        <v>0</v>
      </c>
      <c r="K322" s="1049">
        <v>0</v>
      </c>
      <c r="L322" s="1075">
        <v>0</v>
      </c>
      <c r="M322" s="1049">
        <v>0</v>
      </c>
    </row>
    <row r="323" spans="1:14" ht="15.5" x14ac:dyDescent="0.35">
      <c r="A323" s="551">
        <v>20</v>
      </c>
      <c r="B323" s="1049">
        <v>0</v>
      </c>
      <c r="C323" s="1049">
        <v>0</v>
      </c>
      <c r="D323" s="1049">
        <v>0</v>
      </c>
      <c r="E323" s="1049">
        <v>0</v>
      </c>
      <c r="F323" s="1049">
        <v>0</v>
      </c>
      <c r="G323" s="1049">
        <v>0</v>
      </c>
      <c r="H323" s="1049">
        <v>0</v>
      </c>
      <c r="I323" s="1049">
        <v>0</v>
      </c>
      <c r="J323" s="1049">
        <v>0</v>
      </c>
      <c r="K323" s="1049">
        <v>0</v>
      </c>
      <c r="L323" s="1075">
        <v>0</v>
      </c>
      <c r="M323" s="1049">
        <v>0</v>
      </c>
    </row>
    <row r="324" spans="1:14" ht="16" thickBot="1" x14ac:dyDescent="0.4">
      <c r="A324" s="551">
        <v>21</v>
      </c>
      <c r="B324" s="1049">
        <v>0</v>
      </c>
      <c r="C324" s="1049">
        <v>0</v>
      </c>
      <c r="D324" s="1049">
        <v>0</v>
      </c>
      <c r="E324" s="1049">
        <v>0</v>
      </c>
      <c r="F324" s="1049">
        <v>0</v>
      </c>
      <c r="G324" s="1082">
        <v>3.4</v>
      </c>
      <c r="H324" s="1074">
        <v>7.8</v>
      </c>
      <c r="I324" s="1049">
        <v>0</v>
      </c>
      <c r="J324" s="1049">
        <v>0</v>
      </c>
      <c r="K324" s="1049">
        <v>0</v>
      </c>
      <c r="L324" s="1084">
        <v>0</v>
      </c>
      <c r="M324" s="1049">
        <v>0</v>
      </c>
    </row>
    <row r="325" spans="1:14" ht="16" thickBot="1" x14ac:dyDescent="0.4">
      <c r="A325" s="551">
        <v>22</v>
      </c>
      <c r="B325" s="1049">
        <v>0</v>
      </c>
      <c r="C325" s="1065">
        <v>5.6</v>
      </c>
      <c r="D325" s="1049">
        <v>0</v>
      </c>
      <c r="E325" s="1049">
        <v>0</v>
      </c>
      <c r="F325" s="1049">
        <v>0</v>
      </c>
      <c r="G325" s="1049">
        <v>0</v>
      </c>
      <c r="H325" s="1049">
        <v>0</v>
      </c>
      <c r="I325" s="1049">
        <v>0</v>
      </c>
      <c r="J325" s="1049">
        <v>0</v>
      </c>
      <c r="K325" s="1077">
        <v>2.5</v>
      </c>
      <c r="L325" s="1075">
        <v>0</v>
      </c>
      <c r="M325" s="1049">
        <v>0</v>
      </c>
    </row>
    <row r="326" spans="1:14" ht="16" thickBot="1" x14ac:dyDescent="0.4">
      <c r="A326" s="551">
        <v>23</v>
      </c>
      <c r="B326" s="1049">
        <v>0</v>
      </c>
      <c r="C326" s="1049">
        <v>0</v>
      </c>
      <c r="D326" s="1082">
        <v>4.5999999999999996</v>
      </c>
      <c r="E326" s="1082">
        <v>2.8</v>
      </c>
      <c r="F326" s="1049">
        <v>0</v>
      </c>
      <c r="G326" s="1082">
        <v>12.4</v>
      </c>
      <c r="H326" s="1082" t="s">
        <v>38</v>
      </c>
      <c r="I326" s="1049">
        <v>0</v>
      </c>
      <c r="J326" s="1082">
        <v>2</v>
      </c>
      <c r="K326" s="1049">
        <v>0</v>
      </c>
      <c r="L326" s="1075">
        <v>0</v>
      </c>
      <c r="M326" s="1049">
        <v>0</v>
      </c>
    </row>
    <row r="327" spans="1:14" ht="16" thickBot="1" x14ac:dyDescent="0.4">
      <c r="A327" s="551">
        <v>24</v>
      </c>
      <c r="B327" s="1049">
        <v>0</v>
      </c>
      <c r="C327" s="1049">
        <v>0</v>
      </c>
      <c r="D327" s="1049">
        <v>0</v>
      </c>
      <c r="E327" s="1049">
        <v>0</v>
      </c>
      <c r="F327" s="1049">
        <v>0</v>
      </c>
      <c r="G327" s="1049">
        <v>0</v>
      </c>
      <c r="H327" s="1082">
        <v>1.5</v>
      </c>
      <c r="I327" s="1082">
        <v>12.4</v>
      </c>
      <c r="J327" s="1049">
        <v>0</v>
      </c>
      <c r="K327" s="1049">
        <v>0</v>
      </c>
      <c r="L327" s="1075">
        <v>0</v>
      </c>
      <c r="M327" s="1049">
        <v>0</v>
      </c>
    </row>
    <row r="328" spans="1:14" ht="16" thickBot="1" x14ac:dyDescent="0.4">
      <c r="A328" s="551">
        <v>25</v>
      </c>
      <c r="B328" s="1049">
        <v>0</v>
      </c>
      <c r="C328" s="1049">
        <v>0</v>
      </c>
      <c r="D328" s="1049">
        <v>0</v>
      </c>
      <c r="E328" s="1082">
        <v>40.4</v>
      </c>
      <c r="F328" s="1049">
        <v>0</v>
      </c>
      <c r="G328" s="1082" t="s">
        <v>443</v>
      </c>
      <c r="H328" s="1049">
        <v>0</v>
      </c>
      <c r="I328" s="1049">
        <v>0</v>
      </c>
      <c r="J328" s="1049">
        <v>0</v>
      </c>
      <c r="K328" s="1077">
        <v>8.5</v>
      </c>
      <c r="L328" s="1075">
        <v>0</v>
      </c>
      <c r="M328" s="1049">
        <v>0</v>
      </c>
    </row>
    <row r="329" spans="1:14" ht="16" thickBot="1" x14ac:dyDescent="0.4">
      <c r="A329" s="551">
        <v>26</v>
      </c>
      <c r="B329" s="1049">
        <v>0</v>
      </c>
      <c r="C329" s="1049">
        <v>0</v>
      </c>
      <c r="D329" s="1049">
        <v>0</v>
      </c>
      <c r="E329" s="1085">
        <v>6.9</v>
      </c>
      <c r="F329" s="1049">
        <v>0</v>
      </c>
      <c r="G329" s="1085">
        <v>2.8</v>
      </c>
      <c r="H329" s="1049">
        <v>0</v>
      </c>
      <c r="I329" s="1049">
        <v>0</v>
      </c>
      <c r="J329" s="1085">
        <v>6.5</v>
      </c>
      <c r="K329" s="1086">
        <v>13.2</v>
      </c>
      <c r="L329" s="1038">
        <v>0</v>
      </c>
      <c r="M329" s="1049">
        <v>0</v>
      </c>
    </row>
    <row r="330" spans="1:14" ht="16" thickBot="1" x14ac:dyDescent="0.4">
      <c r="A330" s="551">
        <v>27</v>
      </c>
      <c r="B330" s="1081">
        <v>13.5</v>
      </c>
      <c r="C330" s="1049">
        <v>0</v>
      </c>
      <c r="D330" s="1049">
        <v>0</v>
      </c>
      <c r="E330" s="344">
        <v>2.4</v>
      </c>
      <c r="F330" s="1049">
        <v>0</v>
      </c>
      <c r="G330" s="1049">
        <v>0</v>
      </c>
      <c r="H330" s="344">
        <v>2.4</v>
      </c>
      <c r="I330" s="344">
        <v>8.6</v>
      </c>
      <c r="J330" s="344">
        <v>2.5</v>
      </c>
      <c r="K330" s="1049">
        <v>0</v>
      </c>
      <c r="L330" s="1075">
        <v>0</v>
      </c>
      <c r="M330" s="1049">
        <v>0</v>
      </c>
    </row>
    <row r="331" spans="1:14" ht="15.5" x14ac:dyDescent="0.35">
      <c r="A331" s="551">
        <v>28</v>
      </c>
      <c r="B331" s="1049">
        <v>0</v>
      </c>
      <c r="C331" s="1087">
        <v>7.5</v>
      </c>
      <c r="D331" s="1049">
        <v>0</v>
      </c>
      <c r="E331" s="1049">
        <v>0</v>
      </c>
      <c r="F331" s="1085">
        <v>5.6</v>
      </c>
      <c r="G331" s="1049">
        <v>0</v>
      </c>
      <c r="H331" s="1049">
        <v>0</v>
      </c>
      <c r="I331" s="1085">
        <v>4.5999999999999996</v>
      </c>
      <c r="J331" s="1049">
        <v>0</v>
      </c>
      <c r="K331" s="1049">
        <v>0</v>
      </c>
      <c r="L331" s="1084">
        <v>19.600000000000001</v>
      </c>
      <c r="M331" s="1049">
        <v>0</v>
      </c>
    </row>
    <row r="332" spans="1:14" ht="16" thickBot="1" x14ac:dyDescent="0.4">
      <c r="A332" s="551">
        <v>29</v>
      </c>
      <c r="B332" s="1088">
        <v>0</v>
      </c>
      <c r="C332" s="1080">
        <v>3</v>
      </c>
      <c r="D332" s="1085">
        <v>60.4</v>
      </c>
      <c r="E332" s="1085">
        <v>18.2</v>
      </c>
      <c r="F332" s="1049">
        <v>0</v>
      </c>
      <c r="G332" s="1049">
        <v>0</v>
      </c>
      <c r="H332" s="1049">
        <v>0</v>
      </c>
      <c r="I332" s="1074">
        <v>2.5</v>
      </c>
      <c r="J332" s="1074">
        <v>85</v>
      </c>
      <c r="K332" s="1049">
        <v>0</v>
      </c>
      <c r="L332" s="1041">
        <v>0</v>
      </c>
      <c r="M332" s="1049">
        <v>0</v>
      </c>
    </row>
    <row r="333" spans="1:14" ht="16" thickBot="1" x14ac:dyDescent="0.4">
      <c r="A333" s="551">
        <v>30</v>
      </c>
      <c r="B333" s="1089">
        <v>2</v>
      </c>
      <c r="C333" s="1074"/>
      <c r="D333" s="1090">
        <v>0</v>
      </c>
      <c r="E333" s="1074">
        <v>2.6</v>
      </c>
      <c r="F333" s="1049">
        <v>0</v>
      </c>
      <c r="G333" s="1049">
        <v>0</v>
      </c>
      <c r="H333" s="1049">
        <v>0</v>
      </c>
      <c r="I333" s="1049">
        <v>0</v>
      </c>
      <c r="J333" s="1049">
        <v>0</v>
      </c>
      <c r="K333" s="1049">
        <v>0</v>
      </c>
      <c r="L333" s="1041">
        <v>0</v>
      </c>
      <c r="M333" s="1049">
        <v>0</v>
      </c>
    </row>
    <row r="334" spans="1:14" ht="16" thickBot="1" x14ac:dyDescent="0.4">
      <c r="A334" s="551">
        <v>31</v>
      </c>
      <c r="B334" s="1088">
        <v>0</v>
      </c>
      <c r="C334" s="1074"/>
      <c r="D334" s="1090">
        <v>0</v>
      </c>
      <c r="E334" s="1049"/>
      <c r="F334" s="1049">
        <v>0</v>
      </c>
      <c r="G334" s="1049">
        <v>0</v>
      </c>
      <c r="H334" s="1074">
        <v>5.2</v>
      </c>
      <c r="I334" s="1049">
        <v>0</v>
      </c>
      <c r="J334" s="1049">
        <v>0</v>
      </c>
      <c r="K334" s="1091">
        <v>8.5</v>
      </c>
      <c r="L334" s="1041">
        <v>0</v>
      </c>
      <c r="M334" s="1092">
        <v>41.4</v>
      </c>
    </row>
    <row r="335" spans="1:14" x14ac:dyDescent="0.35">
      <c r="B335">
        <f>SUM(B310:B334)</f>
        <v>34.5</v>
      </c>
      <c r="C335" s="1070">
        <f>SUM(C306:C334)</f>
        <v>83.699999999999989</v>
      </c>
      <c r="D335" s="1070">
        <f>SUM(D309:D334)</f>
        <v>131.9</v>
      </c>
      <c r="E335" s="1070">
        <f>SUM(E306:E334)</f>
        <v>320.29999999999995</v>
      </c>
      <c r="F335" s="1070">
        <f>SUM(F306:F334)</f>
        <v>47.8</v>
      </c>
      <c r="G335" s="1070">
        <f>SUM(G304:G334)</f>
        <v>181.20000000000002</v>
      </c>
      <c r="H335" s="1070">
        <f>SUM(H308:H334)</f>
        <v>34.1</v>
      </c>
      <c r="I335">
        <f t="shared" ref="I335" si="8">SUM(I310:I334)</f>
        <v>59.5</v>
      </c>
      <c r="J335" s="1070">
        <f>SUM(J304:J334)</f>
        <v>122.6</v>
      </c>
      <c r="K335" s="172">
        <f>SUM(K304:K334)</f>
        <v>127.2</v>
      </c>
      <c r="L335" s="1093">
        <f>SUM(L304:L334)</f>
        <v>93.600000000000023</v>
      </c>
      <c r="M335">
        <v>50</v>
      </c>
      <c r="N335">
        <f>SUM(B335:M335)</f>
        <v>1286.4000000000001</v>
      </c>
    </row>
    <row r="337" spans="1:13" ht="28.5" x14ac:dyDescent="0.65">
      <c r="E337" s="555" t="s">
        <v>522</v>
      </c>
      <c r="F337" s="555"/>
      <c r="G337" s="360"/>
      <c r="H337" s="360"/>
      <c r="I337" s="360"/>
    </row>
    <row r="338" spans="1:13" ht="15.5" x14ac:dyDescent="0.35">
      <c r="A338" s="1647" t="s">
        <v>1</v>
      </c>
      <c r="B338" s="547" t="s">
        <v>252</v>
      </c>
      <c r="C338" s="547" t="s">
        <v>252</v>
      </c>
      <c r="D338" s="547" t="s">
        <v>252</v>
      </c>
      <c r="E338" s="547" t="s">
        <v>252</v>
      </c>
      <c r="F338" s="547" t="s">
        <v>252</v>
      </c>
      <c r="G338" s="547" t="s">
        <v>252</v>
      </c>
      <c r="H338" s="547" t="s">
        <v>252</v>
      </c>
      <c r="I338" s="547" t="s">
        <v>252</v>
      </c>
      <c r="J338" s="547" t="s">
        <v>252</v>
      </c>
      <c r="K338" s="547" t="s">
        <v>252</v>
      </c>
      <c r="L338" s="547" t="s">
        <v>252</v>
      </c>
      <c r="M338" s="547" t="s">
        <v>252</v>
      </c>
    </row>
    <row r="339" spans="1:13" x14ac:dyDescent="0.35">
      <c r="A339" s="1648"/>
      <c r="B339" s="548">
        <v>44197</v>
      </c>
      <c r="C339" s="549">
        <v>44228</v>
      </c>
      <c r="D339" s="550">
        <v>44256</v>
      </c>
      <c r="E339" s="550">
        <v>44287</v>
      </c>
      <c r="F339" s="550">
        <v>44317</v>
      </c>
      <c r="G339" s="550">
        <v>44348</v>
      </c>
      <c r="H339" s="550">
        <v>44378</v>
      </c>
      <c r="I339" s="550">
        <v>44409</v>
      </c>
      <c r="J339" s="550">
        <v>44440</v>
      </c>
      <c r="K339" s="550">
        <v>44470</v>
      </c>
      <c r="L339" s="550">
        <v>44501</v>
      </c>
      <c r="M339" s="550">
        <v>44531</v>
      </c>
    </row>
    <row r="340" spans="1:13" ht="15.5" x14ac:dyDescent="0.35">
      <c r="A340" s="551">
        <v>1</v>
      </c>
      <c r="B340" s="1041">
        <v>0</v>
      </c>
      <c r="C340" s="1041">
        <v>0</v>
      </c>
      <c r="D340" s="1094">
        <v>0.4</v>
      </c>
      <c r="E340" s="1094">
        <v>8.6</v>
      </c>
      <c r="F340" s="1095">
        <v>0</v>
      </c>
      <c r="G340" s="1096">
        <v>0</v>
      </c>
      <c r="H340" s="1096">
        <v>0</v>
      </c>
      <c r="I340" s="1097">
        <v>0</v>
      </c>
      <c r="J340" s="1097">
        <v>17</v>
      </c>
      <c r="K340" s="1097">
        <v>0</v>
      </c>
      <c r="L340" s="1049">
        <v>0</v>
      </c>
      <c r="M340" s="1049">
        <v>0</v>
      </c>
    </row>
    <row r="341" spans="1:13" ht="15.5" x14ac:dyDescent="0.35">
      <c r="A341" s="551">
        <v>2</v>
      </c>
      <c r="B341" s="1041">
        <v>0</v>
      </c>
      <c r="C341" s="1041">
        <v>0</v>
      </c>
      <c r="D341" s="1041">
        <v>0</v>
      </c>
      <c r="E341" s="1041">
        <v>0</v>
      </c>
      <c r="F341" s="1098">
        <v>3.4</v>
      </c>
      <c r="G341" s="1096">
        <v>0</v>
      </c>
      <c r="H341" s="1096">
        <v>0</v>
      </c>
      <c r="I341" s="1097">
        <v>0</v>
      </c>
      <c r="J341" s="1097">
        <v>0</v>
      </c>
      <c r="K341" s="1097">
        <v>0</v>
      </c>
      <c r="L341" s="1049">
        <v>0</v>
      </c>
      <c r="M341" s="1049">
        <v>0</v>
      </c>
    </row>
    <row r="342" spans="1:13" ht="15.5" x14ac:dyDescent="0.35">
      <c r="A342" s="551">
        <v>3</v>
      </c>
      <c r="B342" s="1041">
        <v>0</v>
      </c>
      <c r="C342" s="1041">
        <v>0</v>
      </c>
      <c r="D342" s="1041">
        <v>0</v>
      </c>
      <c r="E342" s="1041">
        <v>0</v>
      </c>
      <c r="F342" s="1095">
        <v>0</v>
      </c>
      <c r="G342" s="1096">
        <v>0</v>
      </c>
      <c r="H342" s="1096">
        <v>0</v>
      </c>
      <c r="I342" s="1096">
        <v>2</v>
      </c>
      <c r="J342" s="1096">
        <v>3.9</v>
      </c>
      <c r="K342" s="1097">
        <v>0</v>
      </c>
      <c r="L342" s="1049">
        <v>0</v>
      </c>
      <c r="M342" s="1049">
        <v>0</v>
      </c>
    </row>
    <row r="343" spans="1:13" ht="15.5" x14ac:dyDescent="0.35">
      <c r="A343" s="551">
        <v>4</v>
      </c>
      <c r="B343" s="1041">
        <v>0</v>
      </c>
      <c r="C343" s="1041">
        <v>0</v>
      </c>
      <c r="D343" s="1041">
        <v>0</v>
      </c>
      <c r="E343" s="1041">
        <v>0</v>
      </c>
      <c r="F343" s="1095">
        <v>0</v>
      </c>
      <c r="G343" s="1096">
        <v>0</v>
      </c>
      <c r="H343" s="1096">
        <v>0</v>
      </c>
      <c r="I343" s="1097">
        <v>0</v>
      </c>
      <c r="J343" s="1097">
        <v>0</v>
      </c>
      <c r="K343" s="1099">
        <v>2.8</v>
      </c>
      <c r="L343" s="1049">
        <v>0</v>
      </c>
      <c r="M343" s="1049">
        <v>0</v>
      </c>
    </row>
    <row r="344" spans="1:13" ht="15.5" x14ac:dyDescent="0.35">
      <c r="A344" s="551">
        <v>5</v>
      </c>
      <c r="B344" s="1041">
        <v>0</v>
      </c>
      <c r="C344" s="1041">
        <v>0</v>
      </c>
      <c r="D344" s="1041">
        <v>0</v>
      </c>
      <c r="E344" s="1094">
        <v>19.399999999999999</v>
      </c>
      <c r="F344" s="1095">
        <v>0</v>
      </c>
      <c r="G344" s="1096">
        <v>0</v>
      </c>
      <c r="H344" s="1096">
        <v>0</v>
      </c>
      <c r="I344" s="1097">
        <v>0</v>
      </c>
      <c r="J344" s="1097">
        <v>16.2</v>
      </c>
      <c r="K344" s="1097">
        <v>0</v>
      </c>
      <c r="L344" s="1049">
        <v>0</v>
      </c>
      <c r="M344" s="1049">
        <v>0</v>
      </c>
    </row>
    <row r="345" spans="1:13" ht="15.5" x14ac:dyDescent="0.35">
      <c r="A345" s="551">
        <v>6</v>
      </c>
      <c r="B345" s="1041">
        <v>0</v>
      </c>
      <c r="C345" s="1041">
        <v>0</v>
      </c>
      <c r="D345" s="1041">
        <v>0</v>
      </c>
      <c r="E345" s="1100">
        <v>4.4000000000000004</v>
      </c>
      <c r="F345" s="552">
        <v>4</v>
      </c>
      <c r="G345" s="1096">
        <v>0</v>
      </c>
      <c r="H345" s="1096">
        <v>0</v>
      </c>
      <c r="I345" s="1097">
        <v>0</v>
      </c>
      <c r="J345" s="1097">
        <v>0</v>
      </c>
      <c r="K345" s="1097">
        <v>0</v>
      </c>
      <c r="L345" s="1049">
        <v>0</v>
      </c>
      <c r="M345" s="1049">
        <v>0</v>
      </c>
    </row>
    <row r="346" spans="1:13" ht="15.5" x14ac:dyDescent="0.35">
      <c r="A346" s="551">
        <v>7</v>
      </c>
      <c r="B346" s="1041">
        <v>0</v>
      </c>
      <c r="C346" s="1041">
        <v>0</v>
      </c>
      <c r="D346" s="1041">
        <v>0</v>
      </c>
      <c r="E346" s="1041">
        <v>0</v>
      </c>
      <c r="F346" s="552">
        <v>55.6</v>
      </c>
      <c r="G346" s="1096">
        <v>0</v>
      </c>
      <c r="H346" s="1096">
        <v>0</v>
      </c>
      <c r="I346" s="1097">
        <v>0</v>
      </c>
      <c r="J346" s="1097">
        <v>0.4</v>
      </c>
      <c r="K346" s="1099">
        <v>11.2</v>
      </c>
      <c r="L346" s="1049">
        <v>0</v>
      </c>
      <c r="M346" s="1049">
        <v>0</v>
      </c>
    </row>
    <row r="347" spans="1:13" ht="15.5" x14ac:dyDescent="0.35">
      <c r="A347" s="551">
        <v>8</v>
      </c>
      <c r="B347" s="1041">
        <v>0</v>
      </c>
      <c r="C347" s="1041">
        <v>0</v>
      </c>
      <c r="D347" s="1041">
        <v>0</v>
      </c>
      <c r="E347" s="1041">
        <v>0</v>
      </c>
      <c r="F347" s="552">
        <v>58.6</v>
      </c>
      <c r="G347" s="1096">
        <v>0</v>
      </c>
      <c r="H347" s="1096">
        <v>0</v>
      </c>
      <c r="I347" s="1097">
        <v>0</v>
      </c>
      <c r="J347" s="1097">
        <v>9.6</v>
      </c>
      <c r="K347" s="1097">
        <v>0</v>
      </c>
      <c r="L347" s="1049">
        <v>0</v>
      </c>
      <c r="M347" s="1049">
        <v>0</v>
      </c>
    </row>
    <row r="348" spans="1:13" ht="15.5" x14ac:dyDescent="0.35">
      <c r="A348" s="551">
        <v>9</v>
      </c>
      <c r="B348" s="1041">
        <v>0</v>
      </c>
      <c r="C348" s="1041">
        <v>0</v>
      </c>
      <c r="D348" s="1041">
        <v>0</v>
      </c>
      <c r="E348" s="1094">
        <v>14</v>
      </c>
      <c r="F348" s="1095">
        <v>0</v>
      </c>
      <c r="G348" s="1096">
        <v>0</v>
      </c>
      <c r="H348" s="1096">
        <v>0</v>
      </c>
      <c r="I348" s="1097">
        <v>0</v>
      </c>
      <c r="J348" s="1097">
        <v>0</v>
      </c>
      <c r="K348" s="1099">
        <v>4.2</v>
      </c>
      <c r="L348" s="1101">
        <v>2.1</v>
      </c>
      <c r="M348" s="1049">
        <v>0</v>
      </c>
    </row>
    <row r="349" spans="1:13" ht="15.5" x14ac:dyDescent="0.35">
      <c r="A349" s="551">
        <v>10</v>
      </c>
      <c r="B349" s="1041">
        <v>0</v>
      </c>
      <c r="C349" s="1041">
        <v>0</v>
      </c>
      <c r="D349" s="1041">
        <v>0</v>
      </c>
      <c r="E349" s="1094">
        <v>6.5</v>
      </c>
      <c r="F349" s="1098">
        <v>44.4</v>
      </c>
      <c r="G349" s="1096">
        <v>0</v>
      </c>
      <c r="H349" s="1096">
        <v>0</v>
      </c>
      <c r="I349" s="1096">
        <v>20.2</v>
      </c>
      <c r="J349" s="1096">
        <v>4.5</v>
      </c>
      <c r="K349" s="1097">
        <v>0</v>
      </c>
      <c r="L349" s="1102">
        <v>0</v>
      </c>
      <c r="M349" s="1049">
        <v>0</v>
      </c>
    </row>
    <row r="350" spans="1:13" ht="15.5" x14ac:dyDescent="0.35">
      <c r="A350" s="551">
        <v>11</v>
      </c>
      <c r="B350" s="1041">
        <v>0</v>
      </c>
      <c r="C350" s="1094" t="s">
        <v>521</v>
      </c>
      <c r="D350" s="1094" t="s">
        <v>38</v>
      </c>
      <c r="E350" s="1041">
        <v>0</v>
      </c>
      <c r="F350" s="1095">
        <v>0</v>
      </c>
      <c r="G350" s="1096">
        <v>0</v>
      </c>
      <c r="H350" s="1096">
        <v>0</v>
      </c>
      <c r="I350" s="1097">
        <v>0</v>
      </c>
      <c r="J350" s="1097">
        <v>0</v>
      </c>
      <c r="K350" s="1097">
        <v>0</v>
      </c>
      <c r="L350" s="1102">
        <v>0</v>
      </c>
      <c r="M350" s="1049">
        <v>0</v>
      </c>
    </row>
    <row r="351" spans="1:13" ht="15.5" x14ac:dyDescent="0.35">
      <c r="A351" s="551">
        <v>12</v>
      </c>
      <c r="B351" s="1041">
        <v>0</v>
      </c>
      <c r="C351" s="1041">
        <v>0</v>
      </c>
      <c r="D351" s="1041">
        <v>0</v>
      </c>
      <c r="E351" s="1094">
        <v>34.799999999999997</v>
      </c>
      <c r="F351" s="1095">
        <v>0</v>
      </c>
      <c r="G351" s="1096">
        <v>0</v>
      </c>
      <c r="H351" s="1096">
        <v>0</v>
      </c>
      <c r="I351" s="1097">
        <v>0</v>
      </c>
      <c r="J351" s="1097">
        <v>0</v>
      </c>
      <c r="K351" s="1097">
        <v>0</v>
      </c>
      <c r="L351" s="1102">
        <v>0</v>
      </c>
      <c r="M351" s="1049">
        <v>0</v>
      </c>
    </row>
    <row r="352" spans="1:13" ht="15.5" x14ac:dyDescent="0.35">
      <c r="A352" s="551">
        <v>13</v>
      </c>
      <c r="B352" s="1041">
        <v>0</v>
      </c>
      <c r="C352" s="1041">
        <v>0</v>
      </c>
      <c r="D352" s="1041">
        <v>0</v>
      </c>
      <c r="E352" s="1094">
        <v>10.5</v>
      </c>
      <c r="F352" s="1098">
        <v>10.199999999999999</v>
      </c>
      <c r="G352" s="1096">
        <v>0</v>
      </c>
      <c r="H352" s="1096">
        <v>36.4</v>
      </c>
      <c r="I352" s="1097">
        <v>0</v>
      </c>
      <c r="J352" s="1097">
        <v>0</v>
      </c>
      <c r="K352" s="1097">
        <v>0</v>
      </c>
      <c r="L352" s="1103">
        <v>1.4</v>
      </c>
      <c r="M352" s="1049">
        <v>0</v>
      </c>
    </row>
    <row r="353" spans="1:13" ht="15.5" x14ac:dyDescent="0.35">
      <c r="A353" s="551">
        <v>14</v>
      </c>
      <c r="B353" s="1041">
        <v>0</v>
      </c>
      <c r="C353" s="1041">
        <v>0</v>
      </c>
      <c r="D353" s="1094">
        <v>1</v>
      </c>
      <c r="E353" s="1041">
        <v>0</v>
      </c>
      <c r="F353" s="1098">
        <v>8.1999999999999993</v>
      </c>
      <c r="G353" s="1096">
        <v>0</v>
      </c>
      <c r="H353" s="1096">
        <v>0</v>
      </c>
      <c r="I353" s="1096">
        <v>3</v>
      </c>
      <c r="J353" s="1097">
        <v>0</v>
      </c>
      <c r="K353" s="1097">
        <v>0</v>
      </c>
      <c r="L353" s="1102">
        <v>0</v>
      </c>
      <c r="M353" s="1049">
        <v>0</v>
      </c>
    </row>
    <row r="354" spans="1:13" ht="15.5" x14ac:dyDescent="0.35">
      <c r="A354" s="551">
        <v>15</v>
      </c>
      <c r="B354" s="1041">
        <v>0</v>
      </c>
      <c r="C354" s="1041">
        <v>0</v>
      </c>
      <c r="D354" s="1041">
        <v>0</v>
      </c>
      <c r="E354" s="1094">
        <v>3.2</v>
      </c>
      <c r="F354" s="1095">
        <v>0</v>
      </c>
      <c r="G354" s="1096">
        <v>0</v>
      </c>
      <c r="H354" s="1096">
        <v>0</v>
      </c>
      <c r="I354" s="1097">
        <v>0</v>
      </c>
      <c r="J354" s="1097">
        <v>2</v>
      </c>
      <c r="K354" s="1097">
        <v>0</v>
      </c>
      <c r="L354" s="1102">
        <v>0</v>
      </c>
      <c r="M354" s="1049">
        <v>0</v>
      </c>
    </row>
    <row r="355" spans="1:13" ht="15.5" x14ac:dyDescent="0.35">
      <c r="A355" s="551">
        <v>16</v>
      </c>
      <c r="B355" s="1041">
        <v>0</v>
      </c>
      <c r="C355" s="1041">
        <v>0</v>
      </c>
      <c r="D355" s="1094">
        <v>8.4</v>
      </c>
      <c r="E355" s="1094">
        <v>6.6</v>
      </c>
      <c r="F355" s="1095">
        <v>0</v>
      </c>
      <c r="G355" s="1096">
        <v>0</v>
      </c>
      <c r="H355" s="1096">
        <v>0</v>
      </c>
      <c r="I355" s="1097">
        <v>0</v>
      </c>
      <c r="J355" s="1097">
        <v>13.8</v>
      </c>
      <c r="K355" s="1097">
        <v>0</v>
      </c>
      <c r="L355" s="1102">
        <v>0</v>
      </c>
      <c r="M355" s="1049">
        <v>0</v>
      </c>
    </row>
    <row r="356" spans="1:13" ht="15.5" x14ac:dyDescent="0.35">
      <c r="A356" s="551">
        <v>17</v>
      </c>
      <c r="B356" s="1041">
        <v>0</v>
      </c>
      <c r="C356" s="1041">
        <v>0</v>
      </c>
      <c r="D356" s="1094">
        <v>22.4</v>
      </c>
      <c r="E356" s="1041">
        <v>0</v>
      </c>
      <c r="F356" s="1095">
        <v>0</v>
      </c>
      <c r="G356" s="1104">
        <v>8.4</v>
      </c>
      <c r="H356" s="1096">
        <v>0</v>
      </c>
      <c r="I356" s="1097">
        <v>0</v>
      </c>
      <c r="J356" s="1097">
        <v>0</v>
      </c>
      <c r="K356" s="1097">
        <v>0</v>
      </c>
      <c r="L356" s="1102">
        <v>0</v>
      </c>
      <c r="M356" s="1049">
        <v>4.5999999999999996</v>
      </c>
    </row>
    <row r="357" spans="1:13" ht="15.5" x14ac:dyDescent="0.35">
      <c r="A357" s="551">
        <v>18</v>
      </c>
      <c r="B357" s="1041">
        <v>0</v>
      </c>
      <c r="C357" s="1041">
        <v>0</v>
      </c>
      <c r="D357" s="1094">
        <v>16.8</v>
      </c>
      <c r="E357" s="1041">
        <v>0</v>
      </c>
      <c r="F357" s="1098">
        <v>0.4</v>
      </c>
      <c r="G357" s="1096">
        <v>0</v>
      </c>
      <c r="H357" s="1096">
        <v>0</v>
      </c>
      <c r="I357" s="1097">
        <v>0</v>
      </c>
      <c r="J357" s="1097">
        <v>6.8</v>
      </c>
      <c r="K357" s="1097">
        <v>0</v>
      </c>
      <c r="L357" s="1102">
        <v>0</v>
      </c>
      <c r="M357" s="1049">
        <v>0</v>
      </c>
    </row>
    <row r="358" spans="1:13" ht="15.5" x14ac:dyDescent="0.35">
      <c r="A358" s="551">
        <v>19</v>
      </c>
      <c r="B358" s="1041">
        <v>0</v>
      </c>
      <c r="C358" s="1041">
        <v>0</v>
      </c>
      <c r="D358" s="1041">
        <v>0</v>
      </c>
      <c r="E358" s="1041">
        <v>0</v>
      </c>
      <c r="F358" s="1095">
        <v>0</v>
      </c>
      <c r="G358" s="1104">
        <v>5.5</v>
      </c>
      <c r="H358" s="1096">
        <v>0</v>
      </c>
      <c r="I358" s="1096">
        <v>6.4</v>
      </c>
      <c r="J358" s="1097">
        <v>0</v>
      </c>
      <c r="K358" s="1097">
        <v>0</v>
      </c>
      <c r="L358" s="1102">
        <v>0</v>
      </c>
      <c r="M358" s="1049">
        <v>8.8000000000000007</v>
      </c>
    </row>
    <row r="359" spans="1:13" ht="15.5" x14ac:dyDescent="0.35">
      <c r="A359" s="551">
        <v>20</v>
      </c>
      <c r="B359" s="1041">
        <v>0</v>
      </c>
      <c r="C359" s="1041">
        <v>0</v>
      </c>
      <c r="D359" s="1041">
        <v>0</v>
      </c>
      <c r="E359" s="1094">
        <v>12.4</v>
      </c>
      <c r="F359" s="1095">
        <v>0</v>
      </c>
      <c r="G359" s="1096">
        <v>0</v>
      </c>
      <c r="H359" s="1096">
        <v>0</v>
      </c>
      <c r="I359" s="1096">
        <v>12.4</v>
      </c>
      <c r="J359" s="1097">
        <v>0</v>
      </c>
      <c r="K359" s="1105">
        <v>1.6</v>
      </c>
      <c r="L359" s="1102">
        <v>0</v>
      </c>
      <c r="M359" s="1049">
        <v>2.8</v>
      </c>
    </row>
    <row r="360" spans="1:13" ht="15.5" x14ac:dyDescent="0.35">
      <c r="A360" s="551">
        <v>21</v>
      </c>
      <c r="B360" s="1041">
        <v>0</v>
      </c>
      <c r="C360" s="1041">
        <v>0</v>
      </c>
      <c r="D360" s="1041">
        <v>0</v>
      </c>
      <c r="E360" s="1106">
        <v>19.8</v>
      </c>
      <c r="F360" s="1095">
        <v>0</v>
      </c>
      <c r="G360" s="1096">
        <v>0</v>
      </c>
      <c r="H360" s="1096">
        <v>0</v>
      </c>
      <c r="I360" s="1097">
        <v>0</v>
      </c>
      <c r="J360" s="1097">
        <v>0</v>
      </c>
      <c r="K360" s="1097">
        <v>0</v>
      </c>
      <c r="L360" s="1102">
        <v>0</v>
      </c>
      <c r="M360" s="1107">
        <v>0</v>
      </c>
    </row>
    <row r="361" spans="1:13" ht="15.5" x14ac:dyDescent="0.35">
      <c r="A361" s="551">
        <v>22</v>
      </c>
      <c r="B361" s="1041">
        <v>0</v>
      </c>
      <c r="C361" s="1041">
        <v>0</v>
      </c>
      <c r="D361" s="1041">
        <v>0</v>
      </c>
      <c r="E361" s="1041">
        <v>0</v>
      </c>
      <c r="F361" s="1095">
        <v>0</v>
      </c>
      <c r="G361" s="1096">
        <v>0</v>
      </c>
      <c r="H361" s="1096">
        <v>0</v>
      </c>
      <c r="I361" s="1097">
        <v>0</v>
      </c>
      <c r="J361" s="1097">
        <v>0</v>
      </c>
      <c r="K361" s="1105">
        <v>3.8</v>
      </c>
      <c r="L361" s="1102">
        <v>0</v>
      </c>
      <c r="M361" s="1108">
        <v>1.7</v>
      </c>
    </row>
    <row r="362" spans="1:13" ht="15.5" x14ac:dyDescent="0.35">
      <c r="A362" s="551">
        <v>23</v>
      </c>
      <c r="B362" s="1041">
        <v>0</v>
      </c>
      <c r="C362" s="1041">
        <v>0</v>
      </c>
      <c r="D362" s="1041">
        <v>0</v>
      </c>
      <c r="E362" s="1041">
        <v>0</v>
      </c>
      <c r="F362" s="1098">
        <v>5.2</v>
      </c>
      <c r="G362" s="1096">
        <v>0</v>
      </c>
      <c r="H362" s="1096">
        <v>28.8</v>
      </c>
      <c r="I362" s="1097">
        <v>0</v>
      </c>
      <c r="J362" s="1097">
        <v>0</v>
      </c>
      <c r="K362" s="1097">
        <v>0</v>
      </c>
      <c r="L362" s="1102">
        <v>0</v>
      </c>
      <c r="M362" s="1108">
        <v>5.6</v>
      </c>
    </row>
    <row r="363" spans="1:13" ht="15.5" x14ac:dyDescent="0.35">
      <c r="A363" s="551">
        <v>24</v>
      </c>
      <c r="B363" s="1041">
        <v>0</v>
      </c>
      <c r="C363" s="1041">
        <v>0</v>
      </c>
      <c r="D363" s="1041">
        <v>0</v>
      </c>
      <c r="E363" s="1094">
        <v>5</v>
      </c>
      <c r="F363" s="1098">
        <v>13.8</v>
      </c>
      <c r="G363" s="1096">
        <v>0</v>
      </c>
      <c r="H363" s="1096">
        <v>10</v>
      </c>
      <c r="I363" s="1097">
        <v>0</v>
      </c>
      <c r="J363" s="1097">
        <v>0</v>
      </c>
      <c r="K363" s="1097">
        <v>0</v>
      </c>
      <c r="L363" s="1102">
        <v>0</v>
      </c>
      <c r="M363" s="1109">
        <v>0</v>
      </c>
    </row>
    <row r="364" spans="1:13" ht="15.5" x14ac:dyDescent="0.35">
      <c r="A364" s="551">
        <v>25</v>
      </c>
      <c r="B364" s="1041">
        <v>0</v>
      </c>
      <c r="C364" s="1041">
        <v>0</v>
      </c>
      <c r="D364" s="1041">
        <v>0</v>
      </c>
      <c r="E364" s="1094">
        <v>85</v>
      </c>
      <c r="F364" s="1095">
        <v>0</v>
      </c>
      <c r="G364" s="1096">
        <v>0</v>
      </c>
      <c r="H364" s="1096">
        <v>0</v>
      </c>
      <c r="I364" s="1097">
        <v>0</v>
      </c>
      <c r="J364" s="1097">
        <v>0</v>
      </c>
      <c r="K364" s="1097">
        <v>0</v>
      </c>
      <c r="L364" s="1101">
        <v>3.8</v>
      </c>
      <c r="M364" s="1108">
        <v>7.5</v>
      </c>
    </row>
    <row r="365" spans="1:13" ht="15.5" x14ac:dyDescent="0.35">
      <c r="A365" s="551">
        <v>26</v>
      </c>
      <c r="B365" s="1041">
        <v>0</v>
      </c>
      <c r="C365" s="1041">
        <v>0</v>
      </c>
      <c r="D365" s="1041">
        <v>0</v>
      </c>
      <c r="E365" s="1100">
        <v>10</v>
      </c>
      <c r="F365" s="1095">
        <v>0</v>
      </c>
      <c r="G365" s="1096">
        <v>0</v>
      </c>
      <c r="H365" s="1096">
        <v>0</v>
      </c>
      <c r="I365" s="1097">
        <v>0</v>
      </c>
      <c r="J365" s="1097">
        <v>0</v>
      </c>
      <c r="K365" s="1097">
        <v>0</v>
      </c>
      <c r="L365" s="1102">
        <v>0</v>
      </c>
      <c r="M365" s="1108">
        <v>4.4000000000000004</v>
      </c>
    </row>
    <row r="366" spans="1:13" ht="15.5" x14ac:dyDescent="0.35">
      <c r="A366" s="551">
        <v>27</v>
      </c>
      <c r="B366" s="1041">
        <v>0</v>
      </c>
      <c r="C366" s="1041">
        <v>0</v>
      </c>
      <c r="D366" s="1041">
        <v>0</v>
      </c>
      <c r="E366" s="1041">
        <v>0</v>
      </c>
      <c r="F366" s="1095">
        <v>0</v>
      </c>
      <c r="G366" s="1096">
        <v>0</v>
      </c>
      <c r="H366" s="1096">
        <v>0</v>
      </c>
      <c r="I366" s="1097">
        <v>0</v>
      </c>
      <c r="J366" s="1097">
        <v>0</v>
      </c>
      <c r="K366" s="1097">
        <v>0</v>
      </c>
      <c r="L366" s="1102">
        <v>0</v>
      </c>
      <c r="M366" s="1110">
        <f t="shared" ref="M366:M370" si="9">$K$364</f>
        <v>0</v>
      </c>
    </row>
    <row r="367" spans="1:13" ht="15.5" x14ac:dyDescent="0.35">
      <c r="A367" s="551">
        <v>28</v>
      </c>
      <c r="B367" s="1041">
        <v>0</v>
      </c>
      <c r="C367" s="1041">
        <v>0</v>
      </c>
      <c r="D367" s="1041">
        <v>0</v>
      </c>
      <c r="E367" s="1041">
        <v>0</v>
      </c>
      <c r="F367" s="1095">
        <v>0</v>
      </c>
      <c r="G367" s="1096">
        <v>0</v>
      </c>
      <c r="H367" s="1096">
        <v>0</v>
      </c>
      <c r="I367" s="1096">
        <v>1.8</v>
      </c>
      <c r="J367" s="1097">
        <v>0</v>
      </c>
      <c r="K367" s="1099">
        <v>2.4</v>
      </c>
      <c r="L367" s="1102">
        <v>0</v>
      </c>
      <c r="M367" s="1110">
        <f t="shared" si="9"/>
        <v>0</v>
      </c>
    </row>
    <row r="368" spans="1:13" ht="15.5" x14ac:dyDescent="0.35">
      <c r="A368" s="551">
        <v>29</v>
      </c>
      <c r="B368" s="1041">
        <v>0</v>
      </c>
      <c r="C368" s="1111"/>
      <c r="D368" s="1041">
        <v>0</v>
      </c>
      <c r="E368" s="1106">
        <v>12</v>
      </c>
      <c r="F368" s="1095">
        <v>0</v>
      </c>
      <c r="G368" s="1096">
        <v>0</v>
      </c>
      <c r="H368" s="1096">
        <v>0</v>
      </c>
      <c r="I368" s="1097">
        <v>0</v>
      </c>
      <c r="J368" s="1097">
        <v>0</v>
      </c>
      <c r="K368" s="1112">
        <v>0</v>
      </c>
      <c r="L368" s="1102">
        <v>0</v>
      </c>
      <c r="M368" s="1049">
        <f t="shared" si="9"/>
        <v>0</v>
      </c>
    </row>
    <row r="369" spans="1:14" ht="15.5" x14ac:dyDescent="0.35">
      <c r="A369" s="551">
        <v>30</v>
      </c>
      <c r="B369" s="1041">
        <v>0</v>
      </c>
      <c r="C369" s="1113"/>
      <c r="D369" s="1114">
        <v>6.6</v>
      </c>
      <c r="E369" s="1041">
        <v>0</v>
      </c>
      <c r="F369" s="1095">
        <v>0</v>
      </c>
      <c r="G369" s="1096">
        <v>0</v>
      </c>
      <c r="H369" s="1096">
        <v>0</v>
      </c>
      <c r="I369" s="1097">
        <v>0</v>
      </c>
      <c r="J369" s="1097">
        <v>0</v>
      </c>
      <c r="K369" s="1115">
        <v>0</v>
      </c>
      <c r="L369" s="1102">
        <v>0</v>
      </c>
      <c r="M369" s="1049">
        <f t="shared" si="9"/>
        <v>0</v>
      </c>
    </row>
    <row r="370" spans="1:14" ht="15.5" x14ac:dyDescent="0.35">
      <c r="A370" s="551">
        <v>31</v>
      </c>
      <c r="B370" s="1041">
        <v>0</v>
      </c>
      <c r="C370" s="1113"/>
      <c r="D370" s="1041">
        <v>0</v>
      </c>
      <c r="E370" s="1041"/>
      <c r="F370" s="1095">
        <v>0</v>
      </c>
      <c r="G370" s="1049"/>
      <c r="H370" s="1096">
        <v>0</v>
      </c>
      <c r="I370" s="1097">
        <v>0</v>
      </c>
      <c r="J370" s="1060"/>
      <c r="K370" s="1115">
        <v>0</v>
      </c>
      <c r="L370" s="1116">
        <v>0</v>
      </c>
      <c r="M370" s="1049">
        <f t="shared" si="9"/>
        <v>0</v>
      </c>
    </row>
    <row r="371" spans="1:14" x14ac:dyDescent="0.35">
      <c r="D371" s="172">
        <f>SUM(D340:D370)</f>
        <v>55.6</v>
      </c>
      <c r="E371" s="172">
        <f t="shared" ref="E371:M371" si="10">SUM(E340:E370)</f>
        <v>252.2</v>
      </c>
      <c r="F371" s="172">
        <f t="shared" si="10"/>
        <v>203.79999999999998</v>
      </c>
      <c r="G371" s="172">
        <f t="shared" si="10"/>
        <v>13.9</v>
      </c>
      <c r="H371" s="172">
        <f t="shared" si="10"/>
        <v>75.2</v>
      </c>
      <c r="I371" s="172">
        <f t="shared" si="10"/>
        <v>45.8</v>
      </c>
      <c r="J371" s="172">
        <f t="shared" si="10"/>
        <v>74.199999999999989</v>
      </c>
      <c r="K371" s="172">
        <f t="shared" si="10"/>
        <v>26</v>
      </c>
      <c r="L371" s="172">
        <f t="shared" si="10"/>
        <v>7.3</v>
      </c>
      <c r="M371" s="172">
        <f t="shared" si="10"/>
        <v>35.4</v>
      </c>
      <c r="N371" s="172">
        <f>SUM(B371:M371)</f>
        <v>789.4</v>
      </c>
    </row>
    <row r="375" spans="1:14" ht="28.5" x14ac:dyDescent="0.65">
      <c r="E375" s="555" t="s">
        <v>523</v>
      </c>
      <c r="F375" s="555"/>
      <c r="G375" s="360"/>
      <c r="H375" s="360"/>
      <c r="I375" s="360"/>
      <c r="J375" s="360"/>
    </row>
    <row r="376" spans="1:14" ht="15.5" x14ac:dyDescent="0.35">
      <c r="A376" s="1647" t="s">
        <v>1</v>
      </c>
      <c r="B376" s="547" t="s">
        <v>252</v>
      </c>
      <c r="C376" s="547" t="s">
        <v>252</v>
      </c>
      <c r="D376" s="547" t="s">
        <v>252</v>
      </c>
      <c r="E376" s="547" t="s">
        <v>252</v>
      </c>
      <c r="F376" s="547" t="s">
        <v>252</v>
      </c>
      <c r="G376" s="547" t="s">
        <v>252</v>
      </c>
      <c r="H376" s="547" t="s">
        <v>252</v>
      </c>
      <c r="I376" s="547" t="s">
        <v>252</v>
      </c>
      <c r="J376" s="547" t="s">
        <v>252</v>
      </c>
      <c r="K376" s="547" t="s">
        <v>252</v>
      </c>
      <c r="L376" s="547" t="s">
        <v>252</v>
      </c>
      <c r="M376" s="547" t="s">
        <v>252</v>
      </c>
    </row>
    <row r="377" spans="1:14" x14ac:dyDescent="0.35">
      <c r="A377" s="1648"/>
      <c r="B377" s="548">
        <v>44562</v>
      </c>
      <c r="C377" s="549">
        <v>44593</v>
      </c>
      <c r="D377" s="550">
        <v>44621</v>
      </c>
      <c r="E377" s="550">
        <v>44652</v>
      </c>
      <c r="F377" s="550">
        <v>44682</v>
      </c>
      <c r="G377" s="550">
        <v>44713</v>
      </c>
      <c r="H377" s="550">
        <v>44743</v>
      </c>
      <c r="I377" s="550">
        <v>44774</v>
      </c>
      <c r="J377" s="550">
        <v>44805</v>
      </c>
      <c r="K377" s="550">
        <v>44835</v>
      </c>
      <c r="L377" s="550">
        <v>44866</v>
      </c>
      <c r="M377" s="550">
        <v>44896</v>
      </c>
    </row>
    <row r="378" spans="1:14" ht="15.5" x14ac:dyDescent="0.35">
      <c r="A378" s="551">
        <v>1</v>
      </c>
      <c r="B378" s="552">
        <v>0</v>
      </c>
      <c r="C378" s="552">
        <v>0</v>
      </c>
      <c r="D378" s="552">
        <v>6.2</v>
      </c>
      <c r="E378" s="1021">
        <v>1.42</v>
      </c>
      <c r="F378" s="1021">
        <v>1.1000000000000001</v>
      </c>
      <c r="G378" s="1021">
        <v>0</v>
      </c>
      <c r="H378" s="1021">
        <v>0</v>
      </c>
      <c r="I378" s="1097">
        <f>'[8]Kuraz Menthealy Metro Report '!N6</f>
        <v>1.5</v>
      </c>
      <c r="J378" s="1021">
        <v>0</v>
      </c>
      <c r="K378" s="1117">
        <v>0</v>
      </c>
      <c r="L378" s="1021">
        <v>0</v>
      </c>
      <c r="M378" s="552">
        <v>0</v>
      </c>
    </row>
    <row r="379" spans="1:14" ht="15.5" x14ac:dyDescent="0.35">
      <c r="A379" s="551">
        <v>2</v>
      </c>
      <c r="B379" s="552">
        <v>0</v>
      </c>
      <c r="C379" s="552">
        <v>0</v>
      </c>
      <c r="D379" s="552">
        <v>0</v>
      </c>
      <c r="E379" s="1021">
        <v>0</v>
      </c>
      <c r="F379" s="1021">
        <v>0.8</v>
      </c>
      <c r="G379" s="1021">
        <v>0</v>
      </c>
      <c r="H379" s="1021">
        <v>0</v>
      </c>
      <c r="I379" s="1097">
        <f>'[8]Kuraz Menthealy Metro Report '!N7</f>
        <v>0</v>
      </c>
      <c r="J379" s="1021">
        <v>0</v>
      </c>
      <c r="K379" s="1021">
        <v>13</v>
      </c>
      <c r="L379" s="1021">
        <v>0</v>
      </c>
      <c r="M379" s="552">
        <v>0</v>
      </c>
    </row>
    <row r="380" spans="1:14" ht="15.5" x14ac:dyDescent="0.35">
      <c r="A380" s="551">
        <v>3</v>
      </c>
      <c r="B380" s="552">
        <v>0</v>
      </c>
      <c r="C380" s="552">
        <v>0</v>
      </c>
      <c r="D380" s="552">
        <v>0</v>
      </c>
      <c r="E380" s="1021">
        <v>0</v>
      </c>
      <c r="F380" s="1021">
        <v>0</v>
      </c>
      <c r="G380" s="1021">
        <v>0</v>
      </c>
      <c r="H380" s="1021">
        <v>0</v>
      </c>
      <c r="I380" s="1096">
        <f>'[8]Kuraz Menthealy Metro Report '!N8</f>
        <v>0</v>
      </c>
      <c r="J380" s="1021">
        <v>0</v>
      </c>
      <c r="K380" s="1021">
        <v>0</v>
      </c>
      <c r="L380" s="1021">
        <v>0</v>
      </c>
      <c r="M380" s="552">
        <v>0</v>
      </c>
    </row>
    <row r="381" spans="1:14" ht="15.5" x14ac:dyDescent="0.35">
      <c r="A381" s="551">
        <v>4</v>
      </c>
      <c r="B381" s="552">
        <v>0</v>
      </c>
      <c r="C381" s="552">
        <v>0</v>
      </c>
      <c r="D381" s="552">
        <v>0</v>
      </c>
      <c r="E381" s="1021">
        <v>2.9</v>
      </c>
      <c r="F381" s="1021">
        <v>0</v>
      </c>
      <c r="G381" s="1021">
        <v>0</v>
      </c>
      <c r="H381" s="1021">
        <v>0</v>
      </c>
      <c r="I381" s="1097">
        <f>'[8]Kuraz Menthealy Metro Report '!N9</f>
        <v>0</v>
      </c>
      <c r="J381" s="1021">
        <v>2.8</v>
      </c>
      <c r="K381" s="1021">
        <v>0</v>
      </c>
      <c r="L381" s="1021">
        <v>0</v>
      </c>
      <c r="M381" s="552">
        <v>0</v>
      </c>
    </row>
    <row r="382" spans="1:14" ht="15.5" x14ac:dyDescent="0.35">
      <c r="A382" s="551">
        <v>5</v>
      </c>
      <c r="B382" s="552">
        <v>6.3</v>
      </c>
      <c r="C382" s="552">
        <v>0</v>
      </c>
      <c r="D382" s="552">
        <v>0</v>
      </c>
      <c r="E382" s="1021">
        <v>0</v>
      </c>
      <c r="F382" s="1021">
        <v>0</v>
      </c>
      <c r="G382" s="1021">
        <v>0</v>
      </c>
      <c r="H382" s="1021">
        <v>0</v>
      </c>
      <c r="I382" s="1097">
        <f>'[8]Kuraz Menthealy Metro Report '!N10</f>
        <v>0</v>
      </c>
      <c r="J382" s="1021">
        <v>3.2</v>
      </c>
      <c r="K382" s="1021">
        <v>0</v>
      </c>
      <c r="L382" s="1021">
        <v>10.6</v>
      </c>
      <c r="M382" s="552">
        <v>0</v>
      </c>
    </row>
    <row r="383" spans="1:14" ht="15.5" x14ac:dyDescent="0.35">
      <c r="A383" s="551">
        <v>6</v>
      </c>
      <c r="B383" s="552">
        <v>0</v>
      </c>
      <c r="C383" s="552">
        <v>0</v>
      </c>
      <c r="D383" s="552">
        <v>0</v>
      </c>
      <c r="E383" s="1021">
        <v>0</v>
      </c>
      <c r="F383" s="1021">
        <v>0</v>
      </c>
      <c r="G383" s="1021">
        <v>0</v>
      </c>
      <c r="H383" s="1021">
        <v>0</v>
      </c>
      <c r="I383" s="1097">
        <f>'[8]Kuraz Menthealy Metro Report '!N11</f>
        <v>0</v>
      </c>
      <c r="J383" s="1021">
        <v>2</v>
      </c>
      <c r="K383" s="1021">
        <v>3.8</v>
      </c>
      <c r="L383" s="1021">
        <v>9.1999999999999993</v>
      </c>
      <c r="M383" s="552">
        <v>0</v>
      </c>
    </row>
    <row r="384" spans="1:14" ht="15.5" x14ac:dyDescent="0.35">
      <c r="A384" s="551">
        <v>7</v>
      </c>
      <c r="B384" s="552">
        <v>0</v>
      </c>
      <c r="C384" s="552">
        <v>0</v>
      </c>
      <c r="D384" s="552">
        <v>0</v>
      </c>
      <c r="E384" s="1021">
        <v>1</v>
      </c>
      <c r="F384" s="1021">
        <v>0</v>
      </c>
      <c r="G384" s="1021">
        <v>0</v>
      </c>
      <c r="H384" s="1021">
        <v>0</v>
      </c>
      <c r="I384" s="1097">
        <f>'[8]Kuraz Menthealy Metro Report '!N12</f>
        <v>0</v>
      </c>
      <c r="J384" s="1021">
        <v>16</v>
      </c>
      <c r="K384" s="1021">
        <v>6.4</v>
      </c>
      <c r="L384" s="1021">
        <v>0</v>
      </c>
      <c r="M384" s="552">
        <v>0</v>
      </c>
    </row>
    <row r="385" spans="1:13" ht="15.5" x14ac:dyDescent="0.35">
      <c r="A385" s="551">
        <v>8</v>
      </c>
      <c r="B385" s="552">
        <v>0</v>
      </c>
      <c r="C385" s="552">
        <v>0</v>
      </c>
      <c r="D385" s="552">
        <v>0</v>
      </c>
      <c r="E385" s="1021">
        <v>1.4</v>
      </c>
      <c r="F385" s="1021">
        <v>0</v>
      </c>
      <c r="G385" s="1021">
        <v>0</v>
      </c>
      <c r="H385" s="1021">
        <v>5</v>
      </c>
      <c r="I385" s="1097">
        <f>'[8]Kuraz Menthealy Metro Report '!N13</f>
        <v>0</v>
      </c>
      <c r="J385" s="1021">
        <v>8.6999999999999993</v>
      </c>
      <c r="K385" s="1021">
        <v>0</v>
      </c>
      <c r="L385" s="1021">
        <v>0</v>
      </c>
      <c r="M385" s="552">
        <v>13.8</v>
      </c>
    </row>
    <row r="386" spans="1:13" ht="15.5" x14ac:dyDescent="0.35">
      <c r="A386" s="551">
        <v>9</v>
      </c>
      <c r="B386" s="552">
        <v>0</v>
      </c>
      <c r="C386" s="552">
        <v>0</v>
      </c>
      <c r="D386" s="552">
        <v>10.199999999999999</v>
      </c>
      <c r="E386" s="1021">
        <v>0</v>
      </c>
      <c r="F386" s="1021">
        <v>0</v>
      </c>
      <c r="G386" s="1021">
        <v>3.5</v>
      </c>
      <c r="H386" s="1021">
        <v>0</v>
      </c>
      <c r="I386" s="1097">
        <f>'[8]Kuraz Menthealy Metro Report '!N14</f>
        <v>0</v>
      </c>
      <c r="J386" s="1021">
        <v>0</v>
      </c>
      <c r="K386" s="1021">
        <v>0</v>
      </c>
      <c r="L386" s="1021">
        <v>41.8</v>
      </c>
      <c r="M386" s="552">
        <v>0</v>
      </c>
    </row>
    <row r="387" spans="1:13" ht="15.5" x14ac:dyDescent="0.35">
      <c r="A387" s="551">
        <v>10</v>
      </c>
      <c r="B387" s="552">
        <v>0</v>
      </c>
      <c r="C387" s="552">
        <v>0</v>
      </c>
      <c r="D387" s="552">
        <v>0</v>
      </c>
      <c r="E387" s="1021">
        <v>16</v>
      </c>
      <c r="F387" s="1021">
        <v>0</v>
      </c>
      <c r="G387" s="1021">
        <v>1</v>
      </c>
      <c r="H387" s="1021">
        <v>0</v>
      </c>
      <c r="I387" s="1096">
        <f>'[8]Kuraz Menthealy Metro Report '!N15</f>
        <v>2.8</v>
      </c>
      <c r="J387" s="1021">
        <v>0</v>
      </c>
      <c r="K387" s="1021">
        <v>0</v>
      </c>
      <c r="L387" s="1021">
        <v>0</v>
      </c>
      <c r="M387" s="552">
        <v>8.4</v>
      </c>
    </row>
    <row r="388" spans="1:13" ht="15.5" x14ac:dyDescent="0.35">
      <c r="A388" s="551">
        <v>11</v>
      </c>
      <c r="B388" s="552">
        <v>0</v>
      </c>
      <c r="C388" s="552">
        <v>0</v>
      </c>
      <c r="D388" s="552">
        <v>0</v>
      </c>
      <c r="E388" s="1021">
        <v>16.5</v>
      </c>
      <c r="F388" s="1021">
        <v>0</v>
      </c>
      <c r="G388" s="1021">
        <v>0</v>
      </c>
      <c r="H388" s="1021">
        <v>0</v>
      </c>
      <c r="I388" s="1097">
        <f>'[8]Kuraz Menthealy Metro Report '!N18</f>
        <v>0</v>
      </c>
      <c r="J388" s="1021">
        <v>0</v>
      </c>
      <c r="K388" s="1021">
        <v>0</v>
      </c>
      <c r="L388" s="1021">
        <v>4.8</v>
      </c>
      <c r="M388" s="552">
        <v>0</v>
      </c>
    </row>
    <row r="389" spans="1:13" ht="15.5" x14ac:dyDescent="0.35">
      <c r="A389" s="551">
        <v>12</v>
      </c>
      <c r="B389" s="552">
        <v>0</v>
      </c>
      <c r="C389" s="552">
        <v>0</v>
      </c>
      <c r="D389" s="552">
        <v>0</v>
      </c>
      <c r="E389" s="1021">
        <v>0</v>
      </c>
      <c r="F389" s="1021">
        <v>0</v>
      </c>
      <c r="G389" s="1021">
        <v>0</v>
      </c>
      <c r="H389" s="1021">
        <v>0</v>
      </c>
      <c r="I389" s="1097">
        <f>'[8]Kuraz Menthealy Metro Report '!N19</f>
        <v>3.5</v>
      </c>
      <c r="J389" s="1021">
        <v>0</v>
      </c>
      <c r="K389" s="1021">
        <v>0</v>
      </c>
      <c r="L389" s="1021">
        <v>0</v>
      </c>
      <c r="M389" s="552">
        <v>2.6</v>
      </c>
    </row>
    <row r="390" spans="1:13" ht="15.5" x14ac:dyDescent="0.35">
      <c r="A390" s="551">
        <v>13</v>
      </c>
      <c r="B390" s="552">
        <v>0</v>
      </c>
      <c r="C390" s="552">
        <v>0</v>
      </c>
      <c r="D390" s="552">
        <v>1.2</v>
      </c>
      <c r="E390" s="1021">
        <v>0</v>
      </c>
      <c r="F390" s="1021">
        <v>0</v>
      </c>
      <c r="G390" s="1021">
        <v>0</v>
      </c>
      <c r="H390" s="1021">
        <v>0</v>
      </c>
      <c r="I390" s="1097">
        <f>'[8]Kuraz Menthealy Metro Report '!N20</f>
        <v>4.7</v>
      </c>
      <c r="J390" s="1021">
        <v>0</v>
      </c>
      <c r="K390" s="1021">
        <v>2.8</v>
      </c>
      <c r="L390" s="1021">
        <v>3.8</v>
      </c>
      <c r="M390" s="552">
        <v>0</v>
      </c>
    </row>
    <row r="391" spans="1:13" ht="15.5" x14ac:dyDescent="0.35">
      <c r="A391" s="551">
        <v>14</v>
      </c>
      <c r="B391" s="552">
        <v>0</v>
      </c>
      <c r="C391" s="552">
        <v>0</v>
      </c>
      <c r="D391" s="552">
        <v>0</v>
      </c>
      <c r="E391" s="1021">
        <v>13.1</v>
      </c>
      <c r="F391" s="1021">
        <v>0</v>
      </c>
      <c r="G391" s="1021">
        <v>0</v>
      </c>
      <c r="H391" s="1021">
        <v>0</v>
      </c>
      <c r="I391" s="1096">
        <f>'[8]Kuraz Menthealy Metro Report '!N21</f>
        <v>0</v>
      </c>
      <c r="J391" s="1021">
        <v>0</v>
      </c>
      <c r="K391" s="1021">
        <v>0</v>
      </c>
      <c r="L391" s="1021">
        <v>0</v>
      </c>
      <c r="M391" s="552">
        <v>0</v>
      </c>
    </row>
    <row r="392" spans="1:13" ht="15.5" x14ac:dyDescent="0.35">
      <c r="A392" s="551">
        <v>15</v>
      </c>
      <c r="B392" s="552">
        <v>0</v>
      </c>
      <c r="C392" s="552">
        <v>0</v>
      </c>
      <c r="D392" s="552">
        <v>0.9</v>
      </c>
      <c r="E392" s="1021">
        <v>18</v>
      </c>
      <c r="F392" s="1021">
        <v>0</v>
      </c>
      <c r="G392" s="1021">
        <v>0</v>
      </c>
      <c r="H392" s="1021">
        <v>6.6</v>
      </c>
      <c r="I392" s="1097">
        <f>'[8]Kuraz Menthealy Metro Report '!N22</f>
        <v>0</v>
      </c>
      <c r="J392" s="1021">
        <v>2.6</v>
      </c>
      <c r="K392" s="1021">
        <v>0</v>
      </c>
      <c r="L392" s="1021">
        <v>0</v>
      </c>
      <c r="M392" s="552">
        <v>0</v>
      </c>
    </row>
    <row r="393" spans="1:13" ht="15.5" x14ac:dyDescent="0.35">
      <c r="A393" s="551">
        <v>16</v>
      </c>
      <c r="B393" s="552">
        <v>0</v>
      </c>
      <c r="C393" s="552">
        <v>0</v>
      </c>
      <c r="D393" s="552">
        <v>0.8</v>
      </c>
      <c r="E393" s="1021">
        <v>0</v>
      </c>
      <c r="F393" s="1021">
        <v>0</v>
      </c>
      <c r="G393" s="1021">
        <v>0</v>
      </c>
      <c r="H393" s="1021">
        <v>0</v>
      </c>
      <c r="I393" s="1097">
        <f>'[8]Kuraz Menthealy Metro Report '!N23</f>
        <v>11.6</v>
      </c>
      <c r="J393" s="1021">
        <v>0</v>
      </c>
      <c r="K393" s="1021">
        <v>0</v>
      </c>
      <c r="L393" s="1021">
        <v>0</v>
      </c>
      <c r="M393" s="552">
        <v>0</v>
      </c>
    </row>
    <row r="394" spans="1:13" ht="15.5" x14ac:dyDescent="0.35">
      <c r="A394" s="551">
        <v>17</v>
      </c>
      <c r="B394" s="552">
        <v>4.0999999999999996</v>
      </c>
      <c r="C394" s="552">
        <v>0</v>
      </c>
      <c r="D394" s="552">
        <v>1.6</v>
      </c>
      <c r="E394" s="1021">
        <v>0</v>
      </c>
      <c r="F394" s="1021">
        <v>0</v>
      </c>
      <c r="G394" s="1021">
        <v>0</v>
      </c>
      <c r="H394" s="552">
        <v>0</v>
      </c>
      <c r="I394" s="1097">
        <f>'[8]Kuraz Menthealy Metro Report '!N24</f>
        <v>0</v>
      </c>
      <c r="J394" s="1021">
        <v>0</v>
      </c>
      <c r="K394" s="1021">
        <v>6.4</v>
      </c>
      <c r="L394" s="1021">
        <v>4</v>
      </c>
      <c r="M394" s="552">
        <v>0</v>
      </c>
    </row>
    <row r="395" spans="1:13" ht="15.5" x14ac:dyDescent="0.35">
      <c r="A395" s="551">
        <v>18</v>
      </c>
      <c r="B395" s="552">
        <v>0</v>
      </c>
      <c r="C395" s="552">
        <v>0</v>
      </c>
      <c r="D395" s="552">
        <v>0</v>
      </c>
      <c r="E395" s="1021">
        <v>0</v>
      </c>
      <c r="F395" s="1021">
        <v>0</v>
      </c>
      <c r="G395" s="1021">
        <v>0</v>
      </c>
      <c r="H395" s="552">
        <v>0</v>
      </c>
      <c r="I395" s="1097">
        <f>'[8]Kuraz Menthealy Metro Report '!N25</f>
        <v>0</v>
      </c>
      <c r="J395" s="1021">
        <v>0</v>
      </c>
      <c r="K395" s="1021">
        <v>0</v>
      </c>
      <c r="L395" s="1021">
        <v>0</v>
      </c>
      <c r="M395" s="552">
        <v>0</v>
      </c>
    </row>
    <row r="396" spans="1:13" ht="15.5" x14ac:dyDescent="0.35">
      <c r="A396" s="551">
        <v>19</v>
      </c>
      <c r="B396" s="552">
        <v>9.5</v>
      </c>
      <c r="C396" s="552">
        <v>0</v>
      </c>
      <c r="D396" s="552">
        <v>15.2</v>
      </c>
      <c r="E396" s="1021">
        <v>0</v>
      </c>
      <c r="F396" s="1021">
        <v>0</v>
      </c>
      <c r="G396" s="1021">
        <v>3</v>
      </c>
      <c r="H396" s="1021">
        <v>0</v>
      </c>
      <c r="I396" s="1096">
        <f>'[8]Kuraz Menthealy Metro Report '!N26</f>
        <v>0</v>
      </c>
      <c r="J396" s="1021">
        <v>0</v>
      </c>
      <c r="K396" s="1021">
        <v>0</v>
      </c>
      <c r="L396" s="1021">
        <v>0</v>
      </c>
      <c r="M396" s="552">
        <v>0</v>
      </c>
    </row>
    <row r="397" spans="1:13" ht="15.5" x14ac:dyDescent="0.35">
      <c r="A397" s="551">
        <v>20</v>
      </c>
      <c r="B397" s="552">
        <v>0</v>
      </c>
      <c r="C397" s="552">
        <v>0</v>
      </c>
      <c r="D397" s="552">
        <v>0</v>
      </c>
      <c r="E397" s="1021">
        <v>0</v>
      </c>
      <c r="F397" s="1021">
        <v>0</v>
      </c>
      <c r="G397" s="1021">
        <v>0</v>
      </c>
      <c r="H397" s="1021">
        <v>0</v>
      </c>
      <c r="I397" s="1096">
        <f>'[8]Kuraz Menthealy Metro Report '!N27</f>
        <v>0</v>
      </c>
      <c r="J397" s="1021">
        <v>0</v>
      </c>
      <c r="K397" s="1021">
        <v>0</v>
      </c>
      <c r="L397" s="1021">
        <v>2.8</v>
      </c>
      <c r="M397" s="552">
        <v>0</v>
      </c>
    </row>
    <row r="398" spans="1:13" ht="15.5" x14ac:dyDescent="0.35">
      <c r="A398" s="551">
        <v>21</v>
      </c>
      <c r="B398" s="552">
        <v>0</v>
      </c>
      <c r="C398" s="552">
        <v>0</v>
      </c>
      <c r="D398" s="552">
        <v>0</v>
      </c>
      <c r="E398" s="1021">
        <v>15.2</v>
      </c>
      <c r="F398" s="1095">
        <v>0</v>
      </c>
      <c r="G398" s="1021">
        <v>0</v>
      </c>
      <c r="H398" s="1021">
        <v>0</v>
      </c>
      <c r="I398" s="1097">
        <f>'[8]Kuraz Menthealy Metro Report '!N30</f>
        <v>0</v>
      </c>
      <c r="J398" s="1021">
        <v>0</v>
      </c>
      <c r="K398" s="1021">
        <v>3.8</v>
      </c>
      <c r="L398" s="1021">
        <v>1.8</v>
      </c>
      <c r="M398" s="552">
        <v>0</v>
      </c>
    </row>
    <row r="399" spans="1:13" ht="15.5" x14ac:dyDescent="0.35">
      <c r="A399" s="551">
        <v>22</v>
      </c>
      <c r="B399" s="552">
        <v>0</v>
      </c>
      <c r="C399" s="552">
        <v>0</v>
      </c>
      <c r="D399" s="1118">
        <v>25.2</v>
      </c>
      <c r="E399" s="1119">
        <v>0</v>
      </c>
      <c r="F399" s="1095">
        <v>0</v>
      </c>
      <c r="G399" s="1021">
        <v>0</v>
      </c>
      <c r="H399" s="1021">
        <v>0</v>
      </c>
      <c r="I399" s="1097">
        <f>'[8]Kuraz Menthealy Metro Report '!N31</f>
        <v>0</v>
      </c>
      <c r="J399" s="1021">
        <v>0</v>
      </c>
      <c r="K399" s="1021">
        <v>3</v>
      </c>
      <c r="L399" s="1021">
        <v>0</v>
      </c>
      <c r="M399" s="552">
        <v>0</v>
      </c>
    </row>
    <row r="400" spans="1:13" ht="15.5" x14ac:dyDescent="0.35">
      <c r="A400" s="551">
        <v>23</v>
      </c>
      <c r="B400" s="552">
        <v>0</v>
      </c>
      <c r="C400" s="552">
        <v>0.8</v>
      </c>
      <c r="D400" s="552">
        <v>6.4</v>
      </c>
      <c r="E400" s="1021">
        <v>0.7</v>
      </c>
      <c r="F400" s="1098">
        <v>0</v>
      </c>
      <c r="G400" s="1021">
        <v>7</v>
      </c>
      <c r="H400" s="1021">
        <v>0</v>
      </c>
      <c r="I400" s="1097">
        <f>'[8]Kuraz Menthealy Metro Report '!N32</f>
        <v>0</v>
      </c>
      <c r="J400" s="1021">
        <v>1.5</v>
      </c>
      <c r="K400" s="1021">
        <v>24</v>
      </c>
      <c r="L400" s="1021">
        <v>0</v>
      </c>
      <c r="M400" s="552">
        <v>0</v>
      </c>
    </row>
    <row r="401" spans="1:14" ht="15.5" x14ac:dyDescent="0.35">
      <c r="A401" s="551">
        <v>24</v>
      </c>
      <c r="B401" s="552">
        <v>0</v>
      </c>
      <c r="C401" s="552">
        <v>2.8</v>
      </c>
      <c r="D401" s="552">
        <v>0</v>
      </c>
      <c r="E401" s="1021">
        <v>8.4</v>
      </c>
      <c r="F401" s="1098">
        <v>5.5</v>
      </c>
      <c r="G401" s="1021">
        <v>1</v>
      </c>
      <c r="H401" s="1021">
        <v>0</v>
      </c>
      <c r="I401" s="1097">
        <f>'[8]Kuraz Menthealy Metro Report '!N33</f>
        <v>0</v>
      </c>
      <c r="J401" s="1021">
        <v>0</v>
      </c>
      <c r="K401" s="1021">
        <v>0</v>
      </c>
      <c r="L401" s="1021">
        <v>0</v>
      </c>
      <c r="M401" s="552">
        <v>0</v>
      </c>
    </row>
    <row r="402" spans="1:14" ht="15.5" x14ac:dyDescent="0.35">
      <c r="A402" s="551">
        <v>25</v>
      </c>
      <c r="B402" s="552">
        <v>0</v>
      </c>
      <c r="C402" s="552">
        <v>20.8</v>
      </c>
      <c r="D402" s="552">
        <v>0</v>
      </c>
      <c r="E402" s="1021">
        <v>0</v>
      </c>
      <c r="F402" s="1095">
        <v>0</v>
      </c>
      <c r="G402" s="1021">
        <v>0</v>
      </c>
      <c r="H402" s="1021">
        <v>0</v>
      </c>
      <c r="I402" s="1097">
        <f>'[8]Kuraz Menthealy Metro Report '!N34</f>
        <v>0</v>
      </c>
      <c r="J402" s="1021">
        <v>0</v>
      </c>
      <c r="K402" s="1021">
        <v>9.1999999999999993</v>
      </c>
      <c r="L402" s="1021">
        <v>0</v>
      </c>
      <c r="M402" s="552">
        <v>0</v>
      </c>
    </row>
    <row r="403" spans="1:14" ht="15.5" x14ac:dyDescent="0.35">
      <c r="A403" s="551">
        <v>26</v>
      </c>
      <c r="B403" s="552">
        <v>0</v>
      </c>
      <c r="C403" s="552">
        <v>0</v>
      </c>
      <c r="D403" s="552">
        <v>0</v>
      </c>
      <c r="E403" s="1021">
        <v>6.4</v>
      </c>
      <c r="F403" s="1095">
        <v>31.5</v>
      </c>
      <c r="G403" s="1021">
        <v>0</v>
      </c>
      <c r="H403" s="1021">
        <v>0</v>
      </c>
      <c r="I403" s="1097">
        <f>'[8]Kuraz Menthealy Metro Report '!N35</f>
        <v>0</v>
      </c>
      <c r="J403" s="1021">
        <v>0</v>
      </c>
      <c r="K403" s="1021">
        <v>6.4</v>
      </c>
      <c r="L403" s="1021">
        <v>0</v>
      </c>
      <c r="M403" s="552">
        <v>8.6</v>
      </c>
    </row>
    <row r="404" spans="1:14" ht="15.5" x14ac:dyDescent="0.35">
      <c r="A404" s="551">
        <v>27</v>
      </c>
      <c r="B404" s="552">
        <v>0</v>
      </c>
      <c r="C404" s="552">
        <v>40.799999999999997</v>
      </c>
      <c r="D404" s="552">
        <v>0</v>
      </c>
      <c r="E404" s="1021">
        <v>67.7</v>
      </c>
      <c r="F404" s="1095">
        <v>10.5</v>
      </c>
      <c r="G404" s="1021">
        <v>0</v>
      </c>
      <c r="H404" s="1021">
        <v>0</v>
      </c>
      <c r="I404" s="1097">
        <f>'[8]Kuraz Menthealy Metro Report '!N36</f>
        <v>0</v>
      </c>
      <c r="J404" s="1021">
        <v>0</v>
      </c>
      <c r="K404" s="1021">
        <v>2.8</v>
      </c>
      <c r="L404" s="1021">
        <v>0</v>
      </c>
      <c r="M404" s="552">
        <v>14.7</v>
      </c>
    </row>
    <row r="405" spans="1:14" ht="15.5" x14ac:dyDescent="0.35">
      <c r="A405" s="551">
        <v>28</v>
      </c>
      <c r="B405" s="552">
        <v>0</v>
      </c>
      <c r="C405" s="1020">
        <v>28.2</v>
      </c>
      <c r="D405" s="1020">
        <v>0</v>
      </c>
      <c r="E405" s="1120">
        <v>0</v>
      </c>
      <c r="F405" s="1095">
        <v>7.6</v>
      </c>
      <c r="G405" s="1120">
        <v>0</v>
      </c>
      <c r="H405" s="1021">
        <v>0</v>
      </c>
      <c r="I405" s="1096">
        <f>'[8]Kuraz Menthealy Metro Report '!N37</f>
        <v>0</v>
      </c>
      <c r="J405" s="1021">
        <v>0</v>
      </c>
      <c r="K405" s="1120">
        <v>0</v>
      </c>
      <c r="L405" s="1021">
        <v>0</v>
      </c>
      <c r="M405" s="552">
        <v>0</v>
      </c>
    </row>
    <row r="406" spans="1:14" ht="15.5" x14ac:dyDescent="0.35">
      <c r="A406" s="551">
        <v>29</v>
      </c>
      <c r="B406" s="552">
        <v>0</v>
      </c>
      <c r="C406" s="552"/>
      <c r="D406" s="1020">
        <v>6.8</v>
      </c>
      <c r="E406" s="1120">
        <v>24</v>
      </c>
      <c r="F406" s="1095">
        <v>5.5</v>
      </c>
      <c r="G406" s="1120">
        <v>0</v>
      </c>
      <c r="H406" s="1021">
        <v>0</v>
      </c>
      <c r="I406" s="1097">
        <f>'[8]Kuraz Menthealy Metro Report '!N38</f>
        <v>0</v>
      </c>
      <c r="J406" s="1021">
        <v>0</v>
      </c>
      <c r="K406" s="1120">
        <v>0</v>
      </c>
      <c r="L406" s="1021">
        <v>3.8</v>
      </c>
      <c r="M406" s="552">
        <v>0</v>
      </c>
    </row>
    <row r="407" spans="1:14" ht="15.5" x14ac:dyDescent="0.35">
      <c r="A407" s="551">
        <v>30</v>
      </c>
      <c r="B407" s="552">
        <v>0</v>
      </c>
      <c r="C407" s="552"/>
      <c r="D407" s="552">
        <v>0</v>
      </c>
      <c r="E407" s="1120">
        <v>0</v>
      </c>
      <c r="F407" s="1095">
        <v>0</v>
      </c>
      <c r="G407" s="1120">
        <v>0</v>
      </c>
      <c r="H407" s="1021">
        <v>0</v>
      </c>
      <c r="I407" s="1097">
        <f>'[8]Kuraz Menthealy Metro Report '!N39</f>
        <v>22.4</v>
      </c>
      <c r="J407" s="1021">
        <v>0</v>
      </c>
      <c r="K407" s="1120">
        <v>0</v>
      </c>
      <c r="L407" s="1120">
        <v>0</v>
      </c>
      <c r="M407" s="552">
        <v>0</v>
      </c>
    </row>
    <row r="408" spans="1:14" ht="15.5" x14ac:dyDescent="0.35">
      <c r="A408" s="551">
        <v>31</v>
      </c>
      <c r="B408" s="552">
        <v>0</v>
      </c>
      <c r="C408" s="552"/>
      <c r="D408" s="552">
        <v>0</v>
      </c>
      <c r="E408" s="1120"/>
      <c r="F408" s="1095">
        <v>0</v>
      </c>
      <c r="G408" s="1049"/>
      <c r="H408" s="552">
        <v>5.5</v>
      </c>
      <c r="I408" s="1097">
        <f>'[8]Kuraz Menthealy Metro Report '!N40</f>
        <v>0</v>
      </c>
      <c r="J408" s="1060"/>
      <c r="K408" s="552">
        <v>0</v>
      </c>
      <c r="L408" s="552">
        <v>0</v>
      </c>
      <c r="M408" s="552">
        <v>0</v>
      </c>
    </row>
    <row r="409" spans="1:14" x14ac:dyDescent="0.35">
      <c r="B409" s="554">
        <f t="shared" ref="B409:G409" si="11">SUM(B378:B408)</f>
        <v>19.899999999999999</v>
      </c>
      <c r="C409" s="554">
        <f t="shared" si="11"/>
        <v>93.399999999999991</v>
      </c>
      <c r="D409" s="554">
        <f t="shared" si="11"/>
        <v>74.5</v>
      </c>
      <c r="E409" s="554">
        <f t="shared" si="11"/>
        <v>192.72000000000003</v>
      </c>
      <c r="F409" s="554">
        <f t="shared" si="11"/>
        <v>62.5</v>
      </c>
      <c r="G409" s="539">
        <f t="shared" si="11"/>
        <v>15.5</v>
      </c>
      <c r="H409" s="539">
        <f>SUM(H378:H408)</f>
        <v>17.100000000000001</v>
      </c>
      <c r="I409" s="539">
        <f>SUM(I378:I408)</f>
        <v>46.5</v>
      </c>
      <c r="J409" s="539">
        <f t="shared" ref="J409:L409" si="12">SUM(J378:J408)</f>
        <v>36.800000000000004</v>
      </c>
      <c r="K409" s="539">
        <f t="shared" si="12"/>
        <v>81.600000000000009</v>
      </c>
      <c r="L409" s="539">
        <f t="shared" si="12"/>
        <v>82.59999999999998</v>
      </c>
      <c r="M409" s="539">
        <f>SUM(M378:M408)</f>
        <v>48.100000000000009</v>
      </c>
      <c r="N409" s="539">
        <f>SUM(B409:M409)</f>
        <v>771.22</v>
      </c>
    </row>
    <row r="411" spans="1:14" ht="28.5" x14ac:dyDescent="0.65">
      <c r="E411" s="555" t="s">
        <v>524</v>
      </c>
      <c r="F411" s="555"/>
      <c r="G411" s="360"/>
      <c r="H411" s="360"/>
      <c r="I411" s="360"/>
      <c r="J411" s="360"/>
    </row>
    <row r="412" spans="1:14" ht="15.5" x14ac:dyDescent="0.35">
      <c r="A412" s="1647" t="s">
        <v>1</v>
      </c>
      <c r="B412" s="547" t="s">
        <v>252</v>
      </c>
      <c r="C412" s="547" t="s">
        <v>252</v>
      </c>
      <c r="D412" s="547" t="s">
        <v>252</v>
      </c>
      <c r="E412" s="547" t="s">
        <v>252</v>
      </c>
      <c r="F412" s="547" t="s">
        <v>252</v>
      </c>
      <c r="G412" s="547" t="s">
        <v>252</v>
      </c>
      <c r="H412" s="547" t="s">
        <v>252</v>
      </c>
      <c r="I412" s="547" t="s">
        <v>252</v>
      </c>
      <c r="J412" s="547" t="s">
        <v>252</v>
      </c>
      <c r="K412" s="547" t="s">
        <v>252</v>
      </c>
      <c r="L412" s="547" t="s">
        <v>252</v>
      </c>
      <c r="M412" s="547" t="s">
        <v>252</v>
      </c>
    </row>
    <row r="413" spans="1:14" x14ac:dyDescent="0.35">
      <c r="A413" s="1648"/>
      <c r="B413" s="548">
        <v>44927</v>
      </c>
      <c r="C413" s="549">
        <v>44958</v>
      </c>
      <c r="D413" s="550">
        <v>44986</v>
      </c>
      <c r="E413" s="550">
        <v>45017</v>
      </c>
      <c r="F413" s="550">
        <v>45047</v>
      </c>
      <c r="G413" s="550">
        <v>45078</v>
      </c>
      <c r="H413" s="550">
        <v>45108</v>
      </c>
      <c r="I413" s="550">
        <v>45139</v>
      </c>
      <c r="J413" s="550">
        <v>45170</v>
      </c>
      <c r="K413" s="550">
        <v>45200</v>
      </c>
      <c r="L413" s="550">
        <v>45231</v>
      </c>
      <c r="M413" s="550">
        <v>45261</v>
      </c>
    </row>
    <row r="414" spans="1:14" ht="15.5" x14ac:dyDescent="0.35">
      <c r="A414" s="551">
        <v>1</v>
      </c>
      <c r="B414" s="1021">
        <v>0</v>
      </c>
      <c r="C414" s="552">
        <v>0</v>
      </c>
      <c r="D414" s="1117">
        <v>0</v>
      </c>
      <c r="E414" s="1117">
        <v>0</v>
      </c>
      <c r="F414" s="1117">
        <v>0</v>
      </c>
      <c r="G414" s="1021">
        <f>'[6]Kuraz Monthaly Metro Report '!O5721</f>
        <v>0</v>
      </c>
      <c r="H414" s="1117">
        <v>0</v>
      </c>
      <c r="I414" s="1117">
        <v>9.8000000000000007</v>
      </c>
      <c r="J414" s="1021">
        <v>0</v>
      </c>
      <c r="K414" s="1117">
        <v>0</v>
      </c>
      <c r="L414" s="1117">
        <v>0</v>
      </c>
      <c r="M414" s="540">
        <v>0</v>
      </c>
    </row>
    <row r="415" spans="1:14" ht="15.5" x14ac:dyDescent="0.35">
      <c r="A415" s="551">
        <v>2</v>
      </c>
      <c r="B415" s="1021">
        <v>0</v>
      </c>
      <c r="C415" s="552">
        <v>0</v>
      </c>
      <c r="D415" s="1117">
        <v>0</v>
      </c>
      <c r="E415" s="1117">
        <v>0</v>
      </c>
      <c r="F415" s="1117">
        <v>0</v>
      </c>
      <c r="G415" s="1021">
        <f>'[6]Kuraz Monthaly Metro Report '!O5722</f>
        <v>0</v>
      </c>
      <c r="H415" s="1117">
        <v>0</v>
      </c>
      <c r="I415" s="1117">
        <v>7.8</v>
      </c>
      <c r="J415" s="1021">
        <v>0</v>
      </c>
      <c r="K415" s="1117">
        <v>7.5</v>
      </c>
      <c r="L415" s="1117">
        <v>8.6</v>
      </c>
      <c r="M415" s="540">
        <v>0</v>
      </c>
    </row>
    <row r="416" spans="1:14" ht="15.5" x14ac:dyDescent="0.35">
      <c r="A416" s="551">
        <v>3</v>
      </c>
      <c r="B416" s="1021">
        <v>0</v>
      </c>
      <c r="C416" s="552">
        <v>0</v>
      </c>
      <c r="D416" s="1117">
        <v>0</v>
      </c>
      <c r="E416" s="1117">
        <v>0</v>
      </c>
      <c r="F416" s="1117">
        <v>72.599999999999994</v>
      </c>
      <c r="G416" s="1021">
        <f>'[6]Kuraz Monthaly Metro Report '!O5723</f>
        <v>0</v>
      </c>
      <c r="H416" s="1117">
        <v>0</v>
      </c>
      <c r="I416" s="1117">
        <v>0</v>
      </c>
      <c r="J416" s="1021">
        <v>0</v>
      </c>
      <c r="K416" s="1117">
        <v>0</v>
      </c>
      <c r="L416" s="1117">
        <v>33.6</v>
      </c>
      <c r="M416" s="540">
        <v>0</v>
      </c>
      <c r="N416">
        <v>31.772903225806452</v>
      </c>
    </row>
    <row r="417" spans="1:13" ht="15.5" x14ac:dyDescent="0.35">
      <c r="A417" s="551">
        <v>4</v>
      </c>
      <c r="B417" s="1021">
        <v>0</v>
      </c>
      <c r="C417" s="552">
        <v>0</v>
      </c>
      <c r="D417" s="1117">
        <v>0</v>
      </c>
      <c r="E417" s="1117">
        <v>0</v>
      </c>
      <c r="F417" s="1117">
        <v>24.6</v>
      </c>
      <c r="G417" s="1021">
        <f>'[6]Kuraz Monthaly Metro Report '!O5724</f>
        <v>0</v>
      </c>
      <c r="H417" s="1117">
        <v>0</v>
      </c>
      <c r="I417" s="1117">
        <v>0</v>
      </c>
      <c r="J417" s="1021">
        <v>0</v>
      </c>
      <c r="K417" s="1117">
        <v>1.5</v>
      </c>
      <c r="L417" s="1117">
        <v>0</v>
      </c>
      <c r="M417" s="540">
        <v>0</v>
      </c>
    </row>
    <row r="418" spans="1:13" ht="15.5" x14ac:dyDescent="0.35">
      <c r="A418" s="551">
        <v>5</v>
      </c>
      <c r="B418" s="1021">
        <v>0</v>
      </c>
      <c r="C418" s="552">
        <v>0</v>
      </c>
      <c r="D418" s="1117">
        <v>0</v>
      </c>
      <c r="E418" s="1117">
        <v>1.8</v>
      </c>
      <c r="F418" s="1117">
        <v>0</v>
      </c>
      <c r="G418" s="1021">
        <f>'[6]Kuraz Monthaly Metro Report '!O5725</f>
        <v>0</v>
      </c>
      <c r="H418" s="1117">
        <v>0</v>
      </c>
      <c r="I418" s="1117">
        <v>0</v>
      </c>
      <c r="J418" s="1021"/>
      <c r="K418" s="1117">
        <v>0</v>
      </c>
      <c r="L418" s="1117">
        <v>0</v>
      </c>
      <c r="M418" s="540">
        <v>0</v>
      </c>
    </row>
    <row r="419" spans="1:13" ht="15.5" x14ac:dyDescent="0.35">
      <c r="A419" s="551">
        <v>6</v>
      </c>
      <c r="B419" s="1021">
        <v>0</v>
      </c>
      <c r="C419" s="552">
        <v>0</v>
      </c>
      <c r="D419" s="1117">
        <v>0</v>
      </c>
      <c r="E419" s="1117">
        <v>3.2</v>
      </c>
      <c r="F419" s="1117">
        <v>0</v>
      </c>
      <c r="G419" s="1021">
        <f>'[6]Kuraz Monthaly Metro Report '!O5726</f>
        <v>0</v>
      </c>
      <c r="H419" s="1117">
        <v>0</v>
      </c>
      <c r="I419" s="1117">
        <v>0</v>
      </c>
      <c r="J419" s="1021" t="s">
        <v>500</v>
      </c>
      <c r="K419" s="1117">
        <v>8</v>
      </c>
      <c r="L419" s="1117">
        <v>0</v>
      </c>
      <c r="M419" s="540">
        <v>0</v>
      </c>
    </row>
    <row r="420" spans="1:13" ht="15.5" x14ac:dyDescent="0.35">
      <c r="A420" s="551">
        <v>7</v>
      </c>
      <c r="B420" s="1021">
        <v>0</v>
      </c>
      <c r="C420" s="552">
        <v>0</v>
      </c>
      <c r="D420" s="1117">
        <v>0</v>
      </c>
      <c r="E420" s="1117">
        <v>30.8</v>
      </c>
      <c r="F420" s="1117">
        <v>18</v>
      </c>
      <c r="G420" s="1021">
        <f>'[6]Kuraz Monthaly Metro Report '!O5727</f>
        <v>0</v>
      </c>
      <c r="H420" s="1117">
        <v>0</v>
      </c>
      <c r="I420" s="1117">
        <v>0</v>
      </c>
      <c r="J420" s="1021">
        <v>1.02</v>
      </c>
      <c r="K420" s="1117">
        <v>0</v>
      </c>
      <c r="L420" s="1117">
        <v>30.2</v>
      </c>
      <c r="M420" s="540">
        <v>0</v>
      </c>
    </row>
    <row r="421" spans="1:13" ht="15.5" x14ac:dyDescent="0.35">
      <c r="A421" s="551">
        <v>8</v>
      </c>
      <c r="B421" s="1021">
        <v>0</v>
      </c>
      <c r="C421" s="552">
        <v>0</v>
      </c>
      <c r="D421" s="1117">
        <v>0</v>
      </c>
      <c r="E421" s="1117">
        <v>0</v>
      </c>
      <c r="F421" s="1117">
        <v>20.8</v>
      </c>
      <c r="G421" s="1021">
        <f>'[6]Kuraz Monthaly Metro Report '!O5728</f>
        <v>0</v>
      </c>
      <c r="H421" s="1117">
        <v>0</v>
      </c>
      <c r="I421" s="1117">
        <v>0</v>
      </c>
      <c r="J421" s="1021">
        <v>0</v>
      </c>
      <c r="K421" s="1117">
        <v>4.0999999999999996</v>
      </c>
      <c r="L421" s="1117">
        <v>64.2</v>
      </c>
      <c r="M421" s="540">
        <v>0</v>
      </c>
    </row>
    <row r="422" spans="1:13" ht="15.5" x14ac:dyDescent="0.35">
      <c r="A422" s="551">
        <v>9</v>
      </c>
      <c r="B422" s="1021">
        <v>0</v>
      </c>
      <c r="C422" s="552">
        <v>0</v>
      </c>
      <c r="D422" s="1117">
        <v>3.9</v>
      </c>
      <c r="E422" s="1117">
        <v>0</v>
      </c>
      <c r="F422" s="1117">
        <v>0</v>
      </c>
      <c r="G422" s="1021">
        <f>'[6]Kuraz Monthaly Metro Report '!O5729</f>
        <v>0</v>
      </c>
      <c r="H422" s="1117">
        <v>0</v>
      </c>
      <c r="I422" s="1117">
        <v>0</v>
      </c>
      <c r="J422" s="1021">
        <v>0</v>
      </c>
      <c r="K422" s="1117">
        <v>3.8</v>
      </c>
      <c r="L422" s="1117">
        <v>0</v>
      </c>
      <c r="M422" s="540">
        <v>0</v>
      </c>
    </row>
    <row r="423" spans="1:13" ht="15.5" x14ac:dyDescent="0.35">
      <c r="A423" s="551">
        <v>10</v>
      </c>
      <c r="B423" s="1021">
        <v>0</v>
      </c>
      <c r="C423" s="552">
        <v>0</v>
      </c>
      <c r="D423" s="1117">
        <v>1.8</v>
      </c>
      <c r="E423" s="1117">
        <v>0</v>
      </c>
      <c r="F423" s="1117">
        <v>0</v>
      </c>
      <c r="G423" s="1021">
        <f>'[6]Kuraz Monthaly Metro Report '!O5730</f>
        <v>0</v>
      </c>
      <c r="H423" s="1117">
        <v>0</v>
      </c>
      <c r="I423" s="1117">
        <v>5.6</v>
      </c>
      <c r="J423" s="1021" t="s">
        <v>500</v>
      </c>
      <c r="K423" s="1117">
        <v>8</v>
      </c>
      <c r="L423" s="1117">
        <v>0</v>
      </c>
      <c r="M423" s="540">
        <v>0</v>
      </c>
    </row>
    <row r="424" spans="1:13" ht="15.5" x14ac:dyDescent="0.35">
      <c r="A424" s="551">
        <v>11</v>
      </c>
      <c r="B424" s="1021">
        <v>6.7</v>
      </c>
      <c r="C424" s="552">
        <v>0</v>
      </c>
      <c r="D424" s="1117">
        <v>0</v>
      </c>
      <c r="E424" s="1117">
        <v>0</v>
      </c>
      <c r="F424" s="1117">
        <v>0</v>
      </c>
      <c r="G424" s="1021">
        <f>'[7]MONTHLY AVER '!O16</f>
        <v>0</v>
      </c>
      <c r="H424" s="1117">
        <v>0</v>
      </c>
      <c r="I424" s="1117">
        <v>0</v>
      </c>
      <c r="J424" s="1021">
        <v>18.5</v>
      </c>
      <c r="K424" s="1021">
        <v>2.4</v>
      </c>
      <c r="L424" s="1117">
        <v>9.8000000000000007</v>
      </c>
      <c r="M424" s="540">
        <v>0</v>
      </c>
    </row>
    <row r="425" spans="1:13" ht="15.5" x14ac:dyDescent="0.35">
      <c r="A425" s="551">
        <v>12</v>
      </c>
      <c r="B425" s="1021">
        <v>6</v>
      </c>
      <c r="C425" s="552">
        <v>0</v>
      </c>
      <c r="D425" s="1117">
        <v>0</v>
      </c>
      <c r="E425" s="1117">
        <v>0</v>
      </c>
      <c r="F425" s="1117">
        <v>0</v>
      </c>
      <c r="G425" s="1021">
        <f>'[7]MONTHLY AVER '!O17</f>
        <v>0</v>
      </c>
      <c r="H425" s="1117">
        <v>0</v>
      </c>
      <c r="I425" s="1117">
        <v>0</v>
      </c>
      <c r="J425" s="1021">
        <v>0</v>
      </c>
      <c r="K425" s="1021">
        <v>2.5</v>
      </c>
      <c r="L425" s="1117">
        <v>12.6</v>
      </c>
      <c r="M425" s="540">
        <v>0</v>
      </c>
    </row>
    <row r="426" spans="1:13" ht="15.5" x14ac:dyDescent="0.35">
      <c r="A426" s="551">
        <v>13</v>
      </c>
      <c r="B426" s="1021">
        <v>0</v>
      </c>
      <c r="C426" s="552">
        <v>0</v>
      </c>
      <c r="D426" s="1117">
        <v>12.6</v>
      </c>
      <c r="E426" s="1117">
        <v>3.8</v>
      </c>
      <c r="F426" s="1117">
        <v>0</v>
      </c>
      <c r="G426" s="1021">
        <f>'[7]MONTHLY AVER '!O18</f>
        <v>0</v>
      </c>
      <c r="H426" s="1117">
        <v>0</v>
      </c>
      <c r="I426" s="1117">
        <v>0</v>
      </c>
      <c r="J426" s="1021">
        <v>11.7</v>
      </c>
      <c r="K426" s="1021">
        <v>0</v>
      </c>
      <c r="L426" s="1117">
        <v>49.2</v>
      </c>
      <c r="M426" s="540">
        <v>0</v>
      </c>
    </row>
    <row r="427" spans="1:13" ht="15.5" x14ac:dyDescent="0.35">
      <c r="A427" s="551">
        <v>14</v>
      </c>
      <c r="B427" s="1021">
        <v>0</v>
      </c>
      <c r="C427" s="552">
        <v>0</v>
      </c>
      <c r="D427" s="1117">
        <v>2.7</v>
      </c>
      <c r="E427" s="1117">
        <v>0</v>
      </c>
      <c r="F427" s="1117">
        <v>0</v>
      </c>
      <c r="G427" s="1021">
        <f>'[7]MONTHLY AVER '!O19</f>
        <v>12.9</v>
      </c>
      <c r="H427" s="1117">
        <v>0</v>
      </c>
      <c r="I427" s="1117">
        <v>0</v>
      </c>
      <c r="J427" s="1021">
        <v>0</v>
      </c>
      <c r="K427" s="1021">
        <v>0</v>
      </c>
      <c r="L427" s="1117">
        <v>0</v>
      </c>
      <c r="M427" s="540">
        <v>16.399999999999999</v>
      </c>
    </row>
    <row r="428" spans="1:13" ht="15.5" x14ac:dyDescent="0.35">
      <c r="A428" s="551">
        <v>15</v>
      </c>
      <c r="B428" s="1021">
        <v>0</v>
      </c>
      <c r="C428" s="552">
        <v>0</v>
      </c>
      <c r="D428" s="1117">
        <v>0</v>
      </c>
      <c r="E428" s="1117">
        <v>51.8</v>
      </c>
      <c r="F428" s="1117">
        <v>4</v>
      </c>
      <c r="G428" s="1021">
        <f>'[7]MONTHLY AVER '!O20</f>
        <v>2</v>
      </c>
      <c r="H428" s="1117">
        <v>0</v>
      </c>
      <c r="I428" s="1117">
        <v>0</v>
      </c>
      <c r="J428" s="1021">
        <v>0</v>
      </c>
      <c r="K428" s="1021">
        <v>16</v>
      </c>
      <c r="L428" s="1117">
        <v>0</v>
      </c>
      <c r="M428" s="540">
        <v>0</v>
      </c>
    </row>
    <row r="429" spans="1:13" ht="15.5" x14ac:dyDescent="0.35">
      <c r="A429" s="551">
        <v>16</v>
      </c>
      <c r="B429" s="1021">
        <v>0</v>
      </c>
      <c r="C429" s="552">
        <v>0</v>
      </c>
      <c r="D429" s="1117">
        <v>4</v>
      </c>
      <c r="E429" s="1117">
        <v>0</v>
      </c>
      <c r="F429" s="1117">
        <v>3.8</v>
      </c>
      <c r="G429" s="1021">
        <f>'[7]MONTHLY AVER '!O21</f>
        <v>0</v>
      </c>
      <c r="H429" s="1117">
        <v>0</v>
      </c>
      <c r="I429" s="1117">
        <v>0</v>
      </c>
      <c r="J429" s="1021">
        <v>0</v>
      </c>
      <c r="K429" s="1021">
        <v>0</v>
      </c>
      <c r="L429" s="1117">
        <v>19.399999999999999</v>
      </c>
      <c r="M429" s="540">
        <v>0</v>
      </c>
    </row>
    <row r="430" spans="1:13" ht="15.5" x14ac:dyDescent="0.35">
      <c r="A430" s="551">
        <v>17</v>
      </c>
      <c r="B430" s="1021">
        <v>0</v>
      </c>
      <c r="C430" s="552">
        <v>0</v>
      </c>
      <c r="D430" s="1117">
        <v>15.6</v>
      </c>
      <c r="E430" s="1117">
        <v>0</v>
      </c>
      <c r="F430" s="1117">
        <v>0</v>
      </c>
      <c r="G430" s="1021">
        <f>'[7]MONTHLY AVER '!O22</f>
        <v>4.4000000000000004</v>
      </c>
      <c r="H430" s="1117">
        <v>0</v>
      </c>
      <c r="I430" s="1117">
        <v>0</v>
      </c>
      <c r="J430" s="1021" t="s">
        <v>269</v>
      </c>
      <c r="K430" s="1021">
        <v>0</v>
      </c>
      <c r="L430" s="1117">
        <v>0</v>
      </c>
      <c r="M430" s="540">
        <v>0</v>
      </c>
    </row>
    <row r="431" spans="1:13" ht="15.5" x14ac:dyDescent="0.35">
      <c r="A431" s="551">
        <v>18</v>
      </c>
      <c r="B431" s="1021">
        <v>0</v>
      </c>
      <c r="C431" s="552">
        <v>0</v>
      </c>
      <c r="D431" s="1117">
        <v>0</v>
      </c>
      <c r="E431" s="1117">
        <v>0</v>
      </c>
      <c r="F431" s="1117">
        <v>0</v>
      </c>
      <c r="G431" s="1021">
        <f>'[7]MONTHLY AVER '!O23</f>
        <v>0</v>
      </c>
      <c r="H431" s="1117">
        <v>0</v>
      </c>
      <c r="I431" s="1117">
        <v>0</v>
      </c>
      <c r="J431" s="1021">
        <v>9</v>
      </c>
      <c r="K431" s="1021">
        <v>4.2</v>
      </c>
      <c r="L431" s="1117">
        <v>8.6</v>
      </c>
      <c r="M431" s="540">
        <v>0</v>
      </c>
    </row>
    <row r="432" spans="1:13" ht="15.5" x14ac:dyDescent="0.35">
      <c r="A432" s="551">
        <v>19</v>
      </c>
      <c r="B432" s="1021">
        <v>0</v>
      </c>
      <c r="C432" s="552">
        <v>0</v>
      </c>
      <c r="D432" s="1117">
        <v>0</v>
      </c>
      <c r="E432" s="1117">
        <v>25.4</v>
      </c>
      <c r="F432" s="1117">
        <v>0</v>
      </c>
      <c r="G432" s="1121">
        <f>'[7]MONTHLY AVER '!O24</f>
        <v>13.6</v>
      </c>
      <c r="H432" s="1117">
        <v>0</v>
      </c>
      <c r="I432" s="1117">
        <v>0</v>
      </c>
      <c r="J432" s="1021">
        <v>0</v>
      </c>
      <c r="K432" s="1021">
        <v>25.6</v>
      </c>
      <c r="L432" s="1117">
        <v>0</v>
      </c>
      <c r="M432" s="540">
        <v>0</v>
      </c>
    </row>
    <row r="433" spans="1:13" ht="15.5" x14ac:dyDescent="0.35">
      <c r="A433" s="551">
        <v>20</v>
      </c>
      <c r="B433" s="1021">
        <v>0</v>
      </c>
      <c r="C433" s="552">
        <v>0</v>
      </c>
      <c r="D433" s="1117">
        <v>0</v>
      </c>
      <c r="E433" s="1117">
        <v>0</v>
      </c>
      <c r="F433" s="1122">
        <v>0</v>
      </c>
      <c r="G433" s="1121">
        <f>'[7]MONTHLY AVER '!O25</f>
        <v>0</v>
      </c>
      <c r="H433" s="1117">
        <v>0</v>
      </c>
      <c r="I433" s="1117">
        <v>0</v>
      </c>
      <c r="J433" s="1021">
        <v>7.5</v>
      </c>
      <c r="K433" s="1021">
        <v>32.4</v>
      </c>
      <c r="L433" s="1117">
        <v>4.5999999999999996</v>
      </c>
      <c r="M433" s="540">
        <v>0</v>
      </c>
    </row>
    <row r="434" spans="1:13" ht="15.5" x14ac:dyDescent="0.35">
      <c r="A434" s="551">
        <v>21</v>
      </c>
      <c r="B434" s="1021">
        <v>0</v>
      </c>
      <c r="C434" s="552">
        <v>0</v>
      </c>
      <c r="D434" s="1117">
        <v>0</v>
      </c>
      <c r="E434" s="1117">
        <v>0</v>
      </c>
      <c r="F434" s="1117">
        <v>0</v>
      </c>
      <c r="G434" s="1117">
        <v>0</v>
      </c>
      <c r="H434" s="1117">
        <v>0</v>
      </c>
      <c r="I434" s="1117">
        <v>0</v>
      </c>
      <c r="J434" s="1021">
        <v>0</v>
      </c>
      <c r="K434" s="1021">
        <v>0</v>
      </c>
      <c r="L434" s="1117" t="s">
        <v>263</v>
      </c>
      <c r="M434" s="540">
        <v>0</v>
      </c>
    </row>
    <row r="435" spans="1:13" ht="15.5" x14ac:dyDescent="0.35">
      <c r="A435" s="551">
        <v>22</v>
      </c>
      <c r="B435" s="1021">
        <v>0</v>
      </c>
      <c r="C435" s="552">
        <v>0</v>
      </c>
      <c r="D435" s="1117">
        <v>19</v>
      </c>
      <c r="E435" s="1117">
        <v>9.1999999999999993</v>
      </c>
      <c r="F435" s="1117">
        <v>0</v>
      </c>
      <c r="G435" s="1117">
        <v>0</v>
      </c>
      <c r="H435" s="1117">
        <v>0</v>
      </c>
      <c r="I435" s="1117">
        <v>0</v>
      </c>
      <c r="J435" s="1021">
        <v>7.1</v>
      </c>
      <c r="K435" s="1021">
        <v>0</v>
      </c>
      <c r="L435" s="1117" t="s">
        <v>263</v>
      </c>
      <c r="M435" s="540">
        <v>0</v>
      </c>
    </row>
    <row r="436" spans="1:13" ht="15.5" x14ac:dyDescent="0.35">
      <c r="A436" s="551">
        <v>23</v>
      </c>
      <c r="B436" s="1021">
        <v>0</v>
      </c>
      <c r="C436" s="552">
        <v>0</v>
      </c>
      <c r="D436" s="1117">
        <v>0</v>
      </c>
      <c r="E436" s="1117">
        <v>5.0999999999999996</v>
      </c>
      <c r="F436" s="1117">
        <v>0</v>
      </c>
      <c r="G436" s="1117">
        <v>0</v>
      </c>
      <c r="H436" s="1117">
        <v>0</v>
      </c>
      <c r="I436" s="1117">
        <v>0</v>
      </c>
      <c r="J436" s="1021">
        <v>9.6999999999999993</v>
      </c>
      <c r="K436" s="1021">
        <v>0</v>
      </c>
      <c r="L436" s="1117" t="s">
        <v>263</v>
      </c>
      <c r="M436" s="540">
        <v>0</v>
      </c>
    </row>
    <row r="437" spans="1:13" ht="15.5" x14ac:dyDescent="0.35">
      <c r="A437" s="551">
        <v>24</v>
      </c>
      <c r="B437" s="1021">
        <v>0</v>
      </c>
      <c r="C437" s="552">
        <v>0</v>
      </c>
      <c r="D437" s="1117">
        <v>0</v>
      </c>
      <c r="E437" s="1117">
        <v>32</v>
      </c>
      <c r="F437" s="1117">
        <v>0</v>
      </c>
      <c r="G437" s="1117">
        <v>7.2</v>
      </c>
      <c r="H437" s="1117">
        <v>0</v>
      </c>
      <c r="I437" s="1117">
        <v>0</v>
      </c>
      <c r="J437" s="1021">
        <v>0</v>
      </c>
      <c r="K437" s="1021">
        <v>30.4</v>
      </c>
      <c r="L437" s="1117" t="s">
        <v>263</v>
      </c>
      <c r="M437" s="540">
        <v>0</v>
      </c>
    </row>
    <row r="438" spans="1:13" ht="15.5" x14ac:dyDescent="0.35">
      <c r="A438" s="551">
        <v>25</v>
      </c>
      <c r="B438" s="1021">
        <v>0</v>
      </c>
      <c r="C438" s="552">
        <v>0</v>
      </c>
      <c r="D438" s="1117">
        <v>0</v>
      </c>
      <c r="E438" s="1117">
        <v>15.7</v>
      </c>
      <c r="F438" s="1117">
        <v>0</v>
      </c>
      <c r="G438" s="1117">
        <v>15.2</v>
      </c>
      <c r="H438" s="1117">
        <v>0</v>
      </c>
      <c r="I438" s="1117">
        <v>0</v>
      </c>
      <c r="J438" s="1021">
        <v>6.3</v>
      </c>
      <c r="K438" s="1021">
        <v>0</v>
      </c>
      <c r="L438" s="1117" t="s">
        <v>263</v>
      </c>
      <c r="M438" s="540">
        <v>0</v>
      </c>
    </row>
    <row r="439" spans="1:13" ht="15.5" x14ac:dyDescent="0.35">
      <c r="A439" s="551">
        <v>26</v>
      </c>
      <c r="B439" s="1021">
        <v>0</v>
      </c>
      <c r="C439" s="552">
        <v>0</v>
      </c>
      <c r="D439" s="1117">
        <v>30</v>
      </c>
      <c r="E439" s="1117">
        <v>5.8</v>
      </c>
      <c r="F439" s="552">
        <v>3.8</v>
      </c>
      <c r="G439" s="552">
        <v>8.4</v>
      </c>
      <c r="H439" s="1114">
        <v>15.4</v>
      </c>
      <c r="I439" s="1114">
        <v>0</v>
      </c>
      <c r="J439" s="1021">
        <v>0</v>
      </c>
      <c r="K439" s="1021">
        <v>16.600000000000001</v>
      </c>
      <c r="L439" s="1117" t="s">
        <v>263</v>
      </c>
      <c r="M439" s="540">
        <v>0</v>
      </c>
    </row>
    <row r="440" spans="1:13" ht="15.5" x14ac:dyDescent="0.35">
      <c r="A440" s="551">
        <v>27</v>
      </c>
      <c r="B440" s="1021">
        <v>0</v>
      </c>
      <c r="C440" s="552">
        <v>6.8</v>
      </c>
      <c r="D440" s="1021">
        <v>5.3</v>
      </c>
      <c r="E440" s="1021">
        <v>0</v>
      </c>
      <c r="F440" s="1117">
        <v>0</v>
      </c>
      <c r="G440" s="1117">
        <v>0</v>
      </c>
      <c r="H440" s="1117">
        <v>0</v>
      </c>
      <c r="I440" s="1117">
        <v>0</v>
      </c>
      <c r="J440" s="1021">
        <v>30.7</v>
      </c>
      <c r="K440" s="1021">
        <v>42.7</v>
      </c>
      <c r="L440" s="1117" t="s">
        <v>263</v>
      </c>
      <c r="M440" s="540">
        <v>0</v>
      </c>
    </row>
    <row r="441" spans="1:13" ht="15.5" x14ac:dyDescent="0.35">
      <c r="A441" s="551">
        <v>28</v>
      </c>
      <c r="B441" s="1021">
        <v>0</v>
      </c>
      <c r="C441" s="1020">
        <v>5.4</v>
      </c>
      <c r="D441" s="1120">
        <v>13.3</v>
      </c>
      <c r="E441" s="1120">
        <v>12.8</v>
      </c>
      <c r="F441" s="1117">
        <v>0</v>
      </c>
      <c r="G441" s="1117">
        <v>0</v>
      </c>
      <c r="H441" s="1117">
        <v>0</v>
      </c>
      <c r="I441" s="1117">
        <v>0</v>
      </c>
      <c r="J441" s="1021">
        <v>0</v>
      </c>
      <c r="K441" s="1120">
        <v>1.6</v>
      </c>
      <c r="L441" s="1117" t="s">
        <v>263</v>
      </c>
      <c r="M441" s="540">
        <v>0</v>
      </c>
    </row>
    <row r="442" spans="1:13" ht="15.5" x14ac:dyDescent="0.35">
      <c r="A442" s="551">
        <v>29</v>
      </c>
      <c r="B442" s="1021">
        <v>0</v>
      </c>
      <c r="C442" s="553"/>
      <c r="D442" s="1117">
        <v>0</v>
      </c>
      <c r="E442" s="1120">
        <v>61</v>
      </c>
      <c r="F442" s="1117">
        <v>0</v>
      </c>
      <c r="G442" s="1117">
        <v>0</v>
      </c>
      <c r="H442" s="1117">
        <v>0</v>
      </c>
      <c r="I442" s="1117">
        <v>1</v>
      </c>
      <c r="J442" s="1021">
        <v>3</v>
      </c>
      <c r="K442" s="1120">
        <v>50.8</v>
      </c>
      <c r="L442" s="1117">
        <v>0</v>
      </c>
      <c r="M442" s="540">
        <v>0</v>
      </c>
    </row>
    <row r="443" spans="1:13" ht="15.5" x14ac:dyDescent="0.35">
      <c r="A443" s="551">
        <v>30</v>
      </c>
      <c r="B443" s="1021">
        <v>0</v>
      </c>
      <c r="C443" s="552"/>
      <c r="D443" s="552">
        <v>12.6</v>
      </c>
      <c r="E443" s="1120">
        <v>5.6</v>
      </c>
      <c r="F443" s="1117">
        <v>0</v>
      </c>
      <c r="G443" s="1117">
        <v>3.5</v>
      </c>
      <c r="H443" s="1117">
        <v>0</v>
      </c>
      <c r="I443" s="1117" t="s">
        <v>498</v>
      </c>
      <c r="J443" s="552">
        <v>0</v>
      </c>
      <c r="K443" s="552">
        <v>0</v>
      </c>
      <c r="L443" s="1117">
        <v>0</v>
      </c>
      <c r="M443" s="540">
        <v>0</v>
      </c>
    </row>
    <row r="444" spans="1:13" ht="15.5" x14ac:dyDescent="0.35">
      <c r="A444" s="551">
        <v>31</v>
      </c>
      <c r="B444" s="1021">
        <v>0</v>
      </c>
      <c r="C444" s="552"/>
      <c r="D444" s="552">
        <v>8.4</v>
      </c>
      <c r="E444" s="552"/>
      <c r="F444" s="478"/>
      <c r="G444" s="1049"/>
      <c r="H444" s="1117">
        <v>0</v>
      </c>
      <c r="I444" s="478">
        <v>0</v>
      </c>
      <c r="J444" s="1060"/>
      <c r="K444" s="552">
        <v>8.6</v>
      </c>
      <c r="L444" s="552"/>
      <c r="M444" s="540">
        <v>6.5</v>
      </c>
    </row>
    <row r="445" spans="1:13" x14ac:dyDescent="0.35">
      <c r="B445" s="554">
        <f>SUM(B414:B444)</f>
        <v>12.7</v>
      </c>
      <c r="C445" s="554">
        <f>SUM(C414:C444)</f>
        <v>12.2</v>
      </c>
      <c r="D445" s="554">
        <f>SUM(D414:D444)</f>
        <v>129.19999999999999</v>
      </c>
      <c r="E445" s="554">
        <f t="shared" ref="E445:I445" si="13">SUM(E414:E444)</f>
        <v>264</v>
      </c>
      <c r="F445" s="554">
        <f t="shared" si="13"/>
        <v>147.60000000000002</v>
      </c>
      <c r="G445" s="554">
        <f t="shared" si="13"/>
        <v>67.199999999999989</v>
      </c>
      <c r="H445" s="554">
        <f t="shared" si="13"/>
        <v>15.4</v>
      </c>
      <c r="I445" s="554">
        <f t="shared" si="13"/>
        <v>24.200000000000003</v>
      </c>
      <c r="J445" s="539">
        <f>SUM(J414:J444)</f>
        <v>104.52</v>
      </c>
      <c r="K445" s="539">
        <f>SUM(K414:K444)</f>
        <v>266.7</v>
      </c>
      <c r="L445" s="539">
        <f t="shared" ref="L445:M445" si="14">SUM(L414:L444)</f>
        <v>240.80000000000004</v>
      </c>
      <c r="M445" s="539">
        <f t="shared" si="14"/>
        <v>22.9</v>
      </c>
    </row>
    <row r="447" spans="1:13" ht="28.5" x14ac:dyDescent="0.65">
      <c r="E447" s="555" t="s">
        <v>1334</v>
      </c>
      <c r="F447" s="555"/>
      <c r="G447" s="360"/>
      <c r="H447" s="360"/>
      <c r="I447" s="360"/>
      <c r="J447" s="360"/>
    </row>
    <row r="448" spans="1:13" ht="15.5" x14ac:dyDescent="0.35">
      <c r="A448" s="1647" t="s">
        <v>1</v>
      </c>
      <c r="B448" s="547" t="s">
        <v>252</v>
      </c>
      <c r="C448" s="547" t="s">
        <v>252</v>
      </c>
      <c r="D448" s="547" t="s">
        <v>252</v>
      </c>
      <c r="E448" s="547" t="s">
        <v>252</v>
      </c>
      <c r="F448" s="547" t="s">
        <v>252</v>
      </c>
      <c r="G448" s="547" t="s">
        <v>252</v>
      </c>
      <c r="H448" s="547" t="s">
        <v>252</v>
      </c>
      <c r="I448" s="547" t="s">
        <v>252</v>
      </c>
      <c r="J448" s="547" t="s">
        <v>252</v>
      </c>
      <c r="K448" s="547" t="s">
        <v>252</v>
      </c>
      <c r="L448" s="547" t="s">
        <v>252</v>
      </c>
      <c r="M448" s="547" t="s">
        <v>252</v>
      </c>
    </row>
    <row r="449" spans="1:13" x14ac:dyDescent="0.35">
      <c r="A449" s="1648"/>
      <c r="B449" s="548">
        <v>45292</v>
      </c>
      <c r="C449" s="549">
        <v>45323</v>
      </c>
      <c r="D449" s="550">
        <v>45352</v>
      </c>
      <c r="E449" s="550">
        <v>45383</v>
      </c>
      <c r="F449" s="550">
        <v>45413</v>
      </c>
      <c r="G449" s="550">
        <v>45444</v>
      </c>
      <c r="H449" s="550">
        <v>45474</v>
      </c>
      <c r="I449" s="550">
        <v>45505</v>
      </c>
      <c r="J449" s="550">
        <v>45536</v>
      </c>
      <c r="K449" s="550">
        <v>45566</v>
      </c>
      <c r="L449" s="550">
        <v>45597</v>
      </c>
      <c r="M449" s="550">
        <v>45627</v>
      </c>
    </row>
    <row r="450" spans="1:13" ht="15.5" x14ac:dyDescent="0.35">
      <c r="A450" s="551">
        <v>1</v>
      </c>
      <c r="B450" s="1021">
        <v>2.5</v>
      </c>
      <c r="C450" s="1117">
        <v>0</v>
      </c>
      <c r="D450" s="1117">
        <v>1</v>
      </c>
      <c r="E450" s="1117">
        <v>34.4</v>
      </c>
      <c r="F450" s="1117"/>
      <c r="G450" s="1021"/>
      <c r="H450" s="1117"/>
      <c r="I450" s="1117"/>
      <c r="J450" s="1021"/>
      <c r="K450" s="1117"/>
      <c r="L450" s="1117"/>
      <c r="M450" s="540"/>
    </row>
    <row r="451" spans="1:13" ht="15.5" x14ac:dyDescent="0.35">
      <c r="A451" s="551">
        <v>2</v>
      </c>
      <c r="B451" s="1021">
        <v>4.3</v>
      </c>
      <c r="C451" s="1117">
        <v>0</v>
      </c>
      <c r="D451" s="1117">
        <v>0</v>
      </c>
      <c r="E451" s="1117">
        <v>1.4</v>
      </c>
      <c r="F451" s="1117"/>
      <c r="G451" s="1021"/>
      <c r="H451" s="1117"/>
      <c r="I451" s="1117"/>
      <c r="J451" s="1021"/>
      <c r="K451" s="1117"/>
      <c r="L451" s="1117"/>
      <c r="M451" s="540"/>
    </row>
    <row r="452" spans="1:13" ht="15.5" x14ac:dyDescent="0.35">
      <c r="A452" s="551">
        <v>3</v>
      </c>
      <c r="B452" s="1021">
        <v>2.5</v>
      </c>
      <c r="C452" s="1117">
        <v>0</v>
      </c>
      <c r="D452" s="1117">
        <v>8.1999999999999993</v>
      </c>
      <c r="E452" s="1117">
        <v>0</v>
      </c>
      <c r="F452" s="1117"/>
      <c r="G452" s="1021"/>
      <c r="H452" s="1117"/>
      <c r="I452" s="1117"/>
      <c r="J452" s="1021"/>
      <c r="K452" s="1117"/>
      <c r="L452" s="1117"/>
      <c r="M452" s="540"/>
    </row>
    <row r="453" spans="1:13" ht="15.5" x14ac:dyDescent="0.35">
      <c r="A453" s="551">
        <v>4</v>
      </c>
      <c r="B453" s="1021">
        <v>2.4</v>
      </c>
      <c r="C453" s="1117">
        <v>9.4</v>
      </c>
      <c r="D453" s="1117">
        <v>6.2</v>
      </c>
      <c r="E453" s="1117">
        <v>46.6</v>
      </c>
      <c r="F453" s="1117"/>
      <c r="G453" s="1021"/>
      <c r="H453" s="1117"/>
      <c r="I453" s="1117"/>
      <c r="J453" s="1021"/>
      <c r="K453" s="1117"/>
      <c r="L453" s="1117"/>
      <c r="M453" s="540"/>
    </row>
    <row r="454" spans="1:13" ht="15.5" x14ac:dyDescent="0.35">
      <c r="A454" s="551">
        <v>5</v>
      </c>
      <c r="B454" s="1021">
        <v>0</v>
      </c>
      <c r="C454" s="1117">
        <v>0</v>
      </c>
      <c r="D454" s="1117">
        <v>0</v>
      </c>
      <c r="E454" s="1117">
        <v>0</v>
      </c>
      <c r="F454" s="1117"/>
      <c r="G454" s="1021"/>
      <c r="H454" s="1117"/>
      <c r="I454" s="1117"/>
      <c r="J454" s="1021"/>
      <c r="K454" s="1117"/>
      <c r="L454" s="1117"/>
      <c r="M454" s="540"/>
    </row>
    <row r="455" spans="1:13" ht="15.5" x14ac:dyDescent="0.35">
      <c r="A455" s="551">
        <v>6</v>
      </c>
      <c r="B455" s="1021">
        <v>0</v>
      </c>
      <c r="C455" s="1117">
        <v>0</v>
      </c>
      <c r="D455" s="1117">
        <v>27.6</v>
      </c>
      <c r="E455" s="1117">
        <v>5.6</v>
      </c>
      <c r="F455" s="1117"/>
      <c r="G455" s="1021"/>
      <c r="H455" s="1117"/>
      <c r="I455" s="1117"/>
      <c r="J455" s="1021"/>
      <c r="K455" s="1117"/>
      <c r="L455" s="1117"/>
      <c r="M455" s="540"/>
    </row>
    <row r="456" spans="1:13" ht="15.5" x14ac:dyDescent="0.35">
      <c r="A456" s="551">
        <v>7</v>
      </c>
      <c r="B456" s="1021">
        <v>0</v>
      </c>
      <c r="C456" s="1117">
        <v>0</v>
      </c>
      <c r="D456" s="1117">
        <v>0</v>
      </c>
      <c r="E456" s="1117">
        <v>4.8</v>
      </c>
      <c r="F456" s="1117"/>
      <c r="G456" s="1021"/>
      <c r="H456" s="1117"/>
      <c r="I456" s="1117"/>
      <c r="J456" s="1021"/>
      <c r="K456" s="1117"/>
      <c r="L456" s="1117"/>
      <c r="M456" s="540"/>
    </row>
    <row r="457" spans="1:13" ht="15.5" x14ac:dyDescent="0.35">
      <c r="A457" s="551">
        <v>8</v>
      </c>
      <c r="B457" s="1021">
        <v>0</v>
      </c>
      <c r="C457" s="1117">
        <v>0</v>
      </c>
      <c r="D457" s="1117">
        <v>0</v>
      </c>
      <c r="E457" s="1117">
        <v>10.4</v>
      </c>
      <c r="F457" s="1117"/>
      <c r="G457" s="1021"/>
      <c r="H457" s="1117"/>
      <c r="I457" s="1117"/>
      <c r="J457" s="1021"/>
      <c r="K457" s="1117"/>
      <c r="L457" s="1117"/>
      <c r="M457" s="540"/>
    </row>
    <row r="458" spans="1:13" ht="15.5" x14ac:dyDescent="0.35">
      <c r="A458" s="551">
        <v>9</v>
      </c>
      <c r="B458" s="1021">
        <v>0</v>
      </c>
      <c r="C458" s="1117">
        <v>4.2</v>
      </c>
      <c r="D458" s="1117">
        <v>10.4</v>
      </c>
      <c r="E458" s="1117">
        <v>0</v>
      </c>
      <c r="F458" s="1117"/>
      <c r="G458" s="1021"/>
      <c r="H458" s="1117"/>
      <c r="I458" s="1117"/>
      <c r="J458" s="1021"/>
      <c r="K458" s="1117"/>
      <c r="L458" s="1117"/>
      <c r="M458" s="540"/>
    </row>
    <row r="459" spans="1:13" ht="15.5" x14ac:dyDescent="0.35">
      <c r="A459" s="551">
        <v>10</v>
      </c>
      <c r="B459" s="1021">
        <v>0</v>
      </c>
      <c r="C459" s="1117">
        <v>0</v>
      </c>
      <c r="D459" s="1117">
        <v>0</v>
      </c>
      <c r="E459" s="1117">
        <v>0</v>
      </c>
      <c r="F459" s="1117"/>
      <c r="G459" s="1021"/>
      <c r="H459" s="1117"/>
      <c r="I459" s="1117"/>
      <c r="J459" s="1021"/>
      <c r="K459" s="1117"/>
      <c r="L459" s="1117"/>
      <c r="M459" s="540"/>
    </row>
    <row r="460" spans="1:13" ht="15.5" x14ac:dyDescent="0.35">
      <c r="A460" s="551">
        <v>11</v>
      </c>
      <c r="B460" s="1021">
        <v>0</v>
      </c>
      <c r="C460" s="1117">
        <v>0</v>
      </c>
      <c r="D460" s="1117">
        <v>0</v>
      </c>
      <c r="E460" s="1117">
        <v>8.1999999999999993</v>
      </c>
      <c r="F460" s="1117"/>
      <c r="G460" s="1021"/>
      <c r="H460" s="1117"/>
      <c r="I460" s="1117"/>
      <c r="J460" s="1021"/>
      <c r="K460" s="1021"/>
      <c r="L460" s="1117"/>
      <c r="M460" s="540"/>
    </row>
    <row r="461" spans="1:13" ht="15.5" x14ac:dyDescent="0.35">
      <c r="A461" s="551">
        <v>12</v>
      </c>
      <c r="B461" s="1021">
        <v>0</v>
      </c>
      <c r="C461" s="1117">
        <v>0</v>
      </c>
      <c r="D461" s="1117">
        <v>0</v>
      </c>
      <c r="E461" s="1117">
        <v>6.8</v>
      </c>
      <c r="F461" s="1117"/>
      <c r="G461" s="1021"/>
      <c r="H461" s="1117"/>
      <c r="I461" s="1117"/>
      <c r="J461" s="1021"/>
      <c r="K461" s="1021"/>
      <c r="L461" s="1117"/>
      <c r="M461" s="540"/>
    </row>
    <row r="462" spans="1:13" ht="15.5" x14ac:dyDescent="0.35">
      <c r="A462" s="551">
        <v>13</v>
      </c>
      <c r="B462" s="1021">
        <v>0</v>
      </c>
      <c r="C462" s="1117">
        <v>7.2</v>
      </c>
      <c r="D462" s="1117">
        <v>0</v>
      </c>
      <c r="E462" s="1117">
        <v>0</v>
      </c>
      <c r="F462" s="1117"/>
      <c r="G462" s="1021"/>
      <c r="H462" s="1117"/>
      <c r="I462" s="1117"/>
      <c r="J462" s="1021"/>
      <c r="K462" s="1021"/>
      <c r="L462" s="1117"/>
      <c r="M462" s="540"/>
    </row>
    <row r="463" spans="1:13" ht="15.5" x14ac:dyDescent="0.35">
      <c r="A463" s="551">
        <v>14</v>
      </c>
      <c r="B463" s="1021">
        <v>0</v>
      </c>
      <c r="C463" s="1117">
        <v>5.2</v>
      </c>
      <c r="D463" s="1117">
        <v>0</v>
      </c>
      <c r="E463" s="1117">
        <v>0</v>
      </c>
      <c r="F463" s="1117"/>
      <c r="G463" s="1021"/>
      <c r="H463" s="1117"/>
      <c r="I463" s="1117"/>
      <c r="J463" s="1021"/>
      <c r="K463" s="1021"/>
      <c r="L463" s="1117"/>
      <c r="M463" s="540"/>
    </row>
    <row r="464" spans="1:13" ht="15.5" x14ac:dyDescent="0.35">
      <c r="A464" s="551">
        <v>15</v>
      </c>
      <c r="B464" s="1021">
        <v>0</v>
      </c>
      <c r="C464" s="1117">
        <v>0</v>
      </c>
      <c r="D464" s="1117">
        <v>0</v>
      </c>
      <c r="E464" s="1117">
        <v>33.4</v>
      </c>
      <c r="F464" s="1117"/>
      <c r="G464" s="1021"/>
      <c r="H464" s="1117"/>
      <c r="I464" s="1117"/>
      <c r="J464" s="1021"/>
      <c r="K464" s="1021"/>
      <c r="L464" s="1117"/>
      <c r="M464" s="540"/>
    </row>
    <row r="465" spans="1:13" ht="15.5" x14ac:dyDescent="0.35">
      <c r="A465" s="551">
        <v>16</v>
      </c>
      <c r="B465" s="1021">
        <v>0</v>
      </c>
      <c r="C465" s="1117">
        <v>0</v>
      </c>
      <c r="D465" s="1117">
        <v>0</v>
      </c>
      <c r="E465" s="1117">
        <v>0</v>
      </c>
      <c r="F465" s="1117"/>
      <c r="G465" s="1021"/>
      <c r="H465" s="1117"/>
      <c r="I465" s="1117"/>
      <c r="J465" s="1021"/>
      <c r="K465" s="1021"/>
      <c r="L465" s="1117"/>
      <c r="M465" s="540"/>
    </row>
    <row r="466" spans="1:13" ht="15.5" x14ac:dyDescent="0.35">
      <c r="A466" s="551">
        <v>17</v>
      </c>
      <c r="B466" s="1021">
        <v>0</v>
      </c>
      <c r="C466" s="1117">
        <v>0</v>
      </c>
      <c r="D466" s="1117">
        <v>0</v>
      </c>
      <c r="E466" s="1117"/>
      <c r="F466" s="1117"/>
      <c r="G466" s="1021"/>
      <c r="H466" s="1117"/>
      <c r="I466" s="1117"/>
      <c r="J466" s="1021"/>
      <c r="K466" s="1021"/>
      <c r="L466" s="1117"/>
      <c r="M466" s="540"/>
    </row>
    <row r="467" spans="1:13" ht="15.5" x14ac:dyDescent="0.35">
      <c r="A467" s="551">
        <v>18</v>
      </c>
      <c r="B467" s="1021">
        <v>3.2</v>
      </c>
      <c r="C467" s="1117">
        <v>0</v>
      </c>
      <c r="D467" s="1117">
        <v>0</v>
      </c>
      <c r="E467" s="1117"/>
      <c r="F467" s="1117"/>
      <c r="G467" s="1021"/>
      <c r="H467" s="1117"/>
      <c r="I467" s="1117"/>
      <c r="J467" s="1021"/>
      <c r="K467" s="1021"/>
      <c r="L467" s="1117"/>
      <c r="M467" s="540"/>
    </row>
    <row r="468" spans="1:13" ht="15.5" x14ac:dyDescent="0.35">
      <c r="A468" s="551">
        <v>19</v>
      </c>
      <c r="B468" s="1021">
        <v>0</v>
      </c>
      <c r="C468" s="1117">
        <v>1.8</v>
      </c>
      <c r="D468" s="1117">
        <v>4.4000000000000004</v>
      </c>
      <c r="E468" s="1117"/>
      <c r="F468" s="1117"/>
      <c r="G468" s="1121"/>
      <c r="H468" s="1117"/>
      <c r="I468" s="1117"/>
      <c r="J468" s="1021"/>
      <c r="K468" s="1021"/>
      <c r="L468" s="1117"/>
      <c r="M468" s="540"/>
    </row>
    <row r="469" spans="1:13" ht="15.5" x14ac:dyDescent="0.35">
      <c r="A469" s="551">
        <v>20</v>
      </c>
      <c r="B469" s="1021">
        <v>0</v>
      </c>
      <c r="C469" s="1117">
        <v>0</v>
      </c>
      <c r="D469" s="1117">
        <v>0</v>
      </c>
      <c r="E469" s="1117"/>
      <c r="F469" s="1122"/>
      <c r="G469" s="1121"/>
      <c r="H469" s="1117"/>
      <c r="I469" s="1117"/>
      <c r="J469" s="1021"/>
      <c r="K469" s="1021"/>
      <c r="L469" s="1117"/>
      <c r="M469" s="540"/>
    </row>
    <row r="470" spans="1:13" ht="15.5" x14ac:dyDescent="0.35">
      <c r="A470" s="551">
        <v>21</v>
      </c>
      <c r="B470" s="478">
        <v>11.2</v>
      </c>
      <c r="C470" s="1117">
        <v>0</v>
      </c>
      <c r="D470" s="1117">
        <v>0</v>
      </c>
      <c r="E470" s="1117"/>
      <c r="F470" s="1117"/>
      <c r="G470" s="1117"/>
      <c r="H470" s="1117"/>
      <c r="I470" s="1117"/>
      <c r="J470" s="1021"/>
      <c r="K470" s="1021"/>
      <c r="L470" s="1117"/>
      <c r="M470" s="540"/>
    </row>
    <row r="471" spans="1:13" ht="15.5" x14ac:dyDescent="0.35">
      <c r="A471" s="551">
        <v>22</v>
      </c>
      <c r="B471" s="478">
        <v>0</v>
      </c>
      <c r="C471" s="1117">
        <v>0</v>
      </c>
      <c r="D471" s="1117">
        <v>0</v>
      </c>
      <c r="E471" s="1117"/>
      <c r="F471" s="1117"/>
      <c r="G471" s="1117"/>
      <c r="H471" s="1117"/>
      <c r="I471" s="1117"/>
      <c r="J471" s="1021"/>
      <c r="K471" s="1021"/>
      <c r="L471" s="1117"/>
      <c r="M471" s="540"/>
    </row>
    <row r="472" spans="1:13" ht="15.5" x14ac:dyDescent="0.35">
      <c r="A472" s="551">
        <v>23</v>
      </c>
      <c r="B472" s="478">
        <v>3.6</v>
      </c>
      <c r="C472" s="1117">
        <v>0</v>
      </c>
      <c r="D472" s="1117">
        <v>0</v>
      </c>
      <c r="E472" s="1117"/>
      <c r="F472" s="1117"/>
      <c r="G472" s="1117"/>
      <c r="H472" s="1117"/>
      <c r="I472" s="1117"/>
      <c r="J472" s="1021"/>
      <c r="K472" s="1021"/>
      <c r="L472" s="1117"/>
      <c r="M472" s="540"/>
    </row>
    <row r="473" spans="1:13" ht="15.5" x14ac:dyDescent="0.35">
      <c r="A473" s="551">
        <v>24</v>
      </c>
      <c r="B473" s="478">
        <v>0</v>
      </c>
      <c r="C473" s="1117">
        <v>0</v>
      </c>
      <c r="D473" s="1117">
        <v>2.8</v>
      </c>
      <c r="E473" s="1117"/>
      <c r="F473" s="1117"/>
      <c r="G473" s="1117"/>
      <c r="H473" s="1117"/>
      <c r="I473" s="1117"/>
      <c r="J473" s="1021"/>
      <c r="K473" s="1021"/>
      <c r="L473" s="1117"/>
      <c r="M473" s="540"/>
    </row>
    <row r="474" spans="1:13" ht="15.5" x14ac:dyDescent="0.35">
      <c r="A474" s="551">
        <v>25</v>
      </c>
      <c r="B474" s="478">
        <v>16.2</v>
      </c>
      <c r="C474" s="1117">
        <v>0</v>
      </c>
      <c r="D474" s="1117">
        <v>0</v>
      </c>
      <c r="E474" s="1117"/>
      <c r="F474" s="1117"/>
      <c r="G474" s="1117"/>
      <c r="H474" s="1117"/>
      <c r="I474" s="1117"/>
      <c r="J474" s="1021"/>
      <c r="K474" s="1021"/>
      <c r="L474" s="1117"/>
      <c r="M474" s="540"/>
    </row>
    <row r="475" spans="1:13" ht="15.5" x14ac:dyDescent="0.35">
      <c r="A475" s="551">
        <v>26</v>
      </c>
      <c r="B475" s="478">
        <v>0</v>
      </c>
      <c r="C475" s="1117">
        <v>2.8</v>
      </c>
      <c r="D475" s="1117">
        <v>8.8000000000000007</v>
      </c>
      <c r="E475" s="1117"/>
      <c r="F475" s="552"/>
      <c r="G475" s="552"/>
      <c r="H475" s="1114"/>
      <c r="I475" s="1114"/>
      <c r="J475" s="1021"/>
      <c r="K475" s="1021"/>
      <c r="L475" s="1117"/>
      <c r="M475" s="540"/>
    </row>
    <row r="476" spans="1:13" ht="15.5" x14ac:dyDescent="0.35">
      <c r="A476" s="551">
        <v>27</v>
      </c>
      <c r="B476" s="478">
        <v>1.5</v>
      </c>
      <c r="C476" s="1117">
        <v>29.2</v>
      </c>
      <c r="D476" s="1021">
        <v>12.6</v>
      </c>
      <c r="E476" s="1021"/>
      <c r="F476" s="1117"/>
      <c r="G476" s="1117"/>
      <c r="H476" s="1117"/>
      <c r="I476" s="1117"/>
      <c r="J476" s="1021"/>
      <c r="K476" s="1021"/>
      <c r="L476" s="1117"/>
      <c r="M476" s="540"/>
    </row>
    <row r="477" spans="1:13" ht="15.5" x14ac:dyDescent="0.35">
      <c r="A477" s="551">
        <v>28</v>
      </c>
      <c r="B477" s="478">
        <v>0</v>
      </c>
      <c r="C477" s="1117">
        <v>2.8</v>
      </c>
      <c r="D477" s="1120">
        <v>36.6</v>
      </c>
      <c r="E477" s="1120"/>
      <c r="F477" s="1117"/>
      <c r="G477" s="1117"/>
      <c r="H477" s="1117"/>
      <c r="I477" s="1117"/>
      <c r="J477" s="1021"/>
      <c r="K477" s="1120"/>
      <c r="L477" s="1117"/>
      <c r="M477" s="540"/>
    </row>
    <row r="478" spans="1:13" ht="15.5" x14ac:dyDescent="0.35">
      <c r="A478" s="551">
        <v>29</v>
      </c>
      <c r="B478" s="478">
        <v>4.8</v>
      </c>
      <c r="C478" s="1021">
        <v>0</v>
      </c>
      <c r="D478" s="1117">
        <v>0</v>
      </c>
      <c r="E478" s="1120"/>
      <c r="F478" s="1117"/>
      <c r="G478" s="1117"/>
      <c r="H478" s="1117"/>
      <c r="I478" s="1117"/>
      <c r="J478" s="1021"/>
      <c r="K478" s="1120"/>
      <c r="L478" s="1117"/>
      <c r="M478" s="540"/>
    </row>
    <row r="479" spans="1:13" ht="15.5" x14ac:dyDescent="0.35">
      <c r="A479" s="551">
        <v>30</v>
      </c>
      <c r="B479" s="478">
        <v>8.4</v>
      </c>
      <c r="C479" s="552"/>
      <c r="D479" s="552">
        <v>0</v>
      </c>
      <c r="E479" s="1120"/>
      <c r="F479" s="1117"/>
      <c r="G479" s="1117"/>
      <c r="H479" s="1117"/>
      <c r="I479" s="1117"/>
      <c r="J479" s="552"/>
      <c r="K479" s="552"/>
      <c r="L479" s="1117"/>
      <c r="M479" s="540"/>
    </row>
    <row r="480" spans="1:13" ht="15.5" x14ac:dyDescent="0.35">
      <c r="A480" s="551">
        <v>31</v>
      </c>
      <c r="B480" s="478">
        <v>46.6</v>
      </c>
      <c r="C480" s="552"/>
      <c r="D480" s="552">
        <v>0</v>
      </c>
      <c r="E480" s="552"/>
      <c r="F480" s="478"/>
      <c r="G480" s="1049"/>
      <c r="H480" s="1117"/>
      <c r="I480" s="478"/>
      <c r="J480" s="1060"/>
      <c r="K480" s="552"/>
      <c r="L480" s="552"/>
      <c r="M480" s="540"/>
    </row>
    <row r="481" spans="2:4" x14ac:dyDescent="0.35">
      <c r="B481" s="539">
        <f>SUM(B450:B480)</f>
        <v>107.2</v>
      </c>
      <c r="C481" s="539">
        <f t="shared" ref="C481:D481" si="15">SUM(C450:C480)</f>
        <v>62.599999999999994</v>
      </c>
      <c r="D481" s="539">
        <f t="shared" si="15"/>
        <v>118.6</v>
      </c>
    </row>
  </sheetData>
  <mergeCells count="25">
    <mergeCell ref="M300:M301"/>
    <mergeCell ref="A301:A303"/>
    <mergeCell ref="A338:A339"/>
    <mergeCell ref="A376:A377"/>
    <mergeCell ref="J300:J301"/>
    <mergeCell ref="K300:K301"/>
    <mergeCell ref="G300:G301"/>
    <mergeCell ref="H300:H301"/>
    <mergeCell ref="I300:I301"/>
    <mergeCell ref="E300:E301"/>
    <mergeCell ref="L300:L301"/>
    <mergeCell ref="B300:B301"/>
    <mergeCell ref="C300:C301"/>
    <mergeCell ref="D300:D301"/>
    <mergeCell ref="A412:A413"/>
    <mergeCell ref="F300:F301"/>
    <mergeCell ref="A448:A449"/>
    <mergeCell ref="A188:A189"/>
    <mergeCell ref="A4:A5"/>
    <mergeCell ref="A39:A40"/>
    <mergeCell ref="A76:A77"/>
    <mergeCell ref="A113:A114"/>
    <mergeCell ref="A150:A151"/>
    <mergeCell ref="A225:A226"/>
    <mergeCell ref="A263:A26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71"/>
  <sheetViews>
    <sheetView topLeftCell="A40" workbookViewId="0">
      <selection activeCell="Q20" sqref="Q20"/>
    </sheetView>
  </sheetViews>
  <sheetFormatPr defaultRowHeight="14.5" x14ac:dyDescent="0.35"/>
  <cols>
    <col min="2" max="2" width="10.54296875" bestFit="1" customWidth="1"/>
  </cols>
  <sheetData>
    <row r="1" spans="1:13" x14ac:dyDescent="0.35">
      <c r="A1" s="1656" t="s">
        <v>525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</row>
    <row r="2" spans="1:13" x14ac:dyDescent="0.35">
      <c r="A2" s="1657" t="s">
        <v>526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</row>
    <row r="3" spans="1:13" ht="17" x14ac:dyDescent="0.35">
      <c r="A3" s="1123" t="s">
        <v>527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</row>
    <row r="4" spans="1:13" ht="17" x14ac:dyDescent="0.35">
      <c r="A4" s="1123" t="s">
        <v>528</v>
      </c>
      <c r="B4" s="1124"/>
      <c r="C4" s="1124"/>
      <c r="D4" s="1124"/>
      <c r="E4" s="1124"/>
      <c r="F4" s="1124"/>
      <c r="G4" s="1124"/>
      <c r="H4" s="1124"/>
      <c r="I4" s="1124"/>
      <c r="J4" s="1124"/>
      <c r="K4" s="1124"/>
      <c r="L4" s="1124"/>
      <c r="M4" s="1124"/>
    </row>
    <row r="5" spans="1:13" x14ac:dyDescent="0.35">
      <c r="A5" s="1123" t="s">
        <v>529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</row>
    <row r="6" spans="1:13" x14ac:dyDescent="0.35">
      <c r="A6" s="1658" t="s">
        <v>530</v>
      </c>
      <c r="B6" s="1658"/>
      <c r="C6" s="1658"/>
      <c r="D6" s="1658"/>
      <c r="E6" s="1658"/>
      <c r="F6" s="1658"/>
      <c r="G6" s="1658"/>
      <c r="H6" s="1658"/>
      <c r="I6" s="1658"/>
      <c r="J6" s="1658"/>
      <c r="K6" s="1658"/>
      <c r="L6" s="1658"/>
      <c r="M6" s="1658"/>
    </row>
    <row r="7" spans="1:13" x14ac:dyDescent="0.35">
      <c r="A7" s="1125" t="s">
        <v>531</v>
      </c>
      <c r="B7" s="958" t="s">
        <v>168</v>
      </c>
      <c r="C7" s="580" t="s">
        <v>169</v>
      </c>
      <c r="D7" s="580" t="s">
        <v>170</v>
      </c>
      <c r="E7" s="580" t="s">
        <v>171</v>
      </c>
      <c r="F7" s="580" t="s">
        <v>172</v>
      </c>
      <c r="G7" s="580" t="s">
        <v>173</v>
      </c>
      <c r="H7" s="580" t="s">
        <v>174</v>
      </c>
      <c r="I7" s="550" t="s">
        <v>175</v>
      </c>
      <c r="J7" s="580" t="s">
        <v>176</v>
      </c>
      <c r="K7" s="580" t="s">
        <v>177</v>
      </c>
      <c r="L7" s="580" t="s">
        <v>178</v>
      </c>
      <c r="M7" s="580" t="s">
        <v>179</v>
      </c>
    </row>
    <row r="8" spans="1:13" x14ac:dyDescent="0.35">
      <c r="A8" s="961">
        <v>2012</v>
      </c>
      <c r="B8" s="958"/>
      <c r="C8" s="580"/>
      <c r="D8" s="580"/>
      <c r="E8" s="580"/>
      <c r="F8" s="580"/>
      <c r="G8" s="305">
        <v>37.4</v>
      </c>
      <c r="H8" s="1126">
        <v>198.1</v>
      </c>
      <c r="I8" s="1127">
        <v>82</v>
      </c>
      <c r="J8" s="1127">
        <v>156</v>
      </c>
      <c r="K8" s="1126">
        <v>82.5</v>
      </c>
      <c r="L8" s="1126">
        <v>98.8</v>
      </c>
      <c r="M8" s="1127">
        <v>63.6</v>
      </c>
    </row>
    <row r="9" spans="1:13" x14ac:dyDescent="0.35">
      <c r="A9" s="1128">
        <v>2013</v>
      </c>
      <c r="B9" s="368">
        <v>48.7</v>
      </c>
      <c r="C9" s="368">
        <v>33.700000000000003</v>
      </c>
      <c r="D9" s="368">
        <v>93.6</v>
      </c>
      <c r="E9" s="368">
        <v>263.8</v>
      </c>
      <c r="F9" s="368">
        <v>41.5</v>
      </c>
      <c r="G9" s="368">
        <v>63.7</v>
      </c>
      <c r="H9" s="368">
        <v>53.699999999999996</v>
      </c>
      <c r="I9" s="368">
        <v>31.799999999999997</v>
      </c>
      <c r="J9" s="368">
        <v>170.1</v>
      </c>
      <c r="K9" s="368">
        <v>68.7</v>
      </c>
      <c r="L9" s="368">
        <v>120.6</v>
      </c>
      <c r="M9" s="368">
        <v>0</v>
      </c>
    </row>
    <row r="10" spans="1:13" x14ac:dyDescent="0.35">
      <c r="A10" s="1128">
        <v>2014</v>
      </c>
      <c r="B10" s="1127">
        <v>0</v>
      </c>
      <c r="C10" s="368">
        <v>4</v>
      </c>
      <c r="D10" s="1126">
        <v>131.30000000000001</v>
      </c>
      <c r="E10" s="1126">
        <v>137.1</v>
      </c>
      <c r="F10" s="1126">
        <v>173</v>
      </c>
      <c r="G10" s="365">
        <v>36.9</v>
      </c>
      <c r="H10" s="1126">
        <v>58.2</v>
      </c>
      <c r="I10" s="1126">
        <v>75.2</v>
      </c>
      <c r="J10" s="1126">
        <v>45.6</v>
      </c>
      <c r="K10" s="1126">
        <v>107.8</v>
      </c>
      <c r="L10" s="1126">
        <v>44.2</v>
      </c>
      <c r="M10" s="1126">
        <v>7.9</v>
      </c>
    </row>
    <row r="11" spans="1:13" x14ac:dyDescent="0.35">
      <c r="A11" s="1128">
        <v>2015</v>
      </c>
      <c r="B11" s="1127">
        <v>0</v>
      </c>
      <c r="C11" s="365">
        <v>3.1</v>
      </c>
      <c r="D11" s="1126">
        <v>56</v>
      </c>
      <c r="E11" s="1126">
        <v>211.1</v>
      </c>
      <c r="F11" s="1126">
        <v>149.1</v>
      </c>
      <c r="G11" s="368">
        <v>46.9</v>
      </c>
      <c r="H11" s="1126">
        <v>60.4</v>
      </c>
      <c r="I11" s="1126">
        <v>43.4</v>
      </c>
      <c r="J11" s="1126">
        <v>41.4</v>
      </c>
      <c r="K11" s="1126">
        <v>170.1</v>
      </c>
      <c r="L11" s="1126">
        <v>174.6</v>
      </c>
      <c r="M11" s="1126">
        <v>54.3</v>
      </c>
    </row>
    <row r="12" spans="1:13" x14ac:dyDescent="0.35">
      <c r="A12" s="1128">
        <v>2016</v>
      </c>
      <c r="B12" s="203">
        <v>18.3</v>
      </c>
      <c r="C12" s="203">
        <v>11.4</v>
      </c>
      <c r="D12" s="203">
        <v>73.2</v>
      </c>
      <c r="E12" s="203">
        <v>350.90000000000003</v>
      </c>
      <c r="F12" s="203">
        <v>122.1</v>
      </c>
      <c r="G12" s="203">
        <v>9.9</v>
      </c>
      <c r="H12" s="1004">
        <v>48.4</v>
      </c>
      <c r="I12" s="1129">
        <v>41.099999999999994</v>
      </c>
      <c r="J12" s="1129">
        <v>15.5</v>
      </c>
      <c r="K12" s="203">
        <v>22</v>
      </c>
      <c r="L12" s="203">
        <v>33.9</v>
      </c>
      <c r="M12" s="203">
        <v>16.2</v>
      </c>
    </row>
    <row r="13" spans="1:13" x14ac:dyDescent="0.35">
      <c r="A13" s="1128">
        <v>2017</v>
      </c>
      <c r="B13" s="1004">
        <v>0</v>
      </c>
      <c r="C13" s="365">
        <v>0</v>
      </c>
      <c r="D13" s="365">
        <v>123.6</v>
      </c>
      <c r="E13" s="365">
        <v>318.5</v>
      </c>
      <c r="F13" s="365">
        <v>99.1</v>
      </c>
      <c r="G13" s="958">
        <v>44.2</v>
      </c>
      <c r="H13" s="1126">
        <v>71.3</v>
      </c>
      <c r="I13" s="1130">
        <v>37.799999999999997</v>
      </c>
      <c r="J13" s="1130">
        <v>120.6</v>
      </c>
      <c r="K13" s="1130">
        <v>115.10000000000002</v>
      </c>
      <c r="L13" s="1130">
        <v>76.7</v>
      </c>
      <c r="M13" s="1131">
        <v>0</v>
      </c>
    </row>
    <row r="14" spans="1:13" x14ac:dyDescent="0.35">
      <c r="A14" s="1128">
        <v>2018</v>
      </c>
      <c r="B14" s="203">
        <v>0</v>
      </c>
      <c r="C14" s="1132">
        <v>58.3</v>
      </c>
      <c r="D14" s="1132">
        <v>88.6</v>
      </c>
      <c r="E14" s="1132">
        <v>225.3</v>
      </c>
      <c r="F14" s="1132">
        <v>168.2</v>
      </c>
      <c r="G14" s="1132">
        <v>200.6</v>
      </c>
      <c r="H14" s="1132">
        <v>4</v>
      </c>
      <c r="I14" s="1132">
        <v>44.6</v>
      </c>
      <c r="J14" s="1132">
        <v>54.4</v>
      </c>
      <c r="K14" s="1132">
        <v>27.3</v>
      </c>
      <c r="L14" s="1132">
        <v>48.1</v>
      </c>
      <c r="M14" s="1132">
        <v>82.199999999999989</v>
      </c>
    </row>
    <row r="15" spans="1:13" x14ac:dyDescent="0.35">
      <c r="A15" s="1128">
        <v>2019</v>
      </c>
      <c r="B15" s="203">
        <v>0</v>
      </c>
      <c r="C15" s="1127">
        <v>14</v>
      </c>
      <c r="D15" s="1133">
        <v>43</v>
      </c>
      <c r="E15" s="1134">
        <v>97.2</v>
      </c>
      <c r="F15" s="1135">
        <v>237.2</v>
      </c>
      <c r="G15" s="365">
        <v>62.3</v>
      </c>
      <c r="H15" s="1133">
        <v>140.69999999999999</v>
      </c>
      <c r="I15" s="1133">
        <v>37.099999999999994</v>
      </c>
      <c r="J15" s="1133">
        <v>11.2</v>
      </c>
      <c r="K15" s="1135">
        <v>278.79999999999995</v>
      </c>
      <c r="L15" s="1135">
        <v>123.19999999999999</v>
      </c>
      <c r="M15" s="1133">
        <v>157.19999999999999</v>
      </c>
    </row>
    <row r="16" spans="1:13" x14ac:dyDescent="0.35">
      <c r="A16" s="365">
        <v>2020</v>
      </c>
      <c r="B16" s="365">
        <v>34.5</v>
      </c>
      <c r="C16" s="1133">
        <v>83.7</v>
      </c>
      <c r="D16" s="1133">
        <v>131.9</v>
      </c>
      <c r="E16" s="1133">
        <v>320.29999999999995</v>
      </c>
      <c r="F16" s="1133">
        <v>47.8</v>
      </c>
      <c r="G16" s="365">
        <v>181.2</v>
      </c>
      <c r="H16" s="399">
        <v>34.1</v>
      </c>
      <c r="I16" s="399">
        <v>59.5</v>
      </c>
      <c r="J16" s="1133">
        <v>122.6</v>
      </c>
      <c r="K16" s="399">
        <v>127.2</v>
      </c>
      <c r="L16" s="1133">
        <v>93.6</v>
      </c>
      <c r="M16" s="1133">
        <v>50.4</v>
      </c>
    </row>
    <row r="17" spans="1:13" x14ac:dyDescent="0.35">
      <c r="A17" s="365">
        <v>2021</v>
      </c>
      <c r="B17" s="1133">
        <v>0</v>
      </c>
      <c r="C17" s="1133">
        <v>0</v>
      </c>
      <c r="D17" s="1133">
        <v>55.6</v>
      </c>
      <c r="E17" s="203">
        <v>252.2</v>
      </c>
      <c r="F17" s="1133">
        <v>203.8</v>
      </c>
      <c r="G17" s="1133">
        <v>13.9</v>
      </c>
      <c r="H17" s="1133">
        <v>75.2</v>
      </c>
      <c r="I17" s="1133">
        <v>46</v>
      </c>
      <c r="J17" s="1133">
        <v>74.2</v>
      </c>
      <c r="K17" s="1133">
        <v>26</v>
      </c>
      <c r="L17" s="1133">
        <v>7.3</v>
      </c>
      <c r="M17" s="1133">
        <v>35.4</v>
      </c>
    </row>
    <row r="18" spans="1:13" x14ac:dyDescent="0.35">
      <c r="A18" s="365">
        <v>2022</v>
      </c>
      <c r="B18" s="1133">
        <v>19.899999999999999</v>
      </c>
      <c r="C18" s="1133">
        <v>93.399999999999991</v>
      </c>
      <c r="D18" s="395">
        <v>74.5</v>
      </c>
      <c r="E18" s="203">
        <v>192.7</v>
      </c>
      <c r="F18" s="365">
        <v>62.5</v>
      </c>
      <c r="G18" s="395">
        <v>15.5</v>
      </c>
      <c r="H18" s="1133">
        <v>17.100000000000001</v>
      </c>
      <c r="I18" s="1133">
        <v>46.5</v>
      </c>
      <c r="J18" s="1133">
        <v>36.799999999999997</v>
      </c>
      <c r="K18" s="1133">
        <v>81.599999999999994</v>
      </c>
      <c r="L18" s="1133">
        <v>82.6</v>
      </c>
      <c r="M18" s="169">
        <v>48.100000000000009</v>
      </c>
    </row>
    <row r="19" spans="1:13" x14ac:dyDescent="0.35">
      <c r="A19" s="365">
        <v>2023</v>
      </c>
      <c r="B19" s="1133">
        <v>12.7</v>
      </c>
      <c r="C19" s="1133">
        <v>12.2</v>
      </c>
      <c r="D19" s="395">
        <v>129.19999999999999</v>
      </c>
      <c r="E19" s="203">
        <v>264</v>
      </c>
      <c r="F19" s="365">
        <f>'[6]Kuraz Monthaly Metro Report '!$O$5715</f>
        <v>147.60000000000002</v>
      </c>
      <c r="G19" s="395">
        <f>'[6]Kuraz Monthaly Metro Report '!$O$5757</f>
        <v>70.155000000000015</v>
      </c>
      <c r="H19" s="1133">
        <v>15.4</v>
      </c>
      <c r="I19" s="1133">
        <v>24.4</v>
      </c>
      <c r="J19" s="1133">
        <v>108.02</v>
      </c>
      <c r="K19" s="1133">
        <v>266.7</v>
      </c>
      <c r="L19" s="1133">
        <v>240.80000000000004</v>
      </c>
      <c r="M19" s="306">
        <v>22.9</v>
      </c>
    </row>
    <row r="20" spans="1:13" x14ac:dyDescent="0.35">
      <c r="A20" s="365">
        <v>2024</v>
      </c>
      <c r="B20" s="1133">
        <v>107.2</v>
      </c>
      <c r="C20" s="1133">
        <v>62.599999999999994</v>
      </c>
      <c r="D20" s="395">
        <v>118.6</v>
      </c>
      <c r="E20" s="203"/>
      <c r="F20" s="365"/>
      <c r="G20" s="395"/>
      <c r="H20" s="1133"/>
      <c r="I20" s="1133"/>
      <c r="J20" s="1133"/>
      <c r="K20" s="1133"/>
      <c r="L20" s="1133"/>
      <c r="M20" s="306"/>
    </row>
    <row r="21" spans="1:13" ht="16.5" x14ac:dyDescent="0.35">
      <c r="A21" s="1655" t="s">
        <v>532</v>
      </c>
      <c r="B21" s="1655"/>
      <c r="C21" s="1655"/>
      <c r="D21" s="1655"/>
      <c r="E21" s="1655"/>
      <c r="F21" s="1655"/>
      <c r="G21" s="1655"/>
      <c r="H21" s="1655"/>
      <c r="I21" s="1655"/>
      <c r="J21" s="1655"/>
      <c r="K21" s="1655"/>
      <c r="L21" s="1655"/>
      <c r="M21" s="1655"/>
    </row>
    <row r="22" spans="1:13" x14ac:dyDescent="0.35">
      <c r="A22" s="1125" t="s">
        <v>531</v>
      </c>
      <c r="B22" s="958" t="s">
        <v>168</v>
      </c>
      <c r="C22" s="580" t="s">
        <v>169</v>
      </c>
      <c r="D22" s="580" t="s">
        <v>170</v>
      </c>
      <c r="E22" s="580" t="s">
        <v>171</v>
      </c>
      <c r="F22" s="580" t="s">
        <v>172</v>
      </c>
      <c r="G22" s="580" t="s">
        <v>173</v>
      </c>
      <c r="H22" s="580" t="s">
        <v>174</v>
      </c>
      <c r="I22" s="550" t="s">
        <v>175</v>
      </c>
      <c r="J22" s="580" t="s">
        <v>176</v>
      </c>
      <c r="K22" s="580" t="s">
        <v>177</v>
      </c>
      <c r="L22" s="580" t="s">
        <v>178</v>
      </c>
      <c r="M22" s="580" t="s">
        <v>179</v>
      </c>
    </row>
    <row r="23" spans="1:13" x14ac:dyDescent="0.35">
      <c r="A23" s="1128">
        <v>2013</v>
      </c>
      <c r="B23" s="1004">
        <v>17.940000000000001</v>
      </c>
      <c r="C23" s="1136">
        <v>19.3</v>
      </c>
      <c r="D23" s="1137">
        <v>21.61</v>
      </c>
      <c r="E23" s="1137">
        <v>20.68</v>
      </c>
      <c r="F23" s="1137">
        <v>20.78</v>
      </c>
      <c r="G23" s="1137">
        <v>20.59</v>
      </c>
      <c r="H23" s="1137">
        <v>20.45</v>
      </c>
      <c r="I23" s="1137">
        <v>20.75</v>
      </c>
      <c r="J23" s="1137">
        <v>20.97</v>
      </c>
      <c r="K23" s="1137">
        <v>20.84</v>
      </c>
      <c r="L23" s="1137">
        <v>20.36</v>
      </c>
      <c r="M23" s="1137">
        <v>18.27</v>
      </c>
    </row>
    <row r="24" spans="1:13" x14ac:dyDescent="0.35">
      <c r="A24" s="1128">
        <v>2014</v>
      </c>
      <c r="B24" s="1004">
        <v>22.29</v>
      </c>
      <c r="C24" s="1138">
        <v>21.72</v>
      </c>
      <c r="D24" s="1137">
        <v>22.11</v>
      </c>
      <c r="E24" s="1137">
        <v>25.13</v>
      </c>
      <c r="F24" s="1137">
        <v>21.43</v>
      </c>
      <c r="G24" s="1137">
        <v>25.92</v>
      </c>
      <c r="H24" s="1139" t="s">
        <v>164</v>
      </c>
      <c r="I24" s="1137">
        <v>26.88</v>
      </c>
      <c r="J24" s="1137">
        <v>26.39</v>
      </c>
      <c r="K24" s="1137">
        <v>26.4</v>
      </c>
      <c r="L24" s="1140">
        <v>25.9</v>
      </c>
      <c r="M24" s="1137">
        <v>27.8</v>
      </c>
    </row>
    <row r="25" spans="1:13" x14ac:dyDescent="0.35">
      <c r="A25" s="1128">
        <v>2015</v>
      </c>
      <c r="B25" s="1004">
        <v>27.82</v>
      </c>
      <c r="C25" s="1138">
        <v>24.1</v>
      </c>
      <c r="D25" s="1139" t="s">
        <v>164</v>
      </c>
      <c r="E25" s="1139" t="s">
        <v>164</v>
      </c>
      <c r="F25" s="1139" t="s">
        <v>164</v>
      </c>
      <c r="G25" s="1139" t="s">
        <v>164</v>
      </c>
      <c r="H25" s="1139" t="s">
        <v>164</v>
      </c>
      <c r="I25" s="1139" t="s">
        <v>164</v>
      </c>
      <c r="J25" s="1139" t="s">
        <v>164</v>
      </c>
      <c r="K25" s="1139" t="s">
        <v>164</v>
      </c>
      <c r="L25" s="1139" t="s">
        <v>164</v>
      </c>
      <c r="M25" s="1137">
        <v>22.21</v>
      </c>
    </row>
    <row r="26" spans="1:13" x14ac:dyDescent="0.35">
      <c r="A26" s="1128">
        <v>2016</v>
      </c>
      <c r="B26" s="203">
        <v>22.08</v>
      </c>
      <c r="C26" s="1138">
        <v>23.58</v>
      </c>
      <c r="D26" s="1139" t="s">
        <v>164</v>
      </c>
      <c r="E26" s="1139" t="s">
        <v>164</v>
      </c>
      <c r="F26" s="1139" t="s">
        <v>164</v>
      </c>
      <c r="G26" s="1139" t="s">
        <v>164</v>
      </c>
      <c r="H26" s="1139" t="s">
        <v>164</v>
      </c>
      <c r="I26" s="1139" t="s">
        <v>164</v>
      </c>
      <c r="J26" s="1139" t="s">
        <v>164</v>
      </c>
      <c r="K26" s="1139" t="s">
        <v>164</v>
      </c>
      <c r="L26" s="1139" t="s">
        <v>164</v>
      </c>
      <c r="M26" s="1137">
        <v>26.73</v>
      </c>
    </row>
    <row r="27" spans="1:13" x14ac:dyDescent="0.35">
      <c r="A27" s="1128">
        <v>2017</v>
      </c>
      <c r="B27" s="1004">
        <v>26.6</v>
      </c>
      <c r="C27" s="1138">
        <v>23.68</v>
      </c>
      <c r="D27" s="1139" t="s">
        <v>164</v>
      </c>
      <c r="E27" s="1139" t="s">
        <v>164</v>
      </c>
      <c r="F27" s="1139" t="s">
        <v>164</v>
      </c>
      <c r="G27" s="1139" t="s">
        <v>164</v>
      </c>
      <c r="H27" s="1139" t="s">
        <v>164</v>
      </c>
      <c r="I27" s="1139" t="s">
        <v>164</v>
      </c>
      <c r="J27" s="1139" t="s">
        <v>164</v>
      </c>
      <c r="K27" s="1139" t="s">
        <v>164</v>
      </c>
      <c r="L27" s="1139" t="s">
        <v>164</v>
      </c>
      <c r="M27" s="1138">
        <v>24.2</v>
      </c>
    </row>
    <row r="28" spans="1:13" x14ac:dyDescent="0.35">
      <c r="A28" s="1128">
        <v>2018</v>
      </c>
      <c r="B28" s="203">
        <v>21.2</v>
      </c>
      <c r="C28" s="1138">
        <v>21.8</v>
      </c>
      <c r="D28" s="1138">
        <v>21.7</v>
      </c>
      <c r="E28" s="1141">
        <v>21.26</v>
      </c>
      <c r="F28" s="1142">
        <v>22.2</v>
      </c>
      <c r="G28" s="1142">
        <v>21.2</v>
      </c>
      <c r="H28" s="1141">
        <v>21.2</v>
      </c>
      <c r="I28" s="1138">
        <v>21.4</v>
      </c>
      <c r="J28" s="1138">
        <v>21.6</v>
      </c>
      <c r="K28" s="1143">
        <v>21.42</v>
      </c>
      <c r="L28" s="1144">
        <v>21</v>
      </c>
      <c r="M28" s="1136">
        <f>'[9]WATHER CONDTION'!$C$42</f>
        <v>20.293333333333333</v>
      </c>
    </row>
    <row r="29" spans="1:13" x14ac:dyDescent="0.35">
      <c r="A29" s="1128">
        <v>2019</v>
      </c>
      <c r="B29" s="1135">
        <v>19.470967741935482</v>
      </c>
      <c r="C29" s="1135">
        <v>22.25</v>
      </c>
      <c r="D29" s="1133">
        <v>22.870967741935484</v>
      </c>
      <c r="E29" s="1133">
        <v>22.7</v>
      </c>
      <c r="F29" s="1133">
        <v>21.961290322580652</v>
      </c>
      <c r="G29" s="1133">
        <v>22.06666666666667</v>
      </c>
      <c r="H29" s="1133">
        <v>21.374193548387094</v>
      </c>
      <c r="I29" s="1133">
        <v>21.761290322580649</v>
      </c>
      <c r="J29" s="1133">
        <v>21.706666666666671</v>
      </c>
      <c r="K29" s="1133">
        <v>21.135483870967743</v>
      </c>
      <c r="L29" s="1144">
        <v>20.293333333333333</v>
      </c>
      <c r="M29" s="1136">
        <v>20.293333333333333</v>
      </c>
    </row>
    <row r="30" spans="1:13" x14ac:dyDescent="0.35">
      <c r="A30" s="1128">
        <v>2020</v>
      </c>
      <c r="B30" s="1133">
        <v>19.122580645161293</v>
      </c>
      <c r="C30" s="1133">
        <v>19.993103448275864</v>
      </c>
      <c r="D30" s="1133">
        <v>20.877419354838711</v>
      </c>
      <c r="E30" s="1133">
        <v>20.199999999999996</v>
      </c>
      <c r="F30" s="1133">
        <v>21.032258064516128</v>
      </c>
      <c r="G30" s="1133">
        <v>20.193333333333332</v>
      </c>
      <c r="H30" s="1133">
        <v>20.3</v>
      </c>
      <c r="I30" s="1133">
        <v>20.038709677419359</v>
      </c>
      <c r="J30" s="1133">
        <v>20.626666666666665</v>
      </c>
      <c r="K30" s="1133">
        <v>21.264516129032263</v>
      </c>
      <c r="L30" s="1133">
        <v>18.940666666666665</v>
      </c>
      <c r="M30" s="1133">
        <v>17.851612903225806</v>
      </c>
    </row>
    <row r="31" spans="1:13" x14ac:dyDescent="0.35">
      <c r="A31" s="1128">
        <v>2021</v>
      </c>
      <c r="B31" s="1133">
        <v>18.86451612903226</v>
      </c>
      <c r="C31" s="1133">
        <v>21.028571428571428</v>
      </c>
      <c r="D31" s="1133">
        <v>21.980645161290319</v>
      </c>
      <c r="E31" s="203">
        <v>20.84</v>
      </c>
      <c r="F31" s="1133">
        <v>21.277419354838713</v>
      </c>
      <c r="G31" s="1133">
        <v>20.76</v>
      </c>
      <c r="H31" s="1133">
        <v>21.296774193548391</v>
      </c>
      <c r="I31" s="1133">
        <v>20.864516129032253</v>
      </c>
      <c r="J31" s="1133">
        <v>21.815666666666665</v>
      </c>
      <c r="K31" s="1133">
        <v>21.47</v>
      </c>
      <c r="L31" s="1133">
        <v>21.415333333333333</v>
      </c>
      <c r="M31" s="1133">
        <v>21.907741935483873</v>
      </c>
    </row>
    <row r="32" spans="1:13" x14ac:dyDescent="0.35">
      <c r="A32" s="1145">
        <v>2022</v>
      </c>
      <c r="B32" s="368">
        <v>20.567741935483873</v>
      </c>
      <c r="C32" s="305">
        <v>22.181571428571431</v>
      </c>
      <c r="D32" s="373">
        <v>22.664516129032254</v>
      </c>
      <c r="E32" s="413">
        <f>'[6]Kuraz Monthaly Metro Report '!$E$5147</f>
        <v>38.413333333333334</v>
      </c>
      <c r="F32" s="305">
        <v>21.870967741935484</v>
      </c>
      <c r="G32" s="305">
        <v>20.860000000000003</v>
      </c>
      <c r="H32" s="368">
        <v>21.916129032258066</v>
      </c>
      <c r="I32" s="305">
        <f>'[8]Kuraz Menthealy Metro Report '!$F$44</f>
        <v>21.980645161290322</v>
      </c>
      <c r="J32" s="305">
        <v>21.046666666666667</v>
      </c>
      <c r="K32" s="305">
        <f>'[6]Kuraz Monthaly Metro Report '!$F$5415</f>
        <v>21.948387096774194</v>
      </c>
      <c r="L32" s="305">
        <v>21.522499999999997</v>
      </c>
      <c r="M32" s="368">
        <v>20.819354838709678</v>
      </c>
    </row>
    <row r="33" spans="1:13" x14ac:dyDescent="0.35">
      <c r="A33" s="1145">
        <v>2023</v>
      </c>
      <c r="B33" s="305">
        <f>'[6]Kuraz Monthaly Metro Report '!$F$5546</f>
        <v>20.43870967741935</v>
      </c>
      <c r="C33" s="1132">
        <f>'[6]2012-2022 year avre'!$H$214</f>
        <v>20.957142857142856</v>
      </c>
      <c r="D33" s="305">
        <v>22.48</v>
      </c>
      <c r="E33" s="413">
        <f>'[6]Kuraz Monthaly Metro Report '!$F$5673</f>
        <v>21.466666666666661</v>
      </c>
      <c r="F33" s="413">
        <f>'[6]Kuraz Monthaly Metro Report '!$F$5716</f>
        <v>21.729032258064517</v>
      </c>
      <c r="G33" s="413">
        <f>'[6]Kuraz Monthaly Metro Report '!$F$5758</f>
        <v>22.103333333333335</v>
      </c>
      <c r="H33" s="442">
        <v>21.812903225806455</v>
      </c>
      <c r="I33" s="413">
        <f>'[6]Kuraz Monthaly Metro Report '!$F$5847</f>
        <v>21.664516129032254</v>
      </c>
      <c r="J33" s="400">
        <f>'[6]Kuraz Monthaly Metro Report '!$F$5889</f>
        <v>22.993333333333332</v>
      </c>
      <c r="K33" s="413">
        <v>21.941935483870971</v>
      </c>
      <c r="L33" s="413">
        <v>22.02</v>
      </c>
      <c r="M33" s="413">
        <v>21.277161290322578</v>
      </c>
    </row>
    <row r="34" spans="1:13" x14ac:dyDescent="0.35">
      <c r="A34" s="1159">
        <v>2024</v>
      </c>
      <c r="B34" s="400">
        <v>21.458064516129035</v>
      </c>
      <c r="C34" s="400">
        <v>22.516129032258064</v>
      </c>
      <c r="D34" s="399">
        <v>22.2</v>
      </c>
      <c r="E34" s="399"/>
      <c r="F34" s="399"/>
      <c r="G34" s="399"/>
      <c r="H34" s="399"/>
      <c r="I34" s="399"/>
      <c r="J34" s="399"/>
      <c r="K34" s="399"/>
      <c r="L34" s="399"/>
      <c r="M34" s="399"/>
    </row>
    <row r="35" spans="1:13" ht="16.5" x14ac:dyDescent="0.35">
      <c r="A35" s="1659" t="s">
        <v>533</v>
      </c>
      <c r="B35" s="1659"/>
      <c r="C35" s="1659"/>
      <c r="D35" s="1659"/>
      <c r="E35" s="1659"/>
      <c r="F35" s="1659"/>
      <c r="G35" s="1659"/>
      <c r="H35" s="1659"/>
      <c r="I35" s="1659"/>
      <c r="J35" s="1659"/>
      <c r="K35" s="1659"/>
      <c r="L35" s="1659"/>
      <c r="M35" s="1659"/>
    </row>
    <row r="36" spans="1:13" x14ac:dyDescent="0.35">
      <c r="A36" s="1125" t="s">
        <v>531</v>
      </c>
      <c r="B36" s="958" t="s">
        <v>168</v>
      </c>
      <c r="C36" s="580" t="s">
        <v>169</v>
      </c>
      <c r="D36" s="580" t="s">
        <v>170</v>
      </c>
      <c r="E36" s="580" t="s">
        <v>171</v>
      </c>
      <c r="F36" s="580" t="s">
        <v>172</v>
      </c>
      <c r="G36" s="580" t="s">
        <v>173</v>
      </c>
      <c r="H36" s="580" t="s">
        <v>174</v>
      </c>
      <c r="I36" s="550" t="s">
        <v>175</v>
      </c>
      <c r="J36" s="580" t="s">
        <v>176</v>
      </c>
      <c r="K36" s="580" t="s">
        <v>177</v>
      </c>
      <c r="L36" s="580" t="s">
        <v>178</v>
      </c>
      <c r="M36" s="580" t="s">
        <v>179</v>
      </c>
    </row>
    <row r="37" spans="1:13" x14ac:dyDescent="0.35">
      <c r="A37" s="1128">
        <v>2013</v>
      </c>
      <c r="B37" s="1146">
        <v>37</v>
      </c>
      <c r="C37" s="1136">
        <v>38.799999999999997</v>
      </c>
      <c r="D37" s="1137">
        <v>37.24</v>
      </c>
      <c r="E37" s="1137">
        <v>33.39</v>
      </c>
      <c r="F37" s="1137">
        <v>32.72</v>
      </c>
      <c r="G37" s="1138">
        <v>33.32</v>
      </c>
      <c r="H37" s="1137">
        <v>33.630000000000003</v>
      </c>
      <c r="I37" s="1140">
        <v>34.200000000000003</v>
      </c>
      <c r="J37" s="1140">
        <v>34.1</v>
      </c>
      <c r="K37" s="1137">
        <v>34.43</v>
      </c>
      <c r="L37" s="1137">
        <v>33.67</v>
      </c>
      <c r="M37" s="1140">
        <v>36.200000000000003</v>
      </c>
    </row>
    <row r="38" spans="1:13" x14ac:dyDescent="0.35">
      <c r="A38" s="1128">
        <v>2014</v>
      </c>
      <c r="B38" s="1146">
        <v>41.21</v>
      </c>
      <c r="C38" s="1138">
        <v>38.47</v>
      </c>
      <c r="D38" s="1137">
        <v>38.159999999999997</v>
      </c>
      <c r="E38" s="1139" t="s">
        <v>164</v>
      </c>
      <c r="F38" s="1137">
        <v>33.71</v>
      </c>
      <c r="G38" s="1138">
        <v>34.44</v>
      </c>
      <c r="H38" s="1137">
        <v>34.159999999999997</v>
      </c>
      <c r="I38" s="1137">
        <v>34.31</v>
      </c>
      <c r="J38" s="1137">
        <v>34.520000000000003</v>
      </c>
      <c r="K38" s="1137">
        <v>33.08</v>
      </c>
      <c r="L38" s="1137">
        <v>33.47</v>
      </c>
      <c r="M38" s="1137">
        <v>36.340000000000003</v>
      </c>
    </row>
    <row r="39" spans="1:13" x14ac:dyDescent="0.35">
      <c r="A39" s="1128">
        <v>2015</v>
      </c>
      <c r="B39" s="1146">
        <v>38.4</v>
      </c>
      <c r="C39" s="1136">
        <v>39.9</v>
      </c>
      <c r="D39" s="1137">
        <v>39.26</v>
      </c>
      <c r="E39" s="1137">
        <v>33.47</v>
      </c>
      <c r="F39" s="1137">
        <v>33.61</v>
      </c>
      <c r="G39" s="1138">
        <v>33.409999999999997</v>
      </c>
      <c r="H39" s="1137">
        <v>35.19</v>
      </c>
      <c r="I39" s="1137">
        <v>28.76</v>
      </c>
      <c r="J39" s="1137">
        <v>28.76</v>
      </c>
      <c r="K39" s="1137">
        <v>36.56</v>
      </c>
      <c r="L39" s="1137">
        <v>33.619999999999997</v>
      </c>
      <c r="M39" s="1137">
        <v>34.69</v>
      </c>
    </row>
    <row r="40" spans="1:13" x14ac:dyDescent="0.35">
      <c r="A40" s="1128">
        <v>2016</v>
      </c>
      <c r="B40" s="1146">
        <v>36.78</v>
      </c>
      <c r="C40" s="1138">
        <v>39.409999999999997</v>
      </c>
      <c r="D40" s="1137">
        <v>40.130000000000003</v>
      </c>
      <c r="E40" s="1137">
        <v>33.74</v>
      </c>
      <c r="F40" s="1137">
        <v>32.61</v>
      </c>
      <c r="G40" s="1137">
        <v>34.08</v>
      </c>
      <c r="H40" s="1137">
        <v>34.159999999999997</v>
      </c>
      <c r="I40" s="1137">
        <v>35.56</v>
      </c>
      <c r="J40" s="1137">
        <v>35.770000000000003</v>
      </c>
      <c r="K40" s="1137">
        <v>37.130000000000003</v>
      </c>
      <c r="L40" s="1137">
        <v>37.159999999999997</v>
      </c>
      <c r="M40" s="1137">
        <v>37.71</v>
      </c>
    </row>
    <row r="41" spans="1:13" ht="15.5" x14ac:dyDescent="0.35">
      <c r="A41" s="1128">
        <v>2017</v>
      </c>
      <c r="B41" s="1147">
        <v>39.65</v>
      </c>
      <c r="C41" s="1138">
        <v>39.479999999999997</v>
      </c>
      <c r="D41" s="1138">
        <v>40.18</v>
      </c>
      <c r="E41" s="1138">
        <v>34.03</v>
      </c>
      <c r="F41" s="1138">
        <v>34.86</v>
      </c>
      <c r="G41" s="1137">
        <v>36.46</v>
      </c>
      <c r="H41" s="1137">
        <v>34.869999999999997</v>
      </c>
      <c r="I41" s="1138">
        <v>35.75</v>
      </c>
      <c r="J41" s="1138">
        <v>35.75</v>
      </c>
      <c r="K41" s="1138">
        <v>34.799999999999997</v>
      </c>
      <c r="L41" s="1138">
        <v>34.97</v>
      </c>
      <c r="M41" s="1138">
        <v>37.43</v>
      </c>
    </row>
    <row r="42" spans="1:13" x14ac:dyDescent="0.35">
      <c r="A42" s="1128">
        <v>2018</v>
      </c>
      <c r="B42" s="1148">
        <v>39.200000000000003</v>
      </c>
      <c r="C42" s="1138">
        <v>39.299999999999997</v>
      </c>
      <c r="D42" s="1138">
        <v>36.799999999999997</v>
      </c>
      <c r="E42" s="1137">
        <v>34.200000000000003</v>
      </c>
      <c r="F42" s="1137">
        <v>33.89</v>
      </c>
      <c r="G42" s="1137">
        <v>33.1</v>
      </c>
      <c r="H42" s="1137">
        <v>33.97</v>
      </c>
      <c r="I42" s="1138">
        <v>35.69</v>
      </c>
      <c r="J42" s="1138">
        <v>37.229999999999997</v>
      </c>
      <c r="K42" s="1143">
        <v>37.700000000000003</v>
      </c>
      <c r="L42" s="1148">
        <v>37.5</v>
      </c>
      <c r="M42" s="1138">
        <v>37.31</v>
      </c>
    </row>
    <row r="43" spans="1:13" x14ac:dyDescent="0.35">
      <c r="A43" s="1128">
        <v>2019</v>
      </c>
      <c r="B43" s="1133">
        <v>39.535483870967745</v>
      </c>
      <c r="C43" s="1135">
        <v>40.621428571428574</v>
      </c>
      <c r="D43" s="365">
        <v>41.3</v>
      </c>
      <c r="E43" s="1135">
        <v>38.4</v>
      </c>
      <c r="F43" s="1135">
        <v>35.922903225806451</v>
      </c>
      <c r="G43" s="1135">
        <v>33.073333333333331</v>
      </c>
      <c r="H43" s="1135">
        <v>34.335483870967735</v>
      </c>
      <c r="I43" s="1135">
        <v>34.341935483870969</v>
      </c>
      <c r="J43" s="1135">
        <v>36.333333333333336</v>
      </c>
      <c r="K43" s="1135">
        <v>33.967741935483872</v>
      </c>
      <c r="L43" s="1148">
        <v>32.786666666666669</v>
      </c>
      <c r="M43" s="1133">
        <v>33.083870967741937</v>
      </c>
    </row>
    <row r="44" spans="1:13" x14ac:dyDescent="0.35">
      <c r="A44" s="1128">
        <v>2020</v>
      </c>
      <c r="B44" s="1135">
        <v>35.219354838709677</v>
      </c>
      <c r="C44" s="1135">
        <v>36.531034482758614</v>
      </c>
      <c r="D44" s="1135">
        <v>35.509677419354844</v>
      </c>
      <c r="E44" s="1135">
        <v>34.273333333333333</v>
      </c>
      <c r="F44" s="1135">
        <v>34.432258064516134</v>
      </c>
      <c r="G44" s="1135">
        <v>33.873333333333342</v>
      </c>
      <c r="H44" s="1135">
        <v>33.174193548387095</v>
      </c>
      <c r="I44" s="1135">
        <v>34.561290322580632</v>
      </c>
      <c r="J44" s="1135">
        <v>34.740000000000009</v>
      </c>
      <c r="K44" s="1135">
        <v>36.193548387096769</v>
      </c>
      <c r="L44" s="1135">
        <v>34.221999999999994</v>
      </c>
      <c r="M44" s="1135">
        <v>37.6225806451613</v>
      </c>
    </row>
    <row r="45" spans="1:13" x14ac:dyDescent="0.35">
      <c r="A45" s="1128">
        <v>2021</v>
      </c>
      <c r="B45" s="1135">
        <v>36.980645161290326</v>
      </c>
      <c r="C45" s="1135">
        <v>39.342857142857142</v>
      </c>
      <c r="D45" s="1135">
        <v>41.909677419354843</v>
      </c>
      <c r="E45" s="1004">
        <v>36.206666666666671</v>
      </c>
      <c r="F45" s="1135">
        <v>34.658064516129038</v>
      </c>
      <c r="G45" s="1135">
        <v>35.973333333333343</v>
      </c>
      <c r="H45" s="1135">
        <v>34.012903225806454</v>
      </c>
      <c r="I45" s="1135">
        <v>36.58064516129032</v>
      </c>
      <c r="J45" s="1135">
        <v>35.646666666666668</v>
      </c>
      <c r="K45" s="1135">
        <v>38.19</v>
      </c>
      <c r="L45" s="1135">
        <v>40.006666666666668</v>
      </c>
      <c r="M45" s="305">
        <v>41.402580645161294</v>
      </c>
    </row>
    <row r="46" spans="1:13" x14ac:dyDescent="0.35">
      <c r="A46" s="1128">
        <v>2022</v>
      </c>
      <c r="B46" s="1135">
        <v>40.187096774193556</v>
      </c>
      <c r="C46" s="1135">
        <v>41.68571428571429</v>
      </c>
      <c r="D46" s="376">
        <v>40.141935483870974</v>
      </c>
      <c r="E46" s="1004">
        <v>21.84</v>
      </c>
      <c r="F46" s="305">
        <v>37.341935483870962</v>
      </c>
      <c r="G46" s="376">
        <v>36.64</v>
      </c>
      <c r="H46" s="368">
        <v>37.387096774193552</v>
      </c>
      <c r="I46" s="1135">
        <f>'[10]Year Monthly Average'!$G$202</f>
        <v>36.270967741935486</v>
      </c>
      <c r="J46" s="1135">
        <v>36.553333333333327</v>
      </c>
      <c r="K46" s="1135">
        <v>37.78709677419355</v>
      </c>
      <c r="L46" s="305">
        <v>38.313333333333325</v>
      </c>
      <c r="M46" s="305">
        <v>39.41935483870968</v>
      </c>
    </row>
    <row r="47" spans="1:13" x14ac:dyDescent="0.35">
      <c r="A47" s="1128">
        <v>2023</v>
      </c>
      <c r="B47" s="1135">
        <f>'[6]Kuraz Monthaly Metro Report '!$E$5546</f>
        <v>41.50967741935483</v>
      </c>
      <c r="C47" s="1135">
        <v>43.085714285714282</v>
      </c>
      <c r="D47" s="1135">
        <v>38.406451612903226</v>
      </c>
      <c r="E47" s="1004">
        <f>'[6]Kuraz Monthaly Metro Report '!$E$5673</f>
        <v>35.54</v>
      </c>
      <c r="F47" s="1135">
        <f>'[6]Kuraz Monthaly Metro Report '!$E$5716</f>
        <v>35.974193548387092</v>
      </c>
      <c r="G47" s="1135">
        <f>'[6]Kuraz Monthaly Metro Report '!$E$5758</f>
        <v>37.226666666666667</v>
      </c>
      <c r="H47" s="442">
        <v>38.012903225806447</v>
      </c>
      <c r="I47" s="1135">
        <v>39.38064516129031</v>
      </c>
      <c r="J47" s="1135">
        <v>37.18</v>
      </c>
      <c r="K47" s="1135">
        <v>36.91612903225807</v>
      </c>
      <c r="L47" s="1135">
        <v>34.386666666666663</v>
      </c>
      <c r="M47" s="305">
        <v>36.741935483870968</v>
      </c>
    </row>
    <row r="48" spans="1:13" x14ac:dyDescent="0.35">
      <c r="A48" s="399">
        <v>2024</v>
      </c>
      <c r="B48" s="413">
        <f>'Monthly avre'!$E$5936</f>
        <v>36.432258064516134</v>
      </c>
      <c r="C48" s="413">
        <v>39.296551724137927</v>
      </c>
      <c r="D48" s="413">
        <v>38.509677419354837</v>
      </c>
      <c r="E48" s="399"/>
      <c r="F48" s="399"/>
      <c r="G48" s="399"/>
      <c r="H48" s="399"/>
      <c r="I48" s="399"/>
      <c r="J48" s="399"/>
      <c r="K48" s="399"/>
      <c r="L48" s="399"/>
      <c r="M48" s="399"/>
    </row>
    <row r="49" spans="1:13" x14ac:dyDescent="0.35">
      <c r="A49" s="1655" t="s">
        <v>534</v>
      </c>
      <c r="B49" s="1655"/>
      <c r="C49" s="1655"/>
      <c r="D49" s="1655"/>
      <c r="E49" s="1655"/>
      <c r="F49" s="1655"/>
      <c r="G49" s="1655"/>
      <c r="H49" s="1655"/>
      <c r="I49" s="1655"/>
      <c r="J49" s="1655"/>
      <c r="K49" s="1655"/>
      <c r="L49" s="1655"/>
      <c r="M49" s="1655"/>
    </row>
    <row r="50" spans="1:13" x14ac:dyDescent="0.35">
      <c r="A50" s="1125" t="s">
        <v>531</v>
      </c>
      <c r="B50" s="958" t="s">
        <v>168</v>
      </c>
      <c r="C50" s="580" t="s">
        <v>169</v>
      </c>
      <c r="D50" s="580" t="s">
        <v>170</v>
      </c>
      <c r="E50" s="580" t="s">
        <v>171</v>
      </c>
      <c r="F50" s="580" t="s">
        <v>172</v>
      </c>
      <c r="G50" s="580" t="s">
        <v>173</v>
      </c>
      <c r="H50" s="580" t="s">
        <v>174</v>
      </c>
      <c r="I50" s="550" t="s">
        <v>175</v>
      </c>
      <c r="J50" s="580" t="s">
        <v>176</v>
      </c>
      <c r="K50" s="580" t="s">
        <v>177</v>
      </c>
      <c r="L50" s="580" t="s">
        <v>178</v>
      </c>
      <c r="M50" s="580" t="s">
        <v>179</v>
      </c>
    </row>
    <row r="51" spans="1:13" x14ac:dyDescent="0.35">
      <c r="A51" s="1128">
        <v>2013</v>
      </c>
      <c r="B51" s="1149">
        <v>7.45</v>
      </c>
      <c r="C51" s="1150">
        <v>9.01</v>
      </c>
      <c r="D51" s="1149">
        <v>6.25</v>
      </c>
      <c r="E51" s="1151">
        <v>7.28</v>
      </c>
      <c r="F51" s="1149">
        <v>7.17</v>
      </c>
      <c r="G51" s="1150">
        <v>4.7300000000000004</v>
      </c>
      <c r="H51" s="1152">
        <v>4.383</v>
      </c>
      <c r="I51" s="1152">
        <v>5</v>
      </c>
      <c r="J51" s="1152">
        <f>6+15/60+16/3600</f>
        <v>6.2544444444444443</v>
      </c>
      <c r="K51" s="1152">
        <v>7.2</v>
      </c>
      <c r="L51" s="1149">
        <v>7.33</v>
      </c>
      <c r="M51" s="1149">
        <v>9.44</v>
      </c>
    </row>
    <row r="52" spans="1:13" x14ac:dyDescent="0.35">
      <c r="A52" s="1128">
        <v>2014</v>
      </c>
      <c r="B52" s="1149">
        <v>9.49</v>
      </c>
      <c r="C52" s="1153"/>
      <c r="D52" s="1149">
        <v>8.59</v>
      </c>
      <c r="E52" s="1151"/>
      <c r="F52" s="1149">
        <v>8.41</v>
      </c>
      <c r="G52" s="1153">
        <v>7</v>
      </c>
      <c r="H52" s="1152">
        <v>5.4139999999999997</v>
      </c>
      <c r="I52" s="1149">
        <v>4.47</v>
      </c>
      <c r="J52" s="1149">
        <v>5.56</v>
      </c>
      <c r="K52" s="1149">
        <v>6.32</v>
      </c>
      <c r="L52" s="1149">
        <v>8.48</v>
      </c>
      <c r="M52" s="1149">
        <v>9.19</v>
      </c>
    </row>
    <row r="53" spans="1:13" x14ac:dyDescent="0.35">
      <c r="A53" s="1128">
        <v>2015</v>
      </c>
      <c r="B53" s="1149">
        <v>9.08</v>
      </c>
      <c r="C53" s="1150">
        <v>8.56</v>
      </c>
      <c r="D53" s="1149">
        <v>8.91</v>
      </c>
      <c r="E53" s="1151">
        <v>7.56</v>
      </c>
      <c r="F53" s="1149">
        <v>7.56</v>
      </c>
      <c r="G53" s="1150">
        <v>5.85</v>
      </c>
      <c r="H53" s="1152">
        <v>6.9009999999999998</v>
      </c>
      <c r="I53" s="1149">
        <v>6.47</v>
      </c>
      <c r="J53" s="1149">
        <v>6.45</v>
      </c>
      <c r="K53" s="1149">
        <v>6.76</v>
      </c>
      <c r="L53" s="1149">
        <v>6.4</v>
      </c>
      <c r="M53" s="1149">
        <v>7.33</v>
      </c>
    </row>
    <row r="54" spans="1:13" x14ac:dyDescent="0.35">
      <c r="A54" s="1128">
        <v>2016</v>
      </c>
      <c r="B54" s="1149">
        <v>7.47</v>
      </c>
      <c r="C54" s="1150">
        <v>8.35</v>
      </c>
      <c r="D54" s="1154" t="s">
        <v>164</v>
      </c>
      <c r="E54" s="1154" t="s">
        <v>164</v>
      </c>
      <c r="F54" s="1149">
        <v>6.36</v>
      </c>
      <c r="G54" s="1152">
        <v>6.86</v>
      </c>
      <c r="H54" s="1152">
        <v>5.2679999999999998</v>
      </c>
      <c r="I54" s="1154" t="s">
        <v>164</v>
      </c>
      <c r="J54" s="1154" t="s">
        <v>164</v>
      </c>
      <c r="K54" s="1154" t="s">
        <v>164</v>
      </c>
      <c r="L54" s="1154" t="s">
        <v>164</v>
      </c>
      <c r="M54" s="1154" t="s">
        <v>164</v>
      </c>
    </row>
    <row r="55" spans="1:13" x14ac:dyDescent="0.35">
      <c r="A55" s="1128">
        <v>2017</v>
      </c>
      <c r="B55" s="1154" t="s">
        <v>164</v>
      </c>
      <c r="C55" s="1154" t="s">
        <v>164</v>
      </c>
      <c r="D55" s="1154" t="s">
        <v>164</v>
      </c>
      <c r="E55" s="1154" t="s">
        <v>164</v>
      </c>
      <c r="F55" s="1154" t="s">
        <v>164</v>
      </c>
      <c r="G55" s="1154" t="s">
        <v>164</v>
      </c>
      <c r="H55" s="1154" t="s">
        <v>164</v>
      </c>
      <c r="I55" s="1154" t="s">
        <v>164</v>
      </c>
      <c r="J55" s="1154" t="s">
        <v>164</v>
      </c>
      <c r="K55" s="1154" t="s">
        <v>164</v>
      </c>
      <c r="L55" s="1154" t="s">
        <v>164</v>
      </c>
      <c r="M55" s="1154" t="s">
        <v>164</v>
      </c>
    </row>
    <row r="56" spans="1:13" x14ac:dyDescent="0.35">
      <c r="A56" s="1128">
        <v>2018</v>
      </c>
      <c r="B56" s="1154" t="s">
        <v>164</v>
      </c>
      <c r="C56" s="1154" t="s">
        <v>164</v>
      </c>
      <c r="D56" s="1154" t="s">
        <v>164</v>
      </c>
      <c r="E56" s="1154" t="s">
        <v>164</v>
      </c>
      <c r="F56" s="1154" t="s">
        <v>164</v>
      </c>
      <c r="G56" s="1150">
        <v>4.4400000000000004</v>
      </c>
      <c r="H56" s="1149">
        <v>6.14</v>
      </c>
      <c r="I56" s="1150">
        <v>10.130000000000001</v>
      </c>
      <c r="J56" s="1154" t="s">
        <v>164</v>
      </c>
      <c r="K56" s="1149">
        <v>7.8</v>
      </c>
      <c r="L56" s="1150">
        <v>7.28</v>
      </c>
      <c r="M56" s="1150">
        <v>6.33</v>
      </c>
    </row>
    <row r="57" spans="1:13" x14ac:dyDescent="0.35">
      <c r="A57" s="1128">
        <v>2019</v>
      </c>
      <c r="B57" s="1155"/>
      <c r="C57" s="1156">
        <v>0.35119212962962965</v>
      </c>
      <c r="D57" s="1154"/>
      <c r="E57" s="1154"/>
      <c r="F57" s="1157">
        <v>0.29901620370370369</v>
      </c>
      <c r="G57" s="399">
        <v>3.4</v>
      </c>
      <c r="H57" s="399">
        <v>5.25</v>
      </c>
      <c r="I57" s="399">
        <v>6</v>
      </c>
      <c r="J57" s="1154" t="s">
        <v>164</v>
      </c>
      <c r="K57" s="1154" t="s">
        <v>164</v>
      </c>
      <c r="L57" s="1150" t="s">
        <v>164</v>
      </c>
      <c r="M57" s="1150" t="s">
        <v>164</v>
      </c>
    </row>
    <row r="58" spans="1:13" x14ac:dyDescent="0.35">
      <c r="A58" s="1128">
        <v>2020</v>
      </c>
      <c r="B58" s="1155"/>
      <c r="C58" s="1156"/>
      <c r="D58" s="400">
        <v>6.9846153846153802</v>
      </c>
      <c r="E58" s="400">
        <v>5.6483333333333325</v>
      </c>
      <c r="F58" s="400">
        <v>7.0435483870967701</v>
      </c>
      <c r="G58" s="400">
        <v>2.8816666666666664</v>
      </c>
      <c r="H58" s="413">
        <v>3.4903225806451612</v>
      </c>
      <c r="I58" s="399">
        <v>4.9000000000000004</v>
      </c>
      <c r="J58" s="400">
        <v>4.5483333333333329</v>
      </c>
      <c r="K58" s="1158">
        <v>5.5193548387096794</v>
      </c>
      <c r="L58" s="1063">
        <v>0</v>
      </c>
      <c r="M58" s="1063">
        <v>0</v>
      </c>
    </row>
    <row r="59" spans="1:13" x14ac:dyDescent="0.35">
      <c r="A59" s="1128">
        <v>2021</v>
      </c>
      <c r="B59" s="400">
        <v>9.0225806451612911</v>
      </c>
      <c r="C59" s="400">
        <v>7.2553571428571431</v>
      </c>
      <c r="D59" s="400">
        <v>8.4290322580645185</v>
      </c>
      <c r="E59" s="400">
        <v>6.35</v>
      </c>
      <c r="F59" s="400">
        <v>7.8687499999999995</v>
      </c>
      <c r="G59" s="400">
        <v>4.9433333333333325</v>
      </c>
      <c r="H59" s="400">
        <v>0.96290322580645171</v>
      </c>
      <c r="I59" s="400">
        <v>0</v>
      </c>
      <c r="J59" s="400">
        <v>1.9816666666666667</v>
      </c>
      <c r="K59" s="399">
        <v>7.5</v>
      </c>
      <c r="L59" s="1063">
        <v>7.6576666666666684</v>
      </c>
      <c r="M59" s="1063">
        <v>8.6390322580645158</v>
      </c>
    </row>
    <row r="60" spans="1:13" x14ac:dyDescent="0.35">
      <c r="A60" s="365">
        <v>2022</v>
      </c>
      <c r="B60" s="400">
        <v>8.39</v>
      </c>
      <c r="C60" s="400">
        <v>8.06</v>
      </c>
      <c r="D60" s="414">
        <v>0</v>
      </c>
      <c r="E60" s="413">
        <v>4.3</v>
      </c>
      <c r="F60" s="413">
        <v>7.3</v>
      </c>
      <c r="G60" s="400">
        <v>1.5533333333333335</v>
      </c>
      <c r="H60" s="414">
        <v>0</v>
      </c>
      <c r="I60" s="414">
        <v>0</v>
      </c>
      <c r="J60" s="414">
        <v>0</v>
      </c>
      <c r="K60" s="1159">
        <v>7.2</v>
      </c>
      <c r="L60" s="413">
        <f>'[10]Year Monthly Average'!$P$205</f>
        <v>7.6516666666666691</v>
      </c>
      <c r="M60" s="413">
        <v>6.9193548387096788</v>
      </c>
    </row>
    <row r="61" spans="1:13" x14ac:dyDescent="0.35">
      <c r="A61" s="365">
        <v>2023</v>
      </c>
      <c r="B61" s="1137">
        <v>8.8000000000000007</v>
      </c>
      <c r="C61" s="413">
        <f>'[6]2012-2022 year avre'!$P$214</f>
        <v>9.0678571428571431</v>
      </c>
      <c r="D61" s="414">
        <v>0</v>
      </c>
      <c r="E61" s="399">
        <f>'[6]Kuraz Monthaly Metro Report '!$N$5673</f>
        <v>4.6100000000000003</v>
      </c>
      <c r="F61" s="1132">
        <f>'[6]Kuraz Monthaly Metro Report '!$N$5712</f>
        <v>0</v>
      </c>
      <c r="G61" s="1132">
        <f>'[6]Kuraz Monthaly Metro Report '!$N$5712</f>
        <v>0</v>
      </c>
      <c r="H61" s="1132">
        <f>'[6]Kuraz Monthaly Metro Report '!$N$5712</f>
        <v>0</v>
      </c>
      <c r="I61" s="1132">
        <f>'[6]Kuraz Monthaly Metro Report '!$N$5712</f>
        <v>0</v>
      </c>
      <c r="J61" s="399"/>
      <c r="K61" s="399">
        <f>'[6]Kuraz Monthaly Metro Report '!$M$5932</f>
        <v>6.82</v>
      </c>
      <c r="L61" s="400">
        <v>7.7242187500000004</v>
      </c>
      <c r="M61" s="399">
        <v>6.98</v>
      </c>
    </row>
    <row r="62" spans="1:13" x14ac:dyDescent="0.35">
      <c r="A62" s="365">
        <v>2024</v>
      </c>
      <c r="B62" s="1137">
        <v>6.7000000000000011</v>
      </c>
      <c r="C62" s="413">
        <v>7.1672413793103447</v>
      </c>
      <c r="D62" s="414">
        <v>6.8838709677419363</v>
      </c>
      <c r="E62" s="399"/>
      <c r="F62" s="1132"/>
      <c r="G62" s="1132"/>
      <c r="H62" s="1132"/>
      <c r="I62" s="1132"/>
      <c r="J62" s="399"/>
      <c r="K62" s="399"/>
      <c r="L62" s="400"/>
      <c r="M62" s="399"/>
    </row>
    <row r="63" spans="1:13" x14ac:dyDescent="0.35">
      <c r="A63" s="1655" t="s">
        <v>535</v>
      </c>
      <c r="B63" s="1655"/>
      <c r="C63" s="1655"/>
      <c r="D63" s="1655"/>
      <c r="E63" s="1655"/>
      <c r="F63" s="1655"/>
      <c r="G63" s="1655"/>
      <c r="H63" s="1655"/>
      <c r="I63" s="1655"/>
      <c r="J63" s="1655"/>
      <c r="K63" s="1655"/>
      <c r="L63" s="1655"/>
      <c r="M63" s="1655"/>
    </row>
    <row r="64" spans="1:13" x14ac:dyDescent="0.35">
      <c r="A64" s="1125" t="s">
        <v>531</v>
      </c>
      <c r="B64" s="958" t="s">
        <v>168</v>
      </c>
      <c r="C64" s="580" t="s">
        <v>169</v>
      </c>
      <c r="D64" s="580" t="s">
        <v>170</v>
      </c>
      <c r="E64" s="580" t="s">
        <v>171</v>
      </c>
      <c r="F64" s="580" t="s">
        <v>172</v>
      </c>
      <c r="G64" s="580" t="s">
        <v>173</v>
      </c>
      <c r="H64" s="580" t="s">
        <v>174</v>
      </c>
      <c r="I64" s="550" t="s">
        <v>175</v>
      </c>
      <c r="J64" s="580" t="s">
        <v>176</v>
      </c>
      <c r="K64" s="580" t="s">
        <v>177</v>
      </c>
      <c r="L64" s="580" t="s">
        <v>178</v>
      </c>
      <c r="M64" s="580" t="s">
        <v>179</v>
      </c>
    </row>
    <row r="65" spans="1:13" x14ac:dyDescent="0.35">
      <c r="A65" s="1128">
        <v>2013</v>
      </c>
      <c r="B65" s="367">
        <v>1.1200000000000001</v>
      </c>
      <c r="C65" s="99">
        <v>1.3739285714285714</v>
      </c>
      <c r="D65" s="305">
        <v>1.7993548387096776</v>
      </c>
      <c r="E65" s="305">
        <v>1.4063333333333332</v>
      </c>
      <c r="F65" s="305">
        <v>1.3493548387096774</v>
      </c>
      <c r="G65" s="305">
        <v>1.2743333333333335</v>
      </c>
      <c r="H65" s="305">
        <v>1.5477419354838708</v>
      </c>
      <c r="I65" s="305">
        <v>1.6006451612903225</v>
      </c>
      <c r="J65" s="305">
        <v>1.542</v>
      </c>
      <c r="K65" s="305">
        <v>1.6451612903225807</v>
      </c>
      <c r="L65" s="305">
        <v>1.5267741935483869</v>
      </c>
      <c r="M65" s="305">
        <v>1.6829032258064516</v>
      </c>
    </row>
    <row r="66" spans="1:13" x14ac:dyDescent="0.35">
      <c r="A66" s="1128">
        <v>2014</v>
      </c>
      <c r="B66" s="367">
        <v>1.6887096774193546</v>
      </c>
      <c r="C66" s="99">
        <v>1.9053571428571427</v>
      </c>
      <c r="D66" s="305">
        <v>1.8683870967741936</v>
      </c>
      <c r="E66" s="305">
        <v>1.4883999999999997</v>
      </c>
      <c r="F66" s="305">
        <v>1.2406451612903227</v>
      </c>
      <c r="G66" s="305">
        <v>1.2776666666666665</v>
      </c>
      <c r="H66" s="305">
        <v>1.4522580645161292</v>
      </c>
      <c r="I66" s="305">
        <v>1.669032258064516</v>
      </c>
      <c r="J66" s="305">
        <v>1.7713333333333334</v>
      </c>
      <c r="K66" s="305">
        <v>1.5267741935483869</v>
      </c>
      <c r="L66" s="305">
        <v>1.5169999999999999</v>
      </c>
      <c r="M66" s="305">
        <v>1.6829032258064516</v>
      </c>
    </row>
    <row r="67" spans="1:13" x14ac:dyDescent="0.35">
      <c r="A67" s="1128">
        <v>2015</v>
      </c>
      <c r="B67" s="367">
        <v>1.7029032258064516</v>
      </c>
      <c r="C67" s="99">
        <v>1.3596428571428569</v>
      </c>
      <c r="D67" s="305">
        <v>2.2651612903225806</v>
      </c>
      <c r="E67" s="305">
        <v>1.6786666666666663</v>
      </c>
      <c r="F67" s="305">
        <v>1.4987096774193551</v>
      </c>
      <c r="G67" s="305">
        <v>1.581</v>
      </c>
      <c r="H67" s="368">
        <v>1.576774193548387</v>
      </c>
      <c r="I67" s="305">
        <v>1.564516129032258</v>
      </c>
      <c r="J67" s="305">
        <v>2.0569999999999999</v>
      </c>
      <c r="K67" s="305">
        <v>1.5877419354838709</v>
      </c>
      <c r="L67" s="305">
        <v>1.1980000000000002</v>
      </c>
      <c r="M67" s="305">
        <v>1.0238709677419355</v>
      </c>
    </row>
    <row r="68" spans="1:13" x14ac:dyDescent="0.35">
      <c r="A68" s="1128">
        <v>2016</v>
      </c>
      <c r="B68" s="367">
        <v>1.2677419354838708</v>
      </c>
      <c r="C68" s="99">
        <v>1.6517241379310343</v>
      </c>
      <c r="D68" s="305">
        <v>1.8438709677419354</v>
      </c>
      <c r="E68" s="305">
        <v>1.4292333333333336</v>
      </c>
      <c r="F68" s="305">
        <v>1.175483870967742</v>
      </c>
      <c r="G68" s="305">
        <v>1.2596666666666667</v>
      </c>
      <c r="H68" s="368">
        <v>1.0541935483870968</v>
      </c>
      <c r="I68" s="305">
        <v>1.5706451612903227</v>
      </c>
      <c r="J68" s="305">
        <v>1.6</v>
      </c>
      <c r="K68" s="305">
        <v>1.7651612903225806</v>
      </c>
      <c r="L68" s="305">
        <v>1.5090000000000001</v>
      </c>
      <c r="M68" s="305">
        <v>1.4190322580645163</v>
      </c>
    </row>
    <row r="69" spans="1:13" x14ac:dyDescent="0.35">
      <c r="A69" s="1128">
        <v>2017</v>
      </c>
      <c r="B69" s="367">
        <v>1.4564516129032259</v>
      </c>
      <c r="C69" s="99">
        <v>1.7524999999999997</v>
      </c>
      <c r="D69" s="305">
        <v>1.8396774193548386</v>
      </c>
      <c r="E69" s="305">
        <v>1.3286666666666667</v>
      </c>
      <c r="F69" s="305">
        <v>1.4893548387096773</v>
      </c>
      <c r="G69" s="305">
        <v>1.4209999999999998</v>
      </c>
      <c r="H69" s="393">
        <v>1.3183870967741937</v>
      </c>
      <c r="I69" s="305">
        <v>1.3977419354838712</v>
      </c>
      <c r="J69" s="305">
        <v>1.339</v>
      </c>
      <c r="K69" s="305">
        <v>1.1700000000000002</v>
      </c>
      <c r="L69" s="305">
        <v>0.89266666666666672</v>
      </c>
      <c r="M69" s="305">
        <v>1.0625806451612902</v>
      </c>
    </row>
    <row r="70" spans="1:13" x14ac:dyDescent="0.35">
      <c r="A70" s="1128">
        <v>2018</v>
      </c>
      <c r="B70" s="367">
        <v>0.84249999999999992</v>
      </c>
      <c r="C70" s="99">
        <v>1.0150000000000001</v>
      </c>
      <c r="D70" s="305">
        <v>0.9987096774193549</v>
      </c>
      <c r="E70" s="305">
        <v>1.1386666666666665</v>
      </c>
      <c r="F70" s="305">
        <v>1.257741935483871</v>
      </c>
      <c r="G70" s="305">
        <v>0.8866666666666666</v>
      </c>
      <c r="H70" s="393">
        <v>0.94096774193548394</v>
      </c>
      <c r="I70" s="305">
        <v>1.239677419354839</v>
      </c>
      <c r="J70" s="305">
        <v>1.1423333333333332</v>
      </c>
      <c r="K70" s="305">
        <v>1.3116129032258066</v>
      </c>
      <c r="L70" s="305">
        <v>1.3386666666666664</v>
      </c>
      <c r="M70" s="305">
        <v>1.0774193548387097</v>
      </c>
    </row>
    <row r="71" spans="1:13" x14ac:dyDescent="0.35">
      <c r="A71" s="1160">
        <v>2019</v>
      </c>
      <c r="B71" s="367">
        <v>1.0580645161290323</v>
      </c>
      <c r="C71" s="99">
        <v>1.5482142857142855</v>
      </c>
      <c r="D71" s="305">
        <v>1.8735483870967742</v>
      </c>
      <c r="E71" s="305">
        <v>1.4359999999999999</v>
      </c>
      <c r="F71" s="305">
        <v>1.257741935483871</v>
      </c>
      <c r="G71" s="305">
        <v>0.8866666666666666</v>
      </c>
      <c r="H71" s="393">
        <v>0.97967741935483865</v>
      </c>
      <c r="I71" s="305">
        <v>0.97967741935483876</v>
      </c>
      <c r="J71" s="305">
        <v>1.0851999999999999</v>
      </c>
      <c r="K71" s="305">
        <v>1.0374193548387096</v>
      </c>
      <c r="L71" s="305">
        <v>0.82066666666666666</v>
      </c>
      <c r="M71" s="305">
        <v>0.76406249999999987</v>
      </c>
    </row>
    <row r="72" spans="1:13" x14ac:dyDescent="0.35">
      <c r="A72" s="1128">
        <v>2020</v>
      </c>
      <c r="B72" s="367">
        <v>0.87709677419354859</v>
      </c>
      <c r="C72" s="99">
        <v>1.0796551724137931</v>
      </c>
      <c r="D72" s="305">
        <v>1.1367741935483868</v>
      </c>
      <c r="E72" s="305">
        <v>0.92633333333333334</v>
      </c>
      <c r="F72" s="305">
        <v>1.0351612903225809</v>
      </c>
      <c r="G72" s="305">
        <v>0.85499999999999998</v>
      </c>
      <c r="H72" s="393">
        <v>0.82645161290322577</v>
      </c>
      <c r="I72" s="305">
        <v>0.97580645161290325</v>
      </c>
      <c r="J72" s="305">
        <v>1.04</v>
      </c>
      <c r="K72" s="305">
        <v>0.90741935483870961</v>
      </c>
      <c r="L72" s="305">
        <v>0.82066666666666666</v>
      </c>
      <c r="M72" s="305">
        <v>0.86322580645161295</v>
      </c>
    </row>
    <row r="73" spans="1:13" x14ac:dyDescent="0.35">
      <c r="A73" s="1161">
        <v>2021</v>
      </c>
      <c r="B73" s="305">
        <v>1.1016129032258066</v>
      </c>
      <c r="C73" s="305">
        <v>1.0796551724137931</v>
      </c>
      <c r="D73" s="305">
        <v>1.207741935483871</v>
      </c>
      <c r="E73" s="305">
        <v>1.1886666666666668</v>
      </c>
      <c r="F73" s="305">
        <v>0.96741935483870978</v>
      </c>
      <c r="G73" s="305">
        <v>0.94633333333333336</v>
      </c>
      <c r="H73" s="393">
        <v>0.88774193548387081</v>
      </c>
      <c r="I73" s="305">
        <v>1.1387096774193548</v>
      </c>
      <c r="J73" s="305">
        <v>1.0596666666666665</v>
      </c>
      <c r="K73" s="305">
        <v>1.2658064516129033</v>
      </c>
      <c r="L73" s="305">
        <v>1.2719999999999998</v>
      </c>
      <c r="M73" s="305">
        <v>1.1680645161290324</v>
      </c>
    </row>
    <row r="74" spans="1:13" x14ac:dyDescent="0.35">
      <c r="A74" s="1128">
        <v>2022</v>
      </c>
      <c r="B74" s="305">
        <v>1.3316129032258064</v>
      </c>
      <c r="C74" s="305">
        <v>1.4057142857142857</v>
      </c>
      <c r="D74" s="398">
        <v>1.1000000000000001</v>
      </c>
      <c r="E74" s="305">
        <v>1.155</v>
      </c>
      <c r="F74" s="305">
        <v>1.15161290322581</v>
      </c>
      <c r="G74" s="376">
        <v>1.1319999999999999</v>
      </c>
      <c r="H74" s="305">
        <v>0.70161290322580649</v>
      </c>
      <c r="I74" s="305">
        <v>1.4001612903225806</v>
      </c>
      <c r="J74" s="305">
        <v>1.2876666666666667</v>
      </c>
      <c r="K74" s="305">
        <v>1.2593548387096773</v>
      </c>
      <c r="L74" s="305">
        <f>'[10]Year Monthly Average'!$M$205</f>
        <v>1.0146666666666666</v>
      </c>
      <c r="M74" s="305">
        <v>1.2435483870967743</v>
      </c>
    </row>
    <row r="75" spans="1:13" x14ac:dyDescent="0.35">
      <c r="A75" s="365">
        <v>2023</v>
      </c>
      <c r="B75" s="1140">
        <f>'[6]Kuraz Monthaly Metro Report '!$K$5546</f>
        <v>1.1393548387096777</v>
      </c>
      <c r="C75" s="305">
        <f>'[6]2012-2022 year avre'!$M$214</f>
        <v>1.2528571428571429</v>
      </c>
      <c r="D75" s="305">
        <v>1.45483870967742</v>
      </c>
      <c r="E75" s="305">
        <f>'[6]Kuraz Monthaly Metro Report '!$K$5673</f>
        <v>1.0416666666666667</v>
      </c>
      <c r="F75" s="305">
        <f>'[6]Kuraz Monthaly Metro Report '!$K$5716</f>
        <v>0.98290322580645162</v>
      </c>
      <c r="G75" s="305">
        <f>'[6]Kuraz Monthaly Metro Report '!$K$5758</f>
        <v>0.87100000000000011</v>
      </c>
      <c r="H75" s="424">
        <v>1.0474193548387096</v>
      </c>
      <c r="I75" s="305">
        <f>'[6]Kuraz Monthaly Metro Report '!$K$5847</f>
        <v>1.1780645161290324</v>
      </c>
      <c r="J75" s="368">
        <v>1.272</v>
      </c>
      <c r="K75" s="368">
        <f>'[6]Kuraz Monthaly Metro Report '!$J$5932</f>
        <v>0.99838709677419368</v>
      </c>
      <c r="L75" s="305">
        <v>0.83733333333333326</v>
      </c>
      <c r="M75" s="305">
        <v>0.76322580645161298</v>
      </c>
    </row>
    <row r="76" spans="1:13" x14ac:dyDescent="0.35">
      <c r="A76" s="365">
        <v>2024</v>
      </c>
      <c r="B76" s="1140">
        <v>1.1058064516129034</v>
      </c>
      <c r="C76" s="305">
        <v>1.2613793103448274</v>
      </c>
      <c r="D76" s="305">
        <v>1.2003225806451614</v>
      </c>
      <c r="E76" s="305"/>
      <c r="F76" s="305"/>
      <c r="G76" s="305"/>
      <c r="H76" s="424"/>
      <c r="I76" s="305"/>
      <c r="J76" s="368"/>
      <c r="K76" s="368"/>
      <c r="L76" s="305"/>
      <c r="M76" s="305"/>
    </row>
    <row r="77" spans="1:13" x14ac:dyDescent="0.35">
      <c r="A77" s="1655" t="s">
        <v>536</v>
      </c>
      <c r="B77" s="1655"/>
      <c r="C77" s="1655"/>
      <c r="D77" s="1655"/>
      <c r="E77" s="1655"/>
      <c r="F77" s="1655"/>
      <c r="G77" s="1655"/>
      <c r="H77" s="1655"/>
      <c r="I77" s="1655"/>
      <c r="J77" s="1655"/>
      <c r="K77" s="1655"/>
      <c r="L77" s="1655"/>
      <c r="M77" s="1655"/>
    </row>
    <row r="78" spans="1:13" x14ac:dyDescent="0.35">
      <c r="A78" s="1125" t="s">
        <v>531</v>
      </c>
      <c r="B78" s="958" t="s">
        <v>168</v>
      </c>
      <c r="C78" s="580" t="s">
        <v>169</v>
      </c>
      <c r="D78" s="580" t="s">
        <v>170</v>
      </c>
      <c r="E78" s="580" t="s">
        <v>171</v>
      </c>
      <c r="F78" s="580" t="s">
        <v>172</v>
      </c>
      <c r="G78" s="580" t="s">
        <v>173</v>
      </c>
      <c r="H78" s="580" t="s">
        <v>174</v>
      </c>
      <c r="I78" s="550" t="s">
        <v>175</v>
      </c>
      <c r="J78" s="580" t="s">
        <v>176</v>
      </c>
      <c r="K78" s="580" t="s">
        <v>177</v>
      </c>
      <c r="L78" s="580" t="s">
        <v>178</v>
      </c>
      <c r="M78" s="580" t="s">
        <v>179</v>
      </c>
    </row>
    <row r="79" spans="1:13" x14ac:dyDescent="0.35">
      <c r="A79" s="1128">
        <v>2013</v>
      </c>
      <c r="B79" s="367">
        <v>0.793548387096774</v>
      </c>
      <c r="C79" s="367">
        <v>0.89892857142857152</v>
      </c>
      <c r="D79" s="367">
        <v>1.2670967741935482</v>
      </c>
      <c r="E79" s="305">
        <v>0.95833333333333337</v>
      </c>
      <c r="F79" s="305">
        <v>0.62483870967741939</v>
      </c>
      <c r="G79" s="367">
        <v>0.68033333333333323</v>
      </c>
      <c r="H79" s="305">
        <v>0.90903225806451615</v>
      </c>
      <c r="I79" s="367">
        <v>1.0209677419354839</v>
      </c>
      <c r="J79" s="305">
        <v>1.2573333333333332</v>
      </c>
      <c r="K79" s="305">
        <v>1.1245161290322581</v>
      </c>
      <c r="L79" s="305">
        <v>0.87387096774193551</v>
      </c>
      <c r="M79" s="305">
        <v>0.75419354838709673</v>
      </c>
    </row>
    <row r="80" spans="1:13" x14ac:dyDescent="0.35">
      <c r="A80" s="1128">
        <v>2014</v>
      </c>
      <c r="B80" s="367">
        <v>0.92709677419354841</v>
      </c>
      <c r="C80" s="99">
        <v>1.1267857142857143</v>
      </c>
      <c r="D80" s="305">
        <v>1.6519354838709677</v>
      </c>
      <c r="E80" s="305">
        <v>1.26</v>
      </c>
      <c r="F80" s="305">
        <v>0.91741935483870973</v>
      </c>
      <c r="G80" s="367">
        <v>0.7486666666666667</v>
      </c>
      <c r="H80" s="365">
        <v>0.79999999999999993</v>
      </c>
      <c r="I80" s="367">
        <v>0.91064516129032258</v>
      </c>
      <c r="J80" s="305">
        <v>0.9973333333333334</v>
      </c>
      <c r="K80" s="305">
        <v>0.87387096774193551</v>
      </c>
      <c r="L80" s="305">
        <v>0.78800000000000003</v>
      </c>
      <c r="M80" s="305">
        <v>0.75419354838709673</v>
      </c>
    </row>
    <row r="81" spans="1:13" x14ac:dyDescent="0.35">
      <c r="A81" s="1128">
        <v>2015</v>
      </c>
      <c r="B81" s="367">
        <v>0.88258064516129031</v>
      </c>
      <c r="C81" s="99">
        <v>0.71928571428571431</v>
      </c>
      <c r="D81" s="305">
        <v>1.5745161290322582</v>
      </c>
      <c r="E81" s="305">
        <v>1.1343333333333334</v>
      </c>
      <c r="F81" s="305">
        <v>0.6932258064516128</v>
      </c>
      <c r="G81" s="367">
        <v>0.73066666666666669</v>
      </c>
      <c r="H81" s="368">
        <v>0.71967741935483875</v>
      </c>
      <c r="I81" s="367">
        <v>0.78774193548387106</v>
      </c>
      <c r="J81" s="305">
        <v>1.1900000000000002</v>
      </c>
      <c r="K81" s="305">
        <v>1.0825806451612905</v>
      </c>
      <c r="L81" s="305">
        <v>0.628</v>
      </c>
      <c r="M81" s="305">
        <v>0.53967741935483859</v>
      </c>
    </row>
    <row r="82" spans="1:13" x14ac:dyDescent="0.35">
      <c r="A82" s="1128">
        <v>2016</v>
      </c>
      <c r="B82" s="367">
        <v>0.79129032258064513</v>
      </c>
      <c r="C82" s="99">
        <v>1.0924137931034481</v>
      </c>
      <c r="D82" s="305">
        <v>1.6687096774193548</v>
      </c>
      <c r="E82" s="305">
        <v>1.0521333333333334</v>
      </c>
      <c r="F82" s="305">
        <v>0.48064516129032264</v>
      </c>
      <c r="G82" s="367">
        <v>0.66933333333333322</v>
      </c>
      <c r="H82" s="368">
        <v>0.52290322580645154</v>
      </c>
      <c r="I82" s="367">
        <v>0.82838709677419364</v>
      </c>
      <c r="J82" s="305">
        <v>0.98199999999999998</v>
      </c>
      <c r="K82" s="305">
        <v>1.1496774193548389</v>
      </c>
      <c r="L82" s="305">
        <v>0.91800000000000004</v>
      </c>
      <c r="M82" s="305">
        <v>0.84677419354838712</v>
      </c>
    </row>
    <row r="83" spans="1:13" x14ac:dyDescent="0.35">
      <c r="A83" s="1128">
        <v>2017</v>
      </c>
      <c r="B83" s="367">
        <v>0.89612903225806451</v>
      </c>
      <c r="C83" s="99">
        <v>1.1064285714285713</v>
      </c>
      <c r="D83" s="305">
        <v>1.6509677419354838</v>
      </c>
      <c r="E83" s="305">
        <v>0.95866666666666656</v>
      </c>
      <c r="F83" s="305">
        <v>0.77903225806451604</v>
      </c>
      <c r="G83" s="367">
        <v>0.80166666666666653</v>
      </c>
      <c r="H83" s="393">
        <v>0.90935483870967737</v>
      </c>
      <c r="I83" s="305">
        <v>0.79387096774193544</v>
      </c>
      <c r="J83" s="305">
        <v>0.78633333333333344</v>
      </c>
      <c r="K83" s="305">
        <v>0.804516129032258</v>
      </c>
      <c r="L83" s="305">
        <v>0.77733333333333332</v>
      </c>
      <c r="M83" s="305">
        <v>0.68645161290322587</v>
      </c>
    </row>
    <row r="84" spans="1:13" x14ac:dyDescent="0.35">
      <c r="A84" s="1128">
        <v>2018</v>
      </c>
      <c r="B84" s="367">
        <v>0.52</v>
      </c>
      <c r="C84" s="99">
        <v>0.46</v>
      </c>
      <c r="D84" s="305">
        <v>0.49935483870967745</v>
      </c>
      <c r="E84" s="305">
        <v>0.505</v>
      </c>
      <c r="F84" s="305">
        <v>0.74</v>
      </c>
      <c r="G84" s="367">
        <v>0.48899999999999999</v>
      </c>
      <c r="H84" s="393">
        <v>0.29041935483870968</v>
      </c>
      <c r="I84" s="305">
        <v>0.50861290322580643</v>
      </c>
      <c r="J84" s="305">
        <v>0.96000000000000008</v>
      </c>
      <c r="K84" s="305">
        <v>0.5964516129032259</v>
      </c>
      <c r="L84" s="305">
        <v>0.63509999999999989</v>
      </c>
      <c r="M84" s="305">
        <v>0.51935483870967747</v>
      </c>
    </row>
    <row r="85" spans="1:13" x14ac:dyDescent="0.35">
      <c r="A85" s="1160">
        <v>2019</v>
      </c>
      <c r="B85" s="367">
        <v>0.37290322580645158</v>
      </c>
      <c r="C85" s="99">
        <v>0.72178571428571414</v>
      </c>
      <c r="D85" s="305">
        <v>1.3406451612903227</v>
      </c>
      <c r="E85" s="305">
        <v>0.9943333333333334</v>
      </c>
      <c r="F85" s="305">
        <v>0.74</v>
      </c>
      <c r="G85" s="367">
        <v>0.48899999999999999</v>
      </c>
      <c r="H85" s="393">
        <v>0.43096774193548387</v>
      </c>
      <c r="I85" s="305">
        <v>0.47451612903225809</v>
      </c>
      <c r="J85" s="305">
        <v>0.57066666666666666</v>
      </c>
      <c r="K85" s="305">
        <v>0.58645161290322578</v>
      </c>
      <c r="L85" s="305">
        <v>0.34333333333333338</v>
      </c>
      <c r="M85" s="305">
        <v>0.24281249999999999</v>
      </c>
    </row>
    <row r="86" spans="1:13" x14ac:dyDescent="0.35">
      <c r="A86" s="1128">
        <v>2020</v>
      </c>
      <c r="B86" s="367">
        <v>0.46741935483870967</v>
      </c>
      <c r="C86" s="99">
        <v>0.42689655172413798</v>
      </c>
      <c r="D86" s="305">
        <v>0.47129032258064524</v>
      </c>
      <c r="E86" s="305">
        <v>0.45300000000000001</v>
      </c>
      <c r="F86" s="305">
        <v>0.32387096774193552</v>
      </c>
      <c r="G86" s="367">
        <v>0.30500000000000005</v>
      </c>
      <c r="H86" s="393">
        <v>0.37</v>
      </c>
      <c r="I86" s="305">
        <v>0.46935483870967742</v>
      </c>
      <c r="J86" s="305">
        <v>0.45033333333333325</v>
      </c>
      <c r="K86" s="305">
        <v>0.49580645161290327</v>
      </c>
      <c r="L86" s="305">
        <v>0.34333333333333338</v>
      </c>
      <c r="M86" s="305">
        <v>0.35870967741935489</v>
      </c>
    </row>
    <row r="87" spans="1:13" x14ac:dyDescent="0.35">
      <c r="A87" s="1161">
        <v>2021</v>
      </c>
      <c r="B87" s="305">
        <v>0.30354838709677417</v>
      </c>
      <c r="C87" s="305">
        <v>0.42689655172413798</v>
      </c>
      <c r="D87" s="367">
        <v>0.47129032258064524</v>
      </c>
      <c r="E87" s="367">
        <v>0.64700000000000002</v>
      </c>
      <c r="F87" s="367">
        <v>0.39354838709677414</v>
      </c>
      <c r="G87" s="305">
        <v>0.40766666666666662</v>
      </c>
      <c r="H87" s="393">
        <v>0.39187096774193547</v>
      </c>
      <c r="I87" s="305">
        <v>0.55387096774193556</v>
      </c>
      <c r="J87" s="305">
        <v>0.53233333333333333</v>
      </c>
      <c r="K87" s="305">
        <v>0.46038709677419348</v>
      </c>
      <c r="L87" s="305">
        <v>0.55166666666666653</v>
      </c>
      <c r="M87" s="305">
        <v>0.45067741935483879</v>
      </c>
    </row>
    <row r="88" spans="1:13" x14ac:dyDescent="0.35">
      <c r="A88" s="1128">
        <v>2022</v>
      </c>
      <c r="B88" s="305">
        <v>0.4164516129032258</v>
      </c>
      <c r="C88" s="305">
        <v>0.7985714285714286</v>
      </c>
      <c r="D88" s="305">
        <v>0.63677419354838716</v>
      </c>
      <c r="E88" s="367">
        <v>0.72</v>
      </c>
      <c r="F88" s="367">
        <v>0.35419354838709677</v>
      </c>
      <c r="G88" s="367">
        <v>0.41633333333333333</v>
      </c>
      <c r="H88" s="305">
        <v>1.2851612903225804</v>
      </c>
      <c r="I88" s="305">
        <f>'[8]Kuraz Menthealy Metro Report '!$K$44</f>
        <v>0.86322580645161295</v>
      </c>
      <c r="J88" s="305">
        <v>0.91200000000000003</v>
      </c>
      <c r="K88" s="305">
        <v>0.65774193548387094</v>
      </c>
      <c r="L88" s="397">
        <v>0.60266666666666657</v>
      </c>
      <c r="M88" s="305">
        <v>0.50451612903225806</v>
      </c>
    </row>
    <row r="89" spans="1:13" x14ac:dyDescent="0.35">
      <c r="A89" s="365">
        <v>2023</v>
      </c>
      <c r="B89" s="1140">
        <f>'[6]Kuraz Monthaly Metro Report '!$L$5546</f>
        <v>0.60870967741935489</v>
      </c>
      <c r="C89" s="305">
        <f>'[6]2012-2022 year avre'!$N$214</f>
        <v>0.45964285714285719</v>
      </c>
      <c r="D89" s="305">
        <v>0.8241935483870968</v>
      </c>
      <c r="E89" s="305">
        <f>'[6]Kuraz Monthaly Metro Report '!$L$5673</f>
        <v>0.56666666666666654</v>
      </c>
      <c r="F89" s="413">
        <f>'[6]Kuraz Monthaly Metro Report '!$L$5716</f>
        <v>0.36741935483870969</v>
      </c>
      <c r="G89" s="413">
        <f>'[6]Kuraz Monthaly Metro Report '!$L$5758</f>
        <v>0.43966666666666665</v>
      </c>
      <c r="H89" s="444">
        <v>0.55677419354838709</v>
      </c>
      <c r="I89" s="413">
        <f>'[6]Kuraz Monthaly Metro Report '!$L$5847</f>
        <v>0.63419354838709674</v>
      </c>
      <c r="J89" s="413">
        <v>0.79566666666666663</v>
      </c>
      <c r="K89" s="413">
        <f>'[6]Kuraz Monthaly Metro Report '!$K$5932</f>
        <v>0.54967741935483871</v>
      </c>
      <c r="L89" s="413">
        <v>0.33566666666666667</v>
      </c>
      <c r="M89" s="1405">
        <v>0.25451612903225806</v>
      </c>
    </row>
    <row r="90" spans="1:13" x14ac:dyDescent="0.35">
      <c r="A90" s="365">
        <v>2024</v>
      </c>
      <c r="B90" s="1140">
        <v>0.39806451612903226</v>
      </c>
      <c r="C90" s="305">
        <v>0.52310344827586208</v>
      </c>
      <c r="D90" s="305">
        <v>0.56870967741935485</v>
      </c>
      <c r="E90" s="305"/>
      <c r="F90" s="413"/>
      <c r="G90" s="413"/>
      <c r="H90" s="438"/>
      <c r="I90" s="413"/>
      <c r="J90" s="413"/>
      <c r="K90" s="413"/>
      <c r="L90" s="413"/>
      <c r="M90" s="1405"/>
    </row>
    <row r="91" spans="1:13" x14ac:dyDescent="0.35">
      <c r="A91" s="1655" t="s">
        <v>537</v>
      </c>
      <c r="B91" s="1655"/>
      <c r="C91" s="1655"/>
      <c r="D91" s="1655"/>
      <c r="E91" s="1655"/>
      <c r="F91" s="1655"/>
      <c r="G91" s="1655"/>
      <c r="H91" s="1655"/>
      <c r="I91" s="1655"/>
      <c r="J91" s="1655"/>
      <c r="K91" s="1655"/>
      <c r="L91" s="1655"/>
      <c r="M91" s="1655"/>
    </row>
    <row r="92" spans="1:13" x14ac:dyDescent="0.35">
      <c r="A92" s="1125" t="s">
        <v>531</v>
      </c>
      <c r="B92" s="958" t="s">
        <v>168</v>
      </c>
      <c r="C92" s="580" t="s">
        <v>169</v>
      </c>
      <c r="D92" s="580" t="s">
        <v>170</v>
      </c>
      <c r="E92" s="580" t="s">
        <v>171</v>
      </c>
      <c r="F92" s="580" t="s">
        <v>172</v>
      </c>
      <c r="G92" s="580" t="s">
        <v>173</v>
      </c>
      <c r="H92" s="580" t="s">
        <v>174</v>
      </c>
      <c r="I92" s="550" t="s">
        <v>175</v>
      </c>
      <c r="J92" s="580" t="s">
        <v>176</v>
      </c>
      <c r="K92" s="580" t="s">
        <v>177</v>
      </c>
      <c r="L92" s="580" t="s">
        <v>178</v>
      </c>
      <c r="M92" s="580" t="s">
        <v>179</v>
      </c>
    </row>
    <row r="93" spans="1:13" x14ac:dyDescent="0.35">
      <c r="A93" s="1128">
        <v>2013</v>
      </c>
      <c r="B93" s="1137">
        <v>0.96</v>
      </c>
      <c r="C93" s="203">
        <v>1.1300000000000001</v>
      </c>
      <c r="D93" s="1004">
        <v>1.54</v>
      </c>
      <c r="E93" s="1004">
        <v>1.19</v>
      </c>
      <c r="F93" s="1004">
        <v>0.9850000000000001</v>
      </c>
      <c r="G93" s="368">
        <v>0.96500000000000008</v>
      </c>
      <c r="H93" s="1137">
        <v>1.22</v>
      </c>
      <c r="I93" s="1004">
        <v>1.3050000000000002</v>
      </c>
      <c r="J93" s="1004">
        <v>1.3900000000000001</v>
      </c>
      <c r="K93" s="1004">
        <v>1.38</v>
      </c>
      <c r="L93" s="1004">
        <v>1.145</v>
      </c>
      <c r="M93" s="1004">
        <v>1.1599999999999999</v>
      </c>
    </row>
    <row r="94" spans="1:13" x14ac:dyDescent="0.35">
      <c r="A94" s="1128">
        <v>2014</v>
      </c>
      <c r="B94" s="1137">
        <v>1.39</v>
      </c>
      <c r="C94" s="203">
        <v>1.51</v>
      </c>
      <c r="D94" s="1004">
        <v>1.7549999999999999</v>
      </c>
      <c r="E94" s="1004">
        <v>1.64</v>
      </c>
      <c r="F94" s="1004">
        <v>1.075</v>
      </c>
      <c r="G94" s="368">
        <v>1</v>
      </c>
      <c r="H94" s="1137">
        <v>1.1599999999999999</v>
      </c>
      <c r="I94" s="1004">
        <v>1.2849999999999999</v>
      </c>
      <c r="J94" s="1004">
        <v>1.38</v>
      </c>
      <c r="K94" s="1004">
        <v>1.1950000000000001</v>
      </c>
      <c r="L94" s="1004">
        <v>1.135</v>
      </c>
      <c r="M94" s="1004">
        <v>1.2149999999999999</v>
      </c>
    </row>
    <row r="95" spans="1:13" x14ac:dyDescent="0.35">
      <c r="A95" s="1128">
        <v>2015</v>
      </c>
      <c r="B95" s="1137">
        <v>1.29</v>
      </c>
      <c r="C95" s="203">
        <v>1.54</v>
      </c>
      <c r="D95" s="1004">
        <v>1.915</v>
      </c>
      <c r="E95" s="1004">
        <v>1.4</v>
      </c>
      <c r="F95" s="1004">
        <v>1.0899999999999999</v>
      </c>
      <c r="G95" s="368">
        <v>0.98</v>
      </c>
      <c r="H95" s="1137">
        <v>1.1399999999999999</v>
      </c>
      <c r="I95" s="1004">
        <v>1.29</v>
      </c>
      <c r="J95" s="1004">
        <v>1.29</v>
      </c>
      <c r="K95" s="1004">
        <v>1.355</v>
      </c>
      <c r="L95" s="1004">
        <v>0.90500000000000003</v>
      </c>
      <c r="M95" s="1004">
        <v>0.77</v>
      </c>
    </row>
    <row r="96" spans="1:13" x14ac:dyDescent="0.35">
      <c r="A96" s="1128">
        <v>2016</v>
      </c>
      <c r="B96" s="1137">
        <v>1.02</v>
      </c>
      <c r="C96" s="203">
        <v>1.37</v>
      </c>
      <c r="D96" s="203">
        <v>1.75</v>
      </c>
      <c r="E96" s="203">
        <v>1.18</v>
      </c>
      <c r="F96" s="203">
        <v>0.82499999999999996</v>
      </c>
      <c r="G96" s="368">
        <v>0.95500000000000007</v>
      </c>
      <c r="H96" s="1137">
        <v>0.94</v>
      </c>
      <c r="I96" s="1129">
        <v>1.1950000000000001</v>
      </c>
      <c r="J96" s="1129">
        <v>1.28</v>
      </c>
      <c r="K96" s="203">
        <v>1.45</v>
      </c>
      <c r="L96" s="203">
        <v>1.165</v>
      </c>
      <c r="M96" s="203"/>
    </row>
    <row r="97" spans="1:13" ht="15.5" x14ac:dyDescent="0.35">
      <c r="A97" s="1128">
        <v>2017</v>
      </c>
      <c r="B97" s="1162">
        <v>1.17</v>
      </c>
      <c r="C97" s="203">
        <v>1.375</v>
      </c>
      <c r="D97" s="1004">
        <v>1.74</v>
      </c>
      <c r="E97" s="1004">
        <v>1.1299999999999999</v>
      </c>
      <c r="F97" s="1004">
        <v>1.125</v>
      </c>
      <c r="G97" s="368">
        <v>1.425</v>
      </c>
      <c r="H97" s="1137">
        <v>1.1000000000000001</v>
      </c>
      <c r="I97" s="203">
        <v>1.0649999999999999</v>
      </c>
      <c r="J97" s="203">
        <v>1.0649999999999999</v>
      </c>
      <c r="K97" s="1004">
        <v>0.98499999999999999</v>
      </c>
      <c r="L97" s="1004">
        <v>0.83499999999999996</v>
      </c>
      <c r="M97" s="1004">
        <v>0.875</v>
      </c>
    </row>
    <row r="98" spans="1:13" ht="15" thickBot="1" x14ac:dyDescent="0.4">
      <c r="A98" s="1128">
        <v>2018</v>
      </c>
      <c r="B98" s="1163">
        <v>0.91</v>
      </c>
      <c r="C98" s="1139" t="s">
        <v>164</v>
      </c>
      <c r="D98" s="1139" t="s">
        <v>164</v>
      </c>
      <c r="E98" s="1139" t="s">
        <v>164</v>
      </c>
      <c r="F98" s="1139" t="s">
        <v>164</v>
      </c>
      <c r="G98" s="368">
        <v>0.55000000000000004</v>
      </c>
      <c r="H98" s="1139" t="s">
        <v>164</v>
      </c>
      <c r="I98" s="203">
        <v>0.86499999999999999</v>
      </c>
      <c r="J98" s="1139" t="s">
        <v>164</v>
      </c>
      <c r="K98" s="1004">
        <v>0.98</v>
      </c>
      <c r="L98" s="203">
        <v>0.98688333333333367</v>
      </c>
      <c r="M98" s="203">
        <v>0.81066666666666665</v>
      </c>
    </row>
    <row r="99" spans="1:13" x14ac:dyDescent="0.35">
      <c r="A99" s="1160">
        <v>2019</v>
      </c>
      <c r="B99" s="1164">
        <v>0.75</v>
      </c>
      <c r="C99" s="1165">
        <v>1.1399999999999999</v>
      </c>
      <c r="D99" s="1165">
        <v>1.61</v>
      </c>
      <c r="E99" s="1165">
        <v>1.2</v>
      </c>
      <c r="F99" s="1164">
        <v>1</v>
      </c>
      <c r="G99" s="1164">
        <v>0.69</v>
      </c>
      <c r="H99" s="1164">
        <v>0.7</v>
      </c>
      <c r="I99" s="1164">
        <v>0.75</v>
      </c>
      <c r="J99" s="1164">
        <v>0.85</v>
      </c>
      <c r="K99" s="1164">
        <v>0.8</v>
      </c>
      <c r="L99" s="1005">
        <v>0.82066666666666677</v>
      </c>
      <c r="M99" s="1005">
        <v>0.82066666666666677</v>
      </c>
    </row>
    <row r="100" spans="1:13" x14ac:dyDescent="0.35">
      <c r="A100" s="1128">
        <v>2020</v>
      </c>
      <c r="B100" s="368">
        <f>AVERAGE(B98:B99)</f>
        <v>0.83000000000000007</v>
      </c>
      <c r="C100" s="305">
        <v>0.75327586206896557</v>
      </c>
      <c r="D100" s="305">
        <v>0.87192307692307669</v>
      </c>
      <c r="E100" s="305">
        <v>0.70840928270042203</v>
      </c>
      <c r="F100" s="305">
        <v>0.67951612903225811</v>
      </c>
      <c r="G100" s="368">
        <v>0.6</v>
      </c>
      <c r="H100" s="1139">
        <v>0.6</v>
      </c>
      <c r="I100" s="203">
        <v>0.7</v>
      </c>
      <c r="J100" s="305">
        <v>0.76166666666666705</v>
      </c>
      <c r="K100" s="1004">
        <v>0.70161290322580661</v>
      </c>
      <c r="L100" s="1166">
        <v>0.84533333333333338</v>
      </c>
      <c r="M100" s="1166">
        <v>0.86322580645161273</v>
      </c>
    </row>
    <row r="101" spans="1:13" x14ac:dyDescent="0.35">
      <c r="A101" s="1161">
        <v>2021</v>
      </c>
      <c r="B101" s="1167">
        <f>AVERAGE(B99:B100)</f>
        <v>0.79</v>
      </c>
      <c r="C101" s="1167">
        <v>0.91875000000000018</v>
      </c>
      <c r="D101" s="1167">
        <v>1.0359677419354842</v>
      </c>
      <c r="E101" s="1167">
        <v>0.91783333333333339</v>
      </c>
      <c r="F101" s="1167">
        <v>0.68048387096774199</v>
      </c>
      <c r="G101" s="1167">
        <v>0.67699999999999994</v>
      </c>
      <c r="H101" s="1167">
        <v>0.63980645161290317</v>
      </c>
      <c r="I101" s="1167">
        <f>AVERAGE(I99:I100)</f>
        <v>0.72499999999999998</v>
      </c>
      <c r="J101" s="1167">
        <v>0.79599999999999993</v>
      </c>
      <c r="K101" s="1167">
        <f>AVERAGE(K99:K100)</f>
        <v>0.75080645161290338</v>
      </c>
      <c r="L101" s="1168">
        <v>0.91183333333333338</v>
      </c>
      <c r="M101" s="1168">
        <v>0.80937096774193562</v>
      </c>
    </row>
    <row r="102" spans="1:13" ht="15" thickBot="1" x14ac:dyDescent="0.4">
      <c r="A102" s="1128">
        <v>2022</v>
      </c>
      <c r="B102" s="1167">
        <v>0.87403225806451612</v>
      </c>
      <c r="C102" s="1167">
        <v>1.1021428571428571</v>
      </c>
      <c r="D102" s="1167">
        <v>0.88709677419354827</v>
      </c>
      <c r="E102" s="1167">
        <v>0.94</v>
      </c>
      <c r="F102" s="395">
        <v>0.81112903225806499</v>
      </c>
      <c r="G102" s="305">
        <v>0.77416666666666667</v>
      </c>
      <c r="H102" s="395">
        <v>1.0951612903225807</v>
      </c>
      <c r="I102" s="1167">
        <f>'[8]Kuraz Menthealy Metro Report '!$L$44</f>
        <v>1.1316935483870969</v>
      </c>
      <c r="J102" s="1167">
        <v>0.91966666666666674</v>
      </c>
      <c r="K102" s="1167">
        <v>0.95854838709677426</v>
      </c>
      <c r="L102" s="1168">
        <v>0.80866666666666664</v>
      </c>
      <c r="M102" s="1168">
        <v>0.80866666666666664</v>
      </c>
    </row>
    <row r="103" spans="1:13" x14ac:dyDescent="0.35">
      <c r="A103" s="1160">
        <v>2023</v>
      </c>
      <c r="B103" s="1167">
        <f>'[6]Kuraz Monthaly Metro Report '!$M$5546</f>
        <v>0.87403225806451634</v>
      </c>
      <c r="C103" s="1167">
        <v>0.86</v>
      </c>
      <c r="D103" s="1411">
        <v>1.77</v>
      </c>
      <c r="E103" s="1167">
        <f>'[6]Kuraz Monthaly Metro Report '!$M$5673</f>
        <v>0.8041666666666667</v>
      </c>
      <c r="F103" s="646">
        <f>'[6]Kuraz Monthaly Metro Report '!$M$5716</f>
        <v>0.67516129032258065</v>
      </c>
      <c r="G103" s="1167">
        <f>'[6]Kuraz Monthaly Metro Report '!$M$5758</f>
        <v>0.65983333333333327</v>
      </c>
      <c r="H103" s="1167">
        <f>H75/0.56</f>
        <v>1.8703917050691241</v>
      </c>
      <c r="I103" s="1167">
        <f>'[6]Kuraz Monthaly Metro Report '!$M$5847</f>
        <v>0.73580645161290315</v>
      </c>
      <c r="J103" s="1167">
        <v>1.6</v>
      </c>
      <c r="K103" s="1167">
        <f>'[6]Kuraz Monthaly Metro Report '!$L$5932</f>
        <v>0.95919354838709681</v>
      </c>
      <c r="L103" s="1168">
        <v>0.58649999999999991</v>
      </c>
      <c r="M103" s="1168">
        <v>0.50887096774193552</v>
      </c>
    </row>
    <row r="104" spans="1:13" x14ac:dyDescent="0.35">
      <c r="A104" s="1128">
        <v>2024</v>
      </c>
      <c r="B104" s="305">
        <v>0.75193548387096754</v>
      </c>
      <c r="C104" s="305">
        <v>0.89224137931034486</v>
      </c>
      <c r="D104" s="305">
        <v>0.88451612903225807</v>
      </c>
      <c r="E104" s="305"/>
      <c r="F104" s="395"/>
      <c r="G104" s="305"/>
      <c r="H104" s="305"/>
      <c r="I104" s="305"/>
      <c r="J104" s="305"/>
      <c r="K104" s="305"/>
      <c r="L104" s="413"/>
      <c r="M104" s="413"/>
    </row>
    <row r="105" spans="1:13" x14ac:dyDescent="0.35">
      <c r="A105" s="1661" t="s">
        <v>538</v>
      </c>
      <c r="B105" s="1661"/>
      <c r="C105" s="1661"/>
      <c r="D105" s="1661"/>
      <c r="E105" s="1661"/>
      <c r="F105" s="1661"/>
      <c r="G105" s="1661"/>
      <c r="H105" s="1661"/>
      <c r="I105" s="1661"/>
      <c r="J105" s="1661"/>
      <c r="K105" s="1661"/>
      <c r="L105" s="1661"/>
      <c r="M105" s="1661"/>
    </row>
    <row r="106" spans="1:13" x14ac:dyDescent="0.35">
      <c r="A106" s="1125" t="s">
        <v>531</v>
      </c>
      <c r="B106" s="958" t="s">
        <v>168</v>
      </c>
      <c r="C106" s="580" t="s">
        <v>169</v>
      </c>
      <c r="D106" s="580" t="s">
        <v>170</v>
      </c>
      <c r="E106" s="580" t="s">
        <v>171</v>
      </c>
      <c r="F106" s="580" t="s">
        <v>172</v>
      </c>
      <c r="G106" s="580" t="s">
        <v>173</v>
      </c>
      <c r="H106" s="580" t="s">
        <v>174</v>
      </c>
      <c r="I106" s="550" t="s">
        <v>175</v>
      </c>
      <c r="J106" s="580" t="s">
        <v>176</v>
      </c>
      <c r="K106" s="580" t="s">
        <v>177</v>
      </c>
      <c r="L106" s="580" t="s">
        <v>178</v>
      </c>
      <c r="M106" s="580" t="s">
        <v>179</v>
      </c>
    </row>
    <row r="107" spans="1:13" x14ac:dyDescent="0.35">
      <c r="A107" s="1128">
        <v>2013</v>
      </c>
      <c r="B107" s="1169">
        <v>60.075000000000003</v>
      </c>
      <c r="C107" s="1170">
        <v>49.674999999999997</v>
      </c>
      <c r="D107" s="1171">
        <f t="shared" ref="D107:D112" si="0">(B107+C107)/2</f>
        <v>54.875</v>
      </c>
      <c r="E107" s="1145">
        <v>75.594999999999999</v>
      </c>
      <c r="F107" s="1171">
        <f t="shared" ref="F107:F112" si="1">(D107+E107)/2</f>
        <v>65.234999999999999</v>
      </c>
      <c r="G107" s="1145">
        <v>70.23</v>
      </c>
      <c r="H107" s="1172">
        <f>(E107+F107)/2</f>
        <v>70.414999999999992</v>
      </c>
      <c r="I107" s="1169">
        <v>62.075000000000003</v>
      </c>
      <c r="J107" s="1169">
        <v>69.73</v>
      </c>
      <c r="K107" s="1171">
        <f t="shared" ref="K107:K112" si="2">(I107+J107)/2</f>
        <v>65.902500000000003</v>
      </c>
      <c r="L107" s="1145">
        <v>67.816249999999997</v>
      </c>
      <c r="M107" s="1171">
        <f t="shared" ref="M107:M112" si="3">(K107+L107)/2</f>
        <v>66.859375</v>
      </c>
    </row>
    <row r="108" spans="1:13" x14ac:dyDescent="0.35">
      <c r="A108" s="1128">
        <v>2014</v>
      </c>
      <c r="B108" s="1169">
        <v>49.95</v>
      </c>
      <c r="C108" s="1170">
        <v>44.71</v>
      </c>
      <c r="D108" s="1171">
        <f t="shared" si="0"/>
        <v>47.33</v>
      </c>
      <c r="E108" s="1145">
        <v>70.14</v>
      </c>
      <c r="F108" s="1171">
        <f t="shared" si="1"/>
        <v>58.734999999999999</v>
      </c>
      <c r="G108" s="1145">
        <v>70.165000000000006</v>
      </c>
      <c r="H108" s="1172">
        <f>(E108+F108)/2</f>
        <v>64.4375</v>
      </c>
      <c r="I108" s="1169">
        <v>65.349999999999994</v>
      </c>
      <c r="J108" s="1169">
        <v>65.7</v>
      </c>
      <c r="K108" s="1171">
        <f t="shared" si="2"/>
        <v>65.525000000000006</v>
      </c>
      <c r="L108" s="1145">
        <v>65.612500000000011</v>
      </c>
      <c r="M108" s="1171">
        <f t="shared" si="3"/>
        <v>65.568750000000009</v>
      </c>
    </row>
    <row r="109" spans="1:13" x14ac:dyDescent="0.35">
      <c r="A109" s="1128">
        <v>2015</v>
      </c>
      <c r="B109" s="1169">
        <v>43.730000000000004</v>
      </c>
      <c r="C109" s="1170">
        <v>42.515000000000001</v>
      </c>
      <c r="D109" s="1171">
        <f t="shared" si="0"/>
        <v>43.122500000000002</v>
      </c>
      <c r="E109" s="1145">
        <v>71.745000000000005</v>
      </c>
      <c r="F109" s="1171">
        <f t="shared" si="1"/>
        <v>57.433750000000003</v>
      </c>
      <c r="G109" s="1145">
        <v>73.414999999999992</v>
      </c>
      <c r="H109" s="1172">
        <f>(E109+F109)/2</f>
        <v>64.589375000000004</v>
      </c>
      <c r="I109" s="1169">
        <v>46.564999999999998</v>
      </c>
      <c r="J109" s="1169">
        <v>46.564999999999998</v>
      </c>
      <c r="K109" s="1171">
        <f t="shared" si="2"/>
        <v>46.564999999999998</v>
      </c>
      <c r="L109" s="1145">
        <v>46.564999999999998</v>
      </c>
      <c r="M109" s="1171">
        <f t="shared" si="3"/>
        <v>46.564999999999998</v>
      </c>
    </row>
    <row r="110" spans="1:13" x14ac:dyDescent="0.35">
      <c r="A110" s="1128">
        <v>2016</v>
      </c>
      <c r="B110" s="1170">
        <v>62.61</v>
      </c>
      <c r="C110" s="1170">
        <v>48.185000000000002</v>
      </c>
      <c r="D110" s="1171">
        <f t="shared" si="0"/>
        <v>55.397500000000001</v>
      </c>
      <c r="E110" s="1145">
        <v>76.164999999999992</v>
      </c>
      <c r="F110" s="1171">
        <f t="shared" si="1"/>
        <v>65.78125</v>
      </c>
      <c r="G110" s="1145">
        <v>70.165000000000006</v>
      </c>
      <c r="H110" s="1172">
        <f>(E110+F110)/2</f>
        <v>70.973124999999996</v>
      </c>
      <c r="I110" s="1173">
        <v>63.24</v>
      </c>
      <c r="J110" s="1173">
        <v>56.344999999999999</v>
      </c>
      <c r="K110" s="1171">
        <f t="shared" si="2"/>
        <v>59.792500000000004</v>
      </c>
      <c r="L110" s="1145">
        <v>58.068750000000001</v>
      </c>
      <c r="M110" s="1171">
        <f t="shared" si="3"/>
        <v>58.930625000000006</v>
      </c>
    </row>
    <row r="111" spans="1:13" x14ac:dyDescent="0.35">
      <c r="A111" s="1128">
        <v>2017</v>
      </c>
      <c r="B111" s="1169">
        <v>43.800000000000004</v>
      </c>
      <c r="C111" s="1170">
        <v>46.41</v>
      </c>
      <c r="D111" s="1171">
        <f t="shared" si="0"/>
        <v>45.105000000000004</v>
      </c>
      <c r="E111" s="1145">
        <v>76.679999999999993</v>
      </c>
      <c r="F111" s="1171">
        <f t="shared" si="1"/>
        <v>60.892499999999998</v>
      </c>
      <c r="G111" s="1145">
        <v>62.75</v>
      </c>
      <c r="H111" s="1172">
        <f>(E111+F111)/2</f>
        <v>68.786249999999995</v>
      </c>
      <c r="I111" s="1170">
        <v>58</v>
      </c>
      <c r="J111" s="1170">
        <v>75.5</v>
      </c>
      <c r="K111" s="1171">
        <f t="shared" si="2"/>
        <v>66.75</v>
      </c>
      <c r="L111" s="1145">
        <v>71.125</v>
      </c>
      <c r="M111" s="1171">
        <f t="shared" si="3"/>
        <v>68.9375</v>
      </c>
    </row>
    <row r="112" spans="1:13" x14ac:dyDescent="0.35">
      <c r="A112" s="1128">
        <v>2018</v>
      </c>
      <c r="B112" s="1170">
        <v>40.5</v>
      </c>
      <c r="C112" s="1170">
        <v>48</v>
      </c>
      <c r="D112" s="1171">
        <f t="shared" si="0"/>
        <v>44.25</v>
      </c>
      <c r="E112" s="1170">
        <v>79.5</v>
      </c>
      <c r="F112" s="1171">
        <f t="shared" si="1"/>
        <v>61.875</v>
      </c>
      <c r="G112" s="1145">
        <v>80</v>
      </c>
      <c r="H112" s="1172">
        <f>AVERAGE(E112:F112)</f>
        <v>70.6875</v>
      </c>
      <c r="I112" s="1170">
        <v>66.64</v>
      </c>
      <c r="J112" s="1170">
        <v>66.78</v>
      </c>
      <c r="K112" s="1171">
        <f t="shared" si="2"/>
        <v>66.710000000000008</v>
      </c>
      <c r="L112" s="1145">
        <v>66.745000000000005</v>
      </c>
      <c r="M112" s="1171">
        <f t="shared" si="3"/>
        <v>66.727500000000006</v>
      </c>
    </row>
    <row r="113" spans="1:13" x14ac:dyDescent="0.35">
      <c r="A113" s="1128">
        <v>2019</v>
      </c>
      <c r="B113" s="1170">
        <v>55</v>
      </c>
      <c r="C113" s="1170">
        <v>52</v>
      </c>
      <c r="D113" s="1171">
        <v>55</v>
      </c>
      <c r="E113" s="1170">
        <v>66</v>
      </c>
      <c r="F113" s="1171">
        <v>71</v>
      </c>
      <c r="G113" s="1145">
        <v>77</v>
      </c>
      <c r="H113" s="1172">
        <v>74</v>
      </c>
      <c r="I113" s="1170">
        <v>72</v>
      </c>
      <c r="J113" s="1170">
        <v>68</v>
      </c>
      <c r="K113" s="1171">
        <v>73</v>
      </c>
      <c r="L113" s="1145">
        <v>78.599999999999994</v>
      </c>
      <c r="M113" s="1171">
        <v>78.3</v>
      </c>
    </row>
    <row r="114" spans="1:13" x14ac:dyDescent="0.35">
      <c r="A114" s="1128">
        <v>2020</v>
      </c>
      <c r="B114" s="1170">
        <v>67.5</v>
      </c>
      <c r="C114" s="1170">
        <v>67</v>
      </c>
      <c r="D114" s="1171">
        <v>71</v>
      </c>
      <c r="E114" s="1170">
        <v>67.8</v>
      </c>
      <c r="F114" s="1171">
        <v>75.56</v>
      </c>
      <c r="G114" s="1145">
        <v>78.5</v>
      </c>
      <c r="H114" s="1172">
        <v>75.61</v>
      </c>
      <c r="I114" s="1170">
        <v>73.27</v>
      </c>
      <c r="J114" s="1170">
        <v>72.41</v>
      </c>
      <c r="K114" s="1171">
        <v>74.2</v>
      </c>
      <c r="L114" s="1174">
        <v>73</v>
      </c>
      <c r="M114" s="1174">
        <v>62</v>
      </c>
    </row>
    <row r="115" spans="1:13" x14ac:dyDescent="0.35">
      <c r="A115" s="1128">
        <v>2021</v>
      </c>
      <c r="B115" s="1170">
        <v>56</v>
      </c>
      <c r="C115" s="1170">
        <v>51</v>
      </c>
      <c r="D115" s="365">
        <v>50</v>
      </c>
      <c r="E115" s="1171">
        <v>70</v>
      </c>
      <c r="F115" s="1170">
        <v>74</v>
      </c>
      <c r="G115" s="1171">
        <v>66</v>
      </c>
      <c r="H115" s="1145">
        <v>71</v>
      </c>
      <c r="I115" s="1172">
        <v>65</v>
      </c>
      <c r="J115" s="1170">
        <v>69</v>
      </c>
      <c r="K115" s="1170">
        <v>63</v>
      </c>
      <c r="L115" s="1174">
        <v>58.2</v>
      </c>
      <c r="M115" s="1174">
        <v>57</v>
      </c>
    </row>
    <row r="116" spans="1:13" x14ac:dyDescent="0.35">
      <c r="A116" s="1175">
        <v>2022</v>
      </c>
      <c r="B116" s="365">
        <v>54</v>
      </c>
      <c r="C116" s="365">
        <v>53</v>
      </c>
      <c r="D116" s="365">
        <v>61</v>
      </c>
      <c r="E116" s="365">
        <v>68</v>
      </c>
      <c r="F116" s="1145">
        <v>69.39</v>
      </c>
      <c r="G116" s="1145">
        <f ca="1">AVERAGE(G116:H116)</f>
        <v>67.466666666666669</v>
      </c>
      <c r="H116" s="365">
        <v>62</v>
      </c>
      <c r="I116" s="365">
        <v>66</v>
      </c>
      <c r="J116" s="365">
        <v>64</v>
      </c>
      <c r="K116" s="365">
        <v>66</v>
      </c>
      <c r="L116" s="365">
        <v>65</v>
      </c>
      <c r="M116" s="365">
        <v>63</v>
      </c>
    </row>
    <row r="117" spans="1:13" x14ac:dyDescent="0.35">
      <c r="A117" s="374">
        <v>2023</v>
      </c>
      <c r="B117" s="365">
        <v>57</v>
      </c>
      <c r="C117" s="365">
        <v>49</v>
      </c>
      <c r="D117" s="365">
        <v>68</v>
      </c>
      <c r="E117" s="365">
        <v>78</v>
      </c>
      <c r="F117" s="365">
        <v>77</v>
      </c>
      <c r="G117" s="365">
        <v>74</v>
      </c>
      <c r="H117" s="365">
        <v>67</v>
      </c>
      <c r="I117" s="365">
        <v>60</v>
      </c>
      <c r="J117" s="365">
        <v>65</v>
      </c>
      <c r="K117" s="365">
        <v>71</v>
      </c>
      <c r="L117" s="365">
        <v>79</v>
      </c>
      <c r="M117" s="365">
        <v>73</v>
      </c>
    </row>
    <row r="118" spans="1:13" x14ac:dyDescent="0.35">
      <c r="A118" s="365">
        <v>2024</v>
      </c>
      <c r="B118" s="365">
        <v>70</v>
      </c>
      <c r="C118" s="365">
        <v>67</v>
      </c>
      <c r="D118" s="365">
        <v>66</v>
      </c>
      <c r="E118" s="365"/>
      <c r="F118" s="365"/>
      <c r="G118" s="365"/>
      <c r="H118" s="365"/>
      <c r="I118" s="365"/>
      <c r="J118" s="365"/>
      <c r="K118" s="365"/>
      <c r="L118" s="365"/>
      <c r="M118" s="365"/>
    </row>
    <row r="119" spans="1:13" x14ac:dyDescent="0.35">
      <c r="A119" s="374"/>
      <c r="B119" s="374"/>
      <c r="C119" s="374"/>
      <c r="D119" s="374"/>
      <c r="E119" s="374"/>
      <c r="F119" s="374"/>
      <c r="G119" s="374"/>
      <c r="H119" s="374"/>
      <c r="I119" s="374"/>
      <c r="J119" s="374"/>
      <c r="K119" s="374"/>
      <c r="L119" s="374"/>
      <c r="M119" s="374"/>
    </row>
    <row r="120" spans="1:13" x14ac:dyDescent="0.35">
      <c r="A120" s="1659" t="s">
        <v>539</v>
      </c>
      <c r="B120" s="1659"/>
      <c r="C120" s="1659"/>
      <c r="D120" s="1659"/>
      <c r="E120" s="1659"/>
      <c r="F120" s="1659"/>
      <c r="G120" s="1659"/>
      <c r="H120" s="1659"/>
      <c r="I120" s="1659"/>
      <c r="J120" s="1659"/>
      <c r="K120" s="1659"/>
      <c r="L120" s="1659"/>
      <c r="M120" s="1659"/>
    </row>
    <row r="121" spans="1:13" x14ac:dyDescent="0.35">
      <c r="A121" s="1407" t="s">
        <v>531</v>
      </c>
      <c r="B121" s="1408" t="s">
        <v>168</v>
      </c>
      <c r="C121" s="573" t="s">
        <v>169</v>
      </c>
      <c r="D121" s="573" t="s">
        <v>170</v>
      </c>
      <c r="E121" s="573" t="s">
        <v>171</v>
      </c>
      <c r="F121" s="573" t="s">
        <v>172</v>
      </c>
      <c r="G121" s="573" t="s">
        <v>173</v>
      </c>
      <c r="H121" s="573" t="s">
        <v>174</v>
      </c>
      <c r="I121" s="1409" t="s">
        <v>175</v>
      </c>
      <c r="J121" s="1410" t="s">
        <v>176</v>
      </c>
      <c r="K121" s="573" t="s">
        <v>177</v>
      </c>
      <c r="L121" s="573" t="s">
        <v>178</v>
      </c>
      <c r="M121" s="573" t="s">
        <v>179</v>
      </c>
    </row>
    <row r="122" spans="1:13" x14ac:dyDescent="0.35">
      <c r="A122" s="1128">
        <v>2013</v>
      </c>
      <c r="B122" s="1126">
        <v>6.18</v>
      </c>
      <c r="C122" s="365">
        <v>8.94</v>
      </c>
      <c r="D122" s="1126">
        <v>6.36</v>
      </c>
      <c r="E122" s="1126">
        <v>5.08</v>
      </c>
      <c r="F122" s="1126">
        <v>5.81</v>
      </c>
      <c r="G122" s="365">
        <v>4.96</v>
      </c>
      <c r="H122" s="1126">
        <v>6.37</v>
      </c>
      <c r="I122" s="1126">
        <v>5.83</v>
      </c>
      <c r="J122" s="1126">
        <v>5.83</v>
      </c>
      <c r="K122" s="1126">
        <v>6.47</v>
      </c>
      <c r="L122" s="1126">
        <v>5.61</v>
      </c>
      <c r="M122" s="1126">
        <v>7.87</v>
      </c>
    </row>
    <row r="123" spans="1:13" x14ac:dyDescent="0.35">
      <c r="A123" s="1128">
        <v>2014</v>
      </c>
      <c r="B123" s="1126">
        <v>10.96</v>
      </c>
      <c r="C123" s="365">
        <v>9.67</v>
      </c>
      <c r="D123" s="1126">
        <v>8.68</v>
      </c>
      <c r="E123" s="1127">
        <f>0.7*E122</f>
        <v>3.5559999999999996</v>
      </c>
      <c r="F123" s="1126">
        <v>6</v>
      </c>
      <c r="G123" s="365">
        <v>5.76</v>
      </c>
      <c r="H123" s="1126">
        <v>6.01</v>
      </c>
      <c r="I123" s="1126">
        <v>7.17</v>
      </c>
      <c r="J123" s="1126">
        <v>7.27</v>
      </c>
      <c r="K123" s="1126">
        <v>5.49</v>
      </c>
      <c r="L123" s="1126">
        <v>6.54</v>
      </c>
      <c r="M123" s="1126">
        <v>8.77</v>
      </c>
    </row>
    <row r="124" spans="1:13" x14ac:dyDescent="0.35">
      <c r="A124" s="1128">
        <v>2015</v>
      </c>
      <c r="B124" s="1126">
        <v>9.58</v>
      </c>
      <c r="C124" s="365">
        <v>11.79</v>
      </c>
      <c r="D124" s="1126">
        <v>11.02</v>
      </c>
      <c r="E124" s="1127">
        <v>5.6</v>
      </c>
      <c r="F124" s="1126">
        <v>6.74</v>
      </c>
      <c r="G124" s="365">
        <v>5.49</v>
      </c>
      <c r="H124" s="1126">
        <v>5.45</v>
      </c>
      <c r="I124" s="1126">
        <v>5.89</v>
      </c>
      <c r="J124" s="1126">
        <v>5.61</v>
      </c>
      <c r="K124" s="1126">
        <v>4.62</v>
      </c>
      <c r="L124" s="1126">
        <v>6.62</v>
      </c>
      <c r="M124" s="1126">
        <v>5.14</v>
      </c>
    </row>
    <row r="125" spans="1:13" x14ac:dyDescent="0.35">
      <c r="A125" s="1128">
        <v>2016</v>
      </c>
      <c r="B125" s="1126">
        <v>6.72</v>
      </c>
      <c r="C125" s="365">
        <v>10.59</v>
      </c>
      <c r="D125" s="1126">
        <v>9.68</v>
      </c>
      <c r="E125" s="1126">
        <v>5.81</v>
      </c>
      <c r="F125" s="1126">
        <v>4.76</v>
      </c>
      <c r="G125" s="1126">
        <v>6.14</v>
      </c>
      <c r="H125" s="1126">
        <v>5.99</v>
      </c>
      <c r="I125" s="365">
        <v>7.37</v>
      </c>
      <c r="J125" s="365">
        <v>7.05</v>
      </c>
      <c r="K125" s="1126">
        <v>7.71</v>
      </c>
      <c r="L125" s="1126">
        <v>6.95</v>
      </c>
      <c r="M125" s="1126">
        <v>9.17</v>
      </c>
    </row>
    <row r="126" spans="1:13" ht="15.5" x14ac:dyDescent="0.35">
      <c r="A126" s="1128">
        <v>2017</v>
      </c>
      <c r="B126" s="1176">
        <v>8.76</v>
      </c>
      <c r="C126" s="365">
        <v>10.69</v>
      </c>
      <c r="D126" s="305">
        <v>8.4</v>
      </c>
      <c r="E126" s="365">
        <v>5.68</v>
      </c>
      <c r="F126" s="365">
        <v>5.72</v>
      </c>
      <c r="G126" s="1177">
        <v>7.29</v>
      </c>
      <c r="H126" s="1126">
        <v>7</v>
      </c>
      <c r="I126" s="1130">
        <v>4.6100000000000003</v>
      </c>
      <c r="J126" s="1130">
        <v>4.6100000000000003</v>
      </c>
      <c r="K126" s="365">
        <v>5.9</v>
      </c>
      <c r="L126" s="1178">
        <v>4.0999999999999996</v>
      </c>
      <c r="M126" s="1178">
        <v>5.8</v>
      </c>
    </row>
    <row r="127" spans="1:13" x14ac:dyDescent="0.35">
      <c r="A127" s="1128">
        <v>2018</v>
      </c>
      <c r="B127" s="1179">
        <v>8.5</v>
      </c>
      <c r="C127" s="1179">
        <v>9.6999999999999993</v>
      </c>
      <c r="D127" s="1178">
        <v>2.86</v>
      </c>
      <c r="E127" s="365">
        <v>4.0999999999999996</v>
      </c>
      <c r="F127" s="1180">
        <v>9.8000000000000007</v>
      </c>
      <c r="G127" s="1180">
        <v>4.78</v>
      </c>
      <c r="H127" s="1181">
        <v>6.23</v>
      </c>
      <c r="I127" s="1182">
        <v>6.91</v>
      </c>
      <c r="J127" s="451">
        <v>5.71</v>
      </c>
      <c r="K127" s="1180">
        <v>7.72</v>
      </c>
      <c r="L127" s="1183">
        <v>6.46</v>
      </c>
      <c r="M127" s="1179">
        <v>6.6806666666666672</v>
      </c>
    </row>
    <row r="128" spans="1:13" ht="15.5" x14ac:dyDescent="0.35">
      <c r="A128" s="1128">
        <v>2019</v>
      </c>
      <c r="B128" s="1184">
        <v>8.2258064516129021</v>
      </c>
      <c r="C128" s="1184">
        <v>9.037692307692307</v>
      </c>
      <c r="D128" s="1133">
        <v>8.7870967741935484</v>
      </c>
      <c r="E128" s="1185">
        <v>7.1693333333333333</v>
      </c>
      <c r="F128" s="1127">
        <v>6.14</v>
      </c>
      <c r="G128" s="1133">
        <v>4.6976666666666658</v>
      </c>
      <c r="H128" s="1133">
        <v>8</v>
      </c>
      <c r="I128" s="1133">
        <v>3</v>
      </c>
      <c r="J128" s="1133">
        <v>1</v>
      </c>
      <c r="K128" s="1166">
        <v>4.959677419354839</v>
      </c>
      <c r="L128" s="1135">
        <v>4.841333333333333</v>
      </c>
      <c r="M128" s="1133">
        <v>4.6822580645161294</v>
      </c>
    </row>
    <row r="129" spans="1:13" ht="15.5" x14ac:dyDescent="0.35">
      <c r="A129" s="1128">
        <v>2020</v>
      </c>
      <c r="B129" s="1133">
        <v>5.9019354838709681</v>
      </c>
      <c r="C129" s="1133">
        <v>6.8106896551724123</v>
      </c>
      <c r="D129" s="1133">
        <v>5.4187096774193604</v>
      </c>
      <c r="E129" s="1185">
        <v>4.9433333333333334</v>
      </c>
      <c r="F129" s="1133">
        <v>5.5706451612903223</v>
      </c>
      <c r="G129" s="1133">
        <v>4.4513333333333343</v>
      </c>
      <c r="H129" s="1133">
        <v>4.6483870967741936</v>
      </c>
      <c r="I129" s="1133">
        <v>5.2587096774193549</v>
      </c>
      <c r="J129" s="1133">
        <v>5.1093333333333337</v>
      </c>
      <c r="K129" s="1133">
        <v>5.1758064516129032</v>
      </c>
      <c r="L129" s="1133">
        <v>5.7</v>
      </c>
      <c r="M129" s="1133">
        <v>6.7435806451612903</v>
      </c>
    </row>
    <row r="130" spans="1:13" x14ac:dyDescent="0.35">
      <c r="A130" s="1128">
        <v>2021</v>
      </c>
      <c r="B130" s="1133">
        <v>8.58</v>
      </c>
      <c r="C130" s="1186">
        <v>7.2</v>
      </c>
      <c r="D130" s="1133">
        <v>8.3283870967741951</v>
      </c>
      <c r="E130" s="203">
        <v>5.395999999999999</v>
      </c>
      <c r="F130" s="1133">
        <v>5.4251612903225803</v>
      </c>
      <c r="G130" s="1133">
        <v>6.7976666666666672</v>
      </c>
      <c r="H130" s="1133">
        <v>5.0845161290322594</v>
      </c>
      <c r="I130" s="1133">
        <v>6.9312903225806473</v>
      </c>
      <c r="J130" s="1133">
        <v>7.4606666666666674</v>
      </c>
      <c r="K130" s="1186">
        <v>6.8638461538461533</v>
      </c>
      <c r="L130" s="1127">
        <v>8.1439999999999984</v>
      </c>
      <c r="M130" s="1127">
        <v>7.7</v>
      </c>
    </row>
    <row r="131" spans="1:13" x14ac:dyDescent="0.35">
      <c r="A131" s="365">
        <v>2022</v>
      </c>
      <c r="B131" s="400">
        <v>6.81516129032258</v>
      </c>
      <c r="C131" s="368">
        <v>9.4764285714285705</v>
      </c>
      <c r="D131" s="373">
        <v>7.0877419354838711</v>
      </c>
      <c r="E131" s="413">
        <f>'[6]Kuraz Monthaly Metro Report '!$J$5147</f>
        <v>6.048</v>
      </c>
      <c r="F131" s="305">
        <v>6.6096774193548375</v>
      </c>
      <c r="G131" s="305">
        <v>6.8873333333333333</v>
      </c>
      <c r="H131" s="392">
        <v>6.8393548387096779</v>
      </c>
      <c r="I131" s="399">
        <v>7</v>
      </c>
      <c r="J131" s="1187">
        <v>5.3889999999999993</v>
      </c>
      <c r="K131" s="413">
        <f>'[6]Kuraz Monthaly Metro Report '!$J$5415</f>
        <v>5.8183870967741935</v>
      </c>
      <c r="L131" s="305">
        <v>6.2986666666666666</v>
      </c>
      <c r="M131" s="305">
        <v>6.9051612903225799</v>
      </c>
    </row>
    <row r="132" spans="1:13" x14ac:dyDescent="0.35">
      <c r="A132" s="365">
        <v>2023</v>
      </c>
      <c r="B132" s="428">
        <v>8.3851612903225803</v>
      </c>
      <c r="C132" s="365">
        <v>9.2999999999999989</v>
      </c>
      <c r="D132" s="305">
        <v>6.8322580645161288</v>
      </c>
      <c r="E132" s="413">
        <f>'[6]Kuraz Monthaly Metro Report '!$J$5673</f>
        <v>4.9793333333333329</v>
      </c>
      <c r="F132" s="413">
        <f>'[6]Kuraz Monthaly Metro Report '!$J$5716</f>
        <v>5.3199999999999994</v>
      </c>
      <c r="G132" s="305">
        <f>'[6]Kuraz Monthaly Metro Report '!$J$5758</f>
        <v>5.4580000000000002</v>
      </c>
      <c r="H132" s="413">
        <f>'[6]Kuraz Monthaly Metro Report '!$J$5802</f>
        <v>6.3116129032258073</v>
      </c>
      <c r="I132" s="413">
        <f>'[6]Kuraz Monthaly Metro Report '!$J$5847</f>
        <v>7.9093548387096773</v>
      </c>
      <c r="J132" s="413">
        <v>6.7013333333333343</v>
      </c>
      <c r="K132" s="413">
        <v>5.709677419354839</v>
      </c>
      <c r="L132" s="413">
        <v>4.5419999999999998</v>
      </c>
      <c r="M132" s="399"/>
    </row>
    <row r="133" spans="1:13" x14ac:dyDescent="0.35">
      <c r="A133" s="365">
        <v>2024</v>
      </c>
      <c r="B133" s="428">
        <v>4.370322580645162</v>
      </c>
      <c r="C133" s="368">
        <v>4.8803448275862067</v>
      </c>
      <c r="D133" s="305">
        <v>5.4741935483870963</v>
      </c>
      <c r="E133" s="413"/>
      <c r="F133" s="413"/>
      <c r="G133" s="305"/>
      <c r="H133" s="413"/>
      <c r="I133" s="413"/>
      <c r="J133" s="413"/>
      <c r="K133" s="413"/>
      <c r="L133" s="413"/>
      <c r="M133" s="399"/>
    </row>
    <row r="134" spans="1:13" x14ac:dyDescent="0.35">
      <c r="A134" s="360"/>
      <c r="B134" s="1406"/>
      <c r="C134" s="374"/>
      <c r="D134" s="398"/>
      <c r="E134" s="427"/>
      <c r="F134" s="427"/>
      <c r="G134" s="398"/>
      <c r="H134" s="427"/>
      <c r="I134" s="427"/>
      <c r="J134" s="427"/>
      <c r="K134" s="427"/>
      <c r="L134" s="427"/>
      <c r="M134" s="360"/>
    </row>
    <row r="135" spans="1:13" x14ac:dyDescent="0.35">
      <c r="A135" s="1659" t="s">
        <v>540</v>
      </c>
      <c r="B135" s="1659"/>
      <c r="C135" s="1659"/>
      <c r="D135" s="1659"/>
      <c r="E135" s="1659"/>
      <c r="F135" s="1659"/>
      <c r="G135" s="1659"/>
      <c r="H135" s="1659"/>
      <c r="I135" s="1659"/>
      <c r="J135" s="1659"/>
      <c r="K135" s="1659"/>
      <c r="L135" s="1659"/>
      <c r="M135" s="1659"/>
    </row>
    <row r="136" spans="1:13" x14ac:dyDescent="0.35">
      <c r="A136" s="1407" t="s">
        <v>531</v>
      </c>
      <c r="B136" s="1408" t="s">
        <v>168</v>
      </c>
      <c r="C136" s="573" t="s">
        <v>169</v>
      </c>
      <c r="D136" s="573" t="s">
        <v>170</v>
      </c>
      <c r="E136" s="573" t="s">
        <v>171</v>
      </c>
      <c r="F136" s="573" t="s">
        <v>172</v>
      </c>
      <c r="G136" s="573" t="s">
        <v>173</v>
      </c>
      <c r="H136" s="573" t="s">
        <v>174</v>
      </c>
      <c r="I136" s="1409" t="s">
        <v>175</v>
      </c>
      <c r="J136" s="573" t="s">
        <v>176</v>
      </c>
      <c r="K136" s="573" t="s">
        <v>177</v>
      </c>
      <c r="L136" s="573" t="s">
        <v>178</v>
      </c>
      <c r="M136" s="573" t="s">
        <v>179</v>
      </c>
    </row>
    <row r="137" spans="1:13" x14ac:dyDescent="0.35">
      <c r="A137" s="1128">
        <v>2013</v>
      </c>
      <c r="B137" s="1126">
        <v>6.65</v>
      </c>
      <c r="C137" s="365">
        <v>8.3800000000000008</v>
      </c>
      <c r="D137" s="1127">
        <v>5.7</v>
      </c>
      <c r="E137" s="1127">
        <v>2.9</v>
      </c>
      <c r="F137" s="1126">
        <v>2.92</v>
      </c>
      <c r="G137" s="365">
        <v>3.36</v>
      </c>
      <c r="H137" s="1126">
        <v>5.27</v>
      </c>
      <c r="I137" s="1126">
        <v>3.75</v>
      </c>
      <c r="J137" s="1126">
        <v>3.75</v>
      </c>
      <c r="K137" s="1126">
        <v>4.17</v>
      </c>
      <c r="L137" s="1126">
        <v>3.11</v>
      </c>
      <c r="M137" s="1126">
        <v>5.92</v>
      </c>
    </row>
    <row r="138" spans="1:13" x14ac:dyDescent="0.35">
      <c r="A138" s="1128">
        <v>2014</v>
      </c>
      <c r="B138" s="1126">
        <v>8.06</v>
      </c>
      <c r="C138" s="365">
        <v>7.96</v>
      </c>
      <c r="D138" s="1126">
        <v>5.98</v>
      </c>
      <c r="E138" s="1166">
        <v>9.6329999999999991</v>
      </c>
      <c r="F138" s="1126">
        <v>2.48</v>
      </c>
      <c r="G138" s="365">
        <v>3.02</v>
      </c>
      <c r="H138" s="1126">
        <v>3.61</v>
      </c>
      <c r="I138" s="1126">
        <v>3.89</v>
      </c>
      <c r="J138" s="1166">
        <v>4</v>
      </c>
      <c r="K138" s="1126">
        <v>3.2</v>
      </c>
      <c r="L138" s="1127">
        <v>4.0999999999999996</v>
      </c>
      <c r="M138" s="1126">
        <v>5.87</v>
      </c>
    </row>
    <row r="139" spans="1:13" x14ac:dyDescent="0.35">
      <c r="A139" s="1128">
        <v>2015</v>
      </c>
      <c r="B139" s="1126">
        <v>8.0299999999999994</v>
      </c>
      <c r="C139" s="365">
        <v>9.2200000000000006</v>
      </c>
      <c r="D139" s="1126">
        <v>9.19</v>
      </c>
      <c r="E139" s="1126">
        <v>3.56</v>
      </c>
      <c r="F139" s="1126">
        <v>2.88</v>
      </c>
      <c r="G139" s="365">
        <v>2.84</v>
      </c>
      <c r="H139" s="1126">
        <v>4.6900000000000004</v>
      </c>
      <c r="I139" s="1127">
        <v>4.4000000000000004</v>
      </c>
      <c r="J139" s="1126">
        <v>4.4000000000000004</v>
      </c>
      <c r="K139" s="1127">
        <v>4.4000000000000004</v>
      </c>
      <c r="L139" s="1126">
        <v>2.33</v>
      </c>
      <c r="M139" s="1126">
        <v>2.54</v>
      </c>
    </row>
    <row r="140" spans="1:13" x14ac:dyDescent="0.35">
      <c r="A140" s="1128">
        <v>2016</v>
      </c>
      <c r="B140" s="1126">
        <v>4.5999999999999996</v>
      </c>
      <c r="C140" s="365">
        <v>7.75</v>
      </c>
      <c r="D140" s="1126">
        <v>6.29</v>
      </c>
      <c r="E140" s="1126">
        <v>2.5299999999999998</v>
      </c>
      <c r="F140" s="1126">
        <v>2.2999999999999998</v>
      </c>
      <c r="G140" s="1126">
        <v>3.32</v>
      </c>
      <c r="H140" s="1126">
        <v>3.07</v>
      </c>
      <c r="I140" s="365">
        <v>4.6500000000000004</v>
      </c>
      <c r="J140" s="365">
        <v>5.04</v>
      </c>
      <c r="K140" s="1126">
        <v>5.63</v>
      </c>
      <c r="L140" s="1126">
        <v>6.44</v>
      </c>
      <c r="M140" s="1126">
        <v>5.65</v>
      </c>
    </row>
    <row r="141" spans="1:13" x14ac:dyDescent="0.35">
      <c r="A141" s="1128">
        <v>2017</v>
      </c>
      <c r="B141" s="365" t="s">
        <v>541</v>
      </c>
      <c r="C141" s="365" t="s">
        <v>541</v>
      </c>
      <c r="D141" s="365" t="s">
        <v>541</v>
      </c>
      <c r="E141" s="365" t="s">
        <v>541</v>
      </c>
      <c r="F141" s="365" t="s">
        <v>541</v>
      </c>
      <c r="G141" s="365" t="s">
        <v>541</v>
      </c>
      <c r="H141" s="365" t="s">
        <v>541</v>
      </c>
      <c r="I141" s="365" t="s">
        <v>541</v>
      </c>
      <c r="J141" s="365" t="s">
        <v>541</v>
      </c>
      <c r="K141" s="365" t="s">
        <v>541</v>
      </c>
      <c r="L141" s="365" t="s">
        <v>541</v>
      </c>
      <c r="M141" s="365" t="s">
        <v>541</v>
      </c>
    </row>
    <row r="142" spans="1:13" x14ac:dyDescent="0.35">
      <c r="A142" s="1128">
        <v>2018</v>
      </c>
      <c r="B142" s="365" t="s">
        <v>541</v>
      </c>
      <c r="C142" s="365" t="s">
        <v>541</v>
      </c>
      <c r="D142" s="365" t="s">
        <v>541</v>
      </c>
      <c r="E142" s="365" t="s">
        <v>541</v>
      </c>
      <c r="F142" s="1126">
        <v>3.7</v>
      </c>
      <c r="G142" s="1126">
        <v>2.15</v>
      </c>
      <c r="H142" s="365">
        <v>6.8</v>
      </c>
      <c r="I142" s="365">
        <v>4.84</v>
      </c>
      <c r="J142" s="451">
        <v>4.8600000000000003</v>
      </c>
      <c r="K142" s="1126">
        <v>5.46</v>
      </c>
      <c r="L142" s="1184">
        <v>5.0188888888888892</v>
      </c>
      <c r="M142" s="1166">
        <v>5.256666666666665</v>
      </c>
    </row>
    <row r="143" spans="1:13" x14ac:dyDescent="0.35">
      <c r="A143" s="1128">
        <v>2019</v>
      </c>
      <c r="B143" s="677">
        <v>7.1</v>
      </c>
      <c r="C143" s="740">
        <v>0</v>
      </c>
      <c r="D143" s="740">
        <v>0</v>
      </c>
      <c r="E143" s="740">
        <v>0</v>
      </c>
      <c r="F143" s="740">
        <v>0</v>
      </c>
      <c r="G143" s="740">
        <v>0</v>
      </c>
      <c r="H143" s="583">
        <v>3.7</v>
      </c>
      <c r="I143" s="583">
        <v>4.2</v>
      </c>
      <c r="J143" s="583">
        <v>4.5023999999999997</v>
      </c>
      <c r="K143" s="740">
        <v>0</v>
      </c>
      <c r="L143" s="740">
        <v>0</v>
      </c>
      <c r="M143" s="740">
        <v>0</v>
      </c>
    </row>
    <row r="144" spans="1:13" x14ac:dyDescent="0.35">
      <c r="A144" s="1128">
        <v>2020</v>
      </c>
      <c r="B144" s="740">
        <v>0</v>
      </c>
      <c r="C144" s="740">
        <v>0</v>
      </c>
      <c r="D144" s="740">
        <v>0</v>
      </c>
      <c r="E144" s="740">
        <v>0</v>
      </c>
      <c r="F144" s="740">
        <v>0</v>
      </c>
      <c r="G144" s="740">
        <v>0</v>
      </c>
      <c r="H144" s="740">
        <v>0</v>
      </c>
      <c r="I144" s="740">
        <v>0</v>
      </c>
      <c r="J144" s="740">
        <v>0</v>
      </c>
      <c r="K144" s="740">
        <v>0</v>
      </c>
      <c r="L144" s="740">
        <v>0</v>
      </c>
      <c r="M144" s="740">
        <v>0</v>
      </c>
    </row>
    <row r="145" spans="1:13" x14ac:dyDescent="0.35">
      <c r="A145" s="1128">
        <v>2021</v>
      </c>
      <c r="B145" s="740">
        <v>0</v>
      </c>
      <c r="C145" s="740">
        <v>0</v>
      </c>
      <c r="D145" s="740">
        <v>0</v>
      </c>
      <c r="E145" s="740">
        <v>0</v>
      </c>
      <c r="F145" s="1188">
        <v>2.4883333333333337</v>
      </c>
      <c r="G145" s="1188">
        <v>4.7583666666666664</v>
      </c>
      <c r="H145" s="1188">
        <v>3.9645161290322579</v>
      </c>
      <c r="I145" s="1188">
        <v>5.4</v>
      </c>
      <c r="J145" s="1188">
        <v>4.1800000000000006</v>
      </c>
      <c r="K145" s="740">
        <v>5.7153846153846155</v>
      </c>
      <c r="L145" s="678">
        <v>6.4200000000000008</v>
      </c>
      <c r="M145" s="678">
        <v>6.44</v>
      </c>
    </row>
    <row r="146" spans="1:13" x14ac:dyDescent="0.35">
      <c r="A146" s="365">
        <v>2022</v>
      </c>
      <c r="B146" s="413">
        <v>7.2919354838709669</v>
      </c>
      <c r="C146" s="400">
        <v>8.5778571428571428</v>
      </c>
      <c r="D146" s="305">
        <v>6.7709677419354843</v>
      </c>
      <c r="E146" s="413">
        <f>'[6]Kuraz Monthaly Metro Report '!$I$5147</f>
        <v>5.4733333333333327</v>
      </c>
      <c r="F146" s="376">
        <v>5.4580645161290322</v>
      </c>
      <c r="G146" s="305">
        <v>5.8966666666666656</v>
      </c>
      <c r="H146" s="1187">
        <v>0</v>
      </c>
      <c r="I146" s="1187">
        <v>0</v>
      </c>
      <c r="J146" s="1187">
        <v>0</v>
      </c>
      <c r="K146" s="413">
        <f>'[6]Kuraz Monthaly Metro Report '!$I$5415</f>
        <v>2.3774193548387097</v>
      </c>
      <c r="L146" s="305">
        <v>5.2433333333333341</v>
      </c>
      <c r="M146" s="305">
        <v>6.0058064516129033</v>
      </c>
    </row>
    <row r="147" spans="1:13" x14ac:dyDescent="0.35">
      <c r="A147" s="365">
        <v>2023</v>
      </c>
      <c r="B147" s="428">
        <v>7.0064516129032262</v>
      </c>
      <c r="C147" s="1132">
        <f>'[6]2012-2022 year avre'!$K$214</f>
        <v>7.1178571428571429</v>
      </c>
      <c r="D147" s="305">
        <v>4.725806451612903</v>
      </c>
      <c r="E147" s="413">
        <f>'[6]Kuraz Monthaly Metro Report '!$I$5673</f>
        <v>2.9799999999999995</v>
      </c>
      <c r="F147" s="413">
        <f>'[6]Kuraz Monthaly Metro Report '!$I$5716</f>
        <v>3.3148387096774199</v>
      </c>
      <c r="G147" s="305">
        <f>'[6]Kuraz Monthaly Metro Report '!$I$5758</f>
        <v>3.9936666666666669</v>
      </c>
      <c r="H147" s="413">
        <f>'[6]Kuraz Monthaly Metro Report '!$I$5802</f>
        <v>5.4290322580645167</v>
      </c>
      <c r="I147" s="413">
        <f>'[6]Kuraz Monthaly Metro Report '!$I$5847</f>
        <v>4.9558709677419355</v>
      </c>
      <c r="J147" s="1189">
        <f>-O162</f>
        <v>0</v>
      </c>
      <c r="K147" s="1189">
        <f>-P162</f>
        <v>0</v>
      </c>
      <c r="L147" s="1189">
        <f>-Q162</f>
        <v>0</v>
      </c>
      <c r="M147" s="399"/>
    </row>
    <row r="148" spans="1:13" x14ac:dyDescent="0.35">
      <c r="A148" s="365">
        <v>2024</v>
      </c>
      <c r="B148" s="1412">
        <v>0</v>
      </c>
      <c r="C148" s="1412">
        <v>0</v>
      </c>
      <c r="D148" s="305"/>
      <c r="E148" s="413"/>
      <c r="F148" s="413"/>
      <c r="G148" s="305"/>
      <c r="H148" s="413"/>
      <c r="I148" s="413"/>
      <c r="J148" s="1189"/>
      <c r="K148" s="1189"/>
      <c r="L148" s="1189"/>
      <c r="M148" s="399"/>
    </row>
    <row r="149" spans="1:13" x14ac:dyDescent="0.35">
      <c r="A149" s="360"/>
      <c r="B149" s="360"/>
      <c r="C149" s="360"/>
      <c r="D149" s="360"/>
      <c r="E149" s="360"/>
      <c r="F149" s="360"/>
      <c r="G149" s="360"/>
      <c r="H149" s="360"/>
      <c r="I149" s="360"/>
      <c r="J149" s="360"/>
      <c r="K149" s="360"/>
      <c r="L149" s="360"/>
      <c r="M149" s="360"/>
    </row>
    <row r="150" spans="1:13" x14ac:dyDescent="0.35">
      <c r="A150" s="1660" t="s">
        <v>542</v>
      </c>
      <c r="B150" s="1660"/>
      <c r="C150" s="1660"/>
      <c r="D150" s="1660"/>
      <c r="E150" s="1660"/>
      <c r="F150" s="1660"/>
      <c r="G150" s="1660"/>
      <c r="H150" s="1660"/>
      <c r="I150" s="1660"/>
      <c r="J150" s="1660"/>
      <c r="K150" s="1660"/>
      <c r="L150" s="1660"/>
      <c r="M150" s="1660"/>
    </row>
    <row r="151" spans="1:13" ht="15" thickBot="1" x14ac:dyDescent="0.4">
      <c r="A151" s="1125" t="s">
        <v>531</v>
      </c>
      <c r="B151" s="958" t="s">
        <v>168</v>
      </c>
      <c r="C151" s="580" t="s">
        <v>169</v>
      </c>
      <c r="D151" s="580" t="s">
        <v>170</v>
      </c>
      <c r="E151" s="580" t="s">
        <v>171</v>
      </c>
      <c r="F151" s="580" t="s">
        <v>172</v>
      </c>
      <c r="G151" s="580" t="s">
        <v>173</v>
      </c>
      <c r="H151" s="580" t="s">
        <v>174</v>
      </c>
      <c r="I151" s="550" t="s">
        <v>175</v>
      </c>
      <c r="J151" s="580" t="s">
        <v>176</v>
      </c>
      <c r="K151" s="580" t="s">
        <v>177</v>
      </c>
      <c r="L151" s="580" t="s">
        <v>178</v>
      </c>
      <c r="M151" s="580" t="s">
        <v>179</v>
      </c>
    </row>
    <row r="152" spans="1:13" ht="15" thickBot="1" x14ac:dyDescent="0.4">
      <c r="A152" s="1128">
        <v>2013</v>
      </c>
      <c r="B152" s="428">
        <v>37.558709677419358</v>
      </c>
      <c r="C152" s="434">
        <v>36.067142857142862</v>
      </c>
      <c r="D152" s="435">
        <v>35.137419354838713</v>
      </c>
      <c r="E152" s="429">
        <v>31.601199999999999</v>
      </c>
      <c r="F152" s="429">
        <v>32.447741935483876</v>
      </c>
      <c r="G152" s="429">
        <v>32.514666666666663</v>
      </c>
      <c r="H152" s="429">
        <v>29.665806451612898</v>
      </c>
      <c r="I152" s="429">
        <v>30.403870967741934</v>
      </c>
      <c r="J152" s="429">
        <v>31.155999999999999</v>
      </c>
      <c r="K152" s="429">
        <v>30.519354838709681</v>
      </c>
      <c r="L152" s="429">
        <v>32.31333333333334</v>
      </c>
      <c r="M152" s="429">
        <v>34.180645161290329</v>
      </c>
    </row>
    <row r="153" spans="1:13" ht="15" thickBot="1" x14ac:dyDescent="0.4">
      <c r="A153" s="1128">
        <v>2014</v>
      </c>
      <c r="B153" s="428">
        <v>32.034838709677423</v>
      </c>
      <c r="C153" s="434">
        <v>32.967142857142854</v>
      </c>
      <c r="D153" s="429">
        <v>31.431290322580644</v>
      </c>
      <c r="E153" s="429">
        <v>30.781999999999996</v>
      </c>
      <c r="F153" s="429">
        <v>32.593870967741935</v>
      </c>
      <c r="G153" s="429">
        <v>30.634000000000004</v>
      </c>
      <c r="H153" s="429">
        <v>30.627096774193546</v>
      </c>
      <c r="I153" s="429">
        <v>30.818064516129038</v>
      </c>
      <c r="J153" s="429">
        <v>31.294666666666664</v>
      </c>
      <c r="K153" s="429">
        <v>31.090322580645161</v>
      </c>
      <c r="L153" s="429">
        <v>30.519354838709681</v>
      </c>
      <c r="M153" s="429">
        <v>34.180645161290329</v>
      </c>
    </row>
    <row r="154" spans="1:13" ht="15" thickBot="1" x14ac:dyDescent="0.4">
      <c r="A154" s="1128">
        <v>2015</v>
      </c>
      <c r="B154" s="428">
        <v>37.421935483870968</v>
      </c>
      <c r="C154" s="434">
        <v>30.128174603174603</v>
      </c>
      <c r="D154" s="435">
        <v>39.03290322580645</v>
      </c>
      <c r="E154" s="429">
        <v>31.232000000000003</v>
      </c>
      <c r="F154" s="429">
        <v>32.519999999999996</v>
      </c>
      <c r="G154" s="429">
        <v>34.410666666666664</v>
      </c>
      <c r="H154" s="429">
        <v>34.138064516129035</v>
      </c>
      <c r="I154" s="429">
        <v>34.411612903225809</v>
      </c>
      <c r="J154" s="429">
        <v>35.001999999999995</v>
      </c>
      <c r="K154" s="429">
        <v>31.978709677419353</v>
      </c>
      <c r="L154" s="429">
        <v>31.356000000000002</v>
      </c>
      <c r="M154" s="429">
        <v>32.474193548387092</v>
      </c>
    </row>
    <row r="155" spans="1:13" ht="15" thickBot="1" x14ac:dyDescent="0.4">
      <c r="A155" s="1128">
        <v>2016</v>
      </c>
      <c r="B155" s="428">
        <v>34.729354838709675</v>
      </c>
      <c r="C155" s="434">
        <v>38.399310344827583</v>
      </c>
      <c r="D155" s="435">
        <v>38.215483870967745</v>
      </c>
      <c r="E155" s="429">
        <v>35.484000000000002</v>
      </c>
      <c r="F155" s="429">
        <v>32.51483870967742</v>
      </c>
      <c r="G155" s="429">
        <v>35.960666666666675</v>
      </c>
      <c r="H155" s="429">
        <v>32.662258064516131</v>
      </c>
      <c r="I155" s="429">
        <v>34.299354838709675</v>
      </c>
      <c r="J155" s="429">
        <v>35.443666666666665</v>
      </c>
      <c r="K155" s="429">
        <v>36.328064516129032</v>
      </c>
      <c r="L155" s="429">
        <v>35.967000000000006</v>
      </c>
      <c r="M155" s="429">
        <v>36.259677419354844</v>
      </c>
    </row>
    <row r="156" spans="1:13" ht="15" thickBot="1" x14ac:dyDescent="0.4">
      <c r="A156" s="1128">
        <v>2017</v>
      </c>
      <c r="B156" s="428">
        <v>37.759354838709676</v>
      </c>
      <c r="C156" s="434">
        <v>38.595000000000006</v>
      </c>
      <c r="D156" s="435">
        <v>38.187096774193556</v>
      </c>
      <c r="E156" s="429">
        <v>30.280666666666669</v>
      </c>
      <c r="F156" s="429">
        <v>33.25741935483871</v>
      </c>
      <c r="G156" s="429">
        <v>35.38066666666667</v>
      </c>
      <c r="H156" s="429">
        <v>29.972903225806451</v>
      </c>
      <c r="I156" s="429">
        <v>31.16838709677419</v>
      </c>
      <c r="J156" s="429">
        <v>29.667999999999999</v>
      </c>
      <c r="K156" s="429">
        <v>30.886451612903222</v>
      </c>
      <c r="L156" s="429">
        <v>32.257333333333335</v>
      </c>
      <c r="M156" s="429">
        <v>38.250322580645161</v>
      </c>
    </row>
    <row r="157" spans="1:13" ht="15" thickBot="1" x14ac:dyDescent="0.4">
      <c r="A157" s="1128">
        <v>2018</v>
      </c>
      <c r="B157" s="428">
        <v>33.89</v>
      </c>
      <c r="C157" s="434">
        <v>35.528571428571425</v>
      </c>
      <c r="D157" s="435">
        <v>30.303870967741929</v>
      </c>
      <c r="E157" s="429">
        <v>28.590666666666671</v>
      </c>
      <c r="F157" s="429">
        <v>30.310967741935489</v>
      </c>
      <c r="G157" s="429">
        <v>28.894000000000002</v>
      </c>
      <c r="H157" s="429">
        <v>30.957419354838713</v>
      </c>
      <c r="I157" s="429">
        <v>32.037419354838711</v>
      </c>
      <c r="J157" s="429">
        <v>30.009333333333334</v>
      </c>
      <c r="K157" s="429">
        <v>31.829677419354841</v>
      </c>
      <c r="L157" s="429">
        <v>31.422666666666668</v>
      </c>
      <c r="M157" s="429">
        <v>29.825806451612902</v>
      </c>
    </row>
    <row r="158" spans="1:13" ht="15" thickBot="1" x14ac:dyDescent="0.4">
      <c r="A158" s="1128">
        <v>2019</v>
      </c>
      <c r="B158" s="428">
        <v>31.62709677419355</v>
      </c>
      <c r="C158" s="434">
        <v>33.492142857142859</v>
      </c>
      <c r="D158" s="435">
        <v>34.842580645161291</v>
      </c>
      <c r="E158" s="429">
        <v>32.034666666666666</v>
      </c>
      <c r="F158" s="429">
        <v>30.310967741935489</v>
      </c>
      <c r="G158" s="429">
        <v>28.894000000000002</v>
      </c>
      <c r="H158" s="429">
        <v>29.743225806451612</v>
      </c>
      <c r="I158" s="429">
        <v>30.420322580645163</v>
      </c>
      <c r="J158" s="429">
        <v>32.032000000000004</v>
      </c>
      <c r="K158" s="429">
        <v>29.11096774193549</v>
      </c>
      <c r="L158" s="429">
        <v>28.948</v>
      </c>
      <c r="M158" s="429">
        <v>27.634375000000002</v>
      </c>
    </row>
    <row r="159" spans="1:13" ht="15" thickBot="1" x14ac:dyDescent="0.4">
      <c r="A159" s="1128">
        <v>2020</v>
      </c>
      <c r="B159" s="428">
        <v>30.930322580645164</v>
      </c>
      <c r="C159" s="434">
        <v>30.794482758620688</v>
      </c>
      <c r="D159" s="435">
        <v>30.303870967741929</v>
      </c>
      <c r="E159" s="429">
        <v>29.821333333333328</v>
      </c>
      <c r="F159" s="429">
        <v>31.576774193548392</v>
      </c>
      <c r="G159" s="429">
        <v>29.495999999999999</v>
      </c>
      <c r="H159" s="429">
        <v>30.596129032258066</v>
      </c>
      <c r="I159" s="429">
        <v>30.416774193548385</v>
      </c>
      <c r="J159" s="429">
        <v>30.464000000000002</v>
      </c>
      <c r="K159" s="429">
        <v>30.523870967741935</v>
      </c>
      <c r="L159" s="429">
        <v>28.948</v>
      </c>
      <c r="M159" s="429">
        <v>32.170322580645163</v>
      </c>
    </row>
    <row r="160" spans="1:13" ht="15" thickBot="1" x14ac:dyDescent="0.4">
      <c r="A160" s="1128">
        <v>2021</v>
      </c>
      <c r="B160" s="428">
        <v>33.432903225806456</v>
      </c>
      <c r="C160" s="434">
        <v>30.794482758620688</v>
      </c>
      <c r="D160" s="435">
        <v>30.303870967741929</v>
      </c>
      <c r="E160" s="429">
        <v>31.738333333333333</v>
      </c>
      <c r="F160" s="429">
        <v>32.67765806451613</v>
      </c>
      <c r="G160" s="429">
        <v>35.989333333333335</v>
      </c>
      <c r="H160" s="429">
        <v>32.198709677419359</v>
      </c>
      <c r="I160" s="429">
        <v>33.465806451612906</v>
      </c>
      <c r="J160" s="429">
        <v>32.093333333333334</v>
      </c>
      <c r="K160" s="429">
        <v>35.365161290322582</v>
      </c>
      <c r="L160" s="429">
        <v>38.17466666666666</v>
      </c>
      <c r="M160" s="429">
        <v>37.942709677419359</v>
      </c>
    </row>
    <row r="161" spans="1:13" x14ac:dyDescent="0.35">
      <c r="A161" s="1164">
        <v>2022</v>
      </c>
      <c r="B161" s="1190">
        <v>36.36774193548387</v>
      </c>
      <c r="C161" s="952">
        <v>39.259285714285717</v>
      </c>
      <c r="D161" s="1191">
        <v>35.129677419354842</v>
      </c>
      <c r="E161" s="1192">
        <v>35.100666666666669</v>
      </c>
      <c r="F161" s="1192">
        <v>37.565161290322578</v>
      </c>
      <c r="G161" s="1192">
        <v>36.593333333333334</v>
      </c>
      <c r="H161" s="956">
        <v>36.782580645161289</v>
      </c>
      <c r="I161" s="1192">
        <f>'[8]Kuraz Menthealy Metro Report '!$B$44</f>
        <v>35.810967741935485</v>
      </c>
      <c r="J161" s="1193">
        <v>33.116000000000007</v>
      </c>
      <c r="K161" s="1192">
        <f>'[6]Kuraz Monthaly Metro Report '!$B$5415</f>
        <v>35.032580645161296</v>
      </c>
      <c r="L161" s="1192">
        <v>34.896000000000001</v>
      </c>
      <c r="M161" s="1192">
        <v>36.012903225806454</v>
      </c>
    </row>
    <row r="162" spans="1:13" x14ac:dyDescent="0.35">
      <c r="A162" s="365">
        <v>2023</v>
      </c>
      <c r="B162" s="429">
        <f>'[6]Kuraz Monthaly Metro Report '!$B$5546</f>
        <v>37.684516129032261</v>
      </c>
      <c r="C162" s="434">
        <f>'[6]2012-2022 year avre'!$B$214</f>
        <v>39.888571428571431</v>
      </c>
      <c r="D162" s="1194">
        <v>33.489032260000002</v>
      </c>
      <c r="E162" s="429">
        <f>'[6]Kuraz Monthaly Metro Report '!$B$5673</f>
        <v>33.133333333333333</v>
      </c>
      <c r="F162" s="429">
        <f>'[6]Kuraz Monthaly Metro Report '!$B$5716</f>
        <v>35.22774193548387</v>
      </c>
      <c r="G162" s="429">
        <v>36.024666666666668</v>
      </c>
      <c r="H162" s="429">
        <v>36.873548387096768</v>
      </c>
      <c r="I162" s="429">
        <f>'[6]Kuraz Monthaly Metro Report '!$B$5847</f>
        <v>38.226774193548387</v>
      </c>
      <c r="J162" s="433">
        <f>'[6]Kuraz Monthaly Metro Report '!$B$5889</f>
        <v>33.878</v>
      </c>
      <c r="K162" s="400">
        <f>'[6]Kuraz Monthaly Metro Report '!$B$5932</f>
        <v>34.791290322580643</v>
      </c>
      <c r="L162" s="441">
        <v>32.067999999999998</v>
      </c>
      <c r="M162" s="429">
        <v>33.990967741935478</v>
      </c>
    </row>
    <row r="163" spans="1:13" x14ac:dyDescent="0.35">
      <c r="A163" s="365">
        <v>2024</v>
      </c>
      <c r="B163" s="429">
        <v>33.476129032258065</v>
      </c>
      <c r="C163" s="434">
        <v>33.303448275862067</v>
      </c>
      <c r="D163" s="1194">
        <v>33.551612903225809</v>
      </c>
      <c r="E163" s="429"/>
      <c r="F163" s="429"/>
      <c r="G163" s="429"/>
      <c r="H163" s="429"/>
      <c r="I163" s="429"/>
      <c r="J163" s="433"/>
      <c r="K163" s="400"/>
      <c r="L163" s="441"/>
      <c r="M163" s="429"/>
    </row>
    <row r="164" spans="1:13" x14ac:dyDescent="0.35">
      <c r="A164" s="360"/>
      <c r="B164" s="360"/>
      <c r="C164" s="360"/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</row>
    <row r="165" spans="1:13" x14ac:dyDescent="0.35">
      <c r="A165" s="1660" t="s">
        <v>543</v>
      </c>
      <c r="B165" s="1660"/>
      <c r="C165" s="1660"/>
      <c r="D165" s="1660"/>
      <c r="E165" s="1660"/>
      <c r="F165" s="1660"/>
      <c r="G165" s="1660"/>
      <c r="H165" s="1660"/>
      <c r="I165" s="1660"/>
      <c r="J165" s="1660"/>
      <c r="K165" s="1660"/>
      <c r="L165" s="1660"/>
      <c r="M165" s="1660"/>
    </row>
    <row r="166" spans="1:13" x14ac:dyDescent="0.35">
      <c r="A166" s="1125" t="s">
        <v>531</v>
      </c>
      <c r="B166" s="958" t="s">
        <v>168</v>
      </c>
      <c r="C166" s="580" t="s">
        <v>169</v>
      </c>
      <c r="D166" s="580" t="s">
        <v>170</v>
      </c>
      <c r="E166" s="580" t="s">
        <v>171</v>
      </c>
      <c r="F166" s="580" t="s">
        <v>172</v>
      </c>
      <c r="G166" s="580" t="s">
        <v>173</v>
      </c>
      <c r="H166" s="580" t="s">
        <v>174</v>
      </c>
      <c r="I166" s="550" t="s">
        <v>175</v>
      </c>
      <c r="J166" s="580" t="s">
        <v>176</v>
      </c>
      <c r="K166" s="580" t="s">
        <v>177</v>
      </c>
      <c r="L166" s="580" t="s">
        <v>178</v>
      </c>
      <c r="M166" s="580" t="s">
        <v>179</v>
      </c>
    </row>
    <row r="167" spans="1:13" ht="15" thickBot="1" x14ac:dyDescent="0.4">
      <c r="A167" s="1128">
        <v>2013</v>
      </c>
      <c r="B167" s="367">
        <v>30.236129032258066</v>
      </c>
      <c r="C167" s="99">
        <v>30.944285714285716</v>
      </c>
      <c r="D167" s="305">
        <v>30.539354838709677</v>
      </c>
      <c r="E167" s="305">
        <v>29.921333333333333</v>
      </c>
      <c r="F167" s="305">
        <v>31.327741935483868</v>
      </c>
      <c r="G167" s="305">
        <v>29.910666666666664</v>
      </c>
      <c r="H167" s="305">
        <v>28.921290322580649</v>
      </c>
      <c r="I167" s="305">
        <v>29.651612903225807</v>
      </c>
      <c r="J167" s="368">
        <v>30.345333333333333</v>
      </c>
      <c r="K167" s="305">
        <v>30.536774193548389</v>
      </c>
      <c r="L167" s="305">
        <v>29.963548387096775</v>
      </c>
      <c r="M167" s="305">
        <v>30.225806451612904</v>
      </c>
    </row>
    <row r="168" spans="1:13" ht="15" thickBot="1" x14ac:dyDescent="0.4">
      <c r="A168" s="1128">
        <v>2014</v>
      </c>
      <c r="B168" s="367">
        <v>32.002580645161288</v>
      </c>
      <c r="C168" s="99">
        <v>30.90285714285714</v>
      </c>
      <c r="D168" s="372">
        <v>32.104516129032255</v>
      </c>
      <c r="E168" s="305">
        <v>30.558800000000002</v>
      </c>
      <c r="F168" s="305">
        <v>31.283870967741933</v>
      </c>
      <c r="G168" s="305">
        <v>31.387999999999995</v>
      </c>
      <c r="H168" s="305">
        <v>28.958064516129035</v>
      </c>
      <c r="I168" s="305">
        <v>29.723870967741931</v>
      </c>
      <c r="J168" s="368">
        <v>30.118000000000002</v>
      </c>
      <c r="K168" s="305">
        <v>29.963548387096775</v>
      </c>
      <c r="L168" s="305">
        <v>30.719666666666669</v>
      </c>
      <c r="M168" s="305">
        <v>30.225806451612904</v>
      </c>
    </row>
    <row r="169" spans="1:13" ht="15" thickBot="1" x14ac:dyDescent="0.4">
      <c r="A169" s="1128">
        <v>2015</v>
      </c>
      <c r="B169" s="367">
        <v>31.215806451612899</v>
      </c>
      <c r="C169" s="99">
        <v>24.221428571428572</v>
      </c>
      <c r="D169" s="372">
        <v>22.88451612903226</v>
      </c>
      <c r="E169" s="305">
        <v>30.063000000000002</v>
      </c>
      <c r="F169" s="305">
        <v>30.650967741935485</v>
      </c>
      <c r="G169" s="305">
        <v>31.030666666666669</v>
      </c>
      <c r="H169" s="305">
        <v>30.903225806451612</v>
      </c>
      <c r="I169" s="305">
        <v>31.126129032258067</v>
      </c>
      <c r="J169" s="368">
        <v>31.92</v>
      </c>
      <c r="K169" s="305">
        <v>30.934838709677418</v>
      </c>
      <c r="L169" s="305">
        <v>30.246333333333332</v>
      </c>
      <c r="M169" s="305">
        <v>29.791677419354841</v>
      </c>
    </row>
    <row r="170" spans="1:13" ht="15" thickBot="1" x14ac:dyDescent="0.4">
      <c r="A170" s="1128">
        <v>2016</v>
      </c>
      <c r="B170" s="367">
        <v>31.331612903225807</v>
      </c>
      <c r="C170" s="99">
        <v>32.944827586206898</v>
      </c>
      <c r="D170" s="372">
        <v>33.894516129032262</v>
      </c>
      <c r="E170" s="305">
        <v>26.693333333333332</v>
      </c>
      <c r="F170" s="305">
        <v>30.83354838709678</v>
      </c>
      <c r="G170" s="305">
        <v>32.271333333333331</v>
      </c>
      <c r="H170" s="305">
        <v>30.26806451612903</v>
      </c>
      <c r="I170" s="305">
        <v>30.985806451612902</v>
      </c>
      <c r="J170" s="368">
        <v>31.917999999999999</v>
      </c>
      <c r="K170" s="305">
        <v>31.731290322580648</v>
      </c>
      <c r="L170" s="305">
        <v>31.414000000000001</v>
      </c>
      <c r="M170" s="305">
        <v>31.264516129032259</v>
      </c>
    </row>
    <row r="171" spans="1:13" ht="15" thickBot="1" x14ac:dyDescent="0.4">
      <c r="A171" s="1128">
        <v>2017</v>
      </c>
      <c r="B171" s="367">
        <v>32.134838709677418</v>
      </c>
      <c r="C171" s="99">
        <v>33.307142857142857</v>
      </c>
      <c r="D171" s="372">
        <v>33.913870967741943</v>
      </c>
      <c r="E171" s="305">
        <v>29.501333333333335</v>
      </c>
      <c r="F171" s="305">
        <v>31.218064516129033</v>
      </c>
      <c r="G171" s="305">
        <v>31.547999999999998</v>
      </c>
      <c r="H171" s="305">
        <v>28.975483870967743</v>
      </c>
      <c r="I171" s="305">
        <v>29.834580645161292</v>
      </c>
      <c r="J171" s="368">
        <v>29.2194</v>
      </c>
      <c r="K171" s="305">
        <v>30.096774193548388</v>
      </c>
      <c r="L171" s="305">
        <v>30.596000000000004</v>
      </c>
      <c r="M171" s="305">
        <v>30.570322580645161</v>
      </c>
    </row>
    <row r="172" spans="1:13" ht="15" thickBot="1" x14ac:dyDescent="0.4">
      <c r="A172" s="1128">
        <v>2018</v>
      </c>
      <c r="B172" s="367">
        <v>32.056666666666665</v>
      </c>
      <c r="C172" s="99">
        <v>32.415714285714287</v>
      </c>
      <c r="D172" s="372">
        <v>29.723741935483869</v>
      </c>
      <c r="E172" s="305">
        <v>28.771333333333335</v>
      </c>
      <c r="F172" s="305">
        <v>30.006451612903231</v>
      </c>
      <c r="G172" s="305">
        <v>28.792666666666666</v>
      </c>
      <c r="H172" s="305">
        <v>30.069677419354839</v>
      </c>
      <c r="I172" s="305">
        <v>31.330322580645163</v>
      </c>
      <c r="J172" s="368">
        <v>30.068483928571428</v>
      </c>
      <c r="K172" s="305">
        <v>31.240000000000002</v>
      </c>
      <c r="L172" s="305">
        <v>31.298333333333339</v>
      </c>
      <c r="M172" s="305">
        <v>29.510967741935481</v>
      </c>
    </row>
    <row r="173" spans="1:13" ht="15" thickBot="1" x14ac:dyDescent="0.4">
      <c r="A173" s="1128">
        <v>2019</v>
      </c>
      <c r="B173" s="367">
        <v>31.276774193548384</v>
      </c>
      <c r="C173" s="99">
        <v>32.86785714285714</v>
      </c>
      <c r="D173" s="372">
        <v>33.821935483870966</v>
      </c>
      <c r="E173" s="305">
        <v>31.637333333333331</v>
      </c>
      <c r="F173" s="305">
        <v>30.006451612903231</v>
      </c>
      <c r="G173" s="305">
        <v>28.792666666666666</v>
      </c>
      <c r="H173" s="305">
        <v>29.539354838709674</v>
      </c>
      <c r="I173" s="305">
        <v>29.950967741935486</v>
      </c>
      <c r="J173" s="368">
        <v>31.421333333333333</v>
      </c>
      <c r="K173" s="305">
        <v>28.987096774193549</v>
      </c>
      <c r="L173" s="305">
        <v>28.770666666666667</v>
      </c>
      <c r="M173" s="305">
        <v>27.440625000000001</v>
      </c>
    </row>
    <row r="174" spans="1:13" ht="15" thickBot="1" x14ac:dyDescent="0.4">
      <c r="A174" s="1128">
        <v>2020</v>
      </c>
      <c r="B174" s="367">
        <v>30.670967741935481</v>
      </c>
      <c r="C174" s="99">
        <v>30.802758620689655</v>
      </c>
      <c r="D174" s="372">
        <v>29.723741935483869</v>
      </c>
      <c r="E174" s="305">
        <v>29.682666666666666</v>
      </c>
      <c r="F174" s="305">
        <v>30.774193548387096</v>
      </c>
      <c r="G174" s="305">
        <v>29.17733333333333</v>
      </c>
      <c r="H174" s="305">
        <v>29.938709677419357</v>
      </c>
      <c r="I174" s="305">
        <v>30.056774193548385</v>
      </c>
      <c r="J174" s="368">
        <v>30.007999999999999</v>
      </c>
      <c r="K174" s="305">
        <v>30.075483870967741</v>
      </c>
      <c r="L174" s="305">
        <v>28.770666666666667</v>
      </c>
      <c r="M174" s="305">
        <v>31.167741935483871</v>
      </c>
    </row>
    <row r="175" spans="1:13" ht="15" thickBot="1" x14ac:dyDescent="0.4">
      <c r="A175" s="1128">
        <v>2021</v>
      </c>
      <c r="B175" s="367">
        <v>31.749870967741938</v>
      </c>
      <c r="C175" s="99">
        <v>30.802758620689655</v>
      </c>
      <c r="D175" s="372">
        <v>29.723741935483869</v>
      </c>
      <c r="E175" s="305">
        <v>31.298666666666669</v>
      </c>
      <c r="F175" s="305">
        <v>30.78709677419355</v>
      </c>
      <c r="G175" s="305">
        <v>32.692</v>
      </c>
      <c r="H175" s="305">
        <v>30.210322580645162</v>
      </c>
      <c r="I175" s="305">
        <v>31.396129032258063</v>
      </c>
      <c r="J175" s="368">
        <v>31.069333333333329</v>
      </c>
      <c r="K175" s="305">
        <v>32.447741935483869</v>
      </c>
      <c r="L175" s="305">
        <v>33.714000000000006</v>
      </c>
      <c r="M175" s="305">
        <v>34.154838709677421</v>
      </c>
    </row>
    <row r="176" spans="1:13" x14ac:dyDescent="0.35">
      <c r="A176" s="1164">
        <v>2022</v>
      </c>
      <c r="B176" s="1195">
        <v>32.516129032258064</v>
      </c>
      <c r="C176" s="96">
        <v>34.377142857142857</v>
      </c>
      <c r="D176" s="1196">
        <v>32.277419354838713</v>
      </c>
      <c r="E176" s="1167">
        <v>32.119999999999997</v>
      </c>
      <c r="F176" s="1167">
        <v>33.006451612903227</v>
      </c>
      <c r="G176" s="1167">
        <v>31.435999999999996</v>
      </c>
      <c r="H176" s="1197">
        <v>31.57741935483871</v>
      </c>
      <c r="I176" s="1168">
        <f>'[8]Kuraz Menthealy Metro Report '!$C$44</f>
        <v>31.944516129032259</v>
      </c>
      <c r="J176" s="1167">
        <f>'[6]Kuraz Monthaly Metro Report '!$C$5370</f>
        <v>30.153333333333329</v>
      </c>
      <c r="K176" s="1168">
        <f>'[6]Kuraz Monthaly Metro Report '!$C$5415</f>
        <v>31.947096774193547</v>
      </c>
      <c r="L176" s="1167">
        <f>'[10]Year Monthly Average'!$B$205</f>
        <v>34.913333333333334</v>
      </c>
      <c r="M176" s="1167">
        <v>36.012903225806454</v>
      </c>
    </row>
    <row r="177" spans="1:13" x14ac:dyDescent="0.35">
      <c r="A177" s="365">
        <v>2023</v>
      </c>
      <c r="B177" s="413">
        <f>'[6]Kuraz Monthaly Metro Report '!$C$5546</f>
        <v>31.947096774193547</v>
      </c>
      <c r="C177" s="413">
        <f>'[6]2012-2022 year avre'!$C$214</f>
        <v>34.568571428571431</v>
      </c>
      <c r="D177" s="305">
        <v>31.089032258064517</v>
      </c>
      <c r="E177" s="413">
        <f>'[6]Kuraz Monthaly Metro Report '!$C$5673</f>
        <v>20.513333333333332</v>
      </c>
      <c r="F177" s="413">
        <f>'[6]Kuraz Monthaly Metro Report '!$C$5716</f>
        <v>31.123870967741933</v>
      </c>
      <c r="G177" s="305">
        <f>'[6]Kuraz Monthaly Metro Report '!$C$5758</f>
        <v>31.936666666666667</v>
      </c>
      <c r="H177" s="429">
        <v>32.160645161290319</v>
      </c>
      <c r="I177" s="413">
        <f>'[6]Kuraz Monthaly Metro Report '!$C$5847</f>
        <v>33.030322580645162</v>
      </c>
      <c r="J177" s="305">
        <f>'[6]Kuraz Monthaly Metro Report '!$C$5889</f>
        <v>32.303999999999995</v>
      </c>
      <c r="K177" s="400">
        <v>31.841935483870966</v>
      </c>
      <c r="L177" s="413">
        <v>30.230666666666668</v>
      </c>
      <c r="M177" s="413">
        <v>31.701935483870969</v>
      </c>
    </row>
    <row r="178" spans="1:13" x14ac:dyDescent="0.35">
      <c r="A178" s="399">
        <v>2024</v>
      </c>
      <c r="B178" s="413">
        <v>30.634838709677421</v>
      </c>
      <c r="C178" s="413">
        <v>31.906206896551723</v>
      </c>
      <c r="D178" s="413">
        <v>32.533225806451611</v>
      </c>
      <c r="E178" s="399"/>
      <c r="F178" s="399"/>
      <c r="G178" s="399"/>
      <c r="H178" s="399"/>
      <c r="I178" s="399"/>
      <c r="J178" s="399"/>
      <c r="K178" s="399"/>
      <c r="L178" s="399"/>
      <c r="M178" s="399"/>
    </row>
    <row r="179" spans="1:13" x14ac:dyDescent="0.35">
      <c r="A179" s="360"/>
      <c r="B179" s="360"/>
      <c r="C179" s="360"/>
      <c r="D179" s="360"/>
      <c r="E179" s="360"/>
      <c r="F179" s="360"/>
      <c r="G179" s="360"/>
      <c r="H179" s="360"/>
      <c r="I179" s="360"/>
      <c r="J179" s="360"/>
      <c r="K179" s="360"/>
      <c r="L179" s="360"/>
      <c r="M179" s="360"/>
    </row>
    <row r="180" spans="1:13" x14ac:dyDescent="0.35">
      <c r="A180" s="1660" t="s">
        <v>544</v>
      </c>
      <c r="B180" s="1660"/>
      <c r="C180" s="1660"/>
      <c r="D180" s="1660"/>
      <c r="E180" s="1660"/>
      <c r="F180" s="1660"/>
      <c r="G180" s="1660"/>
      <c r="H180" s="1660"/>
      <c r="I180" s="1660"/>
      <c r="J180" s="1660"/>
      <c r="K180" s="1660"/>
      <c r="L180" s="1660"/>
      <c r="M180" s="1660"/>
    </row>
    <row r="181" spans="1:13" x14ac:dyDescent="0.35">
      <c r="A181" s="1125" t="s">
        <v>531</v>
      </c>
      <c r="B181" s="958" t="s">
        <v>168</v>
      </c>
      <c r="C181" s="580" t="s">
        <v>169</v>
      </c>
      <c r="D181" s="580" t="s">
        <v>170</v>
      </c>
      <c r="E181" s="580" t="s">
        <v>171</v>
      </c>
      <c r="F181" s="580" t="s">
        <v>172</v>
      </c>
      <c r="G181" s="580" t="s">
        <v>173</v>
      </c>
      <c r="H181" s="580" t="s">
        <v>174</v>
      </c>
      <c r="I181" s="550" t="s">
        <v>175</v>
      </c>
      <c r="J181" s="580" t="s">
        <v>176</v>
      </c>
      <c r="K181" s="580" t="s">
        <v>177</v>
      </c>
      <c r="L181" s="580" t="s">
        <v>178</v>
      </c>
      <c r="M181" s="580" t="s">
        <v>179</v>
      </c>
    </row>
    <row r="182" spans="1:13" x14ac:dyDescent="0.35">
      <c r="A182" s="1128">
        <v>2013</v>
      </c>
      <c r="B182" s="1198">
        <v>0</v>
      </c>
      <c r="C182" s="1198">
        <v>0</v>
      </c>
      <c r="D182" s="1198">
        <v>0</v>
      </c>
      <c r="E182" s="1198">
        <v>0</v>
      </c>
      <c r="F182" s="1198">
        <v>0</v>
      </c>
      <c r="G182" s="1198">
        <v>0</v>
      </c>
      <c r="H182" s="1198">
        <v>0</v>
      </c>
      <c r="I182" s="1198">
        <v>0</v>
      </c>
      <c r="J182" s="1198">
        <v>0</v>
      </c>
      <c r="K182" s="1198">
        <v>0</v>
      </c>
      <c r="L182" s="1198">
        <v>0</v>
      </c>
      <c r="M182" s="1198">
        <v>0</v>
      </c>
    </row>
    <row r="183" spans="1:13" x14ac:dyDescent="0.35">
      <c r="A183" s="1128">
        <v>2014</v>
      </c>
      <c r="B183" s="1198">
        <v>0</v>
      </c>
      <c r="C183" s="1198">
        <v>0</v>
      </c>
      <c r="D183" s="1198">
        <v>0</v>
      </c>
      <c r="E183" s="1198">
        <v>0</v>
      </c>
      <c r="F183" s="1198">
        <v>0</v>
      </c>
      <c r="G183" s="1198">
        <v>0</v>
      </c>
      <c r="H183" s="1198">
        <v>0</v>
      </c>
      <c r="I183" s="1198">
        <v>0</v>
      </c>
      <c r="J183" s="1198">
        <v>0</v>
      </c>
      <c r="K183" s="1198">
        <v>0</v>
      </c>
      <c r="L183" s="1198">
        <v>0</v>
      </c>
      <c r="M183" s="1198">
        <v>0</v>
      </c>
    </row>
    <row r="184" spans="1:13" x14ac:dyDescent="0.35">
      <c r="A184" s="1128">
        <v>2015</v>
      </c>
      <c r="B184" s="1198">
        <v>0</v>
      </c>
      <c r="C184" s="1198">
        <v>0</v>
      </c>
      <c r="D184" s="1198">
        <v>0</v>
      </c>
      <c r="E184" s="1198">
        <v>0</v>
      </c>
      <c r="F184" s="1198">
        <v>0</v>
      </c>
      <c r="G184" s="1198">
        <v>0</v>
      </c>
      <c r="H184" s="1198">
        <v>0</v>
      </c>
      <c r="I184" s="1198">
        <v>0</v>
      </c>
      <c r="J184" s="1198">
        <v>0</v>
      </c>
      <c r="K184" s="1198">
        <v>0</v>
      </c>
      <c r="L184" s="1198">
        <v>0</v>
      </c>
      <c r="M184" s="1198">
        <v>0</v>
      </c>
    </row>
    <row r="185" spans="1:13" x14ac:dyDescent="0.35">
      <c r="A185" s="1128">
        <v>2016</v>
      </c>
      <c r="B185" s="1198">
        <v>0</v>
      </c>
      <c r="C185" s="1198">
        <v>0</v>
      </c>
      <c r="D185" s="1198">
        <v>0</v>
      </c>
      <c r="E185" s="1198">
        <v>0</v>
      </c>
      <c r="F185" s="1198">
        <v>0</v>
      </c>
      <c r="G185" s="1198">
        <v>0</v>
      </c>
      <c r="H185" s="1198">
        <v>0</v>
      </c>
      <c r="I185" s="1198">
        <v>0</v>
      </c>
      <c r="J185" s="1198">
        <v>0</v>
      </c>
      <c r="K185" s="1198">
        <v>0</v>
      </c>
      <c r="L185" s="1198">
        <v>0</v>
      </c>
      <c r="M185" s="1198">
        <v>0</v>
      </c>
    </row>
    <row r="186" spans="1:13" x14ac:dyDescent="0.35">
      <c r="A186" s="1128">
        <v>2017</v>
      </c>
      <c r="B186" s="1198">
        <v>0</v>
      </c>
      <c r="C186" s="1198">
        <v>0</v>
      </c>
      <c r="D186" s="1198">
        <v>0</v>
      </c>
      <c r="E186" s="1198">
        <v>0</v>
      </c>
      <c r="F186" s="1198">
        <v>0</v>
      </c>
      <c r="G186" s="1198">
        <v>0</v>
      </c>
      <c r="H186" s="1198">
        <v>0</v>
      </c>
      <c r="I186" s="305">
        <v>29.554838709677419</v>
      </c>
      <c r="J186" s="305">
        <v>28.937333333333331</v>
      </c>
      <c r="K186" s="305">
        <v>29.623225806451611</v>
      </c>
      <c r="L186" s="305">
        <v>30.145333333333333</v>
      </c>
      <c r="M186" s="305">
        <v>30.166451612903224</v>
      </c>
    </row>
    <row r="187" spans="1:13" x14ac:dyDescent="0.35">
      <c r="A187" s="1128">
        <v>2018</v>
      </c>
      <c r="B187" s="305">
        <v>28.373333333333331</v>
      </c>
      <c r="C187" s="305">
        <v>33.831428571428567</v>
      </c>
      <c r="D187" s="305">
        <v>29.629677419354842</v>
      </c>
      <c r="E187" s="305">
        <v>28.515999999999998</v>
      </c>
      <c r="F187" s="305">
        <v>30.232903225806453</v>
      </c>
      <c r="G187" s="305">
        <v>28.908000000000001</v>
      </c>
      <c r="H187" s="376">
        <v>29.477419354838712</v>
      </c>
      <c r="I187" s="305">
        <v>31.426451612903222</v>
      </c>
      <c r="J187" s="305">
        <v>29.222666666666665</v>
      </c>
      <c r="K187" s="305">
        <v>31.371612903225806</v>
      </c>
      <c r="L187" s="305">
        <v>31.877333333333336</v>
      </c>
      <c r="M187" s="305">
        <v>30.051612903225802</v>
      </c>
    </row>
    <row r="188" spans="1:13" x14ac:dyDescent="0.35">
      <c r="A188" s="1128">
        <v>2019</v>
      </c>
      <c r="B188" s="305">
        <v>30.460645161290319</v>
      </c>
      <c r="C188" s="305">
        <v>32.965714285714292</v>
      </c>
      <c r="D188" s="305">
        <v>33.653548387096777</v>
      </c>
      <c r="E188" s="305">
        <v>31.735999999999997</v>
      </c>
      <c r="F188" s="305">
        <v>30.232903225806453</v>
      </c>
      <c r="G188" s="305">
        <v>28.908000000000001</v>
      </c>
      <c r="H188" s="376">
        <v>29.652258064516129</v>
      </c>
      <c r="I188" s="305">
        <v>29.782580645161293</v>
      </c>
      <c r="J188" s="305">
        <v>31.25</v>
      </c>
      <c r="K188" s="305">
        <v>29.38451612903226</v>
      </c>
      <c r="L188" s="305">
        <v>28.920666666666669</v>
      </c>
      <c r="M188" s="305">
        <v>27.451249999999998</v>
      </c>
    </row>
    <row r="189" spans="1:13" x14ac:dyDescent="0.35">
      <c r="A189" s="1128">
        <v>2020</v>
      </c>
      <c r="B189" s="305">
        <v>30.700645161290325</v>
      </c>
      <c r="C189" s="305">
        <v>30.802758620689655</v>
      </c>
      <c r="D189" s="305">
        <v>30.243870967741941</v>
      </c>
      <c r="E189" s="305">
        <v>30.046666666666667</v>
      </c>
      <c r="F189" s="305">
        <v>30.966451612903224</v>
      </c>
      <c r="G189" s="305">
        <v>29.550666666666665</v>
      </c>
      <c r="H189" s="376">
        <v>30.012903225806454</v>
      </c>
      <c r="I189" s="305">
        <v>30.172903225806454</v>
      </c>
      <c r="J189" s="305">
        <v>30.2</v>
      </c>
      <c r="K189" s="305">
        <v>30.179354838709678</v>
      </c>
      <c r="L189" s="305">
        <v>28.920666666666669</v>
      </c>
      <c r="M189" s="305">
        <v>31.470967741935482</v>
      </c>
    </row>
    <row r="190" spans="1:13" x14ac:dyDescent="0.35">
      <c r="A190" s="1128">
        <v>2021</v>
      </c>
      <c r="B190" s="305">
        <v>32.011612903225803</v>
      </c>
      <c r="C190" s="305">
        <v>30.802758620689655</v>
      </c>
      <c r="D190" s="305">
        <v>30.243870967741941</v>
      </c>
      <c r="E190" s="305">
        <v>31.318666666666669</v>
      </c>
      <c r="F190" s="305">
        <v>30.860645161290325</v>
      </c>
      <c r="G190" s="305">
        <v>32.511000000000003</v>
      </c>
      <c r="H190" s="376">
        <v>30.276129032258066</v>
      </c>
      <c r="I190" s="305">
        <v>31.272258064516127</v>
      </c>
      <c r="J190" s="305">
        <v>31.024000000000001</v>
      </c>
      <c r="K190" s="305">
        <v>32.185806451612905</v>
      </c>
      <c r="L190" s="305">
        <v>33.430666666666667</v>
      </c>
      <c r="M190" s="305">
        <v>34.108645161290319</v>
      </c>
    </row>
    <row r="191" spans="1:13" x14ac:dyDescent="0.35">
      <c r="A191" s="365">
        <v>2022</v>
      </c>
      <c r="B191" s="305">
        <v>32.420645161290324</v>
      </c>
      <c r="C191" s="305">
        <v>33.299999999999997</v>
      </c>
      <c r="D191" s="305">
        <v>32.783225806451611</v>
      </c>
      <c r="E191" s="305">
        <v>31.954666666666661</v>
      </c>
      <c r="F191" s="305">
        <v>32.726129032258065</v>
      </c>
      <c r="G191" s="305">
        <v>31.404126666666667</v>
      </c>
      <c r="H191" s="413">
        <v>31.350322580645159</v>
      </c>
      <c r="I191" s="305">
        <f>'[8]Kuraz Menthealy Metro Report '!$D$44</f>
        <v>31.342032258064513</v>
      </c>
      <c r="J191" s="305">
        <f>'[6]Kuraz Monthaly Metro Report '!$D$5370</f>
        <v>29.95933333333334</v>
      </c>
      <c r="K191" s="413">
        <f>'[6]Kuraz Monthaly Metro Report '!$D$5415</f>
        <v>31.921935483870964</v>
      </c>
      <c r="L191" s="305">
        <f>'[10]Year Monthly Average'!$C$205</f>
        <v>31.727999999999998</v>
      </c>
      <c r="M191" s="368">
        <v>31.580645161290324</v>
      </c>
    </row>
    <row r="192" spans="1:13" x14ac:dyDescent="0.35">
      <c r="A192" s="365">
        <v>2023</v>
      </c>
      <c r="B192" s="305">
        <v>31.834193548387095</v>
      </c>
      <c r="C192" s="305">
        <f>'[6]2012-2022 year avre'!$D$214</f>
        <v>33.635714285714286</v>
      </c>
      <c r="D192" s="305">
        <v>31.18967741935484</v>
      </c>
      <c r="E192" s="305">
        <f>'[6]Kuraz Monthaly Metro Report '!$D$5673</f>
        <v>30.470666666666663</v>
      </c>
      <c r="F192" s="305">
        <f>'[6]Kuraz Monthaly Metro Report '!$D$5716</f>
        <v>30.615161290322579</v>
      </c>
      <c r="G192" s="305">
        <f>'[6]Kuraz Monthaly Metro Report '!$D$5758</f>
        <v>30.614666666666668</v>
      </c>
      <c r="H192" s="430">
        <v>32.180645161290322</v>
      </c>
      <c r="I192" s="413">
        <f>'[6]Kuraz Monthaly Metro Report '!$D$5847</f>
        <v>32.53</v>
      </c>
      <c r="J192" s="368">
        <v>31.977999999999998</v>
      </c>
      <c r="K192" s="400">
        <v>31.772903225806452</v>
      </c>
      <c r="L192" s="400">
        <v>29.95333333333333</v>
      </c>
      <c r="M192" s="413">
        <v>31.647741935483868</v>
      </c>
    </row>
    <row r="193" spans="1:13" x14ac:dyDescent="0.35">
      <c r="A193" s="365">
        <v>2024</v>
      </c>
      <c r="B193" s="305">
        <v>30.458064516129031</v>
      </c>
      <c r="C193" s="305">
        <v>31.692413793103444</v>
      </c>
      <c r="D193" s="305">
        <v>32.189677419354837</v>
      </c>
      <c r="E193" s="305"/>
      <c r="F193" s="305"/>
      <c r="G193" s="305"/>
      <c r="H193" s="430"/>
      <c r="I193" s="413"/>
      <c r="J193" s="368"/>
      <c r="K193" s="400"/>
      <c r="L193" s="400"/>
      <c r="M193" s="413"/>
    </row>
    <row r="194" spans="1:13" x14ac:dyDescent="0.35">
      <c r="A194" s="360"/>
      <c r="B194" s="360"/>
      <c r="C194" s="360"/>
      <c r="D194" s="360"/>
      <c r="E194" s="360"/>
      <c r="F194" s="360"/>
      <c r="G194" s="360"/>
      <c r="H194" s="360"/>
      <c r="I194" s="360"/>
      <c r="J194" s="360"/>
      <c r="K194" s="360"/>
      <c r="L194" s="360"/>
      <c r="M194" s="360"/>
    </row>
    <row r="195" spans="1:13" x14ac:dyDescent="0.35">
      <c r="A195" s="1660" t="s">
        <v>545</v>
      </c>
      <c r="B195" s="1660"/>
      <c r="C195" s="1660"/>
      <c r="D195" s="1660"/>
      <c r="E195" s="1660"/>
      <c r="F195" s="1660"/>
      <c r="G195" s="1660"/>
      <c r="H195" s="1660"/>
      <c r="I195" s="1660"/>
      <c r="J195" s="1660"/>
      <c r="K195" s="1660"/>
      <c r="L195" s="1660"/>
      <c r="M195" s="1660"/>
    </row>
    <row r="196" spans="1:13" x14ac:dyDescent="0.35">
      <c r="A196" s="1125" t="s">
        <v>531</v>
      </c>
      <c r="B196" s="958" t="s">
        <v>168</v>
      </c>
      <c r="C196" s="580" t="s">
        <v>169</v>
      </c>
      <c r="D196" s="580" t="s">
        <v>170</v>
      </c>
      <c r="E196" s="580" t="s">
        <v>171</v>
      </c>
      <c r="F196" s="580" t="s">
        <v>172</v>
      </c>
      <c r="G196" s="580" t="s">
        <v>173</v>
      </c>
      <c r="H196" s="580" t="s">
        <v>174</v>
      </c>
      <c r="I196" s="550" t="s">
        <v>175</v>
      </c>
      <c r="J196" s="580" t="s">
        <v>176</v>
      </c>
      <c r="K196" s="580" t="s">
        <v>177</v>
      </c>
      <c r="L196" s="580" t="s">
        <v>178</v>
      </c>
      <c r="M196" s="580" t="s">
        <v>179</v>
      </c>
    </row>
    <row r="197" spans="1:13" x14ac:dyDescent="0.35">
      <c r="A197" s="1128">
        <v>2013</v>
      </c>
      <c r="B197" s="1198">
        <v>0</v>
      </c>
      <c r="C197" s="1198">
        <v>0</v>
      </c>
      <c r="D197" s="1198">
        <v>0</v>
      </c>
      <c r="E197" s="1198">
        <v>0</v>
      </c>
      <c r="F197" s="1198">
        <v>0</v>
      </c>
      <c r="G197" s="1198">
        <v>0</v>
      </c>
      <c r="H197" s="1198">
        <v>0</v>
      </c>
      <c r="I197" s="1198">
        <v>0</v>
      </c>
      <c r="J197" s="1198">
        <v>0</v>
      </c>
      <c r="K197" s="1198">
        <v>0</v>
      </c>
      <c r="L197" s="1198">
        <v>0</v>
      </c>
      <c r="M197" s="1198">
        <v>0</v>
      </c>
    </row>
    <row r="198" spans="1:13" x14ac:dyDescent="0.35">
      <c r="A198" s="1128">
        <v>2014</v>
      </c>
      <c r="B198" s="1198">
        <v>0</v>
      </c>
      <c r="C198" s="1198">
        <v>0</v>
      </c>
      <c r="D198" s="1198">
        <v>0</v>
      </c>
      <c r="E198" s="1198">
        <v>0</v>
      </c>
      <c r="F198" s="1198">
        <v>0</v>
      </c>
      <c r="G198" s="1198">
        <v>0</v>
      </c>
      <c r="H198" s="1198">
        <v>0</v>
      </c>
      <c r="I198" s="1198">
        <v>0</v>
      </c>
      <c r="J198" s="1198">
        <v>0</v>
      </c>
      <c r="K198" s="1198">
        <v>0</v>
      </c>
      <c r="L198" s="1198">
        <v>0</v>
      </c>
      <c r="M198" s="1198">
        <v>0</v>
      </c>
    </row>
    <row r="199" spans="1:13" x14ac:dyDescent="0.35">
      <c r="A199" s="1128">
        <v>2015</v>
      </c>
      <c r="B199" s="1198">
        <v>0</v>
      </c>
      <c r="C199" s="1198">
        <v>0</v>
      </c>
      <c r="D199" s="1198">
        <v>0</v>
      </c>
      <c r="E199" s="1198">
        <v>0</v>
      </c>
      <c r="F199" s="1198">
        <v>0</v>
      </c>
      <c r="G199" s="1198">
        <v>0</v>
      </c>
      <c r="H199" s="1198">
        <v>0</v>
      </c>
      <c r="I199" s="1198">
        <v>0</v>
      </c>
      <c r="J199" s="1198">
        <v>0</v>
      </c>
      <c r="K199" s="1198">
        <v>0</v>
      </c>
      <c r="L199" s="1198">
        <v>0</v>
      </c>
      <c r="M199" s="1198">
        <v>0</v>
      </c>
    </row>
    <row r="200" spans="1:13" x14ac:dyDescent="0.35">
      <c r="A200" s="1128">
        <v>2016</v>
      </c>
      <c r="B200" s="1198">
        <v>0</v>
      </c>
      <c r="C200" s="1198">
        <v>0</v>
      </c>
      <c r="D200" s="1198">
        <v>0</v>
      </c>
      <c r="E200" s="1198">
        <v>0</v>
      </c>
      <c r="F200" s="1198">
        <v>0</v>
      </c>
      <c r="G200" s="1198">
        <v>0</v>
      </c>
      <c r="H200" s="1198">
        <v>0</v>
      </c>
      <c r="I200" s="1198">
        <v>0</v>
      </c>
      <c r="J200" s="1198">
        <v>0</v>
      </c>
      <c r="K200" s="1198">
        <v>0</v>
      </c>
      <c r="L200" s="1198">
        <v>0</v>
      </c>
      <c r="M200" s="1198">
        <v>0</v>
      </c>
    </row>
    <row r="201" spans="1:13" x14ac:dyDescent="0.35">
      <c r="A201" s="1128">
        <v>2017</v>
      </c>
      <c r="B201" s="1198">
        <v>0</v>
      </c>
      <c r="C201" s="1198">
        <v>0</v>
      </c>
      <c r="D201" s="1198">
        <v>0</v>
      </c>
      <c r="E201" s="1198">
        <v>0</v>
      </c>
      <c r="F201" s="1198">
        <v>0</v>
      </c>
      <c r="G201" s="1198">
        <v>0</v>
      </c>
      <c r="H201" s="1198">
        <v>0</v>
      </c>
      <c r="I201" s="305">
        <v>30.761290322580649</v>
      </c>
      <c r="J201" s="305">
        <v>30.315333333333331</v>
      </c>
      <c r="K201" s="305">
        <v>30.526451612903227</v>
      </c>
      <c r="L201" s="305">
        <v>30.705333333333336</v>
      </c>
      <c r="M201" s="305">
        <v>31.058064516129033</v>
      </c>
    </row>
    <row r="202" spans="1:13" x14ac:dyDescent="0.35">
      <c r="A202" s="1128">
        <v>2018</v>
      </c>
      <c r="B202" s="1198">
        <v>0</v>
      </c>
      <c r="C202" s="376">
        <v>30.56</v>
      </c>
      <c r="D202" s="376">
        <v>30.471165161290322</v>
      </c>
      <c r="E202" s="376">
        <v>32.6</v>
      </c>
      <c r="F202" s="376">
        <v>31.859354838709674</v>
      </c>
      <c r="G202" s="376">
        <v>30.894666666666669</v>
      </c>
      <c r="H202" s="376">
        <v>0</v>
      </c>
      <c r="I202" s="376">
        <v>0</v>
      </c>
      <c r="J202" s="376">
        <v>0</v>
      </c>
      <c r="K202" s="376">
        <v>0</v>
      </c>
      <c r="L202" s="376">
        <v>0</v>
      </c>
      <c r="M202" s="376">
        <v>0</v>
      </c>
    </row>
    <row r="203" spans="1:13" x14ac:dyDescent="0.35">
      <c r="A203" s="1128">
        <v>2019</v>
      </c>
      <c r="B203" s="1198">
        <v>0</v>
      </c>
      <c r="C203" s="172">
        <f>'[6]2012-2022 year avre'!$D$138</f>
        <v>33.653548387096777</v>
      </c>
      <c r="D203" s="376">
        <v>32.824516129032261</v>
      </c>
      <c r="E203" s="376">
        <v>32.6</v>
      </c>
      <c r="F203" s="376">
        <v>31.859354838709674</v>
      </c>
      <c r="G203" s="376">
        <v>30.894666666666669</v>
      </c>
      <c r="H203" s="376">
        <v>30.667096774193549</v>
      </c>
      <c r="I203" s="305">
        <v>30.589677419354842</v>
      </c>
      <c r="J203" s="305">
        <v>31.150666666666666</v>
      </c>
      <c r="K203" s="305">
        <v>31.238709677419351</v>
      </c>
      <c r="L203" s="305">
        <v>30.30533333333333</v>
      </c>
      <c r="M203" s="305">
        <v>28.807500000000001</v>
      </c>
    </row>
    <row r="204" spans="1:13" x14ac:dyDescent="0.35">
      <c r="A204" s="1128">
        <v>2020</v>
      </c>
      <c r="B204" s="376">
        <v>30.519999999999996</v>
      </c>
      <c r="C204" s="376">
        <v>30.500689655172412</v>
      </c>
      <c r="D204" s="376">
        <v>31.127741935483872</v>
      </c>
      <c r="E204" s="376">
        <v>31.158666666666665</v>
      </c>
      <c r="F204" s="376">
        <v>30.936774193548391</v>
      </c>
      <c r="G204" s="376">
        <v>33.524000000000001</v>
      </c>
      <c r="H204" s="376">
        <v>30.918709677419354</v>
      </c>
      <c r="I204" s="376">
        <v>30.761290322580642</v>
      </c>
      <c r="J204" s="1199">
        <v>30.910666666666664</v>
      </c>
      <c r="K204" s="376">
        <v>30.821354838709677</v>
      </c>
      <c r="L204" s="376">
        <v>30.30533333333333</v>
      </c>
      <c r="M204" s="376">
        <v>31.680451612903227</v>
      </c>
    </row>
    <row r="205" spans="1:13" x14ac:dyDescent="0.35">
      <c r="A205" s="1128">
        <v>2021</v>
      </c>
      <c r="B205" s="376">
        <v>31.95225806451613</v>
      </c>
      <c r="C205" s="376">
        <v>30.500689655172412</v>
      </c>
      <c r="D205" s="373">
        <v>31.127741935483872</v>
      </c>
      <c r="E205" s="305">
        <v>32.9</v>
      </c>
      <c r="F205" s="305">
        <v>32.054193548387097</v>
      </c>
      <c r="G205" s="305">
        <v>32.736000000000004</v>
      </c>
      <c r="H205" s="376">
        <v>32.56</v>
      </c>
      <c r="I205" s="376">
        <v>32.985806451612909</v>
      </c>
      <c r="J205" s="376">
        <v>0</v>
      </c>
      <c r="K205" s="376">
        <v>0</v>
      </c>
      <c r="L205" s="376">
        <v>0</v>
      </c>
      <c r="M205" s="376">
        <v>0</v>
      </c>
    </row>
    <row r="206" spans="1:13" x14ac:dyDescent="0.35">
      <c r="A206" s="365">
        <v>2022</v>
      </c>
      <c r="B206" s="376">
        <v>0</v>
      </c>
      <c r="C206" s="376">
        <v>0</v>
      </c>
      <c r="D206" s="376">
        <v>0</v>
      </c>
      <c r="E206" s="376">
        <v>0</v>
      </c>
      <c r="F206" s="376">
        <v>0</v>
      </c>
      <c r="G206" s="376">
        <v>0</v>
      </c>
      <c r="H206" s="376">
        <v>0</v>
      </c>
      <c r="I206" s="376">
        <v>0</v>
      </c>
      <c r="J206" s="376">
        <v>0</v>
      </c>
      <c r="K206" s="376">
        <v>0</v>
      </c>
      <c r="L206" s="376">
        <v>0</v>
      </c>
      <c r="M206" s="376">
        <v>0</v>
      </c>
    </row>
    <row r="207" spans="1:13" x14ac:dyDescent="0.35">
      <c r="A207" s="365">
        <v>2023</v>
      </c>
      <c r="B207" s="399"/>
      <c r="C207" s="399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</row>
    <row r="208" spans="1:13" x14ac:dyDescent="0.35">
      <c r="A208" s="365">
        <v>2024</v>
      </c>
      <c r="B208" s="399"/>
      <c r="C208" s="399"/>
      <c r="D208" s="399"/>
      <c r="E208" s="399"/>
      <c r="F208" s="399"/>
      <c r="G208" s="399"/>
      <c r="H208" s="399"/>
      <c r="I208" s="399"/>
      <c r="J208" s="399"/>
      <c r="K208" s="399"/>
      <c r="L208" s="399"/>
      <c r="M208" s="399"/>
    </row>
    <row r="209" spans="1:13" x14ac:dyDescent="0.35">
      <c r="A209" s="360"/>
      <c r="B209" s="360"/>
      <c r="C209" s="360"/>
      <c r="D209" s="360"/>
      <c r="E209" s="360"/>
      <c r="F209" s="360"/>
      <c r="G209" s="360"/>
      <c r="H209" s="360"/>
      <c r="I209" s="360"/>
      <c r="J209" s="360"/>
      <c r="K209" s="360"/>
      <c r="L209" s="360"/>
      <c r="M209" s="360"/>
    </row>
    <row r="210" spans="1:13" x14ac:dyDescent="0.35">
      <c r="A210" s="360"/>
      <c r="B210" s="360"/>
      <c r="C210" s="360"/>
      <c r="D210" s="360"/>
      <c r="E210" s="360"/>
      <c r="F210" s="360"/>
      <c r="G210" s="360"/>
      <c r="H210" s="360"/>
      <c r="I210" s="360"/>
      <c r="J210" s="360"/>
      <c r="K210" s="360"/>
      <c r="L210" s="360"/>
      <c r="M210" s="360"/>
    </row>
    <row r="211" spans="1:13" x14ac:dyDescent="0.35">
      <c r="A211" s="360"/>
      <c r="B211" s="360"/>
      <c r="C211" s="360"/>
      <c r="D211" s="360"/>
      <c r="E211" s="360"/>
      <c r="F211" s="360"/>
      <c r="G211" s="360"/>
      <c r="H211" s="360"/>
      <c r="I211" s="360"/>
      <c r="J211" s="360"/>
      <c r="K211" s="360"/>
      <c r="L211" s="360"/>
      <c r="M211" s="360"/>
    </row>
    <row r="212" spans="1:13" x14ac:dyDescent="0.35">
      <c r="A212" s="360"/>
      <c r="B212" s="360"/>
      <c r="C212" s="360"/>
      <c r="D212" s="360"/>
      <c r="E212" s="360"/>
      <c r="F212" s="360"/>
      <c r="G212" s="360"/>
      <c r="H212" s="360"/>
      <c r="I212" s="360"/>
      <c r="J212" s="360"/>
      <c r="K212" s="360"/>
      <c r="L212" s="360"/>
      <c r="M212" s="360"/>
    </row>
    <row r="213" spans="1:13" x14ac:dyDescent="0.35">
      <c r="A213" s="360"/>
      <c r="B213" s="360"/>
      <c r="C213" s="360"/>
      <c r="D213" s="360"/>
      <c r="E213" s="360"/>
      <c r="F213" s="360"/>
      <c r="G213" s="360"/>
      <c r="H213" s="360"/>
      <c r="I213" s="360"/>
      <c r="J213" s="360"/>
      <c r="K213" s="360"/>
      <c r="L213" s="360"/>
      <c r="M213" s="360"/>
    </row>
    <row r="214" spans="1:13" x14ac:dyDescent="0.35">
      <c r="A214" s="360"/>
      <c r="B214" s="360"/>
      <c r="C214" s="360"/>
      <c r="D214" s="360"/>
      <c r="E214" s="360"/>
      <c r="F214" s="360"/>
      <c r="G214" s="360"/>
      <c r="H214" s="360"/>
      <c r="I214" s="360"/>
      <c r="J214" s="360"/>
      <c r="K214" s="360"/>
      <c r="L214" s="360"/>
      <c r="M214" s="360"/>
    </row>
    <row r="215" spans="1:13" x14ac:dyDescent="0.35">
      <c r="A215" s="360"/>
      <c r="B215" s="360"/>
      <c r="C215" s="360"/>
      <c r="D215" s="360"/>
      <c r="E215" s="360"/>
      <c r="F215" s="360"/>
      <c r="G215" s="360"/>
      <c r="H215" s="360"/>
      <c r="I215" s="360"/>
      <c r="J215" s="360"/>
      <c r="K215" s="360"/>
      <c r="L215" s="360"/>
      <c r="M215" s="360"/>
    </row>
    <row r="216" spans="1:13" x14ac:dyDescent="0.35">
      <c r="A216" s="360"/>
      <c r="B216" s="360"/>
      <c r="C216" s="360"/>
      <c r="D216" s="360"/>
      <c r="E216" s="360"/>
      <c r="F216" s="360"/>
      <c r="G216" s="360"/>
      <c r="H216" s="360"/>
      <c r="I216" s="360"/>
      <c r="J216" s="360"/>
      <c r="K216" s="360"/>
      <c r="L216" s="360"/>
      <c r="M216" s="360"/>
    </row>
    <row r="217" spans="1:13" x14ac:dyDescent="0.35">
      <c r="A217" s="360"/>
      <c r="B217" s="360"/>
      <c r="C217" s="360"/>
      <c r="D217" s="360"/>
      <c r="E217" s="360"/>
      <c r="F217" s="360"/>
      <c r="G217" s="360"/>
      <c r="H217" s="360"/>
      <c r="I217" s="360"/>
      <c r="J217" s="360"/>
      <c r="K217" s="360"/>
      <c r="L217" s="360"/>
      <c r="M217" s="360"/>
    </row>
    <row r="218" spans="1:13" x14ac:dyDescent="0.35">
      <c r="A218" s="360"/>
      <c r="B218" s="360"/>
      <c r="C218" s="360"/>
      <c r="D218" s="360"/>
      <c r="E218" s="360"/>
      <c r="F218" s="360"/>
      <c r="G218" s="360"/>
      <c r="H218" s="360"/>
      <c r="I218" s="360"/>
      <c r="J218" s="360"/>
      <c r="K218" s="360"/>
      <c r="L218" s="360"/>
      <c r="M218" s="360"/>
    </row>
    <row r="219" spans="1:13" x14ac:dyDescent="0.35">
      <c r="A219" s="360"/>
      <c r="B219" s="360"/>
      <c r="C219" s="360"/>
      <c r="D219" s="360"/>
      <c r="E219" s="360"/>
      <c r="F219" s="360"/>
      <c r="G219" s="360"/>
      <c r="H219" s="360"/>
      <c r="I219" s="360"/>
      <c r="J219" s="360"/>
      <c r="K219" s="360"/>
      <c r="L219" s="360"/>
      <c r="M219" s="360"/>
    </row>
    <row r="220" spans="1:13" x14ac:dyDescent="0.35">
      <c r="A220" s="360"/>
      <c r="B220" s="360"/>
      <c r="C220" s="360"/>
      <c r="D220" s="360"/>
      <c r="E220" s="360"/>
      <c r="F220" s="360"/>
      <c r="G220" s="360"/>
      <c r="H220" s="360"/>
      <c r="I220" s="360"/>
      <c r="J220" s="360"/>
      <c r="K220" s="360"/>
      <c r="L220" s="360"/>
      <c r="M220" s="360"/>
    </row>
    <row r="221" spans="1:13" x14ac:dyDescent="0.35">
      <c r="A221" s="360"/>
      <c r="B221" s="360"/>
      <c r="C221" s="360"/>
      <c r="D221" s="360"/>
      <c r="E221" s="360"/>
      <c r="F221" s="360"/>
      <c r="G221" s="360"/>
      <c r="H221" s="360"/>
      <c r="I221" s="360"/>
      <c r="J221" s="360"/>
      <c r="K221" s="360"/>
      <c r="L221" s="360"/>
      <c r="M221" s="360"/>
    </row>
    <row r="222" spans="1:13" x14ac:dyDescent="0.35">
      <c r="A222" s="360"/>
      <c r="B222" s="360"/>
      <c r="C222" s="360"/>
      <c r="D222" s="360"/>
      <c r="E222" s="360"/>
      <c r="F222" s="360"/>
      <c r="G222" s="360"/>
      <c r="H222" s="360"/>
      <c r="I222" s="360"/>
      <c r="J222" s="360"/>
      <c r="K222" s="360"/>
      <c r="L222" s="360"/>
      <c r="M222" s="360"/>
    </row>
    <row r="223" spans="1:13" x14ac:dyDescent="0.35">
      <c r="A223" s="360"/>
      <c r="B223" s="360"/>
      <c r="C223" s="360"/>
      <c r="D223" s="360"/>
      <c r="E223" s="360"/>
      <c r="F223" s="360"/>
      <c r="G223" s="360"/>
      <c r="H223" s="360"/>
      <c r="I223" s="360"/>
      <c r="J223" s="360"/>
      <c r="K223" s="360"/>
      <c r="L223" s="360"/>
      <c r="M223" s="360"/>
    </row>
    <row r="224" spans="1:13" x14ac:dyDescent="0.35">
      <c r="A224" s="360"/>
      <c r="B224" s="360"/>
      <c r="C224" s="360"/>
      <c r="D224" s="360"/>
      <c r="E224" s="360"/>
      <c r="F224" s="360"/>
      <c r="G224" s="360"/>
      <c r="H224" s="360"/>
      <c r="I224" s="360"/>
      <c r="J224" s="360"/>
      <c r="K224" s="360"/>
      <c r="L224" s="360"/>
      <c r="M224" s="360"/>
    </row>
    <row r="225" spans="1:13" x14ac:dyDescent="0.35">
      <c r="A225" s="360"/>
      <c r="B225" s="360"/>
      <c r="C225" s="360"/>
      <c r="D225" s="360"/>
      <c r="E225" s="360"/>
      <c r="F225" s="360"/>
      <c r="G225" s="360"/>
      <c r="H225" s="360"/>
      <c r="I225" s="360"/>
      <c r="J225" s="360"/>
      <c r="K225" s="360"/>
      <c r="L225" s="360"/>
      <c r="M225" s="360"/>
    </row>
    <row r="226" spans="1:13" x14ac:dyDescent="0.35">
      <c r="A226" s="360"/>
      <c r="B226" s="360"/>
      <c r="C226" s="360"/>
      <c r="D226" s="360"/>
      <c r="E226" s="360"/>
      <c r="F226" s="360"/>
      <c r="G226" s="360"/>
      <c r="H226" s="360"/>
      <c r="I226" s="360"/>
      <c r="J226" s="360"/>
      <c r="K226" s="360"/>
      <c r="L226" s="360"/>
      <c r="M226" s="360"/>
    </row>
    <row r="227" spans="1:13" x14ac:dyDescent="0.35">
      <c r="A227" s="360"/>
      <c r="B227" s="360"/>
      <c r="C227" s="360"/>
      <c r="D227" s="360"/>
      <c r="E227" s="360"/>
      <c r="F227" s="360"/>
      <c r="G227" s="360"/>
      <c r="H227" s="360"/>
      <c r="I227" s="360"/>
      <c r="J227" s="360"/>
      <c r="K227" s="360"/>
      <c r="L227" s="360"/>
      <c r="M227" s="360"/>
    </row>
    <row r="228" spans="1:13" x14ac:dyDescent="0.35">
      <c r="A228" s="360"/>
      <c r="B228" s="360"/>
      <c r="C228" s="360"/>
      <c r="D228" s="360"/>
      <c r="E228" s="360"/>
      <c r="F228" s="360"/>
      <c r="G228" s="360"/>
      <c r="H228" s="360"/>
      <c r="I228" s="360"/>
      <c r="J228" s="360"/>
      <c r="K228" s="360"/>
      <c r="L228" s="360"/>
      <c r="M228" s="360"/>
    </row>
    <row r="229" spans="1:13" x14ac:dyDescent="0.35">
      <c r="A229" s="360"/>
      <c r="B229" s="360"/>
      <c r="C229" s="360"/>
      <c r="D229" s="360"/>
      <c r="E229" s="360"/>
      <c r="F229" s="360"/>
      <c r="G229" s="360"/>
      <c r="H229" s="360"/>
      <c r="I229" s="360"/>
      <c r="J229" s="360"/>
      <c r="K229" s="360"/>
      <c r="L229" s="360"/>
      <c r="M229" s="360"/>
    </row>
    <row r="230" spans="1:13" x14ac:dyDescent="0.35">
      <c r="A230" s="360"/>
      <c r="B230" s="360"/>
      <c r="C230" s="360"/>
      <c r="D230" s="360"/>
      <c r="E230" s="360"/>
      <c r="F230" s="360"/>
      <c r="G230" s="360"/>
      <c r="H230" s="360"/>
      <c r="I230" s="360"/>
      <c r="J230" s="360"/>
      <c r="K230" s="360"/>
      <c r="L230" s="360"/>
      <c r="M230" s="360"/>
    </row>
    <row r="231" spans="1:13" x14ac:dyDescent="0.35">
      <c r="A231" s="360"/>
      <c r="B231" s="360"/>
      <c r="C231" s="360"/>
      <c r="D231" s="360"/>
      <c r="E231" s="360"/>
      <c r="F231" s="360"/>
      <c r="G231" s="360"/>
      <c r="H231" s="360"/>
      <c r="I231" s="360"/>
      <c r="J231" s="360"/>
      <c r="K231" s="360"/>
      <c r="L231" s="360"/>
      <c r="M231" s="360"/>
    </row>
    <row r="232" spans="1:13" x14ac:dyDescent="0.35">
      <c r="A232" s="360"/>
      <c r="B232" s="360"/>
      <c r="C232" s="360"/>
      <c r="D232" s="360"/>
      <c r="E232" s="360"/>
      <c r="F232" s="360"/>
      <c r="G232" s="360"/>
      <c r="H232" s="360"/>
      <c r="I232" s="360"/>
      <c r="J232" s="360"/>
      <c r="K232" s="360"/>
      <c r="L232" s="360"/>
      <c r="M232" s="360"/>
    </row>
    <row r="233" spans="1:13" x14ac:dyDescent="0.35">
      <c r="A233" s="360"/>
      <c r="B233" s="360"/>
      <c r="C233" s="360"/>
      <c r="D233" s="360"/>
      <c r="E233" s="360"/>
      <c r="F233" s="360"/>
      <c r="G233" s="360"/>
      <c r="H233" s="360"/>
      <c r="I233" s="360"/>
      <c r="J233" s="360"/>
      <c r="K233" s="360"/>
      <c r="L233" s="360"/>
      <c r="M233" s="360"/>
    </row>
    <row r="234" spans="1:13" x14ac:dyDescent="0.35">
      <c r="A234" s="360"/>
      <c r="B234" s="360"/>
      <c r="C234" s="360"/>
      <c r="D234" s="360"/>
      <c r="E234" s="360"/>
      <c r="F234" s="360"/>
      <c r="G234" s="360"/>
      <c r="H234" s="360"/>
      <c r="I234" s="360"/>
      <c r="J234" s="360"/>
      <c r="K234" s="360"/>
      <c r="L234" s="360"/>
      <c r="M234" s="360"/>
    </row>
    <row r="235" spans="1:13" x14ac:dyDescent="0.35">
      <c r="A235" s="360"/>
      <c r="B235" s="360"/>
      <c r="C235" s="360"/>
      <c r="D235" s="360"/>
      <c r="E235" s="360"/>
      <c r="F235" s="360"/>
      <c r="G235" s="360"/>
      <c r="H235" s="360"/>
      <c r="I235" s="360"/>
      <c r="J235" s="360"/>
      <c r="K235" s="360"/>
      <c r="L235" s="360"/>
      <c r="M235" s="360"/>
    </row>
    <row r="236" spans="1:13" x14ac:dyDescent="0.35">
      <c r="A236" s="360"/>
      <c r="B236" s="360"/>
      <c r="C236" s="360"/>
      <c r="D236" s="360"/>
      <c r="E236" s="360"/>
      <c r="F236" s="360"/>
      <c r="G236" s="360"/>
      <c r="H236" s="360"/>
      <c r="I236" s="360"/>
      <c r="J236" s="360"/>
      <c r="K236" s="360"/>
      <c r="L236" s="360"/>
      <c r="M236" s="360"/>
    </row>
    <row r="237" spans="1:13" x14ac:dyDescent="0.35">
      <c r="A237" s="360"/>
      <c r="B237" s="360"/>
      <c r="C237" s="360"/>
      <c r="D237" s="360"/>
      <c r="E237" s="360"/>
      <c r="F237" s="360"/>
      <c r="G237" s="360"/>
      <c r="H237" s="360"/>
      <c r="I237" s="360"/>
      <c r="J237" s="360"/>
      <c r="K237" s="360"/>
      <c r="L237" s="360"/>
      <c r="M237" s="360"/>
    </row>
    <row r="238" spans="1:13" x14ac:dyDescent="0.35">
      <c r="A238" s="360"/>
      <c r="B238" s="360"/>
      <c r="C238" s="360"/>
      <c r="D238" s="360"/>
      <c r="E238" s="360"/>
      <c r="F238" s="360"/>
      <c r="G238" s="360"/>
      <c r="H238" s="360"/>
      <c r="I238" s="360"/>
      <c r="J238" s="360"/>
      <c r="K238" s="360"/>
      <c r="L238" s="360"/>
      <c r="M238" s="360"/>
    </row>
    <row r="239" spans="1:13" x14ac:dyDescent="0.35">
      <c r="A239" s="360"/>
      <c r="B239" s="360"/>
      <c r="C239" s="360"/>
      <c r="D239" s="360"/>
      <c r="E239" s="360"/>
      <c r="F239" s="360"/>
      <c r="G239" s="360"/>
      <c r="H239" s="360"/>
      <c r="I239" s="360"/>
      <c r="J239" s="360"/>
      <c r="K239" s="360"/>
      <c r="L239" s="360"/>
      <c r="M239" s="360"/>
    </row>
    <row r="240" spans="1:13" x14ac:dyDescent="0.35">
      <c r="A240" s="360"/>
      <c r="B240" s="360"/>
      <c r="C240" s="360"/>
      <c r="D240" s="360"/>
      <c r="E240" s="360"/>
      <c r="F240" s="360"/>
      <c r="G240" s="360"/>
      <c r="H240" s="360"/>
      <c r="I240" s="360"/>
      <c r="J240" s="360"/>
      <c r="K240" s="360"/>
      <c r="L240" s="360"/>
      <c r="M240" s="360"/>
    </row>
    <row r="241" spans="1:13" x14ac:dyDescent="0.35">
      <c r="A241" s="360"/>
      <c r="B241" s="360"/>
      <c r="C241" s="360"/>
      <c r="D241" s="360"/>
      <c r="E241" s="360"/>
      <c r="F241" s="360"/>
      <c r="G241" s="360"/>
      <c r="H241" s="360"/>
      <c r="I241" s="360"/>
      <c r="J241" s="360"/>
      <c r="K241" s="360"/>
      <c r="L241" s="360"/>
      <c r="M241" s="360"/>
    </row>
    <row r="242" spans="1:13" x14ac:dyDescent="0.35">
      <c r="A242" s="360"/>
      <c r="B242" s="360"/>
      <c r="C242" s="360"/>
      <c r="D242" s="360"/>
      <c r="E242" s="360"/>
      <c r="F242" s="360"/>
      <c r="G242" s="360"/>
      <c r="H242" s="360"/>
      <c r="I242" s="360"/>
      <c r="J242" s="360"/>
      <c r="K242" s="360"/>
      <c r="L242" s="360"/>
      <c r="M242" s="360"/>
    </row>
    <row r="243" spans="1:13" x14ac:dyDescent="0.35">
      <c r="A243" s="360"/>
      <c r="B243" s="360"/>
      <c r="C243" s="360"/>
      <c r="D243" s="360"/>
      <c r="E243" s="360"/>
      <c r="F243" s="360"/>
      <c r="G243" s="360"/>
      <c r="H243" s="360"/>
      <c r="I243" s="360"/>
      <c r="J243" s="360"/>
      <c r="K243" s="360"/>
      <c r="L243" s="360"/>
      <c r="M243" s="360"/>
    </row>
    <row r="244" spans="1:13" x14ac:dyDescent="0.35">
      <c r="A244" s="360"/>
      <c r="B244" s="360"/>
      <c r="C244" s="360"/>
      <c r="D244" s="360"/>
      <c r="E244" s="360"/>
      <c r="F244" s="360"/>
      <c r="G244" s="360"/>
      <c r="H244" s="360"/>
      <c r="I244" s="360"/>
      <c r="J244" s="360"/>
      <c r="K244" s="360"/>
      <c r="L244" s="360"/>
      <c r="M244" s="360"/>
    </row>
    <row r="245" spans="1:13" x14ac:dyDescent="0.35">
      <c r="A245" s="360"/>
      <c r="B245" s="360"/>
      <c r="C245" s="360"/>
      <c r="D245" s="360"/>
      <c r="E245" s="360"/>
      <c r="F245" s="360"/>
      <c r="G245" s="360"/>
      <c r="H245" s="360"/>
      <c r="I245" s="360"/>
      <c r="J245" s="360"/>
      <c r="K245" s="360"/>
      <c r="L245" s="360"/>
      <c r="M245" s="360"/>
    </row>
    <row r="246" spans="1:13" x14ac:dyDescent="0.35">
      <c r="A246" s="360"/>
      <c r="B246" s="360"/>
      <c r="C246" s="360"/>
      <c r="D246" s="360"/>
      <c r="E246" s="360"/>
      <c r="F246" s="360"/>
      <c r="G246" s="360"/>
      <c r="H246" s="360"/>
      <c r="I246" s="360"/>
      <c r="J246" s="360"/>
      <c r="K246" s="360"/>
      <c r="L246" s="360"/>
      <c r="M246" s="360"/>
    </row>
    <row r="247" spans="1:13" x14ac:dyDescent="0.35">
      <c r="A247" s="360"/>
      <c r="B247" s="360"/>
      <c r="C247" s="360"/>
      <c r="D247" s="360"/>
      <c r="E247" s="360"/>
      <c r="F247" s="360"/>
      <c r="G247" s="360"/>
      <c r="H247" s="360"/>
      <c r="I247" s="360"/>
      <c r="J247" s="360"/>
      <c r="K247" s="360"/>
      <c r="L247" s="360"/>
      <c r="M247" s="360"/>
    </row>
    <row r="248" spans="1:13" x14ac:dyDescent="0.35">
      <c r="A248" s="360"/>
      <c r="B248" s="360"/>
      <c r="C248" s="360"/>
      <c r="D248" s="360"/>
      <c r="E248" s="360"/>
      <c r="F248" s="360"/>
      <c r="G248" s="360"/>
      <c r="H248" s="360"/>
      <c r="I248" s="360"/>
      <c r="J248" s="360"/>
      <c r="K248" s="360"/>
      <c r="L248" s="360"/>
      <c r="M248" s="360"/>
    </row>
    <row r="249" spans="1:13" x14ac:dyDescent="0.35">
      <c r="A249" s="360"/>
      <c r="B249" s="360"/>
      <c r="C249" s="360"/>
      <c r="D249" s="360"/>
      <c r="E249" s="360"/>
      <c r="F249" s="360"/>
      <c r="G249" s="360"/>
      <c r="H249" s="360"/>
      <c r="I249" s="360"/>
      <c r="J249" s="360"/>
      <c r="K249" s="360"/>
      <c r="L249" s="360"/>
      <c r="M249" s="360"/>
    </row>
    <row r="250" spans="1:13" x14ac:dyDescent="0.35">
      <c r="A250" s="360"/>
      <c r="B250" s="360"/>
      <c r="C250" s="360"/>
      <c r="D250" s="360"/>
      <c r="E250" s="360"/>
      <c r="F250" s="360"/>
      <c r="G250" s="360"/>
      <c r="H250" s="360"/>
      <c r="I250" s="360"/>
      <c r="J250" s="360"/>
      <c r="K250" s="360"/>
      <c r="L250" s="360"/>
      <c r="M250" s="360"/>
    </row>
    <row r="251" spans="1:13" x14ac:dyDescent="0.35">
      <c r="A251" s="360"/>
      <c r="B251" s="360"/>
      <c r="C251" s="360"/>
      <c r="D251" s="360"/>
      <c r="E251" s="360"/>
      <c r="F251" s="360"/>
      <c r="G251" s="360"/>
      <c r="H251" s="360"/>
      <c r="I251" s="360"/>
      <c r="J251" s="360"/>
      <c r="K251" s="360"/>
      <c r="L251" s="360"/>
      <c r="M251" s="360"/>
    </row>
    <row r="252" spans="1:13" x14ac:dyDescent="0.35">
      <c r="A252" s="360"/>
      <c r="B252" s="360"/>
      <c r="C252" s="360"/>
      <c r="D252" s="360"/>
      <c r="E252" s="360"/>
      <c r="F252" s="360"/>
      <c r="G252" s="360"/>
      <c r="H252" s="360"/>
      <c r="I252" s="360"/>
      <c r="J252" s="360"/>
      <c r="K252" s="360"/>
      <c r="L252" s="360"/>
      <c r="M252" s="360"/>
    </row>
    <row r="253" spans="1:13" x14ac:dyDescent="0.35">
      <c r="A253" s="360"/>
      <c r="B253" s="360"/>
      <c r="C253" s="360"/>
      <c r="D253" s="360"/>
      <c r="E253" s="360"/>
      <c r="F253" s="360"/>
      <c r="G253" s="360"/>
      <c r="H253" s="360"/>
      <c r="I253" s="360"/>
      <c r="J253" s="360"/>
      <c r="K253" s="360"/>
      <c r="L253" s="360"/>
      <c r="M253" s="360"/>
    </row>
    <row r="254" spans="1:13" x14ac:dyDescent="0.35">
      <c r="A254" s="360"/>
      <c r="B254" s="360"/>
      <c r="C254" s="360"/>
      <c r="D254" s="360"/>
      <c r="E254" s="360"/>
      <c r="F254" s="360"/>
      <c r="G254" s="360"/>
      <c r="H254" s="360"/>
      <c r="I254" s="360"/>
      <c r="J254" s="360"/>
      <c r="K254" s="360"/>
      <c r="L254" s="360"/>
      <c r="M254" s="360"/>
    </row>
    <row r="255" spans="1:13" x14ac:dyDescent="0.35">
      <c r="A255" s="360"/>
      <c r="B255" s="360"/>
      <c r="C255" s="360"/>
      <c r="D255" s="360"/>
      <c r="E255" s="360"/>
      <c r="F255" s="360"/>
      <c r="G255" s="360"/>
      <c r="H255" s="360"/>
      <c r="I255" s="360"/>
      <c r="J255" s="360"/>
      <c r="K255" s="360"/>
      <c r="L255" s="360"/>
      <c r="M255" s="360"/>
    </row>
    <row r="256" spans="1:13" x14ac:dyDescent="0.35">
      <c r="A256" s="360"/>
      <c r="B256" s="360"/>
      <c r="C256" s="360"/>
      <c r="D256" s="360"/>
      <c r="E256" s="360"/>
      <c r="F256" s="360"/>
      <c r="G256" s="360"/>
      <c r="H256" s="360"/>
      <c r="I256" s="360"/>
      <c r="J256" s="360"/>
      <c r="K256" s="360"/>
      <c r="L256" s="360"/>
      <c r="M256" s="360"/>
    </row>
    <row r="257" spans="1:13" x14ac:dyDescent="0.35">
      <c r="A257" s="360"/>
      <c r="B257" s="360"/>
      <c r="C257" s="360"/>
      <c r="D257" s="360"/>
      <c r="E257" s="360"/>
      <c r="F257" s="360"/>
      <c r="G257" s="360"/>
      <c r="H257" s="360"/>
      <c r="I257" s="360"/>
      <c r="J257" s="360"/>
      <c r="K257" s="360"/>
      <c r="L257" s="360"/>
      <c r="M257" s="360"/>
    </row>
    <row r="258" spans="1:13" x14ac:dyDescent="0.35">
      <c r="A258" s="360"/>
      <c r="B258" s="360"/>
      <c r="C258" s="360"/>
      <c r="D258" s="360"/>
      <c r="E258" s="360"/>
      <c r="F258" s="360"/>
      <c r="G258" s="360"/>
      <c r="H258" s="360"/>
      <c r="I258" s="360"/>
      <c r="J258" s="360"/>
      <c r="K258" s="360"/>
      <c r="L258" s="360"/>
      <c r="M258" s="360"/>
    </row>
    <row r="259" spans="1:13" x14ac:dyDescent="0.35">
      <c r="A259" s="360"/>
      <c r="B259" s="360"/>
      <c r="C259" s="360"/>
      <c r="D259" s="360"/>
      <c r="E259" s="360"/>
      <c r="F259" s="360"/>
      <c r="G259" s="360"/>
      <c r="H259" s="360"/>
      <c r="I259" s="360"/>
      <c r="J259" s="360"/>
      <c r="K259" s="360"/>
      <c r="L259" s="360"/>
      <c r="M259" s="360"/>
    </row>
    <row r="260" spans="1:13" x14ac:dyDescent="0.35">
      <c r="A260" s="360"/>
      <c r="B260" s="360"/>
      <c r="C260" s="360"/>
      <c r="D260" s="360"/>
      <c r="E260" s="360"/>
      <c r="F260" s="360"/>
      <c r="G260" s="360"/>
      <c r="H260" s="360"/>
      <c r="I260" s="360"/>
      <c r="J260" s="360"/>
      <c r="K260" s="360"/>
      <c r="L260" s="360"/>
      <c r="M260" s="360"/>
    </row>
    <row r="261" spans="1:13" x14ac:dyDescent="0.35">
      <c r="A261" s="360"/>
      <c r="B261" s="360"/>
      <c r="C261" s="360"/>
      <c r="D261" s="360"/>
      <c r="E261" s="360"/>
      <c r="F261" s="360"/>
      <c r="G261" s="360"/>
      <c r="H261" s="360"/>
      <c r="I261" s="360"/>
      <c r="J261" s="360"/>
      <c r="K261" s="360"/>
      <c r="L261" s="360"/>
      <c r="M261" s="360"/>
    </row>
    <row r="262" spans="1:13" x14ac:dyDescent="0.35">
      <c r="A262" s="360"/>
      <c r="B262" s="360"/>
      <c r="C262" s="360"/>
      <c r="D262" s="360"/>
      <c r="E262" s="360"/>
      <c r="F262" s="360"/>
      <c r="G262" s="360"/>
      <c r="H262" s="360"/>
      <c r="I262" s="360"/>
      <c r="J262" s="360"/>
      <c r="K262" s="360"/>
      <c r="L262" s="360"/>
      <c r="M262" s="360"/>
    </row>
    <row r="263" spans="1:13" x14ac:dyDescent="0.35">
      <c r="A263" s="360"/>
      <c r="B263" s="360"/>
      <c r="C263" s="360"/>
      <c r="D263" s="360"/>
      <c r="E263" s="360"/>
      <c r="F263" s="360"/>
      <c r="G263" s="360"/>
      <c r="H263" s="360"/>
      <c r="I263" s="360"/>
      <c r="J263" s="360"/>
      <c r="K263" s="360"/>
      <c r="L263" s="360"/>
      <c r="M263" s="360"/>
    </row>
    <row r="264" spans="1:13" x14ac:dyDescent="0.35">
      <c r="A264" s="360"/>
      <c r="B264" s="360"/>
      <c r="C264" s="360"/>
      <c r="D264" s="360"/>
      <c r="E264" s="360"/>
      <c r="F264" s="360"/>
      <c r="G264" s="360"/>
      <c r="H264" s="360"/>
      <c r="I264" s="360"/>
      <c r="J264" s="360"/>
      <c r="K264" s="360"/>
      <c r="L264" s="360"/>
      <c r="M264" s="360"/>
    </row>
    <row r="265" spans="1:13" x14ac:dyDescent="0.35">
      <c r="A265" s="360"/>
      <c r="B265" s="360"/>
      <c r="C265" s="360"/>
      <c r="D265" s="360"/>
      <c r="E265" s="360"/>
      <c r="F265" s="360"/>
      <c r="G265" s="360"/>
      <c r="H265" s="360"/>
      <c r="I265" s="360"/>
      <c r="J265" s="360"/>
      <c r="K265" s="360"/>
      <c r="L265" s="360"/>
      <c r="M265" s="360"/>
    </row>
    <row r="266" spans="1:13" x14ac:dyDescent="0.35">
      <c r="A266" s="360"/>
      <c r="B266" s="360"/>
      <c r="C266" s="360"/>
      <c r="D266" s="360"/>
      <c r="E266" s="360"/>
      <c r="F266" s="360"/>
      <c r="G266" s="360"/>
      <c r="H266" s="360"/>
      <c r="I266" s="360"/>
      <c r="J266" s="360"/>
      <c r="K266" s="360"/>
      <c r="L266" s="360"/>
      <c r="M266" s="360"/>
    </row>
    <row r="267" spans="1:13" x14ac:dyDescent="0.35">
      <c r="A267" s="360"/>
      <c r="B267" s="360"/>
      <c r="C267" s="360"/>
      <c r="D267" s="360"/>
      <c r="E267" s="360"/>
      <c r="F267" s="360"/>
      <c r="G267" s="360"/>
      <c r="H267" s="360"/>
      <c r="I267" s="360"/>
      <c r="J267" s="360"/>
      <c r="K267" s="360"/>
      <c r="L267" s="360"/>
      <c r="M267" s="360"/>
    </row>
    <row r="268" spans="1:13" x14ac:dyDescent="0.35">
      <c r="A268" s="360"/>
      <c r="B268" s="360"/>
      <c r="C268" s="360"/>
      <c r="D268" s="360"/>
      <c r="E268" s="360"/>
      <c r="F268" s="360"/>
      <c r="G268" s="360"/>
      <c r="H268" s="360"/>
      <c r="I268" s="360"/>
      <c r="J268" s="360"/>
      <c r="K268" s="360"/>
      <c r="L268" s="360"/>
      <c r="M268" s="360"/>
    </row>
    <row r="269" spans="1:13" x14ac:dyDescent="0.35">
      <c r="A269" s="360"/>
      <c r="B269" s="360"/>
      <c r="C269" s="360"/>
      <c r="D269" s="360"/>
      <c r="E269" s="360"/>
      <c r="F269" s="360"/>
      <c r="G269" s="360"/>
      <c r="H269" s="360"/>
      <c r="I269" s="360"/>
      <c r="J269" s="360"/>
      <c r="K269" s="360"/>
      <c r="L269" s="360"/>
      <c r="M269" s="360"/>
    </row>
    <row r="270" spans="1:13" x14ac:dyDescent="0.35">
      <c r="A270" s="360"/>
      <c r="B270" s="360"/>
      <c r="C270" s="360"/>
      <c r="D270" s="360"/>
      <c r="E270" s="360"/>
      <c r="F270" s="360"/>
      <c r="G270" s="360"/>
      <c r="H270" s="360"/>
      <c r="I270" s="360"/>
      <c r="J270" s="360"/>
      <c r="K270" s="360"/>
      <c r="L270" s="360"/>
      <c r="M270" s="360"/>
    </row>
    <row r="271" spans="1:13" x14ac:dyDescent="0.35">
      <c r="A271" s="360"/>
      <c r="B271" s="360"/>
      <c r="C271" s="360"/>
      <c r="D271" s="360"/>
      <c r="E271" s="360"/>
      <c r="F271" s="360"/>
      <c r="G271" s="360"/>
      <c r="H271" s="360"/>
      <c r="I271" s="360"/>
      <c r="J271" s="360"/>
      <c r="K271" s="360"/>
      <c r="L271" s="360"/>
      <c r="M271" s="360"/>
    </row>
  </sheetData>
  <mergeCells count="16">
    <mergeCell ref="A150:M150"/>
    <mergeCell ref="A165:M165"/>
    <mergeCell ref="A180:M180"/>
    <mergeCell ref="A195:M195"/>
    <mergeCell ref="A63:M63"/>
    <mergeCell ref="A77:M77"/>
    <mergeCell ref="A91:M91"/>
    <mergeCell ref="A105:M105"/>
    <mergeCell ref="A120:M120"/>
    <mergeCell ref="A135:M135"/>
    <mergeCell ref="A49:M49"/>
    <mergeCell ref="A1:M1"/>
    <mergeCell ref="A2:M2"/>
    <mergeCell ref="A6:M6"/>
    <mergeCell ref="A21:M21"/>
    <mergeCell ref="A35:M3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E3954"/>
  <sheetViews>
    <sheetView topLeftCell="A3949" workbookViewId="0">
      <selection activeCell="H3858" sqref="H3858"/>
    </sheetView>
  </sheetViews>
  <sheetFormatPr defaultRowHeight="14.5" x14ac:dyDescent="0.35"/>
  <cols>
    <col min="2" max="2" width="17.7265625" customWidth="1"/>
    <col min="3" max="3" width="16.453125" customWidth="1"/>
    <col min="4" max="4" width="23" customWidth="1"/>
    <col min="5" max="5" width="32.7265625" customWidth="1"/>
  </cols>
  <sheetData>
    <row r="2" spans="2:5" ht="17.5" thickBot="1" x14ac:dyDescent="0.55000000000000004">
      <c r="B2" s="1200" t="s">
        <v>546</v>
      </c>
      <c r="C2" s="1200"/>
      <c r="D2" s="1200"/>
      <c r="E2" s="1200"/>
    </row>
    <row r="3" spans="2:5" ht="15" thickTop="1" x14ac:dyDescent="0.35">
      <c r="B3" s="1666" t="s">
        <v>1</v>
      </c>
      <c r="C3" s="1668" t="s">
        <v>547</v>
      </c>
      <c r="D3" s="1668" t="s">
        <v>548</v>
      </c>
      <c r="E3" s="1670" t="s">
        <v>549</v>
      </c>
    </row>
    <row r="4" spans="2:5" ht="15" thickBot="1" x14ac:dyDescent="0.4">
      <c r="B4" s="1667"/>
      <c r="C4" s="1669"/>
      <c r="D4" s="1669"/>
      <c r="E4" s="1671"/>
    </row>
    <row r="5" spans="2:5" ht="15" thickTop="1" x14ac:dyDescent="0.35">
      <c r="B5" s="1662" t="s">
        <v>550</v>
      </c>
      <c r="C5" s="1201">
        <v>0.25</v>
      </c>
      <c r="D5" s="1202" t="s">
        <v>261</v>
      </c>
      <c r="E5" s="1202" t="s">
        <v>551</v>
      </c>
    </row>
    <row r="6" spans="2:5" x14ac:dyDescent="0.35">
      <c r="B6" s="1663"/>
      <c r="C6" s="1203">
        <v>0.375</v>
      </c>
      <c r="D6" s="1204" t="s">
        <v>261</v>
      </c>
      <c r="E6" s="1204" t="s">
        <v>552</v>
      </c>
    </row>
    <row r="7" spans="2:5" x14ac:dyDescent="0.35">
      <c r="B7" s="1663"/>
      <c r="C7" s="1203">
        <v>0.5</v>
      </c>
      <c r="D7" s="1204" t="s">
        <v>261</v>
      </c>
      <c r="E7" s="1205" t="s">
        <v>552</v>
      </c>
    </row>
    <row r="8" spans="2:5" x14ac:dyDescent="0.35">
      <c r="B8" s="1663"/>
      <c r="C8" s="1203">
        <v>0.625</v>
      </c>
      <c r="D8" s="1204" t="s">
        <v>261</v>
      </c>
      <c r="E8" s="1204" t="s">
        <v>552</v>
      </c>
    </row>
    <row r="9" spans="2:5" ht="15" thickBot="1" x14ac:dyDescent="0.4">
      <c r="B9" s="1664"/>
      <c r="C9" s="1206">
        <v>0.75</v>
      </c>
      <c r="D9" s="1205" t="s">
        <v>261</v>
      </c>
      <c r="E9" s="1207" t="s">
        <v>552</v>
      </c>
    </row>
    <row r="10" spans="2:5" ht="15" thickTop="1" x14ac:dyDescent="0.35">
      <c r="B10" s="1662" t="s">
        <v>553</v>
      </c>
      <c r="C10" s="1201">
        <v>0.25</v>
      </c>
      <c r="D10" s="1202" t="s">
        <v>261</v>
      </c>
      <c r="E10" s="1202" t="s">
        <v>552</v>
      </c>
    </row>
    <row r="11" spans="2:5" x14ac:dyDescent="0.35">
      <c r="B11" s="1663"/>
      <c r="C11" s="1203">
        <v>0.375</v>
      </c>
      <c r="D11" s="1204" t="s">
        <v>261</v>
      </c>
      <c r="E11" s="1205" t="s">
        <v>554</v>
      </c>
    </row>
    <row r="12" spans="2:5" x14ac:dyDescent="0.35">
      <c r="B12" s="1663"/>
      <c r="C12" s="1203">
        <v>0.5</v>
      </c>
      <c r="D12" s="1204" t="s">
        <v>260</v>
      </c>
      <c r="E12" s="1204" t="s">
        <v>551</v>
      </c>
    </row>
    <row r="13" spans="2:5" x14ac:dyDescent="0.35">
      <c r="B13" s="1663"/>
      <c r="C13" s="1203">
        <v>0.625</v>
      </c>
      <c r="D13" s="1204" t="s">
        <v>261</v>
      </c>
      <c r="E13" s="1205" t="s">
        <v>551</v>
      </c>
    </row>
    <row r="14" spans="2:5" ht="15" thickBot="1" x14ac:dyDescent="0.4">
      <c r="B14" s="1664"/>
      <c r="C14" s="1206">
        <v>0.75</v>
      </c>
      <c r="D14" s="1205" t="s">
        <v>261</v>
      </c>
      <c r="E14" s="1207" t="s">
        <v>554</v>
      </c>
    </row>
    <row r="15" spans="2:5" ht="15" thickTop="1" x14ac:dyDescent="0.35">
      <c r="B15" s="1662" t="s">
        <v>555</v>
      </c>
      <c r="C15" s="1201">
        <v>0.25</v>
      </c>
      <c r="D15" s="1208" t="s">
        <v>261</v>
      </c>
      <c r="E15" s="1205" t="s">
        <v>552</v>
      </c>
    </row>
    <row r="16" spans="2:5" x14ac:dyDescent="0.35">
      <c r="B16" s="1663"/>
      <c r="C16" s="1203">
        <v>0.375</v>
      </c>
      <c r="D16" s="1204" t="s">
        <v>261</v>
      </c>
      <c r="E16" s="1204" t="s">
        <v>554</v>
      </c>
    </row>
    <row r="17" spans="2:5" x14ac:dyDescent="0.35">
      <c r="B17" s="1663"/>
      <c r="C17" s="1203">
        <v>0.5</v>
      </c>
      <c r="D17" s="1204" t="s">
        <v>261</v>
      </c>
      <c r="E17" s="1204" t="s">
        <v>552</v>
      </c>
    </row>
    <row r="18" spans="2:5" x14ac:dyDescent="0.35">
      <c r="B18" s="1663"/>
      <c r="C18" s="1203">
        <v>0.625</v>
      </c>
      <c r="D18" s="76" t="s">
        <v>261</v>
      </c>
      <c r="E18" s="1204" t="s">
        <v>551</v>
      </c>
    </row>
    <row r="19" spans="2:5" ht="15" thickBot="1" x14ac:dyDescent="0.4">
      <c r="B19" s="1664"/>
      <c r="C19" s="1206">
        <v>0.75</v>
      </c>
      <c r="D19" s="1207" t="s">
        <v>261</v>
      </c>
      <c r="E19" s="1207" t="s">
        <v>554</v>
      </c>
    </row>
    <row r="20" spans="2:5" ht="15" thickTop="1" x14ac:dyDescent="0.35">
      <c r="B20" s="1662" t="s">
        <v>556</v>
      </c>
      <c r="C20" s="1201">
        <v>0.25</v>
      </c>
      <c r="D20" s="1208" t="s">
        <v>261</v>
      </c>
      <c r="E20" s="1205" t="s">
        <v>554</v>
      </c>
    </row>
    <row r="21" spans="2:5" x14ac:dyDescent="0.35">
      <c r="B21" s="1663"/>
      <c r="C21" s="1203">
        <v>0.375</v>
      </c>
      <c r="D21" s="1209" t="s">
        <v>261</v>
      </c>
      <c r="E21" s="1204" t="s">
        <v>552</v>
      </c>
    </row>
    <row r="22" spans="2:5" x14ac:dyDescent="0.35">
      <c r="B22" s="1663"/>
      <c r="C22" s="1203">
        <v>0.5</v>
      </c>
      <c r="D22" s="1209" t="s">
        <v>261</v>
      </c>
      <c r="E22" s="1204" t="s">
        <v>552</v>
      </c>
    </row>
    <row r="23" spans="2:5" x14ac:dyDescent="0.35">
      <c r="B23" s="1663"/>
      <c r="C23" s="1203">
        <v>0.625</v>
      </c>
      <c r="D23" s="1204" t="s">
        <v>258</v>
      </c>
      <c r="E23" s="1204" t="s">
        <v>551</v>
      </c>
    </row>
    <row r="24" spans="2:5" ht="15" thickBot="1" x14ac:dyDescent="0.4">
      <c r="B24" s="1664"/>
      <c r="C24" s="1206">
        <v>0.75</v>
      </c>
      <c r="D24" s="7" t="s">
        <v>261</v>
      </c>
      <c r="E24" s="1207" t="s">
        <v>554</v>
      </c>
    </row>
    <row r="25" spans="2:5" ht="15" thickTop="1" x14ac:dyDescent="0.35">
      <c r="B25" s="1662">
        <v>42370</v>
      </c>
      <c r="C25" s="1201">
        <v>0.25</v>
      </c>
      <c r="D25" s="1208" t="s">
        <v>261</v>
      </c>
      <c r="E25" s="1205" t="s">
        <v>554</v>
      </c>
    </row>
    <row r="26" spans="2:5" x14ac:dyDescent="0.35">
      <c r="B26" s="1663"/>
      <c r="C26" s="1203">
        <v>0.375</v>
      </c>
      <c r="D26" s="1209" t="s">
        <v>261</v>
      </c>
      <c r="E26" s="1205" t="s">
        <v>552</v>
      </c>
    </row>
    <row r="27" spans="2:5" x14ac:dyDescent="0.35">
      <c r="B27" s="1663"/>
      <c r="C27" s="1203">
        <v>0.5</v>
      </c>
      <c r="D27" s="1204" t="s">
        <v>261</v>
      </c>
      <c r="E27" s="1204" t="s">
        <v>552</v>
      </c>
    </row>
    <row r="28" spans="2:5" x14ac:dyDescent="0.35">
      <c r="B28" s="1663"/>
      <c r="C28" s="1203">
        <v>0.625</v>
      </c>
      <c r="D28" s="1204" t="s">
        <v>261</v>
      </c>
      <c r="E28" s="1205" t="s">
        <v>552</v>
      </c>
    </row>
    <row r="29" spans="2:5" ht="15" thickBot="1" x14ac:dyDescent="0.4">
      <c r="B29" s="1664"/>
      <c r="C29" s="1206">
        <v>0.75</v>
      </c>
      <c r="D29" s="1205" t="s">
        <v>557</v>
      </c>
      <c r="E29" s="1205" t="s">
        <v>552</v>
      </c>
    </row>
    <row r="30" spans="2:5" ht="15" thickTop="1" x14ac:dyDescent="0.35">
      <c r="B30" s="1662">
        <v>42401</v>
      </c>
      <c r="C30" s="1201">
        <v>0.25</v>
      </c>
      <c r="D30" s="1202" t="s">
        <v>261</v>
      </c>
      <c r="E30" s="1202" t="s">
        <v>552</v>
      </c>
    </row>
    <row r="31" spans="2:5" x14ac:dyDescent="0.35">
      <c r="B31" s="1663"/>
      <c r="C31" s="1203">
        <v>0.375</v>
      </c>
      <c r="D31" s="76" t="s">
        <v>261</v>
      </c>
      <c r="E31" s="1209" t="s">
        <v>552</v>
      </c>
    </row>
    <row r="32" spans="2:5" x14ac:dyDescent="0.35">
      <c r="B32" s="1663"/>
      <c r="C32" s="1203">
        <v>0.5</v>
      </c>
      <c r="D32" s="1204" t="s">
        <v>258</v>
      </c>
      <c r="E32" s="1204" t="s">
        <v>551</v>
      </c>
    </row>
    <row r="33" spans="2:5" x14ac:dyDescent="0.35">
      <c r="B33" s="1663"/>
      <c r="C33" s="1203">
        <v>0.625</v>
      </c>
      <c r="D33" s="1204" t="s">
        <v>260</v>
      </c>
      <c r="E33" s="1205" t="s">
        <v>551</v>
      </c>
    </row>
    <row r="34" spans="2:5" ht="15" thickBot="1" x14ac:dyDescent="0.4">
      <c r="B34" s="1664"/>
      <c r="C34" s="1206">
        <v>0.75</v>
      </c>
      <c r="D34" s="1210" t="s">
        <v>261</v>
      </c>
      <c r="E34" s="76" t="s">
        <v>554</v>
      </c>
    </row>
    <row r="35" spans="2:5" ht="15" thickTop="1" x14ac:dyDescent="0.35">
      <c r="B35" s="1662">
        <v>42430</v>
      </c>
      <c r="C35" s="1201">
        <v>0.25</v>
      </c>
      <c r="D35" s="1202" t="s">
        <v>261</v>
      </c>
      <c r="E35" s="1202" t="s">
        <v>554</v>
      </c>
    </row>
    <row r="36" spans="2:5" x14ac:dyDescent="0.35">
      <c r="B36" s="1663"/>
      <c r="C36" s="1203">
        <v>0.375</v>
      </c>
      <c r="D36" s="1204" t="s">
        <v>261</v>
      </c>
      <c r="E36" s="1204" t="s">
        <v>552</v>
      </c>
    </row>
    <row r="37" spans="2:5" x14ac:dyDescent="0.35">
      <c r="B37" s="1663"/>
      <c r="C37" s="1203">
        <v>0.5</v>
      </c>
      <c r="D37" s="1204" t="s">
        <v>261</v>
      </c>
      <c r="E37" s="1204" t="s">
        <v>551</v>
      </c>
    </row>
    <row r="38" spans="2:5" x14ac:dyDescent="0.35">
      <c r="B38" s="1663"/>
      <c r="C38" s="1203">
        <v>0.625</v>
      </c>
      <c r="D38" s="1204" t="s">
        <v>557</v>
      </c>
      <c r="E38" s="76" t="s">
        <v>552</v>
      </c>
    </row>
    <row r="39" spans="2:5" x14ac:dyDescent="0.35">
      <c r="B39" s="1664"/>
      <c r="C39" s="1206">
        <v>0.75</v>
      </c>
      <c r="D39" s="1210" t="s">
        <v>261</v>
      </c>
      <c r="E39" s="1210" t="s">
        <v>554</v>
      </c>
    </row>
    <row r="40" spans="2:5" x14ac:dyDescent="0.35">
      <c r="B40" s="1665" t="s">
        <v>558</v>
      </c>
      <c r="C40" s="1665"/>
      <c r="D40" s="1665"/>
      <c r="E40" s="1665"/>
    </row>
    <row r="41" spans="2:5" x14ac:dyDescent="0.35">
      <c r="B41" s="1672" t="s">
        <v>559</v>
      </c>
      <c r="C41" s="1672"/>
      <c r="D41" s="1672"/>
    </row>
    <row r="42" spans="2:5" x14ac:dyDescent="0.35">
      <c r="B42" s="1672" t="s">
        <v>560</v>
      </c>
      <c r="C42" s="1672"/>
      <c r="D42" s="1672"/>
      <c r="E42" s="320"/>
    </row>
    <row r="43" spans="2:5" x14ac:dyDescent="0.35">
      <c r="B43" s="320"/>
      <c r="C43" s="320"/>
      <c r="D43" s="320"/>
      <c r="E43" s="320"/>
    </row>
    <row r="47" spans="2:5" ht="17" x14ac:dyDescent="0.5">
      <c r="B47" s="1200" t="s">
        <v>546</v>
      </c>
      <c r="C47" s="1200"/>
      <c r="D47" s="1200"/>
      <c r="E47" s="1200"/>
    </row>
    <row r="48" spans="2:5" ht="15" thickBot="1" x14ac:dyDescent="0.4"/>
    <row r="49" spans="2:5" ht="15" thickTop="1" x14ac:dyDescent="0.35">
      <c r="B49" s="1666" t="s">
        <v>1</v>
      </c>
      <c r="C49" s="1668" t="s">
        <v>547</v>
      </c>
      <c r="D49" s="1668" t="s">
        <v>548</v>
      </c>
      <c r="E49" s="1670" t="s">
        <v>549</v>
      </c>
    </row>
    <row r="50" spans="2:5" ht="15" thickBot="1" x14ac:dyDescent="0.4">
      <c r="B50" s="1667"/>
      <c r="C50" s="1669"/>
      <c r="D50" s="1669"/>
      <c r="E50" s="1671"/>
    </row>
    <row r="51" spans="2:5" ht="15" thickTop="1" x14ac:dyDescent="0.35">
      <c r="B51" s="1662">
        <v>42461</v>
      </c>
      <c r="C51" s="1201">
        <v>0.25</v>
      </c>
      <c r="D51" s="1202" t="s">
        <v>261</v>
      </c>
      <c r="E51" s="1202" t="s">
        <v>552</v>
      </c>
    </row>
    <row r="52" spans="2:5" x14ac:dyDescent="0.35">
      <c r="B52" s="1663"/>
      <c r="C52" s="1203">
        <v>0.375</v>
      </c>
      <c r="D52" s="1204" t="s">
        <v>260</v>
      </c>
      <c r="E52" s="1204" t="s">
        <v>551</v>
      </c>
    </row>
    <row r="53" spans="2:5" x14ac:dyDescent="0.35">
      <c r="B53" s="1663"/>
      <c r="C53" s="1203">
        <v>0.5</v>
      </c>
      <c r="D53" s="1204" t="s">
        <v>260</v>
      </c>
      <c r="E53" s="1205" t="s">
        <v>552</v>
      </c>
    </row>
    <row r="54" spans="2:5" x14ac:dyDescent="0.35">
      <c r="B54" s="1663"/>
      <c r="C54" s="1203">
        <v>0.625</v>
      </c>
      <c r="D54" s="1204" t="s">
        <v>261</v>
      </c>
      <c r="E54" s="1204" t="s">
        <v>552</v>
      </c>
    </row>
    <row r="55" spans="2:5" ht="15" thickBot="1" x14ac:dyDescent="0.4">
      <c r="B55" s="1664"/>
      <c r="C55" s="1206">
        <v>0.75</v>
      </c>
      <c r="D55" s="1205" t="s">
        <v>261</v>
      </c>
      <c r="E55" s="1207" t="s">
        <v>554</v>
      </c>
    </row>
    <row r="56" spans="2:5" ht="15" thickTop="1" x14ac:dyDescent="0.35">
      <c r="B56" s="1662">
        <v>42491</v>
      </c>
      <c r="C56" s="1201">
        <v>0.25</v>
      </c>
      <c r="D56" s="1202" t="s">
        <v>557</v>
      </c>
      <c r="E56" s="1202" t="s">
        <v>561</v>
      </c>
    </row>
    <row r="57" spans="2:5" x14ac:dyDescent="0.35">
      <c r="B57" s="1663"/>
      <c r="C57" s="1203">
        <v>0.375</v>
      </c>
      <c r="D57" s="1204" t="s">
        <v>261</v>
      </c>
      <c r="E57" s="1205" t="s">
        <v>551</v>
      </c>
    </row>
    <row r="58" spans="2:5" x14ac:dyDescent="0.35">
      <c r="B58" s="1663"/>
      <c r="C58" s="1203">
        <v>0.5</v>
      </c>
      <c r="D58" s="1204" t="s">
        <v>557</v>
      </c>
      <c r="E58" s="1204" t="s">
        <v>551</v>
      </c>
    </row>
    <row r="59" spans="2:5" x14ac:dyDescent="0.35">
      <c r="B59" s="1663"/>
      <c r="C59" s="1203">
        <v>0.625</v>
      </c>
      <c r="D59" s="1204" t="s">
        <v>261</v>
      </c>
      <c r="E59" s="1205" t="s">
        <v>551</v>
      </c>
    </row>
    <row r="60" spans="2:5" ht="15" thickBot="1" x14ac:dyDescent="0.4">
      <c r="B60" s="1673"/>
      <c r="C60" s="1211">
        <v>0.75</v>
      </c>
      <c r="D60" s="1207" t="s">
        <v>261</v>
      </c>
      <c r="E60" s="1207" t="s">
        <v>552</v>
      </c>
    </row>
    <row r="61" spans="2:5" ht="15" thickTop="1" x14ac:dyDescent="0.35">
      <c r="B61" s="1662">
        <v>42522</v>
      </c>
      <c r="C61" s="1201">
        <v>0.25</v>
      </c>
      <c r="D61" s="1208" t="s">
        <v>261</v>
      </c>
      <c r="E61" s="1205" t="s">
        <v>552</v>
      </c>
    </row>
    <row r="62" spans="2:5" x14ac:dyDescent="0.35">
      <c r="B62" s="1663"/>
      <c r="C62" s="1203">
        <v>0.375</v>
      </c>
      <c r="D62" s="1204" t="s">
        <v>557</v>
      </c>
      <c r="E62" s="1204" t="s">
        <v>552</v>
      </c>
    </row>
    <row r="63" spans="2:5" x14ac:dyDescent="0.35">
      <c r="B63" s="1663"/>
      <c r="C63" s="1203">
        <v>0.5</v>
      </c>
      <c r="D63" s="1204" t="s">
        <v>557</v>
      </c>
      <c r="E63" s="1204" t="s">
        <v>551</v>
      </c>
    </row>
    <row r="64" spans="2:5" x14ac:dyDescent="0.35">
      <c r="B64" s="1663"/>
      <c r="C64" s="1203">
        <v>0.625</v>
      </c>
      <c r="D64" s="76" t="s">
        <v>557</v>
      </c>
      <c r="E64" s="1204" t="s">
        <v>562</v>
      </c>
    </row>
    <row r="65" spans="2:5" ht="15" thickBot="1" x14ac:dyDescent="0.4">
      <c r="B65" s="1673"/>
      <c r="C65" s="1211">
        <v>0.75</v>
      </c>
      <c r="D65" s="1207" t="s">
        <v>557</v>
      </c>
      <c r="E65" s="1207" t="s">
        <v>552</v>
      </c>
    </row>
    <row r="66" spans="2:5" ht="15" thickTop="1" x14ac:dyDescent="0.35">
      <c r="B66" s="1662">
        <v>42552</v>
      </c>
      <c r="C66" s="1201">
        <v>0.25</v>
      </c>
      <c r="D66" s="1208" t="s">
        <v>261</v>
      </c>
      <c r="E66" s="1205" t="s">
        <v>552</v>
      </c>
    </row>
    <row r="67" spans="2:5" x14ac:dyDescent="0.35">
      <c r="B67" s="1663"/>
      <c r="C67" s="1203">
        <v>0.375</v>
      </c>
      <c r="D67" s="1209" t="s">
        <v>261</v>
      </c>
      <c r="E67" s="1204" t="s">
        <v>551</v>
      </c>
    </row>
    <row r="68" spans="2:5" x14ac:dyDescent="0.35">
      <c r="B68" s="1663"/>
      <c r="C68" s="1203">
        <v>0.5</v>
      </c>
      <c r="D68" s="1209" t="s">
        <v>261</v>
      </c>
      <c r="E68" s="1204" t="s">
        <v>551</v>
      </c>
    </row>
    <row r="69" spans="2:5" x14ac:dyDescent="0.35">
      <c r="B69" s="1663"/>
      <c r="C69" s="1203">
        <v>0.625</v>
      </c>
      <c r="D69" s="1204" t="s">
        <v>261</v>
      </c>
      <c r="E69" s="1204" t="s">
        <v>552</v>
      </c>
    </row>
    <row r="70" spans="2:5" ht="15" thickBot="1" x14ac:dyDescent="0.4">
      <c r="B70" s="1673"/>
      <c r="C70" s="1211">
        <v>0.75</v>
      </c>
      <c r="D70" s="1212" t="s">
        <v>261</v>
      </c>
      <c r="E70" s="1207" t="s">
        <v>554</v>
      </c>
    </row>
    <row r="71" spans="2:5" ht="15" thickTop="1" x14ac:dyDescent="0.35">
      <c r="B71" s="1662">
        <v>42583</v>
      </c>
      <c r="C71" s="1201">
        <v>0.25</v>
      </c>
      <c r="D71" s="1208" t="s">
        <v>557</v>
      </c>
      <c r="E71" s="1205" t="s">
        <v>563</v>
      </c>
    </row>
    <row r="72" spans="2:5" x14ac:dyDescent="0.35">
      <c r="B72" s="1663"/>
      <c r="C72" s="1203">
        <v>0.375</v>
      </c>
      <c r="D72" s="1209" t="s">
        <v>261</v>
      </c>
      <c r="E72" s="1205" t="s">
        <v>562</v>
      </c>
    </row>
    <row r="73" spans="2:5" x14ac:dyDescent="0.35">
      <c r="B73" s="1663"/>
      <c r="C73" s="1203">
        <v>0.5</v>
      </c>
      <c r="D73" s="1204" t="s">
        <v>261</v>
      </c>
      <c r="E73" s="1204" t="s">
        <v>561</v>
      </c>
    </row>
    <row r="74" spans="2:5" x14ac:dyDescent="0.35">
      <c r="B74" s="1663"/>
      <c r="C74" s="1203">
        <v>0.625</v>
      </c>
      <c r="D74" s="1204" t="s">
        <v>261</v>
      </c>
      <c r="E74" s="1205" t="s">
        <v>552</v>
      </c>
    </row>
    <row r="75" spans="2:5" ht="15" thickBot="1" x14ac:dyDescent="0.4">
      <c r="B75" s="1673"/>
      <c r="C75" s="1211">
        <v>0.75</v>
      </c>
      <c r="D75" s="1212" t="s">
        <v>261</v>
      </c>
      <c r="E75" s="1212" t="s">
        <v>554</v>
      </c>
    </row>
    <row r="76" spans="2:5" ht="15" thickTop="1" x14ac:dyDescent="0.35">
      <c r="B76" s="1662">
        <v>42614</v>
      </c>
      <c r="C76" s="1201">
        <v>0.25</v>
      </c>
      <c r="D76" s="1202" t="s">
        <v>261</v>
      </c>
      <c r="E76" s="1202" t="s">
        <v>554</v>
      </c>
    </row>
    <row r="77" spans="2:5" x14ac:dyDescent="0.35">
      <c r="B77" s="1663"/>
      <c r="C77" s="1203">
        <v>0.375</v>
      </c>
      <c r="D77" s="76" t="s">
        <v>261</v>
      </c>
      <c r="E77" s="1209" t="s">
        <v>554</v>
      </c>
    </row>
    <row r="78" spans="2:5" x14ac:dyDescent="0.35">
      <c r="B78" s="1663"/>
      <c r="C78" s="1203">
        <v>0.5</v>
      </c>
      <c r="D78" s="1204" t="s">
        <v>261</v>
      </c>
      <c r="E78" s="1204" t="s">
        <v>552</v>
      </c>
    </row>
    <row r="79" spans="2:5" x14ac:dyDescent="0.35">
      <c r="B79" s="1663"/>
      <c r="C79" s="1203">
        <v>0.625</v>
      </c>
      <c r="D79" s="1204" t="s">
        <v>261</v>
      </c>
      <c r="E79" s="1205" t="s">
        <v>551</v>
      </c>
    </row>
    <row r="80" spans="2:5" ht="15" thickBot="1" x14ac:dyDescent="0.4">
      <c r="B80" s="1673"/>
      <c r="C80" s="1211">
        <v>0.75</v>
      </c>
      <c r="D80" s="1207" t="s">
        <v>261</v>
      </c>
      <c r="E80" s="1212" t="s">
        <v>554</v>
      </c>
    </row>
    <row r="81" spans="2:5" ht="15" thickTop="1" x14ac:dyDescent="0.35">
      <c r="B81" s="1662">
        <v>42644</v>
      </c>
      <c r="C81" s="1201">
        <v>0.25</v>
      </c>
      <c r="D81" s="1202" t="s">
        <v>261</v>
      </c>
      <c r="E81" s="1202" t="s">
        <v>552</v>
      </c>
    </row>
    <row r="82" spans="2:5" x14ac:dyDescent="0.35">
      <c r="B82" s="1663"/>
      <c r="C82" s="1203">
        <v>0.375</v>
      </c>
      <c r="D82" s="1204" t="s">
        <v>261</v>
      </c>
      <c r="E82" s="1204" t="s">
        <v>554</v>
      </c>
    </row>
    <row r="83" spans="2:5" x14ac:dyDescent="0.35">
      <c r="B83" s="1663"/>
      <c r="C83" s="1203">
        <v>0.5</v>
      </c>
      <c r="D83" s="1204" t="s">
        <v>261</v>
      </c>
      <c r="E83" s="1204" t="s">
        <v>552</v>
      </c>
    </row>
    <row r="84" spans="2:5" x14ac:dyDescent="0.35">
      <c r="B84" s="1663"/>
      <c r="C84" s="1203">
        <v>0.625</v>
      </c>
      <c r="D84" s="1204" t="s">
        <v>564</v>
      </c>
      <c r="E84" s="76" t="s">
        <v>551</v>
      </c>
    </row>
    <row r="85" spans="2:5" x14ac:dyDescent="0.35">
      <c r="B85" s="1664"/>
      <c r="C85" s="1206">
        <v>0.75</v>
      </c>
      <c r="D85" s="1210" t="s">
        <v>557</v>
      </c>
      <c r="E85" s="1210" t="s">
        <v>552</v>
      </c>
    </row>
    <row r="86" spans="2:5" x14ac:dyDescent="0.35">
      <c r="B86" s="1665" t="s">
        <v>558</v>
      </c>
      <c r="C86" s="1665"/>
      <c r="D86" s="1665"/>
      <c r="E86" s="1665"/>
    </row>
    <row r="87" spans="2:5" x14ac:dyDescent="0.35">
      <c r="B87" s="1672" t="s">
        <v>559</v>
      </c>
      <c r="C87" s="1672"/>
      <c r="D87" s="1672"/>
    </row>
    <row r="88" spans="2:5" x14ac:dyDescent="0.35">
      <c r="B88" s="1672" t="s">
        <v>560</v>
      </c>
      <c r="C88" s="1672"/>
      <c r="D88" s="1672"/>
      <c r="E88" s="320"/>
    </row>
    <row r="89" spans="2:5" x14ac:dyDescent="0.35">
      <c r="B89" s="320"/>
      <c r="C89" s="320"/>
      <c r="D89" s="320"/>
      <c r="E89" s="320"/>
    </row>
    <row r="93" spans="2:5" ht="17" x14ac:dyDescent="0.5">
      <c r="B93" s="1200" t="s">
        <v>546</v>
      </c>
      <c r="C93" s="1200"/>
      <c r="D93" s="1200"/>
      <c r="E93" s="1200"/>
    </row>
    <row r="94" spans="2:5" ht="15" thickBot="1" x14ac:dyDescent="0.4"/>
    <row r="95" spans="2:5" ht="15" thickTop="1" x14ac:dyDescent="0.35">
      <c r="B95" s="1666" t="s">
        <v>1</v>
      </c>
      <c r="C95" s="1668" t="s">
        <v>547</v>
      </c>
      <c r="D95" s="1668" t="s">
        <v>548</v>
      </c>
      <c r="E95" s="1670" t="s">
        <v>549</v>
      </c>
    </row>
    <row r="96" spans="2:5" ht="15" thickBot="1" x14ac:dyDescent="0.4">
      <c r="B96" s="1667"/>
      <c r="C96" s="1669"/>
      <c r="D96" s="1669"/>
      <c r="E96" s="1671"/>
    </row>
    <row r="97" spans="2:5" ht="15" thickTop="1" x14ac:dyDescent="0.35">
      <c r="B97" s="1662">
        <v>42675</v>
      </c>
      <c r="C97" s="1201">
        <v>0.25</v>
      </c>
      <c r="D97" s="1202" t="s">
        <v>557</v>
      </c>
      <c r="E97" s="1202" t="s">
        <v>552</v>
      </c>
    </row>
    <row r="98" spans="2:5" x14ac:dyDescent="0.35">
      <c r="B98" s="1663"/>
      <c r="C98" s="1203">
        <v>0.375</v>
      </c>
      <c r="D98" s="1204" t="s">
        <v>557</v>
      </c>
      <c r="E98" s="1204" t="s">
        <v>552</v>
      </c>
    </row>
    <row r="99" spans="2:5" x14ac:dyDescent="0.35">
      <c r="B99" s="1663"/>
      <c r="C99" s="1203">
        <v>0.5</v>
      </c>
      <c r="D99" s="1204" t="s">
        <v>261</v>
      </c>
      <c r="E99" s="1205" t="s">
        <v>562</v>
      </c>
    </row>
    <row r="100" spans="2:5" x14ac:dyDescent="0.35">
      <c r="B100" s="1663"/>
      <c r="C100" s="1203">
        <v>0.625</v>
      </c>
      <c r="D100" s="1204" t="s">
        <v>261</v>
      </c>
      <c r="E100" s="1204" t="s">
        <v>552</v>
      </c>
    </row>
    <row r="101" spans="2:5" ht="15" thickBot="1" x14ac:dyDescent="0.4">
      <c r="B101" s="1673"/>
      <c r="C101" s="1211">
        <v>0.75</v>
      </c>
      <c r="D101" s="1212" t="s">
        <v>261</v>
      </c>
      <c r="E101" s="1207" t="s">
        <v>552</v>
      </c>
    </row>
    <row r="102" spans="2:5" ht="15" thickTop="1" x14ac:dyDescent="0.35">
      <c r="B102" s="1674">
        <v>42705</v>
      </c>
      <c r="C102" s="1213">
        <v>0.25</v>
      </c>
      <c r="D102" s="1205" t="s">
        <v>261</v>
      </c>
      <c r="E102" s="1205" t="s">
        <v>552</v>
      </c>
    </row>
    <row r="103" spans="2:5" x14ac:dyDescent="0.35">
      <c r="B103" s="1663"/>
      <c r="C103" s="1203">
        <v>0.375</v>
      </c>
      <c r="D103" s="1204" t="s">
        <v>261</v>
      </c>
      <c r="E103" s="1205" t="s">
        <v>552</v>
      </c>
    </row>
    <row r="104" spans="2:5" x14ac:dyDescent="0.35">
      <c r="B104" s="1663"/>
      <c r="C104" s="1203">
        <v>0.5</v>
      </c>
      <c r="D104" s="1204" t="s">
        <v>261</v>
      </c>
      <c r="E104" s="1204" t="s">
        <v>551</v>
      </c>
    </row>
    <row r="105" spans="2:5" x14ac:dyDescent="0.35">
      <c r="B105" s="1663"/>
      <c r="C105" s="1203">
        <v>0.625</v>
      </c>
      <c r="D105" s="1204" t="s">
        <v>564</v>
      </c>
      <c r="E105" s="1205" t="s">
        <v>551</v>
      </c>
    </row>
    <row r="106" spans="2:5" ht="15" thickBot="1" x14ac:dyDescent="0.4">
      <c r="B106" s="1673"/>
      <c r="C106" s="1211">
        <v>0.75</v>
      </c>
      <c r="D106" s="1207" t="s">
        <v>261</v>
      </c>
      <c r="E106" s="1207" t="s">
        <v>552</v>
      </c>
    </row>
    <row r="107" spans="2:5" ht="15" thickTop="1" x14ac:dyDescent="0.35">
      <c r="B107" s="1662" t="s">
        <v>565</v>
      </c>
      <c r="C107" s="1201">
        <v>0.25</v>
      </c>
      <c r="D107" s="1208" t="s">
        <v>261</v>
      </c>
      <c r="E107" s="1205" t="s">
        <v>554</v>
      </c>
    </row>
    <row r="108" spans="2:5" x14ac:dyDescent="0.35">
      <c r="B108" s="1663"/>
      <c r="C108" s="1203">
        <v>0.375</v>
      </c>
      <c r="D108" s="1204" t="s">
        <v>261</v>
      </c>
      <c r="E108" s="1204" t="s">
        <v>554</v>
      </c>
    </row>
    <row r="109" spans="2:5" x14ac:dyDescent="0.35">
      <c r="B109" s="1663"/>
      <c r="C109" s="1203">
        <v>0.5</v>
      </c>
      <c r="D109" s="1204" t="s">
        <v>261</v>
      </c>
      <c r="E109" s="1204" t="s">
        <v>552</v>
      </c>
    </row>
    <row r="110" spans="2:5" x14ac:dyDescent="0.35">
      <c r="B110" s="1663"/>
      <c r="C110" s="1203">
        <v>0.625</v>
      </c>
      <c r="D110" s="1204" t="s">
        <v>261</v>
      </c>
      <c r="E110" s="1204" t="s">
        <v>552</v>
      </c>
    </row>
    <row r="111" spans="2:5" ht="15" thickBot="1" x14ac:dyDescent="0.4">
      <c r="B111" s="1673"/>
      <c r="C111" s="1211">
        <v>0.75</v>
      </c>
      <c r="D111" s="1207" t="s">
        <v>261</v>
      </c>
      <c r="E111" s="1207" t="s">
        <v>554</v>
      </c>
    </row>
    <row r="112" spans="2:5" ht="15" thickTop="1" x14ac:dyDescent="0.35">
      <c r="B112" s="1662" t="s">
        <v>566</v>
      </c>
      <c r="C112" s="1201">
        <v>0.25</v>
      </c>
      <c r="D112" s="1208" t="s">
        <v>261</v>
      </c>
      <c r="E112" s="1205" t="s">
        <v>552</v>
      </c>
    </row>
    <row r="113" spans="2:5" x14ac:dyDescent="0.35">
      <c r="B113" s="1663"/>
      <c r="C113" s="1203">
        <v>0.375</v>
      </c>
      <c r="D113" s="1209" t="s">
        <v>261</v>
      </c>
      <c r="E113" s="1204" t="s">
        <v>551</v>
      </c>
    </row>
    <row r="114" spans="2:5" x14ac:dyDescent="0.35">
      <c r="B114" s="1663"/>
      <c r="C114" s="1203">
        <v>0.5</v>
      </c>
      <c r="D114" s="1209" t="s">
        <v>261</v>
      </c>
      <c r="E114" s="1204" t="s">
        <v>554</v>
      </c>
    </row>
    <row r="115" spans="2:5" x14ac:dyDescent="0.35">
      <c r="B115" s="1663"/>
      <c r="C115" s="1203">
        <v>0.625</v>
      </c>
      <c r="D115" s="1204" t="s">
        <v>557</v>
      </c>
      <c r="E115" s="1204" t="s">
        <v>552</v>
      </c>
    </row>
    <row r="116" spans="2:5" ht="15" thickBot="1" x14ac:dyDescent="0.4">
      <c r="B116" s="1673"/>
      <c r="C116" s="1211">
        <v>0.75</v>
      </c>
      <c r="D116" s="1212" t="s">
        <v>557</v>
      </c>
      <c r="E116" s="1207" t="s">
        <v>552</v>
      </c>
    </row>
    <row r="117" spans="2:5" ht="15" thickTop="1" x14ac:dyDescent="0.35">
      <c r="B117" s="1662" t="s">
        <v>567</v>
      </c>
      <c r="C117" s="1201">
        <v>0.25</v>
      </c>
      <c r="D117" s="1208" t="s">
        <v>261</v>
      </c>
      <c r="E117" s="1205" t="s">
        <v>552</v>
      </c>
    </row>
    <row r="118" spans="2:5" x14ac:dyDescent="0.35">
      <c r="B118" s="1663"/>
      <c r="C118" s="1203">
        <v>0.375</v>
      </c>
      <c r="D118" s="1209" t="s">
        <v>261</v>
      </c>
      <c r="E118" s="1205" t="s">
        <v>552</v>
      </c>
    </row>
    <row r="119" spans="2:5" x14ac:dyDescent="0.35">
      <c r="B119" s="1663"/>
      <c r="C119" s="1203">
        <v>0.5</v>
      </c>
      <c r="D119" s="1204" t="s">
        <v>261</v>
      </c>
      <c r="E119" s="1204" t="s">
        <v>551</v>
      </c>
    </row>
    <row r="120" spans="2:5" x14ac:dyDescent="0.35">
      <c r="B120" s="1663"/>
      <c r="C120" s="1203">
        <v>0.625</v>
      </c>
      <c r="D120" s="1204" t="s">
        <v>257</v>
      </c>
      <c r="E120" s="1205" t="s">
        <v>552</v>
      </c>
    </row>
    <row r="121" spans="2:5" ht="15" thickBot="1" x14ac:dyDescent="0.4">
      <c r="B121" s="1673"/>
      <c r="C121" s="1211">
        <v>0.75</v>
      </c>
      <c r="D121" s="1212" t="s">
        <v>261</v>
      </c>
      <c r="E121" s="1212" t="s">
        <v>552</v>
      </c>
    </row>
    <row r="122" spans="2:5" ht="15" thickTop="1" x14ac:dyDescent="0.35">
      <c r="B122" s="1662" t="s">
        <v>568</v>
      </c>
      <c r="C122" s="1201">
        <v>0.25</v>
      </c>
      <c r="D122" s="1202" t="s">
        <v>261</v>
      </c>
      <c r="E122" s="1202" t="s">
        <v>552</v>
      </c>
    </row>
    <row r="123" spans="2:5" x14ac:dyDescent="0.35">
      <c r="B123" s="1663"/>
      <c r="C123" s="1203">
        <v>0.375</v>
      </c>
      <c r="D123" s="76" t="s">
        <v>261</v>
      </c>
      <c r="E123" s="1209" t="s">
        <v>552</v>
      </c>
    </row>
    <row r="124" spans="2:5" x14ac:dyDescent="0.35">
      <c r="B124" s="1663"/>
      <c r="C124" s="1203">
        <v>0.5</v>
      </c>
      <c r="D124" s="1204" t="s">
        <v>257</v>
      </c>
      <c r="E124" s="1204" t="s">
        <v>551</v>
      </c>
    </row>
    <row r="125" spans="2:5" x14ac:dyDescent="0.35">
      <c r="B125" s="1663"/>
      <c r="C125" s="1203">
        <v>0.625</v>
      </c>
      <c r="D125" s="1204" t="s">
        <v>557</v>
      </c>
      <c r="E125" s="1205" t="s">
        <v>552</v>
      </c>
    </row>
    <row r="126" spans="2:5" ht="15" thickBot="1" x14ac:dyDescent="0.4">
      <c r="B126" s="1673"/>
      <c r="C126" s="1211">
        <v>0.75</v>
      </c>
      <c r="D126" s="1207" t="s">
        <v>261</v>
      </c>
      <c r="E126" s="1212" t="s">
        <v>552</v>
      </c>
    </row>
    <row r="127" spans="2:5" ht="15" thickTop="1" x14ac:dyDescent="0.35">
      <c r="B127" s="1662" t="s">
        <v>569</v>
      </c>
      <c r="C127" s="1201">
        <v>0.25</v>
      </c>
      <c r="D127" s="1202" t="s">
        <v>261</v>
      </c>
      <c r="E127" s="1202" t="s">
        <v>552</v>
      </c>
    </row>
    <row r="128" spans="2:5" x14ac:dyDescent="0.35">
      <c r="B128" s="1663"/>
      <c r="C128" s="1203">
        <v>0.375</v>
      </c>
      <c r="D128" s="1204" t="s">
        <v>261</v>
      </c>
      <c r="E128" s="1204" t="s">
        <v>552</v>
      </c>
    </row>
    <row r="129" spans="2:5" x14ac:dyDescent="0.35">
      <c r="B129" s="1663"/>
      <c r="C129" s="1203">
        <v>0.5</v>
      </c>
      <c r="D129" s="1204" t="s">
        <v>570</v>
      </c>
      <c r="E129" s="1204" t="s">
        <v>551</v>
      </c>
    </row>
    <row r="130" spans="2:5" x14ac:dyDescent="0.35">
      <c r="B130" s="1663"/>
      <c r="C130" s="1203">
        <v>0.625</v>
      </c>
      <c r="D130" s="1204" t="s">
        <v>261</v>
      </c>
      <c r="E130" s="76" t="s">
        <v>552</v>
      </c>
    </row>
    <row r="131" spans="2:5" x14ac:dyDescent="0.35">
      <c r="B131" s="1664"/>
      <c r="C131" s="1206">
        <v>0.75</v>
      </c>
      <c r="D131" s="1210" t="s">
        <v>261</v>
      </c>
      <c r="E131" s="1210" t="s">
        <v>554</v>
      </c>
    </row>
    <row r="132" spans="2:5" x14ac:dyDescent="0.35">
      <c r="B132" s="1665" t="s">
        <v>558</v>
      </c>
      <c r="C132" s="1665"/>
      <c r="D132" s="1665"/>
      <c r="E132" s="1665"/>
    </row>
    <row r="133" spans="2:5" x14ac:dyDescent="0.35">
      <c r="B133" s="1672" t="s">
        <v>559</v>
      </c>
      <c r="C133" s="1672"/>
      <c r="D133" s="1672"/>
    </row>
    <row r="134" spans="2:5" x14ac:dyDescent="0.35">
      <c r="B134" s="1672" t="s">
        <v>560</v>
      </c>
      <c r="C134" s="1672"/>
      <c r="D134" s="1672"/>
      <c r="E134" s="320"/>
    </row>
    <row r="135" spans="2:5" x14ac:dyDescent="0.35">
      <c r="B135" s="320"/>
      <c r="C135" s="320"/>
      <c r="D135" s="320"/>
      <c r="E135" s="320"/>
    </row>
    <row r="139" spans="2:5" ht="17" x14ac:dyDescent="0.5">
      <c r="B139" s="1200" t="s">
        <v>546</v>
      </c>
      <c r="C139" s="1200"/>
      <c r="D139" s="1200"/>
      <c r="E139" s="1200"/>
    </row>
    <row r="140" spans="2:5" ht="15" thickBot="1" x14ac:dyDescent="0.4"/>
    <row r="141" spans="2:5" ht="15" thickTop="1" x14ac:dyDescent="0.35">
      <c r="B141" s="1666" t="s">
        <v>1</v>
      </c>
      <c r="C141" s="1668" t="s">
        <v>547</v>
      </c>
      <c r="D141" s="1668" t="s">
        <v>548</v>
      </c>
      <c r="E141" s="1670" t="s">
        <v>549</v>
      </c>
    </row>
    <row r="142" spans="2:5" ht="15" thickBot="1" x14ac:dyDescent="0.4">
      <c r="B142" s="1667"/>
      <c r="C142" s="1669"/>
      <c r="D142" s="1669"/>
      <c r="E142" s="1671"/>
    </row>
    <row r="143" spans="2:5" ht="15" thickTop="1" x14ac:dyDescent="0.35">
      <c r="B143" s="1662" t="s">
        <v>571</v>
      </c>
      <c r="C143" s="1201">
        <v>0.25</v>
      </c>
      <c r="D143" s="1202" t="s">
        <v>564</v>
      </c>
      <c r="E143" s="1202" t="s">
        <v>552</v>
      </c>
    </row>
    <row r="144" spans="2:5" x14ac:dyDescent="0.35">
      <c r="B144" s="1663"/>
      <c r="C144" s="1203">
        <v>0.375</v>
      </c>
      <c r="D144" s="1204" t="s">
        <v>261</v>
      </c>
      <c r="E144" s="1204" t="s">
        <v>552</v>
      </c>
    </row>
    <row r="145" spans="2:5" x14ac:dyDescent="0.35">
      <c r="B145" s="1663"/>
      <c r="C145" s="1203">
        <v>0.5</v>
      </c>
      <c r="D145" s="1204" t="s">
        <v>261</v>
      </c>
      <c r="E145" s="1204" t="s">
        <v>552</v>
      </c>
    </row>
    <row r="146" spans="2:5" x14ac:dyDescent="0.35">
      <c r="B146" s="1663"/>
      <c r="C146" s="1203">
        <v>0.625</v>
      </c>
      <c r="D146" s="1204" t="s">
        <v>557</v>
      </c>
      <c r="E146" s="1205" t="s">
        <v>551</v>
      </c>
    </row>
    <row r="147" spans="2:5" ht="15" thickBot="1" x14ac:dyDescent="0.4">
      <c r="B147" s="1673"/>
      <c r="C147" s="1211">
        <v>0.75</v>
      </c>
      <c r="D147" s="1212" t="s">
        <v>261</v>
      </c>
      <c r="E147" s="1207" t="s">
        <v>554</v>
      </c>
    </row>
    <row r="148" spans="2:5" ht="15" thickTop="1" x14ac:dyDescent="0.35">
      <c r="B148" s="1674" t="s">
        <v>572</v>
      </c>
      <c r="C148" s="1213">
        <v>0.25</v>
      </c>
      <c r="D148" s="1205" t="s">
        <v>261</v>
      </c>
      <c r="E148" s="1202" t="s">
        <v>552</v>
      </c>
    </row>
    <row r="149" spans="2:5" x14ac:dyDescent="0.35">
      <c r="B149" s="1663"/>
      <c r="C149" s="1203">
        <v>0.375</v>
      </c>
      <c r="D149" s="1204" t="s">
        <v>261</v>
      </c>
      <c r="E149" s="1205" t="s">
        <v>552</v>
      </c>
    </row>
    <row r="150" spans="2:5" x14ac:dyDescent="0.35">
      <c r="B150" s="1663"/>
      <c r="C150" s="1203">
        <v>0.5</v>
      </c>
      <c r="D150" s="1204" t="s">
        <v>257</v>
      </c>
      <c r="E150" s="1204" t="s">
        <v>562</v>
      </c>
    </row>
    <row r="151" spans="2:5" x14ac:dyDescent="0.35">
      <c r="B151" s="1663"/>
      <c r="C151" s="1203">
        <v>0.625</v>
      </c>
      <c r="D151" s="1204" t="s">
        <v>564</v>
      </c>
      <c r="E151" s="1205" t="s">
        <v>551</v>
      </c>
    </row>
    <row r="152" spans="2:5" ht="15" thickBot="1" x14ac:dyDescent="0.4">
      <c r="B152" s="1673"/>
      <c r="C152" s="1211">
        <v>0.75</v>
      </c>
      <c r="D152" s="1207" t="s">
        <v>261</v>
      </c>
      <c r="E152" s="1207" t="s">
        <v>554</v>
      </c>
    </row>
    <row r="153" spans="2:5" ht="15" thickTop="1" x14ac:dyDescent="0.35">
      <c r="B153" s="1662" t="s">
        <v>573</v>
      </c>
      <c r="C153" s="1201">
        <v>0.25</v>
      </c>
      <c r="D153" s="1208" t="s">
        <v>261</v>
      </c>
      <c r="E153" s="1205" t="s">
        <v>554</v>
      </c>
    </row>
    <row r="154" spans="2:5" x14ac:dyDescent="0.35">
      <c r="B154" s="1663"/>
      <c r="C154" s="1203">
        <v>0.375</v>
      </c>
      <c r="D154" s="1204" t="s">
        <v>261</v>
      </c>
      <c r="E154" s="1204" t="s">
        <v>554</v>
      </c>
    </row>
    <row r="155" spans="2:5" x14ac:dyDescent="0.35">
      <c r="B155" s="1663"/>
      <c r="C155" s="1203">
        <v>0.5</v>
      </c>
      <c r="D155" s="1204" t="s">
        <v>257</v>
      </c>
      <c r="E155" s="1204" t="s">
        <v>552</v>
      </c>
    </row>
    <row r="156" spans="2:5" x14ac:dyDescent="0.35">
      <c r="B156" s="1663"/>
      <c r="C156" s="1203">
        <v>0.625</v>
      </c>
      <c r="D156" s="1204" t="s">
        <v>261</v>
      </c>
      <c r="E156" s="1204" t="s">
        <v>552</v>
      </c>
    </row>
    <row r="157" spans="2:5" ht="15" thickBot="1" x14ac:dyDescent="0.4">
      <c r="B157" s="1673"/>
      <c r="C157" s="1211">
        <v>0.75</v>
      </c>
      <c r="D157" s="1207" t="s">
        <v>261</v>
      </c>
      <c r="E157" s="1207" t="s">
        <v>554</v>
      </c>
    </row>
    <row r="158" spans="2:5" ht="15" thickTop="1" x14ac:dyDescent="0.35">
      <c r="B158" s="1662" t="s">
        <v>574</v>
      </c>
      <c r="C158" s="1201">
        <v>0.25</v>
      </c>
      <c r="D158" s="1208" t="s">
        <v>557</v>
      </c>
      <c r="E158" s="1205" t="s">
        <v>551</v>
      </c>
    </row>
    <row r="159" spans="2:5" x14ac:dyDescent="0.35">
      <c r="B159" s="1663"/>
      <c r="C159" s="1203">
        <v>0.375</v>
      </c>
      <c r="D159" s="1209" t="s">
        <v>261</v>
      </c>
      <c r="E159" s="1204" t="s">
        <v>554</v>
      </c>
    </row>
    <row r="160" spans="2:5" x14ac:dyDescent="0.35">
      <c r="B160" s="1663"/>
      <c r="C160" s="1203">
        <v>0.5</v>
      </c>
      <c r="D160" s="1209" t="s">
        <v>557</v>
      </c>
      <c r="E160" s="1204" t="s">
        <v>561</v>
      </c>
    </row>
    <row r="161" spans="2:5" x14ac:dyDescent="0.35">
      <c r="B161" s="1663"/>
      <c r="C161" s="1203">
        <v>0.625</v>
      </c>
      <c r="D161" s="1204" t="s">
        <v>557</v>
      </c>
      <c r="E161" s="1204" t="s">
        <v>562</v>
      </c>
    </row>
    <row r="162" spans="2:5" ht="15" thickBot="1" x14ac:dyDescent="0.4">
      <c r="B162" s="1673"/>
      <c r="C162" s="1211">
        <v>0.75</v>
      </c>
      <c r="D162" s="1212" t="s">
        <v>261</v>
      </c>
      <c r="E162" s="1207" t="s">
        <v>554</v>
      </c>
    </row>
    <row r="163" spans="2:5" ht="15" thickTop="1" x14ac:dyDescent="0.35">
      <c r="B163" s="1662" t="s">
        <v>575</v>
      </c>
      <c r="C163" s="1201">
        <v>0.25</v>
      </c>
      <c r="D163" s="1208" t="s">
        <v>261</v>
      </c>
      <c r="E163" s="1205" t="s">
        <v>552</v>
      </c>
    </row>
    <row r="164" spans="2:5" x14ac:dyDescent="0.35">
      <c r="B164" s="1663"/>
      <c r="C164" s="1203">
        <v>0.375</v>
      </c>
      <c r="D164" s="1209" t="s">
        <v>261</v>
      </c>
      <c r="E164" s="1205" t="s">
        <v>554</v>
      </c>
    </row>
    <row r="165" spans="2:5" x14ac:dyDescent="0.35">
      <c r="B165" s="1663"/>
      <c r="C165" s="1203">
        <v>0.5</v>
      </c>
      <c r="D165" s="1204" t="s">
        <v>261</v>
      </c>
      <c r="E165" s="1204" t="s">
        <v>552</v>
      </c>
    </row>
    <row r="166" spans="2:5" x14ac:dyDescent="0.35">
      <c r="B166" s="1663"/>
      <c r="C166" s="1203">
        <v>0.625</v>
      </c>
      <c r="D166" s="1204" t="s">
        <v>564</v>
      </c>
      <c r="E166" s="1205" t="s">
        <v>562</v>
      </c>
    </row>
    <row r="167" spans="2:5" ht="15" thickBot="1" x14ac:dyDescent="0.4">
      <c r="B167" s="1673"/>
      <c r="C167" s="1211">
        <v>0.75</v>
      </c>
      <c r="D167" s="1212" t="s">
        <v>261</v>
      </c>
      <c r="E167" s="1212" t="s">
        <v>554</v>
      </c>
    </row>
    <row r="168" spans="2:5" ht="15" thickTop="1" x14ac:dyDescent="0.35">
      <c r="B168" s="1662" t="s">
        <v>576</v>
      </c>
      <c r="C168" s="1201">
        <v>0.25</v>
      </c>
      <c r="D168" s="1202" t="s">
        <v>557</v>
      </c>
      <c r="E168" s="1202" t="s">
        <v>551</v>
      </c>
    </row>
    <row r="169" spans="2:5" x14ac:dyDescent="0.35">
      <c r="B169" s="1663"/>
      <c r="C169" s="1203">
        <v>0.375</v>
      </c>
      <c r="D169" s="76" t="s">
        <v>261</v>
      </c>
      <c r="E169" s="1209" t="s">
        <v>554</v>
      </c>
    </row>
    <row r="170" spans="2:5" x14ac:dyDescent="0.35">
      <c r="B170" s="1663"/>
      <c r="C170" s="1203">
        <v>0.5</v>
      </c>
      <c r="D170" s="1209" t="s">
        <v>261</v>
      </c>
      <c r="E170" s="1204" t="s">
        <v>562</v>
      </c>
    </row>
    <row r="171" spans="2:5" x14ac:dyDescent="0.35">
      <c r="B171" s="1663"/>
      <c r="C171" s="1203">
        <v>0.625</v>
      </c>
      <c r="D171" s="1204" t="s">
        <v>261</v>
      </c>
      <c r="E171" s="1205" t="s">
        <v>552</v>
      </c>
    </row>
    <row r="172" spans="2:5" ht="15" thickBot="1" x14ac:dyDescent="0.4">
      <c r="B172" s="1673"/>
      <c r="C172" s="1211">
        <v>0.75</v>
      </c>
      <c r="D172" s="1207" t="s">
        <v>261</v>
      </c>
      <c r="E172" s="1212" t="s">
        <v>554</v>
      </c>
    </row>
    <row r="173" spans="2:5" ht="15" thickTop="1" x14ac:dyDescent="0.35">
      <c r="B173" s="1662" t="s">
        <v>577</v>
      </c>
      <c r="C173" s="1201">
        <v>0.25</v>
      </c>
      <c r="D173" s="1202" t="s">
        <v>261</v>
      </c>
      <c r="E173" s="1202" t="s">
        <v>552</v>
      </c>
    </row>
    <row r="174" spans="2:5" x14ac:dyDescent="0.35">
      <c r="B174" s="1663"/>
      <c r="C174" s="1203">
        <v>0.375</v>
      </c>
      <c r="D174" s="1204" t="s">
        <v>557</v>
      </c>
      <c r="E174" s="1204" t="s">
        <v>551</v>
      </c>
    </row>
    <row r="175" spans="2:5" x14ac:dyDescent="0.35">
      <c r="B175" s="1663"/>
      <c r="C175" s="1203">
        <v>0.5</v>
      </c>
      <c r="D175" s="1204" t="s">
        <v>260</v>
      </c>
      <c r="E175" s="1204" t="s">
        <v>552</v>
      </c>
    </row>
    <row r="176" spans="2:5" x14ac:dyDescent="0.35">
      <c r="B176" s="1663"/>
      <c r="C176" s="1203">
        <v>0.625</v>
      </c>
      <c r="D176" s="1204" t="s">
        <v>564</v>
      </c>
      <c r="E176" s="76" t="s">
        <v>551</v>
      </c>
    </row>
    <row r="177" spans="2:5" x14ac:dyDescent="0.35">
      <c r="B177" s="1664"/>
      <c r="C177" s="1206">
        <v>0.75</v>
      </c>
      <c r="D177" s="1210" t="s">
        <v>261</v>
      </c>
      <c r="E177" s="1210" t="s">
        <v>554</v>
      </c>
    </row>
    <row r="178" spans="2:5" x14ac:dyDescent="0.35">
      <c r="B178" s="1665" t="s">
        <v>558</v>
      </c>
      <c r="C178" s="1665"/>
      <c r="D178" s="1665"/>
      <c r="E178" s="1665"/>
    </row>
    <row r="179" spans="2:5" x14ac:dyDescent="0.35">
      <c r="B179" s="1672" t="s">
        <v>559</v>
      </c>
      <c r="C179" s="1672"/>
      <c r="D179" s="1672"/>
    </row>
    <row r="180" spans="2:5" x14ac:dyDescent="0.35">
      <c r="B180" s="1672" t="s">
        <v>560</v>
      </c>
      <c r="C180" s="1672"/>
      <c r="D180" s="1672"/>
      <c r="E180" s="320"/>
    </row>
    <row r="181" spans="2:5" x14ac:dyDescent="0.35">
      <c r="B181" s="320"/>
      <c r="C181" s="320"/>
      <c r="D181" s="320"/>
      <c r="E181" s="320"/>
    </row>
    <row r="185" spans="2:5" ht="17" x14ac:dyDescent="0.5">
      <c r="B185" s="1200" t="s">
        <v>546</v>
      </c>
      <c r="C185" s="1200"/>
      <c r="D185" s="1200"/>
      <c r="E185" s="1200"/>
    </row>
    <row r="186" spans="2:5" ht="15" thickBot="1" x14ac:dyDescent="0.4"/>
    <row r="187" spans="2:5" ht="15" thickTop="1" x14ac:dyDescent="0.35">
      <c r="B187" s="1666" t="s">
        <v>1</v>
      </c>
      <c r="C187" s="1668" t="s">
        <v>547</v>
      </c>
      <c r="D187" s="1668" t="s">
        <v>548</v>
      </c>
      <c r="E187" s="1670" t="s">
        <v>549</v>
      </c>
    </row>
    <row r="188" spans="2:5" ht="15" thickBot="1" x14ac:dyDescent="0.4">
      <c r="B188" s="1667"/>
      <c r="C188" s="1669"/>
      <c r="D188" s="1669"/>
      <c r="E188" s="1671"/>
    </row>
    <row r="189" spans="2:5" ht="15" thickTop="1" x14ac:dyDescent="0.35">
      <c r="B189" s="1662" t="s">
        <v>578</v>
      </c>
      <c r="C189" s="1201">
        <v>0.25</v>
      </c>
      <c r="D189" s="1202" t="s">
        <v>261</v>
      </c>
      <c r="E189" s="1202" t="s">
        <v>552</v>
      </c>
    </row>
    <row r="190" spans="2:5" x14ac:dyDescent="0.35">
      <c r="B190" s="1663"/>
      <c r="C190" s="1203">
        <v>0.375</v>
      </c>
      <c r="D190" s="1204" t="s">
        <v>261</v>
      </c>
      <c r="E190" s="1204" t="s">
        <v>554</v>
      </c>
    </row>
    <row r="191" spans="2:5" x14ac:dyDescent="0.35">
      <c r="B191" s="1663"/>
      <c r="C191" s="1203">
        <v>0.5</v>
      </c>
      <c r="D191" s="1204" t="s">
        <v>261</v>
      </c>
      <c r="E191" s="1204" t="s">
        <v>551</v>
      </c>
    </row>
    <row r="192" spans="2:5" x14ac:dyDescent="0.35">
      <c r="B192" s="1663"/>
      <c r="C192" s="1203">
        <v>0.625</v>
      </c>
      <c r="D192" s="1204" t="s">
        <v>261</v>
      </c>
      <c r="E192" s="1205" t="s">
        <v>552</v>
      </c>
    </row>
    <row r="193" spans="2:5" ht="15" thickBot="1" x14ac:dyDescent="0.4">
      <c r="B193" s="1673"/>
      <c r="C193" s="1211">
        <v>0.75</v>
      </c>
      <c r="D193" s="1212" t="s">
        <v>261</v>
      </c>
      <c r="E193" s="1207" t="s">
        <v>552</v>
      </c>
    </row>
    <row r="194" spans="2:5" ht="15" thickTop="1" x14ac:dyDescent="0.35">
      <c r="B194" s="1674" t="s">
        <v>579</v>
      </c>
      <c r="C194" s="1213">
        <v>0.25</v>
      </c>
      <c r="D194" s="1205" t="s">
        <v>261</v>
      </c>
      <c r="E194" s="1202" t="s">
        <v>552</v>
      </c>
    </row>
    <row r="195" spans="2:5" x14ac:dyDescent="0.35">
      <c r="B195" s="1663"/>
      <c r="C195" s="1203">
        <v>0.375</v>
      </c>
      <c r="D195" s="1204" t="s">
        <v>261</v>
      </c>
      <c r="E195" s="1205" t="s">
        <v>554</v>
      </c>
    </row>
    <row r="196" spans="2:5" x14ac:dyDescent="0.35">
      <c r="B196" s="1663"/>
      <c r="C196" s="1203">
        <v>0.5</v>
      </c>
      <c r="D196" s="1204" t="s">
        <v>258</v>
      </c>
      <c r="E196" s="1204" t="s">
        <v>561</v>
      </c>
    </row>
    <row r="197" spans="2:5" x14ac:dyDescent="0.35">
      <c r="B197" s="1663"/>
      <c r="C197" s="1203">
        <v>0.625</v>
      </c>
      <c r="D197" s="1204" t="s">
        <v>564</v>
      </c>
      <c r="E197" s="1205" t="s">
        <v>551</v>
      </c>
    </row>
    <row r="198" spans="2:5" ht="15" thickBot="1" x14ac:dyDescent="0.4">
      <c r="B198" s="1673"/>
      <c r="C198" s="1211">
        <v>0.75</v>
      </c>
      <c r="D198" s="1207" t="s">
        <v>261</v>
      </c>
      <c r="E198" s="1207" t="s">
        <v>552</v>
      </c>
    </row>
    <row r="199" spans="2:5" ht="15" thickTop="1" x14ac:dyDescent="0.35">
      <c r="B199" s="1662" t="s">
        <v>580</v>
      </c>
      <c r="C199" s="1201">
        <v>0.25</v>
      </c>
      <c r="D199" s="1208" t="s">
        <v>261</v>
      </c>
      <c r="E199" s="1205" t="s">
        <v>554</v>
      </c>
    </row>
    <row r="200" spans="2:5" x14ac:dyDescent="0.35">
      <c r="B200" s="1663"/>
      <c r="C200" s="1203">
        <v>0.375</v>
      </c>
      <c r="D200" s="1204" t="s">
        <v>257</v>
      </c>
      <c r="E200" s="1204" t="s">
        <v>551</v>
      </c>
    </row>
    <row r="201" spans="2:5" x14ac:dyDescent="0.35">
      <c r="B201" s="1663"/>
      <c r="C201" s="1203">
        <v>0.5</v>
      </c>
      <c r="D201" s="1204" t="s">
        <v>261</v>
      </c>
      <c r="E201" s="1204" t="s">
        <v>552</v>
      </c>
    </row>
    <row r="202" spans="2:5" x14ac:dyDescent="0.35">
      <c r="B202" s="1663"/>
      <c r="C202" s="1203">
        <v>0.625</v>
      </c>
      <c r="D202" s="1204" t="s">
        <v>261</v>
      </c>
      <c r="E202" s="1204" t="s">
        <v>554</v>
      </c>
    </row>
    <row r="203" spans="2:5" ht="15" thickBot="1" x14ac:dyDescent="0.4">
      <c r="B203" s="1673"/>
      <c r="C203" s="1211">
        <v>0.75</v>
      </c>
      <c r="D203" s="1207" t="s">
        <v>261</v>
      </c>
      <c r="E203" s="1207" t="s">
        <v>554</v>
      </c>
    </row>
    <row r="204" spans="2:5" ht="15" thickTop="1" x14ac:dyDescent="0.35">
      <c r="B204" s="1662" t="s">
        <v>581</v>
      </c>
      <c r="C204" s="1201">
        <v>0.25</v>
      </c>
      <c r="D204" s="1208" t="s">
        <v>261</v>
      </c>
      <c r="E204" s="1205" t="s">
        <v>552</v>
      </c>
    </row>
    <row r="205" spans="2:5" x14ac:dyDescent="0.35">
      <c r="B205" s="1663"/>
      <c r="C205" s="1203">
        <v>0.375</v>
      </c>
      <c r="D205" s="1209" t="s">
        <v>261</v>
      </c>
      <c r="E205" s="1204" t="s">
        <v>552</v>
      </c>
    </row>
    <row r="206" spans="2:5" x14ac:dyDescent="0.35">
      <c r="B206" s="1663"/>
      <c r="C206" s="1203">
        <v>0.5</v>
      </c>
      <c r="D206" s="1209" t="s">
        <v>261</v>
      </c>
      <c r="E206" s="1204" t="s">
        <v>554</v>
      </c>
    </row>
    <row r="207" spans="2:5" x14ac:dyDescent="0.35">
      <c r="B207" s="1663"/>
      <c r="C207" s="1203">
        <v>0.625</v>
      </c>
      <c r="D207" s="1204" t="s">
        <v>261</v>
      </c>
      <c r="E207" s="1204" t="s">
        <v>551</v>
      </c>
    </row>
    <row r="208" spans="2:5" ht="15" thickBot="1" x14ac:dyDescent="0.4">
      <c r="B208" s="1673"/>
      <c r="C208" s="1211">
        <v>0.75</v>
      </c>
      <c r="D208" s="1212" t="s">
        <v>261</v>
      </c>
      <c r="E208" s="1207" t="s">
        <v>554</v>
      </c>
    </row>
    <row r="209" spans="2:5" ht="15" thickTop="1" x14ac:dyDescent="0.35">
      <c r="B209" s="1662" t="s">
        <v>582</v>
      </c>
      <c r="C209" s="1201">
        <v>0.25</v>
      </c>
      <c r="D209" s="1208" t="s">
        <v>261</v>
      </c>
      <c r="E209" s="1205" t="s">
        <v>552</v>
      </c>
    </row>
    <row r="210" spans="2:5" x14ac:dyDescent="0.35">
      <c r="B210" s="1663"/>
      <c r="C210" s="1203">
        <v>0.375</v>
      </c>
      <c r="D210" s="1209" t="s">
        <v>261</v>
      </c>
      <c r="E210" s="1205" t="s">
        <v>554</v>
      </c>
    </row>
    <row r="211" spans="2:5" x14ac:dyDescent="0.35">
      <c r="B211" s="1663"/>
      <c r="C211" s="1203">
        <v>0.5</v>
      </c>
      <c r="D211" s="1204" t="s">
        <v>258</v>
      </c>
      <c r="E211" s="1204" t="s">
        <v>562</v>
      </c>
    </row>
    <row r="212" spans="2:5" x14ac:dyDescent="0.35">
      <c r="B212" s="1663"/>
      <c r="C212" s="1203">
        <v>0.625</v>
      </c>
      <c r="D212" s="1204" t="s">
        <v>564</v>
      </c>
      <c r="E212" s="1205" t="s">
        <v>551</v>
      </c>
    </row>
    <row r="213" spans="2:5" ht="15" thickBot="1" x14ac:dyDescent="0.4">
      <c r="B213" s="1673"/>
      <c r="C213" s="1211">
        <v>0.75</v>
      </c>
      <c r="D213" s="1212" t="s">
        <v>564</v>
      </c>
      <c r="E213" s="1212" t="s">
        <v>551</v>
      </c>
    </row>
    <row r="214" spans="2:5" ht="15" thickTop="1" x14ac:dyDescent="0.35">
      <c r="B214" s="1662" t="s">
        <v>583</v>
      </c>
      <c r="C214" s="1201">
        <v>0.25</v>
      </c>
      <c r="D214" s="1202" t="s">
        <v>557</v>
      </c>
      <c r="E214" s="1202" t="s">
        <v>551</v>
      </c>
    </row>
    <row r="215" spans="2:5" x14ac:dyDescent="0.35">
      <c r="B215" s="1663"/>
      <c r="C215" s="1203">
        <v>0.375</v>
      </c>
      <c r="D215" s="76" t="s">
        <v>261</v>
      </c>
      <c r="E215" s="1209" t="s">
        <v>552</v>
      </c>
    </row>
    <row r="216" spans="2:5" x14ac:dyDescent="0.35">
      <c r="B216" s="1663"/>
      <c r="C216" s="1203">
        <v>0.5</v>
      </c>
      <c r="D216" s="1209" t="s">
        <v>261</v>
      </c>
      <c r="E216" s="1204" t="s">
        <v>551</v>
      </c>
    </row>
    <row r="217" spans="2:5" x14ac:dyDescent="0.35">
      <c r="B217" s="1663"/>
      <c r="C217" s="1203">
        <v>0.625</v>
      </c>
      <c r="D217" s="1204" t="s">
        <v>564</v>
      </c>
      <c r="E217" s="1205" t="s">
        <v>562</v>
      </c>
    </row>
    <row r="218" spans="2:5" ht="15" thickBot="1" x14ac:dyDescent="0.4">
      <c r="B218" s="1673"/>
      <c r="C218" s="1211">
        <v>0.75</v>
      </c>
      <c r="D218" s="1207" t="s">
        <v>261</v>
      </c>
      <c r="E218" s="1212" t="s">
        <v>554</v>
      </c>
    </row>
    <row r="219" spans="2:5" ht="15" thickTop="1" x14ac:dyDescent="0.35">
      <c r="B219" s="1662" t="s">
        <v>584</v>
      </c>
      <c r="C219" s="1201">
        <v>0.25</v>
      </c>
      <c r="D219" s="1202" t="s">
        <v>258</v>
      </c>
      <c r="E219" s="1202" t="s">
        <v>552</v>
      </c>
    </row>
    <row r="220" spans="2:5" x14ac:dyDescent="0.35">
      <c r="B220" s="1663"/>
      <c r="C220" s="1203">
        <v>0.375</v>
      </c>
      <c r="D220" s="1204" t="s">
        <v>557</v>
      </c>
      <c r="E220" s="1204" t="s">
        <v>552</v>
      </c>
    </row>
    <row r="221" spans="2:5" x14ac:dyDescent="0.35">
      <c r="B221" s="1663"/>
      <c r="C221" s="1203">
        <v>0.5</v>
      </c>
      <c r="D221" s="1204" t="s">
        <v>260</v>
      </c>
      <c r="E221" s="1204" t="s">
        <v>562</v>
      </c>
    </row>
    <row r="222" spans="2:5" x14ac:dyDescent="0.35">
      <c r="B222" s="1663"/>
      <c r="C222" s="1203">
        <v>0.625</v>
      </c>
      <c r="D222" s="1204" t="s">
        <v>564</v>
      </c>
      <c r="E222" s="76" t="s">
        <v>551</v>
      </c>
    </row>
    <row r="223" spans="2:5" x14ac:dyDescent="0.35">
      <c r="B223" s="1664"/>
      <c r="C223" s="1206">
        <v>0.75</v>
      </c>
      <c r="D223" s="1210" t="s">
        <v>261</v>
      </c>
      <c r="E223" s="1210" t="s">
        <v>552</v>
      </c>
    </row>
    <row r="224" spans="2:5" x14ac:dyDescent="0.35">
      <c r="B224" s="1665" t="s">
        <v>558</v>
      </c>
      <c r="C224" s="1665"/>
      <c r="D224" s="1665"/>
      <c r="E224" s="1665"/>
    </row>
    <row r="225" spans="2:5" x14ac:dyDescent="0.35">
      <c r="B225" s="1672" t="s">
        <v>559</v>
      </c>
      <c r="C225" s="1672"/>
      <c r="D225" s="1672"/>
    </row>
    <row r="226" spans="2:5" x14ac:dyDescent="0.35">
      <c r="B226" s="1672" t="s">
        <v>560</v>
      </c>
      <c r="C226" s="1672"/>
      <c r="D226" s="1672"/>
      <c r="E226" s="320"/>
    </row>
    <row r="227" spans="2:5" x14ac:dyDescent="0.35">
      <c r="B227" s="320"/>
      <c r="C227" s="320"/>
      <c r="D227" s="320"/>
      <c r="E227" s="320"/>
    </row>
    <row r="231" spans="2:5" ht="17" x14ac:dyDescent="0.5">
      <c r="B231" s="1200" t="s">
        <v>546</v>
      </c>
      <c r="C231" s="1200"/>
      <c r="D231" s="1200"/>
      <c r="E231" s="1200"/>
    </row>
    <row r="232" spans="2:5" ht="15" thickBot="1" x14ac:dyDescent="0.4"/>
    <row r="233" spans="2:5" ht="15" thickTop="1" x14ac:dyDescent="0.35">
      <c r="B233" s="1666" t="s">
        <v>1</v>
      </c>
      <c r="C233" s="1668" t="s">
        <v>547</v>
      </c>
      <c r="D233" s="1668" t="s">
        <v>548</v>
      </c>
      <c r="E233" s="1670" t="s">
        <v>549</v>
      </c>
    </row>
    <row r="234" spans="2:5" ht="15" thickBot="1" x14ac:dyDescent="0.4">
      <c r="B234" s="1667"/>
      <c r="C234" s="1669"/>
      <c r="D234" s="1669"/>
      <c r="E234" s="1671"/>
    </row>
    <row r="235" spans="2:5" ht="15" thickTop="1" x14ac:dyDescent="0.35">
      <c r="B235" s="1662">
        <v>42371</v>
      </c>
      <c r="C235" s="1201">
        <v>0.25</v>
      </c>
      <c r="D235" s="1202" t="s">
        <v>261</v>
      </c>
      <c r="E235" s="1202" t="s">
        <v>551</v>
      </c>
    </row>
    <row r="236" spans="2:5" x14ac:dyDescent="0.35">
      <c r="B236" s="1663"/>
      <c r="C236" s="1203">
        <v>0.375</v>
      </c>
      <c r="D236" s="1204" t="s">
        <v>261</v>
      </c>
      <c r="E236" s="1204" t="s">
        <v>554</v>
      </c>
    </row>
    <row r="237" spans="2:5" x14ac:dyDescent="0.35">
      <c r="B237" s="1663"/>
      <c r="C237" s="1203">
        <v>0.5</v>
      </c>
      <c r="D237" s="1204" t="s">
        <v>557</v>
      </c>
      <c r="E237" s="1204" t="s">
        <v>552</v>
      </c>
    </row>
    <row r="238" spans="2:5" x14ac:dyDescent="0.35">
      <c r="B238" s="1663"/>
      <c r="C238" s="1203">
        <v>0.625</v>
      </c>
      <c r="D238" s="1204" t="s">
        <v>564</v>
      </c>
      <c r="E238" s="1205" t="s">
        <v>551</v>
      </c>
    </row>
    <row r="239" spans="2:5" ht="15" thickBot="1" x14ac:dyDescent="0.4">
      <c r="B239" s="1673"/>
      <c r="C239" s="1211">
        <v>0.75</v>
      </c>
      <c r="D239" s="1212" t="s">
        <v>261</v>
      </c>
      <c r="E239" s="1207" t="s">
        <v>552</v>
      </c>
    </row>
    <row r="240" spans="2:5" ht="15" thickTop="1" x14ac:dyDescent="0.35">
      <c r="B240" s="1674">
        <v>42402</v>
      </c>
      <c r="C240" s="1213">
        <v>0.25</v>
      </c>
      <c r="D240" s="1205" t="s">
        <v>261</v>
      </c>
      <c r="E240" s="1202" t="s">
        <v>551</v>
      </c>
    </row>
    <row r="241" spans="2:5" x14ac:dyDescent="0.35">
      <c r="B241" s="1663"/>
      <c r="C241" s="1203">
        <v>0.375</v>
      </c>
      <c r="D241" s="1204" t="s">
        <v>261</v>
      </c>
      <c r="E241" s="1205" t="s">
        <v>552</v>
      </c>
    </row>
    <row r="242" spans="2:5" x14ac:dyDescent="0.35">
      <c r="B242" s="1663"/>
      <c r="C242" s="1203">
        <v>0.5</v>
      </c>
      <c r="D242" s="1204" t="s">
        <v>261</v>
      </c>
      <c r="E242" s="1204" t="s">
        <v>552</v>
      </c>
    </row>
    <row r="243" spans="2:5" x14ac:dyDescent="0.35">
      <c r="B243" s="1663"/>
      <c r="C243" s="1203">
        <v>0.625</v>
      </c>
      <c r="D243" s="1204" t="s">
        <v>261</v>
      </c>
      <c r="E243" s="1205" t="s">
        <v>551</v>
      </c>
    </row>
    <row r="244" spans="2:5" ht="15" thickBot="1" x14ac:dyDescent="0.4">
      <c r="B244" s="1673"/>
      <c r="C244" s="1211">
        <v>0.75</v>
      </c>
      <c r="D244" s="1207" t="s">
        <v>261</v>
      </c>
      <c r="E244" s="1207" t="s">
        <v>552</v>
      </c>
    </row>
    <row r="245" spans="2:5" ht="15" thickTop="1" x14ac:dyDescent="0.35">
      <c r="B245" s="1662">
        <v>42431</v>
      </c>
      <c r="C245" s="1201">
        <v>0.25</v>
      </c>
      <c r="D245" s="1208" t="s">
        <v>557</v>
      </c>
      <c r="E245" s="1205" t="s">
        <v>552</v>
      </c>
    </row>
    <row r="246" spans="2:5" x14ac:dyDescent="0.35">
      <c r="B246" s="1663"/>
      <c r="C246" s="1203">
        <v>0.375</v>
      </c>
      <c r="D246" s="1204" t="s">
        <v>557</v>
      </c>
      <c r="E246" s="1204" t="s">
        <v>552</v>
      </c>
    </row>
    <row r="247" spans="2:5" x14ac:dyDescent="0.35">
      <c r="B247" s="1663"/>
      <c r="C247" s="1203">
        <v>0.5</v>
      </c>
      <c r="D247" s="1204" t="s">
        <v>261</v>
      </c>
      <c r="E247" s="1204" t="s">
        <v>551</v>
      </c>
    </row>
    <row r="248" spans="2:5" x14ac:dyDescent="0.35">
      <c r="B248" s="1663"/>
      <c r="C248" s="1203">
        <v>0.625</v>
      </c>
      <c r="D248" s="1204" t="s">
        <v>564</v>
      </c>
      <c r="E248" s="1204" t="s">
        <v>551</v>
      </c>
    </row>
    <row r="249" spans="2:5" ht="15" thickBot="1" x14ac:dyDescent="0.4">
      <c r="B249" s="1673"/>
      <c r="C249" s="1211">
        <v>0.75</v>
      </c>
      <c r="D249" s="1207" t="s">
        <v>261</v>
      </c>
      <c r="E249" s="1207" t="s">
        <v>552</v>
      </c>
    </row>
    <row r="250" spans="2:5" ht="15" thickTop="1" x14ac:dyDescent="0.35">
      <c r="B250" s="1662">
        <v>42462</v>
      </c>
      <c r="C250" s="1201">
        <v>0.25</v>
      </c>
      <c r="D250" s="1208" t="s">
        <v>261</v>
      </c>
      <c r="E250" s="1205" t="s">
        <v>552</v>
      </c>
    </row>
    <row r="251" spans="2:5" x14ac:dyDescent="0.35">
      <c r="B251" s="1663"/>
      <c r="C251" s="1203">
        <v>0.375</v>
      </c>
      <c r="D251" s="1209" t="s">
        <v>261</v>
      </c>
      <c r="E251" s="1204" t="s">
        <v>554</v>
      </c>
    </row>
    <row r="252" spans="2:5" x14ac:dyDescent="0.35">
      <c r="B252" s="1663"/>
      <c r="C252" s="1203">
        <v>0.5</v>
      </c>
      <c r="D252" s="1209" t="s">
        <v>260</v>
      </c>
      <c r="E252" s="1204" t="s">
        <v>562</v>
      </c>
    </row>
    <row r="253" spans="2:5" x14ac:dyDescent="0.35">
      <c r="B253" s="1663"/>
      <c r="C253" s="1203">
        <v>0.625</v>
      </c>
      <c r="D253" s="1204" t="s">
        <v>557</v>
      </c>
      <c r="E253" s="1204" t="s">
        <v>552</v>
      </c>
    </row>
    <row r="254" spans="2:5" ht="15" thickBot="1" x14ac:dyDescent="0.4">
      <c r="B254" s="1673"/>
      <c r="C254" s="1211">
        <v>0.75</v>
      </c>
      <c r="D254" s="1212" t="s">
        <v>261</v>
      </c>
      <c r="E254" s="1207" t="s">
        <v>554</v>
      </c>
    </row>
    <row r="255" spans="2:5" ht="15" thickTop="1" x14ac:dyDescent="0.35">
      <c r="B255" s="1662">
        <v>42492</v>
      </c>
      <c r="C255" s="1201">
        <v>0.25</v>
      </c>
      <c r="D255" s="1208" t="s">
        <v>261</v>
      </c>
      <c r="E255" s="1205" t="s">
        <v>552</v>
      </c>
    </row>
    <row r="256" spans="2:5" x14ac:dyDescent="0.35">
      <c r="B256" s="1663"/>
      <c r="C256" s="1203">
        <v>0.375</v>
      </c>
      <c r="D256" s="1209" t="s">
        <v>261</v>
      </c>
      <c r="E256" s="1205" t="s">
        <v>552</v>
      </c>
    </row>
    <row r="257" spans="2:5" x14ac:dyDescent="0.35">
      <c r="B257" s="1663"/>
      <c r="C257" s="1203">
        <v>0.5</v>
      </c>
      <c r="D257" s="1204" t="s">
        <v>564</v>
      </c>
      <c r="E257" s="1204" t="s">
        <v>551</v>
      </c>
    </row>
    <row r="258" spans="2:5" x14ac:dyDescent="0.35">
      <c r="B258" s="1663"/>
      <c r="C258" s="1203">
        <v>0.625</v>
      </c>
      <c r="D258" s="1204" t="s">
        <v>261</v>
      </c>
      <c r="E258" s="1205" t="s">
        <v>552</v>
      </c>
    </row>
    <row r="259" spans="2:5" ht="15" thickBot="1" x14ac:dyDescent="0.4">
      <c r="B259" s="1673"/>
      <c r="C259" s="1211">
        <v>0.75</v>
      </c>
      <c r="D259" s="1212" t="s">
        <v>261</v>
      </c>
      <c r="E259" s="1212" t="s">
        <v>552</v>
      </c>
    </row>
    <row r="260" spans="2:5" ht="15" thickTop="1" x14ac:dyDescent="0.35">
      <c r="B260" s="1662">
        <v>42523</v>
      </c>
      <c r="C260" s="1201">
        <v>0.25</v>
      </c>
      <c r="D260" s="1202" t="s">
        <v>557</v>
      </c>
      <c r="E260" s="1202" t="s">
        <v>551</v>
      </c>
    </row>
    <row r="261" spans="2:5" x14ac:dyDescent="0.35">
      <c r="B261" s="1663"/>
      <c r="C261" s="1203">
        <v>0.375</v>
      </c>
      <c r="D261" s="76" t="s">
        <v>261</v>
      </c>
      <c r="E261" s="1209" t="s">
        <v>554</v>
      </c>
    </row>
    <row r="262" spans="2:5" x14ac:dyDescent="0.35">
      <c r="B262" s="1663"/>
      <c r="C262" s="1203">
        <v>0.5</v>
      </c>
      <c r="D262" s="1209" t="s">
        <v>261</v>
      </c>
      <c r="E262" s="1204" t="s">
        <v>551</v>
      </c>
    </row>
    <row r="263" spans="2:5" x14ac:dyDescent="0.35">
      <c r="B263" s="1663"/>
      <c r="C263" s="1203">
        <v>0.625</v>
      </c>
      <c r="D263" s="1204" t="s">
        <v>261</v>
      </c>
      <c r="E263" s="1205" t="s">
        <v>552</v>
      </c>
    </row>
    <row r="264" spans="2:5" ht="15" thickBot="1" x14ac:dyDescent="0.4">
      <c r="B264" s="1673"/>
      <c r="C264" s="1211">
        <v>0.75</v>
      </c>
      <c r="D264" s="1207" t="s">
        <v>557</v>
      </c>
      <c r="E264" s="1212" t="s">
        <v>554</v>
      </c>
    </row>
    <row r="265" spans="2:5" ht="15" thickTop="1" x14ac:dyDescent="0.35">
      <c r="B265" s="1662">
        <v>42553</v>
      </c>
      <c r="C265" s="1201">
        <v>0.25</v>
      </c>
      <c r="D265" s="1202" t="s">
        <v>557</v>
      </c>
      <c r="E265" s="1202" t="s">
        <v>551</v>
      </c>
    </row>
    <row r="266" spans="2:5" x14ac:dyDescent="0.35">
      <c r="B266" s="1663"/>
      <c r="C266" s="1203">
        <v>0.375</v>
      </c>
      <c r="D266" s="1204" t="s">
        <v>261</v>
      </c>
      <c r="E266" s="1204" t="s">
        <v>554</v>
      </c>
    </row>
    <row r="267" spans="2:5" x14ac:dyDescent="0.35">
      <c r="B267" s="1663"/>
      <c r="C267" s="1203">
        <v>0.5</v>
      </c>
      <c r="D267" s="1204" t="s">
        <v>260</v>
      </c>
      <c r="E267" s="1204" t="s">
        <v>551</v>
      </c>
    </row>
    <row r="268" spans="2:5" x14ac:dyDescent="0.35">
      <c r="B268" s="1663"/>
      <c r="C268" s="1203">
        <v>0.625</v>
      </c>
      <c r="D268" s="1204" t="s">
        <v>564</v>
      </c>
      <c r="E268" s="76" t="s">
        <v>551</v>
      </c>
    </row>
    <row r="269" spans="2:5" x14ac:dyDescent="0.35">
      <c r="B269" s="1664"/>
      <c r="C269" s="1206">
        <v>0.75</v>
      </c>
      <c r="D269" s="1210" t="s">
        <v>261</v>
      </c>
      <c r="E269" s="1210" t="s">
        <v>554</v>
      </c>
    </row>
    <row r="270" spans="2:5" x14ac:dyDescent="0.35">
      <c r="B270" s="1665" t="s">
        <v>585</v>
      </c>
      <c r="C270" s="1665"/>
      <c r="D270" s="1665"/>
      <c r="E270" s="1665"/>
    </row>
    <row r="271" spans="2:5" x14ac:dyDescent="0.35">
      <c r="B271" s="1672" t="s">
        <v>559</v>
      </c>
      <c r="C271" s="1672"/>
      <c r="D271" s="1672"/>
    </row>
    <row r="272" spans="2:5" x14ac:dyDescent="0.35">
      <c r="B272" s="1672" t="s">
        <v>560</v>
      </c>
      <c r="C272" s="1672"/>
      <c r="D272" s="1672"/>
      <c r="E272" s="320"/>
    </row>
    <row r="273" spans="2:5" x14ac:dyDescent="0.35">
      <c r="B273" s="320"/>
      <c r="C273" s="320"/>
      <c r="D273" s="320"/>
      <c r="E273" s="320"/>
    </row>
    <row r="277" spans="2:5" ht="17" x14ac:dyDescent="0.5">
      <c r="B277" s="1200" t="s">
        <v>546</v>
      </c>
      <c r="C277" s="1200"/>
      <c r="D277" s="1200"/>
      <c r="E277" s="1200"/>
    </row>
    <row r="278" spans="2:5" ht="15" thickBot="1" x14ac:dyDescent="0.4"/>
    <row r="279" spans="2:5" ht="15" thickTop="1" x14ac:dyDescent="0.35">
      <c r="B279" s="1666" t="s">
        <v>1</v>
      </c>
      <c r="C279" s="1668" t="s">
        <v>547</v>
      </c>
      <c r="D279" s="1668" t="s">
        <v>548</v>
      </c>
      <c r="E279" s="1670" t="s">
        <v>549</v>
      </c>
    </row>
    <row r="280" spans="2:5" ht="15" thickBot="1" x14ac:dyDescent="0.4">
      <c r="B280" s="1667"/>
      <c r="C280" s="1669"/>
      <c r="D280" s="1669"/>
      <c r="E280" s="1671"/>
    </row>
    <row r="281" spans="2:5" ht="15" thickTop="1" x14ac:dyDescent="0.35">
      <c r="B281" s="1662">
        <v>42584</v>
      </c>
      <c r="C281" s="1201">
        <v>0.25</v>
      </c>
      <c r="D281" s="1202" t="s">
        <v>557</v>
      </c>
      <c r="E281" s="1202" t="s">
        <v>551</v>
      </c>
    </row>
    <row r="282" spans="2:5" x14ac:dyDescent="0.35">
      <c r="B282" s="1663"/>
      <c r="C282" s="1203">
        <v>0.375</v>
      </c>
      <c r="D282" s="1204" t="s">
        <v>261</v>
      </c>
      <c r="E282" s="1204" t="s">
        <v>554</v>
      </c>
    </row>
    <row r="283" spans="2:5" x14ac:dyDescent="0.35">
      <c r="B283" s="1663"/>
      <c r="C283" s="1203">
        <v>0.5</v>
      </c>
      <c r="D283" s="1204" t="s">
        <v>564</v>
      </c>
      <c r="E283" s="1204" t="s">
        <v>551</v>
      </c>
    </row>
    <row r="284" spans="2:5" x14ac:dyDescent="0.35">
      <c r="B284" s="1663"/>
      <c r="C284" s="1203">
        <v>0.625</v>
      </c>
      <c r="D284" s="1204" t="s">
        <v>261</v>
      </c>
      <c r="E284" s="1205" t="s">
        <v>552</v>
      </c>
    </row>
    <row r="285" spans="2:5" ht="15" thickBot="1" x14ac:dyDescent="0.4">
      <c r="B285" s="1673"/>
      <c r="C285" s="1211">
        <v>0.75</v>
      </c>
      <c r="D285" s="1212" t="s">
        <v>261</v>
      </c>
      <c r="E285" s="1207" t="s">
        <v>554</v>
      </c>
    </row>
    <row r="286" spans="2:5" ht="15" thickTop="1" x14ac:dyDescent="0.35">
      <c r="B286" s="1674">
        <v>42615</v>
      </c>
      <c r="C286" s="1213">
        <v>0.25</v>
      </c>
      <c r="D286" s="1205" t="s">
        <v>261</v>
      </c>
      <c r="E286" s="1202" t="s">
        <v>552</v>
      </c>
    </row>
    <row r="287" spans="2:5" x14ac:dyDescent="0.35">
      <c r="B287" s="1663"/>
      <c r="C287" s="1203">
        <v>0.375</v>
      </c>
      <c r="D287" s="1204" t="s">
        <v>261</v>
      </c>
      <c r="E287" s="1205" t="s">
        <v>552</v>
      </c>
    </row>
    <row r="288" spans="2:5" x14ac:dyDescent="0.35">
      <c r="B288" s="1663"/>
      <c r="C288" s="1203">
        <v>0.5</v>
      </c>
      <c r="D288" s="1204" t="s">
        <v>261</v>
      </c>
      <c r="E288" s="1204" t="s">
        <v>552</v>
      </c>
    </row>
    <row r="289" spans="2:5" x14ac:dyDescent="0.35">
      <c r="B289" s="1663"/>
      <c r="C289" s="1203">
        <v>0.625</v>
      </c>
      <c r="D289" s="1204" t="s">
        <v>261</v>
      </c>
      <c r="E289" s="1205" t="s">
        <v>551</v>
      </c>
    </row>
    <row r="290" spans="2:5" ht="15" thickBot="1" x14ac:dyDescent="0.4">
      <c r="B290" s="1673"/>
      <c r="C290" s="1211">
        <v>0.75</v>
      </c>
      <c r="D290" s="1207" t="s">
        <v>557</v>
      </c>
      <c r="E290" s="1207" t="s">
        <v>551</v>
      </c>
    </row>
    <row r="291" spans="2:5" ht="15" thickTop="1" x14ac:dyDescent="0.35">
      <c r="B291" s="1662">
        <v>42645</v>
      </c>
      <c r="C291" s="1201">
        <v>0.25</v>
      </c>
      <c r="D291" s="1208" t="s">
        <v>261</v>
      </c>
      <c r="E291" s="1205" t="s">
        <v>554</v>
      </c>
    </row>
    <row r="292" spans="2:5" x14ac:dyDescent="0.35">
      <c r="B292" s="1663"/>
      <c r="C292" s="1203">
        <v>0.375</v>
      </c>
      <c r="D292" s="1204" t="s">
        <v>261</v>
      </c>
      <c r="E292" s="1204" t="s">
        <v>551</v>
      </c>
    </row>
    <row r="293" spans="2:5" x14ac:dyDescent="0.35">
      <c r="B293" s="1663"/>
      <c r="C293" s="1203">
        <v>0.5</v>
      </c>
      <c r="D293" s="1204" t="s">
        <v>557</v>
      </c>
      <c r="E293" s="1204" t="s">
        <v>552</v>
      </c>
    </row>
    <row r="294" spans="2:5" x14ac:dyDescent="0.35">
      <c r="B294" s="1663"/>
      <c r="C294" s="1203">
        <v>0.625</v>
      </c>
      <c r="D294" s="1204" t="s">
        <v>564</v>
      </c>
      <c r="E294" s="1204" t="s">
        <v>551</v>
      </c>
    </row>
    <row r="295" spans="2:5" ht="15" thickBot="1" x14ac:dyDescent="0.4">
      <c r="B295" s="1673"/>
      <c r="C295" s="1211">
        <v>0.75</v>
      </c>
      <c r="D295" s="1207" t="s">
        <v>261</v>
      </c>
      <c r="E295" s="1207" t="s">
        <v>554</v>
      </c>
    </row>
    <row r="296" spans="2:5" ht="15" thickTop="1" x14ac:dyDescent="0.35">
      <c r="B296" s="1662">
        <v>42676</v>
      </c>
      <c r="C296" s="1201">
        <v>0.25</v>
      </c>
      <c r="D296" s="1208" t="s">
        <v>557</v>
      </c>
      <c r="E296" s="1205" t="s">
        <v>552</v>
      </c>
    </row>
    <row r="297" spans="2:5" x14ac:dyDescent="0.35">
      <c r="B297" s="1663"/>
      <c r="C297" s="1203">
        <v>0.375</v>
      </c>
      <c r="D297" s="1209" t="s">
        <v>261</v>
      </c>
      <c r="E297" s="1204" t="s">
        <v>551</v>
      </c>
    </row>
    <row r="298" spans="2:5" x14ac:dyDescent="0.35">
      <c r="B298" s="1663"/>
      <c r="C298" s="1203">
        <v>0.5</v>
      </c>
      <c r="D298" s="1209" t="s">
        <v>557</v>
      </c>
      <c r="E298" s="1204" t="s">
        <v>551</v>
      </c>
    </row>
    <row r="299" spans="2:5" x14ac:dyDescent="0.35">
      <c r="B299" s="1663"/>
      <c r="C299" s="1203">
        <v>0.625</v>
      </c>
      <c r="D299" s="1204" t="s">
        <v>564</v>
      </c>
      <c r="E299" s="1204" t="s">
        <v>551</v>
      </c>
    </row>
    <row r="300" spans="2:5" ht="15" thickBot="1" x14ac:dyDescent="0.4">
      <c r="B300" s="1673"/>
      <c r="C300" s="1211">
        <v>0.75</v>
      </c>
      <c r="D300" s="1212" t="s">
        <v>261</v>
      </c>
      <c r="E300" s="1207" t="s">
        <v>554</v>
      </c>
    </row>
    <row r="301" spans="2:5" ht="15" thickTop="1" x14ac:dyDescent="0.35">
      <c r="B301" s="1662">
        <v>42706</v>
      </c>
      <c r="C301" s="1201">
        <v>0.25</v>
      </c>
      <c r="D301" s="1208" t="s">
        <v>261</v>
      </c>
      <c r="E301" s="1205" t="s">
        <v>552</v>
      </c>
    </row>
    <row r="302" spans="2:5" x14ac:dyDescent="0.35">
      <c r="B302" s="1663"/>
      <c r="C302" s="1203">
        <v>0.375</v>
      </c>
      <c r="D302" s="1209" t="s">
        <v>261</v>
      </c>
      <c r="E302" s="1205" t="s">
        <v>552</v>
      </c>
    </row>
    <row r="303" spans="2:5" x14ac:dyDescent="0.35">
      <c r="B303" s="1663"/>
      <c r="C303" s="1203">
        <v>0.5</v>
      </c>
      <c r="D303" s="1204" t="s">
        <v>564</v>
      </c>
      <c r="E303" s="1204" t="s">
        <v>562</v>
      </c>
    </row>
    <row r="304" spans="2:5" x14ac:dyDescent="0.35">
      <c r="B304" s="1663"/>
      <c r="C304" s="1203">
        <v>0.625</v>
      </c>
      <c r="D304" s="1204" t="s">
        <v>260</v>
      </c>
      <c r="E304" s="1205" t="s">
        <v>562</v>
      </c>
    </row>
    <row r="305" spans="2:5" ht="15" thickBot="1" x14ac:dyDescent="0.4">
      <c r="B305" s="1673"/>
      <c r="C305" s="1211">
        <v>0.75</v>
      </c>
      <c r="D305" s="1212" t="s">
        <v>261</v>
      </c>
      <c r="E305" s="1212" t="s">
        <v>554</v>
      </c>
    </row>
    <row r="306" spans="2:5" ht="15" thickTop="1" x14ac:dyDescent="0.35">
      <c r="B306" s="1662" t="s">
        <v>586</v>
      </c>
      <c r="C306" s="1201">
        <v>0.25</v>
      </c>
      <c r="D306" s="1202" t="s">
        <v>261</v>
      </c>
      <c r="E306" s="1202" t="s">
        <v>552</v>
      </c>
    </row>
    <row r="307" spans="2:5" x14ac:dyDescent="0.35">
      <c r="B307" s="1663"/>
      <c r="C307" s="1203">
        <v>0.375</v>
      </c>
      <c r="D307" s="76" t="s">
        <v>261</v>
      </c>
      <c r="E307" s="1209" t="s">
        <v>552</v>
      </c>
    </row>
    <row r="308" spans="2:5" x14ac:dyDescent="0.35">
      <c r="B308" s="1663"/>
      <c r="C308" s="1203">
        <v>0.5</v>
      </c>
      <c r="D308" s="1209" t="s">
        <v>261</v>
      </c>
      <c r="E308" s="1204" t="s">
        <v>551</v>
      </c>
    </row>
    <row r="309" spans="2:5" x14ac:dyDescent="0.35">
      <c r="B309" s="1663"/>
      <c r="C309" s="1203">
        <v>0.625</v>
      </c>
      <c r="D309" s="1204" t="s">
        <v>564</v>
      </c>
      <c r="E309" s="1205" t="s">
        <v>551</v>
      </c>
    </row>
    <row r="310" spans="2:5" ht="15" thickBot="1" x14ac:dyDescent="0.4">
      <c r="B310" s="1673"/>
      <c r="C310" s="1211">
        <v>0.75</v>
      </c>
      <c r="D310" s="1207" t="s">
        <v>261</v>
      </c>
      <c r="E310" s="1212" t="s">
        <v>554</v>
      </c>
    </row>
    <row r="311" spans="2:5" ht="15" thickTop="1" x14ac:dyDescent="0.35">
      <c r="B311" s="1662" t="s">
        <v>587</v>
      </c>
      <c r="C311" s="1201">
        <v>0.25</v>
      </c>
      <c r="D311" s="1202" t="s">
        <v>261</v>
      </c>
      <c r="E311" s="1202" t="s">
        <v>552</v>
      </c>
    </row>
    <row r="312" spans="2:5" x14ac:dyDescent="0.35">
      <c r="B312" s="1663"/>
      <c r="C312" s="1203">
        <v>0.375</v>
      </c>
      <c r="D312" s="1204" t="s">
        <v>261</v>
      </c>
      <c r="E312" s="1204" t="s">
        <v>552</v>
      </c>
    </row>
    <row r="313" spans="2:5" x14ac:dyDescent="0.35">
      <c r="B313" s="1663"/>
      <c r="C313" s="1203">
        <v>0.5</v>
      </c>
      <c r="D313" s="1204" t="s">
        <v>258</v>
      </c>
      <c r="E313" s="1204" t="s">
        <v>561</v>
      </c>
    </row>
    <row r="314" spans="2:5" x14ac:dyDescent="0.35">
      <c r="B314" s="1663"/>
      <c r="C314" s="1203">
        <v>0.625</v>
      </c>
      <c r="D314" s="1204" t="s">
        <v>564</v>
      </c>
      <c r="E314" s="76" t="s">
        <v>561</v>
      </c>
    </row>
    <row r="315" spans="2:5" x14ac:dyDescent="0.35">
      <c r="B315" s="1664"/>
      <c r="C315" s="1206">
        <v>0.75</v>
      </c>
      <c r="D315" s="1210" t="s">
        <v>261</v>
      </c>
      <c r="E315" s="1210" t="s">
        <v>554</v>
      </c>
    </row>
    <row r="316" spans="2:5" x14ac:dyDescent="0.35">
      <c r="B316" s="1665" t="s">
        <v>585</v>
      </c>
      <c r="C316" s="1665"/>
      <c r="D316" s="1665"/>
      <c r="E316" s="1665"/>
    </row>
    <row r="317" spans="2:5" x14ac:dyDescent="0.35">
      <c r="B317" s="1672" t="s">
        <v>559</v>
      </c>
      <c r="C317" s="1672"/>
      <c r="D317" s="1672"/>
    </row>
    <row r="318" spans="2:5" x14ac:dyDescent="0.35">
      <c r="B318" s="1672" t="s">
        <v>560</v>
      </c>
      <c r="C318" s="1672"/>
      <c r="D318" s="1672"/>
      <c r="E318" s="320"/>
    </row>
    <row r="319" spans="2:5" x14ac:dyDescent="0.35">
      <c r="B319" s="320"/>
      <c r="C319" s="320"/>
      <c r="D319" s="320"/>
      <c r="E319" s="320"/>
    </row>
    <row r="323" spans="2:5" ht="17" x14ac:dyDescent="0.5">
      <c r="B323" s="1200" t="s">
        <v>546</v>
      </c>
      <c r="C323" s="1200"/>
      <c r="D323" s="1200"/>
      <c r="E323" s="1200"/>
    </row>
    <row r="324" spans="2:5" ht="15" thickBot="1" x14ac:dyDescent="0.4"/>
    <row r="325" spans="2:5" ht="15" thickTop="1" x14ac:dyDescent="0.35">
      <c r="B325" s="1666" t="s">
        <v>1</v>
      </c>
      <c r="C325" s="1668" t="s">
        <v>547</v>
      </c>
      <c r="D325" s="1668" t="s">
        <v>548</v>
      </c>
      <c r="E325" s="1670" t="s">
        <v>549</v>
      </c>
    </row>
    <row r="326" spans="2:5" ht="15" thickBot="1" x14ac:dyDescent="0.4">
      <c r="B326" s="1667"/>
      <c r="C326" s="1669"/>
      <c r="D326" s="1669"/>
      <c r="E326" s="1671"/>
    </row>
    <row r="327" spans="2:5" ht="15" thickTop="1" x14ac:dyDescent="0.35">
      <c r="B327" s="1662" t="s">
        <v>588</v>
      </c>
      <c r="C327" s="1201">
        <v>0.25</v>
      </c>
      <c r="D327" s="1202" t="s">
        <v>261</v>
      </c>
      <c r="E327" s="1202" t="s">
        <v>552</v>
      </c>
    </row>
    <row r="328" spans="2:5" x14ac:dyDescent="0.35">
      <c r="B328" s="1663"/>
      <c r="C328" s="1203">
        <v>0.375</v>
      </c>
      <c r="D328" s="1204" t="s">
        <v>570</v>
      </c>
      <c r="E328" s="1204" t="s">
        <v>562</v>
      </c>
    </row>
    <row r="329" spans="2:5" x14ac:dyDescent="0.35">
      <c r="B329" s="1663"/>
      <c r="C329" s="1203">
        <v>0.5</v>
      </c>
      <c r="D329" s="1204" t="s">
        <v>261</v>
      </c>
      <c r="E329" s="1204" t="s">
        <v>551</v>
      </c>
    </row>
    <row r="330" spans="2:5" x14ac:dyDescent="0.35">
      <c r="B330" s="1663"/>
      <c r="C330" s="1203">
        <v>0.625</v>
      </c>
      <c r="D330" s="1204" t="s">
        <v>261</v>
      </c>
      <c r="E330" s="1205" t="s">
        <v>551</v>
      </c>
    </row>
    <row r="331" spans="2:5" ht="15" thickBot="1" x14ac:dyDescent="0.4">
      <c r="B331" s="1673"/>
      <c r="C331" s="1211">
        <v>0.75</v>
      </c>
      <c r="D331" s="1212" t="s">
        <v>261</v>
      </c>
      <c r="E331" s="1207" t="s">
        <v>552</v>
      </c>
    </row>
    <row r="332" spans="2:5" ht="15" thickTop="1" x14ac:dyDescent="0.35">
      <c r="B332" s="1674" t="s">
        <v>589</v>
      </c>
      <c r="C332" s="1213">
        <v>0.25</v>
      </c>
      <c r="D332" s="1205" t="s">
        <v>261</v>
      </c>
      <c r="E332" s="1202" t="s">
        <v>554</v>
      </c>
    </row>
    <row r="333" spans="2:5" x14ac:dyDescent="0.35">
      <c r="B333" s="1663"/>
      <c r="C333" s="1203">
        <v>0.375</v>
      </c>
      <c r="D333" s="1204" t="s">
        <v>261</v>
      </c>
      <c r="E333" s="1205" t="s">
        <v>552</v>
      </c>
    </row>
    <row r="334" spans="2:5" x14ac:dyDescent="0.35">
      <c r="B334" s="1663"/>
      <c r="C334" s="1203">
        <v>0.5</v>
      </c>
      <c r="D334" s="1204" t="s">
        <v>261</v>
      </c>
      <c r="E334" s="1204" t="s">
        <v>551</v>
      </c>
    </row>
    <row r="335" spans="2:5" x14ac:dyDescent="0.35">
      <c r="B335" s="1663"/>
      <c r="C335" s="1203">
        <v>0.625</v>
      </c>
      <c r="D335" s="1204" t="s">
        <v>564</v>
      </c>
      <c r="E335" s="1205" t="s">
        <v>562</v>
      </c>
    </row>
    <row r="336" spans="2:5" ht="15" thickBot="1" x14ac:dyDescent="0.4">
      <c r="B336" s="1673"/>
      <c r="C336" s="1211">
        <v>0.75</v>
      </c>
      <c r="D336" s="1207" t="s">
        <v>261</v>
      </c>
      <c r="E336" s="1207" t="s">
        <v>554</v>
      </c>
    </row>
    <row r="337" spans="2:5" ht="15" thickTop="1" x14ac:dyDescent="0.35">
      <c r="B337" s="1662" t="s">
        <v>590</v>
      </c>
      <c r="C337" s="1201">
        <v>0.25</v>
      </c>
      <c r="D337" s="1208" t="s">
        <v>557</v>
      </c>
      <c r="E337" s="1205" t="s">
        <v>552</v>
      </c>
    </row>
    <row r="338" spans="2:5" x14ac:dyDescent="0.35">
      <c r="B338" s="1663"/>
      <c r="C338" s="1203">
        <v>0.375</v>
      </c>
      <c r="D338" s="1204" t="s">
        <v>261</v>
      </c>
      <c r="E338" s="1204" t="s">
        <v>552</v>
      </c>
    </row>
    <row r="339" spans="2:5" x14ac:dyDescent="0.35">
      <c r="B339" s="1663"/>
      <c r="C339" s="1203">
        <v>0.5</v>
      </c>
      <c r="D339" s="1204" t="s">
        <v>261</v>
      </c>
      <c r="E339" s="1204" t="s">
        <v>552</v>
      </c>
    </row>
    <row r="340" spans="2:5" x14ac:dyDescent="0.35">
      <c r="B340" s="1663"/>
      <c r="C340" s="1203">
        <v>0.625</v>
      </c>
      <c r="D340" s="1204" t="s">
        <v>564</v>
      </c>
      <c r="E340" s="1204" t="s">
        <v>552</v>
      </c>
    </row>
    <row r="341" spans="2:5" ht="15" thickBot="1" x14ac:dyDescent="0.4">
      <c r="B341" s="1673"/>
      <c r="C341" s="1211">
        <v>0.75</v>
      </c>
      <c r="D341" s="1207" t="s">
        <v>261</v>
      </c>
      <c r="E341" s="1207" t="s">
        <v>554</v>
      </c>
    </row>
    <row r="342" spans="2:5" ht="15" thickTop="1" x14ac:dyDescent="0.35">
      <c r="B342" s="1662" t="s">
        <v>591</v>
      </c>
      <c r="C342" s="1201">
        <v>0.25</v>
      </c>
      <c r="D342" s="1208" t="s">
        <v>261</v>
      </c>
      <c r="E342" s="1205" t="s">
        <v>554</v>
      </c>
    </row>
    <row r="343" spans="2:5" x14ac:dyDescent="0.35">
      <c r="B343" s="1663"/>
      <c r="C343" s="1203">
        <v>0.375</v>
      </c>
      <c r="D343" s="1209" t="s">
        <v>261</v>
      </c>
      <c r="E343" s="1204" t="s">
        <v>552</v>
      </c>
    </row>
    <row r="344" spans="2:5" x14ac:dyDescent="0.35">
      <c r="B344" s="1663"/>
      <c r="C344" s="1203">
        <v>0.5</v>
      </c>
      <c r="D344" s="1209" t="s">
        <v>261</v>
      </c>
      <c r="E344" s="1204" t="s">
        <v>551</v>
      </c>
    </row>
    <row r="345" spans="2:5" x14ac:dyDescent="0.35">
      <c r="B345" s="1663"/>
      <c r="C345" s="1203">
        <v>0.625</v>
      </c>
      <c r="D345" s="1204" t="s">
        <v>261</v>
      </c>
      <c r="E345" s="1204" t="s">
        <v>551</v>
      </c>
    </row>
    <row r="346" spans="2:5" ht="15" thickBot="1" x14ac:dyDescent="0.4">
      <c r="B346" s="1673"/>
      <c r="C346" s="1211">
        <v>0.75</v>
      </c>
      <c r="D346" s="1212" t="s">
        <v>261</v>
      </c>
      <c r="E346" s="1207" t="s">
        <v>551</v>
      </c>
    </row>
    <row r="347" spans="2:5" ht="15" thickTop="1" x14ac:dyDescent="0.35">
      <c r="B347" s="1662" t="s">
        <v>592</v>
      </c>
      <c r="C347" s="1201">
        <v>0.25</v>
      </c>
      <c r="D347" s="1208" t="s">
        <v>557</v>
      </c>
      <c r="E347" s="1205" t="s">
        <v>563</v>
      </c>
    </row>
    <row r="348" spans="2:5" x14ac:dyDescent="0.35">
      <c r="B348" s="1663"/>
      <c r="C348" s="1203">
        <v>0.375</v>
      </c>
      <c r="D348" s="1209" t="s">
        <v>261</v>
      </c>
      <c r="E348" s="1205" t="s">
        <v>551</v>
      </c>
    </row>
    <row r="349" spans="2:5" x14ac:dyDescent="0.35">
      <c r="B349" s="1663"/>
      <c r="C349" s="1203">
        <v>0.5</v>
      </c>
      <c r="D349" s="1204" t="s">
        <v>557</v>
      </c>
      <c r="E349" s="1204" t="s">
        <v>554</v>
      </c>
    </row>
    <row r="350" spans="2:5" x14ac:dyDescent="0.35">
      <c r="B350" s="1663"/>
      <c r="C350" s="1203">
        <v>0.625</v>
      </c>
      <c r="D350" s="1204" t="s">
        <v>564</v>
      </c>
      <c r="E350" s="1205" t="s">
        <v>551</v>
      </c>
    </row>
    <row r="351" spans="2:5" ht="15" thickBot="1" x14ac:dyDescent="0.4">
      <c r="B351" s="1673"/>
      <c r="C351" s="1211">
        <v>0.75</v>
      </c>
      <c r="D351" s="1212" t="s">
        <v>261</v>
      </c>
      <c r="E351" s="1212" t="s">
        <v>554</v>
      </c>
    </row>
    <row r="352" spans="2:5" ht="15" thickTop="1" x14ac:dyDescent="0.35">
      <c r="B352" s="1662" t="s">
        <v>593</v>
      </c>
      <c r="C352" s="1201">
        <v>0.25</v>
      </c>
      <c r="D352" s="1202" t="s">
        <v>261</v>
      </c>
      <c r="E352" s="1202" t="s">
        <v>552</v>
      </c>
    </row>
    <row r="353" spans="2:5" x14ac:dyDescent="0.35">
      <c r="B353" s="1663"/>
      <c r="C353" s="1203">
        <v>0.375</v>
      </c>
      <c r="D353" s="76" t="s">
        <v>261</v>
      </c>
      <c r="E353" s="1209" t="s">
        <v>552</v>
      </c>
    </row>
    <row r="354" spans="2:5" x14ac:dyDescent="0.35">
      <c r="B354" s="1663"/>
      <c r="C354" s="1203">
        <v>0.5</v>
      </c>
      <c r="D354" s="1209" t="s">
        <v>260</v>
      </c>
      <c r="E354" s="1204" t="s">
        <v>562</v>
      </c>
    </row>
    <row r="355" spans="2:5" x14ac:dyDescent="0.35">
      <c r="B355" s="1663"/>
      <c r="C355" s="1203">
        <v>0.625</v>
      </c>
      <c r="D355" s="1204" t="s">
        <v>564</v>
      </c>
      <c r="E355" s="1205" t="s">
        <v>551</v>
      </c>
    </row>
    <row r="356" spans="2:5" ht="15" thickBot="1" x14ac:dyDescent="0.4">
      <c r="B356" s="1673"/>
      <c r="C356" s="1211">
        <v>0.75</v>
      </c>
      <c r="D356" s="1207" t="s">
        <v>261</v>
      </c>
      <c r="E356" s="1212" t="s">
        <v>552</v>
      </c>
    </row>
    <row r="357" spans="2:5" ht="15" thickTop="1" x14ac:dyDescent="0.35">
      <c r="B357" s="1662" t="s">
        <v>594</v>
      </c>
      <c r="C357" s="1201">
        <v>0.25</v>
      </c>
      <c r="D357" s="1202" t="s">
        <v>557</v>
      </c>
      <c r="E357" s="1202" t="s">
        <v>551</v>
      </c>
    </row>
    <row r="358" spans="2:5" x14ac:dyDescent="0.35">
      <c r="B358" s="1663"/>
      <c r="C358" s="1203">
        <v>0.375</v>
      </c>
      <c r="D358" s="1204" t="s">
        <v>557</v>
      </c>
      <c r="E358" s="1204" t="s">
        <v>552</v>
      </c>
    </row>
    <row r="359" spans="2:5" x14ac:dyDescent="0.35">
      <c r="B359" s="1663"/>
      <c r="C359" s="1203">
        <v>0.5</v>
      </c>
      <c r="D359" s="1204" t="s">
        <v>564</v>
      </c>
      <c r="E359" s="1204" t="s">
        <v>551</v>
      </c>
    </row>
    <row r="360" spans="2:5" x14ac:dyDescent="0.35">
      <c r="B360" s="1663"/>
      <c r="C360" s="1203">
        <v>0.625</v>
      </c>
      <c r="D360" s="1204" t="s">
        <v>564</v>
      </c>
      <c r="E360" s="76" t="s">
        <v>551</v>
      </c>
    </row>
    <row r="361" spans="2:5" x14ac:dyDescent="0.35">
      <c r="B361" s="1664"/>
      <c r="C361" s="1206">
        <v>0.75</v>
      </c>
      <c r="D361" s="1210" t="s">
        <v>570</v>
      </c>
      <c r="E361" s="1210" t="s">
        <v>551</v>
      </c>
    </row>
    <row r="362" spans="2:5" x14ac:dyDescent="0.35">
      <c r="B362" s="1665" t="s">
        <v>585</v>
      </c>
      <c r="C362" s="1665"/>
      <c r="D362" s="1665"/>
      <c r="E362" s="1665"/>
    </row>
    <row r="363" spans="2:5" x14ac:dyDescent="0.35">
      <c r="B363" s="1672" t="s">
        <v>559</v>
      </c>
      <c r="C363" s="1672"/>
      <c r="D363" s="1672"/>
    </row>
    <row r="364" spans="2:5" x14ac:dyDescent="0.35">
      <c r="B364" s="1672" t="s">
        <v>560</v>
      </c>
      <c r="C364" s="1672"/>
      <c r="D364" s="1672"/>
      <c r="E364" s="320"/>
    </row>
    <row r="365" spans="2:5" x14ac:dyDescent="0.35">
      <c r="B365" s="320"/>
      <c r="C365" s="320"/>
      <c r="D365" s="320"/>
      <c r="E365" s="320"/>
    </row>
    <row r="369" spans="2:5" ht="17" x14ac:dyDescent="0.5">
      <c r="B369" s="1200" t="s">
        <v>546</v>
      </c>
      <c r="C369" s="1200"/>
      <c r="D369" s="1200"/>
      <c r="E369" s="1200"/>
    </row>
    <row r="370" spans="2:5" ht="15" thickBot="1" x14ac:dyDescent="0.4"/>
    <row r="371" spans="2:5" ht="15" thickTop="1" x14ac:dyDescent="0.35">
      <c r="B371" s="1666" t="s">
        <v>1</v>
      </c>
      <c r="C371" s="1668" t="s">
        <v>547</v>
      </c>
      <c r="D371" s="1668" t="s">
        <v>548</v>
      </c>
      <c r="E371" s="1670" t="s">
        <v>549</v>
      </c>
    </row>
    <row r="372" spans="2:5" ht="15" thickBot="1" x14ac:dyDescent="0.4">
      <c r="B372" s="1667"/>
      <c r="C372" s="1669"/>
      <c r="D372" s="1669"/>
      <c r="E372" s="1671"/>
    </row>
    <row r="373" spans="2:5" ht="15" thickTop="1" x14ac:dyDescent="0.35">
      <c r="B373" s="1662" t="s">
        <v>595</v>
      </c>
      <c r="C373" s="1201">
        <v>0.25</v>
      </c>
      <c r="D373" s="1202" t="s">
        <v>261</v>
      </c>
      <c r="E373" s="1202" t="s">
        <v>552</v>
      </c>
    </row>
    <row r="374" spans="2:5" x14ac:dyDescent="0.35">
      <c r="B374" s="1663"/>
      <c r="C374" s="1203">
        <v>0.375</v>
      </c>
      <c r="D374" s="1204" t="s">
        <v>557</v>
      </c>
      <c r="E374" s="1204" t="s">
        <v>552</v>
      </c>
    </row>
    <row r="375" spans="2:5" x14ac:dyDescent="0.35">
      <c r="B375" s="1663"/>
      <c r="C375" s="1203">
        <v>0.5</v>
      </c>
      <c r="D375" s="1204" t="s">
        <v>261</v>
      </c>
      <c r="E375" s="1204" t="s">
        <v>551</v>
      </c>
    </row>
    <row r="376" spans="2:5" x14ac:dyDescent="0.35">
      <c r="B376" s="1663"/>
      <c r="C376" s="1203">
        <v>0.625</v>
      </c>
      <c r="D376" s="1204" t="s">
        <v>564</v>
      </c>
      <c r="E376" s="1205" t="s">
        <v>562</v>
      </c>
    </row>
    <row r="377" spans="2:5" ht="15" thickBot="1" x14ac:dyDescent="0.4">
      <c r="B377" s="1673"/>
      <c r="C377" s="1211">
        <v>0.75</v>
      </c>
      <c r="D377" s="1212" t="s">
        <v>564</v>
      </c>
      <c r="E377" s="1207" t="s">
        <v>552</v>
      </c>
    </row>
    <row r="378" spans="2:5" ht="15" thickTop="1" x14ac:dyDescent="0.35">
      <c r="B378" s="1674" t="s">
        <v>596</v>
      </c>
      <c r="C378" s="1213">
        <v>0.25</v>
      </c>
      <c r="D378" s="1205" t="s">
        <v>261</v>
      </c>
      <c r="E378" s="1202" t="s">
        <v>552</v>
      </c>
    </row>
    <row r="379" spans="2:5" x14ac:dyDescent="0.35">
      <c r="B379" s="1663"/>
      <c r="C379" s="1203">
        <v>0.375</v>
      </c>
      <c r="D379" s="1204" t="s">
        <v>261</v>
      </c>
      <c r="E379" s="1205" t="s">
        <v>554</v>
      </c>
    </row>
    <row r="380" spans="2:5" x14ac:dyDescent="0.35">
      <c r="B380" s="1663"/>
      <c r="C380" s="1203">
        <v>0.5</v>
      </c>
      <c r="D380" s="1204" t="s">
        <v>557</v>
      </c>
      <c r="E380" s="1204" t="s">
        <v>552</v>
      </c>
    </row>
    <row r="381" spans="2:5" x14ac:dyDescent="0.35">
      <c r="B381" s="1663"/>
      <c r="C381" s="1203">
        <v>0.625</v>
      </c>
      <c r="D381" s="1204" t="s">
        <v>564</v>
      </c>
      <c r="E381" s="1205" t="s">
        <v>562</v>
      </c>
    </row>
    <row r="382" spans="2:5" ht="15" thickBot="1" x14ac:dyDescent="0.4">
      <c r="B382" s="1673"/>
      <c r="C382" s="1211">
        <v>0.75</v>
      </c>
      <c r="D382" s="1207" t="s">
        <v>261</v>
      </c>
      <c r="E382" s="1207" t="s">
        <v>552</v>
      </c>
    </row>
    <row r="383" spans="2:5" ht="15" thickTop="1" x14ac:dyDescent="0.35">
      <c r="B383" s="1662" t="s">
        <v>597</v>
      </c>
      <c r="C383" s="1201">
        <v>0.25</v>
      </c>
      <c r="D383" s="1208" t="s">
        <v>557</v>
      </c>
      <c r="E383" s="1205" t="s">
        <v>551</v>
      </c>
    </row>
    <row r="384" spans="2:5" x14ac:dyDescent="0.35">
      <c r="B384" s="1663"/>
      <c r="C384" s="1203">
        <v>0.375</v>
      </c>
      <c r="D384" s="1204" t="s">
        <v>261</v>
      </c>
      <c r="E384" s="1204" t="s">
        <v>552</v>
      </c>
    </row>
    <row r="385" spans="2:5" x14ac:dyDescent="0.35">
      <c r="B385" s="1663"/>
      <c r="C385" s="1203">
        <v>0.5</v>
      </c>
      <c r="D385" s="1204" t="s">
        <v>261</v>
      </c>
      <c r="E385" s="1204" t="s">
        <v>551</v>
      </c>
    </row>
    <row r="386" spans="2:5" x14ac:dyDescent="0.35">
      <c r="B386" s="1663"/>
      <c r="C386" s="1203">
        <v>0.625</v>
      </c>
      <c r="D386" s="1204" t="s">
        <v>564</v>
      </c>
      <c r="E386" s="1204" t="s">
        <v>551</v>
      </c>
    </row>
    <row r="387" spans="2:5" ht="15" thickBot="1" x14ac:dyDescent="0.4">
      <c r="B387" s="1673"/>
      <c r="C387" s="1211">
        <v>0.75</v>
      </c>
      <c r="D387" s="1207" t="s">
        <v>260</v>
      </c>
      <c r="E387" s="1207" t="s">
        <v>552</v>
      </c>
    </row>
    <row r="388" spans="2:5" ht="15" thickTop="1" x14ac:dyDescent="0.35">
      <c r="B388" s="1662" t="s">
        <v>598</v>
      </c>
      <c r="C388" s="1201">
        <v>0.25</v>
      </c>
      <c r="D388" s="1208" t="s">
        <v>557</v>
      </c>
      <c r="E388" s="1205" t="s">
        <v>562</v>
      </c>
    </row>
    <row r="389" spans="2:5" x14ac:dyDescent="0.35">
      <c r="B389" s="1663"/>
      <c r="C389" s="1203">
        <v>0.375</v>
      </c>
      <c r="D389" s="1209" t="s">
        <v>557</v>
      </c>
      <c r="E389" s="1204" t="s">
        <v>563</v>
      </c>
    </row>
    <row r="390" spans="2:5" x14ac:dyDescent="0.35">
      <c r="B390" s="1663"/>
      <c r="C390" s="1203">
        <v>0.5</v>
      </c>
      <c r="D390" s="1209" t="s">
        <v>261</v>
      </c>
      <c r="E390" s="1204" t="s">
        <v>551</v>
      </c>
    </row>
    <row r="391" spans="2:5" x14ac:dyDescent="0.35">
      <c r="B391" s="1663"/>
      <c r="C391" s="1203">
        <v>0.625</v>
      </c>
      <c r="D391" s="1204" t="s">
        <v>564</v>
      </c>
      <c r="E391" s="1204" t="s">
        <v>551</v>
      </c>
    </row>
    <row r="392" spans="2:5" ht="15" thickBot="1" x14ac:dyDescent="0.4">
      <c r="B392" s="1673"/>
      <c r="C392" s="1211">
        <v>0.75</v>
      </c>
      <c r="D392" s="1212" t="s">
        <v>261</v>
      </c>
      <c r="E392" s="1207" t="s">
        <v>554</v>
      </c>
    </row>
    <row r="393" spans="2:5" ht="15" thickTop="1" x14ac:dyDescent="0.35">
      <c r="B393" s="1662" t="s">
        <v>599</v>
      </c>
      <c r="C393" s="1201">
        <v>0.25</v>
      </c>
      <c r="D393" s="1208" t="s">
        <v>261</v>
      </c>
      <c r="E393" s="1205" t="s">
        <v>552</v>
      </c>
    </row>
    <row r="394" spans="2:5" x14ac:dyDescent="0.35">
      <c r="B394" s="1663"/>
      <c r="C394" s="1203">
        <v>0.375</v>
      </c>
      <c r="D394" s="1209" t="s">
        <v>564</v>
      </c>
      <c r="E394" s="1205" t="s">
        <v>551</v>
      </c>
    </row>
    <row r="395" spans="2:5" x14ac:dyDescent="0.35">
      <c r="B395" s="1663"/>
      <c r="C395" s="1203">
        <v>0.5</v>
      </c>
      <c r="D395" s="1204" t="s">
        <v>557</v>
      </c>
      <c r="E395" s="1204" t="s">
        <v>554</v>
      </c>
    </row>
    <row r="396" spans="2:5" x14ac:dyDescent="0.35">
      <c r="B396" s="1663"/>
      <c r="C396" s="1203">
        <v>0.625</v>
      </c>
      <c r="D396" s="1204" t="s">
        <v>564</v>
      </c>
      <c r="E396" s="1205" t="s">
        <v>551</v>
      </c>
    </row>
    <row r="397" spans="2:5" ht="15" thickBot="1" x14ac:dyDescent="0.4">
      <c r="B397" s="1673"/>
      <c r="C397" s="1211">
        <v>0.75</v>
      </c>
      <c r="D397" s="1212" t="s">
        <v>564</v>
      </c>
      <c r="E397" s="1212" t="s">
        <v>551</v>
      </c>
    </row>
    <row r="398" spans="2:5" ht="15" thickTop="1" x14ac:dyDescent="0.35">
      <c r="B398" s="1662" t="s">
        <v>600</v>
      </c>
      <c r="C398" s="1201">
        <v>0.25</v>
      </c>
      <c r="D398" s="1202" t="s">
        <v>557</v>
      </c>
      <c r="E398" s="1202" t="s">
        <v>561</v>
      </c>
    </row>
    <row r="399" spans="2:5" x14ac:dyDescent="0.35">
      <c r="B399" s="1663"/>
      <c r="C399" s="1203">
        <v>0.375</v>
      </c>
      <c r="D399" s="76" t="s">
        <v>557</v>
      </c>
      <c r="E399" s="1209" t="s">
        <v>562</v>
      </c>
    </row>
    <row r="400" spans="2:5" x14ac:dyDescent="0.35">
      <c r="B400" s="1663"/>
      <c r="C400" s="1203">
        <v>0.5</v>
      </c>
      <c r="D400" s="1209" t="s">
        <v>557</v>
      </c>
      <c r="E400" s="1204" t="s">
        <v>551</v>
      </c>
    </row>
    <row r="401" spans="2:5" x14ac:dyDescent="0.35">
      <c r="B401" s="1663"/>
      <c r="C401" s="1203">
        <v>0.625</v>
      </c>
      <c r="D401" s="1204" t="s">
        <v>570</v>
      </c>
      <c r="E401" s="1205" t="s">
        <v>562</v>
      </c>
    </row>
    <row r="402" spans="2:5" ht="15" thickBot="1" x14ac:dyDescent="0.4">
      <c r="B402" s="1673"/>
      <c r="C402" s="1211">
        <v>0.75</v>
      </c>
      <c r="D402" s="1207" t="s">
        <v>262</v>
      </c>
      <c r="E402" s="1212" t="s">
        <v>561</v>
      </c>
    </row>
    <row r="403" spans="2:5" ht="15" thickTop="1" x14ac:dyDescent="0.35">
      <c r="B403" s="1662" t="s">
        <v>601</v>
      </c>
      <c r="C403" s="1201">
        <v>0.25</v>
      </c>
      <c r="D403" s="1202" t="s">
        <v>261</v>
      </c>
      <c r="E403" s="1202" t="s">
        <v>554</v>
      </c>
    </row>
    <row r="404" spans="2:5" x14ac:dyDescent="0.35">
      <c r="B404" s="1663"/>
      <c r="C404" s="1203">
        <v>0.375</v>
      </c>
      <c r="D404" s="1204" t="s">
        <v>557</v>
      </c>
      <c r="E404" s="1204" t="s">
        <v>552</v>
      </c>
    </row>
    <row r="405" spans="2:5" x14ac:dyDescent="0.35">
      <c r="B405" s="1663"/>
      <c r="C405" s="1203">
        <v>0.5</v>
      </c>
      <c r="D405" s="1204" t="s">
        <v>564</v>
      </c>
      <c r="E405" s="1204" t="s">
        <v>551</v>
      </c>
    </row>
    <row r="406" spans="2:5" x14ac:dyDescent="0.35">
      <c r="B406" s="1663"/>
      <c r="C406" s="1203">
        <v>0.625</v>
      </c>
      <c r="D406" s="1204" t="s">
        <v>564</v>
      </c>
      <c r="E406" s="76" t="s">
        <v>551</v>
      </c>
    </row>
    <row r="407" spans="2:5" x14ac:dyDescent="0.35">
      <c r="B407" s="1664"/>
      <c r="C407" s="1206">
        <v>0.75</v>
      </c>
      <c r="D407" s="1210" t="s">
        <v>261</v>
      </c>
      <c r="E407" s="1210" t="s">
        <v>552</v>
      </c>
    </row>
    <row r="408" spans="2:5" x14ac:dyDescent="0.35">
      <c r="B408" s="1665" t="s">
        <v>585</v>
      </c>
      <c r="C408" s="1665"/>
      <c r="D408" s="1665"/>
      <c r="E408" s="1665"/>
    </row>
    <row r="409" spans="2:5" x14ac:dyDescent="0.35">
      <c r="B409" s="1672" t="s">
        <v>559</v>
      </c>
      <c r="C409" s="1672"/>
      <c r="D409" s="1672"/>
    </row>
    <row r="410" spans="2:5" x14ac:dyDescent="0.35">
      <c r="B410" s="1672" t="s">
        <v>560</v>
      </c>
      <c r="C410" s="1672"/>
      <c r="D410" s="1672"/>
      <c r="E410" s="320"/>
    </row>
    <row r="411" spans="2:5" x14ac:dyDescent="0.35">
      <c r="B411" s="320"/>
      <c r="C411" s="320"/>
      <c r="D411" s="320"/>
      <c r="E411" s="320"/>
    </row>
    <row r="415" spans="2:5" ht="17" x14ac:dyDescent="0.5">
      <c r="B415" s="1200" t="s">
        <v>546</v>
      </c>
      <c r="C415" s="1200"/>
      <c r="D415" s="1200"/>
      <c r="E415" s="1200"/>
    </row>
    <row r="416" spans="2:5" ht="15" thickBot="1" x14ac:dyDescent="0.4"/>
    <row r="417" spans="2:5" ht="15" thickTop="1" x14ac:dyDescent="0.35">
      <c r="B417" s="1666" t="s">
        <v>1</v>
      </c>
      <c r="C417" s="1668" t="s">
        <v>547</v>
      </c>
      <c r="D417" s="1668" t="s">
        <v>548</v>
      </c>
      <c r="E417" s="1670" t="s">
        <v>549</v>
      </c>
    </row>
    <row r="418" spans="2:5" ht="15" thickBot="1" x14ac:dyDescent="0.4">
      <c r="B418" s="1667"/>
      <c r="C418" s="1669"/>
      <c r="D418" s="1669"/>
      <c r="E418" s="1671"/>
    </row>
    <row r="419" spans="2:5" ht="15" thickTop="1" x14ac:dyDescent="0.35">
      <c r="B419" s="1662" t="s">
        <v>602</v>
      </c>
      <c r="C419" s="1201">
        <v>0.25</v>
      </c>
      <c r="D419" s="1202" t="s">
        <v>557</v>
      </c>
      <c r="E419" s="1202" t="s">
        <v>551</v>
      </c>
    </row>
    <row r="420" spans="2:5" x14ac:dyDescent="0.35">
      <c r="B420" s="1663"/>
      <c r="C420" s="1203">
        <v>0.375</v>
      </c>
      <c r="D420" s="1204" t="s">
        <v>564</v>
      </c>
      <c r="E420" s="1204" t="s">
        <v>551</v>
      </c>
    </row>
    <row r="421" spans="2:5" x14ac:dyDescent="0.35">
      <c r="B421" s="1663"/>
      <c r="C421" s="1203">
        <v>0.5</v>
      </c>
      <c r="D421" s="1204" t="s">
        <v>261</v>
      </c>
      <c r="E421" s="1204" t="s">
        <v>551</v>
      </c>
    </row>
    <row r="422" spans="2:5" x14ac:dyDescent="0.35">
      <c r="B422" s="1663"/>
      <c r="C422" s="1203">
        <v>0.625</v>
      </c>
      <c r="D422" s="1204" t="s">
        <v>564</v>
      </c>
      <c r="E422" s="1205" t="s">
        <v>551</v>
      </c>
    </row>
    <row r="423" spans="2:5" ht="15" thickBot="1" x14ac:dyDescent="0.4">
      <c r="B423" s="1673"/>
      <c r="C423" s="1211">
        <v>0.75</v>
      </c>
      <c r="D423" s="1212" t="s">
        <v>261</v>
      </c>
      <c r="E423" s="1207" t="s">
        <v>552</v>
      </c>
    </row>
    <row r="424" spans="2:5" ht="15" thickTop="1" x14ac:dyDescent="0.35">
      <c r="B424" s="1674">
        <v>42372</v>
      </c>
      <c r="C424" s="1213">
        <v>0.25</v>
      </c>
      <c r="D424" s="1205" t="s">
        <v>557</v>
      </c>
      <c r="E424" s="1202" t="s">
        <v>552</v>
      </c>
    </row>
    <row r="425" spans="2:5" x14ac:dyDescent="0.35">
      <c r="B425" s="1663"/>
      <c r="C425" s="1203">
        <v>0.375</v>
      </c>
      <c r="D425" s="1204" t="s">
        <v>261</v>
      </c>
      <c r="E425" s="1205" t="s">
        <v>551</v>
      </c>
    </row>
    <row r="426" spans="2:5" x14ac:dyDescent="0.35">
      <c r="B426" s="1663"/>
      <c r="C426" s="1203">
        <v>0.5</v>
      </c>
      <c r="D426" s="1204" t="s">
        <v>262</v>
      </c>
      <c r="E426" s="1204" t="s">
        <v>562</v>
      </c>
    </row>
    <row r="427" spans="2:5" x14ac:dyDescent="0.35">
      <c r="B427" s="1663"/>
      <c r="C427" s="1203">
        <v>0.625</v>
      </c>
      <c r="D427" s="1204" t="s">
        <v>564</v>
      </c>
      <c r="E427" s="1205" t="s">
        <v>551</v>
      </c>
    </row>
    <row r="428" spans="2:5" ht="15" thickBot="1" x14ac:dyDescent="0.4">
      <c r="B428" s="1673"/>
      <c r="C428" s="1211">
        <v>0.75</v>
      </c>
      <c r="D428" s="1207" t="s">
        <v>261</v>
      </c>
      <c r="E428" s="1207" t="s">
        <v>554</v>
      </c>
    </row>
    <row r="429" spans="2:5" ht="15" thickTop="1" x14ac:dyDescent="0.35">
      <c r="B429" s="1662">
        <v>42403</v>
      </c>
      <c r="C429" s="1201">
        <v>0.25</v>
      </c>
      <c r="D429" s="1208" t="s">
        <v>557</v>
      </c>
      <c r="E429" s="1205" t="s">
        <v>551</v>
      </c>
    </row>
    <row r="430" spans="2:5" x14ac:dyDescent="0.35">
      <c r="B430" s="1663"/>
      <c r="C430" s="1203">
        <v>0.375</v>
      </c>
      <c r="D430" s="1204" t="s">
        <v>261</v>
      </c>
      <c r="E430" s="1204" t="s">
        <v>552</v>
      </c>
    </row>
    <row r="431" spans="2:5" x14ac:dyDescent="0.35">
      <c r="B431" s="1663"/>
      <c r="C431" s="1203">
        <v>0.5</v>
      </c>
      <c r="D431" s="1204" t="s">
        <v>564</v>
      </c>
      <c r="E431" s="1204" t="s">
        <v>551</v>
      </c>
    </row>
    <row r="432" spans="2:5" x14ac:dyDescent="0.35">
      <c r="B432" s="1663"/>
      <c r="C432" s="1203">
        <v>0.625</v>
      </c>
      <c r="D432" s="1204" t="s">
        <v>564</v>
      </c>
      <c r="E432" s="1204" t="s">
        <v>562</v>
      </c>
    </row>
    <row r="433" spans="2:5" ht="15" thickBot="1" x14ac:dyDescent="0.4">
      <c r="B433" s="1673"/>
      <c r="C433" s="1211">
        <v>0.75</v>
      </c>
      <c r="D433" s="1207" t="s">
        <v>557</v>
      </c>
      <c r="E433" s="1207" t="s">
        <v>554</v>
      </c>
    </row>
    <row r="434" spans="2:5" ht="15" thickTop="1" x14ac:dyDescent="0.35">
      <c r="B434" s="1662">
        <v>42432</v>
      </c>
      <c r="C434" s="1201">
        <v>0.25</v>
      </c>
      <c r="D434" s="1208" t="s">
        <v>557</v>
      </c>
      <c r="E434" s="1205" t="s">
        <v>563</v>
      </c>
    </row>
    <row r="435" spans="2:5" x14ac:dyDescent="0.35">
      <c r="B435" s="1663"/>
      <c r="C435" s="1203">
        <v>0.375</v>
      </c>
      <c r="D435" s="1209" t="s">
        <v>557</v>
      </c>
      <c r="E435" s="1204" t="s">
        <v>603</v>
      </c>
    </row>
    <row r="436" spans="2:5" x14ac:dyDescent="0.35">
      <c r="B436" s="1663"/>
      <c r="C436" s="1203">
        <v>0.5</v>
      </c>
      <c r="D436" s="1209" t="s">
        <v>261</v>
      </c>
      <c r="E436" s="1204" t="s">
        <v>562</v>
      </c>
    </row>
    <row r="437" spans="2:5" x14ac:dyDescent="0.35">
      <c r="B437" s="1663"/>
      <c r="C437" s="1203">
        <v>0.625</v>
      </c>
      <c r="D437" s="1204" t="s">
        <v>564</v>
      </c>
      <c r="E437" s="1204" t="s">
        <v>551</v>
      </c>
    </row>
    <row r="438" spans="2:5" ht="15" thickBot="1" x14ac:dyDescent="0.4">
      <c r="B438" s="1673"/>
      <c r="C438" s="1211">
        <v>0.75</v>
      </c>
      <c r="D438" s="1212" t="s">
        <v>261</v>
      </c>
      <c r="E438" s="1207" t="s">
        <v>552</v>
      </c>
    </row>
    <row r="439" spans="2:5" ht="15" thickTop="1" x14ac:dyDescent="0.35">
      <c r="B439" s="1662">
        <v>42463</v>
      </c>
      <c r="C439" s="1201">
        <v>0.25</v>
      </c>
      <c r="D439" s="1208" t="s">
        <v>261</v>
      </c>
      <c r="E439" s="1205" t="s">
        <v>552</v>
      </c>
    </row>
    <row r="440" spans="2:5" x14ac:dyDescent="0.35">
      <c r="B440" s="1663"/>
      <c r="C440" s="1203">
        <v>0.375</v>
      </c>
      <c r="D440" s="1209" t="s">
        <v>261</v>
      </c>
      <c r="E440" s="1205" t="s">
        <v>554</v>
      </c>
    </row>
    <row r="441" spans="2:5" x14ac:dyDescent="0.35">
      <c r="B441" s="1663"/>
      <c r="C441" s="1203">
        <v>0.5</v>
      </c>
      <c r="D441" s="1204" t="s">
        <v>564</v>
      </c>
      <c r="E441" s="1204" t="s">
        <v>551</v>
      </c>
    </row>
    <row r="442" spans="2:5" x14ac:dyDescent="0.35">
      <c r="B442" s="1663"/>
      <c r="C442" s="1203">
        <v>0.625</v>
      </c>
      <c r="D442" s="1204" t="s">
        <v>262</v>
      </c>
      <c r="E442" s="1205" t="s">
        <v>563</v>
      </c>
    </row>
    <row r="443" spans="2:5" ht="15" thickBot="1" x14ac:dyDescent="0.4">
      <c r="B443" s="1673"/>
      <c r="C443" s="1211">
        <v>0.75</v>
      </c>
      <c r="D443" s="1212" t="s">
        <v>261</v>
      </c>
      <c r="E443" s="1212" t="s">
        <v>554</v>
      </c>
    </row>
    <row r="444" spans="2:5" ht="15" thickTop="1" x14ac:dyDescent="0.35">
      <c r="B444" s="1662">
        <v>42493</v>
      </c>
      <c r="C444" s="1201">
        <v>0.25</v>
      </c>
      <c r="D444" s="1202" t="s">
        <v>261</v>
      </c>
      <c r="E444" s="1202" t="s">
        <v>554</v>
      </c>
    </row>
    <row r="445" spans="2:5" x14ac:dyDescent="0.35">
      <c r="B445" s="1663"/>
      <c r="C445" s="1203">
        <v>0.375</v>
      </c>
      <c r="D445" s="76" t="s">
        <v>261</v>
      </c>
      <c r="E445" s="1209" t="s">
        <v>551</v>
      </c>
    </row>
    <row r="446" spans="2:5" x14ac:dyDescent="0.35">
      <c r="B446" s="1663"/>
      <c r="C446" s="1203">
        <v>0.5</v>
      </c>
      <c r="D446" s="1209" t="s">
        <v>564</v>
      </c>
      <c r="E446" s="1204" t="s">
        <v>551</v>
      </c>
    </row>
    <row r="447" spans="2:5" x14ac:dyDescent="0.35">
      <c r="B447" s="1663"/>
      <c r="C447" s="1203">
        <v>0.625</v>
      </c>
      <c r="D447" s="1204" t="s">
        <v>564</v>
      </c>
      <c r="E447" s="1205" t="s">
        <v>562</v>
      </c>
    </row>
    <row r="448" spans="2:5" ht="15" thickBot="1" x14ac:dyDescent="0.4">
      <c r="B448" s="1673"/>
      <c r="C448" s="1211">
        <v>0.75</v>
      </c>
      <c r="D448" s="1207" t="s">
        <v>261</v>
      </c>
      <c r="E448" s="1212" t="s">
        <v>552</v>
      </c>
    </row>
    <row r="449" spans="2:5" ht="15" thickTop="1" x14ac:dyDescent="0.35">
      <c r="B449" s="1662">
        <v>42524</v>
      </c>
      <c r="C449" s="1201">
        <v>0.25</v>
      </c>
      <c r="D449" s="1202" t="s">
        <v>557</v>
      </c>
      <c r="E449" s="1202" t="s">
        <v>551</v>
      </c>
    </row>
    <row r="450" spans="2:5" x14ac:dyDescent="0.35">
      <c r="B450" s="1663"/>
      <c r="C450" s="1203">
        <v>0.375</v>
      </c>
      <c r="D450" s="1204" t="s">
        <v>261</v>
      </c>
      <c r="E450" s="1204" t="s">
        <v>554</v>
      </c>
    </row>
    <row r="451" spans="2:5" x14ac:dyDescent="0.35">
      <c r="B451" s="1663"/>
      <c r="C451" s="1203">
        <v>0.5</v>
      </c>
      <c r="D451" s="1204" t="s">
        <v>564</v>
      </c>
      <c r="E451" s="1204" t="s">
        <v>562</v>
      </c>
    </row>
    <row r="452" spans="2:5" x14ac:dyDescent="0.35">
      <c r="B452" s="1663"/>
      <c r="C452" s="1203">
        <v>0.625</v>
      </c>
      <c r="D452" s="1204" t="s">
        <v>261</v>
      </c>
      <c r="E452" s="76" t="s">
        <v>552</v>
      </c>
    </row>
    <row r="453" spans="2:5" x14ac:dyDescent="0.35">
      <c r="B453" s="1664"/>
      <c r="C453" s="1206">
        <v>0.75</v>
      </c>
      <c r="D453" s="1210" t="s">
        <v>557</v>
      </c>
      <c r="E453" s="1210" t="s">
        <v>552</v>
      </c>
    </row>
    <row r="454" spans="2:5" x14ac:dyDescent="0.35">
      <c r="B454" s="1665" t="s">
        <v>585</v>
      </c>
      <c r="C454" s="1665"/>
      <c r="D454" s="1665"/>
      <c r="E454" s="1665"/>
    </row>
    <row r="455" spans="2:5" x14ac:dyDescent="0.35">
      <c r="B455" s="1672" t="s">
        <v>559</v>
      </c>
      <c r="C455" s="1672"/>
      <c r="D455" s="1672"/>
    </row>
    <row r="456" spans="2:5" x14ac:dyDescent="0.35">
      <c r="B456" s="1672" t="s">
        <v>560</v>
      </c>
      <c r="C456" s="1672"/>
      <c r="D456" s="1672"/>
      <c r="E456" s="320"/>
    </row>
    <row r="457" spans="2:5" x14ac:dyDescent="0.35">
      <c r="B457" s="320"/>
      <c r="C457" s="320"/>
      <c r="D457" s="320"/>
      <c r="E457" s="320"/>
    </row>
    <row r="462" spans="2:5" ht="17" x14ac:dyDescent="0.5">
      <c r="B462" s="1200" t="s">
        <v>546</v>
      </c>
      <c r="C462" s="1200"/>
      <c r="D462" s="1200"/>
      <c r="E462" s="1200"/>
    </row>
    <row r="463" spans="2:5" ht="15" thickBot="1" x14ac:dyDescent="0.4"/>
    <row r="464" spans="2:5" ht="15" thickTop="1" x14ac:dyDescent="0.35">
      <c r="B464" s="1666" t="s">
        <v>1</v>
      </c>
      <c r="C464" s="1668" t="s">
        <v>547</v>
      </c>
      <c r="D464" s="1668" t="s">
        <v>548</v>
      </c>
      <c r="E464" s="1670" t="s">
        <v>549</v>
      </c>
    </row>
    <row r="465" spans="2:5" ht="15" thickBot="1" x14ac:dyDescent="0.4">
      <c r="B465" s="1667"/>
      <c r="C465" s="1669"/>
      <c r="D465" s="1669"/>
      <c r="E465" s="1671"/>
    </row>
    <row r="466" spans="2:5" ht="15" thickTop="1" x14ac:dyDescent="0.35">
      <c r="B466" s="1662">
        <v>42554</v>
      </c>
      <c r="C466" s="1201">
        <v>0.25</v>
      </c>
      <c r="D466" s="1202" t="s">
        <v>604</v>
      </c>
      <c r="E466" s="1202" t="s">
        <v>605</v>
      </c>
    </row>
    <row r="467" spans="2:5" x14ac:dyDescent="0.35">
      <c r="B467" s="1663"/>
      <c r="C467" s="1203">
        <v>0.375</v>
      </c>
      <c r="D467" s="1204" t="s">
        <v>606</v>
      </c>
      <c r="E467" s="1204" t="s">
        <v>607</v>
      </c>
    </row>
    <row r="468" spans="2:5" x14ac:dyDescent="0.35">
      <c r="B468" s="1663"/>
      <c r="C468" s="1203">
        <v>0.5</v>
      </c>
      <c r="D468" s="1204" t="s">
        <v>606</v>
      </c>
      <c r="E468" s="1204" t="s">
        <v>608</v>
      </c>
    </row>
    <row r="469" spans="2:5" x14ac:dyDescent="0.35">
      <c r="B469" s="1663"/>
      <c r="C469" s="1203">
        <v>0.625</v>
      </c>
      <c r="D469" s="1204" t="s">
        <v>606</v>
      </c>
      <c r="E469" s="1205" t="s">
        <v>609</v>
      </c>
    </row>
    <row r="470" spans="2:5" ht="15" thickBot="1" x14ac:dyDescent="0.4">
      <c r="B470" s="1673"/>
      <c r="C470" s="1211">
        <v>0.75</v>
      </c>
      <c r="D470" s="1212" t="s">
        <v>606</v>
      </c>
      <c r="E470" s="1207" t="s">
        <v>608</v>
      </c>
    </row>
    <row r="471" spans="2:5" ht="15" thickTop="1" x14ac:dyDescent="0.35">
      <c r="B471" s="1674">
        <v>42585</v>
      </c>
      <c r="C471" s="1213">
        <v>0.25</v>
      </c>
      <c r="D471" s="1205" t="s">
        <v>606</v>
      </c>
      <c r="E471" s="1202" t="s">
        <v>608</v>
      </c>
    </row>
    <row r="472" spans="2:5" x14ac:dyDescent="0.35">
      <c r="B472" s="1663"/>
      <c r="C472" s="1203">
        <v>0.375</v>
      </c>
      <c r="D472" s="1204" t="s">
        <v>606</v>
      </c>
      <c r="E472" s="1205" t="s">
        <v>608</v>
      </c>
    </row>
    <row r="473" spans="2:5" x14ac:dyDescent="0.35">
      <c r="B473" s="1663"/>
      <c r="C473" s="1203">
        <v>0.5</v>
      </c>
      <c r="D473" s="1204" t="s">
        <v>610</v>
      </c>
      <c r="E473" s="1204" t="s">
        <v>605</v>
      </c>
    </row>
    <row r="474" spans="2:5" x14ac:dyDescent="0.35">
      <c r="B474" s="1663"/>
      <c r="C474" s="1203">
        <v>0.625</v>
      </c>
      <c r="D474" s="1204" t="s">
        <v>606</v>
      </c>
      <c r="E474" s="1205" t="s">
        <v>609</v>
      </c>
    </row>
    <row r="475" spans="2:5" ht="15" thickBot="1" x14ac:dyDescent="0.4">
      <c r="B475" s="1673"/>
      <c r="C475" s="1211">
        <v>0.75</v>
      </c>
      <c r="D475" s="1207" t="s">
        <v>606</v>
      </c>
      <c r="E475" s="1207" t="s">
        <v>609</v>
      </c>
    </row>
    <row r="476" spans="2:5" ht="15" thickTop="1" x14ac:dyDescent="0.35">
      <c r="B476" s="1662">
        <v>42616</v>
      </c>
      <c r="C476" s="1201">
        <v>0.25</v>
      </c>
      <c r="D476" s="1208" t="s">
        <v>604</v>
      </c>
      <c r="E476" s="1205" t="s">
        <v>611</v>
      </c>
    </row>
    <row r="477" spans="2:5" x14ac:dyDescent="0.35">
      <c r="B477" s="1663"/>
      <c r="C477" s="1203">
        <v>0.375</v>
      </c>
      <c r="D477" s="1204" t="s">
        <v>606</v>
      </c>
      <c r="E477" s="1204" t="s">
        <v>609</v>
      </c>
    </row>
    <row r="478" spans="2:5" x14ac:dyDescent="0.35">
      <c r="B478" s="1663"/>
      <c r="C478" s="1203">
        <v>0.5</v>
      </c>
      <c r="D478" s="1204" t="s">
        <v>604</v>
      </c>
      <c r="E478" s="1204" t="s">
        <v>611</v>
      </c>
    </row>
    <row r="479" spans="2:5" x14ac:dyDescent="0.35">
      <c r="B479" s="1663"/>
      <c r="C479" s="1203">
        <v>0.625</v>
      </c>
      <c r="D479" s="1204" t="s">
        <v>612</v>
      </c>
      <c r="E479" s="1204" t="s">
        <v>605</v>
      </c>
    </row>
    <row r="480" spans="2:5" ht="15" thickBot="1" x14ac:dyDescent="0.4">
      <c r="B480" s="1673"/>
      <c r="C480" s="1211">
        <v>0.75</v>
      </c>
      <c r="D480" s="1207" t="s">
        <v>606</v>
      </c>
      <c r="E480" s="1207" t="s">
        <v>609</v>
      </c>
    </row>
    <row r="481" spans="2:5" ht="15" thickTop="1" x14ac:dyDescent="0.35">
      <c r="B481" s="1662">
        <v>42646</v>
      </c>
      <c r="C481" s="1201">
        <v>0.25</v>
      </c>
      <c r="D481" s="1208" t="s">
        <v>613</v>
      </c>
      <c r="E481" s="1205" t="s">
        <v>611</v>
      </c>
    </row>
    <row r="482" spans="2:5" x14ac:dyDescent="0.35">
      <c r="B482" s="1663"/>
      <c r="C482" s="1203">
        <v>0.375</v>
      </c>
      <c r="D482" s="1209" t="s">
        <v>606</v>
      </c>
      <c r="E482" s="1204" t="s">
        <v>609</v>
      </c>
    </row>
    <row r="483" spans="2:5" x14ac:dyDescent="0.35">
      <c r="B483" s="1663"/>
      <c r="C483" s="1203">
        <v>0.5</v>
      </c>
      <c r="D483" s="1209" t="s">
        <v>612</v>
      </c>
      <c r="E483" s="1204" t="s">
        <v>605</v>
      </c>
    </row>
    <row r="484" spans="2:5" x14ac:dyDescent="0.35">
      <c r="B484" s="1663"/>
      <c r="C484" s="1203">
        <v>0.625</v>
      </c>
      <c r="D484" s="1204" t="s">
        <v>612</v>
      </c>
      <c r="E484" s="1204" t="s">
        <v>611</v>
      </c>
    </row>
    <row r="485" spans="2:5" ht="15" thickBot="1" x14ac:dyDescent="0.4">
      <c r="B485" s="1673"/>
      <c r="C485" s="1211">
        <v>0.75</v>
      </c>
      <c r="D485" s="1212" t="s">
        <v>604</v>
      </c>
      <c r="E485" s="1207" t="s">
        <v>611</v>
      </c>
    </row>
    <row r="486" spans="2:5" ht="15" thickTop="1" x14ac:dyDescent="0.35">
      <c r="B486" s="1662">
        <v>42677</v>
      </c>
      <c r="C486" s="1201">
        <v>0.25</v>
      </c>
      <c r="D486" s="1208" t="s">
        <v>606</v>
      </c>
      <c r="E486" s="1205" t="s">
        <v>552</v>
      </c>
    </row>
    <row r="487" spans="2:5" x14ac:dyDescent="0.35">
      <c r="B487" s="1663"/>
      <c r="C487" s="1203">
        <v>0.375</v>
      </c>
      <c r="D487" s="1209" t="s">
        <v>604</v>
      </c>
      <c r="E487" s="1205" t="s">
        <v>552</v>
      </c>
    </row>
    <row r="488" spans="2:5" x14ac:dyDescent="0.35">
      <c r="B488" s="1663"/>
      <c r="C488" s="1203">
        <v>0.5</v>
      </c>
      <c r="D488" s="1204" t="s">
        <v>606</v>
      </c>
      <c r="E488" s="1204" t="s">
        <v>609</v>
      </c>
    </row>
    <row r="489" spans="2:5" x14ac:dyDescent="0.35">
      <c r="B489" s="1663"/>
      <c r="C489" s="1203">
        <v>0.625</v>
      </c>
      <c r="D489" s="1204" t="s">
        <v>612</v>
      </c>
      <c r="E489" s="1205" t="s">
        <v>611</v>
      </c>
    </row>
    <row r="490" spans="2:5" ht="15" thickBot="1" x14ac:dyDescent="0.4">
      <c r="B490" s="1673"/>
      <c r="C490" s="1211">
        <v>0.75</v>
      </c>
      <c r="D490" s="1212" t="s">
        <v>258</v>
      </c>
      <c r="E490" s="1212" t="s">
        <v>614</v>
      </c>
    </row>
    <row r="491" spans="2:5" ht="15" thickTop="1" x14ac:dyDescent="0.35">
      <c r="B491" s="1662">
        <v>42707</v>
      </c>
      <c r="C491" s="1201">
        <v>0.25</v>
      </c>
      <c r="D491" s="1202" t="s">
        <v>606</v>
      </c>
      <c r="E491" s="1202" t="s">
        <v>615</v>
      </c>
    </row>
    <row r="492" spans="2:5" x14ac:dyDescent="0.35">
      <c r="B492" s="1663"/>
      <c r="C492" s="1203">
        <v>0.375</v>
      </c>
      <c r="D492" s="76" t="s">
        <v>606</v>
      </c>
      <c r="E492" s="1209" t="s">
        <v>609</v>
      </c>
    </row>
    <row r="493" spans="2:5" x14ac:dyDescent="0.35">
      <c r="B493" s="1663"/>
      <c r="C493" s="1203">
        <v>0.5</v>
      </c>
      <c r="D493" s="1209" t="s">
        <v>606</v>
      </c>
      <c r="E493" s="1204" t="s">
        <v>609</v>
      </c>
    </row>
    <row r="494" spans="2:5" x14ac:dyDescent="0.35">
      <c r="B494" s="1663"/>
      <c r="C494" s="1203">
        <v>0.625</v>
      </c>
      <c r="D494" s="1204" t="s">
        <v>612</v>
      </c>
      <c r="E494" s="1205" t="s">
        <v>611</v>
      </c>
    </row>
    <row r="495" spans="2:5" ht="15" thickBot="1" x14ac:dyDescent="0.4">
      <c r="B495" s="1673"/>
      <c r="C495" s="1211">
        <v>0.75</v>
      </c>
      <c r="D495" s="1207" t="s">
        <v>612</v>
      </c>
      <c r="E495" s="1212" t="s">
        <v>611</v>
      </c>
    </row>
    <row r="496" spans="2:5" ht="15" thickTop="1" x14ac:dyDescent="0.35">
      <c r="B496" s="1662" t="s">
        <v>616</v>
      </c>
      <c r="C496" s="1201">
        <v>0.25</v>
      </c>
      <c r="D496" s="1202" t="s">
        <v>604</v>
      </c>
      <c r="E496" s="1202" t="s">
        <v>609</v>
      </c>
    </row>
    <row r="497" spans="2:5" x14ac:dyDescent="0.35">
      <c r="B497" s="1663"/>
      <c r="C497" s="1203">
        <v>0.375</v>
      </c>
      <c r="D497" s="1204" t="s">
        <v>606</v>
      </c>
      <c r="E497" s="1204" t="s">
        <v>617</v>
      </c>
    </row>
    <row r="498" spans="2:5" x14ac:dyDescent="0.35">
      <c r="B498" s="1663"/>
      <c r="C498" s="1203">
        <v>0.5</v>
      </c>
      <c r="D498" s="1204" t="s">
        <v>606</v>
      </c>
      <c r="E498" s="1204" t="s">
        <v>615</v>
      </c>
    </row>
    <row r="499" spans="2:5" x14ac:dyDescent="0.35">
      <c r="B499" s="1663"/>
      <c r="C499" s="1203">
        <v>0.625</v>
      </c>
      <c r="D499" s="1204" t="s">
        <v>606</v>
      </c>
      <c r="E499" s="76" t="s">
        <v>609</v>
      </c>
    </row>
    <row r="500" spans="2:5" x14ac:dyDescent="0.35">
      <c r="B500" s="1664"/>
      <c r="C500" s="1206">
        <v>0.75</v>
      </c>
      <c r="D500" s="1210" t="s">
        <v>606</v>
      </c>
      <c r="E500" s="1210" t="s">
        <v>615</v>
      </c>
    </row>
    <row r="501" spans="2:5" x14ac:dyDescent="0.35">
      <c r="B501" s="1665" t="s">
        <v>585</v>
      </c>
      <c r="C501" s="1665"/>
      <c r="D501" s="1665"/>
      <c r="E501" s="1665"/>
    </row>
    <row r="502" spans="2:5" x14ac:dyDescent="0.35">
      <c r="B502" s="1672" t="s">
        <v>559</v>
      </c>
      <c r="C502" s="1672"/>
      <c r="D502" s="1672"/>
    </row>
    <row r="503" spans="2:5" x14ac:dyDescent="0.35">
      <c r="B503" s="1672" t="s">
        <v>560</v>
      </c>
      <c r="C503" s="1672"/>
      <c r="D503" s="1672"/>
      <c r="E503" s="320"/>
    </row>
    <row r="504" spans="2:5" x14ac:dyDescent="0.35">
      <c r="B504" s="320"/>
      <c r="C504" s="320"/>
      <c r="D504" s="320"/>
      <c r="E504" s="320"/>
    </row>
    <row r="507" spans="2:5" ht="17" x14ac:dyDescent="0.5">
      <c r="B507" s="1200" t="s">
        <v>546</v>
      </c>
      <c r="C507" s="1200"/>
      <c r="D507" s="1200"/>
      <c r="E507" s="1200"/>
    </row>
    <row r="508" spans="2:5" ht="15" thickBot="1" x14ac:dyDescent="0.4"/>
    <row r="509" spans="2:5" ht="15" thickTop="1" x14ac:dyDescent="0.35">
      <c r="B509" s="1666" t="s">
        <v>1</v>
      </c>
      <c r="C509" s="1668" t="s">
        <v>547</v>
      </c>
      <c r="D509" s="1668" t="s">
        <v>548</v>
      </c>
      <c r="E509" s="1670" t="s">
        <v>549</v>
      </c>
    </row>
    <row r="510" spans="2:5" ht="15" thickBot="1" x14ac:dyDescent="0.4">
      <c r="B510" s="1667"/>
      <c r="C510" s="1669"/>
      <c r="D510" s="1669"/>
      <c r="E510" s="1671"/>
    </row>
    <row r="511" spans="2:5" ht="15" thickTop="1" x14ac:dyDescent="0.35">
      <c r="B511" s="1662" t="s">
        <v>618</v>
      </c>
      <c r="C511" s="1201">
        <v>0.25</v>
      </c>
      <c r="D511" s="1202" t="s">
        <v>604</v>
      </c>
      <c r="E511" s="1202" t="s">
        <v>551</v>
      </c>
    </row>
    <row r="512" spans="2:5" x14ac:dyDescent="0.35">
      <c r="B512" s="1663"/>
      <c r="C512" s="1203">
        <v>0.375</v>
      </c>
      <c r="D512" s="1204" t="s">
        <v>606</v>
      </c>
      <c r="E512" s="1204" t="s">
        <v>615</v>
      </c>
    </row>
    <row r="513" spans="2:5" x14ac:dyDescent="0.35">
      <c r="B513" s="1663"/>
      <c r="C513" s="1203">
        <v>0.5</v>
      </c>
      <c r="D513" s="1204" t="s">
        <v>612</v>
      </c>
      <c r="E513" s="1204" t="s">
        <v>562</v>
      </c>
    </row>
    <row r="514" spans="2:5" x14ac:dyDescent="0.35">
      <c r="B514" s="1663"/>
      <c r="C514" s="1203">
        <v>0.625</v>
      </c>
      <c r="D514" s="1204" t="s">
        <v>612</v>
      </c>
      <c r="E514" s="1205" t="s">
        <v>551</v>
      </c>
    </row>
    <row r="515" spans="2:5" ht="15" thickBot="1" x14ac:dyDescent="0.4">
      <c r="B515" s="1673"/>
      <c r="C515" s="1211">
        <v>0.75</v>
      </c>
      <c r="D515" s="1212" t="s">
        <v>606</v>
      </c>
      <c r="E515" s="1207" t="s">
        <v>615</v>
      </c>
    </row>
    <row r="516" spans="2:5" ht="15" thickTop="1" x14ac:dyDescent="0.35">
      <c r="B516" s="1674" t="s">
        <v>619</v>
      </c>
      <c r="C516" s="1213">
        <v>0.25</v>
      </c>
      <c r="D516" s="1205" t="s">
        <v>606</v>
      </c>
      <c r="E516" s="1202" t="s">
        <v>552</v>
      </c>
    </row>
    <row r="517" spans="2:5" x14ac:dyDescent="0.35">
      <c r="B517" s="1663"/>
      <c r="C517" s="1203">
        <v>0.375</v>
      </c>
      <c r="D517" s="1204" t="s">
        <v>606</v>
      </c>
      <c r="E517" s="1205" t="s">
        <v>615</v>
      </c>
    </row>
    <row r="518" spans="2:5" x14ac:dyDescent="0.35">
      <c r="B518" s="1663"/>
      <c r="C518" s="1203">
        <v>0.5</v>
      </c>
      <c r="D518" s="1204" t="s">
        <v>606</v>
      </c>
      <c r="E518" s="1204" t="s">
        <v>551</v>
      </c>
    </row>
    <row r="519" spans="2:5" x14ac:dyDescent="0.35">
      <c r="B519" s="1663"/>
      <c r="C519" s="1203">
        <v>0.625</v>
      </c>
      <c r="D519" s="1204" t="s">
        <v>612</v>
      </c>
      <c r="E519" s="1205" t="s">
        <v>551</v>
      </c>
    </row>
    <row r="520" spans="2:5" ht="15" thickBot="1" x14ac:dyDescent="0.4">
      <c r="B520" s="1673"/>
      <c r="C520" s="1211">
        <v>0.75</v>
      </c>
      <c r="D520" s="1207" t="s">
        <v>612</v>
      </c>
      <c r="E520" s="1207" t="s">
        <v>552</v>
      </c>
    </row>
    <row r="521" spans="2:5" ht="15" thickTop="1" x14ac:dyDescent="0.35">
      <c r="B521" s="1662" t="s">
        <v>620</v>
      </c>
      <c r="C521" s="1201">
        <v>0.25</v>
      </c>
      <c r="D521" s="1208" t="s">
        <v>604</v>
      </c>
      <c r="E521" s="1205" t="s">
        <v>561</v>
      </c>
    </row>
    <row r="522" spans="2:5" x14ac:dyDescent="0.35">
      <c r="B522" s="1663"/>
      <c r="C522" s="1203">
        <v>0.375</v>
      </c>
      <c r="D522" s="1204" t="s">
        <v>606</v>
      </c>
      <c r="E522" s="1204" t="s">
        <v>551</v>
      </c>
    </row>
    <row r="523" spans="2:5" x14ac:dyDescent="0.35">
      <c r="B523" s="1663"/>
      <c r="C523" s="1203">
        <v>0.5</v>
      </c>
      <c r="D523" s="1204" t="s">
        <v>612</v>
      </c>
      <c r="E523" s="1204" t="s">
        <v>552</v>
      </c>
    </row>
    <row r="524" spans="2:5" x14ac:dyDescent="0.35">
      <c r="B524" s="1663"/>
      <c r="C524" s="1203">
        <v>0.625</v>
      </c>
      <c r="D524" s="1204" t="s">
        <v>612</v>
      </c>
      <c r="E524" s="1204" t="s">
        <v>562</v>
      </c>
    </row>
    <row r="525" spans="2:5" ht="15" thickBot="1" x14ac:dyDescent="0.4">
      <c r="B525" s="1673"/>
      <c r="C525" s="1211">
        <v>0.75</v>
      </c>
      <c r="D525" s="1207" t="s">
        <v>606</v>
      </c>
      <c r="E525" s="1207" t="s">
        <v>552</v>
      </c>
    </row>
    <row r="526" spans="2:5" ht="15" thickTop="1" x14ac:dyDescent="0.35">
      <c r="B526" s="1662" t="s">
        <v>621</v>
      </c>
      <c r="C526" s="1201">
        <v>0.25</v>
      </c>
      <c r="D526" s="1208" t="s">
        <v>604</v>
      </c>
      <c r="E526" s="1205" t="s">
        <v>551</v>
      </c>
    </row>
    <row r="527" spans="2:5" x14ac:dyDescent="0.35">
      <c r="B527" s="1663"/>
      <c r="C527" s="1203">
        <v>0.375</v>
      </c>
      <c r="D527" s="1209" t="s">
        <v>604</v>
      </c>
      <c r="E527" s="1204" t="s">
        <v>562</v>
      </c>
    </row>
    <row r="528" spans="2:5" x14ac:dyDescent="0.35">
      <c r="B528" s="1663"/>
      <c r="C528" s="1203">
        <v>0.5</v>
      </c>
      <c r="D528" s="1209" t="s">
        <v>606</v>
      </c>
      <c r="E528" s="1204" t="s">
        <v>551</v>
      </c>
    </row>
    <row r="529" spans="2:5" x14ac:dyDescent="0.35">
      <c r="B529" s="1663"/>
      <c r="C529" s="1203">
        <v>0.625</v>
      </c>
      <c r="D529" s="1204" t="s">
        <v>606</v>
      </c>
      <c r="E529" s="1204" t="s">
        <v>551</v>
      </c>
    </row>
    <row r="530" spans="2:5" ht="15" thickBot="1" x14ac:dyDescent="0.4">
      <c r="B530" s="1673"/>
      <c r="C530" s="1211">
        <v>0.75</v>
      </c>
      <c r="D530" s="1212" t="s">
        <v>604</v>
      </c>
      <c r="E530" s="1207" t="s">
        <v>552</v>
      </c>
    </row>
    <row r="531" spans="2:5" ht="15" thickTop="1" x14ac:dyDescent="0.35">
      <c r="B531" s="1662" t="s">
        <v>622</v>
      </c>
      <c r="C531" s="1201">
        <v>0.25</v>
      </c>
      <c r="D531" s="1208" t="s">
        <v>604</v>
      </c>
      <c r="E531" s="1205" t="s">
        <v>561</v>
      </c>
    </row>
    <row r="532" spans="2:5" x14ac:dyDescent="0.35">
      <c r="B532" s="1663"/>
      <c r="C532" s="1203">
        <v>0.375</v>
      </c>
      <c r="D532" s="1209" t="s">
        <v>604</v>
      </c>
      <c r="E532" s="1205" t="s">
        <v>561</v>
      </c>
    </row>
    <row r="533" spans="2:5" x14ac:dyDescent="0.35">
      <c r="B533" s="1663"/>
      <c r="C533" s="1203">
        <v>0.5</v>
      </c>
      <c r="D533" s="1204" t="s">
        <v>606</v>
      </c>
      <c r="E533" s="1204" t="s">
        <v>551</v>
      </c>
    </row>
    <row r="534" spans="2:5" x14ac:dyDescent="0.35">
      <c r="B534" s="1663"/>
      <c r="C534" s="1203">
        <v>0.625</v>
      </c>
      <c r="D534" s="1204" t="s">
        <v>606</v>
      </c>
      <c r="E534" s="1205" t="s">
        <v>551</v>
      </c>
    </row>
    <row r="535" spans="2:5" ht="15" thickBot="1" x14ac:dyDescent="0.4">
      <c r="B535" s="1673"/>
      <c r="C535" s="1211">
        <v>0.75</v>
      </c>
      <c r="D535" s="1212" t="s">
        <v>606</v>
      </c>
      <c r="E535" s="1212" t="s">
        <v>552</v>
      </c>
    </row>
    <row r="536" spans="2:5" ht="15" thickTop="1" x14ac:dyDescent="0.35">
      <c r="B536" s="1662" t="s">
        <v>623</v>
      </c>
      <c r="C536" s="1201">
        <v>0.25</v>
      </c>
      <c r="D536" s="1202" t="s">
        <v>604</v>
      </c>
      <c r="E536" s="1202" t="s">
        <v>562</v>
      </c>
    </row>
    <row r="537" spans="2:5" x14ac:dyDescent="0.35">
      <c r="B537" s="1663"/>
      <c r="C537" s="1203">
        <v>0.375</v>
      </c>
      <c r="D537" s="76" t="s">
        <v>604</v>
      </c>
      <c r="E537" s="1209" t="s">
        <v>551</v>
      </c>
    </row>
    <row r="538" spans="2:5" x14ac:dyDescent="0.35">
      <c r="B538" s="1663"/>
      <c r="C538" s="1203">
        <v>0.5</v>
      </c>
      <c r="D538" s="1209" t="s">
        <v>604</v>
      </c>
      <c r="E538" s="1204" t="s">
        <v>551</v>
      </c>
    </row>
    <row r="539" spans="2:5" x14ac:dyDescent="0.35">
      <c r="B539" s="1663"/>
      <c r="C539" s="1203">
        <v>0.625</v>
      </c>
      <c r="D539" s="1204" t="s">
        <v>612</v>
      </c>
      <c r="E539" s="1205" t="s">
        <v>551</v>
      </c>
    </row>
    <row r="540" spans="2:5" ht="15" thickBot="1" x14ac:dyDescent="0.4">
      <c r="B540" s="1673"/>
      <c r="C540" s="1211">
        <v>0.75</v>
      </c>
      <c r="D540" s="1207" t="s">
        <v>606</v>
      </c>
      <c r="E540" s="1212" t="s">
        <v>552</v>
      </c>
    </row>
    <row r="541" spans="2:5" ht="15" thickTop="1" x14ac:dyDescent="0.35">
      <c r="B541" s="1662" t="s">
        <v>624</v>
      </c>
      <c r="C541" s="1201">
        <v>0.25</v>
      </c>
      <c r="D541" s="1202" t="s">
        <v>606</v>
      </c>
      <c r="E541" s="1202" t="s">
        <v>552</v>
      </c>
    </row>
    <row r="542" spans="2:5" x14ac:dyDescent="0.35">
      <c r="B542" s="1663"/>
      <c r="C542" s="1203">
        <v>0.375</v>
      </c>
      <c r="D542" s="1204" t="s">
        <v>604</v>
      </c>
      <c r="E542" s="1204" t="s">
        <v>551</v>
      </c>
    </row>
    <row r="543" spans="2:5" x14ac:dyDescent="0.35">
      <c r="B543" s="1663"/>
      <c r="C543" s="1203">
        <v>0.5</v>
      </c>
      <c r="D543" s="1204" t="s">
        <v>606</v>
      </c>
      <c r="E543" s="1204" t="s">
        <v>551</v>
      </c>
    </row>
    <row r="544" spans="2:5" x14ac:dyDescent="0.35">
      <c r="B544" s="1663"/>
      <c r="C544" s="1203">
        <v>0.625</v>
      </c>
      <c r="D544" s="1204" t="s">
        <v>606</v>
      </c>
      <c r="E544" s="76" t="s">
        <v>552</v>
      </c>
    </row>
    <row r="545" spans="2:5" x14ac:dyDescent="0.35">
      <c r="B545" s="1664"/>
      <c r="C545" s="1206">
        <v>0.75</v>
      </c>
      <c r="D545" s="1210" t="s">
        <v>606</v>
      </c>
      <c r="E545" s="1210" t="s">
        <v>552</v>
      </c>
    </row>
    <row r="546" spans="2:5" x14ac:dyDescent="0.35">
      <c r="B546" s="1665" t="s">
        <v>585</v>
      </c>
      <c r="C546" s="1665"/>
      <c r="D546" s="1665"/>
      <c r="E546" s="1665"/>
    </row>
    <row r="547" spans="2:5" x14ac:dyDescent="0.35">
      <c r="B547" s="1672" t="s">
        <v>559</v>
      </c>
      <c r="C547" s="1672"/>
      <c r="D547" s="1672"/>
    </row>
    <row r="548" spans="2:5" x14ac:dyDescent="0.35">
      <c r="B548" s="1672" t="s">
        <v>560</v>
      </c>
      <c r="C548" s="1672"/>
      <c r="D548" s="1672"/>
      <c r="E548" s="320"/>
    </row>
    <row r="549" spans="2:5" x14ac:dyDescent="0.35">
      <c r="B549" s="320"/>
      <c r="C549" s="320"/>
      <c r="D549" s="320"/>
      <c r="E549" s="320"/>
    </row>
    <row r="552" spans="2:5" ht="17" x14ac:dyDescent="0.5">
      <c r="B552" s="1200" t="s">
        <v>546</v>
      </c>
      <c r="C552" s="1200"/>
      <c r="D552" s="1200"/>
      <c r="E552" s="1200"/>
    </row>
    <row r="553" spans="2:5" ht="15" thickBot="1" x14ac:dyDescent="0.4"/>
    <row r="554" spans="2:5" ht="15" thickTop="1" x14ac:dyDescent="0.35">
      <c r="B554" s="1666" t="s">
        <v>1</v>
      </c>
      <c r="C554" s="1668" t="s">
        <v>547</v>
      </c>
      <c r="D554" s="1668" t="s">
        <v>548</v>
      </c>
      <c r="E554" s="1670" t="s">
        <v>549</v>
      </c>
    </row>
    <row r="555" spans="2:5" ht="15" thickBot="1" x14ac:dyDescent="0.4">
      <c r="B555" s="1667"/>
      <c r="C555" s="1669"/>
      <c r="D555" s="1669"/>
      <c r="E555" s="1671"/>
    </row>
    <row r="556" spans="2:5" ht="15.5" thickTop="1" thickBot="1" x14ac:dyDescent="0.4">
      <c r="B556" s="1662" t="s">
        <v>625</v>
      </c>
      <c r="C556" s="1201">
        <v>0.25</v>
      </c>
      <c r="D556" s="1204" t="s">
        <v>261</v>
      </c>
      <c r="E556" s="1207" t="s">
        <v>626</v>
      </c>
    </row>
    <row r="557" spans="2:5" ht="15" thickTop="1" x14ac:dyDescent="0.35">
      <c r="B557" s="1663"/>
      <c r="C557" s="1203">
        <v>0.375</v>
      </c>
      <c r="D557" s="1204" t="s">
        <v>261</v>
      </c>
      <c r="E557" s="1204" t="s">
        <v>626</v>
      </c>
    </row>
    <row r="558" spans="2:5" x14ac:dyDescent="0.35">
      <c r="B558" s="1663"/>
      <c r="C558" s="1203">
        <v>0.5</v>
      </c>
      <c r="D558" s="1204" t="s">
        <v>262</v>
      </c>
      <c r="E558" s="1204" t="s">
        <v>561</v>
      </c>
    </row>
    <row r="559" spans="2:5" x14ac:dyDescent="0.35">
      <c r="B559" s="1663"/>
      <c r="C559" s="1203">
        <v>0.625</v>
      </c>
      <c r="D559" s="1204" t="s">
        <v>261</v>
      </c>
      <c r="E559" s="1205" t="s">
        <v>562</v>
      </c>
    </row>
    <row r="560" spans="2:5" ht="15" thickBot="1" x14ac:dyDescent="0.4">
      <c r="B560" s="1673"/>
      <c r="C560" s="1211">
        <v>0.75</v>
      </c>
      <c r="D560" s="1204" t="s">
        <v>261</v>
      </c>
      <c r="E560" s="1207" t="s">
        <v>626</v>
      </c>
    </row>
    <row r="561" spans="2:5" ht="15.5" thickTop="1" thickBot="1" x14ac:dyDescent="0.4">
      <c r="B561" s="1674" t="s">
        <v>627</v>
      </c>
      <c r="C561" s="1213">
        <v>0.25</v>
      </c>
      <c r="D561" s="1202" t="s">
        <v>557</v>
      </c>
      <c r="E561" s="1202" t="s">
        <v>626</v>
      </c>
    </row>
    <row r="562" spans="2:5" ht="15" thickTop="1" x14ac:dyDescent="0.35">
      <c r="B562" s="1663"/>
      <c r="C562" s="1203">
        <v>0.375</v>
      </c>
      <c r="D562" s="1202" t="s">
        <v>557</v>
      </c>
      <c r="E562" s="1205" t="s">
        <v>551</v>
      </c>
    </row>
    <row r="563" spans="2:5" x14ac:dyDescent="0.35">
      <c r="B563" s="1663"/>
      <c r="C563" s="1203">
        <v>0.5</v>
      </c>
      <c r="D563" s="1204" t="s">
        <v>261</v>
      </c>
      <c r="E563" s="1204" t="s">
        <v>626</v>
      </c>
    </row>
    <row r="564" spans="2:5" x14ac:dyDescent="0.35">
      <c r="B564" s="1663"/>
      <c r="C564" s="1203">
        <v>0.625</v>
      </c>
      <c r="D564" s="1204" t="s">
        <v>261</v>
      </c>
      <c r="E564" s="1205" t="s">
        <v>551</v>
      </c>
    </row>
    <row r="565" spans="2:5" ht="15" thickBot="1" x14ac:dyDescent="0.4">
      <c r="B565" s="1673"/>
      <c r="C565" s="1211">
        <v>0.75</v>
      </c>
      <c r="D565" s="1204" t="s">
        <v>261</v>
      </c>
      <c r="E565" s="1207" t="s">
        <v>626</v>
      </c>
    </row>
    <row r="566" spans="2:5" ht="15" thickTop="1" x14ac:dyDescent="0.35">
      <c r="B566" s="1662" t="s">
        <v>628</v>
      </c>
      <c r="C566" s="1201">
        <v>0.25</v>
      </c>
      <c r="D566" s="1204" t="s">
        <v>261</v>
      </c>
      <c r="E566" s="1205" t="s">
        <v>626</v>
      </c>
    </row>
    <row r="567" spans="2:5" x14ac:dyDescent="0.35">
      <c r="B567" s="1663"/>
      <c r="C567" s="1203">
        <v>0.375</v>
      </c>
      <c r="D567" s="1204" t="s">
        <v>261</v>
      </c>
      <c r="E567" s="1204" t="s">
        <v>626</v>
      </c>
    </row>
    <row r="568" spans="2:5" x14ac:dyDescent="0.35">
      <c r="B568" s="1663"/>
      <c r="C568" s="1203">
        <v>0.5</v>
      </c>
      <c r="D568" s="1204" t="s">
        <v>261</v>
      </c>
      <c r="E568" s="1204" t="s">
        <v>626</v>
      </c>
    </row>
    <row r="569" spans="2:5" x14ac:dyDescent="0.35">
      <c r="B569" s="1663"/>
      <c r="C569" s="1203">
        <v>0.625</v>
      </c>
      <c r="D569" s="1204" t="s">
        <v>564</v>
      </c>
      <c r="E569" s="1204" t="s">
        <v>551</v>
      </c>
    </row>
    <row r="570" spans="2:5" ht="15" thickBot="1" x14ac:dyDescent="0.4">
      <c r="B570" s="1673"/>
      <c r="C570" s="1211">
        <v>0.75</v>
      </c>
      <c r="D570" s="1204" t="s">
        <v>261</v>
      </c>
      <c r="E570" s="1207" t="s">
        <v>626</v>
      </c>
    </row>
    <row r="571" spans="2:5" ht="15" thickTop="1" x14ac:dyDescent="0.35">
      <c r="B571" s="1662" t="s">
        <v>629</v>
      </c>
      <c r="C571" s="1201">
        <v>0.25</v>
      </c>
      <c r="D571" s="1204" t="s">
        <v>261</v>
      </c>
      <c r="E571" s="1205" t="s">
        <v>562</v>
      </c>
    </row>
    <row r="572" spans="2:5" x14ac:dyDescent="0.35">
      <c r="B572" s="1663"/>
      <c r="C572" s="1203">
        <v>0.375</v>
      </c>
      <c r="D572" s="1204" t="s">
        <v>261</v>
      </c>
      <c r="E572" s="1204" t="s">
        <v>626</v>
      </c>
    </row>
    <row r="573" spans="2:5" x14ac:dyDescent="0.35">
      <c r="B573" s="1663"/>
      <c r="C573" s="1203">
        <v>0.5</v>
      </c>
      <c r="D573" s="1204" t="s">
        <v>261</v>
      </c>
      <c r="E573" s="1204" t="s">
        <v>551</v>
      </c>
    </row>
    <row r="574" spans="2:5" x14ac:dyDescent="0.35">
      <c r="B574" s="1663"/>
      <c r="C574" s="1203">
        <v>0.625</v>
      </c>
      <c r="D574" s="1204" t="s">
        <v>564</v>
      </c>
      <c r="E574" s="1204" t="s">
        <v>626</v>
      </c>
    </row>
    <row r="575" spans="2:5" ht="15" thickBot="1" x14ac:dyDescent="0.4">
      <c r="B575" s="1673"/>
      <c r="C575" s="1211">
        <v>0.75</v>
      </c>
      <c r="D575" s="1204" t="s">
        <v>261</v>
      </c>
      <c r="E575" s="1207" t="s">
        <v>626</v>
      </c>
    </row>
    <row r="576" spans="2:5" ht="15" thickTop="1" x14ac:dyDescent="0.35">
      <c r="B576" s="1662" t="s">
        <v>630</v>
      </c>
      <c r="C576" s="1201">
        <v>0.25</v>
      </c>
      <c r="D576" s="1204" t="s">
        <v>261</v>
      </c>
      <c r="E576" s="1205" t="s">
        <v>631</v>
      </c>
    </row>
    <row r="577" spans="2:5" ht="15" thickBot="1" x14ac:dyDescent="0.4">
      <c r="B577" s="1663"/>
      <c r="C577" s="1203">
        <v>0.375</v>
      </c>
      <c r="D577" s="1204" t="s">
        <v>261</v>
      </c>
      <c r="E577" s="1205" t="s">
        <v>631</v>
      </c>
    </row>
    <row r="578" spans="2:5" ht="15" thickTop="1" x14ac:dyDescent="0.35">
      <c r="B578" s="1663"/>
      <c r="C578" s="1203">
        <v>0.5</v>
      </c>
      <c r="D578" s="1202" t="s">
        <v>557</v>
      </c>
      <c r="E578" s="1204" t="s">
        <v>626</v>
      </c>
    </row>
    <row r="579" spans="2:5" ht="15" thickBot="1" x14ac:dyDescent="0.4">
      <c r="B579" s="1663"/>
      <c r="C579" s="1203">
        <v>0.625</v>
      </c>
      <c r="D579" s="1204" t="s">
        <v>261</v>
      </c>
      <c r="E579" s="1205" t="s">
        <v>626</v>
      </c>
    </row>
    <row r="580" spans="2:5" ht="15.5" thickTop="1" thickBot="1" x14ac:dyDescent="0.4">
      <c r="B580" s="1673"/>
      <c r="C580" s="1211">
        <v>0.75</v>
      </c>
      <c r="D580" s="1202" t="s">
        <v>557</v>
      </c>
      <c r="E580" s="1212" t="s">
        <v>551</v>
      </c>
    </row>
    <row r="581" spans="2:5" ht="15" thickTop="1" x14ac:dyDescent="0.35">
      <c r="B581" s="1662" t="s">
        <v>632</v>
      </c>
      <c r="C581" s="1201">
        <v>0.25</v>
      </c>
      <c r="D581" s="1204" t="s">
        <v>261</v>
      </c>
      <c r="E581" s="1202" t="s">
        <v>631</v>
      </c>
    </row>
    <row r="582" spans="2:5" x14ac:dyDescent="0.35">
      <c r="B582" s="1663"/>
      <c r="C582" s="1203">
        <v>0.375</v>
      </c>
      <c r="D582" s="1204" t="s">
        <v>261</v>
      </c>
      <c r="E582" s="1209" t="s">
        <v>626</v>
      </c>
    </row>
    <row r="583" spans="2:5" x14ac:dyDescent="0.35">
      <c r="B583" s="1663"/>
      <c r="C583" s="1203">
        <v>0.5</v>
      </c>
      <c r="D583" s="1204" t="s">
        <v>261</v>
      </c>
      <c r="E583" s="1204" t="s">
        <v>631</v>
      </c>
    </row>
    <row r="584" spans="2:5" x14ac:dyDescent="0.35">
      <c r="B584" s="1663"/>
      <c r="C584" s="1203">
        <v>0.625</v>
      </c>
      <c r="D584" s="1204" t="s">
        <v>564</v>
      </c>
      <c r="E584" s="1205" t="s">
        <v>626</v>
      </c>
    </row>
    <row r="585" spans="2:5" ht="15" thickBot="1" x14ac:dyDescent="0.4">
      <c r="B585" s="1673"/>
      <c r="C585" s="1211">
        <v>0.75</v>
      </c>
      <c r="D585" s="1204" t="s">
        <v>564</v>
      </c>
      <c r="E585" s="1212" t="s">
        <v>551</v>
      </c>
    </row>
    <row r="586" spans="2:5" ht="15" thickTop="1" x14ac:dyDescent="0.35">
      <c r="B586" s="1662" t="s">
        <v>633</v>
      </c>
      <c r="C586" s="1201">
        <v>0.25</v>
      </c>
      <c r="D586" s="1204" t="s">
        <v>261</v>
      </c>
      <c r="E586" s="1202" t="s">
        <v>631</v>
      </c>
    </row>
    <row r="587" spans="2:5" x14ac:dyDescent="0.35">
      <c r="B587" s="1663"/>
      <c r="C587" s="1203">
        <v>0.375</v>
      </c>
      <c r="D587" s="1204" t="s">
        <v>261</v>
      </c>
      <c r="E587" s="1204" t="s">
        <v>631</v>
      </c>
    </row>
    <row r="588" spans="2:5" ht="15" thickBot="1" x14ac:dyDescent="0.4">
      <c r="B588" s="1663"/>
      <c r="C588" s="1203">
        <v>0.5</v>
      </c>
      <c r="D588" s="1204" t="s">
        <v>261</v>
      </c>
      <c r="E588" s="1204" t="s">
        <v>626</v>
      </c>
    </row>
    <row r="589" spans="2:5" ht="15" thickTop="1" x14ac:dyDescent="0.35">
      <c r="B589" s="1663"/>
      <c r="C589" s="1203">
        <v>0.625</v>
      </c>
      <c r="D589" s="1202" t="s">
        <v>557</v>
      </c>
      <c r="E589" s="76" t="s">
        <v>626</v>
      </c>
    </row>
    <row r="590" spans="2:5" x14ac:dyDescent="0.35">
      <c r="B590" s="1664"/>
      <c r="C590" s="1206">
        <v>0.75</v>
      </c>
      <c r="D590" s="1204" t="s">
        <v>564</v>
      </c>
      <c r="E590" s="1210" t="s">
        <v>626</v>
      </c>
    </row>
    <row r="591" spans="2:5" x14ac:dyDescent="0.35">
      <c r="B591" s="1665" t="s">
        <v>585</v>
      </c>
      <c r="C591" s="1665"/>
      <c r="D591" s="1665"/>
      <c r="E591" s="1665"/>
    </row>
    <row r="592" spans="2:5" x14ac:dyDescent="0.35">
      <c r="B592" s="1672" t="s">
        <v>559</v>
      </c>
      <c r="C592" s="1672"/>
      <c r="D592" s="1672"/>
    </row>
    <row r="593" spans="2:5" x14ac:dyDescent="0.35">
      <c r="B593" s="1672" t="s">
        <v>560</v>
      </c>
      <c r="C593" s="1672"/>
      <c r="D593" s="1672"/>
      <c r="E593" s="320"/>
    </row>
    <row r="594" spans="2:5" x14ac:dyDescent="0.35">
      <c r="B594" s="320"/>
      <c r="C594" s="320"/>
      <c r="D594" s="320"/>
      <c r="E594" s="320"/>
    </row>
    <row r="598" spans="2:5" ht="17" x14ac:dyDescent="0.5">
      <c r="B598" s="1200" t="s">
        <v>546</v>
      </c>
      <c r="C598" s="1200"/>
      <c r="D598" s="1200"/>
      <c r="E598" s="1200"/>
    </row>
    <row r="599" spans="2:5" ht="15" thickBot="1" x14ac:dyDescent="0.4"/>
    <row r="600" spans="2:5" ht="15" thickTop="1" x14ac:dyDescent="0.35">
      <c r="B600" s="1666" t="s">
        <v>1</v>
      </c>
      <c r="C600" s="1668" t="s">
        <v>547</v>
      </c>
      <c r="D600" s="1668" t="s">
        <v>548</v>
      </c>
      <c r="E600" s="1670" t="s">
        <v>549</v>
      </c>
    </row>
    <row r="601" spans="2:5" ht="15" thickBot="1" x14ac:dyDescent="0.4">
      <c r="B601" s="1667"/>
      <c r="C601" s="1669"/>
      <c r="D601" s="1669"/>
      <c r="E601" s="1671"/>
    </row>
    <row r="602" spans="2:5" ht="15.5" thickTop="1" thickBot="1" x14ac:dyDescent="0.4">
      <c r="B602" s="1662" t="s">
        <v>634</v>
      </c>
      <c r="C602" s="1201">
        <v>0.25</v>
      </c>
      <c r="D602" s="1204" t="s">
        <v>261</v>
      </c>
      <c r="E602" s="1207" t="s">
        <v>554</v>
      </c>
    </row>
    <row r="603" spans="2:5" ht="15" thickTop="1" x14ac:dyDescent="0.35">
      <c r="B603" s="1663"/>
      <c r="C603" s="1203">
        <v>0.375</v>
      </c>
      <c r="D603" s="1204" t="s">
        <v>261</v>
      </c>
      <c r="E603" s="1210" t="s">
        <v>552</v>
      </c>
    </row>
    <row r="604" spans="2:5" ht="15" thickBot="1" x14ac:dyDescent="0.4">
      <c r="B604" s="1663"/>
      <c r="C604" s="1203">
        <v>0.5</v>
      </c>
      <c r="D604" s="1204" t="s">
        <v>261</v>
      </c>
      <c r="E604" s="1207" t="s">
        <v>554</v>
      </c>
    </row>
    <row r="605" spans="2:5" ht="15" thickTop="1" x14ac:dyDescent="0.35">
      <c r="B605" s="1663"/>
      <c r="C605" s="1203">
        <v>0.625</v>
      </c>
      <c r="D605" s="1204" t="s">
        <v>564</v>
      </c>
      <c r="E605" s="1210" t="s">
        <v>552</v>
      </c>
    </row>
    <row r="606" spans="2:5" ht="15" thickBot="1" x14ac:dyDescent="0.4">
      <c r="B606" s="1673"/>
      <c r="C606" s="1211">
        <v>0.75</v>
      </c>
      <c r="D606" s="1212" t="s">
        <v>564</v>
      </c>
      <c r="E606" s="1207" t="s">
        <v>551</v>
      </c>
    </row>
    <row r="607" spans="2:5" ht="15.5" thickTop="1" thickBot="1" x14ac:dyDescent="0.4">
      <c r="B607" s="1674" t="s">
        <v>635</v>
      </c>
      <c r="C607" s="1213">
        <v>0.25</v>
      </c>
      <c r="D607" s="1204" t="s">
        <v>261</v>
      </c>
      <c r="E607" s="1207" t="s">
        <v>554</v>
      </c>
    </row>
    <row r="608" spans="2:5" ht="15.5" thickTop="1" thickBot="1" x14ac:dyDescent="0.4">
      <c r="B608" s="1663"/>
      <c r="C608" s="1203">
        <v>0.375</v>
      </c>
      <c r="D608" s="1204" t="s">
        <v>261</v>
      </c>
      <c r="E608" s="1207" t="s">
        <v>554</v>
      </c>
    </row>
    <row r="609" spans="2:5" ht="15" thickTop="1" x14ac:dyDescent="0.35">
      <c r="B609" s="1663"/>
      <c r="C609" s="1203">
        <v>0.5</v>
      </c>
      <c r="D609" s="1204" t="s">
        <v>261</v>
      </c>
      <c r="E609" s="1210" t="s">
        <v>552</v>
      </c>
    </row>
    <row r="610" spans="2:5" x14ac:dyDescent="0.35">
      <c r="B610" s="1663"/>
      <c r="C610" s="1203">
        <v>0.625</v>
      </c>
      <c r="D610" s="1204" t="s">
        <v>557</v>
      </c>
      <c r="E610" s="1210" t="s">
        <v>552</v>
      </c>
    </row>
    <row r="611" spans="2:5" ht="15" thickBot="1" x14ac:dyDescent="0.4">
      <c r="B611" s="1673"/>
      <c r="C611" s="1211">
        <v>0.75</v>
      </c>
      <c r="D611" s="1207" t="s">
        <v>564</v>
      </c>
      <c r="E611" s="1210" t="s">
        <v>552</v>
      </c>
    </row>
    <row r="612" spans="2:5" ht="15.5" thickTop="1" thickBot="1" x14ac:dyDescent="0.4">
      <c r="B612" s="1662" t="s">
        <v>636</v>
      </c>
      <c r="C612" s="1201">
        <v>0.25</v>
      </c>
      <c r="D612" s="1204" t="s">
        <v>261</v>
      </c>
      <c r="E612" s="1207" t="s">
        <v>554</v>
      </c>
    </row>
    <row r="613" spans="2:5" ht="15" thickTop="1" x14ac:dyDescent="0.35">
      <c r="B613" s="1663"/>
      <c r="C613" s="1203">
        <v>0.375</v>
      </c>
      <c r="D613" s="1204" t="s">
        <v>261</v>
      </c>
      <c r="E613" s="1210" t="s">
        <v>552</v>
      </c>
    </row>
    <row r="614" spans="2:5" ht="15" thickBot="1" x14ac:dyDescent="0.4">
      <c r="B614" s="1663"/>
      <c r="C614" s="1203">
        <v>0.5</v>
      </c>
      <c r="D614" s="1204" t="s">
        <v>564</v>
      </c>
      <c r="E614" s="1207" t="s">
        <v>551</v>
      </c>
    </row>
    <row r="615" spans="2:5" ht="15.5" thickTop="1" thickBot="1" x14ac:dyDescent="0.4">
      <c r="B615" s="1663"/>
      <c r="C615" s="1203">
        <v>0.625</v>
      </c>
      <c r="D615" s="1204" t="s">
        <v>261</v>
      </c>
      <c r="E615" s="1207" t="s">
        <v>554</v>
      </c>
    </row>
    <row r="616" spans="2:5" ht="15.5" thickTop="1" thickBot="1" x14ac:dyDescent="0.4">
      <c r="B616" s="1673"/>
      <c r="C616" s="1211">
        <v>0.75</v>
      </c>
      <c r="D616" s="1204" t="s">
        <v>261</v>
      </c>
      <c r="E616" s="1210" t="s">
        <v>552</v>
      </c>
    </row>
    <row r="617" spans="2:5" ht="15.5" thickTop="1" thickBot="1" x14ac:dyDescent="0.4">
      <c r="B617" s="1662" t="s">
        <v>637</v>
      </c>
      <c r="C617" s="1201">
        <v>0.25</v>
      </c>
      <c r="D617" s="1204" t="s">
        <v>261</v>
      </c>
      <c r="E617" s="1207" t="s">
        <v>554</v>
      </c>
    </row>
    <row r="618" spans="2:5" ht="15.5" thickTop="1" thickBot="1" x14ac:dyDescent="0.4">
      <c r="B618" s="1663"/>
      <c r="C618" s="1203">
        <v>0.375</v>
      </c>
      <c r="D618" s="1204" t="s">
        <v>261</v>
      </c>
      <c r="E618" s="1207" t="s">
        <v>554</v>
      </c>
    </row>
    <row r="619" spans="2:5" ht="15.5" thickTop="1" thickBot="1" x14ac:dyDescent="0.4">
      <c r="B619" s="1663"/>
      <c r="C619" s="1203">
        <v>0.5</v>
      </c>
      <c r="D619" s="1209" t="s">
        <v>564</v>
      </c>
      <c r="E619" s="1207" t="s">
        <v>551</v>
      </c>
    </row>
    <row r="620" spans="2:5" ht="15.5" thickTop="1" thickBot="1" x14ac:dyDescent="0.4">
      <c r="B620" s="1663"/>
      <c r="C620" s="1203">
        <v>0.625</v>
      </c>
      <c r="D620" s="1204" t="s">
        <v>564</v>
      </c>
      <c r="E620" s="1207" t="s">
        <v>562</v>
      </c>
    </row>
    <row r="621" spans="2:5" ht="15.5" thickTop="1" thickBot="1" x14ac:dyDescent="0.4">
      <c r="B621" s="1673"/>
      <c r="C621" s="1211">
        <v>0.75</v>
      </c>
      <c r="D621" s="1204" t="s">
        <v>261</v>
      </c>
      <c r="E621" s="1210" t="s">
        <v>552</v>
      </c>
    </row>
    <row r="622" spans="2:5" ht="15" thickTop="1" x14ac:dyDescent="0.35">
      <c r="B622" s="1662">
        <v>42373</v>
      </c>
      <c r="C622" s="1201">
        <v>0.25</v>
      </c>
      <c r="D622" s="1204" t="s">
        <v>261</v>
      </c>
      <c r="E622" s="1205" t="s">
        <v>563</v>
      </c>
    </row>
    <row r="623" spans="2:5" x14ac:dyDescent="0.35">
      <c r="B623" s="1663"/>
      <c r="C623" s="1203">
        <v>0.375</v>
      </c>
      <c r="D623" s="1204" t="s">
        <v>261</v>
      </c>
      <c r="E623" s="1210" t="s">
        <v>552</v>
      </c>
    </row>
    <row r="624" spans="2:5" ht="15" thickBot="1" x14ac:dyDescent="0.4">
      <c r="B624" s="1663"/>
      <c r="C624" s="1203">
        <v>0.5</v>
      </c>
      <c r="D624" s="1204" t="s">
        <v>564</v>
      </c>
      <c r="E624" s="1207" t="s">
        <v>551</v>
      </c>
    </row>
    <row r="625" spans="2:5" ht="15" thickTop="1" x14ac:dyDescent="0.35">
      <c r="B625" s="1663"/>
      <c r="C625" s="1203">
        <v>0.625</v>
      </c>
      <c r="D625" s="1204" t="s">
        <v>261</v>
      </c>
      <c r="E625" s="1210" t="s">
        <v>552</v>
      </c>
    </row>
    <row r="626" spans="2:5" ht="15" thickBot="1" x14ac:dyDescent="0.4">
      <c r="B626" s="1673"/>
      <c r="C626" s="1211">
        <v>0.75</v>
      </c>
      <c r="D626" s="1212" t="s">
        <v>564</v>
      </c>
      <c r="E626" s="1207" t="s">
        <v>554</v>
      </c>
    </row>
    <row r="627" spans="2:5" ht="15" thickTop="1" x14ac:dyDescent="0.35">
      <c r="B627" s="1662">
        <v>42404</v>
      </c>
      <c r="C627" s="1201">
        <v>0.25</v>
      </c>
      <c r="D627" s="1204" t="s">
        <v>261</v>
      </c>
      <c r="E627" s="1210" t="s">
        <v>552</v>
      </c>
    </row>
    <row r="628" spans="2:5" x14ac:dyDescent="0.35">
      <c r="B628" s="1663"/>
      <c r="C628" s="1203">
        <v>0.375</v>
      </c>
      <c r="D628" s="1204" t="s">
        <v>261</v>
      </c>
      <c r="E628" s="1210" t="s">
        <v>552</v>
      </c>
    </row>
    <row r="629" spans="2:5" ht="15" thickBot="1" x14ac:dyDescent="0.4">
      <c r="B629" s="1663"/>
      <c r="C629" s="1203">
        <v>0.5</v>
      </c>
      <c r="D629" s="1204" t="s">
        <v>261</v>
      </c>
      <c r="E629" s="1207" t="s">
        <v>562</v>
      </c>
    </row>
    <row r="630" spans="2:5" ht="15.5" thickTop="1" thickBot="1" x14ac:dyDescent="0.4">
      <c r="B630" s="1663"/>
      <c r="C630" s="1203">
        <v>0.625</v>
      </c>
      <c r="D630" s="1204" t="s">
        <v>261</v>
      </c>
      <c r="E630" s="1207" t="s">
        <v>562</v>
      </c>
    </row>
    <row r="631" spans="2:5" ht="15.5" thickTop="1" thickBot="1" x14ac:dyDescent="0.4">
      <c r="B631" s="1673"/>
      <c r="C631" s="1211">
        <v>0.75</v>
      </c>
      <c r="D631" s="1212" t="s">
        <v>564</v>
      </c>
      <c r="E631" s="1207" t="s">
        <v>554</v>
      </c>
    </row>
    <row r="632" spans="2:5" ht="15" thickTop="1" x14ac:dyDescent="0.35">
      <c r="B632" s="1662">
        <v>42433</v>
      </c>
      <c r="C632" s="1201">
        <v>0.25</v>
      </c>
      <c r="D632" s="1204" t="s">
        <v>261</v>
      </c>
      <c r="E632" s="1210" t="s">
        <v>552</v>
      </c>
    </row>
    <row r="633" spans="2:5" ht="15" thickBot="1" x14ac:dyDescent="0.4">
      <c r="B633" s="1663"/>
      <c r="C633" s="1203">
        <v>0.375</v>
      </c>
      <c r="D633" s="1204" t="s">
        <v>261</v>
      </c>
      <c r="E633" s="1207" t="s">
        <v>562</v>
      </c>
    </row>
    <row r="634" spans="2:5" ht="15.5" thickTop="1" thickBot="1" x14ac:dyDescent="0.4">
      <c r="B634" s="1663"/>
      <c r="C634" s="1203">
        <v>0.5</v>
      </c>
      <c r="D634" s="1204" t="s">
        <v>261</v>
      </c>
      <c r="E634" s="1207" t="s">
        <v>562</v>
      </c>
    </row>
    <row r="635" spans="2:5" ht="15" thickTop="1" x14ac:dyDescent="0.35">
      <c r="B635" s="1663"/>
      <c r="C635" s="1203">
        <v>0.625</v>
      </c>
      <c r="D635" s="1204" t="s">
        <v>261</v>
      </c>
      <c r="E635" s="1210" t="s">
        <v>552</v>
      </c>
    </row>
    <row r="636" spans="2:5" x14ac:dyDescent="0.35">
      <c r="B636" s="1664"/>
      <c r="C636" s="1206">
        <v>0.75</v>
      </c>
      <c r="D636" s="1204" t="s">
        <v>261</v>
      </c>
      <c r="E636" s="1210" t="s">
        <v>552</v>
      </c>
    </row>
    <row r="637" spans="2:5" x14ac:dyDescent="0.35">
      <c r="B637" s="1665" t="s">
        <v>585</v>
      </c>
      <c r="C637" s="1665"/>
      <c r="D637" s="1665"/>
      <c r="E637" s="1665"/>
    </row>
    <row r="638" spans="2:5" x14ac:dyDescent="0.35">
      <c r="B638" s="1672" t="s">
        <v>559</v>
      </c>
      <c r="C638" s="1672"/>
      <c r="D638" s="1672"/>
    </row>
    <row r="639" spans="2:5" x14ac:dyDescent="0.35">
      <c r="B639" s="1672" t="s">
        <v>560</v>
      </c>
      <c r="C639" s="1672"/>
      <c r="D639" s="1672"/>
      <c r="E639" s="320"/>
    </row>
    <row r="641" spans="1:5" ht="17" x14ac:dyDescent="0.5">
      <c r="B641" s="1200" t="s">
        <v>546</v>
      </c>
      <c r="C641" s="1200"/>
      <c r="D641" s="1200"/>
      <c r="E641" s="1200"/>
    </row>
    <row r="642" spans="1:5" ht="15" thickBot="1" x14ac:dyDescent="0.4"/>
    <row r="643" spans="1:5" ht="15" thickTop="1" x14ac:dyDescent="0.35">
      <c r="B643" s="1666" t="s">
        <v>1</v>
      </c>
      <c r="C643" s="1668" t="s">
        <v>547</v>
      </c>
      <c r="D643" s="1668" t="s">
        <v>548</v>
      </c>
      <c r="E643" s="1670" t="s">
        <v>549</v>
      </c>
    </row>
    <row r="644" spans="1:5" ht="15" thickBot="1" x14ac:dyDescent="0.4">
      <c r="B644" s="1667"/>
      <c r="C644" s="1675"/>
      <c r="D644" s="1675"/>
      <c r="E644" s="1676"/>
    </row>
    <row r="645" spans="1:5" ht="15" thickTop="1" x14ac:dyDescent="0.35">
      <c r="B645" s="1662">
        <v>42464</v>
      </c>
      <c r="C645" s="67">
        <v>0.25</v>
      </c>
      <c r="D645" s="8" t="s">
        <v>261</v>
      </c>
      <c r="E645" s="8" t="s">
        <v>551</v>
      </c>
    </row>
    <row r="646" spans="1:5" x14ac:dyDescent="0.35">
      <c r="B646" s="1663"/>
      <c r="C646" s="67">
        <v>0.375</v>
      </c>
      <c r="D646" s="8" t="s">
        <v>261</v>
      </c>
      <c r="E646" s="8" t="s">
        <v>554</v>
      </c>
    </row>
    <row r="647" spans="1:5" x14ac:dyDescent="0.35">
      <c r="A647" s="564"/>
      <c r="B647" s="1663"/>
      <c r="C647" s="67">
        <v>0.5</v>
      </c>
      <c r="D647" s="8" t="s">
        <v>261</v>
      </c>
      <c r="E647" s="8" t="s">
        <v>562</v>
      </c>
    </row>
    <row r="648" spans="1:5" x14ac:dyDescent="0.35">
      <c r="B648" s="1663"/>
      <c r="C648" s="67">
        <v>0.625</v>
      </c>
      <c r="D648" s="8" t="s">
        <v>261</v>
      </c>
      <c r="E648" s="8" t="s">
        <v>554</v>
      </c>
    </row>
    <row r="649" spans="1:5" x14ac:dyDescent="0.35">
      <c r="B649" s="1664"/>
      <c r="C649" s="73">
        <v>0.75</v>
      </c>
      <c r="D649" s="7" t="s">
        <v>261</v>
      </c>
      <c r="E649" s="7" t="s">
        <v>554</v>
      </c>
    </row>
    <row r="650" spans="1:5" x14ac:dyDescent="0.35">
      <c r="B650" s="1674">
        <v>42494</v>
      </c>
      <c r="C650" s="73">
        <v>0.25</v>
      </c>
      <c r="D650" s="76" t="s">
        <v>261</v>
      </c>
      <c r="E650" s="1214" t="s">
        <v>552</v>
      </c>
    </row>
    <row r="651" spans="1:5" x14ac:dyDescent="0.35">
      <c r="B651" s="1663"/>
      <c r="C651" s="67">
        <v>0.375</v>
      </c>
      <c r="D651" s="8" t="s">
        <v>557</v>
      </c>
      <c r="E651" s="8" t="s">
        <v>562</v>
      </c>
    </row>
    <row r="652" spans="1:5" x14ac:dyDescent="0.35">
      <c r="B652" s="1663"/>
      <c r="C652" s="67">
        <v>0.5</v>
      </c>
      <c r="D652" s="8" t="s">
        <v>261</v>
      </c>
      <c r="E652" s="76" t="s">
        <v>554</v>
      </c>
    </row>
    <row r="653" spans="1:5" x14ac:dyDescent="0.35">
      <c r="B653" s="1663"/>
      <c r="C653" s="67">
        <v>0.625</v>
      </c>
      <c r="D653" s="8" t="s">
        <v>570</v>
      </c>
      <c r="E653" s="8" t="s">
        <v>562</v>
      </c>
    </row>
    <row r="654" spans="1:5" x14ac:dyDescent="0.35">
      <c r="B654" s="1663"/>
      <c r="C654" s="75">
        <v>0.75</v>
      </c>
      <c r="D654" s="76" t="s">
        <v>564</v>
      </c>
      <c r="E654" s="76" t="s">
        <v>552</v>
      </c>
    </row>
    <row r="655" spans="1:5" x14ac:dyDescent="0.35">
      <c r="B655" s="1677">
        <v>42525</v>
      </c>
      <c r="C655" s="67">
        <v>0.25</v>
      </c>
      <c r="D655" s="8" t="s">
        <v>261</v>
      </c>
      <c r="E655" s="8" t="s">
        <v>552</v>
      </c>
    </row>
    <row r="656" spans="1:5" x14ac:dyDescent="0.35">
      <c r="B656" s="1678"/>
      <c r="C656" s="67">
        <v>0.375</v>
      </c>
      <c r="D656" s="8" t="s">
        <v>261</v>
      </c>
      <c r="E656" s="8" t="s">
        <v>554</v>
      </c>
    </row>
    <row r="657" spans="2:5" x14ac:dyDescent="0.35">
      <c r="B657" s="1678"/>
      <c r="C657" s="67">
        <v>0.5</v>
      </c>
      <c r="D657" s="8" t="s">
        <v>557</v>
      </c>
      <c r="E657" s="8" t="s">
        <v>552</v>
      </c>
    </row>
    <row r="658" spans="2:5" x14ac:dyDescent="0.35">
      <c r="B658" s="1678"/>
      <c r="C658" s="67">
        <v>0.625</v>
      </c>
      <c r="D658" s="8" t="s">
        <v>564</v>
      </c>
      <c r="E658" s="8" t="s">
        <v>551</v>
      </c>
    </row>
    <row r="659" spans="2:5" x14ac:dyDescent="0.35">
      <c r="B659" s="1678"/>
      <c r="C659" s="67">
        <v>0.75</v>
      </c>
      <c r="D659" s="8" t="s">
        <v>557</v>
      </c>
      <c r="E659" s="8" t="s">
        <v>554</v>
      </c>
    </row>
    <row r="660" spans="2:5" x14ac:dyDescent="0.35">
      <c r="B660" s="1677">
        <v>42555</v>
      </c>
      <c r="C660" s="67">
        <v>0.25</v>
      </c>
      <c r="D660" s="8" t="s">
        <v>557</v>
      </c>
      <c r="E660" s="8" t="s">
        <v>551</v>
      </c>
    </row>
    <row r="661" spans="2:5" x14ac:dyDescent="0.35">
      <c r="B661" s="1678"/>
      <c r="C661" s="67">
        <v>0.375</v>
      </c>
      <c r="D661" s="8" t="s">
        <v>261</v>
      </c>
      <c r="E661" s="8" t="s">
        <v>551</v>
      </c>
    </row>
    <row r="662" spans="2:5" x14ac:dyDescent="0.35">
      <c r="B662" s="1678"/>
      <c r="C662" s="67">
        <v>0.5</v>
      </c>
      <c r="D662" s="8" t="s">
        <v>261</v>
      </c>
      <c r="E662" s="8" t="s">
        <v>562</v>
      </c>
    </row>
    <row r="663" spans="2:5" x14ac:dyDescent="0.35">
      <c r="B663" s="1678"/>
      <c r="C663" s="67">
        <v>0.625</v>
      </c>
      <c r="D663" s="8" t="s">
        <v>261</v>
      </c>
      <c r="E663" s="8" t="s">
        <v>554</v>
      </c>
    </row>
    <row r="664" spans="2:5" x14ac:dyDescent="0.35">
      <c r="B664" s="1678"/>
      <c r="C664" s="67">
        <v>0.75</v>
      </c>
      <c r="D664" s="8" t="s">
        <v>261</v>
      </c>
      <c r="E664" s="8" t="s">
        <v>554</v>
      </c>
    </row>
    <row r="665" spans="2:5" x14ac:dyDescent="0.35">
      <c r="B665" s="1677">
        <v>42586</v>
      </c>
      <c r="C665" s="67">
        <v>0.25</v>
      </c>
      <c r="D665" s="8" t="s">
        <v>557</v>
      </c>
      <c r="E665" s="8" t="s">
        <v>552</v>
      </c>
    </row>
    <row r="666" spans="2:5" x14ac:dyDescent="0.35">
      <c r="B666" s="1678"/>
      <c r="C666" s="67">
        <v>0.375</v>
      </c>
      <c r="D666" s="7" t="s">
        <v>261</v>
      </c>
      <c r="E666" s="8" t="s">
        <v>552</v>
      </c>
    </row>
    <row r="667" spans="2:5" x14ac:dyDescent="0.35">
      <c r="B667" s="1678"/>
      <c r="C667" s="67">
        <v>0.5</v>
      </c>
      <c r="D667" s="76" t="s">
        <v>261</v>
      </c>
      <c r="E667" s="76" t="s">
        <v>552</v>
      </c>
    </row>
    <row r="668" spans="2:5" x14ac:dyDescent="0.35">
      <c r="B668" s="1678"/>
      <c r="C668" s="67">
        <v>0.625</v>
      </c>
      <c r="D668" s="8" t="s">
        <v>261</v>
      </c>
      <c r="E668" s="8" t="s">
        <v>552</v>
      </c>
    </row>
    <row r="669" spans="2:5" x14ac:dyDescent="0.35">
      <c r="B669" s="1678"/>
      <c r="C669" s="67">
        <v>0.75</v>
      </c>
      <c r="D669" s="76" t="s">
        <v>261</v>
      </c>
      <c r="E669" s="76" t="s">
        <v>554</v>
      </c>
    </row>
    <row r="670" spans="2:5" x14ac:dyDescent="0.35">
      <c r="B670" s="1679">
        <v>42617</v>
      </c>
      <c r="C670" s="67">
        <v>0.25</v>
      </c>
      <c r="D670" s="8" t="s">
        <v>261</v>
      </c>
      <c r="E670" s="8" t="s">
        <v>551</v>
      </c>
    </row>
    <row r="671" spans="2:5" x14ac:dyDescent="0.35">
      <c r="B671" s="1663"/>
      <c r="C671" s="67">
        <v>0.375</v>
      </c>
      <c r="D671" s="8" t="s">
        <v>261</v>
      </c>
      <c r="E671" s="8" t="s">
        <v>562</v>
      </c>
    </row>
    <row r="672" spans="2:5" x14ac:dyDescent="0.35">
      <c r="B672" s="1663"/>
      <c r="C672" s="73">
        <v>0.5</v>
      </c>
      <c r="D672" s="7" t="s">
        <v>261</v>
      </c>
      <c r="E672" s="7" t="s">
        <v>554</v>
      </c>
    </row>
    <row r="673" spans="2:5" x14ac:dyDescent="0.35">
      <c r="B673" s="1663"/>
      <c r="C673" s="73">
        <v>0.625</v>
      </c>
      <c r="D673" s="7" t="s">
        <v>261</v>
      </c>
      <c r="E673" s="7" t="s">
        <v>552</v>
      </c>
    </row>
    <row r="674" spans="2:5" x14ac:dyDescent="0.35">
      <c r="B674" s="1664"/>
      <c r="C674" s="67">
        <v>0.75</v>
      </c>
      <c r="D674" s="8" t="s">
        <v>261</v>
      </c>
      <c r="E674" s="8" t="s">
        <v>554</v>
      </c>
    </row>
    <row r="675" spans="2:5" x14ac:dyDescent="0.35">
      <c r="B675" s="1677">
        <v>42647</v>
      </c>
      <c r="C675" s="67">
        <v>0.25</v>
      </c>
      <c r="D675" s="8" t="s">
        <v>261</v>
      </c>
      <c r="E675" s="8" t="s">
        <v>552</v>
      </c>
    </row>
    <row r="676" spans="2:5" x14ac:dyDescent="0.35">
      <c r="B676" s="1678"/>
      <c r="C676" s="67">
        <v>0.375</v>
      </c>
      <c r="D676" s="8" t="s">
        <v>261</v>
      </c>
      <c r="E676" s="8" t="s">
        <v>552</v>
      </c>
    </row>
    <row r="677" spans="2:5" x14ac:dyDescent="0.35">
      <c r="B677" s="1678"/>
      <c r="C677" s="67">
        <v>0.5</v>
      </c>
      <c r="D677" s="8" t="s">
        <v>261</v>
      </c>
      <c r="E677" s="8" t="s">
        <v>552</v>
      </c>
    </row>
    <row r="678" spans="2:5" x14ac:dyDescent="0.35">
      <c r="B678" s="1678"/>
      <c r="C678" s="67">
        <v>0.625</v>
      </c>
      <c r="D678" s="8" t="s">
        <v>261</v>
      </c>
      <c r="E678" s="8" t="s">
        <v>551</v>
      </c>
    </row>
    <row r="679" spans="2:5" x14ac:dyDescent="0.35">
      <c r="B679" s="1678"/>
      <c r="C679" s="67">
        <v>0.75</v>
      </c>
      <c r="D679" s="8" t="s">
        <v>261</v>
      </c>
      <c r="E679" s="8" t="s">
        <v>615</v>
      </c>
    </row>
    <row r="680" spans="2:5" x14ac:dyDescent="0.35">
      <c r="B680" s="1665" t="s">
        <v>585</v>
      </c>
      <c r="C680" s="1665"/>
      <c r="D680" s="1665"/>
      <c r="E680" s="1665"/>
    </row>
    <row r="681" spans="2:5" x14ac:dyDescent="0.35">
      <c r="B681" s="1672" t="s">
        <v>559</v>
      </c>
      <c r="C681" s="1672"/>
      <c r="D681" s="1672"/>
    </row>
    <row r="682" spans="2:5" x14ac:dyDescent="0.35">
      <c r="B682" s="1672" t="s">
        <v>560</v>
      </c>
      <c r="C682" s="1672"/>
      <c r="D682" s="1672"/>
      <c r="E682" s="320"/>
    </row>
    <row r="687" spans="2:5" ht="17" x14ac:dyDescent="0.5">
      <c r="B687" s="1200" t="s">
        <v>546</v>
      </c>
      <c r="C687" s="1200"/>
      <c r="D687" s="1200"/>
      <c r="E687" s="1200"/>
    </row>
    <row r="688" spans="2:5" ht="15" thickBot="1" x14ac:dyDescent="0.4"/>
    <row r="689" spans="2:5" ht="15" thickTop="1" x14ac:dyDescent="0.35">
      <c r="B689" s="1666" t="s">
        <v>1</v>
      </c>
      <c r="C689" s="1668" t="s">
        <v>547</v>
      </c>
      <c r="D689" s="1668" t="s">
        <v>548</v>
      </c>
      <c r="E689" s="1670" t="s">
        <v>549</v>
      </c>
    </row>
    <row r="690" spans="2:5" ht="15" thickBot="1" x14ac:dyDescent="0.4">
      <c r="B690" s="1667"/>
      <c r="C690" s="1669"/>
      <c r="D690" s="1669"/>
      <c r="E690" s="1671"/>
    </row>
    <row r="691" spans="2:5" ht="15" thickTop="1" x14ac:dyDescent="0.35">
      <c r="B691" s="1662">
        <v>42678</v>
      </c>
      <c r="C691" s="1215">
        <v>0.25</v>
      </c>
      <c r="D691" s="1209" t="s">
        <v>261</v>
      </c>
      <c r="E691" s="1216" t="s">
        <v>554</v>
      </c>
    </row>
    <row r="692" spans="2:5" x14ac:dyDescent="0.35">
      <c r="B692" s="1663"/>
      <c r="C692" s="67">
        <v>0.375</v>
      </c>
      <c r="D692" s="8" t="s">
        <v>557</v>
      </c>
      <c r="E692" s="7" t="s">
        <v>552</v>
      </c>
    </row>
    <row r="693" spans="2:5" x14ac:dyDescent="0.35">
      <c r="B693" s="1663"/>
      <c r="C693" s="67">
        <v>0.5</v>
      </c>
      <c r="D693" s="8" t="s">
        <v>564</v>
      </c>
      <c r="E693" s="8" t="s">
        <v>554</v>
      </c>
    </row>
    <row r="694" spans="2:5" x14ac:dyDescent="0.35">
      <c r="B694" s="1663"/>
      <c r="C694" s="75">
        <v>0.625</v>
      </c>
      <c r="D694" s="76" t="s">
        <v>261</v>
      </c>
      <c r="E694" s="76" t="s">
        <v>551</v>
      </c>
    </row>
    <row r="695" spans="2:5" x14ac:dyDescent="0.35">
      <c r="B695" s="1663"/>
      <c r="C695" s="67">
        <v>0.75</v>
      </c>
      <c r="D695" s="8" t="s">
        <v>261</v>
      </c>
      <c r="E695" s="8" t="s">
        <v>554</v>
      </c>
    </row>
    <row r="696" spans="2:5" x14ac:dyDescent="0.35">
      <c r="B696" s="1677">
        <v>42708</v>
      </c>
      <c r="C696" s="73">
        <v>0.25</v>
      </c>
      <c r="D696" s="7" t="s">
        <v>261</v>
      </c>
      <c r="E696" s="76" t="s">
        <v>554</v>
      </c>
    </row>
    <row r="697" spans="2:5" x14ac:dyDescent="0.35">
      <c r="B697" s="1678"/>
      <c r="C697" s="67">
        <v>0.375</v>
      </c>
      <c r="D697" s="8" t="s">
        <v>557</v>
      </c>
      <c r="E697" s="8" t="s">
        <v>551</v>
      </c>
    </row>
    <row r="698" spans="2:5" x14ac:dyDescent="0.35">
      <c r="B698" s="1678"/>
      <c r="C698" s="67">
        <v>0.5</v>
      </c>
      <c r="D698" s="11" t="s">
        <v>261</v>
      </c>
      <c r="E698" s="76" t="s">
        <v>554</v>
      </c>
    </row>
    <row r="699" spans="2:5" x14ac:dyDescent="0.35">
      <c r="B699" s="1678"/>
      <c r="C699" s="67">
        <v>0.625</v>
      </c>
      <c r="D699" s="8" t="s">
        <v>261</v>
      </c>
      <c r="E699" s="8" t="s">
        <v>552</v>
      </c>
    </row>
    <row r="700" spans="2:5" x14ac:dyDescent="0.35">
      <c r="B700" s="1678"/>
      <c r="C700" s="67">
        <v>0.75</v>
      </c>
      <c r="D700" s="76" t="s">
        <v>261</v>
      </c>
      <c r="E700" s="76" t="s">
        <v>554</v>
      </c>
    </row>
    <row r="701" spans="2:5" x14ac:dyDescent="0.35">
      <c r="B701" s="1677" t="s">
        <v>638</v>
      </c>
      <c r="C701" s="67">
        <v>0.25</v>
      </c>
      <c r="D701" s="8" t="s">
        <v>261</v>
      </c>
      <c r="E701" s="8" t="s">
        <v>554</v>
      </c>
    </row>
    <row r="702" spans="2:5" x14ac:dyDescent="0.35">
      <c r="B702" s="1678"/>
      <c r="C702" s="67">
        <v>0.375</v>
      </c>
      <c r="D702" s="8" t="s">
        <v>261</v>
      </c>
      <c r="E702" s="8" t="s">
        <v>554</v>
      </c>
    </row>
    <row r="703" spans="2:5" x14ac:dyDescent="0.35">
      <c r="B703" s="1678"/>
      <c r="C703" s="67">
        <v>0.5</v>
      </c>
      <c r="D703" s="7" t="s">
        <v>261</v>
      </c>
      <c r="E703" s="7" t="s">
        <v>552</v>
      </c>
    </row>
    <row r="704" spans="2:5" x14ac:dyDescent="0.35">
      <c r="B704" s="1678"/>
      <c r="C704" s="67">
        <v>0.625</v>
      </c>
      <c r="D704" s="7" t="s">
        <v>261</v>
      </c>
      <c r="E704" s="8" t="s">
        <v>552</v>
      </c>
    </row>
    <row r="705" spans="2:5" x14ac:dyDescent="0.35">
      <c r="B705" s="1678"/>
      <c r="C705" s="67">
        <v>0.75</v>
      </c>
      <c r="D705" s="8" t="s">
        <v>557</v>
      </c>
      <c r="E705" s="8" t="s">
        <v>552</v>
      </c>
    </row>
    <row r="706" spans="2:5" x14ac:dyDescent="0.35">
      <c r="B706" s="1677" t="s">
        <v>639</v>
      </c>
      <c r="C706" s="67">
        <v>0.25</v>
      </c>
      <c r="D706" s="8" t="s">
        <v>261</v>
      </c>
      <c r="E706" s="8" t="s">
        <v>554</v>
      </c>
    </row>
    <row r="707" spans="2:5" x14ac:dyDescent="0.35">
      <c r="B707" s="1678"/>
      <c r="C707" s="67">
        <v>0.375</v>
      </c>
      <c r="D707" s="8" t="s">
        <v>261</v>
      </c>
      <c r="E707" s="8" t="s">
        <v>552</v>
      </c>
    </row>
    <row r="708" spans="2:5" x14ac:dyDescent="0.35">
      <c r="B708" s="1678"/>
      <c r="C708" s="67">
        <v>0.5</v>
      </c>
      <c r="D708" s="8" t="s">
        <v>261</v>
      </c>
      <c r="E708" s="8" t="s">
        <v>554</v>
      </c>
    </row>
    <row r="709" spans="2:5" x14ac:dyDescent="0.35">
      <c r="B709" s="1678"/>
      <c r="C709" s="67">
        <v>0.625</v>
      </c>
      <c r="D709" s="8" t="s">
        <v>261</v>
      </c>
      <c r="E709" s="8" t="s">
        <v>551</v>
      </c>
    </row>
    <row r="710" spans="2:5" x14ac:dyDescent="0.35">
      <c r="B710" s="1678"/>
      <c r="C710" s="67">
        <v>0.75</v>
      </c>
      <c r="D710" s="8" t="s">
        <v>261</v>
      </c>
      <c r="E710" s="8" t="s">
        <v>552</v>
      </c>
    </row>
    <row r="711" spans="2:5" x14ac:dyDescent="0.35">
      <c r="B711" s="1677" t="s">
        <v>640</v>
      </c>
      <c r="C711" s="67">
        <v>0.25</v>
      </c>
      <c r="D711" s="11" t="s">
        <v>261</v>
      </c>
      <c r="E711" s="76" t="s">
        <v>552</v>
      </c>
    </row>
    <row r="712" spans="2:5" x14ac:dyDescent="0.35">
      <c r="B712" s="1678"/>
      <c r="C712" s="67">
        <v>0.375</v>
      </c>
      <c r="D712" s="8" t="s">
        <v>261</v>
      </c>
      <c r="E712" s="8" t="s">
        <v>562</v>
      </c>
    </row>
    <row r="713" spans="2:5" x14ac:dyDescent="0.35">
      <c r="B713" s="1678"/>
      <c r="C713" s="67">
        <v>0.5</v>
      </c>
      <c r="D713" s="8" t="s">
        <v>261</v>
      </c>
      <c r="E713" s="8" t="s">
        <v>554</v>
      </c>
    </row>
    <row r="714" spans="2:5" x14ac:dyDescent="0.35">
      <c r="B714" s="1678"/>
      <c r="C714" s="67">
        <v>0.625</v>
      </c>
      <c r="D714" s="8" t="s">
        <v>262</v>
      </c>
      <c r="E714" s="8" t="s">
        <v>554</v>
      </c>
    </row>
    <row r="715" spans="2:5" x14ac:dyDescent="0.35">
      <c r="B715" s="1678"/>
      <c r="C715" s="67">
        <v>0.75</v>
      </c>
      <c r="D715" s="8" t="s">
        <v>261</v>
      </c>
      <c r="E715" s="8" t="s">
        <v>554</v>
      </c>
    </row>
    <row r="716" spans="2:5" x14ac:dyDescent="0.35">
      <c r="B716" s="1677" t="s">
        <v>641</v>
      </c>
      <c r="C716" s="67">
        <v>0.25</v>
      </c>
      <c r="D716" s="8" t="s">
        <v>261</v>
      </c>
      <c r="E716" s="8" t="s">
        <v>551</v>
      </c>
    </row>
    <row r="717" spans="2:5" x14ac:dyDescent="0.35">
      <c r="B717" s="1678"/>
      <c r="C717" s="67">
        <v>0.375</v>
      </c>
      <c r="D717" s="8" t="s">
        <v>261</v>
      </c>
      <c r="E717" s="8" t="s">
        <v>561</v>
      </c>
    </row>
    <row r="718" spans="2:5" x14ac:dyDescent="0.35">
      <c r="B718" s="1678"/>
      <c r="C718" s="67">
        <v>0.5</v>
      </c>
      <c r="D718" s="8" t="s">
        <v>261</v>
      </c>
      <c r="E718" s="8" t="s">
        <v>554</v>
      </c>
    </row>
    <row r="719" spans="2:5" x14ac:dyDescent="0.35">
      <c r="B719" s="1678"/>
      <c r="C719" s="67">
        <v>0.625</v>
      </c>
      <c r="D719" s="8" t="s">
        <v>261</v>
      </c>
      <c r="E719" s="8" t="s">
        <v>554</v>
      </c>
    </row>
    <row r="720" spans="2:5" x14ac:dyDescent="0.35">
      <c r="B720" s="1678"/>
      <c r="C720" s="67">
        <v>0.75</v>
      </c>
      <c r="D720" s="8" t="s">
        <v>261</v>
      </c>
      <c r="E720" s="8" t="s">
        <v>554</v>
      </c>
    </row>
    <row r="721" spans="2:5" x14ac:dyDescent="0.35">
      <c r="B721" s="1677" t="s">
        <v>642</v>
      </c>
      <c r="C721" s="67">
        <v>0.25</v>
      </c>
      <c r="D721" s="8" t="s">
        <v>261</v>
      </c>
      <c r="E721" s="76" t="s">
        <v>615</v>
      </c>
    </row>
    <row r="722" spans="2:5" x14ac:dyDescent="0.35">
      <c r="B722" s="1678"/>
      <c r="C722" s="67">
        <v>0.375</v>
      </c>
      <c r="D722" s="8" t="s">
        <v>261</v>
      </c>
      <c r="E722" s="8" t="s">
        <v>615</v>
      </c>
    </row>
    <row r="723" spans="2:5" x14ac:dyDescent="0.35">
      <c r="B723" s="1678"/>
      <c r="C723" s="67">
        <v>0.5</v>
      </c>
      <c r="D723" s="8" t="s">
        <v>261</v>
      </c>
      <c r="E723" s="8" t="s">
        <v>615</v>
      </c>
    </row>
    <row r="724" spans="2:5" x14ac:dyDescent="0.35">
      <c r="B724" s="1678"/>
      <c r="C724" s="67">
        <v>0.625</v>
      </c>
      <c r="D724" s="8" t="s">
        <v>261</v>
      </c>
      <c r="E724" s="7" t="s">
        <v>615</v>
      </c>
    </row>
    <row r="725" spans="2:5" x14ac:dyDescent="0.35">
      <c r="B725" s="1678"/>
      <c r="C725" s="67">
        <v>0.75</v>
      </c>
      <c r="D725" s="8" t="s">
        <v>261</v>
      </c>
      <c r="E725" s="7" t="s">
        <v>615</v>
      </c>
    </row>
    <row r="726" spans="2:5" x14ac:dyDescent="0.35">
      <c r="B726" s="1665" t="s">
        <v>585</v>
      </c>
      <c r="C726" s="1665"/>
      <c r="D726" s="1665"/>
      <c r="E726" s="1665"/>
    </row>
    <row r="727" spans="2:5" x14ac:dyDescent="0.35">
      <c r="B727" s="1672" t="s">
        <v>559</v>
      </c>
      <c r="C727" s="1672"/>
      <c r="D727" s="1672"/>
    </row>
    <row r="728" spans="2:5" x14ac:dyDescent="0.35">
      <c r="B728" s="1672" t="s">
        <v>560</v>
      </c>
      <c r="C728" s="1672"/>
      <c r="D728" s="1672"/>
      <c r="E728" s="320"/>
    </row>
    <row r="733" spans="2:5" ht="17" x14ac:dyDescent="0.5">
      <c r="B733" s="1200" t="s">
        <v>546</v>
      </c>
      <c r="C733" s="1200"/>
      <c r="D733" s="1200"/>
      <c r="E733" s="1200"/>
    </row>
    <row r="734" spans="2:5" ht="15" thickBot="1" x14ac:dyDescent="0.4"/>
    <row r="735" spans="2:5" ht="15" thickTop="1" x14ac:dyDescent="0.35">
      <c r="B735" s="1666" t="s">
        <v>1</v>
      </c>
      <c r="C735" s="1668" t="s">
        <v>547</v>
      </c>
      <c r="D735" s="1668" t="s">
        <v>548</v>
      </c>
      <c r="E735" s="1670" t="s">
        <v>549</v>
      </c>
    </row>
    <row r="736" spans="2:5" ht="15" thickBot="1" x14ac:dyDescent="0.4">
      <c r="B736" s="1667"/>
      <c r="C736" s="1669"/>
      <c r="D736" s="1669"/>
      <c r="E736" s="1671"/>
    </row>
    <row r="737" spans="2:5" ht="15" thickTop="1" x14ac:dyDescent="0.35">
      <c r="B737" s="1662" t="s">
        <v>643</v>
      </c>
      <c r="C737" s="1215">
        <v>0.25</v>
      </c>
      <c r="D737" s="1209" t="s">
        <v>261</v>
      </c>
      <c r="E737" s="1216" t="s">
        <v>552</v>
      </c>
    </row>
    <row r="738" spans="2:5" x14ac:dyDescent="0.35">
      <c r="B738" s="1663"/>
      <c r="C738" s="67">
        <v>0.375</v>
      </c>
      <c r="D738" s="8" t="s">
        <v>261</v>
      </c>
      <c r="E738" s="7" t="s">
        <v>552</v>
      </c>
    </row>
    <row r="739" spans="2:5" x14ac:dyDescent="0.35">
      <c r="B739" s="1663"/>
      <c r="C739" s="67">
        <v>0.5</v>
      </c>
      <c r="D739" s="8" t="s">
        <v>564</v>
      </c>
      <c r="E739" s="8" t="s">
        <v>552</v>
      </c>
    </row>
    <row r="740" spans="2:5" x14ac:dyDescent="0.35">
      <c r="B740" s="1663"/>
      <c r="C740" s="75">
        <v>0.625</v>
      </c>
      <c r="D740" s="76" t="s">
        <v>261</v>
      </c>
      <c r="E740" s="76" t="s">
        <v>552</v>
      </c>
    </row>
    <row r="741" spans="2:5" x14ac:dyDescent="0.35">
      <c r="B741" s="1663"/>
      <c r="C741" s="67">
        <v>0.75</v>
      </c>
      <c r="D741" s="8" t="s">
        <v>261</v>
      </c>
      <c r="E741" s="8" t="s">
        <v>554</v>
      </c>
    </row>
    <row r="742" spans="2:5" x14ac:dyDescent="0.35">
      <c r="B742" s="1677" t="s">
        <v>644</v>
      </c>
      <c r="C742" s="73">
        <v>0.25</v>
      </c>
      <c r="D742" s="7" t="s">
        <v>261</v>
      </c>
      <c r="E742" s="76" t="s">
        <v>552</v>
      </c>
    </row>
    <row r="743" spans="2:5" x14ac:dyDescent="0.35">
      <c r="B743" s="1678"/>
      <c r="C743" s="67">
        <v>0.375</v>
      </c>
      <c r="D743" s="8" t="s">
        <v>261</v>
      </c>
      <c r="E743" s="8" t="s">
        <v>554</v>
      </c>
    </row>
    <row r="744" spans="2:5" x14ac:dyDescent="0.35">
      <c r="B744" s="1678"/>
      <c r="C744" s="67">
        <v>0.5</v>
      </c>
      <c r="D744" s="11" t="s">
        <v>261</v>
      </c>
      <c r="E744" s="76" t="s">
        <v>552</v>
      </c>
    </row>
    <row r="745" spans="2:5" x14ac:dyDescent="0.35">
      <c r="B745" s="1678"/>
      <c r="C745" s="67">
        <v>0.625</v>
      </c>
      <c r="D745" s="8" t="s">
        <v>261</v>
      </c>
      <c r="E745" s="8" t="s">
        <v>551</v>
      </c>
    </row>
    <row r="746" spans="2:5" x14ac:dyDescent="0.35">
      <c r="B746" s="1678"/>
      <c r="C746" s="67">
        <v>0.75</v>
      </c>
      <c r="D746" s="76" t="s">
        <v>261</v>
      </c>
      <c r="E746" s="76" t="s">
        <v>554</v>
      </c>
    </row>
    <row r="747" spans="2:5" x14ac:dyDescent="0.35">
      <c r="B747" s="1677" t="s">
        <v>645</v>
      </c>
      <c r="C747" s="67">
        <v>0.25</v>
      </c>
      <c r="D747" s="8" t="s">
        <v>557</v>
      </c>
      <c r="E747" s="8" t="s">
        <v>551</v>
      </c>
    </row>
    <row r="748" spans="2:5" x14ac:dyDescent="0.35">
      <c r="B748" s="1678"/>
      <c r="C748" s="67">
        <v>0.375</v>
      </c>
      <c r="D748" s="8" t="s">
        <v>557</v>
      </c>
      <c r="E748" s="8" t="s">
        <v>554</v>
      </c>
    </row>
    <row r="749" spans="2:5" x14ac:dyDescent="0.35">
      <c r="B749" s="1678"/>
      <c r="C749" s="67">
        <v>0.5</v>
      </c>
      <c r="D749" s="7" t="s">
        <v>261</v>
      </c>
      <c r="E749" s="7" t="s">
        <v>551</v>
      </c>
    </row>
    <row r="750" spans="2:5" x14ac:dyDescent="0.35">
      <c r="B750" s="1678"/>
      <c r="C750" s="67">
        <v>0.625</v>
      </c>
      <c r="D750" s="7" t="s">
        <v>261</v>
      </c>
      <c r="E750" s="8" t="s">
        <v>551</v>
      </c>
    </row>
    <row r="751" spans="2:5" x14ac:dyDescent="0.35">
      <c r="B751" s="1678"/>
      <c r="C751" s="67">
        <v>0.75</v>
      </c>
      <c r="D751" s="8" t="s">
        <v>261</v>
      </c>
      <c r="E751" s="8" t="s">
        <v>554</v>
      </c>
    </row>
    <row r="752" spans="2:5" x14ac:dyDescent="0.35">
      <c r="B752" s="1677" t="s">
        <v>646</v>
      </c>
      <c r="C752" s="67">
        <v>0.25</v>
      </c>
      <c r="D752" s="8" t="s">
        <v>261</v>
      </c>
      <c r="E752" s="8" t="s">
        <v>554</v>
      </c>
    </row>
    <row r="753" spans="2:5" x14ac:dyDescent="0.35">
      <c r="B753" s="1678"/>
      <c r="C753" s="67">
        <v>0.375</v>
      </c>
      <c r="D753" s="8" t="s">
        <v>261</v>
      </c>
      <c r="E753" s="8" t="s">
        <v>554</v>
      </c>
    </row>
    <row r="754" spans="2:5" x14ac:dyDescent="0.35">
      <c r="B754" s="1678"/>
      <c r="C754" s="67">
        <v>0.5</v>
      </c>
      <c r="D754" s="8" t="s">
        <v>261</v>
      </c>
      <c r="E754" s="8" t="s">
        <v>554</v>
      </c>
    </row>
    <row r="755" spans="2:5" x14ac:dyDescent="0.35">
      <c r="B755" s="1678"/>
      <c r="C755" s="67">
        <v>0.625</v>
      </c>
      <c r="D755" s="8" t="s">
        <v>557</v>
      </c>
      <c r="E755" s="8" t="s">
        <v>551</v>
      </c>
    </row>
    <row r="756" spans="2:5" x14ac:dyDescent="0.35">
      <c r="B756" s="1678"/>
      <c r="C756" s="67">
        <v>0.75</v>
      </c>
      <c r="D756" s="8" t="s">
        <v>261</v>
      </c>
      <c r="E756" s="8" t="s">
        <v>554</v>
      </c>
    </row>
    <row r="757" spans="2:5" x14ac:dyDescent="0.35">
      <c r="B757" s="1677" t="s">
        <v>647</v>
      </c>
      <c r="C757" s="67">
        <v>0.25</v>
      </c>
      <c r="D757" s="11" t="s">
        <v>261</v>
      </c>
      <c r="E757" s="76" t="s">
        <v>554</v>
      </c>
    </row>
    <row r="758" spans="2:5" x14ac:dyDescent="0.35">
      <c r="B758" s="1678"/>
      <c r="C758" s="67">
        <v>0.375</v>
      </c>
      <c r="D758" s="8" t="s">
        <v>261</v>
      </c>
      <c r="E758" s="8" t="s">
        <v>554</v>
      </c>
    </row>
    <row r="759" spans="2:5" x14ac:dyDescent="0.35">
      <c r="B759" s="1678"/>
      <c r="C759" s="67">
        <v>0.5</v>
      </c>
      <c r="D759" s="8" t="s">
        <v>261</v>
      </c>
      <c r="E759" s="8" t="s">
        <v>551</v>
      </c>
    </row>
    <row r="760" spans="2:5" x14ac:dyDescent="0.35">
      <c r="B760" s="1678"/>
      <c r="C760" s="67">
        <v>0.625</v>
      </c>
      <c r="D760" s="8" t="s">
        <v>261</v>
      </c>
      <c r="E760" s="8" t="s">
        <v>554</v>
      </c>
    </row>
    <row r="761" spans="2:5" x14ac:dyDescent="0.35">
      <c r="B761" s="1678"/>
      <c r="C761" s="67">
        <v>0.75</v>
      </c>
      <c r="D761" s="8" t="s">
        <v>261</v>
      </c>
      <c r="E761" s="8" t="s">
        <v>554</v>
      </c>
    </row>
    <row r="762" spans="2:5" x14ac:dyDescent="0.35">
      <c r="B762" s="1677" t="s">
        <v>648</v>
      </c>
      <c r="C762" s="67">
        <v>0.25</v>
      </c>
      <c r="D762" s="8" t="s">
        <v>261</v>
      </c>
      <c r="E762" s="8" t="s">
        <v>554</v>
      </c>
    </row>
    <row r="763" spans="2:5" x14ac:dyDescent="0.35">
      <c r="B763" s="1678"/>
      <c r="C763" s="67">
        <v>0.375</v>
      </c>
      <c r="D763" s="8" t="s">
        <v>261</v>
      </c>
      <c r="E763" s="8" t="s">
        <v>554</v>
      </c>
    </row>
    <row r="764" spans="2:5" x14ac:dyDescent="0.35">
      <c r="B764" s="1678"/>
      <c r="C764" s="67">
        <v>0.5</v>
      </c>
      <c r="D764" s="8" t="s">
        <v>261</v>
      </c>
      <c r="E764" s="8" t="s">
        <v>554</v>
      </c>
    </row>
    <row r="765" spans="2:5" x14ac:dyDescent="0.35">
      <c r="B765" s="1678"/>
      <c r="C765" s="67">
        <v>0.625</v>
      </c>
      <c r="D765" s="8" t="s">
        <v>261</v>
      </c>
      <c r="E765" s="8" t="s">
        <v>552</v>
      </c>
    </row>
    <row r="766" spans="2:5" x14ac:dyDescent="0.35">
      <c r="B766" s="1678"/>
      <c r="C766" s="67">
        <v>0.75</v>
      </c>
      <c r="D766" s="8" t="s">
        <v>261</v>
      </c>
      <c r="E766" s="8" t="s">
        <v>554</v>
      </c>
    </row>
    <row r="767" spans="2:5" x14ac:dyDescent="0.35">
      <c r="B767" s="1677" t="s">
        <v>649</v>
      </c>
      <c r="C767" s="67">
        <v>0.25</v>
      </c>
      <c r="D767" s="8" t="s">
        <v>557</v>
      </c>
      <c r="E767" s="76" t="s">
        <v>551</v>
      </c>
    </row>
    <row r="768" spans="2:5" x14ac:dyDescent="0.35">
      <c r="B768" s="1678"/>
      <c r="C768" s="67">
        <v>0.375</v>
      </c>
      <c r="D768" s="8" t="s">
        <v>261</v>
      </c>
      <c r="E768" s="8" t="s">
        <v>552</v>
      </c>
    </row>
    <row r="769" spans="2:5" x14ac:dyDescent="0.35">
      <c r="B769" s="1678"/>
      <c r="C769" s="67">
        <v>0.5</v>
      </c>
      <c r="D769" s="8" t="s">
        <v>564</v>
      </c>
      <c r="E769" s="8" t="s">
        <v>552</v>
      </c>
    </row>
    <row r="770" spans="2:5" x14ac:dyDescent="0.35">
      <c r="B770" s="1678"/>
      <c r="C770" s="67">
        <v>0.625</v>
      </c>
      <c r="D770" s="8" t="s">
        <v>261</v>
      </c>
      <c r="E770" s="7" t="s">
        <v>552</v>
      </c>
    </row>
    <row r="771" spans="2:5" x14ac:dyDescent="0.35">
      <c r="B771" s="1678"/>
      <c r="C771" s="67">
        <v>0.75</v>
      </c>
      <c r="D771" s="8" t="s">
        <v>261</v>
      </c>
      <c r="E771" s="7" t="s">
        <v>615</v>
      </c>
    </row>
    <row r="772" spans="2:5" x14ac:dyDescent="0.35">
      <c r="B772" s="1665" t="s">
        <v>650</v>
      </c>
      <c r="C772" s="1665"/>
      <c r="D772" s="1665"/>
      <c r="E772" s="1665"/>
    </row>
    <row r="773" spans="2:5" x14ac:dyDescent="0.35">
      <c r="B773" s="1672" t="s">
        <v>559</v>
      </c>
      <c r="C773" s="1672"/>
      <c r="D773" s="1672"/>
    </row>
    <row r="774" spans="2:5" x14ac:dyDescent="0.35">
      <c r="B774" s="1672" t="s">
        <v>560</v>
      </c>
      <c r="C774" s="1672"/>
      <c r="D774" s="1672"/>
      <c r="E774" s="320"/>
    </row>
    <row r="779" spans="2:5" ht="17" x14ac:dyDescent="0.5">
      <c r="B779" s="1200" t="s">
        <v>546</v>
      </c>
      <c r="C779" s="1200"/>
      <c r="D779" s="1200"/>
      <c r="E779" s="1200"/>
    </row>
    <row r="780" spans="2:5" ht="15" thickBot="1" x14ac:dyDescent="0.4"/>
    <row r="781" spans="2:5" ht="15" thickTop="1" x14ac:dyDescent="0.35">
      <c r="B781" s="1666" t="s">
        <v>1</v>
      </c>
      <c r="C781" s="1668" t="s">
        <v>547</v>
      </c>
      <c r="D781" s="1668" t="s">
        <v>548</v>
      </c>
      <c r="E781" s="1670" t="s">
        <v>549</v>
      </c>
    </row>
    <row r="782" spans="2:5" ht="15" thickBot="1" x14ac:dyDescent="0.4">
      <c r="B782" s="1667"/>
      <c r="C782" s="1669"/>
      <c r="D782" s="1669"/>
      <c r="E782" s="1671"/>
    </row>
    <row r="783" spans="2:5" ht="15" thickTop="1" x14ac:dyDescent="0.35">
      <c r="B783" s="1662" t="s">
        <v>651</v>
      </c>
      <c r="C783" s="1215">
        <v>0.25</v>
      </c>
      <c r="D783" s="1209" t="s">
        <v>261</v>
      </c>
      <c r="E783" s="1216" t="s">
        <v>552</v>
      </c>
    </row>
    <row r="784" spans="2:5" x14ac:dyDescent="0.35">
      <c r="B784" s="1663"/>
      <c r="C784" s="67">
        <v>0.375</v>
      </c>
      <c r="D784" s="8" t="s">
        <v>261</v>
      </c>
      <c r="E784" s="7" t="s">
        <v>554</v>
      </c>
    </row>
    <row r="785" spans="2:5" x14ac:dyDescent="0.35">
      <c r="B785" s="1663"/>
      <c r="C785" s="67">
        <v>0.5</v>
      </c>
      <c r="D785" s="8" t="s">
        <v>564</v>
      </c>
      <c r="E785" s="8" t="s">
        <v>554</v>
      </c>
    </row>
    <row r="786" spans="2:5" x14ac:dyDescent="0.35">
      <c r="B786" s="1663"/>
      <c r="C786" s="75">
        <v>0.625</v>
      </c>
      <c r="D786" s="76" t="s">
        <v>564</v>
      </c>
      <c r="E786" s="76" t="s">
        <v>551</v>
      </c>
    </row>
    <row r="787" spans="2:5" x14ac:dyDescent="0.35">
      <c r="B787" s="1663"/>
      <c r="C787" s="67">
        <v>0.75</v>
      </c>
      <c r="D787" s="8" t="s">
        <v>261</v>
      </c>
      <c r="E787" s="8" t="s">
        <v>554</v>
      </c>
    </row>
    <row r="788" spans="2:5" x14ac:dyDescent="0.35">
      <c r="B788" s="1677" t="s">
        <v>652</v>
      </c>
      <c r="C788" s="73">
        <v>0.25</v>
      </c>
      <c r="D788" s="7" t="s">
        <v>261</v>
      </c>
      <c r="E788" s="76" t="s">
        <v>554</v>
      </c>
    </row>
    <row r="789" spans="2:5" x14ac:dyDescent="0.35">
      <c r="B789" s="1678"/>
      <c r="C789" s="67">
        <v>0.375</v>
      </c>
      <c r="D789" s="8" t="s">
        <v>261</v>
      </c>
      <c r="E789" s="8" t="s">
        <v>552</v>
      </c>
    </row>
    <row r="790" spans="2:5" x14ac:dyDescent="0.35">
      <c r="B790" s="1678"/>
      <c r="C790" s="67">
        <v>0.5</v>
      </c>
      <c r="D790" s="11" t="s">
        <v>261</v>
      </c>
      <c r="E790" s="76" t="s">
        <v>551</v>
      </c>
    </row>
    <row r="791" spans="2:5" x14ac:dyDescent="0.35">
      <c r="B791" s="1678"/>
      <c r="C791" s="67">
        <v>0.625</v>
      </c>
      <c r="D791" s="8" t="s">
        <v>261</v>
      </c>
      <c r="E791" s="8" t="s">
        <v>554</v>
      </c>
    </row>
    <row r="792" spans="2:5" x14ac:dyDescent="0.35">
      <c r="B792" s="1678"/>
      <c r="C792" s="67">
        <v>0.75</v>
      </c>
      <c r="D792" s="76" t="s">
        <v>261</v>
      </c>
      <c r="E792" s="76" t="s">
        <v>554</v>
      </c>
    </row>
    <row r="793" spans="2:5" x14ac:dyDescent="0.35">
      <c r="B793" s="1677" t="s">
        <v>653</v>
      </c>
      <c r="C793" s="67">
        <v>0.25</v>
      </c>
      <c r="D793" s="8" t="s">
        <v>261</v>
      </c>
      <c r="E793" s="8" t="s">
        <v>554</v>
      </c>
    </row>
    <row r="794" spans="2:5" x14ac:dyDescent="0.35">
      <c r="B794" s="1678"/>
      <c r="C794" s="67">
        <v>0.375</v>
      </c>
      <c r="D794" s="8" t="s">
        <v>261</v>
      </c>
      <c r="E794" s="8" t="s">
        <v>552</v>
      </c>
    </row>
    <row r="795" spans="2:5" x14ac:dyDescent="0.35">
      <c r="B795" s="1678"/>
      <c r="C795" s="67">
        <v>0.5</v>
      </c>
      <c r="D795" s="7" t="s">
        <v>261</v>
      </c>
      <c r="E795" s="7" t="s">
        <v>551</v>
      </c>
    </row>
    <row r="796" spans="2:5" x14ac:dyDescent="0.35">
      <c r="B796" s="1678"/>
      <c r="C796" s="67">
        <v>0.625</v>
      </c>
      <c r="D796" s="7" t="s">
        <v>261</v>
      </c>
      <c r="E796" s="8" t="s">
        <v>552</v>
      </c>
    </row>
    <row r="797" spans="2:5" x14ac:dyDescent="0.35">
      <c r="B797" s="1678"/>
      <c r="C797" s="67">
        <v>0.75</v>
      </c>
      <c r="D797" s="8" t="s">
        <v>261</v>
      </c>
      <c r="E797" s="8" t="s">
        <v>554</v>
      </c>
    </row>
    <row r="798" spans="2:5" x14ac:dyDescent="0.35">
      <c r="B798" s="1677" t="s">
        <v>654</v>
      </c>
      <c r="C798" s="67">
        <v>0.25</v>
      </c>
      <c r="D798" s="8" t="s">
        <v>261</v>
      </c>
      <c r="E798" s="8" t="s">
        <v>552</v>
      </c>
    </row>
    <row r="799" spans="2:5" x14ac:dyDescent="0.35">
      <c r="B799" s="1678"/>
      <c r="C799" s="67">
        <v>0.375</v>
      </c>
      <c r="D799" s="8" t="s">
        <v>261</v>
      </c>
      <c r="E799" s="8" t="s">
        <v>551</v>
      </c>
    </row>
    <row r="800" spans="2:5" x14ac:dyDescent="0.35">
      <c r="B800" s="1678"/>
      <c r="C800" s="67">
        <v>0.5</v>
      </c>
      <c r="D800" s="8" t="s">
        <v>564</v>
      </c>
      <c r="E800" s="8" t="s">
        <v>552</v>
      </c>
    </row>
    <row r="801" spans="2:5" x14ac:dyDescent="0.35">
      <c r="B801" s="1678"/>
      <c r="C801" s="67">
        <v>0.625</v>
      </c>
      <c r="D801" s="8" t="s">
        <v>564</v>
      </c>
      <c r="E801" s="8" t="s">
        <v>552</v>
      </c>
    </row>
    <row r="802" spans="2:5" x14ac:dyDescent="0.35">
      <c r="B802" s="1678"/>
      <c r="C802" s="67">
        <v>0.75</v>
      </c>
      <c r="D802" s="8" t="s">
        <v>261</v>
      </c>
      <c r="E802" s="8" t="s">
        <v>554</v>
      </c>
    </row>
    <row r="803" spans="2:5" x14ac:dyDescent="0.35">
      <c r="B803" s="1677" t="s">
        <v>655</v>
      </c>
      <c r="C803" s="67">
        <v>0.25</v>
      </c>
      <c r="D803" s="11" t="s">
        <v>261</v>
      </c>
      <c r="E803" s="76" t="s">
        <v>554</v>
      </c>
    </row>
    <row r="804" spans="2:5" x14ac:dyDescent="0.35">
      <c r="B804" s="1678"/>
      <c r="C804" s="67">
        <v>0.375</v>
      </c>
      <c r="D804" s="8" t="s">
        <v>261</v>
      </c>
      <c r="E804" s="8" t="s">
        <v>554</v>
      </c>
    </row>
    <row r="805" spans="2:5" x14ac:dyDescent="0.35">
      <c r="B805" s="1678"/>
      <c r="C805" s="67">
        <v>0.5</v>
      </c>
      <c r="D805" s="8" t="s">
        <v>261</v>
      </c>
      <c r="E805" s="8" t="s">
        <v>554</v>
      </c>
    </row>
    <row r="806" spans="2:5" x14ac:dyDescent="0.35">
      <c r="B806" s="1678"/>
      <c r="C806" s="67">
        <v>0.625</v>
      </c>
      <c r="D806" s="8" t="s">
        <v>261</v>
      </c>
      <c r="E806" s="8" t="s">
        <v>552</v>
      </c>
    </row>
    <row r="807" spans="2:5" x14ac:dyDescent="0.35">
      <c r="B807" s="1678"/>
      <c r="C807" s="67">
        <v>0.75</v>
      </c>
      <c r="D807" s="8" t="s">
        <v>564</v>
      </c>
      <c r="E807" s="8" t="s">
        <v>552</v>
      </c>
    </row>
    <row r="808" spans="2:5" x14ac:dyDescent="0.35">
      <c r="B808" s="1677" t="s">
        <v>656</v>
      </c>
      <c r="C808" s="67">
        <v>0.25</v>
      </c>
      <c r="D808" s="8" t="s">
        <v>262</v>
      </c>
      <c r="E808" s="8" t="s">
        <v>657</v>
      </c>
    </row>
    <row r="809" spans="2:5" x14ac:dyDescent="0.35">
      <c r="B809" s="1678"/>
      <c r="C809" s="67">
        <v>0.375</v>
      </c>
      <c r="D809" s="8" t="s">
        <v>261</v>
      </c>
      <c r="E809" s="8" t="s">
        <v>554</v>
      </c>
    </row>
    <row r="810" spans="2:5" x14ac:dyDescent="0.35">
      <c r="B810" s="1678"/>
      <c r="C810" s="67">
        <v>0.5</v>
      </c>
      <c r="D810" s="8" t="s">
        <v>261</v>
      </c>
      <c r="E810" s="8" t="s">
        <v>552</v>
      </c>
    </row>
    <row r="811" spans="2:5" x14ac:dyDescent="0.35">
      <c r="B811" s="1678"/>
      <c r="C811" s="67">
        <v>0.625</v>
      </c>
      <c r="D811" s="8" t="s">
        <v>564</v>
      </c>
      <c r="E811" s="8" t="s">
        <v>551</v>
      </c>
    </row>
    <row r="812" spans="2:5" x14ac:dyDescent="0.35">
      <c r="B812" s="1678"/>
      <c r="C812" s="67">
        <v>0.75</v>
      </c>
      <c r="D812" s="8" t="s">
        <v>261</v>
      </c>
      <c r="E812" s="8" t="s">
        <v>554</v>
      </c>
    </row>
    <row r="813" spans="2:5" x14ac:dyDescent="0.35">
      <c r="B813" s="1677">
        <v>42374</v>
      </c>
      <c r="C813" s="67">
        <v>0.25</v>
      </c>
      <c r="D813" s="8" t="s">
        <v>261</v>
      </c>
      <c r="E813" s="76" t="s">
        <v>554</v>
      </c>
    </row>
    <row r="814" spans="2:5" x14ac:dyDescent="0.35">
      <c r="B814" s="1678"/>
      <c r="C814" s="67">
        <v>0.375</v>
      </c>
      <c r="D814" s="8" t="s">
        <v>261</v>
      </c>
      <c r="E814" s="8" t="s">
        <v>554</v>
      </c>
    </row>
    <row r="815" spans="2:5" x14ac:dyDescent="0.35">
      <c r="B815" s="1678"/>
      <c r="C815" s="67">
        <v>0.5</v>
      </c>
      <c r="D815" s="8" t="s">
        <v>261</v>
      </c>
      <c r="E815" s="8" t="s">
        <v>554</v>
      </c>
    </row>
    <row r="816" spans="2:5" x14ac:dyDescent="0.35">
      <c r="B816" s="1678"/>
      <c r="C816" s="67">
        <v>0.625</v>
      </c>
      <c r="D816" s="8" t="s">
        <v>261</v>
      </c>
      <c r="E816" s="7" t="s">
        <v>554</v>
      </c>
    </row>
    <row r="817" spans="2:5" x14ac:dyDescent="0.35">
      <c r="B817" s="1678"/>
      <c r="C817" s="67">
        <v>0.75</v>
      </c>
      <c r="D817" s="8" t="s">
        <v>261</v>
      </c>
      <c r="E817" s="7" t="s">
        <v>554</v>
      </c>
    </row>
    <row r="818" spans="2:5" x14ac:dyDescent="0.35">
      <c r="B818" s="1665" t="s">
        <v>650</v>
      </c>
      <c r="C818" s="1665"/>
      <c r="D818" s="1665"/>
      <c r="E818" s="1665"/>
    </row>
    <row r="819" spans="2:5" x14ac:dyDescent="0.35">
      <c r="B819" s="1672" t="s">
        <v>559</v>
      </c>
      <c r="C819" s="1672"/>
      <c r="D819" s="1672"/>
    </row>
    <row r="820" spans="2:5" x14ac:dyDescent="0.35">
      <c r="B820" s="1672" t="s">
        <v>560</v>
      </c>
      <c r="C820" s="1672"/>
      <c r="D820" s="1672"/>
      <c r="E820" s="320"/>
    </row>
    <row r="825" spans="2:5" ht="17" x14ac:dyDescent="0.5">
      <c r="B825" s="1200" t="s">
        <v>546</v>
      </c>
      <c r="C825" s="1200"/>
      <c r="D825" s="1200"/>
      <c r="E825" s="1200"/>
    </row>
    <row r="826" spans="2:5" ht="15" thickBot="1" x14ac:dyDescent="0.4"/>
    <row r="827" spans="2:5" ht="15" thickTop="1" x14ac:dyDescent="0.35">
      <c r="B827" s="1666" t="s">
        <v>1</v>
      </c>
      <c r="C827" s="1668" t="s">
        <v>547</v>
      </c>
      <c r="D827" s="1668" t="s">
        <v>548</v>
      </c>
      <c r="E827" s="1670" t="s">
        <v>549</v>
      </c>
    </row>
    <row r="828" spans="2:5" ht="15" thickBot="1" x14ac:dyDescent="0.4">
      <c r="B828" s="1667"/>
      <c r="C828" s="1669"/>
      <c r="D828" s="1669"/>
      <c r="E828" s="1671"/>
    </row>
    <row r="829" spans="2:5" ht="15" thickTop="1" x14ac:dyDescent="0.35">
      <c r="B829" s="1662">
        <v>42405</v>
      </c>
      <c r="C829" s="1215">
        <v>0.25</v>
      </c>
      <c r="D829" s="1209" t="s">
        <v>261</v>
      </c>
      <c r="E829" s="1216" t="s">
        <v>554</v>
      </c>
    </row>
    <row r="830" spans="2:5" x14ac:dyDescent="0.35">
      <c r="B830" s="1663"/>
      <c r="C830" s="67">
        <v>0.375</v>
      </c>
      <c r="D830" s="8" t="s">
        <v>261</v>
      </c>
      <c r="E830" s="7" t="s">
        <v>554</v>
      </c>
    </row>
    <row r="831" spans="2:5" x14ac:dyDescent="0.35">
      <c r="B831" s="1663"/>
      <c r="C831" s="67">
        <v>0.5</v>
      </c>
      <c r="D831" s="8" t="s">
        <v>564</v>
      </c>
      <c r="E831" s="8" t="s">
        <v>552</v>
      </c>
    </row>
    <row r="832" spans="2:5" x14ac:dyDescent="0.35">
      <c r="B832" s="1663"/>
      <c r="C832" s="75">
        <v>0.625</v>
      </c>
      <c r="D832" s="76" t="s">
        <v>557</v>
      </c>
      <c r="E832" s="76" t="s">
        <v>551</v>
      </c>
    </row>
    <row r="833" spans="2:5" x14ac:dyDescent="0.35">
      <c r="B833" s="1663"/>
      <c r="C833" s="67">
        <v>0.75</v>
      </c>
      <c r="D833" s="8" t="s">
        <v>261</v>
      </c>
      <c r="E833" s="8" t="s">
        <v>554</v>
      </c>
    </row>
    <row r="834" spans="2:5" x14ac:dyDescent="0.35">
      <c r="B834" s="1677">
        <v>42434</v>
      </c>
      <c r="C834" s="73">
        <v>0.25</v>
      </c>
      <c r="D834" s="7" t="s">
        <v>564</v>
      </c>
      <c r="E834" s="76" t="s">
        <v>551</v>
      </c>
    </row>
    <row r="835" spans="2:5" x14ac:dyDescent="0.35">
      <c r="B835" s="1678"/>
      <c r="C835" s="67">
        <v>0.375</v>
      </c>
      <c r="D835" s="8" t="s">
        <v>570</v>
      </c>
      <c r="E835" s="8" t="s">
        <v>551</v>
      </c>
    </row>
    <row r="836" spans="2:5" x14ac:dyDescent="0.35">
      <c r="B836" s="1678"/>
      <c r="C836" s="67">
        <v>0.5</v>
      </c>
      <c r="D836" s="11" t="s">
        <v>564</v>
      </c>
      <c r="E836" s="76" t="s">
        <v>552</v>
      </c>
    </row>
    <row r="837" spans="2:5" x14ac:dyDescent="0.35">
      <c r="B837" s="1678"/>
      <c r="C837" s="67">
        <v>0.625</v>
      </c>
      <c r="D837" s="8" t="s">
        <v>557</v>
      </c>
      <c r="E837" s="8" t="s">
        <v>562</v>
      </c>
    </row>
    <row r="838" spans="2:5" x14ac:dyDescent="0.35">
      <c r="B838" s="1678"/>
      <c r="C838" s="67">
        <v>0.75</v>
      </c>
      <c r="D838" s="76" t="s">
        <v>564</v>
      </c>
      <c r="E838" s="76" t="s">
        <v>552</v>
      </c>
    </row>
    <row r="839" spans="2:5" x14ac:dyDescent="0.35">
      <c r="B839" s="1677">
        <v>42465</v>
      </c>
      <c r="C839" s="67">
        <v>0.25</v>
      </c>
      <c r="D839" s="8" t="s">
        <v>261</v>
      </c>
      <c r="E839" s="8" t="s">
        <v>552</v>
      </c>
    </row>
    <row r="840" spans="2:5" x14ac:dyDescent="0.35">
      <c r="B840" s="1678"/>
      <c r="C840" s="67">
        <v>0.375</v>
      </c>
      <c r="D840" s="8" t="s">
        <v>261</v>
      </c>
      <c r="E840" s="8" t="s">
        <v>554</v>
      </c>
    </row>
    <row r="841" spans="2:5" x14ac:dyDescent="0.35">
      <c r="B841" s="1678"/>
      <c r="C841" s="67">
        <v>0.5</v>
      </c>
      <c r="D841" s="7" t="s">
        <v>261</v>
      </c>
      <c r="E841" s="7" t="s">
        <v>552</v>
      </c>
    </row>
    <row r="842" spans="2:5" x14ac:dyDescent="0.35">
      <c r="B842" s="1678"/>
      <c r="C842" s="67">
        <v>0.625</v>
      </c>
      <c r="D842" s="7" t="s">
        <v>564</v>
      </c>
      <c r="E842" s="8" t="s">
        <v>551</v>
      </c>
    </row>
    <row r="843" spans="2:5" x14ac:dyDescent="0.35">
      <c r="B843" s="1678"/>
      <c r="C843" s="67">
        <v>0.75</v>
      </c>
      <c r="D843" s="8" t="s">
        <v>564</v>
      </c>
      <c r="E843" s="8" t="s">
        <v>562</v>
      </c>
    </row>
    <row r="844" spans="2:5" x14ac:dyDescent="0.35">
      <c r="B844" s="1677">
        <v>42495</v>
      </c>
      <c r="C844" s="67">
        <v>0.25</v>
      </c>
      <c r="D844" s="8" t="s">
        <v>261</v>
      </c>
      <c r="E844" s="8" t="s">
        <v>552</v>
      </c>
    </row>
    <row r="845" spans="2:5" x14ac:dyDescent="0.35">
      <c r="B845" s="1678"/>
      <c r="C845" s="67">
        <v>0.375</v>
      </c>
      <c r="D845" s="8" t="s">
        <v>261</v>
      </c>
      <c r="E845" s="8" t="s">
        <v>554</v>
      </c>
    </row>
    <row r="846" spans="2:5" x14ac:dyDescent="0.35">
      <c r="B846" s="1678"/>
      <c r="C846" s="67">
        <v>0.5</v>
      </c>
      <c r="D846" s="8" t="s">
        <v>261</v>
      </c>
      <c r="E846" s="8" t="s">
        <v>554</v>
      </c>
    </row>
    <row r="847" spans="2:5" x14ac:dyDescent="0.35">
      <c r="B847" s="1678"/>
      <c r="C847" s="67">
        <v>0.625</v>
      </c>
      <c r="D847" s="8" t="s">
        <v>261</v>
      </c>
      <c r="E847" s="8" t="s">
        <v>554</v>
      </c>
    </row>
    <row r="848" spans="2:5" x14ac:dyDescent="0.35">
      <c r="B848" s="1678"/>
      <c r="C848" s="67">
        <v>0.75</v>
      </c>
      <c r="D848" s="8" t="s">
        <v>261</v>
      </c>
      <c r="E848" s="8" t="s">
        <v>552</v>
      </c>
    </row>
    <row r="849" spans="2:5" x14ac:dyDescent="0.35">
      <c r="B849" s="1677">
        <v>42526</v>
      </c>
      <c r="C849" s="67">
        <v>0.25</v>
      </c>
      <c r="D849" s="11" t="s">
        <v>261</v>
      </c>
      <c r="E849" s="76" t="s">
        <v>552</v>
      </c>
    </row>
    <row r="850" spans="2:5" x14ac:dyDescent="0.35">
      <c r="B850" s="1678"/>
      <c r="C850" s="67">
        <v>0.375</v>
      </c>
      <c r="D850" s="8" t="s">
        <v>261</v>
      </c>
      <c r="E850" s="8" t="s">
        <v>551</v>
      </c>
    </row>
    <row r="851" spans="2:5" x14ac:dyDescent="0.35">
      <c r="B851" s="1678"/>
      <c r="C851" s="67">
        <v>0.5</v>
      </c>
      <c r="D851" s="8" t="s">
        <v>261</v>
      </c>
      <c r="E851" s="8" t="s">
        <v>551</v>
      </c>
    </row>
    <row r="852" spans="2:5" x14ac:dyDescent="0.35">
      <c r="B852" s="1678"/>
      <c r="C852" s="67">
        <v>0.625</v>
      </c>
      <c r="D852" s="8" t="s">
        <v>262</v>
      </c>
      <c r="E852" s="8" t="s">
        <v>551</v>
      </c>
    </row>
    <row r="853" spans="2:5" x14ac:dyDescent="0.35">
      <c r="B853" s="1678"/>
      <c r="C853" s="67">
        <v>0.75</v>
      </c>
      <c r="D853" s="8" t="s">
        <v>261</v>
      </c>
      <c r="E853" s="8" t="s">
        <v>554</v>
      </c>
    </row>
    <row r="854" spans="2:5" x14ac:dyDescent="0.35">
      <c r="B854" s="1677">
        <v>42556</v>
      </c>
      <c r="C854" s="67">
        <v>0.25</v>
      </c>
      <c r="D854" s="8" t="s">
        <v>261</v>
      </c>
      <c r="E854" s="8" t="s">
        <v>554</v>
      </c>
    </row>
    <row r="855" spans="2:5" x14ac:dyDescent="0.35">
      <c r="B855" s="1678"/>
      <c r="C855" s="67">
        <v>0.375</v>
      </c>
      <c r="D855" s="8" t="s">
        <v>261</v>
      </c>
      <c r="E855" s="8" t="s">
        <v>554</v>
      </c>
    </row>
    <row r="856" spans="2:5" x14ac:dyDescent="0.35">
      <c r="B856" s="1678"/>
      <c r="C856" s="67">
        <v>0.5</v>
      </c>
      <c r="D856" s="8" t="s">
        <v>564</v>
      </c>
      <c r="E856" s="8" t="s">
        <v>552</v>
      </c>
    </row>
    <row r="857" spans="2:5" x14ac:dyDescent="0.35">
      <c r="B857" s="1678"/>
      <c r="C857" s="67">
        <v>0.625</v>
      </c>
      <c r="D857" s="8" t="s">
        <v>262</v>
      </c>
      <c r="E857" s="8" t="s">
        <v>551</v>
      </c>
    </row>
    <row r="858" spans="2:5" x14ac:dyDescent="0.35">
      <c r="B858" s="1678"/>
      <c r="C858" s="67">
        <v>0.75</v>
      </c>
      <c r="D858" s="8" t="s">
        <v>261</v>
      </c>
      <c r="E858" s="8" t="s">
        <v>552</v>
      </c>
    </row>
    <row r="859" spans="2:5" x14ac:dyDescent="0.35">
      <c r="B859" s="1677">
        <v>42587</v>
      </c>
      <c r="C859" s="67">
        <v>0.25</v>
      </c>
      <c r="D859" s="8" t="s">
        <v>261</v>
      </c>
      <c r="E859" s="76" t="s">
        <v>554</v>
      </c>
    </row>
    <row r="860" spans="2:5" x14ac:dyDescent="0.35">
      <c r="B860" s="1678"/>
      <c r="C860" s="67">
        <v>0.375</v>
      </c>
      <c r="D860" s="8" t="s">
        <v>261</v>
      </c>
      <c r="E860" s="8" t="s">
        <v>554</v>
      </c>
    </row>
    <row r="861" spans="2:5" x14ac:dyDescent="0.35">
      <c r="B861" s="1678"/>
      <c r="C861" s="67">
        <v>0.5</v>
      </c>
      <c r="D861" s="8" t="s">
        <v>261</v>
      </c>
      <c r="E861" s="8" t="s">
        <v>552</v>
      </c>
    </row>
    <row r="862" spans="2:5" x14ac:dyDescent="0.35">
      <c r="B862" s="1678"/>
      <c r="C862" s="67">
        <v>0.625</v>
      </c>
      <c r="D862" s="8" t="s">
        <v>557</v>
      </c>
      <c r="E862" s="7" t="s">
        <v>551</v>
      </c>
    </row>
    <row r="863" spans="2:5" x14ac:dyDescent="0.35">
      <c r="B863" s="1678"/>
      <c r="C863" s="67">
        <v>0.75</v>
      </c>
      <c r="D863" s="8" t="s">
        <v>262</v>
      </c>
      <c r="E863" s="7" t="s">
        <v>554</v>
      </c>
    </row>
    <row r="864" spans="2:5" x14ac:dyDescent="0.35">
      <c r="B864" s="1665" t="s">
        <v>650</v>
      </c>
      <c r="C864" s="1665"/>
      <c r="D864" s="1665"/>
      <c r="E864" s="1665"/>
    </row>
    <row r="865" spans="2:5" x14ac:dyDescent="0.35">
      <c r="B865" s="1672" t="s">
        <v>559</v>
      </c>
      <c r="C865" s="1672"/>
      <c r="D865" s="1672"/>
    </row>
    <row r="866" spans="2:5" x14ac:dyDescent="0.35">
      <c r="B866" s="1672" t="s">
        <v>560</v>
      </c>
      <c r="C866" s="1672"/>
      <c r="D866" s="1672"/>
      <c r="E866" s="320"/>
    </row>
    <row r="871" spans="2:5" ht="17" x14ac:dyDescent="0.5">
      <c r="B871" s="1200" t="s">
        <v>546</v>
      </c>
      <c r="C871" s="1200"/>
      <c r="D871" s="1200"/>
      <c r="E871" s="1200"/>
    </row>
    <row r="872" spans="2:5" ht="15" thickBot="1" x14ac:dyDescent="0.4"/>
    <row r="873" spans="2:5" ht="15" thickTop="1" x14ac:dyDescent="0.35">
      <c r="B873" s="1666" t="s">
        <v>1</v>
      </c>
      <c r="C873" s="1668" t="s">
        <v>547</v>
      </c>
      <c r="D873" s="1668" t="s">
        <v>548</v>
      </c>
      <c r="E873" s="1670" t="s">
        <v>549</v>
      </c>
    </row>
    <row r="874" spans="2:5" ht="15" thickBot="1" x14ac:dyDescent="0.4">
      <c r="B874" s="1667"/>
      <c r="C874" s="1669"/>
      <c r="D874" s="1669"/>
      <c r="E874" s="1671"/>
    </row>
    <row r="875" spans="2:5" ht="15" thickTop="1" x14ac:dyDescent="0.35">
      <c r="B875" s="1662">
        <v>42618</v>
      </c>
      <c r="C875" s="1215">
        <v>0.25</v>
      </c>
      <c r="D875" s="1209" t="s">
        <v>261</v>
      </c>
      <c r="E875" s="1216" t="s">
        <v>554</v>
      </c>
    </row>
    <row r="876" spans="2:5" x14ac:dyDescent="0.35">
      <c r="B876" s="1663"/>
      <c r="C876" s="67">
        <v>0.375</v>
      </c>
      <c r="D876" s="8" t="s">
        <v>261</v>
      </c>
      <c r="E876" s="7" t="s">
        <v>554</v>
      </c>
    </row>
    <row r="877" spans="2:5" x14ac:dyDescent="0.35">
      <c r="B877" s="1663"/>
      <c r="C877" s="67">
        <v>0.5</v>
      </c>
      <c r="D877" s="8" t="s">
        <v>261</v>
      </c>
      <c r="E877" s="8" t="s">
        <v>552</v>
      </c>
    </row>
    <row r="878" spans="2:5" x14ac:dyDescent="0.35">
      <c r="B878" s="1663"/>
      <c r="C878" s="75">
        <v>0.625</v>
      </c>
      <c r="D878" s="76" t="s">
        <v>261</v>
      </c>
      <c r="E878" s="76" t="s">
        <v>552</v>
      </c>
    </row>
    <row r="879" spans="2:5" x14ac:dyDescent="0.35">
      <c r="B879" s="1663"/>
      <c r="C879" s="67">
        <v>0.75</v>
      </c>
      <c r="D879" s="8" t="s">
        <v>261</v>
      </c>
      <c r="E879" s="8" t="s">
        <v>554</v>
      </c>
    </row>
    <row r="880" spans="2:5" x14ac:dyDescent="0.35">
      <c r="B880" s="1677">
        <v>42648</v>
      </c>
      <c r="C880" s="73">
        <v>0.25</v>
      </c>
      <c r="D880" s="7" t="s">
        <v>261</v>
      </c>
      <c r="E880" s="76" t="s">
        <v>554</v>
      </c>
    </row>
    <row r="881" spans="2:5" x14ac:dyDescent="0.35">
      <c r="B881" s="1678"/>
      <c r="C881" s="67">
        <v>0.375</v>
      </c>
      <c r="D881" s="8" t="s">
        <v>261</v>
      </c>
      <c r="E881" s="8" t="s">
        <v>554</v>
      </c>
    </row>
    <row r="882" spans="2:5" x14ac:dyDescent="0.35">
      <c r="B882" s="1678"/>
      <c r="C882" s="67">
        <v>0.5</v>
      </c>
      <c r="D882" s="11" t="s">
        <v>557</v>
      </c>
      <c r="E882" s="8" t="s">
        <v>563</v>
      </c>
    </row>
    <row r="883" spans="2:5" x14ac:dyDescent="0.35">
      <c r="B883" s="1678"/>
      <c r="C883" s="67">
        <v>0.625</v>
      </c>
      <c r="D883" s="8" t="s">
        <v>557</v>
      </c>
      <c r="E883" s="8" t="s">
        <v>551</v>
      </c>
    </row>
    <row r="884" spans="2:5" x14ac:dyDescent="0.35">
      <c r="B884" s="1678"/>
      <c r="C884" s="67">
        <v>0.75</v>
      </c>
      <c r="D884" s="76" t="s">
        <v>261</v>
      </c>
      <c r="E884" s="76" t="s">
        <v>552</v>
      </c>
    </row>
    <row r="885" spans="2:5" x14ac:dyDescent="0.35">
      <c r="B885" s="1677">
        <v>42679</v>
      </c>
      <c r="C885" s="67">
        <v>0.25</v>
      </c>
      <c r="D885" s="8" t="s">
        <v>261</v>
      </c>
      <c r="E885" s="8" t="s">
        <v>552</v>
      </c>
    </row>
    <row r="886" spans="2:5" x14ac:dyDescent="0.35">
      <c r="B886" s="1678"/>
      <c r="C886" s="67">
        <v>0.375</v>
      </c>
      <c r="D886" s="8" t="s">
        <v>261</v>
      </c>
      <c r="E886" s="8" t="s">
        <v>552</v>
      </c>
    </row>
    <row r="887" spans="2:5" x14ac:dyDescent="0.35">
      <c r="B887" s="1678"/>
      <c r="C887" s="67">
        <v>0.5</v>
      </c>
      <c r="D887" s="7" t="s">
        <v>261</v>
      </c>
      <c r="E887" s="7" t="s">
        <v>552</v>
      </c>
    </row>
    <row r="888" spans="2:5" x14ac:dyDescent="0.35">
      <c r="B888" s="1678"/>
      <c r="C888" s="67">
        <v>0.625</v>
      </c>
      <c r="D888" s="7" t="s">
        <v>261</v>
      </c>
      <c r="E888" s="8" t="s">
        <v>554</v>
      </c>
    </row>
    <row r="889" spans="2:5" x14ac:dyDescent="0.35">
      <c r="B889" s="1678"/>
      <c r="C889" s="67">
        <v>0.75</v>
      </c>
      <c r="D889" s="8" t="s">
        <v>261</v>
      </c>
      <c r="E889" s="8" t="s">
        <v>554</v>
      </c>
    </row>
    <row r="890" spans="2:5" x14ac:dyDescent="0.35">
      <c r="B890" s="1677">
        <v>42709</v>
      </c>
      <c r="C890" s="67">
        <v>0.25</v>
      </c>
      <c r="D890" s="8" t="s">
        <v>261</v>
      </c>
      <c r="E890" s="8" t="s">
        <v>552</v>
      </c>
    </row>
    <row r="891" spans="2:5" x14ac:dyDescent="0.35">
      <c r="B891" s="1678"/>
      <c r="C891" s="67">
        <v>0.375</v>
      </c>
      <c r="D891" s="8" t="s">
        <v>261</v>
      </c>
      <c r="E891" s="8" t="s">
        <v>552</v>
      </c>
    </row>
    <row r="892" spans="2:5" x14ac:dyDescent="0.35">
      <c r="B892" s="1678"/>
      <c r="C892" s="67">
        <v>0.5</v>
      </c>
      <c r="D892" s="8" t="s">
        <v>564</v>
      </c>
      <c r="E892" s="8" t="s">
        <v>552</v>
      </c>
    </row>
    <row r="893" spans="2:5" x14ac:dyDescent="0.35">
      <c r="B893" s="1678"/>
      <c r="C893" s="67">
        <v>0.625</v>
      </c>
      <c r="D893" s="8" t="s">
        <v>564</v>
      </c>
      <c r="E893" s="8" t="s">
        <v>551</v>
      </c>
    </row>
    <row r="894" spans="2:5" x14ac:dyDescent="0.35">
      <c r="B894" s="1678"/>
      <c r="C894" s="67">
        <v>0.75</v>
      </c>
      <c r="D894" s="8" t="s">
        <v>557</v>
      </c>
      <c r="E894" s="8" t="s">
        <v>552</v>
      </c>
    </row>
    <row r="895" spans="2:5" x14ac:dyDescent="0.35">
      <c r="B895" s="1677" t="s">
        <v>658</v>
      </c>
      <c r="C895" s="67">
        <v>0.25</v>
      </c>
      <c r="D895" s="11" t="s">
        <v>261</v>
      </c>
      <c r="E895" s="76" t="s">
        <v>554</v>
      </c>
    </row>
    <row r="896" spans="2:5" x14ac:dyDescent="0.35">
      <c r="B896" s="1678"/>
      <c r="C896" s="67">
        <v>0.375</v>
      </c>
      <c r="D896" s="8" t="s">
        <v>261</v>
      </c>
      <c r="E896" s="8" t="s">
        <v>551</v>
      </c>
    </row>
    <row r="897" spans="2:5" x14ac:dyDescent="0.35">
      <c r="B897" s="1678"/>
      <c r="C897" s="67">
        <v>0.5</v>
      </c>
      <c r="D897" s="8" t="s">
        <v>261</v>
      </c>
      <c r="E897" s="8" t="s">
        <v>552</v>
      </c>
    </row>
    <row r="898" spans="2:5" x14ac:dyDescent="0.35">
      <c r="B898" s="1678"/>
      <c r="C898" s="67">
        <v>0.625</v>
      </c>
      <c r="D898" s="8" t="s">
        <v>557</v>
      </c>
      <c r="E898" s="8" t="s">
        <v>551</v>
      </c>
    </row>
    <row r="899" spans="2:5" x14ac:dyDescent="0.35">
      <c r="B899" s="1678"/>
      <c r="C899" s="67">
        <v>0.75</v>
      </c>
      <c r="D899" s="8" t="s">
        <v>261</v>
      </c>
      <c r="E899" s="8" t="s">
        <v>554</v>
      </c>
    </row>
    <row r="900" spans="2:5" x14ac:dyDescent="0.35">
      <c r="B900" s="1677" t="s">
        <v>659</v>
      </c>
      <c r="C900" s="67">
        <v>0.25</v>
      </c>
      <c r="D900" s="8" t="s">
        <v>261</v>
      </c>
      <c r="E900" s="8" t="s">
        <v>554</v>
      </c>
    </row>
    <row r="901" spans="2:5" x14ac:dyDescent="0.35">
      <c r="B901" s="1678"/>
      <c r="C901" s="67">
        <v>0.375</v>
      </c>
      <c r="D901" s="8" t="s">
        <v>261</v>
      </c>
      <c r="E901" s="8" t="s">
        <v>554</v>
      </c>
    </row>
    <row r="902" spans="2:5" x14ac:dyDescent="0.35">
      <c r="B902" s="1678"/>
      <c r="C902" s="67">
        <v>0.5</v>
      </c>
      <c r="D902" s="8" t="s">
        <v>261</v>
      </c>
      <c r="E902" s="8" t="s">
        <v>552</v>
      </c>
    </row>
    <row r="903" spans="2:5" x14ac:dyDescent="0.35">
      <c r="B903" s="1678"/>
      <c r="C903" s="67">
        <v>0.625</v>
      </c>
      <c r="D903" s="8" t="s">
        <v>261</v>
      </c>
      <c r="E903" s="8" t="s">
        <v>551</v>
      </c>
    </row>
    <row r="904" spans="2:5" x14ac:dyDescent="0.35">
      <c r="B904" s="1678"/>
      <c r="C904" s="67">
        <v>0.75</v>
      </c>
      <c r="D904" s="8" t="s">
        <v>261</v>
      </c>
      <c r="E904" s="8" t="s">
        <v>554</v>
      </c>
    </row>
    <row r="905" spans="2:5" x14ac:dyDescent="0.35">
      <c r="B905" s="1677" t="s">
        <v>660</v>
      </c>
      <c r="C905" s="67">
        <v>0.25</v>
      </c>
      <c r="D905" s="8" t="s">
        <v>261</v>
      </c>
      <c r="E905" s="76" t="s">
        <v>552</v>
      </c>
    </row>
    <row r="906" spans="2:5" x14ac:dyDescent="0.35">
      <c r="B906" s="1678"/>
      <c r="C906" s="67">
        <v>0.375</v>
      </c>
      <c r="D906" s="8" t="s">
        <v>261</v>
      </c>
      <c r="E906" s="8" t="s">
        <v>554</v>
      </c>
    </row>
    <row r="907" spans="2:5" x14ac:dyDescent="0.35">
      <c r="B907" s="1678"/>
      <c r="C907" s="67">
        <v>0.5</v>
      </c>
      <c r="D907" s="8" t="s">
        <v>564</v>
      </c>
      <c r="E907" s="8" t="s">
        <v>552</v>
      </c>
    </row>
    <row r="908" spans="2:5" x14ac:dyDescent="0.35">
      <c r="B908" s="1678"/>
      <c r="C908" s="67">
        <v>0.625</v>
      </c>
      <c r="D908" s="8" t="s">
        <v>261</v>
      </c>
      <c r="E908" s="7" t="s">
        <v>552</v>
      </c>
    </row>
    <row r="909" spans="2:5" x14ac:dyDescent="0.35">
      <c r="B909" s="1678"/>
      <c r="C909" s="67">
        <v>0.75</v>
      </c>
      <c r="D909" s="8" t="s">
        <v>261</v>
      </c>
      <c r="E909" s="7" t="s">
        <v>554</v>
      </c>
    </row>
    <row r="910" spans="2:5" x14ac:dyDescent="0.35">
      <c r="B910" s="1665" t="s">
        <v>650</v>
      </c>
      <c r="C910" s="1665"/>
      <c r="D910" s="1665"/>
      <c r="E910" s="1665"/>
    </row>
    <row r="911" spans="2:5" x14ac:dyDescent="0.35">
      <c r="B911" s="1672" t="s">
        <v>559</v>
      </c>
      <c r="C911" s="1672"/>
      <c r="D911" s="1672"/>
    </row>
    <row r="912" spans="2:5" x14ac:dyDescent="0.35">
      <c r="B912" s="1672" t="s">
        <v>560</v>
      </c>
      <c r="C912" s="1672"/>
      <c r="D912" s="1672"/>
      <c r="E912" s="320"/>
    </row>
    <row r="917" spans="2:5" ht="17" x14ac:dyDescent="0.5">
      <c r="B917" s="1200" t="s">
        <v>546</v>
      </c>
      <c r="C917" s="1200"/>
      <c r="D917" s="1200"/>
      <c r="E917" s="1200"/>
    </row>
    <row r="918" spans="2:5" ht="15" thickBot="1" x14ac:dyDescent="0.4"/>
    <row r="919" spans="2:5" ht="15" thickTop="1" x14ac:dyDescent="0.35">
      <c r="B919" s="1666" t="s">
        <v>1</v>
      </c>
      <c r="C919" s="1668" t="s">
        <v>547</v>
      </c>
      <c r="D919" s="1668" t="s">
        <v>548</v>
      </c>
      <c r="E919" s="1670" t="s">
        <v>549</v>
      </c>
    </row>
    <row r="920" spans="2:5" ht="15" thickBot="1" x14ac:dyDescent="0.4">
      <c r="B920" s="1667"/>
      <c r="C920" s="1669"/>
      <c r="D920" s="1669"/>
      <c r="E920" s="1671"/>
    </row>
    <row r="921" spans="2:5" ht="15" thickTop="1" x14ac:dyDescent="0.35">
      <c r="B921" s="1662" t="s">
        <v>661</v>
      </c>
      <c r="C921" s="1215">
        <v>0.25</v>
      </c>
      <c r="D921" s="1209" t="s">
        <v>261</v>
      </c>
      <c r="E921" s="1216" t="s">
        <v>554</v>
      </c>
    </row>
    <row r="922" spans="2:5" x14ac:dyDescent="0.35">
      <c r="B922" s="1663"/>
      <c r="C922" s="67">
        <v>0.375</v>
      </c>
      <c r="D922" s="8" t="s">
        <v>261</v>
      </c>
      <c r="E922" s="7" t="s">
        <v>552</v>
      </c>
    </row>
    <row r="923" spans="2:5" x14ac:dyDescent="0.35">
      <c r="B923" s="1663"/>
      <c r="C923" s="67">
        <v>0.5</v>
      </c>
      <c r="D923" s="8" t="s">
        <v>564</v>
      </c>
      <c r="E923" s="8" t="s">
        <v>554</v>
      </c>
    </row>
    <row r="924" spans="2:5" x14ac:dyDescent="0.35">
      <c r="B924" s="1663"/>
      <c r="C924" s="75">
        <v>0.625</v>
      </c>
      <c r="D924" s="76" t="s">
        <v>564</v>
      </c>
      <c r="E924" s="76" t="s">
        <v>552</v>
      </c>
    </row>
    <row r="925" spans="2:5" x14ac:dyDescent="0.35">
      <c r="B925" s="1663"/>
      <c r="C925" s="67">
        <v>0.75</v>
      </c>
      <c r="D925" s="8" t="s">
        <v>261</v>
      </c>
      <c r="E925" s="8" t="s">
        <v>554</v>
      </c>
    </row>
    <row r="926" spans="2:5" x14ac:dyDescent="0.35">
      <c r="B926" s="1677" t="s">
        <v>662</v>
      </c>
      <c r="C926" s="73">
        <v>0.25</v>
      </c>
      <c r="D926" s="7" t="s">
        <v>261</v>
      </c>
      <c r="E926" s="76" t="s">
        <v>552</v>
      </c>
    </row>
    <row r="927" spans="2:5" x14ac:dyDescent="0.35">
      <c r="B927" s="1678"/>
      <c r="C927" s="67">
        <v>0.375</v>
      </c>
      <c r="D927" s="8" t="s">
        <v>261</v>
      </c>
      <c r="E927" s="8" t="s">
        <v>551</v>
      </c>
    </row>
    <row r="928" spans="2:5" x14ac:dyDescent="0.35">
      <c r="B928" s="1678"/>
      <c r="C928" s="67">
        <v>0.5</v>
      </c>
      <c r="D928" s="11" t="s">
        <v>663</v>
      </c>
      <c r="E928" s="8" t="s">
        <v>551</v>
      </c>
    </row>
    <row r="929" spans="2:5" x14ac:dyDescent="0.35">
      <c r="B929" s="1678"/>
      <c r="C929" s="67">
        <v>0.625</v>
      </c>
      <c r="D929" s="8" t="s">
        <v>564</v>
      </c>
      <c r="E929" s="8" t="s">
        <v>562</v>
      </c>
    </row>
    <row r="930" spans="2:5" x14ac:dyDescent="0.35">
      <c r="B930" s="1678"/>
      <c r="C930" s="67">
        <v>0.75</v>
      </c>
      <c r="D930" s="76" t="s">
        <v>261</v>
      </c>
      <c r="E930" s="76" t="s">
        <v>554</v>
      </c>
    </row>
    <row r="931" spans="2:5" x14ac:dyDescent="0.35">
      <c r="B931" s="1677" t="s">
        <v>664</v>
      </c>
      <c r="C931" s="67">
        <v>0.25</v>
      </c>
      <c r="D931" s="8" t="s">
        <v>261</v>
      </c>
      <c r="E931" s="8" t="s">
        <v>554</v>
      </c>
    </row>
    <row r="932" spans="2:5" x14ac:dyDescent="0.35">
      <c r="B932" s="1678"/>
      <c r="C932" s="67">
        <v>0.375</v>
      </c>
      <c r="D932" s="8" t="s">
        <v>261</v>
      </c>
      <c r="E932" s="8" t="s">
        <v>552</v>
      </c>
    </row>
    <row r="933" spans="2:5" x14ac:dyDescent="0.35">
      <c r="B933" s="1678"/>
      <c r="C933" s="67">
        <v>0.5</v>
      </c>
      <c r="D933" s="7" t="s">
        <v>261</v>
      </c>
      <c r="E933" s="7" t="s">
        <v>552</v>
      </c>
    </row>
    <row r="934" spans="2:5" x14ac:dyDescent="0.35">
      <c r="B934" s="1678"/>
      <c r="C934" s="67">
        <v>0.625</v>
      </c>
      <c r="D934" s="7" t="s">
        <v>261</v>
      </c>
      <c r="E934" s="8" t="s">
        <v>552</v>
      </c>
    </row>
    <row r="935" spans="2:5" x14ac:dyDescent="0.35">
      <c r="B935" s="1678"/>
      <c r="C935" s="67">
        <v>0.75</v>
      </c>
      <c r="D935" s="8" t="s">
        <v>261</v>
      </c>
      <c r="E935" s="8" t="s">
        <v>554</v>
      </c>
    </row>
    <row r="936" spans="2:5" x14ac:dyDescent="0.35">
      <c r="B936" s="1677" t="s">
        <v>665</v>
      </c>
      <c r="C936" s="67">
        <v>0.25</v>
      </c>
      <c r="D936" s="8" t="s">
        <v>261</v>
      </c>
      <c r="E936" s="8" t="s">
        <v>552</v>
      </c>
    </row>
    <row r="937" spans="2:5" x14ac:dyDescent="0.35">
      <c r="B937" s="1678"/>
      <c r="C937" s="67">
        <v>0.375</v>
      </c>
      <c r="D937" s="8" t="s">
        <v>261</v>
      </c>
      <c r="E937" s="8" t="s">
        <v>552</v>
      </c>
    </row>
    <row r="938" spans="2:5" x14ac:dyDescent="0.35">
      <c r="B938" s="1678"/>
      <c r="C938" s="67">
        <v>0.5</v>
      </c>
      <c r="D938" s="8" t="s">
        <v>261</v>
      </c>
      <c r="E938" s="8" t="s">
        <v>554</v>
      </c>
    </row>
    <row r="939" spans="2:5" x14ac:dyDescent="0.35">
      <c r="B939" s="1678"/>
      <c r="C939" s="67">
        <v>0.625</v>
      </c>
      <c r="D939" s="8" t="s">
        <v>261</v>
      </c>
      <c r="E939" s="8" t="s">
        <v>554</v>
      </c>
    </row>
    <row r="940" spans="2:5" x14ac:dyDescent="0.35">
      <c r="B940" s="1678"/>
      <c r="C940" s="67">
        <v>0.75</v>
      </c>
      <c r="D940" s="8" t="s">
        <v>261</v>
      </c>
      <c r="E940" s="8" t="s">
        <v>554</v>
      </c>
    </row>
    <row r="941" spans="2:5" x14ac:dyDescent="0.35">
      <c r="B941" s="1677" t="s">
        <v>666</v>
      </c>
      <c r="C941" s="67">
        <v>0.25</v>
      </c>
      <c r="D941" s="11" t="s">
        <v>261</v>
      </c>
      <c r="E941" s="76" t="s">
        <v>554</v>
      </c>
    </row>
    <row r="942" spans="2:5" x14ac:dyDescent="0.35">
      <c r="B942" s="1678"/>
      <c r="C942" s="67">
        <v>0.375</v>
      </c>
      <c r="D942" s="8" t="s">
        <v>261</v>
      </c>
      <c r="E942" s="8" t="s">
        <v>554</v>
      </c>
    </row>
    <row r="943" spans="2:5" x14ac:dyDescent="0.35">
      <c r="B943" s="1678"/>
      <c r="C943" s="67">
        <v>0.5</v>
      </c>
      <c r="D943" s="8" t="s">
        <v>261</v>
      </c>
      <c r="E943" s="8" t="s">
        <v>551</v>
      </c>
    </row>
    <row r="944" spans="2:5" x14ac:dyDescent="0.35">
      <c r="B944" s="1678"/>
      <c r="C944" s="67">
        <v>0.625</v>
      </c>
      <c r="D944" s="8" t="s">
        <v>564</v>
      </c>
      <c r="E944" s="8" t="s">
        <v>551</v>
      </c>
    </row>
    <row r="945" spans="2:5" x14ac:dyDescent="0.35">
      <c r="B945" s="1678"/>
      <c r="C945" s="67">
        <v>0.75</v>
      </c>
      <c r="D945" s="8" t="s">
        <v>261</v>
      </c>
      <c r="E945" s="8" t="s">
        <v>554</v>
      </c>
    </row>
    <row r="946" spans="2:5" x14ac:dyDescent="0.35">
      <c r="B946" s="1677" t="s">
        <v>667</v>
      </c>
      <c r="C946" s="67">
        <v>0.25</v>
      </c>
      <c r="D946" s="8" t="s">
        <v>557</v>
      </c>
      <c r="E946" s="8" t="s">
        <v>551</v>
      </c>
    </row>
    <row r="947" spans="2:5" x14ac:dyDescent="0.35">
      <c r="B947" s="1678"/>
      <c r="C947" s="67">
        <v>0.375</v>
      </c>
      <c r="D947" s="8" t="s">
        <v>261</v>
      </c>
      <c r="E947" s="8" t="s">
        <v>552</v>
      </c>
    </row>
    <row r="948" spans="2:5" x14ac:dyDescent="0.35">
      <c r="B948" s="1678"/>
      <c r="C948" s="67">
        <v>0.5</v>
      </c>
      <c r="D948" s="8" t="s">
        <v>564</v>
      </c>
      <c r="E948" s="8" t="s">
        <v>552</v>
      </c>
    </row>
    <row r="949" spans="2:5" x14ac:dyDescent="0.35">
      <c r="B949" s="1678"/>
      <c r="C949" s="67">
        <v>0.625</v>
      </c>
      <c r="D949" s="8" t="s">
        <v>262</v>
      </c>
      <c r="E949" s="8" t="s">
        <v>551</v>
      </c>
    </row>
    <row r="950" spans="2:5" x14ac:dyDescent="0.35">
      <c r="B950" s="1678"/>
      <c r="C950" s="67">
        <v>0.75</v>
      </c>
      <c r="D950" s="8" t="s">
        <v>261</v>
      </c>
      <c r="E950" s="8" t="s">
        <v>554</v>
      </c>
    </row>
    <row r="951" spans="2:5" x14ac:dyDescent="0.35">
      <c r="B951" s="1677" t="s">
        <v>668</v>
      </c>
      <c r="C951" s="67">
        <v>0.25</v>
      </c>
      <c r="D951" s="8" t="s">
        <v>261</v>
      </c>
      <c r="E951" s="76" t="s">
        <v>552</v>
      </c>
    </row>
    <row r="952" spans="2:5" x14ac:dyDescent="0.35">
      <c r="B952" s="1678"/>
      <c r="C952" s="67">
        <v>0.375</v>
      </c>
      <c r="D952" s="8" t="s">
        <v>261</v>
      </c>
      <c r="E952" s="8" t="s">
        <v>554</v>
      </c>
    </row>
    <row r="953" spans="2:5" x14ac:dyDescent="0.35">
      <c r="B953" s="1678"/>
      <c r="C953" s="67">
        <v>0.5</v>
      </c>
      <c r="D953" s="8" t="s">
        <v>258</v>
      </c>
      <c r="E953" s="8" t="s">
        <v>551</v>
      </c>
    </row>
    <row r="954" spans="2:5" x14ac:dyDescent="0.35">
      <c r="B954" s="1678"/>
      <c r="C954" s="67">
        <v>0.625</v>
      </c>
      <c r="D954" s="8" t="s">
        <v>564</v>
      </c>
      <c r="E954" s="7" t="s">
        <v>552</v>
      </c>
    </row>
    <row r="955" spans="2:5" x14ac:dyDescent="0.35">
      <c r="B955" s="1678"/>
      <c r="C955" s="67">
        <v>0.75</v>
      </c>
      <c r="D955" s="8" t="s">
        <v>261</v>
      </c>
      <c r="E955" s="7" t="s">
        <v>552</v>
      </c>
    </row>
    <row r="956" spans="2:5" x14ac:dyDescent="0.35">
      <c r="B956" s="1665" t="s">
        <v>650</v>
      </c>
      <c r="C956" s="1665"/>
      <c r="D956" s="1665"/>
      <c r="E956" s="1665"/>
    </row>
    <row r="957" spans="2:5" x14ac:dyDescent="0.35">
      <c r="B957" s="1672" t="s">
        <v>559</v>
      </c>
      <c r="C957" s="1672"/>
      <c r="D957" s="1672"/>
    </row>
    <row r="958" spans="2:5" x14ac:dyDescent="0.35">
      <c r="B958" s="1672" t="s">
        <v>560</v>
      </c>
      <c r="C958" s="1672"/>
      <c r="D958" s="1672"/>
      <c r="E958" s="320"/>
    </row>
    <row r="963" spans="2:5" ht="17" x14ac:dyDescent="0.5">
      <c r="B963" s="1200" t="s">
        <v>546</v>
      </c>
      <c r="C963" s="1200"/>
      <c r="D963" s="1200"/>
      <c r="E963" s="1200"/>
    </row>
    <row r="964" spans="2:5" ht="15" thickBot="1" x14ac:dyDescent="0.4"/>
    <row r="965" spans="2:5" ht="15" thickTop="1" x14ac:dyDescent="0.35">
      <c r="B965" s="1666" t="s">
        <v>1</v>
      </c>
      <c r="C965" s="1668" t="s">
        <v>547</v>
      </c>
      <c r="D965" s="1668" t="s">
        <v>548</v>
      </c>
      <c r="E965" s="1670" t="s">
        <v>549</v>
      </c>
    </row>
    <row r="966" spans="2:5" ht="15" thickBot="1" x14ac:dyDescent="0.4">
      <c r="B966" s="1667"/>
      <c r="C966" s="1669"/>
      <c r="D966" s="1669"/>
      <c r="E966" s="1671"/>
    </row>
    <row r="967" spans="2:5" ht="15" thickTop="1" x14ac:dyDescent="0.35">
      <c r="B967" s="1662" t="s">
        <v>669</v>
      </c>
      <c r="C967" s="1215">
        <v>0.25</v>
      </c>
      <c r="D967" s="1209" t="s">
        <v>261</v>
      </c>
      <c r="E967" s="1216" t="s">
        <v>552</v>
      </c>
    </row>
    <row r="968" spans="2:5" x14ac:dyDescent="0.35">
      <c r="B968" s="1663"/>
      <c r="C968" s="67">
        <v>0.375</v>
      </c>
      <c r="D968" s="8" t="s">
        <v>261</v>
      </c>
      <c r="E968" s="7" t="s">
        <v>554</v>
      </c>
    </row>
    <row r="969" spans="2:5" x14ac:dyDescent="0.35">
      <c r="B969" s="1663"/>
      <c r="C969" s="67">
        <v>0.5</v>
      </c>
      <c r="D969" s="8" t="s">
        <v>261</v>
      </c>
      <c r="E969" s="8" t="s">
        <v>552</v>
      </c>
    </row>
    <row r="970" spans="2:5" x14ac:dyDescent="0.35">
      <c r="B970" s="1663"/>
      <c r="C970" s="75">
        <v>0.625</v>
      </c>
      <c r="D970" s="76" t="s">
        <v>557</v>
      </c>
      <c r="E970" s="76" t="s">
        <v>552</v>
      </c>
    </row>
    <row r="971" spans="2:5" x14ac:dyDescent="0.35">
      <c r="B971" s="1663"/>
      <c r="C971" s="67">
        <v>0.75</v>
      </c>
      <c r="D971" s="8" t="s">
        <v>261</v>
      </c>
      <c r="E971" s="8" t="s">
        <v>554</v>
      </c>
    </row>
    <row r="972" spans="2:5" x14ac:dyDescent="0.35">
      <c r="B972" s="1677" t="s">
        <v>670</v>
      </c>
      <c r="C972" s="73">
        <v>0.25</v>
      </c>
      <c r="D972" s="7" t="s">
        <v>261</v>
      </c>
      <c r="E972" s="76" t="s">
        <v>554</v>
      </c>
    </row>
    <row r="973" spans="2:5" x14ac:dyDescent="0.35">
      <c r="B973" s="1678"/>
      <c r="C973" s="67">
        <v>0.375</v>
      </c>
      <c r="D973" s="8" t="s">
        <v>261</v>
      </c>
      <c r="E973" s="8" t="s">
        <v>554</v>
      </c>
    </row>
    <row r="974" spans="2:5" x14ac:dyDescent="0.35">
      <c r="B974" s="1678"/>
      <c r="C974" s="67">
        <v>0.5</v>
      </c>
      <c r="D974" s="11" t="s">
        <v>261</v>
      </c>
      <c r="E974" s="8" t="s">
        <v>552</v>
      </c>
    </row>
    <row r="975" spans="2:5" x14ac:dyDescent="0.35">
      <c r="B975" s="1678"/>
      <c r="C975" s="67">
        <v>0.625</v>
      </c>
      <c r="D975" s="8" t="s">
        <v>261</v>
      </c>
      <c r="E975" s="8" t="s">
        <v>552</v>
      </c>
    </row>
    <row r="976" spans="2:5" x14ac:dyDescent="0.35">
      <c r="B976" s="1678"/>
      <c r="C976" s="67">
        <v>0.75</v>
      </c>
      <c r="D976" s="76" t="s">
        <v>261</v>
      </c>
      <c r="E976" s="76" t="s">
        <v>554</v>
      </c>
    </row>
    <row r="977" spans="2:5" x14ac:dyDescent="0.35">
      <c r="B977" s="1677" t="s">
        <v>671</v>
      </c>
      <c r="C977" s="67">
        <v>0.25</v>
      </c>
      <c r="D977" s="8" t="s">
        <v>261</v>
      </c>
      <c r="E977" s="8" t="s">
        <v>554</v>
      </c>
    </row>
    <row r="978" spans="2:5" x14ac:dyDescent="0.35">
      <c r="B978" s="1678"/>
      <c r="C978" s="67">
        <v>0.375</v>
      </c>
      <c r="D978" s="8" t="s">
        <v>261</v>
      </c>
      <c r="E978" s="8" t="s">
        <v>554</v>
      </c>
    </row>
    <row r="979" spans="2:5" x14ac:dyDescent="0.35">
      <c r="B979" s="1678"/>
      <c r="C979" s="67">
        <v>0.5</v>
      </c>
      <c r="D979" s="7" t="s">
        <v>261</v>
      </c>
      <c r="E979" s="7" t="s">
        <v>554</v>
      </c>
    </row>
    <row r="980" spans="2:5" x14ac:dyDescent="0.35">
      <c r="B980" s="1678"/>
      <c r="C980" s="67">
        <v>0.625</v>
      </c>
      <c r="D980" s="7" t="s">
        <v>261</v>
      </c>
      <c r="E980" s="8" t="s">
        <v>552</v>
      </c>
    </row>
    <row r="981" spans="2:5" x14ac:dyDescent="0.35">
      <c r="B981" s="1678"/>
      <c r="C981" s="67">
        <v>0.75</v>
      </c>
      <c r="D981" s="8" t="s">
        <v>261</v>
      </c>
      <c r="E981" s="8" t="s">
        <v>552</v>
      </c>
    </row>
    <row r="982" spans="2:5" x14ac:dyDescent="0.35">
      <c r="B982" s="1677" t="s">
        <v>672</v>
      </c>
      <c r="C982" s="67">
        <v>0.25</v>
      </c>
      <c r="D982" s="8" t="s">
        <v>261</v>
      </c>
      <c r="E982" s="8" t="s">
        <v>552</v>
      </c>
    </row>
    <row r="983" spans="2:5" x14ac:dyDescent="0.35">
      <c r="B983" s="1678"/>
      <c r="C983" s="67">
        <v>0.375</v>
      </c>
      <c r="D983" s="8" t="s">
        <v>261</v>
      </c>
      <c r="E983" s="8" t="s">
        <v>673</v>
      </c>
    </row>
    <row r="984" spans="2:5" x14ac:dyDescent="0.35">
      <c r="B984" s="1678"/>
      <c r="C984" s="67">
        <v>0.5</v>
      </c>
      <c r="D984" s="8" t="s">
        <v>261</v>
      </c>
      <c r="E984" s="8" t="s">
        <v>551</v>
      </c>
    </row>
    <row r="985" spans="2:5" x14ac:dyDescent="0.35">
      <c r="B985" s="1678"/>
      <c r="C985" s="67">
        <v>0.625</v>
      </c>
      <c r="D985" s="8" t="s">
        <v>261</v>
      </c>
      <c r="E985" s="8" t="s">
        <v>551</v>
      </c>
    </row>
    <row r="986" spans="2:5" x14ac:dyDescent="0.35">
      <c r="B986" s="1678"/>
      <c r="C986" s="67">
        <v>0.75</v>
      </c>
      <c r="D986" s="8" t="s">
        <v>261</v>
      </c>
      <c r="E986" s="8" t="s">
        <v>554</v>
      </c>
    </row>
    <row r="987" spans="2:5" x14ac:dyDescent="0.35">
      <c r="B987" s="1677" t="s">
        <v>674</v>
      </c>
      <c r="C987" s="67">
        <v>0.25</v>
      </c>
      <c r="D987" s="11" t="s">
        <v>261</v>
      </c>
      <c r="E987" s="76" t="s">
        <v>554</v>
      </c>
    </row>
    <row r="988" spans="2:5" x14ac:dyDescent="0.35">
      <c r="B988" s="1678"/>
      <c r="C988" s="67">
        <v>0.375</v>
      </c>
      <c r="D988" s="8" t="s">
        <v>261</v>
      </c>
      <c r="E988" s="8" t="s">
        <v>554</v>
      </c>
    </row>
    <row r="989" spans="2:5" x14ac:dyDescent="0.35">
      <c r="B989" s="1678"/>
      <c r="C989" s="67">
        <v>0.5</v>
      </c>
      <c r="D989" s="8" t="s">
        <v>261</v>
      </c>
      <c r="E989" s="8" t="s">
        <v>554</v>
      </c>
    </row>
    <row r="990" spans="2:5" x14ac:dyDescent="0.35">
      <c r="B990" s="1678"/>
      <c r="C990" s="67">
        <v>0.625</v>
      </c>
      <c r="D990" s="8" t="s">
        <v>261</v>
      </c>
      <c r="E990" s="8" t="s">
        <v>552</v>
      </c>
    </row>
    <row r="991" spans="2:5" x14ac:dyDescent="0.35">
      <c r="B991" s="1678"/>
      <c r="C991" s="67">
        <v>0.75</v>
      </c>
      <c r="D991" s="8" t="s">
        <v>261</v>
      </c>
      <c r="E991" s="8" t="s">
        <v>554</v>
      </c>
    </row>
    <row r="992" spans="2:5" x14ac:dyDescent="0.35">
      <c r="B992" s="1677" t="s">
        <v>675</v>
      </c>
      <c r="C992" s="67">
        <v>0.25</v>
      </c>
      <c r="D992" s="8" t="s">
        <v>557</v>
      </c>
      <c r="E992" s="8" t="s">
        <v>552</v>
      </c>
    </row>
    <row r="993" spans="2:5" x14ac:dyDescent="0.35">
      <c r="B993" s="1678"/>
      <c r="C993" s="67">
        <v>0.375</v>
      </c>
      <c r="D993" s="8" t="s">
        <v>261</v>
      </c>
      <c r="E993" s="8" t="s">
        <v>552</v>
      </c>
    </row>
    <row r="994" spans="2:5" x14ac:dyDescent="0.35">
      <c r="B994" s="1678"/>
      <c r="C994" s="67">
        <v>0.5</v>
      </c>
      <c r="D994" s="8" t="s">
        <v>261</v>
      </c>
      <c r="E994" s="8" t="s">
        <v>554</v>
      </c>
    </row>
    <row r="995" spans="2:5" x14ac:dyDescent="0.35">
      <c r="B995" s="1678"/>
      <c r="C995" s="67">
        <v>0.625</v>
      </c>
      <c r="D995" s="8" t="s">
        <v>261</v>
      </c>
      <c r="E995" s="8" t="s">
        <v>552</v>
      </c>
    </row>
    <row r="996" spans="2:5" x14ac:dyDescent="0.35">
      <c r="B996" s="1678"/>
      <c r="C996" s="67">
        <v>0.75</v>
      </c>
      <c r="D996" s="8" t="s">
        <v>261</v>
      </c>
      <c r="E996" s="8" t="s">
        <v>554</v>
      </c>
    </row>
    <row r="997" spans="2:5" x14ac:dyDescent="0.35">
      <c r="B997" s="1677" t="s">
        <v>676</v>
      </c>
      <c r="C997" s="67">
        <v>0.25</v>
      </c>
      <c r="D997" s="8" t="s">
        <v>261</v>
      </c>
      <c r="E997" s="76" t="s">
        <v>554</v>
      </c>
    </row>
    <row r="998" spans="2:5" x14ac:dyDescent="0.35">
      <c r="B998" s="1678"/>
      <c r="C998" s="67">
        <v>0.375</v>
      </c>
      <c r="D998" s="8" t="s">
        <v>261</v>
      </c>
      <c r="E998" s="8" t="s">
        <v>554</v>
      </c>
    </row>
    <row r="999" spans="2:5" x14ac:dyDescent="0.35">
      <c r="B999" s="1678"/>
      <c r="C999" s="67">
        <v>0.5</v>
      </c>
      <c r="D999" s="8" t="s">
        <v>261</v>
      </c>
      <c r="E999" s="8" t="s">
        <v>552</v>
      </c>
    </row>
    <row r="1000" spans="2:5" x14ac:dyDescent="0.35">
      <c r="B1000" s="1678"/>
      <c r="C1000" s="67">
        <v>0.625</v>
      </c>
      <c r="D1000" s="8" t="s">
        <v>557</v>
      </c>
      <c r="E1000" s="7" t="s">
        <v>551</v>
      </c>
    </row>
    <row r="1001" spans="2:5" x14ac:dyDescent="0.35">
      <c r="B1001" s="1678"/>
      <c r="C1001" s="67">
        <v>0.75</v>
      </c>
      <c r="D1001" s="8" t="s">
        <v>261</v>
      </c>
      <c r="E1001" s="7" t="s">
        <v>554</v>
      </c>
    </row>
    <row r="1002" spans="2:5" x14ac:dyDescent="0.35">
      <c r="B1002" s="1665" t="s">
        <v>650</v>
      </c>
      <c r="C1002" s="1665"/>
      <c r="D1002" s="1665"/>
      <c r="E1002" s="1665"/>
    </row>
    <row r="1003" spans="2:5" x14ac:dyDescent="0.35">
      <c r="B1003" s="1672" t="s">
        <v>559</v>
      </c>
      <c r="C1003" s="1672"/>
      <c r="D1003" s="1672"/>
    </row>
    <row r="1004" spans="2:5" x14ac:dyDescent="0.35">
      <c r="B1004" s="1672" t="s">
        <v>560</v>
      </c>
      <c r="C1004" s="1672"/>
      <c r="D1004" s="1672"/>
      <c r="E1004" s="320"/>
    </row>
    <row r="1009" spans="2:5" ht="17" x14ac:dyDescent="0.5">
      <c r="B1009" s="1200" t="s">
        <v>546</v>
      </c>
      <c r="C1009" s="1200"/>
      <c r="D1009" s="1200"/>
      <c r="E1009" s="1200"/>
    </row>
    <row r="1010" spans="2:5" ht="15" thickBot="1" x14ac:dyDescent="0.4"/>
    <row r="1011" spans="2:5" ht="15" thickTop="1" x14ac:dyDescent="0.35">
      <c r="B1011" s="1666" t="s">
        <v>1</v>
      </c>
      <c r="C1011" s="1668" t="s">
        <v>547</v>
      </c>
      <c r="D1011" s="1668" t="s">
        <v>548</v>
      </c>
      <c r="E1011" s="1670" t="s">
        <v>549</v>
      </c>
    </row>
    <row r="1012" spans="2:5" ht="15" thickBot="1" x14ac:dyDescent="0.4">
      <c r="B1012" s="1667"/>
      <c r="C1012" s="1669"/>
      <c r="D1012" s="1669"/>
      <c r="E1012" s="1671"/>
    </row>
    <row r="1013" spans="2:5" ht="15" thickTop="1" x14ac:dyDescent="0.35">
      <c r="B1013" s="1662" t="s">
        <v>677</v>
      </c>
      <c r="C1013" s="1215">
        <v>0.25</v>
      </c>
      <c r="D1013" s="1209" t="s">
        <v>261</v>
      </c>
      <c r="E1013" s="1216" t="s">
        <v>552</v>
      </c>
    </row>
    <row r="1014" spans="2:5" x14ac:dyDescent="0.35">
      <c r="B1014" s="1663"/>
      <c r="C1014" s="67">
        <v>0.375</v>
      </c>
      <c r="D1014" s="8" t="s">
        <v>261</v>
      </c>
      <c r="E1014" s="7" t="s">
        <v>554</v>
      </c>
    </row>
    <row r="1015" spans="2:5" x14ac:dyDescent="0.35">
      <c r="B1015" s="1663"/>
      <c r="C1015" s="67">
        <v>0.5</v>
      </c>
      <c r="D1015" s="8" t="s">
        <v>261</v>
      </c>
      <c r="E1015" s="8" t="s">
        <v>552</v>
      </c>
    </row>
    <row r="1016" spans="2:5" x14ac:dyDescent="0.35">
      <c r="B1016" s="1663"/>
      <c r="C1016" s="75">
        <v>0.625</v>
      </c>
      <c r="D1016" s="76" t="s">
        <v>557</v>
      </c>
      <c r="E1016" s="76" t="s">
        <v>551</v>
      </c>
    </row>
    <row r="1017" spans="2:5" x14ac:dyDescent="0.35">
      <c r="B1017" s="1663"/>
      <c r="C1017" s="67">
        <v>0.75</v>
      </c>
      <c r="D1017" s="8" t="s">
        <v>261</v>
      </c>
      <c r="E1017" s="8" t="s">
        <v>554</v>
      </c>
    </row>
    <row r="1018" spans="2:5" x14ac:dyDescent="0.35">
      <c r="B1018" s="1677" t="s">
        <v>678</v>
      </c>
      <c r="C1018" s="73">
        <v>0.25</v>
      </c>
      <c r="D1018" s="7" t="s">
        <v>261</v>
      </c>
      <c r="E1018" s="76" t="s">
        <v>552</v>
      </c>
    </row>
    <row r="1019" spans="2:5" x14ac:dyDescent="0.35">
      <c r="B1019" s="1678"/>
      <c r="C1019" s="67">
        <v>0.375</v>
      </c>
      <c r="D1019" s="8" t="s">
        <v>261</v>
      </c>
      <c r="E1019" s="8" t="s">
        <v>554</v>
      </c>
    </row>
    <row r="1020" spans="2:5" x14ac:dyDescent="0.35">
      <c r="B1020" s="1678"/>
      <c r="C1020" s="67">
        <v>0.5</v>
      </c>
      <c r="D1020" s="11" t="s">
        <v>557</v>
      </c>
      <c r="E1020" s="8" t="s">
        <v>552</v>
      </c>
    </row>
    <row r="1021" spans="2:5" x14ac:dyDescent="0.35">
      <c r="B1021" s="1678"/>
      <c r="C1021" s="67">
        <v>0.625</v>
      </c>
      <c r="D1021" s="8" t="s">
        <v>557</v>
      </c>
      <c r="E1021" s="8" t="s">
        <v>551</v>
      </c>
    </row>
    <row r="1022" spans="2:5" x14ac:dyDescent="0.35">
      <c r="B1022" s="1678"/>
      <c r="C1022" s="67">
        <v>0.75</v>
      </c>
      <c r="D1022" s="76" t="s">
        <v>261</v>
      </c>
      <c r="E1022" s="76" t="s">
        <v>554</v>
      </c>
    </row>
    <row r="1023" spans="2:5" x14ac:dyDescent="0.35">
      <c r="B1023" s="1677">
        <v>42375</v>
      </c>
      <c r="C1023" s="67">
        <v>0.25</v>
      </c>
      <c r="D1023" s="8" t="s">
        <v>261</v>
      </c>
      <c r="E1023" s="8" t="s">
        <v>554</v>
      </c>
    </row>
    <row r="1024" spans="2:5" x14ac:dyDescent="0.35">
      <c r="B1024" s="1678"/>
      <c r="C1024" s="67">
        <v>0.375</v>
      </c>
      <c r="D1024" s="8" t="s">
        <v>261</v>
      </c>
      <c r="E1024" s="8" t="s">
        <v>552</v>
      </c>
    </row>
    <row r="1025" spans="2:5" x14ac:dyDescent="0.35">
      <c r="B1025" s="1678"/>
      <c r="C1025" s="67">
        <v>0.5</v>
      </c>
      <c r="D1025" s="7" t="s">
        <v>557</v>
      </c>
      <c r="E1025" s="8" t="s">
        <v>552</v>
      </c>
    </row>
    <row r="1026" spans="2:5" x14ac:dyDescent="0.35">
      <c r="B1026" s="1678"/>
      <c r="C1026" s="67">
        <v>0.625</v>
      </c>
      <c r="D1026" s="7" t="s">
        <v>261</v>
      </c>
      <c r="E1026" s="8" t="s">
        <v>552</v>
      </c>
    </row>
    <row r="1027" spans="2:5" x14ac:dyDescent="0.35">
      <c r="B1027" s="1678"/>
      <c r="C1027" s="67">
        <v>0.75</v>
      </c>
      <c r="D1027" s="8" t="s">
        <v>261</v>
      </c>
      <c r="E1027" s="76" t="s">
        <v>554</v>
      </c>
    </row>
    <row r="1028" spans="2:5" x14ac:dyDescent="0.35">
      <c r="B1028" s="1677">
        <v>42406</v>
      </c>
      <c r="C1028" s="67">
        <v>0.25</v>
      </c>
      <c r="D1028" s="8" t="s">
        <v>261</v>
      </c>
      <c r="E1028" s="8" t="s">
        <v>554</v>
      </c>
    </row>
    <row r="1029" spans="2:5" x14ac:dyDescent="0.35">
      <c r="B1029" s="1678"/>
      <c r="C1029" s="67">
        <v>0.375</v>
      </c>
      <c r="D1029" s="8" t="s">
        <v>261</v>
      </c>
      <c r="E1029" s="8" t="s">
        <v>552</v>
      </c>
    </row>
    <row r="1030" spans="2:5" x14ac:dyDescent="0.35">
      <c r="B1030" s="1678"/>
      <c r="C1030" s="67">
        <v>0.5</v>
      </c>
      <c r="D1030" s="8" t="s">
        <v>261</v>
      </c>
      <c r="E1030" s="8" t="s">
        <v>554</v>
      </c>
    </row>
    <row r="1031" spans="2:5" x14ac:dyDescent="0.35">
      <c r="B1031" s="1678"/>
      <c r="C1031" s="67">
        <v>0.625</v>
      </c>
      <c r="D1031" s="8" t="s">
        <v>261</v>
      </c>
      <c r="E1031" s="8" t="s">
        <v>552</v>
      </c>
    </row>
    <row r="1032" spans="2:5" x14ac:dyDescent="0.35">
      <c r="B1032" s="1678"/>
      <c r="C1032" s="67">
        <v>0.75</v>
      </c>
      <c r="D1032" s="8" t="s">
        <v>261</v>
      </c>
      <c r="E1032" s="8" t="s">
        <v>554</v>
      </c>
    </row>
    <row r="1033" spans="2:5" x14ac:dyDescent="0.35">
      <c r="B1033" s="1677">
        <v>42435</v>
      </c>
      <c r="C1033" s="67">
        <v>0.25</v>
      </c>
      <c r="D1033" s="11" t="s">
        <v>261</v>
      </c>
      <c r="E1033" s="76" t="s">
        <v>552</v>
      </c>
    </row>
    <row r="1034" spans="2:5" x14ac:dyDescent="0.35">
      <c r="B1034" s="1678"/>
      <c r="C1034" s="67">
        <v>0.375</v>
      </c>
      <c r="D1034" s="8" t="s">
        <v>261</v>
      </c>
      <c r="E1034" s="8" t="s">
        <v>552</v>
      </c>
    </row>
    <row r="1035" spans="2:5" x14ac:dyDescent="0.35">
      <c r="B1035" s="1678"/>
      <c r="C1035" s="67">
        <v>0.5</v>
      </c>
      <c r="D1035" s="8" t="s">
        <v>557</v>
      </c>
      <c r="E1035" s="8" t="s">
        <v>552</v>
      </c>
    </row>
    <row r="1036" spans="2:5" x14ac:dyDescent="0.35">
      <c r="B1036" s="1678"/>
      <c r="C1036" s="67">
        <v>0.625</v>
      </c>
      <c r="D1036" s="8" t="s">
        <v>261</v>
      </c>
      <c r="E1036" s="8" t="s">
        <v>552</v>
      </c>
    </row>
    <row r="1037" spans="2:5" x14ac:dyDescent="0.35">
      <c r="B1037" s="1678"/>
      <c r="C1037" s="67">
        <v>0.75</v>
      </c>
      <c r="D1037" s="8" t="s">
        <v>261</v>
      </c>
      <c r="E1037" s="8" t="s">
        <v>554</v>
      </c>
    </row>
    <row r="1038" spans="2:5" x14ac:dyDescent="0.35">
      <c r="B1038" s="1677">
        <v>42466</v>
      </c>
      <c r="C1038" s="67">
        <v>0.25</v>
      </c>
      <c r="D1038" s="8" t="s">
        <v>261</v>
      </c>
      <c r="E1038" s="8" t="s">
        <v>554</v>
      </c>
    </row>
    <row r="1039" spans="2:5" x14ac:dyDescent="0.35">
      <c r="B1039" s="1678"/>
      <c r="C1039" s="67">
        <v>0.375</v>
      </c>
      <c r="D1039" s="8" t="s">
        <v>261</v>
      </c>
      <c r="E1039" s="8" t="s">
        <v>554</v>
      </c>
    </row>
    <row r="1040" spans="2:5" x14ac:dyDescent="0.35">
      <c r="B1040" s="1678"/>
      <c r="C1040" s="67">
        <v>0.5</v>
      </c>
      <c r="D1040" s="8" t="s">
        <v>557</v>
      </c>
      <c r="E1040" s="8" t="s">
        <v>554</v>
      </c>
    </row>
    <row r="1041" spans="2:5" x14ac:dyDescent="0.35">
      <c r="B1041" s="1678"/>
      <c r="C1041" s="67">
        <v>0.625</v>
      </c>
      <c r="D1041" s="8" t="s">
        <v>564</v>
      </c>
      <c r="E1041" s="8" t="s">
        <v>552</v>
      </c>
    </row>
    <row r="1042" spans="2:5" x14ac:dyDescent="0.35">
      <c r="B1042" s="1678"/>
      <c r="C1042" s="67">
        <v>0.75</v>
      </c>
      <c r="D1042" s="8" t="s">
        <v>261</v>
      </c>
      <c r="E1042" s="8" t="s">
        <v>554</v>
      </c>
    </row>
    <row r="1043" spans="2:5" x14ac:dyDescent="0.35">
      <c r="B1043" s="1677">
        <v>42496</v>
      </c>
      <c r="C1043" s="67">
        <v>0.25</v>
      </c>
      <c r="D1043" s="8" t="s">
        <v>557</v>
      </c>
      <c r="E1043" s="76" t="s">
        <v>679</v>
      </c>
    </row>
    <row r="1044" spans="2:5" x14ac:dyDescent="0.35">
      <c r="B1044" s="1678"/>
      <c r="C1044" s="67">
        <v>0.375</v>
      </c>
      <c r="D1044" s="8" t="s">
        <v>564</v>
      </c>
      <c r="E1044" s="8" t="s">
        <v>552</v>
      </c>
    </row>
    <row r="1045" spans="2:5" x14ac:dyDescent="0.35">
      <c r="B1045" s="1678"/>
      <c r="C1045" s="67">
        <v>0.5</v>
      </c>
      <c r="D1045" s="8" t="s">
        <v>261</v>
      </c>
      <c r="E1045" s="8" t="s">
        <v>679</v>
      </c>
    </row>
    <row r="1046" spans="2:5" x14ac:dyDescent="0.35">
      <c r="B1046" s="1678"/>
      <c r="C1046" s="67">
        <v>0.625</v>
      </c>
      <c r="D1046" s="8" t="s">
        <v>261</v>
      </c>
      <c r="E1046" s="7" t="s">
        <v>679</v>
      </c>
    </row>
    <row r="1047" spans="2:5" x14ac:dyDescent="0.35">
      <c r="B1047" s="1678"/>
      <c r="C1047" s="67">
        <v>0.75</v>
      </c>
      <c r="D1047" s="8" t="s">
        <v>261</v>
      </c>
      <c r="E1047" s="7" t="s">
        <v>554</v>
      </c>
    </row>
    <row r="1048" spans="2:5" x14ac:dyDescent="0.35">
      <c r="B1048" s="1665" t="s">
        <v>650</v>
      </c>
      <c r="C1048" s="1665"/>
      <c r="D1048" s="1665"/>
      <c r="E1048" s="1665"/>
    </row>
    <row r="1049" spans="2:5" x14ac:dyDescent="0.35">
      <c r="B1049" s="1672" t="s">
        <v>559</v>
      </c>
      <c r="C1049" s="1672"/>
      <c r="D1049" s="1672"/>
    </row>
    <row r="1050" spans="2:5" x14ac:dyDescent="0.35">
      <c r="B1050" s="1672" t="s">
        <v>560</v>
      </c>
      <c r="C1050" s="1672"/>
      <c r="D1050" s="1672"/>
      <c r="E1050" s="320"/>
    </row>
    <row r="1055" spans="2:5" ht="17" x14ac:dyDescent="0.5">
      <c r="B1055" s="1200" t="s">
        <v>546</v>
      </c>
      <c r="C1055" s="1200"/>
      <c r="D1055" s="1200"/>
      <c r="E1055" s="1200"/>
    </row>
    <row r="1056" spans="2:5" ht="15" thickBot="1" x14ac:dyDescent="0.4"/>
    <row r="1057" spans="2:5" ht="15" thickTop="1" x14ac:dyDescent="0.35">
      <c r="B1057" s="1666" t="s">
        <v>1</v>
      </c>
      <c r="C1057" s="1668" t="s">
        <v>547</v>
      </c>
      <c r="D1057" s="1668" t="s">
        <v>548</v>
      </c>
      <c r="E1057" s="1670" t="s">
        <v>549</v>
      </c>
    </row>
    <row r="1058" spans="2:5" ht="15" thickBot="1" x14ac:dyDescent="0.4">
      <c r="B1058" s="1667"/>
      <c r="C1058" s="1669"/>
      <c r="D1058" s="1669"/>
      <c r="E1058" s="1671"/>
    </row>
    <row r="1059" spans="2:5" ht="15" thickTop="1" x14ac:dyDescent="0.35">
      <c r="B1059" s="1662">
        <v>42527</v>
      </c>
      <c r="C1059" s="1215">
        <v>0.25</v>
      </c>
      <c r="D1059" s="1209" t="s">
        <v>261</v>
      </c>
      <c r="E1059" s="1216" t="s">
        <v>554</v>
      </c>
    </row>
    <row r="1060" spans="2:5" x14ac:dyDescent="0.35">
      <c r="B1060" s="1663"/>
      <c r="C1060" s="67">
        <v>0.375</v>
      </c>
      <c r="D1060" s="8" t="s">
        <v>261</v>
      </c>
      <c r="E1060" s="7" t="s">
        <v>551</v>
      </c>
    </row>
    <row r="1061" spans="2:5" x14ac:dyDescent="0.35">
      <c r="B1061" s="1663"/>
      <c r="C1061" s="67">
        <v>0.5</v>
      </c>
      <c r="D1061" s="8" t="s">
        <v>262</v>
      </c>
      <c r="E1061" s="8" t="s">
        <v>551</v>
      </c>
    </row>
    <row r="1062" spans="2:5" x14ac:dyDescent="0.35">
      <c r="B1062" s="1663"/>
      <c r="C1062" s="75">
        <v>0.625</v>
      </c>
      <c r="D1062" s="76" t="s">
        <v>261</v>
      </c>
      <c r="E1062" s="76" t="s">
        <v>554</v>
      </c>
    </row>
    <row r="1063" spans="2:5" x14ac:dyDescent="0.35">
      <c r="B1063" s="1663"/>
      <c r="C1063" s="67">
        <v>0.75</v>
      </c>
      <c r="D1063" s="8" t="s">
        <v>261</v>
      </c>
      <c r="E1063" s="8" t="s">
        <v>554</v>
      </c>
    </row>
    <row r="1064" spans="2:5" x14ac:dyDescent="0.35">
      <c r="B1064" s="1677">
        <v>42557</v>
      </c>
      <c r="C1064" s="73">
        <v>0.25</v>
      </c>
      <c r="D1064" s="7" t="s">
        <v>261</v>
      </c>
      <c r="E1064" s="76" t="s">
        <v>554</v>
      </c>
    </row>
    <row r="1065" spans="2:5" x14ac:dyDescent="0.35">
      <c r="B1065" s="1678"/>
      <c r="C1065" s="67">
        <v>0.375</v>
      </c>
      <c r="D1065" s="8" t="s">
        <v>261</v>
      </c>
      <c r="E1065" s="8" t="s">
        <v>554</v>
      </c>
    </row>
    <row r="1066" spans="2:5" x14ac:dyDescent="0.35">
      <c r="B1066" s="1678"/>
      <c r="C1066" s="67">
        <v>0.5</v>
      </c>
      <c r="D1066" s="11" t="s">
        <v>564</v>
      </c>
      <c r="E1066" s="8" t="s">
        <v>551</v>
      </c>
    </row>
    <row r="1067" spans="2:5" x14ac:dyDescent="0.35">
      <c r="B1067" s="1678"/>
      <c r="C1067" s="67">
        <v>0.625</v>
      </c>
      <c r="D1067" s="8" t="s">
        <v>557</v>
      </c>
      <c r="E1067" s="8" t="s">
        <v>552</v>
      </c>
    </row>
    <row r="1068" spans="2:5" x14ac:dyDescent="0.35">
      <c r="B1068" s="1678"/>
      <c r="C1068" s="67">
        <v>0.75</v>
      </c>
      <c r="D1068" s="76" t="s">
        <v>261</v>
      </c>
      <c r="E1068" s="76" t="s">
        <v>554</v>
      </c>
    </row>
    <row r="1069" spans="2:5" x14ac:dyDescent="0.35">
      <c r="B1069" s="1677">
        <v>42588</v>
      </c>
      <c r="C1069" s="67">
        <v>0.25</v>
      </c>
      <c r="D1069" s="8" t="s">
        <v>261</v>
      </c>
      <c r="E1069" s="8" t="s">
        <v>552</v>
      </c>
    </row>
    <row r="1070" spans="2:5" x14ac:dyDescent="0.35">
      <c r="B1070" s="1678"/>
      <c r="C1070" s="67">
        <v>0.375</v>
      </c>
      <c r="D1070" s="8" t="s">
        <v>261</v>
      </c>
      <c r="E1070" s="8" t="s">
        <v>554</v>
      </c>
    </row>
    <row r="1071" spans="2:5" x14ac:dyDescent="0.35">
      <c r="B1071" s="1678"/>
      <c r="C1071" s="67">
        <v>0.5</v>
      </c>
      <c r="D1071" s="7" t="s">
        <v>261</v>
      </c>
      <c r="E1071" s="8" t="s">
        <v>552</v>
      </c>
    </row>
    <row r="1072" spans="2:5" x14ac:dyDescent="0.35">
      <c r="B1072" s="1678"/>
      <c r="C1072" s="67">
        <v>0.625</v>
      </c>
      <c r="D1072" s="7" t="s">
        <v>557</v>
      </c>
      <c r="E1072" s="8" t="s">
        <v>551</v>
      </c>
    </row>
    <row r="1073" spans="2:5" x14ac:dyDescent="0.35">
      <c r="B1073" s="1678"/>
      <c r="C1073" s="67">
        <v>0.75</v>
      </c>
      <c r="D1073" s="8" t="s">
        <v>261</v>
      </c>
      <c r="E1073" s="76" t="s">
        <v>554</v>
      </c>
    </row>
    <row r="1074" spans="2:5" x14ac:dyDescent="0.35">
      <c r="B1074" s="1677">
        <v>42619</v>
      </c>
      <c r="C1074" s="67">
        <v>0.25</v>
      </c>
      <c r="D1074" s="8" t="s">
        <v>261</v>
      </c>
      <c r="E1074" s="8" t="s">
        <v>552</v>
      </c>
    </row>
    <row r="1075" spans="2:5" x14ac:dyDescent="0.35">
      <c r="B1075" s="1678"/>
      <c r="C1075" s="67">
        <v>0.375</v>
      </c>
      <c r="D1075" s="8" t="s">
        <v>261</v>
      </c>
      <c r="E1075" s="8" t="s">
        <v>554</v>
      </c>
    </row>
    <row r="1076" spans="2:5" x14ac:dyDescent="0.35">
      <c r="B1076" s="1678"/>
      <c r="C1076" s="67">
        <v>0.5</v>
      </c>
      <c r="D1076" s="8" t="s">
        <v>261</v>
      </c>
      <c r="E1076" s="8" t="s">
        <v>554</v>
      </c>
    </row>
    <row r="1077" spans="2:5" x14ac:dyDescent="0.35">
      <c r="B1077" s="1678"/>
      <c r="C1077" s="67">
        <v>0.625</v>
      </c>
      <c r="D1077" s="8" t="s">
        <v>261</v>
      </c>
      <c r="E1077" s="8" t="s">
        <v>552</v>
      </c>
    </row>
    <row r="1078" spans="2:5" x14ac:dyDescent="0.35">
      <c r="B1078" s="1678"/>
      <c r="C1078" s="67">
        <v>0.75</v>
      </c>
      <c r="D1078" s="8" t="s">
        <v>261</v>
      </c>
      <c r="E1078" s="8" t="s">
        <v>554</v>
      </c>
    </row>
    <row r="1079" spans="2:5" x14ac:dyDescent="0.35">
      <c r="B1079" s="1677">
        <v>42649</v>
      </c>
      <c r="C1079" s="67">
        <v>0.25</v>
      </c>
      <c r="D1079" s="11" t="s">
        <v>261</v>
      </c>
      <c r="E1079" s="76" t="s">
        <v>552</v>
      </c>
    </row>
    <row r="1080" spans="2:5" x14ac:dyDescent="0.35">
      <c r="B1080" s="1678"/>
      <c r="C1080" s="67">
        <v>0.375</v>
      </c>
      <c r="D1080" s="8" t="s">
        <v>261</v>
      </c>
      <c r="E1080" s="8" t="s">
        <v>554</v>
      </c>
    </row>
    <row r="1081" spans="2:5" x14ac:dyDescent="0.35">
      <c r="B1081" s="1678"/>
      <c r="C1081" s="67">
        <v>0.5</v>
      </c>
      <c r="D1081" s="8" t="s">
        <v>261</v>
      </c>
      <c r="E1081" s="8" t="s">
        <v>552</v>
      </c>
    </row>
    <row r="1082" spans="2:5" x14ac:dyDescent="0.35">
      <c r="B1082" s="1678"/>
      <c r="C1082" s="67">
        <v>0.625</v>
      </c>
      <c r="D1082" s="8" t="s">
        <v>261</v>
      </c>
      <c r="E1082" s="8" t="s">
        <v>552</v>
      </c>
    </row>
    <row r="1083" spans="2:5" x14ac:dyDescent="0.35">
      <c r="B1083" s="1678"/>
      <c r="C1083" s="67">
        <v>0.75</v>
      </c>
      <c r="D1083" s="8" t="s">
        <v>261</v>
      </c>
      <c r="E1083" s="8" t="s">
        <v>554</v>
      </c>
    </row>
    <row r="1084" spans="2:5" x14ac:dyDescent="0.35">
      <c r="B1084" s="1677">
        <v>42680</v>
      </c>
      <c r="C1084" s="67">
        <v>0.25</v>
      </c>
      <c r="D1084" s="8" t="s">
        <v>261</v>
      </c>
      <c r="E1084" s="8" t="s">
        <v>554</v>
      </c>
    </row>
    <row r="1085" spans="2:5" x14ac:dyDescent="0.35">
      <c r="B1085" s="1678"/>
      <c r="C1085" s="67">
        <v>0.375</v>
      </c>
      <c r="D1085" s="8" t="s">
        <v>261</v>
      </c>
      <c r="E1085" s="8" t="s">
        <v>552</v>
      </c>
    </row>
    <row r="1086" spans="2:5" x14ac:dyDescent="0.35">
      <c r="B1086" s="1678"/>
      <c r="C1086" s="67">
        <v>0.5</v>
      </c>
      <c r="D1086" s="8" t="s">
        <v>557</v>
      </c>
      <c r="E1086" s="8" t="s">
        <v>679</v>
      </c>
    </row>
    <row r="1087" spans="2:5" x14ac:dyDescent="0.35">
      <c r="B1087" s="1678"/>
      <c r="C1087" s="67">
        <v>0.625</v>
      </c>
      <c r="D1087" s="8" t="s">
        <v>557</v>
      </c>
      <c r="E1087" s="8" t="s">
        <v>551</v>
      </c>
    </row>
    <row r="1088" spans="2:5" x14ac:dyDescent="0.35">
      <c r="B1088" s="1678"/>
      <c r="C1088" s="67">
        <v>0.75</v>
      </c>
      <c r="D1088" s="8" t="s">
        <v>261</v>
      </c>
      <c r="E1088" s="8" t="s">
        <v>554</v>
      </c>
    </row>
    <row r="1089" spans="2:5" x14ac:dyDescent="0.35">
      <c r="B1089" s="1677">
        <v>42710</v>
      </c>
      <c r="C1089" s="67">
        <v>0.25</v>
      </c>
      <c r="D1089" s="8" t="s">
        <v>557</v>
      </c>
      <c r="E1089" s="76" t="s">
        <v>551</v>
      </c>
    </row>
    <row r="1090" spans="2:5" x14ac:dyDescent="0.35">
      <c r="B1090" s="1678"/>
      <c r="C1090" s="67">
        <v>0.375</v>
      </c>
      <c r="D1090" s="8" t="s">
        <v>564</v>
      </c>
      <c r="E1090" s="8" t="s">
        <v>552</v>
      </c>
    </row>
    <row r="1091" spans="2:5" x14ac:dyDescent="0.35">
      <c r="B1091" s="1678"/>
      <c r="C1091" s="67">
        <v>0.5</v>
      </c>
      <c r="D1091" s="8" t="s">
        <v>557</v>
      </c>
      <c r="E1091" s="8" t="s">
        <v>552</v>
      </c>
    </row>
    <row r="1092" spans="2:5" x14ac:dyDescent="0.35">
      <c r="B1092" s="1678"/>
      <c r="C1092" s="67">
        <v>0.625</v>
      </c>
      <c r="D1092" s="8" t="s">
        <v>261</v>
      </c>
      <c r="E1092" s="7" t="s">
        <v>552</v>
      </c>
    </row>
    <row r="1093" spans="2:5" x14ac:dyDescent="0.35">
      <c r="B1093" s="1678"/>
      <c r="C1093" s="67">
        <v>0.75</v>
      </c>
      <c r="D1093" s="8" t="s">
        <v>261</v>
      </c>
      <c r="E1093" s="7" t="s">
        <v>554</v>
      </c>
    </row>
    <row r="1094" spans="2:5" x14ac:dyDescent="0.35">
      <c r="B1094" s="1665" t="s">
        <v>650</v>
      </c>
      <c r="C1094" s="1665"/>
      <c r="D1094" s="1665"/>
      <c r="E1094" s="1665"/>
    </row>
    <row r="1095" spans="2:5" x14ac:dyDescent="0.35">
      <c r="B1095" s="1672" t="s">
        <v>559</v>
      </c>
      <c r="C1095" s="1672"/>
      <c r="D1095" s="1672"/>
    </row>
    <row r="1096" spans="2:5" x14ac:dyDescent="0.35">
      <c r="B1096" s="1672" t="s">
        <v>560</v>
      </c>
      <c r="C1096" s="1672"/>
      <c r="D1096" s="1672"/>
      <c r="E1096" s="320"/>
    </row>
    <row r="1101" spans="2:5" ht="17" x14ac:dyDescent="0.5">
      <c r="B1101" s="1200" t="s">
        <v>546</v>
      </c>
      <c r="C1101" s="1200"/>
      <c r="D1101" s="1200"/>
      <c r="E1101" s="1200"/>
    </row>
    <row r="1102" spans="2:5" ht="15" thickBot="1" x14ac:dyDescent="0.4"/>
    <row r="1103" spans="2:5" ht="15" thickTop="1" x14ac:dyDescent="0.35">
      <c r="B1103" s="1666" t="s">
        <v>1</v>
      </c>
      <c r="C1103" s="1668" t="s">
        <v>547</v>
      </c>
      <c r="D1103" s="1668" t="s">
        <v>548</v>
      </c>
      <c r="E1103" s="1670" t="s">
        <v>549</v>
      </c>
    </row>
    <row r="1104" spans="2:5" ht="15" thickBot="1" x14ac:dyDescent="0.4">
      <c r="B1104" s="1667"/>
      <c r="C1104" s="1669"/>
      <c r="D1104" s="1669"/>
      <c r="E1104" s="1671"/>
    </row>
    <row r="1105" spans="2:5" ht="15" thickTop="1" x14ac:dyDescent="0.35">
      <c r="B1105" s="1662" t="s">
        <v>680</v>
      </c>
      <c r="C1105" s="1215">
        <v>0.25</v>
      </c>
      <c r="D1105" s="1209" t="s">
        <v>261</v>
      </c>
      <c r="E1105" s="8" t="s">
        <v>552</v>
      </c>
    </row>
    <row r="1106" spans="2:5" x14ac:dyDescent="0.35">
      <c r="B1106" s="1663"/>
      <c r="C1106" s="67">
        <v>0.375</v>
      </c>
      <c r="D1106" s="1209" t="s">
        <v>261</v>
      </c>
      <c r="E1106" s="7" t="s">
        <v>554</v>
      </c>
    </row>
    <row r="1107" spans="2:5" x14ac:dyDescent="0.35">
      <c r="B1107" s="1663"/>
      <c r="C1107" s="67">
        <v>0.5</v>
      </c>
      <c r="D1107" s="8" t="s">
        <v>564</v>
      </c>
      <c r="E1107" s="8" t="s">
        <v>551</v>
      </c>
    </row>
    <row r="1108" spans="2:5" x14ac:dyDescent="0.35">
      <c r="B1108" s="1663"/>
      <c r="C1108" s="75">
        <v>0.625</v>
      </c>
      <c r="D1108" s="76" t="s">
        <v>261</v>
      </c>
      <c r="E1108" s="8" t="s">
        <v>551</v>
      </c>
    </row>
    <row r="1109" spans="2:5" x14ac:dyDescent="0.35">
      <c r="B1109" s="1663"/>
      <c r="C1109" s="67">
        <v>0.75</v>
      </c>
      <c r="D1109" s="8" t="s">
        <v>261</v>
      </c>
      <c r="E1109" s="7" t="s">
        <v>554</v>
      </c>
    </row>
    <row r="1110" spans="2:5" x14ac:dyDescent="0.35">
      <c r="B1110" s="1677" t="s">
        <v>681</v>
      </c>
      <c r="C1110" s="73">
        <v>0.25</v>
      </c>
      <c r="D1110" s="7" t="s">
        <v>261</v>
      </c>
      <c r="E1110" s="8" t="s">
        <v>552</v>
      </c>
    </row>
    <row r="1111" spans="2:5" x14ac:dyDescent="0.35">
      <c r="B1111" s="1678"/>
      <c r="C1111" s="67">
        <v>0.375</v>
      </c>
      <c r="D1111" s="8" t="s">
        <v>261</v>
      </c>
      <c r="E1111" s="8" t="s">
        <v>552</v>
      </c>
    </row>
    <row r="1112" spans="2:5" x14ac:dyDescent="0.35">
      <c r="B1112" s="1678"/>
      <c r="C1112" s="67">
        <v>0.5</v>
      </c>
      <c r="D1112" s="11" t="s">
        <v>261</v>
      </c>
      <c r="E1112" s="8" t="s">
        <v>552</v>
      </c>
    </row>
    <row r="1113" spans="2:5" x14ac:dyDescent="0.35">
      <c r="B1113" s="1678"/>
      <c r="C1113" s="67">
        <v>0.625</v>
      </c>
      <c r="D1113" s="8" t="s">
        <v>261</v>
      </c>
      <c r="E1113" s="8" t="s">
        <v>552</v>
      </c>
    </row>
    <row r="1114" spans="2:5" x14ac:dyDescent="0.35">
      <c r="B1114" s="1678"/>
      <c r="C1114" s="67">
        <v>0.75</v>
      </c>
      <c r="D1114" s="76" t="s">
        <v>261</v>
      </c>
      <c r="E1114" s="7" t="s">
        <v>554</v>
      </c>
    </row>
    <row r="1115" spans="2:5" x14ac:dyDescent="0.35">
      <c r="B1115" s="1677" t="s">
        <v>682</v>
      </c>
      <c r="C1115" s="67">
        <v>0.25</v>
      </c>
      <c r="D1115" s="8" t="s">
        <v>261</v>
      </c>
      <c r="E1115" s="8" t="s">
        <v>552</v>
      </c>
    </row>
    <row r="1116" spans="2:5" x14ac:dyDescent="0.35">
      <c r="B1116" s="1678"/>
      <c r="C1116" s="67">
        <v>0.375</v>
      </c>
      <c r="D1116" s="8" t="s">
        <v>261</v>
      </c>
      <c r="E1116" s="8" t="s">
        <v>551</v>
      </c>
    </row>
    <row r="1117" spans="2:5" x14ac:dyDescent="0.35">
      <c r="B1117" s="1678"/>
      <c r="C1117" s="67">
        <v>0.5</v>
      </c>
      <c r="D1117" s="7" t="s">
        <v>261</v>
      </c>
      <c r="E1117" s="8" t="s">
        <v>552</v>
      </c>
    </row>
    <row r="1118" spans="2:5" x14ac:dyDescent="0.35">
      <c r="B1118" s="1678"/>
      <c r="C1118" s="67">
        <v>0.625</v>
      </c>
      <c r="D1118" s="7" t="s">
        <v>261</v>
      </c>
      <c r="E1118" s="7" t="s">
        <v>554</v>
      </c>
    </row>
    <row r="1119" spans="2:5" x14ac:dyDescent="0.35">
      <c r="B1119" s="1678"/>
      <c r="C1119" s="67">
        <v>0.75</v>
      </c>
      <c r="D1119" s="8" t="s">
        <v>564</v>
      </c>
      <c r="E1119" s="7" t="s">
        <v>554</v>
      </c>
    </row>
    <row r="1120" spans="2:5" x14ac:dyDescent="0.35">
      <c r="B1120" s="1677" t="s">
        <v>683</v>
      </c>
      <c r="C1120" s="67">
        <v>0.25</v>
      </c>
      <c r="D1120" s="8" t="s">
        <v>261</v>
      </c>
      <c r="E1120" s="7" t="s">
        <v>554</v>
      </c>
    </row>
    <row r="1121" spans="2:5" x14ac:dyDescent="0.35">
      <c r="B1121" s="1678"/>
      <c r="C1121" s="67">
        <v>0.375</v>
      </c>
      <c r="D1121" s="8" t="s">
        <v>261</v>
      </c>
      <c r="E1121" s="7" t="s">
        <v>554</v>
      </c>
    </row>
    <row r="1122" spans="2:5" x14ac:dyDescent="0.35">
      <c r="B1122" s="1678"/>
      <c r="C1122" s="67">
        <v>0.5</v>
      </c>
      <c r="D1122" s="8" t="s">
        <v>261</v>
      </c>
      <c r="E1122" s="8" t="s">
        <v>552</v>
      </c>
    </row>
    <row r="1123" spans="2:5" x14ac:dyDescent="0.35">
      <c r="B1123" s="1678"/>
      <c r="C1123" s="67">
        <v>0.625</v>
      </c>
      <c r="D1123" s="8" t="s">
        <v>261</v>
      </c>
      <c r="E1123" s="8" t="s">
        <v>551</v>
      </c>
    </row>
    <row r="1124" spans="2:5" x14ac:dyDescent="0.35">
      <c r="B1124" s="1678"/>
      <c r="C1124" s="67">
        <v>0.75</v>
      </c>
      <c r="D1124" s="8" t="s">
        <v>261</v>
      </c>
      <c r="E1124" s="8" t="s">
        <v>552</v>
      </c>
    </row>
    <row r="1125" spans="2:5" x14ac:dyDescent="0.35">
      <c r="B1125" s="1677" t="s">
        <v>684</v>
      </c>
      <c r="C1125" s="67">
        <v>0.25</v>
      </c>
      <c r="D1125" s="11" t="s">
        <v>261</v>
      </c>
      <c r="E1125" s="7" t="s">
        <v>554</v>
      </c>
    </row>
    <row r="1126" spans="2:5" x14ac:dyDescent="0.35">
      <c r="B1126" s="1678"/>
      <c r="C1126" s="67">
        <v>0.375</v>
      </c>
      <c r="D1126" s="8" t="s">
        <v>261</v>
      </c>
      <c r="E1126" s="7" t="s">
        <v>554</v>
      </c>
    </row>
    <row r="1127" spans="2:5" x14ac:dyDescent="0.35">
      <c r="B1127" s="1678"/>
      <c r="C1127" s="67">
        <v>0.5</v>
      </c>
      <c r="D1127" s="8" t="s">
        <v>261</v>
      </c>
      <c r="E1127" s="7" t="s">
        <v>554</v>
      </c>
    </row>
    <row r="1128" spans="2:5" x14ac:dyDescent="0.35">
      <c r="B1128" s="1678"/>
      <c r="C1128" s="67">
        <v>0.625</v>
      </c>
      <c r="D1128" s="8" t="s">
        <v>261</v>
      </c>
      <c r="E1128" s="8" t="s">
        <v>552</v>
      </c>
    </row>
    <row r="1129" spans="2:5" x14ac:dyDescent="0.35">
      <c r="B1129" s="1678"/>
      <c r="C1129" s="67">
        <v>0.75</v>
      </c>
      <c r="D1129" s="8" t="s">
        <v>564</v>
      </c>
      <c r="E1129" s="8" t="s">
        <v>551</v>
      </c>
    </row>
    <row r="1130" spans="2:5" x14ac:dyDescent="0.35">
      <c r="B1130" s="1677" t="s">
        <v>685</v>
      </c>
      <c r="C1130" s="67">
        <v>0.25</v>
      </c>
      <c r="D1130" s="8" t="s">
        <v>261</v>
      </c>
      <c r="E1130" s="7" t="s">
        <v>554</v>
      </c>
    </row>
    <row r="1131" spans="2:5" x14ac:dyDescent="0.35">
      <c r="B1131" s="1678"/>
      <c r="C1131" s="67">
        <v>0.375</v>
      </c>
      <c r="D1131" s="8" t="s">
        <v>261</v>
      </c>
      <c r="E1131" s="7" t="s">
        <v>554</v>
      </c>
    </row>
    <row r="1132" spans="2:5" x14ac:dyDescent="0.35">
      <c r="B1132" s="1678"/>
      <c r="C1132" s="67">
        <v>0.5</v>
      </c>
      <c r="D1132" s="8" t="s">
        <v>261</v>
      </c>
      <c r="E1132" s="8" t="s">
        <v>552</v>
      </c>
    </row>
    <row r="1133" spans="2:5" x14ac:dyDescent="0.35">
      <c r="B1133" s="1678"/>
      <c r="C1133" s="67">
        <v>0.625</v>
      </c>
      <c r="D1133" s="8" t="s">
        <v>564</v>
      </c>
      <c r="E1133" s="8" t="s">
        <v>551</v>
      </c>
    </row>
    <row r="1134" spans="2:5" x14ac:dyDescent="0.35">
      <c r="B1134" s="1678"/>
      <c r="C1134" s="67">
        <v>0.75</v>
      </c>
      <c r="D1134" s="8" t="s">
        <v>261</v>
      </c>
      <c r="E1134" s="8" t="s">
        <v>551</v>
      </c>
    </row>
    <row r="1135" spans="2:5" x14ac:dyDescent="0.35">
      <c r="B1135" s="1677" t="s">
        <v>686</v>
      </c>
      <c r="C1135" s="67">
        <v>0.25</v>
      </c>
      <c r="D1135" s="8" t="s">
        <v>261</v>
      </c>
      <c r="E1135" s="7" t="s">
        <v>554</v>
      </c>
    </row>
    <row r="1136" spans="2:5" x14ac:dyDescent="0.35">
      <c r="B1136" s="1678"/>
      <c r="C1136" s="67">
        <v>0.375</v>
      </c>
      <c r="D1136" s="8" t="s">
        <v>261</v>
      </c>
      <c r="E1136" s="7" t="s">
        <v>554</v>
      </c>
    </row>
    <row r="1137" spans="2:5" x14ac:dyDescent="0.35">
      <c r="B1137" s="1678"/>
      <c r="C1137" s="67">
        <v>0.5</v>
      </c>
      <c r="D1137" s="8" t="s">
        <v>564</v>
      </c>
      <c r="E1137" s="8" t="s">
        <v>551</v>
      </c>
    </row>
    <row r="1138" spans="2:5" x14ac:dyDescent="0.35">
      <c r="B1138" s="1678"/>
      <c r="C1138" s="67">
        <v>0.625</v>
      </c>
      <c r="D1138" s="8" t="s">
        <v>261</v>
      </c>
      <c r="E1138" s="8" t="s">
        <v>552</v>
      </c>
    </row>
    <row r="1139" spans="2:5" x14ac:dyDescent="0.35">
      <c r="B1139" s="1678"/>
      <c r="C1139" s="67">
        <v>0.75</v>
      </c>
      <c r="D1139" s="8" t="s">
        <v>257</v>
      </c>
      <c r="E1139" s="8" t="s">
        <v>551</v>
      </c>
    </row>
    <row r="1140" spans="2:5" x14ac:dyDescent="0.35">
      <c r="B1140" s="1665" t="s">
        <v>650</v>
      </c>
      <c r="C1140" s="1665"/>
      <c r="D1140" s="1665"/>
      <c r="E1140" s="1665"/>
    </row>
    <row r="1141" spans="2:5" x14ac:dyDescent="0.35">
      <c r="B1141" s="1672" t="s">
        <v>559</v>
      </c>
      <c r="C1141" s="1672"/>
      <c r="D1141" s="1672"/>
    </row>
    <row r="1142" spans="2:5" x14ac:dyDescent="0.35">
      <c r="B1142" s="1672" t="s">
        <v>560</v>
      </c>
      <c r="C1142" s="1672"/>
      <c r="D1142" s="1672"/>
      <c r="E1142" s="320"/>
    </row>
    <row r="1147" spans="2:5" ht="17" x14ac:dyDescent="0.5">
      <c r="B1147" s="1200" t="s">
        <v>546</v>
      </c>
      <c r="C1147" s="1200"/>
      <c r="D1147" s="1200"/>
      <c r="E1147" s="1200"/>
    </row>
    <row r="1148" spans="2:5" ht="15" thickBot="1" x14ac:dyDescent="0.4"/>
    <row r="1149" spans="2:5" ht="15" thickTop="1" x14ac:dyDescent="0.35">
      <c r="B1149" s="1666" t="s">
        <v>1</v>
      </c>
      <c r="C1149" s="1668" t="s">
        <v>547</v>
      </c>
      <c r="D1149" s="1668" t="s">
        <v>548</v>
      </c>
      <c r="E1149" s="1670" t="s">
        <v>549</v>
      </c>
    </row>
    <row r="1150" spans="2:5" ht="15" thickBot="1" x14ac:dyDescent="0.4">
      <c r="B1150" s="1667"/>
      <c r="C1150" s="1669"/>
      <c r="D1150" s="1669"/>
      <c r="E1150" s="1671"/>
    </row>
    <row r="1151" spans="2:5" ht="15" thickTop="1" x14ac:dyDescent="0.35">
      <c r="B1151" s="1662" t="s">
        <v>687</v>
      </c>
      <c r="C1151" s="1215">
        <v>0.25</v>
      </c>
      <c r="D1151" s="1209" t="s">
        <v>261</v>
      </c>
      <c r="E1151" s="7" t="s">
        <v>554</v>
      </c>
    </row>
    <row r="1152" spans="2:5" x14ac:dyDescent="0.35">
      <c r="B1152" s="1663"/>
      <c r="C1152" s="67">
        <v>0.375</v>
      </c>
      <c r="D1152" s="1209" t="s">
        <v>261</v>
      </c>
      <c r="E1152" s="7" t="s">
        <v>554</v>
      </c>
    </row>
    <row r="1153" spans="2:5" x14ac:dyDescent="0.35">
      <c r="B1153" s="1663"/>
      <c r="C1153" s="67">
        <v>0.5</v>
      </c>
      <c r="D1153" s="8" t="s">
        <v>564</v>
      </c>
      <c r="E1153" s="8" t="s">
        <v>551</v>
      </c>
    </row>
    <row r="1154" spans="2:5" x14ac:dyDescent="0.35">
      <c r="B1154" s="1663"/>
      <c r="C1154" s="75">
        <v>0.625</v>
      </c>
      <c r="D1154" s="76" t="s">
        <v>261</v>
      </c>
      <c r="E1154" s="8" t="s">
        <v>552</v>
      </c>
    </row>
    <row r="1155" spans="2:5" x14ac:dyDescent="0.35">
      <c r="B1155" s="1663"/>
      <c r="C1155" s="67">
        <v>0.75</v>
      </c>
      <c r="D1155" s="8" t="s">
        <v>257</v>
      </c>
      <c r="E1155" s="8" t="s">
        <v>551</v>
      </c>
    </row>
    <row r="1156" spans="2:5" x14ac:dyDescent="0.35">
      <c r="B1156" s="1677" t="s">
        <v>688</v>
      </c>
      <c r="C1156" s="73">
        <v>0.25</v>
      </c>
      <c r="D1156" s="7" t="s">
        <v>261</v>
      </c>
      <c r="E1156" s="8" t="s">
        <v>552</v>
      </c>
    </row>
    <row r="1157" spans="2:5" x14ac:dyDescent="0.35">
      <c r="B1157" s="1678"/>
      <c r="C1157" s="67">
        <v>0.375</v>
      </c>
      <c r="D1157" s="8" t="s">
        <v>564</v>
      </c>
      <c r="E1157" s="8" t="s">
        <v>552</v>
      </c>
    </row>
    <row r="1158" spans="2:5" x14ac:dyDescent="0.35">
      <c r="B1158" s="1678"/>
      <c r="C1158" s="67">
        <v>0.5</v>
      </c>
      <c r="D1158" s="11" t="s">
        <v>257</v>
      </c>
      <c r="E1158" s="8" t="s">
        <v>551</v>
      </c>
    </row>
    <row r="1159" spans="2:5" x14ac:dyDescent="0.35">
      <c r="B1159" s="1678"/>
      <c r="C1159" s="67">
        <v>0.625</v>
      </c>
      <c r="D1159" s="8" t="s">
        <v>564</v>
      </c>
      <c r="E1159" s="8" t="s">
        <v>551</v>
      </c>
    </row>
    <row r="1160" spans="2:5" x14ac:dyDescent="0.35">
      <c r="B1160" s="1678"/>
      <c r="C1160" s="67">
        <v>0.75</v>
      </c>
      <c r="D1160" s="76" t="s">
        <v>564</v>
      </c>
      <c r="E1160" s="8" t="s">
        <v>554</v>
      </c>
    </row>
    <row r="1161" spans="2:5" x14ac:dyDescent="0.35">
      <c r="B1161" s="1677" t="s">
        <v>689</v>
      </c>
      <c r="C1161" s="67">
        <v>0.25</v>
      </c>
      <c r="D1161" s="8" t="s">
        <v>261</v>
      </c>
      <c r="E1161" s="7" t="s">
        <v>554</v>
      </c>
    </row>
    <row r="1162" spans="2:5" x14ac:dyDescent="0.35">
      <c r="B1162" s="1678"/>
      <c r="C1162" s="67">
        <v>0.375</v>
      </c>
      <c r="D1162" s="8" t="s">
        <v>261</v>
      </c>
      <c r="E1162" s="7" t="s">
        <v>554</v>
      </c>
    </row>
    <row r="1163" spans="2:5" x14ac:dyDescent="0.35">
      <c r="B1163" s="1678"/>
      <c r="C1163" s="67">
        <v>0.5</v>
      </c>
      <c r="D1163" s="7" t="s">
        <v>261</v>
      </c>
      <c r="E1163" s="7" t="s">
        <v>554</v>
      </c>
    </row>
    <row r="1164" spans="2:5" x14ac:dyDescent="0.35">
      <c r="B1164" s="1678"/>
      <c r="C1164" s="67">
        <v>0.625</v>
      </c>
      <c r="D1164" s="7" t="s">
        <v>262</v>
      </c>
      <c r="E1164" s="8" t="s">
        <v>551</v>
      </c>
    </row>
    <row r="1165" spans="2:5" x14ac:dyDescent="0.35">
      <c r="B1165" s="1678"/>
      <c r="C1165" s="67">
        <v>0.75</v>
      </c>
      <c r="D1165" s="8" t="s">
        <v>261</v>
      </c>
      <c r="E1165" s="8" t="s">
        <v>551</v>
      </c>
    </row>
    <row r="1166" spans="2:5" x14ac:dyDescent="0.35">
      <c r="B1166" s="1677" t="s">
        <v>690</v>
      </c>
      <c r="C1166" s="67">
        <v>0.25</v>
      </c>
      <c r="D1166" s="8" t="s">
        <v>261</v>
      </c>
      <c r="E1166" s="7" t="s">
        <v>554</v>
      </c>
    </row>
    <row r="1167" spans="2:5" x14ac:dyDescent="0.35">
      <c r="B1167" s="1678"/>
      <c r="C1167" s="67">
        <v>0.375</v>
      </c>
      <c r="D1167" s="8" t="s">
        <v>261</v>
      </c>
      <c r="E1167" s="7" t="s">
        <v>552</v>
      </c>
    </row>
    <row r="1168" spans="2:5" x14ac:dyDescent="0.35">
      <c r="B1168" s="1678"/>
      <c r="C1168" s="67">
        <v>0.5</v>
      </c>
      <c r="D1168" s="8" t="s">
        <v>261</v>
      </c>
      <c r="E1168" s="8" t="s">
        <v>554</v>
      </c>
    </row>
    <row r="1169" spans="2:5" x14ac:dyDescent="0.35">
      <c r="B1169" s="1678"/>
      <c r="C1169" s="67">
        <v>0.625</v>
      </c>
      <c r="D1169" s="8" t="s">
        <v>557</v>
      </c>
      <c r="E1169" s="8" t="s">
        <v>551</v>
      </c>
    </row>
    <row r="1170" spans="2:5" x14ac:dyDescent="0.35">
      <c r="B1170" s="1678"/>
      <c r="C1170" s="67">
        <v>0.75</v>
      </c>
      <c r="D1170" s="8" t="s">
        <v>261</v>
      </c>
      <c r="E1170" s="8" t="s">
        <v>554</v>
      </c>
    </row>
    <row r="1171" spans="2:5" x14ac:dyDescent="0.35">
      <c r="B1171" s="1677" t="s">
        <v>691</v>
      </c>
      <c r="C1171" s="67">
        <v>0.25</v>
      </c>
      <c r="D1171" s="11" t="s">
        <v>261</v>
      </c>
      <c r="E1171" s="7" t="s">
        <v>552</v>
      </c>
    </row>
    <row r="1172" spans="2:5" x14ac:dyDescent="0.35">
      <c r="B1172" s="1678"/>
      <c r="C1172" s="67">
        <v>0.375</v>
      </c>
      <c r="D1172" s="8" t="s">
        <v>261</v>
      </c>
      <c r="E1172" s="7" t="s">
        <v>554</v>
      </c>
    </row>
    <row r="1173" spans="2:5" x14ac:dyDescent="0.35">
      <c r="B1173" s="1678"/>
      <c r="C1173" s="67">
        <v>0.5</v>
      </c>
      <c r="D1173" s="8" t="s">
        <v>261</v>
      </c>
      <c r="E1173" s="7" t="s">
        <v>554</v>
      </c>
    </row>
    <row r="1174" spans="2:5" x14ac:dyDescent="0.35">
      <c r="B1174" s="1678"/>
      <c r="C1174" s="67">
        <v>0.625</v>
      </c>
      <c r="D1174" s="8" t="s">
        <v>564</v>
      </c>
      <c r="E1174" s="8" t="s">
        <v>551</v>
      </c>
    </row>
    <row r="1175" spans="2:5" x14ac:dyDescent="0.35">
      <c r="B1175" s="1678"/>
      <c r="C1175" s="67">
        <v>0.75</v>
      </c>
      <c r="D1175" s="8" t="s">
        <v>557</v>
      </c>
      <c r="E1175" s="7" t="s">
        <v>554</v>
      </c>
    </row>
    <row r="1176" spans="2:5" x14ac:dyDescent="0.35">
      <c r="B1176" s="1677" t="s">
        <v>692</v>
      </c>
      <c r="C1176" s="67">
        <v>0.25</v>
      </c>
      <c r="D1176" s="8" t="s">
        <v>261</v>
      </c>
      <c r="E1176" s="7" t="s">
        <v>554</v>
      </c>
    </row>
    <row r="1177" spans="2:5" x14ac:dyDescent="0.35">
      <c r="B1177" s="1678"/>
      <c r="C1177" s="67">
        <v>0.375</v>
      </c>
      <c r="D1177" s="8" t="s">
        <v>261</v>
      </c>
      <c r="E1177" s="7" t="s">
        <v>554</v>
      </c>
    </row>
    <row r="1178" spans="2:5" x14ac:dyDescent="0.35">
      <c r="B1178" s="1678"/>
      <c r="C1178" s="67">
        <v>0.5</v>
      </c>
      <c r="D1178" s="8" t="s">
        <v>570</v>
      </c>
      <c r="E1178" s="8" t="s">
        <v>552</v>
      </c>
    </row>
    <row r="1179" spans="2:5" x14ac:dyDescent="0.35">
      <c r="B1179" s="1678"/>
      <c r="C1179" s="67">
        <v>0.625</v>
      </c>
      <c r="D1179" s="8" t="s">
        <v>557</v>
      </c>
      <c r="E1179" s="8" t="s">
        <v>551</v>
      </c>
    </row>
    <row r="1180" spans="2:5" x14ac:dyDescent="0.35">
      <c r="B1180" s="1678"/>
      <c r="C1180" s="67">
        <v>0.75</v>
      </c>
      <c r="D1180" s="8" t="s">
        <v>557</v>
      </c>
      <c r="E1180" s="8" t="s">
        <v>554</v>
      </c>
    </row>
    <row r="1181" spans="2:5" x14ac:dyDescent="0.35">
      <c r="B1181" s="1677" t="s">
        <v>693</v>
      </c>
      <c r="C1181" s="67">
        <v>0.25</v>
      </c>
      <c r="D1181" s="8" t="s">
        <v>557</v>
      </c>
      <c r="E1181" s="7" t="s">
        <v>551</v>
      </c>
    </row>
    <row r="1182" spans="2:5" x14ac:dyDescent="0.35">
      <c r="B1182" s="1678"/>
      <c r="C1182" s="67">
        <v>0.375</v>
      </c>
      <c r="D1182" s="8" t="s">
        <v>261</v>
      </c>
      <c r="E1182" s="7" t="s">
        <v>554</v>
      </c>
    </row>
    <row r="1183" spans="2:5" x14ac:dyDescent="0.35">
      <c r="B1183" s="1678"/>
      <c r="C1183" s="67">
        <v>0.5</v>
      </c>
      <c r="D1183" s="8" t="s">
        <v>261</v>
      </c>
      <c r="E1183" s="8" t="s">
        <v>552</v>
      </c>
    </row>
    <row r="1184" spans="2:5" x14ac:dyDescent="0.35">
      <c r="B1184" s="1678"/>
      <c r="C1184" s="67">
        <v>0.625</v>
      </c>
      <c r="D1184" s="8" t="s">
        <v>262</v>
      </c>
      <c r="E1184" s="7" t="s">
        <v>679</v>
      </c>
    </row>
    <row r="1185" spans="2:5" x14ac:dyDescent="0.35">
      <c r="B1185" s="1678"/>
      <c r="C1185" s="67">
        <v>0.75</v>
      </c>
      <c r="D1185" s="8" t="s">
        <v>557</v>
      </c>
      <c r="E1185" s="8" t="s">
        <v>554</v>
      </c>
    </row>
    <row r="1186" spans="2:5" x14ac:dyDescent="0.35">
      <c r="B1186" s="1665" t="s">
        <v>650</v>
      </c>
      <c r="C1186" s="1665"/>
      <c r="D1186" s="1665"/>
      <c r="E1186" s="1665"/>
    </row>
    <row r="1187" spans="2:5" x14ac:dyDescent="0.35">
      <c r="B1187" s="1672" t="s">
        <v>559</v>
      </c>
      <c r="C1187" s="1672"/>
      <c r="D1187" s="1672"/>
    </row>
    <row r="1188" spans="2:5" x14ac:dyDescent="0.35">
      <c r="B1188" s="1672" t="s">
        <v>560</v>
      </c>
      <c r="C1188" s="1672"/>
      <c r="D1188" s="1672"/>
      <c r="E1188" s="320"/>
    </row>
    <row r="1189" spans="2:5" ht="17" x14ac:dyDescent="0.5">
      <c r="B1189" s="1200" t="s">
        <v>546</v>
      </c>
      <c r="C1189" s="1200"/>
      <c r="D1189" s="1200"/>
      <c r="E1189" s="1200"/>
    </row>
    <row r="1190" spans="2:5" ht="15" thickBot="1" x14ac:dyDescent="0.4"/>
    <row r="1191" spans="2:5" ht="15" thickTop="1" x14ac:dyDescent="0.35">
      <c r="B1191" s="1666" t="s">
        <v>1</v>
      </c>
      <c r="C1191" s="1668" t="s">
        <v>547</v>
      </c>
      <c r="D1191" s="1668" t="s">
        <v>548</v>
      </c>
      <c r="E1191" s="1670" t="s">
        <v>549</v>
      </c>
    </row>
    <row r="1192" spans="2:5" ht="15" thickBot="1" x14ac:dyDescent="0.4">
      <c r="B1192" s="1667"/>
      <c r="C1192" s="1669"/>
      <c r="D1192" s="1669"/>
      <c r="E1192" s="1671"/>
    </row>
    <row r="1193" spans="2:5" ht="15" thickTop="1" x14ac:dyDescent="0.35">
      <c r="B1193" s="1662" t="s">
        <v>694</v>
      </c>
      <c r="C1193" s="1217">
        <v>0.25</v>
      </c>
      <c r="D1193" s="1202" t="s">
        <v>261</v>
      </c>
      <c r="E1193" s="1202" t="s">
        <v>554</v>
      </c>
    </row>
    <row r="1194" spans="2:5" x14ac:dyDescent="0.35">
      <c r="B1194" s="1663"/>
      <c r="C1194" s="1218">
        <v>0.375</v>
      </c>
      <c r="D1194" s="1204" t="s">
        <v>261</v>
      </c>
      <c r="E1194" s="1204" t="s">
        <v>554</v>
      </c>
    </row>
    <row r="1195" spans="2:5" x14ac:dyDescent="0.35">
      <c r="B1195" s="1663"/>
      <c r="C1195" s="1218">
        <v>0.5</v>
      </c>
      <c r="D1195" s="1204" t="s">
        <v>261</v>
      </c>
      <c r="E1195" s="1204" t="s">
        <v>551</v>
      </c>
    </row>
    <row r="1196" spans="2:5" x14ac:dyDescent="0.35">
      <c r="B1196" s="1663"/>
      <c r="C1196" s="1218">
        <v>0.625</v>
      </c>
      <c r="D1196" s="1204" t="s">
        <v>262</v>
      </c>
      <c r="E1196" s="1204" t="s">
        <v>562</v>
      </c>
    </row>
    <row r="1197" spans="2:5" x14ac:dyDescent="0.35">
      <c r="B1197" s="1664"/>
      <c r="C1197" s="1219">
        <v>0.75</v>
      </c>
      <c r="D1197" s="7" t="s">
        <v>564</v>
      </c>
      <c r="E1197" s="7" t="s">
        <v>551</v>
      </c>
    </row>
    <row r="1198" spans="2:5" x14ac:dyDescent="0.35">
      <c r="B1198" s="1677" t="s">
        <v>695</v>
      </c>
      <c r="C1198" s="1220">
        <v>0.25</v>
      </c>
      <c r="D1198" s="1221" t="s">
        <v>261</v>
      </c>
      <c r="E1198" s="1221" t="s">
        <v>552</v>
      </c>
    </row>
    <row r="1199" spans="2:5" x14ac:dyDescent="0.35">
      <c r="B1199" s="1678"/>
      <c r="C1199" s="1203">
        <v>0.375</v>
      </c>
      <c r="D1199" s="1204" t="s">
        <v>261</v>
      </c>
      <c r="E1199" s="1204" t="s">
        <v>554</v>
      </c>
    </row>
    <row r="1200" spans="2:5" x14ac:dyDescent="0.35">
      <c r="B1200" s="1678"/>
      <c r="C1200" s="1203">
        <v>0.5</v>
      </c>
      <c r="D1200" s="1204" t="s">
        <v>261</v>
      </c>
      <c r="E1200" s="1204" t="s">
        <v>552</v>
      </c>
    </row>
    <row r="1201" spans="2:5" x14ac:dyDescent="0.35">
      <c r="B1201" s="1678"/>
      <c r="C1201" s="1203">
        <v>0.625</v>
      </c>
      <c r="D1201" s="1204" t="s">
        <v>261</v>
      </c>
      <c r="E1201" s="1204" t="s">
        <v>552</v>
      </c>
    </row>
    <row r="1202" spans="2:5" x14ac:dyDescent="0.35">
      <c r="B1202" s="1678"/>
      <c r="C1202" s="73">
        <v>0.75</v>
      </c>
      <c r="D1202" s="7" t="s">
        <v>261</v>
      </c>
      <c r="E1202" s="7" t="s">
        <v>551</v>
      </c>
    </row>
    <row r="1203" spans="2:5" x14ac:dyDescent="0.35">
      <c r="B1203" s="1677" t="s">
        <v>696</v>
      </c>
      <c r="C1203" s="1220">
        <v>0.25</v>
      </c>
      <c r="D1203" s="1221" t="s">
        <v>261</v>
      </c>
      <c r="E1203" s="1221" t="s">
        <v>552</v>
      </c>
    </row>
    <row r="1204" spans="2:5" x14ac:dyDescent="0.35">
      <c r="B1204" s="1678"/>
      <c r="C1204" s="1203">
        <v>0.375</v>
      </c>
      <c r="D1204" s="1204" t="s">
        <v>261</v>
      </c>
      <c r="E1204" s="1204" t="s">
        <v>552</v>
      </c>
    </row>
    <row r="1205" spans="2:5" x14ac:dyDescent="0.35">
      <c r="B1205" s="1678"/>
      <c r="C1205" s="1203">
        <v>0.5</v>
      </c>
      <c r="D1205" s="1204" t="s">
        <v>564</v>
      </c>
      <c r="E1205" s="1204" t="s">
        <v>552</v>
      </c>
    </row>
    <row r="1206" spans="2:5" x14ac:dyDescent="0.35">
      <c r="B1206" s="1678"/>
      <c r="C1206" s="1203">
        <v>0.625</v>
      </c>
      <c r="D1206" s="1205" t="s">
        <v>261</v>
      </c>
      <c r="E1206" s="1204" t="s">
        <v>552</v>
      </c>
    </row>
    <row r="1207" spans="2:5" x14ac:dyDescent="0.35">
      <c r="B1207" s="1678"/>
      <c r="C1207" s="73">
        <v>0.75</v>
      </c>
      <c r="D1207" s="7" t="s">
        <v>261</v>
      </c>
      <c r="E1207" s="7" t="s">
        <v>554</v>
      </c>
    </row>
    <row r="1208" spans="2:5" x14ac:dyDescent="0.35">
      <c r="B1208" s="1677" t="s">
        <v>697</v>
      </c>
      <c r="C1208" s="1220">
        <v>0.25</v>
      </c>
      <c r="D1208" s="1221" t="s">
        <v>261</v>
      </c>
      <c r="E1208" s="1221" t="s">
        <v>552</v>
      </c>
    </row>
    <row r="1209" spans="2:5" x14ac:dyDescent="0.35">
      <c r="B1209" s="1678"/>
      <c r="C1209" s="1203">
        <v>0.375</v>
      </c>
      <c r="D1209" s="1205" t="s">
        <v>261</v>
      </c>
      <c r="E1209" s="1204" t="s">
        <v>551</v>
      </c>
    </row>
    <row r="1210" spans="2:5" x14ac:dyDescent="0.35">
      <c r="B1210" s="1678"/>
      <c r="C1210" s="1203">
        <v>0.5</v>
      </c>
      <c r="D1210" s="1205" t="s">
        <v>261</v>
      </c>
      <c r="E1210" s="1204" t="s">
        <v>551</v>
      </c>
    </row>
    <row r="1211" spans="2:5" x14ac:dyDescent="0.35">
      <c r="B1211" s="1678"/>
      <c r="C1211" s="75">
        <v>0.625</v>
      </c>
      <c r="D1211" s="76" t="s">
        <v>261</v>
      </c>
      <c r="E1211" s="1204" t="s">
        <v>551</v>
      </c>
    </row>
    <row r="1212" spans="2:5" x14ac:dyDescent="0.35">
      <c r="B1212" s="1678"/>
      <c r="C1212" s="1206">
        <v>0.75</v>
      </c>
      <c r="D1212" s="1210" t="s">
        <v>261</v>
      </c>
      <c r="E1212" s="7" t="s">
        <v>554</v>
      </c>
    </row>
    <row r="1213" spans="2:5" x14ac:dyDescent="0.35">
      <c r="B1213" s="1677">
        <v>42376</v>
      </c>
      <c r="C1213" s="1220">
        <v>0.25</v>
      </c>
      <c r="D1213" s="1221" t="s">
        <v>557</v>
      </c>
      <c r="E1213" s="1221" t="s">
        <v>551</v>
      </c>
    </row>
    <row r="1214" spans="2:5" x14ac:dyDescent="0.35">
      <c r="B1214" s="1680"/>
      <c r="C1214" s="1203">
        <v>0.375</v>
      </c>
      <c r="D1214" s="1205" t="s">
        <v>261</v>
      </c>
      <c r="E1214" s="1204" t="s">
        <v>552</v>
      </c>
    </row>
    <row r="1215" spans="2:5" x14ac:dyDescent="0.35">
      <c r="B1215" s="1680"/>
      <c r="C1215" s="1222">
        <v>0.5</v>
      </c>
      <c r="D1215" s="1223" t="s">
        <v>261</v>
      </c>
      <c r="E1215" s="1204" t="s">
        <v>552</v>
      </c>
    </row>
    <row r="1216" spans="2:5" x14ac:dyDescent="0.35">
      <c r="B1216" s="1680"/>
      <c r="C1216" s="1203">
        <v>0.625</v>
      </c>
      <c r="D1216" s="1223" t="s">
        <v>261</v>
      </c>
      <c r="E1216" s="1204" t="s">
        <v>552</v>
      </c>
    </row>
    <row r="1217" spans="2:5" x14ac:dyDescent="0.35">
      <c r="B1217" s="1678"/>
      <c r="C1217" s="73">
        <v>0.75</v>
      </c>
      <c r="D1217" s="7" t="s">
        <v>261</v>
      </c>
      <c r="E1217" s="7" t="s">
        <v>551</v>
      </c>
    </row>
    <row r="1218" spans="2:5" x14ac:dyDescent="0.35">
      <c r="B1218" s="1677">
        <v>42407</v>
      </c>
      <c r="C1218" s="1220">
        <v>0.25</v>
      </c>
      <c r="D1218" s="1221" t="s">
        <v>261</v>
      </c>
      <c r="E1218" s="1221" t="s">
        <v>554</v>
      </c>
    </row>
    <row r="1219" spans="2:5" x14ac:dyDescent="0.35">
      <c r="B1219" s="1680"/>
      <c r="C1219" s="1222">
        <v>0.375</v>
      </c>
      <c r="D1219" s="1204" t="s">
        <v>564</v>
      </c>
      <c r="E1219" s="1224" t="s">
        <v>551</v>
      </c>
    </row>
    <row r="1220" spans="2:5" x14ac:dyDescent="0.35">
      <c r="B1220" s="1680"/>
      <c r="C1220" s="1203">
        <v>0.5</v>
      </c>
      <c r="D1220" s="1214" t="s">
        <v>261</v>
      </c>
      <c r="E1220" s="1214" t="s">
        <v>552</v>
      </c>
    </row>
    <row r="1221" spans="2:5" x14ac:dyDescent="0.35">
      <c r="B1221" s="1678"/>
      <c r="C1221" s="1203">
        <v>0.625</v>
      </c>
      <c r="D1221" s="1224" t="s">
        <v>557</v>
      </c>
      <c r="E1221" s="1225" t="s">
        <v>551</v>
      </c>
    </row>
    <row r="1222" spans="2:5" x14ac:dyDescent="0.35">
      <c r="B1222" s="1678"/>
      <c r="C1222" s="73">
        <v>0.75</v>
      </c>
      <c r="D1222" s="7" t="s">
        <v>261</v>
      </c>
      <c r="E1222" s="1226" t="s">
        <v>552</v>
      </c>
    </row>
    <row r="1223" spans="2:5" x14ac:dyDescent="0.35">
      <c r="B1223" s="1677">
        <v>42436</v>
      </c>
      <c r="C1223" s="1220">
        <v>0.25</v>
      </c>
      <c r="D1223" s="11" t="s">
        <v>261</v>
      </c>
      <c r="E1223" s="1221" t="s">
        <v>552</v>
      </c>
    </row>
    <row r="1224" spans="2:5" x14ac:dyDescent="0.35">
      <c r="B1224" s="1680"/>
      <c r="C1224" s="1203">
        <v>0.375</v>
      </c>
      <c r="D1224" s="1224" t="s">
        <v>261</v>
      </c>
      <c r="E1224" s="1224" t="s">
        <v>552</v>
      </c>
    </row>
    <row r="1225" spans="2:5" x14ac:dyDescent="0.35">
      <c r="B1225" s="1680"/>
      <c r="C1225" s="75">
        <v>0.5</v>
      </c>
      <c r="D1225" s="1223" t="s">
        <v>261</v>
      </c>
      <c r="E1225" s="1204" t="s">
        <v>551</v>
      </c>
    </row>
    <row r="1226" spans="2:5" x14ac:dyDescent="0.35">
      <c r="B1226" s="1680"/>
      <c r="C1226" s="1203">
        <v>0.625</v>
      </c>
      <c r="D1226" s="1223" t="s">
        <v>261</v>
      </c>
      <c r="E1226" s="1204" t="s">
        <v>698</v>
      </c>
    </row>
    <row r="1227" spans="2:5" x14ac:dyDescent="0.35">
      <c r="B1227" s="1678"/>
      <c r="C1227" s="73">
        <v>0.75</v>
      </c>
      <c r="D1227" s="7" t="s">
        <v>261</v>
      </c>
      <c r="E1227" s="7" t="s">
        <v>554</v>
      </c>
    </row>
    <row r="1228" spans="2:5" x14ac:dyDescent="0.35">
      <c r="B1228" s="1665" t="s">
        <v>650</v>
      </c>
      <c r="C1228" s="1665"/>
      <c r="D1228" s="1665"/>
      <c r="E1228" s="1665"/>
    </row>
    <row r="1229" spans="2:5" x14ac:dyDescent="0.35">
      <c r="B1229" s="1672" t="s">
        <v>559</v>
      </c>
      <c r="C1229" s="1672"/>
      <c r="D1229" s="1672"/>
    </row>
    <row r="1230" spans="2:5" x14ac:dyDescent="0.35">
      <c r="B1230" s="1672" t="s">
        <v>560</v>
      </c>
      <c r="C1230" s="1672"/>
      <c r="D1230" s="1672"/>
      <c r="E1230" s="320"/>
    </row>
    <row r="1241" spans="2:5" ht="17" x14ac:dyDescent="0.5">
      <c r="B1241" s="1200" t="s">
        <v>546</v>
      </c>
      <c r="C1241" s="1200"/>
      <c r="D1241" s="1200"/>
      <c r="E1241" s="1200"/>
    </row>
    <row r="1242" spans="2:5" ht="15" thickBot="1" x14ac:dyDescent="0.4"/>
    <row r="1243" spans="2:5" ht="15" thickTop="1" x14ac:dyDescent="0.35">
      <c r="B1243" s="1666" t="s">
        <v>1</v>
      </c>
      <c r="C1243" s="1668" t="s">
        <v>547</v>
      </c>
      <c r="D1243" s="1668" t="s">
        <v>548</v>
      </c>
      <c r="E1243" s="1670" t="s">
        <v>549</v>
      </c>
    </row>
    <row r="1244" spans="2:5" ht="15" thickBot="1" x14ac:dyDescent="0.4">
      <c r="B1244" s="1667"/>
      <c r="C1244" s="1669"/>
      <c r="D1244" s="1669"/>
      <c r="E1244" s="1671"/>
    </row>
    <row r="1245" spans="2:5" ht="15" thickTop="1" x14ac:dyDescent="0.35">
      <c r="B1245" s="1662">
        <v>42467</v>
      </c>
      <c r="C1245" s="1217">
        <v>0.25</v>
      </c>
      <c r="D1245" s="1202" t="s">
        <v>261</v>
      </c>
      <c r="E1245" s="1202" t="s">
        <v>552</v>
      </c>
    </row>
    <row r="1246" spans="2:5" x14ac:dyDescent="0.35">
      <c r="B1246" s="1663"/>
      <c r="C1246" s="1218">
        <v>0.375</v>
      </c>
      <c r="D1246" s="1204" t="s">
        <v>557</v>
      </c>
      <c r="E1246" s="1204" t="s">
        <v>551</v>
      </c>
    </row>
    <row r="1247" spans="2:5" x14ac:dyDescent="0.35">
      <c r="B1247" s="1663"/>
      <c r="C1247" s="1218">
        <v>0.5</v>
      </c>
      <c r="D1247" s="1204" t="s">
        <v>564</v>
      </c>
      <c r="E1247" s="1204" t="s">
        <v>551</v>
      </c>
    </row>
    <row r="1248" spans="2:5" x14ac:dyDescent="0.35">
      <c r="B1248" s="1663"/>
      <c r="C1248" s="1218">
        <v>0.625</v>
      </c>
      <c r="D1248" s="1204" t="s">
        <v>261</v>
      </c>
      <c r="E1248" s="1204" t="s">
        <v>554</v>
      </c>
    </row>
    <row r="1249" spans="2:5" x14ac:dyDescent="0.35">
      <c r="B1249" s="1664"/>
      <c r="C1249" s="1219">
        <v>0.75</v>
      </c>
      <c r="D1249" s="7" t="s">
        <v>261</v>
      </c>
      <c r="E1249" s="7" t="s">
        <v>551</v>
      </c>
    </row>
    <row r="1250" spans="2:5" x14ac:dyDescent="0.35">
      <c r="B1250" s="1677">
        <v>42497</v>
      </c>
      <c r="C1250" s="1220">
        <v>0.25</v>
      </c>
      <c r="D1250" s="1221" t="s">
        <v>261</v>
      </c>
      <c r="E1250" s="1221" t="s">
        <v>554</v>
      </c>
    </row>
    <row r="1251" spans="2:5" x14ac:dyDescent="0.35">
      <c r="B1251" s="1678"/>
      <c r="C1251" s="1203">
        <v>0.375</v>
      </c>
      <c r="D1251" s="1204" t="s">
        <v>261</v>
      </c>
      <c r="E1251" s="1204" t="s">
        <v>554</v>
      </c>
    </row>
    <row r="1252" spans="2:5" x14ac:dyDescent="0.35">
      <c r="B1252" s="1678"/>
      <c r="C1252" s="1203">
        <v>0.5</v>
      </c>
      <c r="D1252" s="1204" t="s">
        <v>564</v>
      </c>
      <c r="E1252" s="1204" t="s">
        <v>552</v>
      </c>
    </row>
    <row r="1253" spans="2:5" x14ac:dyDescent="0.35">
      <c r="B1253" s="1678"/>
      <c r="C1253" s="1203">
        <v>0.625</v>
      </c>
      <c r="D1253" s="1204" t="s">
        <v>557</v>
      </c>
      <c r="E1253" s="1204" t="s">
        <v>551</v>
      </c>
    </row>
    <row r="1254" spans="2:5" x14ac:dyDescent="0.35">
      <c r="B1254" s="1678"/>
      <c r="C1254" s="73">
        <v>0.75</v>
      </c>
      <c r="D1254" s="7" t="s">
        <v>261</v>
      </c>
      <c r="E1254" s="7" t="s">
        <v>554</v>
      </c>
    </row>
    <row r="1255" spans="2:5" x14ac:dyDescent="0.35">
      <c r="B1255" s="1677">
        <v>42528</v>
      </c>
      <c r="C1255" s="1220">
        <v>0.25</v>
      </c>
      <c r="D1255" s="1221" t="s">
        <v>261</v>
      </c>
      <c r="E1255" s="1221" t="s">
        <v>552</v>
      </c>
    </row>
    <row r="1256" spans="2:5" x14ac:dyDescent="0.35">
      <c r="B1256" s="1678"/>
      <c r="C1256" s="1203">
        <v>0.375</v>
      </c>
      <c r="D1256" s="1204" t="s">
        <v>261</v>
      </c>
      <c r="E1256" s="1204" t="s">
        <v>552</v>
      </c>
    </row>
    <row r="1257" spans="2:5" x14ac:dyDescent="0.35">
      <c r="B1257" s="1678"/>
      <c r="C1257" s="1203">
        <v>0.5</v>
      </c>
      <c r="D1257" s="1204" t="s">
        <v>261</v>
      </c>
      <c r="E1257" s="1204" t="s">
        <v>554</v>
      </c>
    </row>
    <row r="1258" spans="2:5" x14ac:dyDescent="0.35">
      <c r="B1258" s="1678"/>
      <c r="C1258" s="1203">
        <v>0.625</v>
      </c>
      <c r="D1258" s="1205" t="s">
        <v>261</v>
      </c>
      <c r="E1258" s="1204" t="s">
        <v>554</v>
      </c>
    </row>
    <row r="1259" spans="2:5" x14ac:dyDescent="0.35">
      <c r="B1259" s="1678"/>
      <c r="C1259" s="73">
        <v>0.75</v>
      </c>
      <c r="D1259" s="7" t="s">
        <v>261</v>
      </c>
      <c r="E1259" s="7" t="s">
        <v>552</v>
      </c>
    </row>
    <row r="1260" spans="2:5" x14ac:dyDescent="0.35">
      <c r="B1260" s="1677">
        <v>42558</v>
      </c>
      <c r="C1260" s="1220">
        <v>0.25</v>
      </c>
      <c r="D1260" s="1221" t="s">
        <v>261</v>
      </c>
      <c r="E1260" s="1221" t="s">
        <v>554</v>
      </c>
    </row>
    <row r="1261" spans="2:5" x14ac:dyDescent="0.35">
      <c r="B1261" s="1678"/>
      <c r="C1261" s="1203">
        <v>0.375</v>
      </c>
      <c r="D1261" s="1205" t="s">
        <v>261</v>
      </c>
      <c r="E1261" s="1204" t="s">
        <v>552</v>
      </c>
    </row>
    <row r="1262" spans="2:5" x14ac:dyDescent="0.35">
      <c r="B1262" s="1678"/>
      <c r="C1262" s="1203">
        <v>0.5</v>
      </c>
      <c r="D1262" s="1205" t="s">
        <v>261</v>
      </c>
      <c r="E1262" s="1204" t="s">
        <v>552</v>
      </c>
    </row>
    <row r="1263" spans="2:5" x14ac:dyDescent="0.35">
      <c r="B1263" s="1678"/>
      <c r="C1263" s="75">
        <v>0.625</v>
      </c>
      <c r="D1263" s="76" t="s">
        <v>261</v>
      </c>
      <c r="E1263" s="1204" t="s">
        <v>554</v>
      </c>
    </row>
    <row r="1264" spans="2:5" x14ac:dyDescent="0.35">
      <c r="B1264" s="1678"/>
      <c r="C1264" s="1206">
        <v>0.75</v>
      </c>
      <c r="D1264" s="1210" t="s">
        <v>261</v>
      </c>
      <c r="E1264" s="7" t="s">
        <v>552</v>
      </c>
    </row>
    <row r="1265" spans="2:5" x14ac:dyDescent="0.35">
      <c r="B1265" s="1677">
        <v>42589</v>
      </c>
      <c r="C1265" s="1220">
        <v>0.25</v>
      </c>
      <c r="D1265" s="1221" t="s">
        <v>261</v>
      </c>
      <c r="E1265" s="1221" t="s">
        <v>554</v>
      </c>
    </row>
    <row r="1266" spans="2:5" x14ac:dyDescent="0.35">
      <c r="B1266" s="1680"/>
      <c r="C1266" s="1203">
        <v>0.375</v>
      </c>
      <c r="D1266" s="1205" t="s">
        <v>261</v>
      </c>
      <c r="E1266" s="1204" t="s">
        <v>554</v>
      </c>
    </row>
    <row r="1267" spans="2:5" x14ac:dyDescent="0.35">
      <c r="B1267" s="1680"/>
      <c r="C1267" s="1222">
        <v>0.5</v>
      </c>
      <c r="D1267" s="1223" t="s">
        <v>564</v>
      </c>
      <c r="E1267" s="1204" t="s">
        <v>552</v>
      </c>
    </row>
    <row r="1268" spans="2:5" x14ac:dyDescent="0.35">
      <c r="B1268" s="1680"/>
      <c r="C1268" s="1203">
        <v>0.625</v>
      </c>
      <c r="D1268" s="1223" t="s">
        <v>261</v>
      </c>
      <c r="E1268" s="1204" t="s">
        <v>554</v>
      </c>
    </row>
    <row r="1269" spans="2:5" x14ac:dyDescent="0.35">
      <c r="B1269" s="1678"/>
      <c r="C1269" s="73">
        <v>0.75</v>
      </c>
      <c r="D1269" s="7" t="s">
        <v>261</v>
      </c>
      <c r="E1269" s="7" t="s">
        <v>554</v>
      </c>
    </row>
    <row r="1270" spans="2:5" x14ac:dyDescent="0.35">
      <c r="B1270" s="1677">
        <v>42620</v>
      </c>
      <c r="C1270" s="1220">
        <v>0.25</v>
      </c>
      <c r="D1270" s="1221" t="s">
        <v>261</v>
      </c>
      <c r="E1270" s="1221" t="s">
        <v>554</v>
      </c>
    </row>
    <row r="1271" spans="2:5" x14ac:dyDescent="0.35">
      <c r="B1271" s="1680"/>
      <c r="C1271" s="1222">
        <v>0.375</v>
      </c>
      <c r="D1271" s="1204" t="s">
        <v>261</v>
      </c>
      <c r="E1271" s="1224" t="s">
        <v>551</v>
      </c>
    </row>
    <row r="1272" spans="2:5" x14ac:dyDescent="0.35">
      <c r="B1272" s="1680"/>
      <c r="C1272" s="1203">
        <v>0.5</v>
      </c>
      <c r="D1272" s="1214" t="s">
        <v>261</v>
      </c>
      <c r="E1272" s="1214" t="s">
        <v>551</v>
      </c>
    </row>
    <row r="1273" spans="2:5" x14ac:dyDescent="0.35">
      <c r="B1273" s="1678"/>
      <c r="C1273" s="1203">
        <v>0.625</v>
      </c>
      <c r="D1273" s="1224" t="s">
        <v>261</v>
      </c>
      <c r="E1273" s="1225" t="s">
        <v>554</v>
      </c>
    </row>
    <row r="1274" spans="2:5" x14ac:dyDescent="0.35">
      <c r="B1274" s="1678"/>
      <c r="C1274" s="73">
        <v>0.75</v>
      </c>
      <c r="D1274" s="7" t="s">
        <v>261</v>
      </c>
      <c r="E1274" s="1226" t="s">
        <v>554</v>
      </c>
    </row>
    <row r="1275" spans="2:5" x14ac:dyDescent="0.35">
      <c r="B1275" s="1677">
        <v>42650</v>
      </c>
      <c r="C1275" s="1220">
        <v>0.25</v>
      </c>
      <c r="D1275" s="11" t="s">
        <v>261</v>
      </c>
      <c r="E1275" s="1221" t="s">
        <v>552</v>
      </c>
    </row>
    <row r="1276" spans="2:5" x14ac:dyDescent="0.35">
      <c r="B1276" s="1680"/>
      <c r="C1276" s="1203">
        <v>0.375</v>
      </c>
      <c r="D1276" s="1224" t="s">
        <v>557</v>
      </c>
      <c r="E1276" s="1224" t="s">
        <v>699</v>
      </c>
    </row>
    <row r="1277" spans="2:5" x14ac:dyDescent="0.35">
      <c r="B1277" s="1680"/>
      <c r="C1277" s="75">
        <v>0.5</v>
      </c>
      <c r="D1277" s="1223" t="s">
        <v>557</v>
      </c>
      <c r="E1277" s="1204" t="s">
        <v>551</v>
      </c>
    </row>
    <row r="1278" spans="2:5" x14ac:dyDescent="0.35">
      <c r="B1278" s="1680"/>
      <c r="C1278" s="1203">
        <v>0.625</v>
      </c>
      <c r="D1278" s="1223" t="s">
        <v>261</v>
      </c>
      <c r="E1278" s="1204" t="s">
        <v>554</v>
      </c>
    </row>
    <row r="1279" spans="2:5" x14ac:dyDescent="0.35">
      <c r="B1279" s="1678"/>
      <c r="C1279" s="73">
        <v>0.75</v>
      </c>
      <c r="D1279" s="7" t="s">
        <v>261</v>
      </c>
      <c r="E1279" s="7" t="s">
        <v>554</v>
      </c>
    </row>
    <row r="1280" spans="2:5" x14ac:dyDescent="0.35">
      <c r="B1280" s="1665" t="s">
        <v>650</v>
      </c>
      <c r="C1280" s="1665"/>
      <c r="D1280" s="1665"/>
      <c r="E1280" s="1665"/>
    </row>
    <row r="1281" spans="2:5" x14ac:dyDescent="0.35">
      <c r="B1281" s="1672" t="s">
        <v>559</v>
      </c>
      <c r="C1281" s="1672"/>
      <c r="D1281" s="1672"/>
    </row>
    <row r="1282" spans="2:5" x14ac:dyDescent="0.35">
      <c r="B1282" s="1672" t="s">
        <v>560</v>
      </c>
      <c r="C1282" s="1672"/>
      <c r="D1282" s="1672"/>
      <c r="E1282" s="320"/>
    </row>
    <row r="1287" spans="2:5" ht="17" x14ac:dyDescent="0.5">
      <c r="B1287" s="1200" t="s">
        <v>546</v>
      </c>
      <c r="C1287" s="1200"/>
      <c r="D1287" s="1200"/>
      <c r="E1287" s="1200"/>
    </row>
    <row r="1288" spans="2:5" ht="15" thickBot="1" x14ac:dyDescent="0.4"/>
    <row r="1289" spans="2:5" ht="15" thickTop="1" x14ac:dyDescent="0.35">
      <c r="B1289" s="1666" t="s">
        <v>1</v>
      </c>
      <c r="C1289" s="1668" t="s">
        <v>547</v>
      </c>
      <c r="D1289" s="1668" t="s">
        <v>548</v>
      </c>
      <c r="E1289" s="1670" t="s">
        <v>549</v>
      </c>
    </row>
    <row r="1290" spans="2:5" ht="15" thickBot="1" x14ac:dyDescent="0.4">
      <c r="B1290" s="1667"/>
      <c r="C1290" s="1669"/>
      <c r="D1290" s="1669"/>
      <c r="E1290" s="1671"/>
    </row>
    <row r="1291" spans="2:5" ht="15" thickTop="1" x14ac:dyDescent="0.35">
      <c r="B1291" s="1662">
        <v>42681</v>
      </c>
      <c r="C1291" s="1217">
        <v>0.25</v>
      </c>
      <c r="D1291" s="1202" t="s">
        <v>261</v>
      </c>
      <c r="E1291" s="1204" t="s">
        <v>554</v>
      </c>
    </row>
    <row r="1292" spans="2:5" x14ac:dyDescent="0.35">
      <c r="B1292" s="1663"/>
      <c r="C1292" s="1218">
        <v>0.375</v>
      </c>
      <c r="D1292" s="1204" t="s">
        <v>261</v>
      </c>
      <c r="E1292" s="1204" t="s">
        <v>554</v>
      </c>
    </row>
    <row r="1293" spans="2:5" x14ac:dyDescent="0.35">
      <c r="B1293" s="1663"/>
      <c r="C1293" s="1218">
        <v>0.5</v>
      </c>
      <c r="D1293" s="1204" t="s">
        <v>261</v>
      </c>
      <c r="E1293" s="1204" t="s">
        <v>554</v>
      </c>
    </row>
    <row r="1294" spans="2:5" x14ac:dyDescent="0.35">
      <c r="B1294" s="1663"/>
      <c r="C1294" s="1218">
        <v>0.625</v>
      </c>
      <c r="D1294" s="1204" t="s">
        <v>261</v>
      </c>
      <c r="E1294" s="1204" t="s">
        <v>562</v>
      </c>
    </row>
    <row r="1295" spans="2:5" x14ac:dyDescent="0.35">
      <c r="B1295" s="1664"/>
      <c r="C1295" s="1219">
        <v>0.75</v>
      </c>
      <c r="D1295" s="1205" t="s">
        <v>261</v>
      </c>
      <c r="E1295" s="7" t="s">
        <v>551</v>
      </c>
    </row>
    <row r="1296" spans="2:5" x14ac:dyDescent="0.35">
      <c r="B1296" s="1677">
        <v>42711</v>
      </c>
      <c r="C1296" s="1220">
        <v>0.25</v>
      </c>
      <c r="D1296" s="1221" t="s">
        <v>261</v>
      </c>
      <c r="E1296" s="1221" t="s">
        <v>554</v>
      </c>
    </row>
    <row r="1297" spans="2:5" x14ac:dyDescent="0.35">
      <c r="B1297" s="1678"/>
      <c r="C1297" s="1203">
        <v>0.375</v>
      </c>
      <c r="D1297" s="1204" t="s">
        <v>261</v>
      </c>
      <c r="E1297" s="1204" t="s">
        <v>554</v>
      </c>
    </row>
    <row r="1298" spans="2:5" x14ac:dyDescent="0.35">
      <c r="B1298" s="1678"/>
      <c r="C1298" s="1203">
        <v>0.5</v>
      </c>
      <c r="D1298" s="1204" t="s">
        <v>564</v>
      </c>
      <c r="E1298" s="1204" t="s">
        <v>552</v>
      </c>
    </row>
    <row r="1299" spans="2:5" x14ac:dyDescent="0.35">
      <c r="B1299" s="1678"/>
      <c r="C1299" s="1203">
        <v>0.625</v>
      </c>
      <c r="D1299" s="1204" t="s">
        <v>261</v>
      </c>
      <c r="E1299" s="1204" t="s">
        <v>554</v>
      </c>
    </row>
    <row r="1300" spans="2:5" x14ac:dyDescent="0.35">
      <c r="B1300" s="1678"/>
      <c r="C1300" s="73">
        <v>0.75</v>
      </c>
      <c r="D1300" s="7" t="s">
        <v>564</v>
      </c>
      <c r="E1300" s="7" t="s">
        <v>554</v>
      </c>
    </row>
    <row r="1301" spans="2:5" x14ac:dyDescent="0.35">
      <c r="B1301" s="1677" t="s">
        <v>700</v>
      </c>
      <c r="C1301" s="1220">
        <v>0.25</v>
      </c>
      <c r="D1301" s="1221" t="s">
        <v>557</v>
      </c>
      <c r="E1301" s="1221" t="s">
        <v>551</v>
      </c>
    </row>
    <row r="1302" spans="2:5" x14ac:dyDescent="0.35">
      <c r="B1302" s="1678"/>
      <c r="C1302" s="1203">
        <v>0.375</v>
      </c>
      <c r="D1302" s="1204" t="s">
        <v>261</v>
      </c>
      <c r="E1302" s="1204" t="s">
        <v>552</v>
      </c>
    </row>
    <row r="1303" spans="2:5" x14ac:dyDescent="0.35">
      <c r="B1303" s="1678"/>
      <c r="C1303" s="1203">
        <v>0.5</v>
      </c>
      <c r="D1303" s="1204" t="s">
        <v>261</v>
      </c>
      <c r="E1303" s="1204" t="s">
        <v>554</v>
      </c>
    </row>
    <row r="1304" spans="2:5" x14ac:dyDescent="0.35">
      <c r="B1304" s="1678"/>
      <c r="C1304" s="1203">
        <v>0.625</v>
      </c>
      <c r="D1304" s="1205" t="s">
        <v>557</v>
      </c>
      <c r="E1304" s="1204" t="s">
        <v>551</v>
      </c>
    </row>
    <row r="1305" spans="2:5" x14ac:dyDescent="0.35">
      <c r="B1305" s="1678"/>
      <c r="C1305" s="73">
        <v>0.75</v>
      </c>
      <c r="D1305" s="7" t="s">
        <v>564</v>
      </c>
      <c r="E1305" s="7" t="s">
        <v>551</v>
      </c>
    </row>
    <row r="1306" spans="2:5" x14ac:dyDescent="0.35">
      <c r="B1306" s="1677" t="s">
        <v>701</v>
      </c>
      <c r="C1306" s="1220">
        <v>0.25</v>
      </c>
      <c r="D1306" s="1221" t="s">
        <v>261</v>
      </c>
      <c r="E1306" s="1221" t="s">
        <v>554</v>
      </c>
    </row>
    <row r="1307" spans="2:5" x14ac:dyDescent="0.35">
      <c r="B1307" s="1678"/>
      <c r="C1307" s="1203">
        <v>0.375</v>
      </c>
      <c r="D1307" s="1205" t="s">
        <v>261</v>
      </c>
      <c r="E1307" s="1204" t="s">
        <v>552</v>
      </c>
    </row>
    <row r="1308" spans="2:5" x14ac:dyDescent="0.35">
      <c r="B1308" s="1678"/>
      <c r="C1308" s="1203">
        <v>0.5</v>
      </c>
      <c r="D1308" s="1205" t="s">
        <v>564</v>
      </c>
      <c r="E1308" s="1204" t="s">
        <v>551</v>
      </c>
    </row>
    <row r="1309" spans="2:5" x14ac:dyDescent="0.35">
      <c r="B1309" s="1678"/>
      <c r="C1309" s="75">
        <v>0.625</v>
      </c>
      <c r="D1309" s="76" t="s">
        <v>557</v>
      </c>
      <c r="E1309" s="1204" t="s">
        <v>552</v>
      </c>
    </row>
    <row r="1310" spans="2:5" x14ac:dyDescent="0.35">
      <c r="B1310" s="1678"/>
      <c r="C1310" s="1206">
        <v>0.75</v>
      </c>
      <c r="D1310" s="1210" t="s">
        <v>261</v>
      </c>
      <c r="E1310" s="7" t="s">
        <v>551</v>
      </c>
    </row>
    <row r="1311" spans="2:5" x14ac:dyDescent="0.35">
      <c r="B1311" s="1677" t="s">
        <v>702</v>
      </c>
      <c r="C1311" s="1220">
        <v>0.25</v>
      </c>
      <c r="D1311" s="1221" t="s">
        <v>261</v>
      </c>
      <c r="E1311" s="1221" t="s">
        <v>554</v>
      </c>
    </row>
    <row r="1312" spans="2:5" x14ac:dyDescent="0.35">
      <c r="B1312" s="1680"/>
      <c r="C1312" s="1203">
        <v>0.375</v>
      </c>
      <c r="D1312" s="1205" t="s">
        <v>261</v>
      </c>
      <c r="E1312" s="1204" t="s">
        <v>552</v>
      </c>
    </row>
    <row r="1313" spans="2:5" x14ac:dyDescent="0.35">
      <c r="B1313" s="1680"/>
      <c r="C1313" s="1222">
        <v>0.5</v>
      </c>
      <c r="D1313" s="1223" t="s">
        <v>261</v>
      </c>
      <c r="E1313" s="1204" t="s">
        <v>552</v>
      </c>
    </row>
    <row r="1314" spans="2:5" x14ac:dyDescent="0.35">
      <c r="B1314" s="1680"/>
      <c r="C1314" s="1203">
        <v>0.625</v>
      </c>
      <c r="D1314" s="1223" t="s">
        <v>557</v>
      </c>
      <c r="E1314" s="1204" t="s">
        <v>551</v>
      </c>
    </row>
    <row r="1315" spans="2:5" x14ac:dyDescent="0.35">
      <c r="B1315" s="1678"/>
      <c r="C1315" s="73">
        <v>0.75</v>
      </c>
      <c r="D1315" s="7" t="s">
        <v>564</v>
      </c>
      <c r="E1315" s="7" t="s">
        <v>554</v>
      </c>
    </row>
    <row r="1316" spans="2:5" x14ac:dyDescent="0.35">
      <c r="B1316" s="1677" t="s">
        <v>703</v>
      </c>
      <c r="C1316" s="1220">
        <v>0.25</v>
      </c>
      <c r="D1316" s="1221" t="s">
        <v>261</v>
      </c>
      <c r="E1316" s="1221" t="s">
        <v>552</v>
      </c>
    </row>
    <row r="1317" spans="2:5" x14ac:dyDescent="0.35">
      <c r="B1317" s="1680"/>
      <c r="C1317" s="1222">
        <v>0.375</v>
      </c>
      <c r="D1317" s="1204" t="s">
        <v>261</v>
      </c>
      <c r="E1317" s="1224" t="s">
        <v>552</v>
      </c>
    </row>
    <row r="1318" spans="2:5" x14ac:dyDescent="0.35">
      <c r="B1318" s="1680"/>
      <c r="C1318" s="1203">
        <v>0.5</v>
      </c>
      <c r="D1318" s="1214" t="s">
        <v>261</v>
      </c>
      <c r="E1318" s="1214" t="s">
        <v>551</v>
      </c>
    </row>
    <row r="1319" spans="2:5" x14ac:dyDescent="0.35">
      <c r="B1319" s="1678"/>
      <c r="C1319" s="1203">
        <v>0.625</v>
      </c>
      <c r="D1319" s="1224" t="s">
        <v>261</v>
      </c>
      <c r="E1319" s="1225" t="s">
        <v>552</v>
      </c>
    </row>
    <row r="1320" spans="2:5" x14ac:dyDescent="0.35">
      <c r="B1320" s="1678"/>
      <c r="C1320" s="73">
        <v>0.75</v>
      </c>
      <c r="D1320" s="7" t="s">
        <v>564</v>
      </c>
      <c r="E1320" s="1226" t="s">
        <v>554</v>
      </c>
    </row>
    <row r="1321" spans="2:5" x14ac:dyDescent="0.35">
      <c r="B1321" s="1677" t="s">
        <v>704</v>
      </c>
      <c r="C1321" s="1220">
        <v>0.25</v>
      </c>
      <c r="D1321" s="1221" t="s">
        <v>261</v>
      </c>
      <c r="E1321" s="1221" t="s">
        <v>552</v>
      </c>
    </row>
    <row r="1322" spans="2:5" x14ac:dyDescent="0.35">
      <c r="B1322" s="1680"/>
      <c r="C1322" s="1203">
        <v>0.375</v>
      </c>
      <c r="D1322" s="1204" t="s">
        <v>261</v>
      </c>
      <c r="E1322" s="1204" t="s">
        <v>552</v>
      </c>
    </row>
    <row r="1323" spans="2:5" x14ac:dyDescent="0.35">
      <c r="B1323" s="1680"/>
      <c r="C1323" s="75">
        <v>0.5</v>
      </c>
      <c r="D1323" s="1204" t="s">
        <v>261</v>
      </c>
      <c r="E1323" s="1204" t="s">
        <v>552</v>
      </c>
    </row>
    <row r="1324" spans="2:5" x14ac:dyDescent="0.35">
      <c r="B1324" s="1680"/>
      <c r="C1324" s="1203">
        <v>0.625</v>
      </c>
      <c r="D1324" s="1223" t="s">
        <v>261</v>
      </c>
      <c r="E1324" s="1204" t="s">
        <v>552</v>
      </c>
    </row>
    <row r="1325" spans="2:5" x14ac:dyDescent="0.35">
      <c r="B1325" s="1678"/>
      <c r="C1325" s="73">
        <v>0.75</v>
      </c>
      <c r="D1325" s="7" t="s">
        <v>261</v>
      </c>
      <c r="E1325" s="1205" t="s">
        <v>552</v>
      </c>
    </row>
    <row r="1326" spans="2:5" x14ac:dyDescent="0.35">
      <c r="B1326" s="1665" t="s">
        <v>650</v>
      </c>
      <c r="C1326" s="1665"/>
      <c r="D1326" s="1665"/>
      <c r="E1326" s="1665"/>
    </row>
    <row r="1327" spans="2:5" x14ac:dyDescent="0.35">
      <c r="B1327" s="1672" t="s">
        <v>559</v>
      </c>
      <c r="C1327" s="1672"/>
      <c r="D1327" s="1672"/>
    </row>
    <row r="1328" spans="2:5" x14ac:dyDescent="0.35">
      <c r="B1328" s="1672" t="s">
        <v>560</v>
      </c>
      <c r="C1328" s="1672"/>
      <c r="D1328" s="1672"/>
      <c r="E1328" s="320"/>
    </row>
    <row r="1333" spans="2:5" ht="17" x14ac:dyDescent="0.5">
      <c r="B1333" s="1200" t="s">
        <v>546</v>
      </c>
      <c r="C1333" s="1200"/>
      <c r="D1333" s="1200"/>
      <c r="E1333" s="1200"/>
    </row>
    <row r="1334" spans="2:5" ht="15" thickBot="1" x14ac:dyDescent="0.4"/>
    <row r="1335" spans="2:5" ht="15" thickTop="1" x14ac:dyDescent="0.35">
      <c r="B1335" s="1666" t="s">
        <v>1</v>
      </c>
      <c r="C1335" s="1668" t="s">
        <v>547</v>
      </c>
      <c r="D1335" s="1668" t="s">
        <v>548</v>
      </c>
      <c r="E1335" s="1670" t="s">
        <v>549</v>
      </c>
    </row>
    <row r="1336" spans="2:5" ht="15" thickBot="1" x14ac:dyDescent="0.4">
      <c r="B1336" s="1667"/>
      <c r="C1336" s="1669"/>
      <c r="D1336" s="1669"/>
      <c r="E1336" s="1671"/>
    </row>
    <row r="1337" spans="2:5" ht="15" thickTop="1" x14ac:dyDescent="0.35">
      <c r="B1337" s="1662" t="s">
        <v>705</v>
      </c>
      <c r="C1337" s="1217">
        <v>0.25</v>
      </c>
      <c r="D1337" s="1202" t="s">
        <v>261</v>
      </c>
      <c r="E1337" s="1204" t="s">
        <v>554</v>
      </c>
    </row>
    <row r="1338" spans="2:5" x14ac:dyDescent="0.35">
      <c r="B1338" s="1663"/>
      <c r="C1338" s="1218">
        <v>0.375</v>
      </c>
      <c r="D1338" s="1204" t="s">
        <v>261</v>
      </c>
      <c r="E1338" s="1204" t="s">
        <v>554</v>
      </c>
    </row>
    <row r="1339" spans="2:5" x14ac:dyDescent="0.35">
      <c r="B1339" s="1663"/>
      <c r="C1339" s="1218">
        <v>0.5</v>
      </c>
      <c r="D1339" s="1204" t="s">
        <v>261</v>
      </c>
      <c r="E1339" s="1204" t="s">
        <v>554</v>
      </c>
    </row>
    <row r="1340" spans="2:5" x14ac:dyDescent="0.35">
      <c r="B1340" s="1663"/>
      <c r="C1340" s="1218">
        <v>0.625</v>
      </c>
      <c r="D1340" s="1204" t="s">
        <v>261</v>
      </c>
      <c r="E1340" s="1204" t="s">
        <v>552</v>
      </c>
    </row>
    <row r="1341" spans="2:5" x14ac:dyDescent="0.35">
      <c r="B1341" s="1664"/>
      <c r="C1341" s="1219">
        <v>0.75</v>
      </c>
      <c r="D1341" s="1210" t="s">
        <v>261</v>
      </c>
      <c r="E1341" s="7" t="s">
        <v>554</v>
      </c>
    </row>
    <row r="1342" spans="2:5" x14ac:dyDescent="0.35">
      <c r="B1342" s="1677" t="s">
        <v>706</v>
      </c>
      <c r="C1342" s="1220">
        <v>0.25</v>
      </c>
      <c r="D1342" s="1205" t="s">
        <v>261</v>
      </c>
      <c r="E1342" s="1221" t="s">
        <v>554</v>
      </c>
    </row>
    <row r="1343" spans="2:5" x14ac:dyDescent="0.35">
      <c r="B1343" s="1678"/>
      <c r="C1343" s="1203">
        <v>0.375</v>
      </c>
      <c r="D1343" s="1204" t="s">
        <v>261</v>
      </c>
      <c r="E1343" s="1204" t="s">
        <v>552</v>
      </c>
    </row>
    <row r="1344" spans="2:5" x14ac:dyDescent="0.35">
      <c r="B1344" s="1678"/>
      <c r="C1344" s="1203">
        <v>0.5</v>
      </c>
      <c r="D1344" s="1204" t="s">
        <v>261</v>
      </c>
      <c r="E1344" s="1204" t="s">
        <v>552</v>
      </c>
    </row>
    <row r="1345" spans="2:5" x14ac:dyDescent="0.35">
      <c r="B1345" s="1678"/>
      <c r="C1345" s="1203">
        <v>0.625</v>
      </c>
      <c r="D1345" s="1204" t="s">
        <v>261</v>
      </c>
      <c r="E1345" s="1204" t="s">
        <v>552</v>
      </c>
    </row>
    <row r="1346" spans="2:5" x14ac:dyDescent="0.35">
      <c r="B1346" s="1678"/>
      <c r="C1346" s="73">
        <v>0.75</v>
      </c>
      <c r="D1346" s="76" t="s">
        <v>261</v>
      </c>
      <c r="E1346" s="7" t="s">
        <v>552</v>
      </c>
    </row>
    <row r="1347" spans="2:5" x14ac:dyDescent="0.35">
      <c r="B1347" s="1677" t="s">
        <v>707</v>
      </c>
      <c r="C1347" s="1220">
        <v>0.25</v>
      </c>
      <c r="D1347" s="1221" t="s">
        <v>261</v>
      </c>
      <c r="E1347" s="1221" t="s">
        <v>554</v>
      </c>
    </row>
    <row r="1348" spans="2:5" x14ac:dyDescent="0.35">
      <c r="B1348" s="1678"/>
      <c r="C1348" s="1203">
        <v>0.375</v>
      </c>
      <c r="D1348" s="1205" t="s">
        <v>261</v>
      </c>
      <c r="E1348" s="1204" t="s">
        <v>562</v>
      </c>
    </row>
    <row r="1349" spans="2:5" x14ac:dyDescent="0.35">
      <c r="B1349" s="1678"/>
      <c r="C1349" s="1203">
        <v>0.5</v>
      </c>
      <c r="D1349" s="1204" t="s">
        <v>261</v>
      </c>
      <c r="E1349" s="1204" t="s">
        <v>552</v>
      </c>
    </row>
    <row r="1350" spans="2:5" x14ac:dyDescent="0.35">
      <c r="B1350" s="1678"/>
      <c r="C1350" s="1203">
        <v>0.625</v>
      </c>
      <c r="D1350" s="1204" t="s">
        <v>261</v>
      </c>
      <c r="E1350" s="1204" t="s">
        <v>552</v>
      </c>
    </row>
    <row r="1351" spans="2:5" x14ac:dyDescent="0.35">
      <c r="B1351" s="1678"/>
      <c r="C1351" s="73">
        <v>0.75</v>
      </c>
      <c r="D1351" s="1210" t="s">
        <v>261</v>
      </c>
      <c r="E1351" s="7" t="s">
        <v>554</v>
      </c>
    </row>
    <row r="1352" spans="2:5" x14ac:dyDescent="0.35">
      <c r="B1352" s="1677" t="s">
        <v>708</v>
      </c>
      <c r="C1352" s="1220">
        <v>0.25</v>
      </c>
      <c r="D1352" s="1205" t="s">
        <v>261</v>
      </c>
      <c r="E1352" s="1221" t="s">
        <v>554</v>
      </c>
    </row>
    <row r="1353" spans="2:5" x14ac:dyDescent="0.35">
      <c r="B1353" s="1678"/>
      <c r="C1353" s="1203">
        <v>0.375</v>
      </c>
      <c r="D1353" s="1204" t="s">
        <v>261</v>
      </c>
      <c r="E1353" s="1204" t="s">
        <v>554</v>
      </c>
    </row>
    <row r="1354" spans="2:5" x14ac:dyDescent="0.35">
      <c r="B1354" s="1678"/>
      <c r="C1354" s="1203">
        <v>0.5</v>
      </c>
      <c r="D1354" s="1204" t="s">
        <v>261</v>
      </c>
      <c r="E1354" s="1204" t="s">
        <v>554</v>
      </c>
    </row>
    <row r="1355" spans="2:5" x14ac:dyDescent="0.35">
      <c r="B1355" s="1678"/>
      <c r="C1355" s="75">
        <v>0.625</v>
      </c>
      <c r="D1355" s="1204" t="s">
        <v>261</v>
      </c>
      <c r="E1355" s="1204" t="s">
        <v>552</v>
      </c>
    </row>
    <row r="1356" spans="2:5" x14ac:dyDescent="0.35">
      <c r="B1356" s="1678"/>
      <c r="C1356" s="1206">
        <v>0.75</v>
      </c>
      <c r="D1356" s="1210" t="s">
        <v>261</v>
      </c>
      <c r="E1356" s="7" t="s">
        <v>554</v>
      </c>
    </row>
    <row r="1357" spans="2:5" x14ac:dyDescent="0.35">
      <c r="B1357" s="1677" t="s">
        <v>709</v>
      </c>
      <c r="C1357" s="1220">
        <v>0.25</v>
      </c>
      <c r="D1357" s="1205" t="s">
        <v>261</v>
      </c>
      <c r="E1357" s="1221" t="s">
        <v>554</v>
      </c>
    </row>
    <row r="1358" spans="2:5" x14ac:dyDescent="0.35">
      <c r="B1358" s="1680"/>
      <c r="C1358" s="1203">
        <v>0.375</v>
      </c>
      <c r="D1358" s="1204" t="s">
        <v>261</v>
      </c>
      <c r="E1358" s="1204" t="s">
        <v>552</v>
      </c>
    </row>
    <row r="1359" spans="2:5" x14ac:dyDescent="0.35">
      <c r="B1359" s="1680"/>
      <c r="C1359" s="1222">
        <v>0.5</v>
      </c>
      <c r="D1359" s="1204" t="s">
        <v>261</v>
      </c>
      <c r="E1359" s="1204" t="s">
        <v>552</v>
      </c>
    </row>
    <row r="1360" spans="2:5" x14ac:dyDescent="0.35">
      <c r="B1360" s="1680"/>
      <c r="C1360" s="1203">
        <v>0.625</v>
      </c>
      <c r="D1360" s="1204" t="s">
        <v>261</v>
      </c>
      <c r="E1360" s="1204" t="s">
        <v>552</v>
      </c>
    </row>
    <row r="1361" spans="2:5" x14ac:dyDescent="0.35">
      <c r="B1361" s="1678"/>
      <c r="C1361" s="73">
        <v>0.75</v>
      </c>
      <c r="D1361" s="1205" t="s">
        <v>261</v>
      </c>
      <c r="E1361" s="7" t="s">
        <v>554</v>
      </c>
    </row>
    <row r="1362" spans="2:5" x14ac:dyDescent="0.35">
      <c r="B1362" s="1677" t="s">
        <v>710</v>
      </c>
      <c r="C1362" s="1220">
        <v>0.25</v>
      </c>
      <c r="D1362" s="1221" t="s">
        <v>261</v>
      </c>
      <c r="E1362" s="1221" t="s">
        <v>552</v>
      </c>
    </row>
    <row r="1363" spans="2:5" x14ac:dyDescent="0.35">
      <c r="B1363" s="1680"/>
      <c r="C1363" s="1222">
        <v>0.375</v>
      </c>
      <c r="D1363" s="1204" t="s">
        <v>261</v>
      </c>
      <c r="E1363" s="1224" t="s">
        <v>552</v>
      </c>
    </row>
    <row r="1364" spans="2:5" x14ac:dyDescent="0.35">
      <c r="B1364" s="1680"/>
      <c r="C1364" s="1203">
        <v>0.5</v>
      </c>
      <c r="D1364" s="1214" t="s">
        <v>261</v>
      </c>
      <c r="E1364" s="1214" t="s">
        <v>552</v>
      </c>
    </row>
    <row r="1365" spans="2:5" x14ac:dyDescent="0.35">
      <c r="B1365" s="1678"/>
      <c r="C1365" s="1203">
        <v>0.625</v>
      </c>
      <c r="D1365" s="1224" t="s">
        <v>262</v>
      </c>
      <c r="E1365" s="1225" t="s">
        <v>562</v>
      </c>
    </row>
    <row r="1366" spans="2:5" x14ac:dyDescent="0.35">
      <c r="B1366" s="1678"/>
      <c r="C1366" s="73">
        <v>0.75</v>
      </c>
      <c r="D1366" s="7" t="s">
        <v>261</v>
      </c>
      <c r="E1366" s="1226" t="s">
        <v>554</v>
      </c>
    </row>
    <row r="1367" spans="2:5" x14ac:dyDescent="0.35">
      <c r="B1367" s="1677" t="s">
        <v>711</v>
      </c>
      <c r="C1367" s="1220">
        <v>0.25</v>
      </c>
      <c r="D1367" s="1221" t="s">
        <v>261</v>
      </c>
      <c r="E1367" s="1221" t="s">
        <v>554</v>
      </c>
    </row>
    <row r="1368" spans="2:5" x14ac:dyDescent="0.35">
      <c r="B1368" s="1680"/>
      <c r="C1368" s="1203">
        <v>0.375</v>
      </c>
      <c r="D1368" s="1204" t="s">
        <v>564</v>
      </c>
      <c r="E1368" s="1204" t="s">
        <v>554</v>
      </c>
    </row>
    <row r="1369" spans="2:5" x14ac:dyDescent="0.35">
      <c r="B1369" s="1680"/>
      <c r="C1369" s="75">
        <v>0.5</v>
      </c>
      <c r="D1369" s="1204" t="s">
        <v>557</v>
      </c>
      <c r="E1369" s="1205" t="s">
        <v>551</v>
      </c>
    </row>
    <row r="1370" spans="2:5" x14ac:dyDescent="0.35">
      <c r="B1370" s="1680"/>
      <c r="C1370" s="1203">
        <v>0.625</v>
      </c>
      <c r="D1370" s="1223" t="s">
        <v>261</v>
      </c>
      <c r="E1370" s="1204" t="s">
        <v>552</v>
      </c>
    </row>
    <row r="1371" spans="2:5" x14ac:dyDescent="0.35">
      <c r="B1371" s="1678"/>
      <c r="C1371" s="73">
        <v>0.75</v>
      </c>
      <c r="D1371" s="7" t="s">
        <v>261</v>
      </c>
      <c r="E1371" s="1205" t="s">
        <v>552</v>
      </c>
    </row>
    <row r="1372" spans="2:5" x14ac:dyDescent="0.35">
      <c r="B1372" s="1665" t="s">
        <v>650</v>
      </c>
      <c r="C1372" s="1665"/>
      <c r="D1372" s="1665"/>
      <c r="E1372" s="1665"/>
    </row>
    <row r="1373" spans="2:5" x14ac:dyDescent="0.35">
      <c r="B1373" s="1672" t="s">
        <v>559</v>
      </c>
      <c r="C1373" s="1672"/>
      <c r="D1373" s="1672"/>
    </row>
    <row r="1374" spans="2:5" x14ac:dyDescent="0.35">
      <c r="B1374" s="1672" t="s">
        <v>560</v>
      </c>
      <c r="C1374" s="1672"/>
      <c r="D1374" s="1672"/>
      <c r="E1374" s="320"/>
    </row>
    <row r="1381" spans="2:5" ht="17" x14ac:dyDescent="0.5">
      <c r="B1381" s="1200" t="s">
        <v>546</v>
      </c>
      <c r="C1381" s="1200"/>
      <c r="D1381" s="1200"/>
      <c r="E1381" s="1200"/>
    </row>
    <row r="1382" spans="2:5" ht="15" thickBot="1" x14ac:dyDescent="0.4"/>
    <row r="1383" spans="2:5" ht="15" thickTop="1" x14ac:dyDescent="0.35">
      <c r="B1383" s="1666" t="s">
        <v>1</v>
      </c>
      <c r="C1383" s="1668" t="s">
        <v>547</v>
      </c>
      <c r="D1383" s="1668" t="s">
        <v>548</v>
      </c>
      <c r="E1383" s="1670" t="s">
        <v>549</v>
      </c>
    </row>
    <row r="1384" spans="2:5" ht="15" thickBot="1" x14ac:dyDescent="0.4">
      <c r="B1384" s="1667"/>
      <c r="C1384" s="1669"/>
      <c r="D1384" s="1669"/>
      <c r="E1384" s="1671"/>
    </row>
    <row r="1385" spans="2:5" ht="15" thickTop="1" x14ac:dyDescent="0.35">
      <c r="B1385" s="1662" t="s">
        <v>712</v>
      </c>
      <c r="C1385" s="1217">
        <v>0.25</v>
      </c>
      <c r="D1385" s="1202" t="s">
        <v>261</v>
      </c>
      <c r="E1385" s="1204" t="s">
        <v>552</v>
      </c>
    </row>
    <row r="1386" spans="2:5" x14ac:dyDescent="0.35">
      <c r="B1386" s="1663"/>
      <c r="C1386" s="1218">
        <v>0.375</v>
      </c>
      <c r="D1386" s="1204" t="s">
        <v>261</v>
      </c>
      <c r="E1386" s="1204" t="s">
        <v>554</v>
      </c>
    </row>
    <row r="1387" spans="2:5" x14ac:dyDescent="0.35">
      <c r="B1387" s="1663"/>
      <c r="C1387" s="1218">
        <v>0.5</v>
      </c>
      <c r="D1387" s="1204" t="s">
        <v>564</v>
      </c>
      <c r="E1387" s="1204" t="s">
        <v>551</v>
      </c>
    </row>
    <row r="1388" spans="2:5" x14ac:dyDescent="0.35">
      <c r="B1388" s="1663"/>
      <c r="C1388" s="1218">
        <v>0.625</v>
      </c>
      <c r="D1388" s="1204" t="s">
        <v>261</v>
      </c>
      <c r="E1388" s="1204" t="s">
        <v>552</v>
      </c>
    </row>
    <row r="1389" spans="2:5" x14ac:dyDescent="0.35">
      <c r="B1389" s="1664"/>
      <c r="C1389" s="1219">
        <v>0.75</v>
      </c>
      <c r="D1389" s="1210" t="s">
        <v>261</v>
      </c>
      <c r="E1389" s="7" t="s">
        <v>552</v>
      </c>
    </row>
    <row r="1390" spans="2:5" x14ac:dyDescent="0.35">
      <c r="B1390" s="1677" t="s">
        <v>713</v>
      </c>
      <c r="C1390" s="1220">
        <v>0.25</v>
      </c>
      <c r="D1390" s="1205" t="s">
        <v>557</v>
      </c>
      <c r="E1390" s="1221" t="s">
        <v>552</v>
      </c>
    </row>
    <row r="1391" spans="2:5" x14ac:dyDescent="0.35">
      <c r="B1391" s="1678"/>
      <c r="C1391" s="1203">
        <v>0.375</v>
      </c>
      <c r="D1391" s="1204" t="s">
        <v>261</v>
      </c>
      <c r="E1391" s="1204" t="s">
        <v>554</v>
      </c>
    </row>
    <row r="1392" spans="2:5" x14ac:dyDescent="0.35">
      <c r="B1392" s="1678"/>
      <c r="C1392" s="1203">
        <v>0.5</v>
      </c>
      <c r="D1392" s="1204" t="s">
        <v>261</v>
      </c>
      <c r="E1392" s="1204" t="s">
        <v>554</v>
      </c>
    </row>
    <row r="1393" spans="2:5" x14ac:dyDescent="0.35">
      <c r="B1393" s="1678"/>
      <c r="C1393" s="1203">
        <v>0.625</v>
      </c>
      <c r="D1393" s="1204" t="s">
        <v>564</v>
      </c>
      <c r="E1393" s="1204" t="s">
        <v>551</v>
      </c>
    </row>
    <row r="1394" spans="2:5" x14ac:dyDescent="0.35">
      <c r="B1394" s="1678"/>
      <c r="C1394" s="73">
        <v>0.75</v>
      </c>
      <c r="D1394" s="76" t="s">
        <v>261</v>
      </c>
      <c r="E1394" s="7" t="s">
        <v>552</v>
      </c>
    </row>
    <row r="1395" spans="2:5" x14ac:dyDescent="0.35">
      <c r="B1395" s="1677" t="s">
        <v>714</v>
      </c>
      <c r="C1395" s="1220">
        <v>0.25</v>
      </c>
      <c r="D1395" s="1221" t="s">
        <v>557</v>
      </c>
      <c r="E1395" s="1221" t="s">
        <v>551</v>
      </c>
    </row>
    <row r="1396" spans="2:5" x14ac:dyDescent="0.35">
      <c r="B1396" s="1678"/>
      <c r="C1396" s="1203">
        <v>0.375</v>
      </c>
      <c r="D1396" s="1205" t="s">
        <v>261</v>
      </c>
      <c r="E1396" s="1204" t="s">
        <v>554</v>
      </c>
    </row>
    <row r="1397" spans="2:5" x14ac:dyDescent="0.35">
      <c r="B1397" s="1678"/>
      <c r="C1397" s="1203">
        <v>0.5</v>
      </c>
      <c r="D1397" s="1204" t="s">
        <v>261</v>
      </c>
      <c r="E1397" s="1204" t="s">
        <v>552</v>
      </c>
    </row>
    <row r="1398" spans="2:5" x14ac:dyDescent="0.35">
      <c r="B1398" s="1678"/>
      <c r="C1398" s="1203">
        <v>0.625</v>
      </c>
      <c r="D1398" s="1204" t="s">
        <v>261</v>
      </c>
      <c r="E1398" s="1204" t="s">
        <v>552</v>
      </c>
    </row>
    <row r="1399" spans="2:5" x14ac:dyDescent="0.35">
      <c r="B1399" s="1678"/>
      <c r="C1399" s="73">
        <v>0.75</v>
      </c>
      <c r="D1399" s="1210" t="s">
        <v>261</v>
      </c>
      <c r="E1399" s="7" t="s">
        <v>551</v>
      </c>
    </row>
    <row r="1400" spans="2:5" x14ac:dyDescent="0.35">
      <c r="B1400" s="1677" t="s">
        <v>715</v>
      </c>
      <c r="C1400" s="1220">
        <v>0.25</v>
      </c>
      <c r="D1400" s="1205" t="s">
        <v>557</v>
      </c>
      <c r="E1400" s="1221" t="s">
        <v>551</v>
      </c>
    </row>
    <row r="1401" spans="2:5" x14ac:dyDescent="0.35">
      <c r="B1401" s="1678"/>
      <c r="C1401" s="1203">
        <v>0.375</v>
      </c>
      <c r="D1401" s="1204" t="s">
        <v>261</v>
      </c>
      <c r="E1401" s="1204" t="s">
        <v>554</v>
      </c>
    </row>
    <row r="1402" spans="2:5" x14ac:dyDescent="0.35">
      <c r="B1402" s="1678"/>
      <c r="C1402" s="1203">
        <v>0.5</v>
      </c>
      <c r="D1402" s="1204" t="s">
        <v>261</v>
      </c>
      <c r="E1402" s="1204" t="s">
        <v>552</v>
      </c>
    </row>
    <row r="1403" spans="2:5" x14ac:dyDescent="0.35">
      <c r="B1403" s="1678"/>
      <c r="C1403" s="75">
        <v>0.625</v>
      </c>
      <c r="D1403" s="1204" t="s">
        <v>261</v>
      </c>
      <c r="E1403" s="1204" t="s">
        <v>552</v>
      </c>
    </row>
    <row r="1404" spans="2:5" x14ac:dyDescent="0.35">
      <c r="B1404" s="1678"/>
      <c r="C1404" s="1206">
        <v>0.75</v>
      </c>
      <c r="D1404" s="1210" t="s">
        <v>261</v>
      </c>
      <c r="E1404" s="7" t="s">
        <v>551</v>
      </c>
    </row>
    <row r="1405" spans="2:5" x14ac:dyDescent="0.35">
      <c r="B1405" s="1677" t="s">
        <v>716</v>
      </c>
      <c r="C1405" s="1220">
        <v>0.25</v>
      </c>
      <c r="D1405" s="1205" t="s">
        <v>261</v>
      </c>
      <c r="E1405" s="1221" t="s">
        <v>552</v>
      </c>
    </row>
    <row r="1406" spans="2:5" x14ac:dyDescent="0.35">
      <c r="B1406" s="1680"/>
      <c r="C1406" s="1203">
        <v>0.375</v>
      </c>
      <c r="D1406" s="1204" t="s">
        <v>557</v>
      </c>
      <c r="E1406" s="1204" t="s">
        <v>551</v>
      </c>
    </row>
    <row r="1407" spans="2:5" x14ac:dyDescent="0.35">
      <c r="B1407" s="1680"/>
      <c r="C1407" s="1222">
        <v>0.5</v>
      </c>
      <c r="D1407" s="1204" t="s">
        <v>261</v>
      </c>
      <c r="E1407" s="1204" t="s">
        <v>562</v>
      </c>
    </row>
    <row r="1408" spans="2:5" x14ac:dyDescent="0.35">
      <c r="B1408" s="1680"/>
      <c r="C1408" s="1203">
        <v>0.625</v>
      </c>
      <c r="D1408" s="1204" t="s">
        <v>557</v>
      </c>
      <c r="E1408" s="1204" t="s">
        <v>551</v>
      </c>
    </row>
    <row r="1409" spans="2:5" x14ac:dyDescent="0.35">
      <c r="B1409" s="1678"/>
      <c r="C1409" s="73">
        <v>0.75</v>
      </c>
      <c r="D1409" s="1205" t="s">
        <v>261</v>
      </c>
      <c r="E1409" s="7" t="s">
        <v>552</v>
      </c>
    </row>
    <row r="1410" spans="2:5" x14ac:dyDescent="0.35">
      <c r="B1410" s="1677" t="s">
        <v>717</v>
      </c>
      <c r="C1410" s="1220">
        <v>0.25</v>
      </c>
      <c r="D1410" s="1221" t="s">
        <v>261</v>
      </c>
      <c r="E1410" s="1221" t="s">
        <v>554</v>
      </c>
    </row>
    <row r="1411" spans="2:5" x14ac:dyDescent="0.35">
      <c r="B1411" s="1680"/>
      <c r="C1411" s="1222">
        <v>0.375</v>
      </c>
      <c r="D1411" s="1204" t="s">
        <v>261</v>
      </c>
      <c r="E1411" s="1224" t="s">
        <v>554</v>
      </c>
    </row>
    <row r="1412" spans="2:5" x14ac:dyDescent="0.35">
      <c r="B1412" s="1680"/>
      <c r="C1412" s="1203">
        <v>0.5</v>
      </c>
      <c r="D1412" s="1214" t="s">
        <v>261</v>
      </c>
      <c r="E1412" s="1214" t="s">
        <v>554</v>
      </c>
    </row>
    <row r="1413" spans="2:5" x14ac:dyDescent="0.35">
      <c r="B1413" s="1678"/>
      <c r="C1413" s="1203">
        <v>0.625</v>
      </c>
      <c r="D1413" s="1224" t="s">
        <v>261</v>
      </c>
      <c r="E1413" s="1225" t="s">
        <v>554</v>
      </c>
    </row>
    <row r="1414" spans="2:5" x14ac:dyDescent="0.35">
      <c r="B1414" s="1678"/>
      <c r="C1414" s="73">
        <v>0.75</v>
      </c>
      <c r="D1414" s="7" t="s">
        <v>564</v>
      </c>
      <c r="E1414" s="1226" t="s">
        <v>552</v>
      </c>
    </row>
    <row r="1415" spans="2:5" x14ac:dyDescent="0.35">
      <c r="B1415" s="1677" t="s">
        <v>718</v>
      </c>
      <c r="C1415" s="1220">
        <v>0.25</v>
      </c>
      <c r="D1415" s="1221" t="s">
        <v>261</v>
      </c>
      <c r="E1415" s="1221" t="s">
        <v>554</v>
      </c>
    </row>
    <row r="1416" spans="2:5" x14ac:dyDescent="0.35">
      <c r="B1416" s="1680"/>
      <c r="C1416" s="1203">
        <v>0.375</v>
      </c>
      <c r="D1416" s="1204" t="s">
        <v>261</v>
      </c>
      <c r="E1416" s="1204" t="s">
        <v>554</v>
      </c>
    </row>
    <row r="1417" spans="2:5" x14ac:dyDescent="0.35">
      <c r="B1417" s="1680"/>
      <c r="C1417" s="75">
        <v>0.5</v>
      </c>
      <c r="D1417" s="1204" t="s">
        <v>261</v>
      </c>
      <c r="E1417" s="1205" t="s">
        <v>551</v>
      </c>
    </row>
    <row r="1418" spans="2:5" x14ac:dyDescent="0.35">
      <c r="B1418" s="1680"/>
      <c r="C1418" s="1203">
        <v>0.625</v>
      </c>
      <c r="D1418" s="1223" t="s">
        <v>261</v>
      </c>
      <c r="E1418" s="1204" t="s">
        <v>552</v>
      </c>
    </row>
    <row r="1419" spans="2:5" x14ac:dyDescent="0.35">
      <c r="B1419" s="1678"/>
      <c r="C1419" s="73">
        <v>0.75</v>
      </c>
      <c r="D1419" s="7" t="s">
        <v>261</v>
      </c>
      <c r="E1419" s="1205" t="s">
        <v>554</v>
      </c>
    </row>
    <row r="1420" spans="2:5" x14ac:dyDescent="0.35">
      <c r="B1420" s="1665" t="s">
        <v>650</v>
      </c>
      <c r="C1420" s="1665"/>
      <c r="D1420" s="1665"/>
      <c r="E1420" s="1665"/>
    </row>
    <row r="1421" spans="2:5" x14ac:dyDescent="0.35">
      <c r="B1421" s="1672" t="s">
        <v>559</v>
      </c>
      <c r="C1421" s="1672"/>
      <c r="D1421" s="1672"/>
    </row>
    <row r="1422" spans="2:5" x14ac:dyDescent="0.35">
      <c r="B1422" s="1672" t="s">
        <v>560</v>
      </c>
      <c r="C1422" s="1672"/>
      <c r="D1422" s="1672"/>
      <c r="E1422" s="320"/>
    </row>
    <row r="1428" spans="2:5" ht="17" x14ac:dyDescent="0.5">
      <c r="B1428" s="1200" t="s">
        <v>546</v>
      </c>
      <c r="C1428" s="1200"/>
      <c r="D1428" s="1200"/>
      <c r="E1428" s="1200"/>
    </row>
    <row r="1429" spans="2:5" ht="15" thickBot="1" x14ac:dyDescent="0.4"/>
    <row r="1430" spans="2:5" ht="15" thickTop="1" x14ac:dyDescent="0.35">
      <c r="B1430" s="1666" t="s">
        <v>1</v>
      </c>
      <c r="C1430" s="1668" t="s">
        <v>547</v>
      </c>
      <c r="D1430" s="1668" t="s">
        <v>548</v>
      </c>
      <c r="E1430" s="1670" t="s">
        <v>549</v>
      </c>
    </row>
    <row r="1431" spans="2:5" ht="15" thickBot="1" x14ac:dyDescent="0.4">
      <c r="B1431" s="1667"/>
      <c r="C1431" s="1669"/>
      <c r="D1431" s="1669"/>
      <c r="E1431" s="1671"/>
    </row>
    <row r="1432" spans="2:5" ht="15" thickTop="1" x14ac:dyDescent="0.35">
      <c r="B1432" s="1662">
        <v>42377</v>
      </c>
      <c r="C1432" s="1217">
        <v>0.25</v>
      </c>
      <c r="D1432" s="1202" t="s">
        <v>261</v>
      </c>
      <c r="E1432" s="1204" t="s">
        <v>554</v>
      </c>
    </row>
    <row r="1433" spans="2:5" x14ac:dyDescent="0.35">
      <c r="B1433" s="1663"/>
      <c r="C1433" s="1218">
        <v>0.375</v>
      </c>
      <c r="D1433" s="1204" t="s">
        <v>261</v>
      </c>
      <c r="E1433" s="1204" t="s">
        <v>552</v>
      </c>
    </row>
    <row r="1434" spans="2:5" x14ac:dyDescent="0.35">
      <c r="B1434" s="1663"/>
      <c r="C1434" s="1218">
        <v>0.5</v>
      </c>
      <c r="D1434" s="1204" t="s">
        <v>261</v>
      </c>
      <c r="E1434" s="1204" t="s">
        <v>551</v>
      </c>
    </row>
    <row r="1435" spans="2:5" x14ac:dyDescent="0.35">
      <c r="B1435" s="1663"/>
      <c r="C1435" s="1218">
        <v>0.625</v>
      </c>
      <c r="D1435" s="1204" t="s">
        <v>557</v>
      </c>
      <c r="E1435" s="1204" t="s">
        <v>552</v>
      </c>
    </row>
    <row r="1436" spans="2:5" x14ac:dyDescent="0.35">
      <c r="B1436" s="1664"/>
      <c r="C1436" s="1219">
        <v>0.75</v>
      </c>
      <c r="D1436" s="1210" t="s">
        <v>261</v>
      </c>
      <c r="E1436" s="7" t="s">
        <v>554</v>
      </c>
    </row>
    <row r="1437" spans="2:5" x14ac:dyDescent="0.35">
      <c r="B1437" s="1677">
        <v>42408</v>
      </c>
      <c r="C1437" s="1220">
        <v>0.25</v>
      </c>
      <c r="D1437" s="1205" t="s">
        <v>261</v>
      </c>
      <c r="E1437" s="1221" t="s">
        <v>554</v>
      </c>
    </row>
    <row r="1438" spans="2:5" x14ac:dyDescent="0.35">
      <c r="B1438" s="1678"/>
      <c r="C1438" s="1203">
        <v>0.375</v>
      </c>
      <c r="D1438" s="1204" t="s">
        <v>261</v>
      </c>
      <c r="E1438" s="1204" t="s">
        <v>552</v>
      </c>
    </row>
    <row r="1439" spans="2:5" x14ac:dyDescent="0.35">
      <c r="B1439" s="1678"/>
      <c r="C1439" s="1203">
        <v>0.5</v>
      </c>
      <c r="D1439" s="1204" t="s">
        <v>557</v>
      </c>
      <c r="E1439" s="1204" t="s">
        <v>562</v>
      </c>
    </row>
    <row r="1440" spans="2:5" x14ac:dyDescent="0.35">
      <c r="B1440" s="1678"/>
      <c r="C1440" s="1203">
        <v>0.625</v>
      </c>
      <c r="D1440" s="1204" t="s">
        <v>261</v>
      </c>
      <c r="E1440" s="1204" t="s">
        <v>552</v>
      </c>
    </row>
    <row r="1441" spans="2:5" x14ac:dyDescent="0.35">
      <c r="B1441" s="1678"/>
      <c r="C1441" s="73">
        <v>0.75</v>
      </c>
      <c r="D1441" s="76" t="s">
        <v>564</v>
      </c>
      <c r="E1441" s="7" t="s">
        <v>552</v>
      </c>
    </row>
    <row r="1442" spans="2:5" x14ac:dyDescent="0.35">
      <c r="B1442" s="1677">
        <v>42437</v>
      </c>
      <c r="C1442" s="1220">
        <v>0.25</v>
      </c>
      <c r="D1442" s="1221" t="s">
        <v>261</v>
      </c>
      <c r="E1442" s="1221" t="s">
        <v>554</v>
      </c>
    </row>
    <row r="1443" spans="2:5" x14ac:dyDescent="0.35">
      <c r="B1443" s="1678"/>
      <c r="C1443" s="1203">
        <v>0.375</v>
      </c>
      <c r="D1443" s="1205" t="s">
        <v>564</v>
      </c>
      <c r="E1443" s="1204" t="s">
        <v>552</v>
      </c>
    </row>
    <row r="1444" spans="2:5" x14ac:dyDescent="0.35">
      <c r="B1444" s="1678"/>
      <c r="C1444" s="1203">
        <v>0.5</v>
      </c>
      <c r="D1444" s="1204" t="s">
        <v>564</v>
      </c>
      <c r="E1444" s="1204" t="s">
        <v>552</v>
      </c>
    </row>
    <row r="1445" spans="2:5" x14ac:dyDescent="0.35">
      <c r="B1445" s="1678"/>
      <c r="C1445" s="1203">
        <v>0.625</v>
      </c>
      <c r="D1445" s="1204" t="s">
        <v>262</v>
      </c>
      <c r="E1445" s="1204" t="s">
        <v>563</v>
      </c>
    </row>
    <row r="1446" spans="2:5" x14ac:dyDescent="0.35">
      <c r="B1446" s="1678"/>
      <c r="C1446" s="73">
        <v>0.75</v>
      </c>
      <c r="D1446" s="1210" t="s">
        <v>262</v>
      </c>
      <c r="E1446" s="7" t="s">
        <v>561</v>
      </c>
    </row>
    <row r="1447" spans="2:5" x14ac:dyDescent="0.35">
      <c r="B1447" s="1677">
        <v>42468</v>
      </c>
      <c r="C1447" s="1220">
        <v>0.25</v>
      </c>
      <c r="D1447" s="1205" t="s">
        <v>261</v>
      </c>
      <c r="E1447" s="1221" t="s">
        <v>554</v>
      </c>
    </row>
    <row r="1448" spans="2:5" x14ac:dyDescent="0.35">
      <c r="B1448" s="1678"/>
      <c r="C1448" s="1203">
        <v>0.375</v>
      </c>
      <c r="D1448" s="1204" t="s">
        <v>261</v>
      </c>
      <c r="E1448" s="1204" t="s">
        <v>551</v>
      </c>
    </row>
    <row r="1449" spans="2:5" x14ac:dyDescent="0.35">
      <c r="B1449" s="1678"/>
      <c r="C1449" s="1203">
        <v>0.5</v>
      </c>
      <c r="D1449" s="1204" t="s">
        <v>261</v>
      </c>
      <c r="E1449" s="1204" t="s">
        <v>554</v>
      </c>
    </row>
    <row r="1450" spans="2:5" x14ac:dyDescent="0.35">
      <c r="B1450" s="1678"/>
      <c r="C1450" s="75">
        <v>0.625</v>
      </c>
      <c r="D1450" s="1204" t="s">
        <v>564</v>
      </c>
      <c r="E1450" s="1204" t="s">
        <v>551</v>
      </c>
    </row>
    <row r="1451" spans="2:5" x14ac:dyDescent="0.35">
      <c r="B1451" s="1678"/>
      <c r="C1451" s="1206">
        <v>0.75</v>
      </c>
      <c r="D1451" s="1210" t="s">
        <v>564</v>
      </c>
      <c r="E1451" s="7" t="s">
        <v>552</v>
      </c>
    </row>
    <row r="1452" spans="2:5" x14ac:dyDescent="0.35">
      <c r="B1452" s="1677">
        <v>42498</v>
      </c>
      <c r="C1452" s="1220">
        <v>0.25</v>
      </c>
      <c r="D1452" s="1205" t="s">
        <v>261</v>
      </c>
      <c r="E1452" s="1221" t="s">
        <v>552</v>
      </c>
    </row>
    <row r="1453" spans="2:5" x14ac:dyDescent="0.35">
      <c r="B1453" s="1680"/>
      <c r="C1453" s="1203">
        <v>0.375</v>
      </c>
      <c r="D1453" s="1204" t="s">
        <v>261</v>
      </c>
      <c r="E1453" s="1204" t="s">
        <v>554</v>
      </c>
    </row>
    <row r="1454" spans="2:5" x14ac:dyDescent="0.35">
      <c r="B1454" s="1680"/>
      <c r="C1454" s="1222">
        <v>0.5</v>
      </c>
      <c r="D1454" s="1204" t="s">
        <v>261</v>
      </c>
      <c r="E1454" s="1204" t="s">
        <v>554</v>
      </c>
    </row>
    <row r="1455" spans="2:5" x14ac:dyDescent="0.35">
      <c r="B1455" s="1680"/>
      <c r="C1455" s="1203">
        <v>0.625</v>
      </c>
      <c r="D1455" s="1204" t="s">
        <v>564</v>
      </c>
      <c r="E1455" s="1204" t="s">
        <v>551</v>
      </c>
    </row>
    <row r="1456" spans="2:5" x14ac:dyDescent="0.35">
      <c r="B1456" s="1678"/>
      <c r="C1456" s="73">
        <v>0.75</v>
      </c>
      <c r="D1456" s="1205" t="s">
        <v>557</v>
      </c>
      <c r="E1456" s="7" t="s">
        <v>552</v>
      </c>
    </row>
    <row r="1457" spans="2:5" x14ac:dyDescent="0.35">
      <c r="B1457" s="1677">
        <v>42529</v>
      </c>
      <c r="C1457" s="1220">
        <v>0.25</v>
      </c>
      <c r="D1457" s="1221" t="s">
        <v>261</v>
      </c>
      <c r="E1457" s="1221" t="s">
        <v>552</v>
      </c>
    </row>
    <row r="1458" spans="2:5" x14ac:dyDescent="0.35">
      <c r="B1458" s="1680"/>
      <c r="C1458" s="1222">
        <v>0.375</v>
      </c>
      <c r="D1458" s="1204" t="s">
        <v>261</v>
      </c>
      <c r="E1458" s="1224" t="s">
        <v>554</v>
      </c>
    </row>
    <row r="1459" spans="2:5" x14ac:dyDescent="0.35">
      <c r="B1459" s="1680"/>
      <c r="C1459" s="1203">
        <v>0.5</v>
      </c>
      <c r="D1459" s="1214" t="s">
        <v>261</v>
      </c>
      <c r="E1459" s="1214" t="s">
        <v>554</v>
      </c>
    </row>
    <row r="1460" spans="2:5" x14ac:dyDescent="0.35">
      <c r="B1460" s="1678"/>
      <c r="C1460" s="1203">
        <v>0.625</v>
      </c>
      <c r="D1460" s="1224" t="s">
        <v>564</v>
      </c>
      <c r="E1460" s="1225" t="s">
        <v>551</v>
      </c>
    </row>
    <row r="1461" spans="2:5" x14ac:dyDescent="0.35">
      <c r="B1461" s="1678"/>
      <c r="C1461" s="73">
        <v>0.75</v>
      </c>
      <c r="D1461" s="7" t="s">
        <v>261</v>
      </c>
      <c r="E1461" s="1226" t="s">
        <v>554</v>
      </c>
    </row>
    <row r="1462" spans="2:5" x14ac:dyDescent="0.35">
      <c r="B1462" s="1677">
        <v>42559</v>
      </c>
      <c r="C1462" s="1220">
        <v>0.25</v>
      </c>
      <c r="D1462" s="1221" t="s">
        <v>261</v>
      </c>
      <c r="E1462" s="1221" t="s">
        <v>554</v>
      </c>
    </row>
    <row r="1463" spans="2:5" x14ac:dyDescent="0.35">
      <c r="B1463" s="1680"/>
      <c r="C1463" s="1203">
        <v>0.375</v>
      </c>
      <c r="D1463" s="1204" t="s">
        <v>261</v>
      </c>
      <c r="E1463" s="1204" t="s">
        <v>552</v>
      </c>
    </row>
    <row r="1464" spans="2:5" x14ac:dyDescent="0.35">
      <c r="B1464" s="1680"/>
      <c r="C1464" s="75">
        <v>0.5</v>
      </c>
      <c r="D1464" s="1204" t="s">
        <v>261</v>
      </c>
      <c r="E1464" s="1205" t="s">
        <v>552</v>
      </c>
    </row>
    <row r="1465" spans="2:5" x14ac:dyDescent="0.35">
      <c r="B1465" s="1680"/>
      <c r="C1465" s="1203">
        <v>0.625</v>
      </c>
      <c r="D1465" s="1223" t="s">
        <v>564</v>
      </c>
      <c r="E1465" s="1204" t="s">
        <v>551</v>
      </c>
    </row>
    <row r="1466" spans="2:5" x14ac:dyDescent="0.35">
      <c r="B1466" s="1678"/>
      <c r="C1466" s="73">
        <v>0.75</v>
      </c>
      <c r="D1466" s="7" t="s">
        <v>564</v>
      </c>
      <c r="E1466" s="1205" t="s">
        <v>551</v>
      </c>
    </row>
    <row r="1467" spans="2:5" x14ac:dyDescent="0.35">
      <c r="B1467" s="1665" t="s">
        <v>650</v>
      </c>
      <c r="C1467" s="1665"/>
      <c r="D1467" s="1665"/>
      <c r="E1467" s="1665"/>
    </row>
    <row r="1468" spans="2:5" x14ac:dyDescent="0.35">
      <c r="B1468" s="1672" t="s">
        <v>559</v>
      </c>
      <c r="C1468" s="1672"/>
      <c r="D1468" s="1672"/>
    </row>
    <row r="1469" spans="2:5" x14ac:dyDescent="0.35">
      <c r="B1469" s="1672" t="s">
        <v>560</v>
      </c>
      <c r="C1469" s="1672"/>
      <c r="D1469" s="1672"/>
      <c r="E1469" s="320"/>
    </row>
    <row r="1475" spans="2:5" ht="17" x14ac:dyDescent="0.5">
      <c r="B1475" s="1200" t="s">
        <v>546</v>
      </c>
      <c r="C1475" s="1200"/>
      <c r="D1475" s="1200"/>
      <c r="E1475" s="1200"/>
    </row>
    <row r="1476" spans="2:5" ht="15" thickBot="1" x14ac:dyDescent="0.4"/>
    <row r="1477" spans="2:5" ht="15" thickTop="1" x14ac:dyDescent="0.35">
      <c r="B1477" s="1666" t="s">
        <v>1</v>
      </c>
      <c r="C1477" s="1668" t="s">
        <v>547</v>
      </c>
      <c r="D1477" s="1668" t="s">
        <v>548</v>
      </c>
      <c r="E1477" s="1670" t="s">
        <v>549</v>
      </c>
    </row>
    <row r="1478" spans="2:5" ht="15" thickBot="1" x14ac:dyDescent="0.4">
      <c r="B1478" s="1667"/>
      <c r="C1478" s="1669"/>
      <c r="D1478" s="1669"/>
      <c r="E1478" s="1671"/>
    </row>
    <row r="1479" spans="2:5" ht="15" thickTop="1" x14ac:dyDescent="0.35">
      <c r="B1479" s="1662">
        <v>42590</v>
      </c>
      <c r="C1479" s="1217">
        <v>0.25</v>
      </c>
      <c r="D1479" s="1202" t="s">
        <v>261</v>
      </c>
      <c r="E1479" s="1204" t="s">
        <v>552</v>
      </c>
    </row>
    <row r="1480" spans="2:5" x14ac:dyDescent="0.35">
      <c r="B1480" s="1663"/>
      <c r="C1480" s="1218">
        <v>0.375</v>
      </c>
      <c r="D1480" s="1204" t="s">
        <v>261</v>
      </c>
      <c r="E1480" s="1204" t="s">
        <v>552</v>
      </c>
    </row>
    <row r="1481" spans="2:5" x14ac:dyDescent="0.35">
      <c r="B1481" s="1663"/>
      <c r="C1481" s="1218">
        <v>0.5</v>
      </c>
      <c r="D1481" s="1204" t="s">
        <v>262</v>
      </c>
      <c r="E1481" s="1204" t="s">
        <v>551</v>
      </c>
    </row>
    <row r="1482" spans="2:5" x14ac:dyDescent="0.35">
      <c r="B1482" s="1663"/>
      <c r="C1482" s="1218">
        <v>0.625</v>
      </c>
      <c r="D1482" s="1204" t="s">
        <v>262</v>
      </c>
      <c r="E1482" s="1204" t="s">
        <v>561</v>
      </c>
    </row>
    <row r="1483" spans="2:5" x14ac:dyDescent="0.35">
      <c r="B1483" s="1664"/>
      <c r="C1483" s="1219">
        <v>0.75</v>
      </c>
      <c r="D1483" s="1210" t="s">
        <v>564</v>
      </c>
      <c r="E1483" s="7" t="s">
        <v>551</v>
      </c>
    </row>
    <row r="1484" spans="2:5" x14ac:dyDescent="0.35">
      <c r="B1484" s="1677">
        <v>42621</v>
      </c>
      <c r="C1484" s="1220">
        <v>0.25</v>
      </c>
      <c r="D1484" s="1205" t="s">
        <v>261</v>
      </c>
      <c r="E1484" s="1221" t="s">
        <v>552</v>
      </c>
    </row>
    <row r="1485" spans="2:5" x14ac:dyDescent="0.35">
      <c r="B1485" s="1678"/>
      <c r="C1485" s="1203">
        <v>0.375</v>
      </c>
      <c r="D1485" s="1204" t="s">
        <v>261</v>
      </c>
      <c r="E1485" s="1204" t="s">
        <v>551</v>
      </c>
    </row>
    <row r="1486" spans="2:5" x14ac:dyDescent="0.35">
      <c r="B1486" s="1678"/>
      <c r="C1486" s="1203">
        <v>0.5</v>
      </c>
      <c r="D1486" s="1204" t="s">
        <v>261</v>
      </c>
      <c r="E1486" s="1204" t="s">
        <v>551</v>
      </c>
    </row>
    <row r="1487" spans="2:5" x14ac:dyDescent="0.35">
      <c r="B1487" s="1678"/>
      <c r="C1487" s="1203">
        <v>0.625</v>
      </c>
      <c r="D1487" s="1204" t="s">
        <v>261</v>
      </c>
      <c r="E1487" s="1204" t="s">
        <v>551</v>
      </c>
    </row>
    <row r="1488" spans="2:5" x14ac:dyDescent="0.35">
      <c r="B1488" s="1678"/>
      <c r="C1488" s="73">
        <v>0.75</v>
      </c>
      <c r="D1488" s="76" t="s">
        <v>261</v>
      </c>
      <c r="E1488" s="7" t="s">
        <v>551</v>
      </c>
    </row>
    <row r="1489" spans="2:5" x14ac:dyDescent="0.35">
      <c r="B1489" s="1677">
        <v>42651</v>
      </c>
      <c r="C1489" s="1220">
        <v>0.25</v>
      </c>
      <c r="D1489" s="1221" t="s">
        <v>261</v>
      </c>
      <c r="E1489" s="1221" t="s">
        <v>554</v>
      </c>
    </row>
    <row r="1490" spans="2:5" x14ac:dyDescent="0.35">
      <c r="B1490" s="1678"/>
      <c r="C1490" s="1203">
        <v>0.375</v>
      </c>
      <c r="D1490" s="1205" t="s">
        <v>261</v>
      </c>
      <c r="E1490" s="1204" t="s">
        <v>552</v>
      </c>
    </row>
    <row r="1491" spans="2:5" x14ac:dyDescent="0.35">
      <c r="B1491" s="1678"/>
      <c r="C1491" s="1203">
        <v>0.5</v>
      </c>
      <c r="D1491" s="1204" t="s">
        <v>262</v>
      </c>
      <c r="E1491" s="1204" t="s">
        <v>561</v>
      </c>
    </row>
    <row r="1492" spans="2:5" x14ac:dyDescent="0.35">
      <c r="B1492" s="1678"/>
      <c r="C1492" s="1203">
        <v>0.625</v>
      </c>
      <c r="D1492" s="1204" t="s">
        <v>564</v>
      </c>
      <c r="E1492" s="1204" t="s">
        <v>551</v>
      </c>
    </row>
    <row r="1493" spans="2:5" x14ac:dyDescent="0.35">
      <c r="B1493" s="1678"/>
      <c r="C1493" s="73">
        <v>0.75</v>
      </c>
      <c r="D1493" s="1210" t="s">
        <v>557</v>
      </c>
      <c r="E1493" s="7" t="s">
        <v>561</v>
      </c>
    </row>
    <row r="1494" spans="2:5" x14ac:dyDescent="0.35">
      <c r="B1494" s="1677">
        <v>42682</v>
      </c>
      <c r="C1494" s="1220">
        <v>0.25</v>
      </c>
      <c r="D1494" s="1205" t="s">
        <v>261</v>
      </c>
      <c r="E1494" s="1204" t="s">
        <v>554</v>
      </c>
    </row>
    <row r="1495" spans="2:5" x14ac:dyDescent="0.35">
      <c r="B1495" s="1678"/>
      <c r="C1495" s="1203">
        <v>0.375</v>
      </c>
      <c r="D1495" s="1204" t="s">
        <v>261</v>
      </c>
      <c r="E1495" s="1204" t="s">
        <v>554</v>
      </c>
    </row>
    <row r="1496" spans="2:5" x14ac:dyDescent="0.35">
      <c r="B1496" s="1678"/>
      <c r="C1496" s="1203">
        <v>0.5</v>
      </c>
      <c r="D1496" s="1204" t="s">
        <v>261</v>
      </c>
      <c r="E1496" s="1204" t="s">
        <v>554</v>
      </c>
    </row>
    <row r="1497" spans="2:5" x14ac:dyDescent="0.35">
      <c r="B1497" s="1678"/>
      <c r="C1497" s="75">
        <v>0.625</v>
      </c>
      <c r="D1497" s="1204" t="s">
        <v>261</v>
      </c>
      <c r="E1497" s="1204" t="s">
        <v>554</v>
      </c>
    </row>
    <row r="1498" spans="2:5" x14ac:dyDescent="0.35">
      <c r="B1498" s="1678"/>
      <c r="C1498" s="1206">
        <v>0.75</v>
      </c>
      <c r="D1498" s="1210" t="s">
        <v>261</v>
      </c>
      <c r="E1498" s="1204" t="s">
        <v>554</v>
      </c>
    </row>
    <row r="1499" spans="2:5" x14ac:dyDescent="0.35">
      <c r="B1499" s="1677">
        <v>42712</v>
      </c>
      <c r="C1499" s="1220">
        <v>0.25</v>
      </c>
      <c r="D1499" s="1205" t="s">
        <v>261</v>
      </c>
      <c r="E1499" s="1221" t="s">
        <v>552</v>
      </c>
    </row>
    <row r="1500" spans="2:5" x14ac:dyDescent="0.35">
      <c r="B1500" s="1680"/>
      <c r="C1500" s="1203">
        <v>0.375</v>
      </c>
      <c r="D1500" s="1204" t="s">
        <v>261</v>
      </c>
      <c r="E1500" s="1204" t="s">
        <v>554</v>
      </c>
    </row>
    <row r="1501" spans="2:5" x14ac:dyDescent="0.35">
      <c r="B1501" s="1680"/>
      <c r="C1501" s="1222">
        <v>0.5</v>
      </c>
      <c r="D1501" s="1204" t="s">
        <v>557</v>
      </c>
      <c r="E1501" s="1204" t="s">
        <v>673</v>
      </c>
    </row>
    <row r="1502" spans="2:5" x14ac:dyDescent="0.35">
      <c r="B1502" s="1680"/>
      <c r="C1502" s="1203">
        <v>0.625</v>
      </c>
      <c r="D1502" s="1204" t="s">
        <v>261</v>
      </c>
      <c r="E1502" s="1204" t="s">
        <v>551</v>
      </c>
    </row>
    <row r="1503" spans="2:5" x14ac:dyDescent="0.35">
      <c r="B1503" s="1678"/>
      <c r="C1503" s="73">
        <v>0.75</v>
      </c>
      <c r="D1503" s="1205" t="s">
        <v>564</v>
      </c>
      <c r="E1503" s="7" t="s">
        <v>552</v>
      </c>
    </row>
    <row r="1504" spans="2:5" x14ac:dyDescent="0.35">
      <c r="B1504" s="1677" t="s">
        <v>719</v>
      </c>
      <c r="C1504" s="1220">
        <v>0.25</v>
      </c>
      <c r="D1504" s="1221" t="s">
        <v>261</v>
      </c>
      <c r="E1504" s="1221" t="s">
        <v>552</v>
      </c>
    </row>
    <row r="1505" spans="2:5" x14ac:dyDescent="0.35">
      <c r="B1505" s="1680"/>
      <c r="C1505" s="1222">
        <v>0.375</v>
      </c>
      <c r="D1505" s="1204" t="s">
        <v>261</v>
      </c>
      <c r="E1505" s="1224" t="s">
        <v>554</v>
      </c>
    </row>
    <row r="1506" spans="2:5" x14ac:dyDescent="0.35">
      <c r="B1506" s="1680"/>
      <c r="C1506" s="1203">
        <v>0.5</v>
      </c>
      <c r="D1506" s="1214" t="s">
        <v>570</v>
      </c>
      <c r="E1506" s="1214" t="s">
        <v>673</v>
      </c>
    </row>
    <row r="1507" spans="2:5" x14ac:dyDescent="0.35">
      <c r="B1507" s="1678"/>
      <c r="C1507" s="1203">
        <v>0.625</v>
      </c>
      <c r="D1507" s="1224" t="s">
        <v>564</v>
      </c>
      <c r="E1507" s="1225" t="s">
        <v>551</v>
      </c>
    </row>
    <row r="1508" spans="2:5" x14ac:dyDescent="0.35">
      <c r="B1508" s="1678"/>
      <c r="C1508" s="73">
        <v>0.75</v>
      </c>
      <c r="D1508" s="7" t="s">
        <v>564</v>
      </c>
      <c r="E1508" s="1226" t="s">
        <v>552</v>
      </c>
    </row>
    <row r="1509" spans="2:5" x14ac:dyDescent="0.35">
      <c r="B1509" s="1677" t="s">
        <v>720</v>
      </c>
      <c r="C1509" s="1220">
        <v>0.25</v>
      </c>
      <c r="D1509" s="1221" t="s">
        <v>261</v>
      </c>
      <c r="E1509" s="1221" t="s">
        <v>552</v>
      </c>
    </row>
    <row r="1510" spans="2:5" x14ac:dyDescent="0.35">
      <c r="B1510" s="1680"/>
      <c r="C1510" s="1203">
        <v>0.375</v>
      </c>
      <c r="D1510" s="1204" t="s">
        <v>261</v>
      </c>
      <c r="E1510" s="1204" t="s">
        <v>554</v>
      </c>
    </row>
    <row r="1511" spans="2:5" x14ac:dyDescent="0.35">
      <c r="B1511" s="1680"/>
      <c r="C1511" s="75">
        <v>0.5</v>
      </c>
      <c r="D1511" s="1204" t="s">
        <v>261</v>
      </c>
      <c r="E1511" s="1205" t="s">
        <v>554</v>
      </c>
    </row>
    <row r="1512" spans="2:5" x14ac:dyDescent="0.35">
      <c r="B1512" s="1680"/>
      <c r="C1512" s="1203">
        <v>0.625</v>
      </c>
      <c r="D1512" s="1223" t="s">
        <v>258</v>
      </c>
      <c r="E1512" s="1204" t="s">
        <v>673</v>
      </c>
    </row>
    <row r="1513" spans="2:5" x14ac:dyDescent="0.35">
      <c r="B1513" s="1678"/>
      <c r="C1513" s="73">
        <v>0.75</v>
      </c>
      <c r="D1513" s="7" t="s">
        <v>721</v>
      </c>
      <c r="E1513" s="1205" t="s">
        <v>551</v>
      </c>
    </row>
    <row r="1514" spans="2:5" x14ac:dyDescent="0.35">
      <c r="B1514" s="1665" t="s">
        <v>650</v>
      </c>
      <c r="C1514" s="1665"/>
      <c r="D1514" s="1665"/>
      <c r="E1514" s="1665"/>
    </row>
    <row r="1515" spans="2:5" x14ac:dyDescent="0.35">
      <c r="B1515" s="1672" t="s">
        <v>559</v>
      </c>
      <c r="C1515" s="1672"/>
      <c r="D1515" s="1672"/>
    </row>
    <row r="1516" spans="2:5" x14ac:dyDescent="0.35">
      <c r="B1516" s="1672" t="s">
        <v>560</v>
      </c>
      <c r="C1516" s="1672"/>
      <c r="D1516" s="1672"/>
      <c r="E1516" s="320"/>
    </row>
    <row r="1522" spans="2:5" ht="17" x14ac:dyDescent="0.5">
      <c r="B1522" s="1200" t="s">
        <v>546</v>
      </c>
      <c r="C1522" s="1200"/>
      <c r="D1522" s="1200"/>
      <c r="E1522" s="1200"/>
    </row>
    <row r="1523" spans="2:5" ht="15" thickBot="1" x14ac:dyDescent="0.4"/>
    <row r="1524" spans="2:5" ht="15" thickTop="1" x14ac:dyDescent="0.35">
      <c r="B1524" s="1666" t="s">
        <v>1</v>
      </c>
      <c r="C1524" s="1668" t="s">
        <v>547</v>
      </c>
      <c r="D1524" s="1668" t="s">
        <v>548</v>
      </c>
      <c r="E1524" s="1670" t="s">
        <v>549</v>
      </c>
    </row>
    <row r="1525" spans="2:5" ht="15" thickBot="1" x14ac:dyDescent="0.4">
      <c r="B1525" s="1667"/>
      <c r="C1525" s="1669"/>
      <c r="D1525" s="1669"/>
      <c r="E1525" s="1671"/>
    </row>
    <row r="1526" spans="2:5" ht="15" thickTop="1" x14ac:dyDescent="0.35">
      <c r="B1526" s="1662" t="s">
        <v>722</v>
      </c>
      <c r="C1526" s="1217">
        <v>0.25</v>
      </c>
      <c r="D1526" s="1202" t="s">
        <v>261</v>
      </c>
      <c r="E1526" s="1204" t="s">
        <v>554</v>
      </c>
    </row>
    <row r="1527" spans="2:5" x14ac:dyDescent="0.35">
      <c r="B1527" s="1663"/>
      <c r="C1527" s="1218">
        <v>0.375</v>
      </c>
      <c r="D1527" s="1204" t="s">
        <v>564</v>
      </c>
      <c r="E1527" s="1204" t="s">
        <v>552</v>
      </c>
    </row>
    <row r="1528" spans="2:5" x14ac:dyDescent="0.35">
      <c r="B1528" s="1663"/>
      <c r="C1528" s="1218">
        <v>0.5</v>
      </c>
      <c r="D1528" s="1204" t="s">
        <v>261</v>
      </c>
      <c r="E1528" s="1204" t="s">
        <v>554</v>
      </c>
    </row>
    <row r="1529" spans="2:5" x14ac:dyDescent="0.35">
      <c r="B1529" s="1663"/>
      <c r="C1529" s="1218">
        <v>0.625</v>
      </c>
      <c r="D1529" s="1204" t="s">
        <v>261</v>
      </c>
      <c r="E1529" s="1204" t="s">
        <v>551</v>
      </c>
    </row>
    <row r="1530" spans="2:5" x14ac:dyDescent="0.35">
      <c r="B1530" s="1664"/>
      <c r="C1530" s="1219">
        <v>0.75</v>
      </c>
      <c r="D1530" s="1210" t="s">
        <v>564</v>
      </c>
      <c r="E1530" s="7" t="s">
        <v>552</v>
      </c>
    </row>
    <row r="1531" spans="2:5" x14ac:dyDescent="0.35">
      <c r="B1531" s="1677" t="s">
        <v>723</v>
      </c>
      <c r="C1531" s="1220">
        <v>0.25</v>
      </c>
      <c r="D1531" s="1205" t="s">
        <v>261</v>
      </c>
      <c r="E1531" s="1221" t="s">
        <v>554</v>
      </c>
    </row>
    <row r="1532" spans="2:5" x14ac:dyDescent="0.35">
      <c r="B1532" s="1678"/>
      <c r="C1532" s="1203">
        <v>0.375</v>
      </c>
      <c r="D1532" s="1204" t="s">
        <v>261</v>
      </c>
      <c r="E1532" s="1204" t="s">
        <v>554</v>
      </c>
    </row>
    <row r="1533" spans="2:5" x14ac:dyDescent="0.35">
      <c r="B1533" s="1678"/>
      <c r="C1533" s="1203">
        <v>0.5</v>
      </c>
      <c r="D1533" s="1204" t="s">
        <v>262</v>
      </c>
      <c r="E1533" s="1204" t="s">
        <v>551</v>
      </c>
    </row>
    <row r="1534" spans="2:5" x14ac:dyDescent="0.35">
      <c r="B1534" s="1678"/>
      <c r="C1534" s="1203">
        <v>0.625</v>
      </c>
      <c r="D1534" s="1204" t="s">
        <v>564</v>
      </c>
      <c r="E1534" s="1204" t="s">
        <v>562</v>
      </c>
    </row>
    <row r="1535" spans="2:5" x14ac:dyDescent="0.35">
      <c r="B1535" s="1678"/>
      <c r="C1535" s="73">
        <v>0.75</v>
      </c>
      <c r="D1535" s="76" t="s">
        <v>262</v>
      </c>
      <c r="E1535" s="7" t="s">
        <v>551</v>
      </c>
    </row>
    <row r="1536" spans="2:5" x14ac:dyDescent="0.35">
      <c r="B1536" s="1677" t="s">
        <v>724</v>
      </c>
      <c r="C1536" s="1220">
        <v>0.25</v>
      </c>
      <c r="D1536" s="1221" t="s">
        <v>261</v>
      </c>
      <c r="E1536" s="1221" t="s">
        <v>552</v>
      </c>
    </row>
    <row r="1537" spans="2:5" x14ac:dyDescent="0.35">
      <c r="B1537" s="1678"/>
      <c r="C1537" s="1203">
        <v>0.375</v>
      </c>
      <c r="D1537" s="1205" t="s">
        <v>564</v>
      </c>
      <c r="E1537" s="1204" t="s">
        <v>551</v>
      </c>
    </row>
    <row r="1538" spans="2:5" x14ac:dyDescent="0.35">
      <c r="B1538" s="1678"/>
      <c r="C1538" s="1203">
        <v>0.5</v>
      </c>
      <c r="D1538" s="1204" t="s">
        <v>257</v>
      </c>
      <c r="E1538" s="1204" t="s">
        <v>551</v>
      </c>
    </row>
    <row r="1539" spans="2:5" x14ac:dyDescent="0.35">
      <c r="B1539" s="1678"/>
      <c r="C1539" s="1203">
        <v>0.625</v>
      </c>
      <c r="D1539" s="1204" t="s">
        <v>261</v>
      </c>
      <c r="E1539" s="1204" t="s">
        <v>551</v>
      </c>
    </row>
    <row r="1540" spans="2:5" x14ac:dyDescent="0.35">
      <c r="B1540" s="1678"/>
      <c r="C1540" s="73">
        <v>0.75</v>
      </c>
      <c r="D1540" s="1210" t="s">
        <v>261</v>
      </c>
      <c r="E1540" s="7" t="s">
        <v>552</v>
      </c>
    </row>
    <row r="1541" spans="2:5" x14ac:dyDescent="0.35">
      <c r="B1541" s="1677" t="s">
        <v>725</v>
      </c>
      <c r="C1541" s="1220">
        <v>0.25</v>
      </c>
      <c r="D1541" s="1205" t="s">
        <v>261</v>
      </c>
      <c r="E1541" s="1204" t="s">
        <v>552</v>
      </c>
    </row>
    <row r="1542" spans="2:5" x14ac:dyDescent="0.35">
      <c r="B1542" s="1678"/>
      <c r="C1542" s="1203">
        <v>0.375</v>
      </c>
      <c r="D1542" s="1204" t="s">
        <v>261</v>
      </c>
      <c r="E1542" s="1204" t="s">
        <v>554</v>
      </c>
    </row>
    <row r="1543" spans="2:5" x14ac:dyDescent="0.35">
      <c r="B1543" s="1678"/>
      <c r="C1543" s="1203">
        <v>0.5</v>
      </c>
      <c r="D1543" s="1204" t="s">
        <v>564</v>
      </c>
      <c r="E1543" s="1204" t="s">
        <v>551</v>
      </c>
    </row>
    <row r="1544" spans="2:5" x14ac:dyDescent="0.35">
      <c r="B1544" s="1678"/>
      <c r="C1544" s="75">
        <v>0.625</v>
      </c>
      <c r="D1544" s="1204" t="s">
        <v>564</v>
      </c>
      <c r="E1544" s="1204" t="s">
        <v>562</v>
      </c>
    </row>
    <row r="1545" spans="2:5" x14ac:dyDescent="0.35">
      <c r="B1545" s="1678"/>
      <c r="C1545" s="1206">
        <v>0.75</v>
      </c>
      <c r="D1545" s="1210" t="s">
        <v>261</v>
      </c>
      <c r="E1545" s="1204" t="s">
        <v>562</v>
      </c>
    </row>
    <row r="1546" spans="2:5" x14ac:dyDescent="0.35">
      <c r="B1546" s="1677" t="s">
        <v>726</v>
      </c>
      <c r="C1546" s="1220">
        <v>0.25</v>
      </c>
      <c r="D1546" s="1205" t="s">
        <v>261</v>
      </c>
      <c r="E1546" s="1221" t="s">
        <v>552</v>
      </c>
    </row>
    <row r="1547" spans="2:5" x14ac:dyDescent="0.35">
      <c r="B1547" s="1680"/>
      <c r="C1547" s="1203">
        <v>0.375</v>
      </c>
      <c r="D1547" s="1204" t="s">
        <v>261</v>
      </c>
      <c r="E1547" s="1204" t="s">
        <v>554</v>
      </c>
    </row>
    <row r="1548" spans="2:5" x14ac:dyDescent="0.35">
      <c r="B1548" s="1680"/>
      <c r="C1548" s="1222">
        <v>0.5</v>
      </c>
      <c r="D1548" s="1204" t="s">
        <v>262</v>
      </c>
      <c r="E1548" s="1204" t="s">
        <v>673</v>
      </c>
    </row>
    <row r="1549" spans="2:5" x14ac:dyDescent="0.35">
      <c r="B1549" s="1680"/>
      <c r="C1549" s="1203">
        <v>0.625</v>
      </c>
      <c r="D1549" s="1204" t="s">
        <v>564</v>
      </c>
      <c r="E1549" s="1204" t="s">
        <v>562</v>
      </c>
    </row>
    <row r="1550" spans="2:5" x14ac:dyDescent="0.35">
      <c r="B1550" s="1678"/>
      <c r="C1550" s="73">
        <v>0.75</v>
      </c>
      <c r="D1550" s="1205" t="s">
        <v>564</v>
      </c>
      <c r="E1550" s="7" t="s">
        <v>562</v>
      </c>
    </row>
    <row r="1551" spans="2:5" x14ac:dyDescent="0.35">
      <c r="B1551" s="1677" t="s">
        <v>727</v>
      </c>
      <c r="C1551" s="1220">
        <v>0.25</v>
      </c>
      <c r="D1551" s="1221" t="s">
        <v>261</v>
      </c>
      <c r="E1551" s="1221" t="s">
        <v>552</v>
      </c>
    </row>
    <row r="1552" spans="2:5" x14ac:dyDescent="0.35">
      <c r="B1552" s="1680"/>
      <c r="C1552" s="1222">
        <v>0.375</v>
      </c>
      <c r="D1552" s="1204" t="s">
        <v>261</v>
      </c>
      <c r="E1552" s="1224" t="s">
        <v>554</v>
      </c>
    </row>
    <row r="1553" spans="2:5" x14ac:dyDescent="0.35">
      <c r="B1553" s="1680"/>
      <c r="C1553" s="1203">
        <v>0.5</v>
      </c>
      <c r="D1553" s="1214" t="s">
        <v>261</v>
      </c>
      <c r="E1553" s="1214" t="s">
        <v>554</v>
      </c>
    </row>
    <row r="1554" spans="2:5" x14ac:dyDescent="0.35">
      <c r="B1554" s="1678"/>
      <c r="C1554" s="1203">
        <v>0.625</v>
      </c>
      <c r="D1554" s="1224" t="s">
        <v>261</v>
      </c>
      <c r="E1554" s="1225" t="s">
        <v>554</v>
      </c>
    </row>
    <row r="1555" spans="2:5" x14ac:dyDescent="0.35">
      <c r="B1555" s="1678"/>
      <c r="C1555" s="73">
        <v>0.75</v>
      </c>
      <c r="D1555" s="7" t="s">
        <v>261</v>
      </c>
      <c r="E1555" s="1226" t="s">
        <v>554</v>
      </c>
    </row>
    <row r="1556" spans="2:5" x14ac:dyDescent="0.35">
      <c r="B1556" s="1677" t="s">
        <v>728</v>
      </c>
      <c r="C1556" s="1220">
        <v>0.25</v>
      </c>
      <c r="D1556" s="1221" t="s">
        <v>261</v>
      </c>
      <c r="E1556" s="1221" t="s">
        <v>552</v>
      </c>
    </row>
    <row r="1557" spans="2:5" x14ac:dyDescent="0.35">
      <c r="B1557" s="1680"/>
      <c r="C1557" s="1203">
        <v>0.375</v>
      </c>
      <c r="D1557" s="1204" t="s">
        <v>261</v>
      </c>
      <c r="E1557" s="1204" t="s">
        <v>552</v>
      </c>
    </row>
    <row r="1558" spans="2:5" x14ac:dyDescent="0.35">
      <c r="B1558" s="1680"/>
      <c r="C1558" s="75">
        <v>0.5</v>
      </c>
      <c r="D1558" s="1204" t="s">
        <v>261</v>
      </c>
      <c r="E1558" s="1205" t="s">
        <v>562</v>
      </c>
    </row>
    <row r="1559" spans="2:5" x14ac:dyDescent="0.35">
      <c r="B1559" s="1680"/>
      <c r="C1559" s="1203">
        <v>0.625</v>
      </c>
      <c r="D1559" s="1223" t="s">
        <v>557</v>
      </c>
      <c r="E1559" s="1204" t="s">
        <v>729</v>
      </c>
    </row>
    <row r="1560" spans="2:5" x14ac:dyDescent="0.35">
      <c r="B1560" s="1678"/>
      <c r="C1560" s="73">
        <v>0.75</v>
      </c>
      <c r="D1560" s="7" t="s">
        <v>261</v>
      </c>
      <c r="E1560" s="1205" t="s">
        <v>552</v>
      </c>
    </row>
    <row r="1561" spans="2:5" x14ac:dyDescent="0.35">
      <c r="B1561" s="1665" t="s">
        <v>650</v>
      </c>
      <c r="C1561" s="1665"/>
      <c r="D1561" s="1665"/>
      <c r="E1561" s="1665"/>
    </row>
    <row r="1562" spans="2:5" x14ac:dyDescent="0.35">
      <c r="B1562" s="1672" t="s">
        <v>559</v>
      </c>
      <c r="C1562" s="1672"/>
      <c r="D1562" s="1672"/>
    </row>
    <row r="1563" spans="2:5" x14ac:dyDescent="0.35">
      <c r="B1563" s="1672" t="s">
        <v>560</v>
      </c>
      <c r="C1563" s="1672"/>
      <c r="D1563" s="1672"/>
      <c r="E1563" s="320"/>
    </row>
    <row r="1568" spans="2:5" ht="17" x14ac:dyDescent="0.5">
      <c r="B1568" s="1200" t="s">
        <v>546</v>
      </c>
      <c r="C1568" s="1200"/>
      <c r="D1568" s="1200"/>
      <c r="E1568" s="1200"/>
    </row>
    <row r="1569" spans="2:5" ht="15" thickBot="1" x14ac:dyDescent="0.4"/>
    <row r="1570" spans="2:5" ht="15" thickTop="1" x14ac:dyDescent="0.35">
      <c r="B1570" s="1666" t="s">
        <v>1</v>
      </c>
      <c r="C1570" s="1668" t="s">
        <v>547</v>
      </c>
      <c r="D1570" s="1668" t="s">
        <v>548</v>
      </c>
      <c r="E1570" s="1670" t="s">
        <v>549</v>
      </c>
    </row>
    <row r="1571" spans="2:5" ht="15" thickBot="1" x14ac:dyDescent="0.4">
      <c r="B1571" s="1667"/>
      <c r="C1571" s="1669"/>
      <c r="D1571" s="1669"/>
      <c r="E1571" s="1671"/>
    </row>
    <row r="1572" spans="2:5" ht="15" thickTop="1" x14ac:dyDescent="0.35">
      <c r="B1572" s="1662" t="s">
        <v>730</v>
      </c>
      <c r="C1572" s="1217">
        <v>0.25</v>
      </c>
      <c r="D1572" s="1202" t="s">
        <v>261</v>
      </c>
      <c r="E1572" s="1204" t="s">
        <v>554</v>
      </c>
    </row>
    <row r="1573" spans="2:5" x14ac:dyDescent="0.35">
      <c r="B1573" s="1663"/>
      <c r="C1573" s="1218">
        <v>0.375</v>
      </c>
      <c r="D1573" s="1204" t="s">
        <v>261</v>
      </c>
      <c r="E1573" s="1204" t="s">
        <v>554</v>
      </c>
    </row>
    <row r="1574" spans="2:5" x14ac:dyDescent="0.35">
      <c r="B1574" s="1663"/>
      <c r="C1574" s="1218">
        <v>0.5</v>
      </c>
      <c r="D1574" s="1204" t="s">
        <v>564</v>
      </c>
      <c r="E1574" s="1204" t="s">
        <v>551</v>
      </c>
    </row>
    <row r="1575" spans="2:5" x14ac:dyDescent="0.35">
      <c r="B1575" s="1663"/>
      <c r="C1575" s="1218">
        <v>0.625</v>
      </c>
      <c r="D1575" s="1204" t="s">
        <v>261</v>
      </c>
      <c r="E1575" s="1204" t="s">
        <v>552</v>
      </c>
    </row>
    <row r="1576" spans="2:5" x14ac:dyDescent="0.35">
      <c r="B1576" s="1664"/>
      <c r="C1576" s="1219">
        <v>0.75</v>
      </c>
      <c r="D1576" s="1210" t="s">
        <v>261</v>
      </c>
      <c r="E1576" s="7" t="s">
        <v>552</v>
      </c>
    </row>
    <row r="1577" spans="2:5" x14ac:dyDescent="0.35">
      <c r="B1577" s="1677" t="s">
        <v>731</v>
      </c>
      <c r="C1577" s="1220">
        <v>0.25</v>
      </c>
      <c r="D1577" s="1205" t="s">
        <v>261</v>
      </c>
      <c r="E1577" s="1221" t="s">
        <v>552</v>
      </c>
    </row>
    <row r="1578" spans="2:5" x14ac:dyDescent="0.35">
      <c r="B1578" s="1678"/>
      <c r="C1578" s="1203">
        <v>0.375</v>
      </c>
      <c r="D1578" s="1204" t="s">
        <v>261</v>
      </c>
      <c r="E1578" s="1204" t="s">
        <v>554</v>
      </c>
    </row>
    <row r="1579" spans="2:5" x14ac:dyDescent="0.35">
      <c r="B1579" s="1678"/>
      <c r="C1579" s="1203">
        <v>0.5</v>
      </c>
      <c r="D1579" s="1204" t="s">
        <v>564</v>
      </c>
      <c r="E1579" s="1204" t="s">
        <v>551</v>
      </c>
    </row>
    <row r="1580" spans="2:5" x14ac:dyDescent="0.35">
      <c r="B1580" s="1678"/>
      <c r="C1580" s="1203">
        <v>0.625</v>
      </c>
      <c r="D1580" s="1204" t="s">
        <v>564</v>
      </c>
      <c r="E1580" s="1204" t="s">
        <v>551</v>
      </c>
    </row>
    <row r="1581" spans="2:5" x14ac:dyDescent="0.35">
      <c r="B1581" s="1678"/>
      <c r="C1581" s="73">
        <v>0.75</v>
      </c>
      <c r="D1581" s="76" t="s">
        <v>557</v>
      </c>
      <c r="E1581" s="7" t="s">
        <v>552</v>
      </c>
    </row>
    <row r="1582" spans="2:5" x14ac:dyDescent="0.35">
      <c r="B1582" s="1677" t="s">
        <v>732</v>
      </c>
      <c r="C1582" s="1220">
        <v>0.25</v>
      </c>
      <c r="D1582" s="1221" t="s">
        <v>261</v>
      </c>
      <c r="E1582" s="1221" t="s">
        <v>552</v>
      </c>
    </row>
    <row r="1583" spans="2:5" x14ac:dyDescent="0.35">
      <c r="B1583" s="1678"/>
      <c r="C1583" s="1203">
        <v>0.375</v>
      </c>
      <c r="D1583" s="1205" t="s">
        <v>557</v>
      </c>
      <c r="E1583" s="1204" t="s">
        <v>562</v>
      </c>
    </row>
    <row r="1584" spans="2:5" x14ac:dyDescent="0.35">
      <c r="B1584" s="1678"/>
      <c r="C1584" s="1203">
        <v>0.5</v>
      </c>
      <c r="D1584" s="1204" t="s">
        <v>261</v>
      </c>
      <c r="E1584" s="1204" t="s">
        <v>551</v>
      </c>
    </row>
    <row r="1585" spans="2:5" x14ac:dyDescent="0.35">
      <c r="B1585" s="1678"/>
      <c r="C1585" s="1203">
        <v>0.625</v>
      </c>
      <c r="D1585" s="1204" t="s">
        <v>261</v>
      </c>
      <c r="E1585" s="1204" t="s">
        <v>552</v>
      </c>
    </row>
    <row r="1586" spans="2:5" x14ac:dyDescent="0.35">
      <c r="B1586" s="1678"/>
      <c r="C1586" s="73">
        <v>0.75</v>
      </c>
      <c r="D1586" s="1210" t="s">
        <v>261</v>
      </c>
      <c r="E1586" s="7" t="s">
        <v>554</v>
      </c>
    </row>
    <row r="1587" spans="2:5" x14ac:dyDescent="0.35">
      <c r="B1587" s="1677" t="s">
        <v>733</v>
      </c>
      <c r="C1587" s="1220">
        <v>0.25</v>
      </c>
      <c r="D1587" s="1205" t="s">
        <v>261</v>
      </c>
      <c r="E1587" s="1204" t="s">
        <v>552</v>
      </c>
    </row>
    <row r="1588" spans="2:5" x14ac:dyDescent="0.35">
      <c r="B1588" s="1678"/>
      <c r="C1588" s="1203">
        <v>0.375</v>
      </c>
      <c r="D1588" s="1204" t="s">
        <v>261</v>
      </c>
      <c r="E1588" s="1204" t="s">
        <v>554</v>
      </c>
    </row>
    <row r="1589" spans="2:5" x14ac:dyDescent="0.35">
      <c r="B1589" s="1678"/>
      <c r="C1589" s="1203">
        <v>0.5</v>
      </c>
      <c r="D1589" s="1204" t="s">
        <v>261</v>
      </c>
      <c r="E1589" s="1204" t="s">
        <v>552</v>
      </c>
    </row>
    <row r="1590" spans="2:5" x14ac:dyDescent="0.35">
      <c r="B1590" s="1678"/>
      <c r="C1590" s="75">
        <v>0.625</v>
      </c>
      <c r="D1590" s="1204" t="s">
        <v>557</v>
      </c>
      <c r="E1590" s="1204" t="s">
        <v>551</v>
      </c>
    </row>
    <row r="1591" spans="2:5" x14ac:dyDescent="0.35">
      <c r="B1591" s="1678"/>
      <c r="C1591" s="1206">
        <v>0.75</v>
      </c>
      <c r="D1591" s="1210" t="s">
        <v>564</v>
      </c>
      <c r="E1591" s="1204" t="s">
        <v>554</v>
      </c>
    </row>
    <row r="1592" spans="2:5" x14ac:dyDescent="0.35">
      <c r="B1592" s="1677" t="s">
        <v>734</v>
      </c>
      <c r="C1592" s="1220">
        <v>0.25</v>
      </c>
      <c r="D1592" s="1205" t="s">
        <v>261</v>
      </c>
      <c r="E1592" s="1221" t="s">
        <v>554</v>
      </c>
    </row>
    <row r="1593" spans="2:5" x14ac:dyDescent="0.35">
      <c r="B1593" s="1680"/>
      <c r="C1593" s="1203">
        <v>0.375</v>
      </c>
      <c r="D1593" s="1204" t="s">
        <v>261</v>
      </c>
      <c r="E1593" s="1204" t="s">
        <v>552</v>
      </c>
    </row>
    <row r="1594" spans="2:5" x14ac:dyDescent="0.35">
      <c r="B1594" s="1680"/>
      <c r="C1594" s="1222">
        <v>0.5</v>
      </c>
      <c r="D1594" s="1204" t="s">
        <v>564</v>
      </c>
      <c r="E1594" s="1204" t="s">
        <v>551</v>
      </c>
    </row>
    <row r="1595" spans="2:5" x14ac:dyDescent="0.35">
      <c r="B1595" s="1680"/>
      <c r="C1595" s="1203">
        <v>0.625</v>
      </c>
      <c r="D1595" s="1204" t="s">
        <v>261</v>
      </c>
      <c r="E1595" s="1204" t="s">
        <v>552</v>
      </c>
    </row>
    <row r="1596" spans="2:5" x14ac:dyDescent="0.35">
      <c r="B1596" s="1678"/>
      <c r="C1596" s="73">
        <v>0.75</v>
      </c>
      <c r="D1596" s="1205" t="s">
        <v>261</v>
      </c>
      <c r="E1596" s="7" t="s">
        <v>552</v>
      </c>
    </row>
    <row r="1597" spans="2:5" x14ac:dyDescent="0.35">
      <c r="B1597" s="1677" t="s">
        <v>735</v>
      </c>
      <c r="C1597" s="1220">
        <v>0.25</v>
      </c>
      <c r="D1597" s="1221" t="s">
        <v>261</v>
      </c>
      <c r="E1597" s="1221" t="s">
        <v>552</v>
      </c>
    </row>
    <row r="1598" spans="2:5" x14ac:dyDescent="0.35">
      <c r="B1598" s="1680"/>
      <c r="C1598" s="1222">
        <v>0.375</v>
      </c>
      <c r="D1598" s="1204" t="s">
        <v>261</v>
      </c>
      <c r="E1598" s="1224" t="s">
        <v>552</v>
      </c>
    </row>
    <row r="1599" spans="2:5" x14ac:dyDescent="0.35">
      <c r="B1599" s="1680"/>
      <c r="C1599" s="1203">
        <v>0.5</v>
      </c>
      <c r="D1599" s="1214" t="s">
        <v>564</v>
      </c>
      <c r="E1599" s="1214" t="s">
        <v>552</v>
      </c>
    </row>
    <row r="1600" spans="2:5" x14ac:dyDescent="0.35">
      <c r="B1600" s="1678"/>
      <c r="C1600" s="1203">
        <v>0.625</v>
      </c>
      <c r="D1600" s="1224" t="s">
        <v>564</v>
      </c>
      <c r="E1600" s="1225" t="s">
        <v>562</v>
      </c>
    </row>
    <row r="1601" spans="2:5" x14ac:dyDescent="0.35">
      <c r="B1601" s="1678"/>
      <c r="C1601" s="73">
        <v>0.75</v>
      </c>
      <c r="D1601" s="7" t="s">
        <v>564</v>
      </c>
      <c r="E1601" s="1226" t="s">
        <v>554</v>
      </c>
    </row>
    <row r="1602" spans="2:5" x14ac:dyDescent="0.35">
      <c r="B1602" s="1677" t="s">
        <v>736</v>
      </c>
      <c r="C1602" s="1220">
        <v>0.25</v>
      </c>
      <c r="D1602" s="1221" t="s">
        <v>261</v>
      </c>
      <c r="E1602" s="1221" t="s">
        <v>554</v>
      </c>
    </row>
    <row r="1603" spans="2:5" x14ac:dyDescent="0.35">
      <c r="B1603" s="1680"/>
      <c r="C1603" s="1203">
        <v>0.375</v>
      </c>
      <c r="D1603" s="1204" t="s">
        <v>258</v>
      </c>
      <c r="E1603" s="1204" t="s">
        <v>551</v>
      </c>
    </row>
    <row r="1604" spans="2:5" x14ac:dyDescent="0.35">
      <c r="B1604" s="1680"/>
      <c r="C1604" s="75">
        <v>0.5</v>
      </c>
      <c r="D1604" s="1204" t="s">
        <v>262</v>
      </c>
      <c r="E1604" s="1205" t="s">
        <v>551</v>
      </c>
    </row>
    <row r="1605" spans="2:5" x14ac:dyDescent="0.35">
      <c r="B1605" s="1680"/>
      <c r="C1605" s="1203">
        <v>0.625</v>
      </c>
      <c r="D1605" s="1223" t="s">
        <v>564</v>
      </c>
      <c r="E1605" s="1204" t="s">
        <v>551</v>
      </c>
    </row>
    <row r="1606" spans="2:5" x14ac:dyDescent="0.35">
      <c r="B1606" s="1678"/>
      <c r="C1606" s="73">
        <v>0.75</v>
      </c>
      <c r="D1606" s="7" t="s">
        <v>262</v>
      </c>
      <c r="E1606" s="1205" t="s">
        <v>552</v>
      </c>
    </row>
    <row r="1607" spans="2:5" x14ac:dyDescent="0.35">
      <c r="B1607" s="1665" t="s">
        <v>650</v>
      </c>
      <c r="C1607" s="1665"/>
      <c r="D1607" s="1665"/>
      <c r="E1607" s="1665"/>
    </row>
    <row r="1608" spans="2:5" x14ac:dyDescent="0.35">
      <c r="B1608" s="1672" t="s">
        <v>559</v>
      </c>
      <c r="C1608" s="1672"/>
      <c r="D1608" s="1672"/>
    </row>
    <row r="1609" spans="2:5" x14ac:dyDescent="0.35">
      <c r="B1609" s="1672" t="s">
        <v>560</v>
      </c>
      <c r="C1609" s="1672"/>
      <c r="D1609" s="1672"/>
      <c r="E1609" s="320"/>
    </row>
    <row r="1614" spans="2:5" ht="17" x14ac:dyDescent="0.5">
      <c r="B1614" s="1200" t="s">
        <v>546</v>
      </c>
      <c r="C1614" s="1200"/>
      <c r="D1614" s="1200"/>
      <c r="E1614" s="1200"/>
    </row>
    <row r="1615" spans="2:5" ht="15" thickBot="1" x14ac:dyDescent="0.4"/>
    <row r="1616" spans="2:5" ht="15" thickTop="1" x14ac:dyDescent="0.35">
      <c r="B1616" s="1666" t="s">
        <v>1</v>
      </c>
      <c r="C1616" s="1668" t="s">
        <v>547</v>
      </c>
      <c r="D1616" s="1668" t="s">
        <v>548</v>
      </c>
      <c r="E1616" s="1670" t="s">
        <v>549</v>
      </c>
    </row>
    <row r="1617" spans="2:5" ht="15" thickBot="1" x14ac:dyDescent="0.4">
      <c r="B1617" s="1667"/>
      <c r="C1617" s="1669"/>
      <c r="D1617" s="1669"/>
      <c r="E1617" s="1671"/>
    </row>
    <row r="1618" spans="2:5" ht="15" thickTop="1" x14ac:dyDescent="0.35">
      <c r="B1618" s="1662" t="s">
        <v>737</v>
      </c>
      <c r="C1618" s="1217">
        <v>0.25</v>
      </c>
      <c r="D1618" s="1202" t="s">
        <v>261</v>
      </c>
      <c r="E1618" s="1204" t="s">
        <v>554</v>
      </c>
    </row>
    <row r="1619" spans="2:5" x14ac:dyDescent="0.35">
      <c r="B1619" s="1663"/>
      <c r="C1619" s="1218">
        <v>0.375</v>
      </c>
      <c r="D1619" s="1204" t="s">
        <v>261</v>
      </c>
      <c r="E1619" s="1204" t="s">
        <v>552</v>
      </c>
    </row>
    <row r="1620" spans="2:5" x14ac:dyDescent="0.35">
      <c r="B1620" s="1663"/>
      <c r="C1620" s="1218">
        <v>0.5</v>
      </c>
      <c r="D1620" s="1204" t="s">
        <v>557</v>
      </c>
      <c r="E1620" s="1204" t="s">
        <v>562</v>
      </c>
    </row>
    <row r="1621" spans="2:5" x14ac:dyDescent="0.35">
      <c r="B1621" s="1663"/>
      <c r="C1621" s="1218">
        <v>0.625</v>
      </c>
      <c r="D1621" s="1204" t="s">
        <v>258</v>
      </c>
      <c r="E1621" s="1204" t="s">
        <v>562</v>
      </c>
    </row>
    <row r="1622" spans="2:5" x14ac:dyDescent="0.35">
      <c r="B1622" s="1664"/>
      <c r="C1622" s="1219">
        <v>0.75</v>
      </c>
      <c r="D1622" s="1210" t="s">
        <v>261</v>
      </c>
      <c r="E1622" s="7" t="s">
        <v>554</v>
      </c>
    </row>
    <row r="1623" spans="2:5" x14ac:dyDescent="0.35">
      <c r="B1623" s="1677" t="s">
        <v>738</v>
      </c>
      <c r="C1623" s="1220">
        <v>0.25</v>
      </c>
      <c r="D1623" s="1205" t="s">
        <v>557</v>
      </c>
      <c r="E1623" s="1221" t="s">
        <v>551</v>
      </c>
    </row>
    <row r="1624" spans="2:5" x14ac:dyDescent="0.35">
      <c r="B1624" s="1678"/>
      <c r="C1624" s="1203">
        <v>0.375</v>
      </c>
      <c r="D1624" s="1204" t="s">
        <v>261</v>
      </c>
      <c r="E1624" s="1204" t="s">
        <v>552</v>
      </c>
    </row>
    <row r="1625" spans="2:5" x14ac:dyDescent="0.35">
      <c r="B1625" s="1678"/>
      <c r="C1625" s="1203">
        <v>0.5</v>
      </c>
      <c r="D1625" s="1204" t="s">
        <v>261</v>
      </c>
      <c r="E1625" s="1204" t="s">
        <v>554</v>
      </c>
    </row>
    <row r="1626" spans="2:5" x14ac:dyDescent="0.35">
      <c r="B1626" s="1678"/>
      <c r="C1626" s="1203">
        <v>0.625</v>
      </c>
      <c r="D1626" s="1204" t="s">
        <v>261</v>
      </c>
      <c r="E1626" s="1204" t="s">
        <v>552</v>
      </c>
    </row>
    <row r="1627" spans="2:5" x14ac:dyDescent="0.35">
      <c r="B1627" s="1678"/>
      <c r="C1627" s="73">
        <v>0.75</v>
      </c>
      <c r="D1627" s="76" t="s">
        <v>564</v>
      </c>
      <c r="E1627" s="7" t="s">
        <v>552</v>
      </c>
    </row>
    <row r="1628" spans="2:5" x14ac:dyDescent="0.35">
      <c r="B1628" s="1677" t="s">
        <v>739</v>
      </c>
      <c r="C1628" s="1220">
        <v>0.25</v>
      </c>
      <c r="D1628" s="1221" t="s">
        <v>261</v>
      </c>
      <c r="E1628" s="1221" t="s">
        <v>552</v>
      </c>
    </row>
    <row r="1629" spans="2:5" x14ac:dyDescent="0.35">
      <c r="B1629" s="1678"/>
      <c r="C1629" s="1203">
        <v>0.375</v>
      </c>
      <c r="D1629" s="1205" t="s">
        <v>261</v>
      </c>
      <c r="E1629" s="1204" t="s">
        <v>552</v>
      </c>
    </row>
    <row r="1630" spans="2:5" x14ac:dyDescent="0.35">
      <c r="B1630" s="1678"/>
      <c r="C1630" s="1203">
        <v>0.5</v>
      </c>
      <c r="D1630" s="1204" t="s">
        <v>261</v>
      </c>
      <c r="E1630" s="1204" t="s">
        <v>554</v>
      </c>
    </row>
    <row r="1631" spans="2:5" x14ac:dyDescent="0.35">
      <c r="B1631" s="1678"/>
      <c r="C1631" s="1203">
        <v>0.625</v>
      </c>
      <c r="D1631" s="1204" t="s">
        <v>261</v>
      </c>
      <c r="E1631" s="1204" t="s">
        <v>552</v>
      </c>
    </row>
    <row r="1632" spans="2:5" x14ac:dyDescent="0.35">
      <c r="B1632" s="1678"/>
      <c r="C1632" s="73">
        <v>0.75</v>
      </c>
      <c r="D1632" s="1210" t="s">
        <v>261</v>
      </c>
      <c r="E1632" s="7" t="s">
        <v>552</v>
      </c>
    </row>
    <row r="1633" spans="2:5" x14ac:dyDescent="0.35">
      <c r="B1633" s="1677">
        <v>42378</v>
      </c>
      <c r="C1633" s="1220">
        <v>0.25</v>
      </c>
      <c r="D1633" s="1205" t="s">
        <v>261</v>
      </c>
      <c r="E1633" s="1204" t="s">
        <v>552</v>
      </c>
    </row>
    <row r="1634" spans="2:5" x14ac:dyDescent="0.35">
      <c r="B1634" s="1678"/>
      <c r="C1634" s="1203">
        <v>0.375</v>
      </c>
      <c r="D1634" s="1204" t="s">
        <v>261</v>
      </c>
      <c r="E1634" s="1204" t="s">
        <v>552</v>
      </c>
    </row>
    <row r="1635" spans="2:5" x14ac:dyDescent="0.35">
      <c r="B1635" s="1678"/>
      <c r="C1635" s="1203">
        <v>0.5</v>
      </c>
      <c r="D1635" s="1204" t="s">
        <v>557</v>
      </c>
      <c r="E1635" s="1204" t="s">
        <v>552</v>
      </c>
    </row>
    <row r="1636" spans="2:5" x14ac:dyDescent="0.35">
      <c r="B1636" s="1678"/>
      <c r="C1636" s="75">
        <v>0.625</v>
      </c>
      <c r="D1636" s="1204" t="s">
        <v>557</v>
      </c>
      <c r="E1636" s="1204" t="s">
        <v>552</v>
      </c>
    </row>
    <row r="1637" spans="2:5" x14ac:dyDescent="0.35">
      <c r="B1637" s="1678"/>
      <c r="C1637" s="1206">
        <v>0.75</v>
      </c>
      <c r="D1637" s="1210" t="s">
        <v>557</v>
      </c>
      <c r="E1637" s="1204" t="s">
        <v>552</v>
      </c>
    </row>
    <row r="1638" spans="2:5" x14ac:dyDescent="0.35">
      <c r="B1638" s="1677">
        <v>42409</v>
      </c>
      <c r="C1638" s="1220">
        <v>0.25</v>
      </c>
      <c r="D1638" s="1205" t="s">
        <v>557</v>
      </c>
      <c r="E1638" s="1221" t="s">
        <v>552</v>
      </c>
    </row>
    <row r="1639" spans="2:5" x14ac:dyDescent="0.35">
      <c r="B1639" s="1680"/>
      <c r="C1639" s="1203">
        <v>0.375</v>
      </c>
      <c r="D1639" s="1204" t="s">
        <v>261</v>
      </c>
      <c r="E1639" s="1204" t="s">
        <v>554</v>
      </c>
    </row>
    <row r="1640" spans="2:5" x14ac:dyDescent="0.35">
      <c r="B1640" s="1680"/>
      <c r="C1640" s="1222">
        <v>0.5</v>
      </c>
      <c r="D1640" s="1204" t="s">
        <v>564</v>
      </c>
      <c r="E1640" s="1204" t="s">
        <v>551</v>
      </c>
    </row>
    <row r="1641" spans="2:5" x14ac:dyDescent="0.35">
      <c r="B1641" s="1680"/>
      <c r="C1641" s="1203">
        <v>0.625</v>
      </c>
      <c r="D1641" s="1204" t="s">
        <v>557</v>
      </c>
      <c r="E1641" s="1204" t="s">
        <v>551</v>
      </c>
    </row>
    <row r="1642" spans="2:5" x14ac:dyDescent="0.35">
      <c r="B1642" s="1678"/>
      <c r="C1642" s="73">
        <v>0.75</v>
      </c>
      <c r="D1642" s="1205" t="s">
        <v>261</v>
      </c>
      <c r="E1642" s="7" t="s">
        <v>554</v>
      </c>
    </row>
    <row r="1643" spans="2:5" x14ac:dyDescent="0.35">
      <c r="B1643" s="1677">
        <v>42438</v>
      </c>
      <c r="C1643" s="1220">
        <v>0.25</v>
      </c>
      <c r="D1643" s="1221" t="s">
        <v>261</v>
      </c>
      <c r="E1643" s="1221" t="s">
        <v>552</v>
      </c>
    </row>
    <row r="1644" spans="2:5" x14ac:dyDescent="0.35">
      <c r="B1644" s="1680"/>
      <c r="C1644" s="1222">
        <v>0.375</v>
      </c>
      <c r="D1644" s="1204" t="s">
        <v>261</v>
      </c>
      <c r="E1644" s="1224" t="s">
        <v>552</v>
      </c>
    </row>
    <row r="1645" spans="2:5" x14ac:dyDescent="0.35">
      <c r="B1645" s="1680"/>
      <c r="C1645" s="1203">
        <v>0.5</v>
      </c>
      <c r="D1645" s="1214" t="s">
        <v>261</v>
      </c>
      <c r="E1645" s="1214" t="s">
        <v>554</v>
      </c>
    </row>
    <row r="1646" spans="2:5" x14ac:dyDescent="0.35">
      <c r="B1646" s="1678"/>
      <c r="C1646" s="1203">
        <v>0.625</v>
      </c>
      <c r="D1646" s="1224" t="s">
        <v>557</v>
      </c>
      <c r="E1646" s="1225" t="s">
        <v>551</v>
      </c>
    </row>
    <row r="1647" spans="2:5" x14ac:dyDescent="0.35">
      <c r="B1647" s="1678"/>
      <c r="C1647" s="73">
        <v>0.75</v>
      </c>
      <c r="D1647" s="7" t="s">
        <v>261</v>
      </c>
      <c r="E1647" s="1226" t="s">
        <v>554</v>
      </c>
    </row>
    <row r="1648" spans="2:5" x14ac:dyDescent="0.35">
      <c r="B1648" s="1677">
        <v>42469</v>
      </c>
      <c r="C1648" s="1220">
        <v>0.25</v>
      </c>
      <c r="D1648" s="1221" t="s">
        <v>261</v>
      </c>
      <c r="E1648" s="1221" t="s">
        <v>552</v>
      </c>
    </row>
    <row r="1649" spans="2:5" x14ac:dyDescent="0.35">
      <c r="B1649" s="1680"/>
      <c r="C1649" s="1203">
        <v>0.375</v>
      </c>
      <c r="D1649" s="1204" t="s">
        <v>261</v>
      </c>
      <c r="E1649" s="1204" t="s">
        <v>552</v>
      </c>
    </row>
    <row r="1650" spans="2:5" x14ac:dyDescent="0.35">
      <c r="B1650" s="1680"/>
      <c r="C1650" s="75">
        <v>0.5</v>
      </c>
      <c r="D1650" s="1204" t="s">
        <v>261</v>
      </c>
      <c r="E1650" s="1205" t="s">
        <v>554</v>
      </c>
    </row>
    <row r="1651" spans="2:5" x14ac:dyDescent="0.35">
      <c r="B1651" s="1680"/>
      <c r="C1651" s="1203">
        <v>0.625</v>
      </c>
      <c r="D1651" s="1223" t="s">
        <v>557</v>
      </c>
      <c r="E1651" s="1204" t="s">
        <v>551</v>
      </c>
    </row>
    <row r="1652" spans="2:5" x14ac:dyDescent="0.35">
      <c r="B1652" s="1678"/>
      <c r="C1652" s="73">
        <v>0.75</v>
      </c>
      <c r="D1652" s="7" t="s">
        <v>261</v>
      </c>
      <c r="E1652" s="1205" t="s">
        <v>554</v>
      </c>
    </row>
    <row r="1653" spans="2:5" x14ac:dyDescent="0.35">
      <c r="B1653" s="1665" t="s">
        <v>650</v>
      </c>
      <c r="C1653" s="1665"/>
      <c r="D1653" s="1665"/>
      <c r="E1653" s="1665"/>
    </row>
    <row r="1654" spans="2:5" x14ac:dyDescent="0.35">
      <c r="B1654" s="1672" t="s">
        <v>559</v>
      </c>
      <c r="C1654" s="1672"/>
      <c r="D1654" s="1672"/>
    </row>
    <row r="1655" spans="2:5" x14ac:dyDescent="0.35">
      <c r="B1655" s="1672" t="s">
        <v>560</v>
      </c>
      <c r="C1655" s="1672"/>
      <c r="D1655" s="1672"/>
      <c r="E1655" s="320"/>
    </row>
    <row r="1660" spans="2:5" ht="17" x14ac:dyDescent="0.5">
      <c r="B1660" s="1200" t="s">
        <v>546</v>
      </c>
      <c r="C1660" s="1200"/>
      <c r="D1660" s="1200"/>
      <c r="E1660" s="1200"/>
    </row>
    <row r="1661" spans="2:5" ht="15" thickBot="1" x14ac:dyDescent="0.4"/>
    <row r="1662" spans="2:5" ht="15" thickTop="1" x14ac:dyDescent="0.35">
      <c r="B1662" s="1666" t="s">
        <v>1</v>
      </c>
      <c r="C1662" s="1668" t="s">
        <v>547</v>
      </c>
      <c r="D1662" s="1668" t="s">
        <v>548</v>
      </c>
      <c r="E1662" s="1670" t="s">
        <v>549</v>
      </c>
    </row>
    <row r="1663" spans="2:5" ht="15" thickBot="1" x14ac:dyDescent="0.4">
      <c r="B1663" s="1667"/>
      <c r="C1663" s="1669"/>
      <c r="D1663" s="1669"/>
      <c r="E1663" s="1671"/>
    </row>
    <row r="1664" spans="2:5" ht="15" thickTop="1" x14ac:dyDescent="0.35">
      <c r="B1664" s="1662">
        <v>42499</v>
      </c>
      <c r="C1664" s="1217">
        <v>0.25</v>
      </c>
      <c r="D1664" s="1202" t="s">
        <v>261</v>
      </c>
      <c r="E1664" s="1204" t="s">
        <v>552</v>
      </c>
    </row>
    <row r="1665" spans="2:5" x14ac:dyDescent="0.35">
      <c r="B1665" s="1663"/>
      <c r="C1665" s="1218">
        <v>0.375</v>
      </c>
      <c r="D1665" s="1204" t="s">
        <v>261</v>
      </c>
      <c r="E1665" s="1204" t="s">
        <v>552</v>
      </c>
    </row>
    <row r="1666" spans="2:5" x14ac:dyDescent="0.35">
      <c r="B1666" s="1663"/>
      <c r="C1666" s="1218">
        <v>0.5</v>
      </c>
      <c r="D1666" s="1204" t="s">
        <v>261</v>
      </c>
      <c r="E1666" s="1204" t="s">
        <v>552</v>
      </c>
    </row>
    <row r="1667" spans="2:5" x14ac:dyDescent="0.35">
      <c r="B1667" s="1663"/>
      <c r="C1667" s="1218">
        <v>0.625</v>
      </c>
      <c r="D1667" s="1204" t="s">
        <v>261</v>
      </c>
      <c r="E1667" s="1204" t="s">
        <v>552</v>
      </c>
    </row>
    <row r="1668" spans="2:5" x14ac:dyDescent="0.35">
      <c r="B1668" s="1664"/>
      <c r="C1668" s="1219">
        <v>0.75</v>
      </c>
      <c r="D1668" s="1210" t="s">
        <v>261</v>
      </c>
      <c r="E1668" s="7" t="s">
        <v>552</v>
      </c>
    </row>
    <row r="1669" spans="2:5" x14ac:dyDescent="0.35">
      <c r="B1669" s="1677">
        <v>42530</v>
      </c>
      <c r="C1669" s="1220">
        <v>0.25</v>
      </c>
      <c r="D1669" s="1205" t="s">
        <v>557</v>
      </c>
      <c r="E1669" s="1221" t="s">
        <v>551</v>
      </c>
    </row>
    <row r="1670" spans="2:5" x14ac:dyDescent="0.35">
      <c r="B1670" s="1678"/>
      <c r="C1670" s="1203">
        <v>0.375</v>
      </c>
      <c r="D1670" s="1204" t="s">
        <v>261</v>
      </c>
      <c r="E1670" s="1204" t="s">
        <v>552</v>
      </c>
    </row>
    <row r="1671" spans="2:5" x14ac:dyDescent="0.35">
      <c r="B1671" s="1678"/>
      <c r="C1671" s="1203">
        <v>0.5</v>
      </c>
      <c r="D1671" s="1204" t="s">
        <v>564</v>
      </c>
      <c r="E1671" s="1204" t="s">
        <v>551</v>
      </c>
    </row>
    <row r="1672" spans="2:5" x14ac:dyDescent="0.35">
      <c r="B1672" s="1678"/>
      <c r="C1672" s="1203">
        <v>0.625</v>
      </c>
      <c r="D1672" s="1204" t="s">
        <v>564</v>
      </c>
      <c r="E1672" s="1204" t="s">
        <v>551</v>
      </c>
    </row>
    <row r="1673" spans="2:5" x14ac:dyDescent="0.35">
      <c r="B1673" s="1678"/>
      <c r="C1673" s="73">
        <v>0.75</v>
      </c>
      <c r="D1673" s="76" t="s">
        <v>261</v>
      </c>
      <c r="E1673" s="7" t="s">
        <v>551</v>
      </c>
    </row>
    <row r="1674" spans="2:5" x14ac:dyDescent="0.35">
      <c r="B1674" s="1677">
        <v>42560</v>
      </c>
      <c r="C1674" s="1220">
        <v>0.25</v>
      </c>
      <c r="D1674" s="1221" t="s">
        <v>557</v>
      </c>
      <c r="E1674" s="1221" t="s">
        <v>552</v>
      </c>
    </row>
    <row r="1675" spans="2:5" x14ac:dyDescent="0.35">
      <c r="B1675" s="1678"/>
      <c r="C1675" s="1203">
        <v>0.375</v>
      </c>
      <c r="D1675" s="1205" t="s">
        <v>564</v>
      </c>
      <c r="E1675" s="1204" t="s">
        <v>551</v>
      </c>
    </row>
    <row r="1676" spans="2:5" x14ac:dyDescent="0.35">
      <c r="B1676" s="1678"/>
      <c r="C1676" s="1203">
        <v>0.5</v>
      </c>
      <c r="D1676" s="1204" t="s">
        <v>557</v>
      </c>
      <c r="E1676" s="1204" t="s">
        <v>551</v>
      </c>
    </row>
    <row r="1677" spans="2:5" x14ac:dyDescent="0.35">
      <c r="B1677" s="1678"/>
      <c r="C1677" s="1203">
        <v>0.625</v>
      </c>
      <c r="D1677" s="1204" t="s">
        <v>557</v>
      </c>
      <c r="E1677" s="1204" t="s">
        <v>551</v>
      </c>
    </row>
    <row r="1678" spans="2:5" x14ac:dyDescent="0.35">
      <c r="B1678" s="1678"/>
      <c r="C1678" s="73">
        <v>0.75</v>
      </c>
      <c r="D1678" s="1210" t="s">
        <v>557</v>
      </c>
      <c r="E1678" s="7" t="s">
        <v>551</v>
      </c>
    </row>
    <row r="1679" spans="2:5" x14ac:dyDescent="0.35">
      <c r="B1679" s="1677">
        <v>42591</v>
      </c>
      <c r="C1679" s="1220">
        <v>0.25</v>
      </c>
      <c r="D1679" s="1205" t="s">
        <v>261</v>
      </c>
      <c r="E1679" s="1204" t="s">
        <v>552</v>
      </c>
    </row>
    <row r="1680" spans="2:5" x14ac:dyDescent="0.35">
      <c r="B1680" s="1678"/>
      <c r="C1680" s="1203">
        <v>0.375</v>
      </c>
      <c r="D1680" s="1204" t="s">
        <v>564</v>
      </c>
      <c r="E1680" s="1204" t="s">
        <v>551</v>
      </c>
    </row>
    <row r="1681" spans="2:5" x14ac:dyDescent="0.35">
      <c r="B1681" s="1678"/>
      <c r="C1681" s="1203">
        <v>0.5</v>
      </c>
      <c r="D1681" s="1204" t="s">
        <v>570</v>
      </c>
      <c r="E1681" s="1204" t="s">
        <v>673</v>
      </c>
    </row>
    <row r="1682" spans="2:5" x14ac:dyDescent="0.35">
      <c r="B1682" s="1678"/>
      <c r="C1682" s="75">
        <v>0.625</v>
      </c>
      <c r="D1682" s="1204" t="s">
        <v>261</v>
      </c>
      <c r="E1682" s="1204" t="s">
        <v>554</v>
      </c>
    </row>
    <row r="1683" spans="2:5" x14ac:dyDescent="0.35">
      <c r="B1683" s="1678"/>
      <c r="C1683" s="1206">
        <v>0.75</v>
      </c>
      <c r="D1683" s="1210" t="s">
        <v>261</v>
      </c>
      <c r="E1683" s="1204" t="s">
        <v>551</v>
      </c>
    </row>
    <row r="1684" spans="2:5" x14ac:dyDescent="0.35">
      <c r="B1684" s="1677">
        <v>42622</v>
      </c>
      <c r="C1684" s="1220">
        <v>0.25</v>
      </c>
      <c r="D1684" s="1205" t="s">
        <v>261</v>
      </c>
      <c r="E1684" s="1221" t="s">
        <v>554</v>
      </c>
    </row>
    <row r="1685" spans="2:5" x14ac:dyDescent="0.35">
      <c r="B1685" s="1680"/>
      <c r="C1685" s="1203">
        <v>0.375</v>
      </c>
      <c r="D1685" s="1204" t="s">
        <v>564</v>
      </c>
      <c r="E1685" s="1204" t="s">
        <v>551</v>
      </c>
    </row>
    <row r="1686" spans="2:5" x14ac:dyDescent="0.35">
      <c r="B1686" s="1680"/>
      <c r="C1686" s="1222">
        <v>0.5</v>
      </c>
      <c r="D1686" s="1204" t="s">
        <v>261</v>
      </c>
      <c r="E1686" s="1204" t="s">
        <v>551</v>
      </c>
    </row>
    <row r="1687" spans="2:5" x14ac:dyDescent="0.35">
      <c r="B1687" s="1680"/>
      <c r="C1687" s="1203">
        <v>0.625</v>
      </c>
      <c r="D1687" s="1204" t="s">
        <v>570</v>
      </c>
      <c r="E1687" s="1204" t="s">
        <v>679</v>
      </c>
    </row>
    <row r="1688" spans="2:5" x14ac:dyDescent="0.35">
      <c r="B1688" s="1678"/>
      <c r="C1688" s="73">
        <v>0.75</v>
      </c>
      <c r="D1688" s="1205" t="s">
        <v>261</v>
      </c>
      <c r="E1688" s="7" t="s">
        <v>554</v>
      </c>
    </row>
    <row r="1689" spans="2:5" x14ac:dyDescent="0.35">
      <c r="B1689" s="1677">
        <v>42652</v>
      </c>
      <c r="C1689" s="1220">
        <v>0.25</v>
      </c>
      <c r="D1689" s="1221" t="s">
        <v>261</v>
      </c>
      <c r="E1689" s="1221" t="s">
        <v>552</v>
      </c>
    </row>
    <row r="1690" spans="2:5" x14ac:dyDescent="0.35">
      <c r="B1690" s="1680"/>
      <c r="C1690" s="1222">
        <v>0.375</v>
      </c>
      <c r="D1690" s="1204" t="s">
        <v>261</v>
      </c>
      <c r="E1690" s="1224" t="s">
        <v>554</v>
      </c>
    </row>
    <row r="1691" spans="2:5" x14ac:dyDescent="0.35">
      <c r="B1691" s="1680"/>
      <c r="C1691" s="1203">
        <v>0.5</v>
      </c>
      <c r="D1691" s="1214" t="s">
        <v>262</v>
      </c>
      <c r="E1691" s="1214" t="s">
        <v>740</v>
      </c>
    </row>
    <row r="1692" spans="2:5" x14ac:dyDescent="0.35">
      <c r="B1692" s="1678"/>
      <c r="C1692" s="1203">
        <v>0.625</v>
      </c>
      <c r="D1692" s="1224" t="s">
        <v>261</v>
      </c>
      <c r="E1692" s="1225" t="s">
        <v>551</v>
      </c>
    </row>
    <row r="1693" spans="2:5" x14ac:dyDescent="0.35">
      <c r="B1693" s="1678"/>
      <c r="C1693" s="73">
        <v>0.75</v>
      </c>
      <c r="D1693" s="7" t="s">
        <v>261</v>
      </c>
      <c r="E1693" s="1226" t="s">
        <v>554</v>
      </c>
    </row>
    <row r="1694" spans="2:5" x14ac:dyDescent="0.35">
      <c r="B1694" s="1677">
        <v>42683</v>
      </c>
      <c r="C1694" s="1220">
        <v>0.25</v>
      </c>
      <c r="D1694" s="1221" t="s">
        <v>261</v>
      </c>
      <c r="E1694" s="1221" t="s">
        <v>554</v>
      </c>
    </row>
    <row r="1695" spans="2:5" x14ac:dyDescent="0.35">
      <c r="B1695" s="1680"/>
      <c r="C1695" s="1203">
        <v>0.375</v>
      </c>
      <c r="D1695" s="1204" t="s">
        <v>564</v>
      </c>
      <c r="E1695" s="1204" t="s">
        <v>552</v>
      </c>
    </row>
    <row r="1696" spans="2:5" x14ac:dyDescent="0.35">
      <c r="B1696" s="1680"/>
      <c r="C1696" s="75">
        <v>0.5</v>
      </c>
      <c r="D1696" s="1204" t="s">
        <v>261</v>
      </c>
      <c r="E1696" s="1205" t="s">
        <v>554</v>
      </c>
    </row>
    <row r="1697" spans="2:5" x14ac:dyDescent="0.35">
      <c r="B1697" s="1680"/>
      <c r="C1697" s="1203">
        <v>0.625</v>
      </c>
      <c r="D1697" s="1223" t="s">
        <v>262</v>
      </c>
      <c r="E1697" s="1204" t="s">
        <v>551</v>
      </c>
    </row>
    <row r="1698" spans="2:5" x14ac:dyDescent="0.35">
      <c r="B1698" s="1678"/>
      <c r="C1698" s="73">
        <v>0.75</v>
      </c>
      <c r="D1698" s="7" t="s">
        <v>564</v>
      </c>
      <c r="E1698" s="1205" t="s">
        <v>552</v>
      </c>
    </row>
    <row r="1699" spans="2:5" x14ac:dyDescent="0.35">
      <c r="B1699" s="1665" t="s">
        <v>650</v>
      </c>
      <c r="C1699" s="1665"/>
      <c r="D1699" s="1665"/>
      <c r="E1699" s="1665"/>
    </row>
    <row r="1700" spans="2:5" x14ac:dyDescent="0.35">
      <c r="B1700" s="1672" t="s">
        <v>559</v>
      </c>
      <c r="C1700" s="1672"/>
      <c r="D1700" s="1672"/>
    </row>
    <row r="1701" spans="2:5" x14ac:dyDescent="0.35">
      <c r="B1701" s="1672" t="s">
        <v>560</v>
      </c>
      <c r="C1701" s="1672"/>
      <c r="D1701" s="1672"/>
      <c r="E1701" s="320"/>
    </row>
    <row r="1706" spans="2:5" ht="17" x14ac:dyDescent="0.5">
      <c r="B1706" s="1200" t="s">
        <v>546</v>
      </c>
      <c r="C1706" s="1200"/>
      <c r="D1706" s="1200"/>
      <c r="E1706" s="1200"/>
    </row>
    <row r="1707" spans="2:5" ht="15" thickBot="1" x14ac:dyDescent="0.4"/>
    <row r="1708" spans="2:5" ht="15" thickTop="1" x14ac:dyDescent="0.35">
      <c r="B1708" s="1666" t="s">
        <v>1</v>
      </c>
      <c r="C1708" s="1668" t="s">
        <v>547</v>
      </c>
      <c r="D1708" s="1668" t="s">
        <v>548</v>
      </c>
      <c r="E1708" s="1670" t="s">
        <v>549</v>
      </c>
    </row>
    <row r="1709" spans="2:5" ht="15" thickBot="1" x14ac:dyDescent="0.4">
      <c r="B1709" s="1667"/>
      <c r="C1709" s="1669"/>
      <c r="D1709" s="1669"/>
      <c r="E1709" s="1671"/>
    </row>
    <row r="1710" spans="2:5" ht="15" thickTop="1" x14ac:dyDescent="0.35">
      <c r="B1710" s="1662">
        <v>42713</v>
      </c>
      <c r="C1710" s="1217">
        <v>0.25</v>
      </c>
      <c r="D1710" s="1202" t="s">
        <v>261</v>
      </c>
      <c r="E1710" s="1204" t="s">
        <v>615</v>
      </c>
    </row>
    <row r="1711" spans="2:5" x14ac:dyDescent="0.35">
      <c r="B1711" s="1663"/>
      <c r="C1711" s="1218">
        <v>0.375</v>
      </c>
      <c r="D1711" s="1204" t="s">
        <v>261</v>
      </c>
      <c r="E1711" s="1204" t="s">
        <v>609</v>
      </c>
    </row>
    <row r="1712" spans="2:5" x14ac:dyDescent="0.35">
      <c r="B1712" s="1663"/>
      <c r="C1712" s="1218">
        <v>0.5</v>
      </c>
      <c r="D1712" s="1204" t="s">
        <v>261</v>
      </c>
      <c r="E1712" s="1204" t="s">
        <v>609</v>
      </c>
    </row>
    <row r="1713" spans="2:5" x14ac:dyDescent="0.35">
      <c r="B1713" s="1663"/>
      <c r="C1713" s="1218">
        <v>0.625</v>
      </c>
      <c r="D1713" s="1204" t="s">
        <v>261</v>
      </c>
      <c r="E1713" s="1204" t="s">
        <v>609</v>
      </c>
    </row>
    <row r="1714" spans="2:5" ht="15" thickBot="1" x14ac:dyDescent="0.4">
      <c r="B1714" s="1664"/>
      <c r="C1714" s="1219">
        <v>0.75</v>
      </c>
      <c r="D1714" s="1210" t="s">
        <v>261</v>
      </c>
      <c r="E1714" s="7" t="s">
        <v>609</v>
      </c>
    </row>
    <row r="1715" spans="2:5" ht="15" thickTop="1" x14ac:dyDescent="0.35">
      <c r="B1715" s="1677" t="s">
        <v>741</v>
      </c>
      <c r="C1715" s="1217">
        <v>0.25</v>
      </c>
      <c r="D1715" s="1205" t="s">
        <v>261</v>
      </c>
      <c r="E1715" s="1221" t="s">
        <v>609</v>
      </c>
    </row>
    <row r="1716" spans="2:5" x14ac:dyDescent="0.35">
      <c r="B1716" s="1678"/>
      <c r="C1716" s="1218">
        <v>0.375</v>
      </c>
      <c r="D1716" s="1204" t="s">
        <v>261</v>
      </c>
      <c r="E1716" s="1204" t="s">
        <v>615</v>
      </c>
    </row>
    <row r="1717" spans="2:5" x14ac:dyDescent="0.35">
      <c r="B1717" s="1678"/>
      <c r="C1717" s="1218">
        <v>0.5</v>
      </c>
      <c r="D1717" s="1204" t="s">
        <v>262</v>
      </c>
      <c r="E1717" s="1204" t="s">
        <v>611</v>
      </c>
    </row>
    <row r="1718" spans="2:5" x14ac:dyDescent="0.35">
      <c r="B1718" s="1678"/>
      <c r="C1718" s="1218">
        <v>0.625</v>
      </c>
      <c r="D1718" s="1204" t="s">
        <v>564</v>
      </c>
      <c r="E1718" s="1204" t="s">
        <v>611</v>
      </c>
    </row>
    <row r="1719" spans="2:5" ht="15" thickBot="1" x14ac:dyDescent="0.4">
      <c r="B1719" s="1678"/>
      <c r="C1719" s="1219">
        <v>0.75</v>
      </c>
      <c r="D1719" s="76" t="s">
        <v>570</v>
      </c>
      <c r="E1719" s="7" t="s">
        <v>611</v>
      </c>
    </row>
    <row r="1720" spans="2:5" ht="15" thickTop="1" x14ac:dyDescent="0.35">
      <c r="B1720" s="1677" t="s">
        <v>742</v>
      </c>
      <c r="C1720" s="1217">
        <v>0.25</v>
      </c>
      <c r="D1720" s="1221" t="s">
        <v>261</v>
      </c>
      <c r="E1720" s="76" t="s">
        <v>609</v>
      </c>
    </row>
    <row r="1721" spans="2:5" x14ac:dyDescent="0.35">
      <c r="B1721" s="1678"/>
      <c r="C1721" s="1218">
        <v>0.375</v>
      </c>
      <c r="D1721" s="1227" t="s">
        <v>262</v>
      </c>
      <c r="E1721" s="1228" t="s">
        <v>605</v>
      </c>
    </row>
    <row r="1722" spans="2:5" x14ac:dyDescent="0.35">
      <c r="B1722" s="1678"/>
      <c r="C1722" s="1218">
        <v>0.5</v>
      </c>
      <c r="D1722" s="1229" t="s">
        <v>262</v>
      </c>
      <c r="E1722" s="1228"/>
    </row>
    <row r="1723" spans="2:5" x14ac:dyDescent="0.35">
      <c r="B1723" s="1678"/>
      <c r="C1723" s="1218">
        <v>0.625</v>
      </c>
      <c r="D1723" s="1229" t="s">
        <v>570</v>
      </c>
      <c r="E1723" s="1230"/>
    </row>
    <row r="1724" spans="2:5" ht="15" thickBot="1" x14ac:dyDescent="0.4">
      <c r="B1724" s="1678"/>
      <c r="C1724" s="1219">
        <v>0.75</v>
      </c>
      <c r="D1724" s="1210" t="s">
        <v>262</v>
      </c>
      <c r="E1724" s="7" t="s">
        <v>611</v>
      </c>
    </row>
    <row r="1725" spans="2:5" ht="15" thickTop="1" x14ac:dyDescent="0.35">
      <c r="B1725" s="1677" t="s">
        <v>743</v>
      </c>
      <c r="C1725" s="1217">
        <v>0.25</v>
      </c>
      <c r="D1725" s="1205" t="s">
        <v>557</v>
      </c>
      <c r="E1725" s="1204" t="s">
        <v>609</v>
      </c>
    </row>
    <row r="1726" spans="2:5" x14ac:dyDescent="0.35">
      <c r="B1726" s="1678"/>
      <c r="C1726" s="1218">
        <v>0.375</v>
      </c>
      <c r="D1726" s="1204" t="s">
        <v>261</v>
      </c>
      <c r="E1726" s="1204" t="s">
        <v>609</v>
      </c>
    </row>
    <row r="1727" spans="2:5" x14ac:dyDescent="0.35">
      <c r="B1727" s="1678"/>
      <c r="C1727" s="1218">
        <v>0.5</v>
      </c>
      <c r="D1727" s="1204" t="s">
        <v>564</v>
      </c>
      <c r="E1727" s="1204" t="s">
        <v>611</v>
      </c>
    </row>
    <row r="1728" spans="2:5" x14ac:dyDescent="0.35">
      <c r="B1728" s="1678"/>
      <c r="C1728" s="1218">
        <v>0.625</v>
      </c>
      <c r="D1728" s="1204" t="s">
        <v>564</v>
      </c>
      <c r="E1728" s="1204" t="s">
        <v>611</v>
      </c>
    </row>
    <row r="1729" spans="2:5" ht="15" thickBot="1" x14ac:dyDescent="0.4">
      <c r="B1729" s="1678"/>
      <c r="C1729" s="1219">
        <v>0.75</v>
      </c>
      <c r="D1729" s="1210" t="s">
        <v>570</v>
      </c>
      <c r="E1729" s="1204" t="s">
        <v>607</v>
      </c>
    </row>
    <row r="1730" spans="2:5" ht="15" thickTop="1" x14ac:dyDescent="0.35">
      <c r="B1730" s="1681" t="s">
        <v>744</v>
      </c>
      <c r="C1730" s="1201">
        <v>0.25</v>
      </c>
      <c r="D1730" s="1205" t="s">
        <v>557</v>
      </c>
      <c r="E1730" s="1221" t="s">
        <v>611</v>
      </c>
    </row>
    <row r="1731" spans="2:5" x14ac:dyDescent="0.35">
      <c r="B1731" s="1680"/>
      <c r="C1731" s="1203">
        <v>0.375</v>
      </c>
      <c r="D1731" s="1204" t="s">
        <v>262</v>
      </c>
      <c r="E1731" s="1204" t="s">
        <v>611</v>
      </c>
    </row>
    <row r="1732" spans="2:5" x14ac:dyDescent="0.35">
      <c r="B1732" s="1680"/>
      <c r="C1732" s="1203">
        <v>0.5</v>
      </c>
      <c r="D1732" s="1204" t="s">
        <v>261</v>
      </c>
      <c r="E1732" s="1204" t="s">
        <v>609</v>
      </c>
    </row>
    <row r="1733" spans="2:5" x14ac:dyDescent="0.35">
      <c r="B1733" s="1680"/>
      <c r="C1733" s="1203">
        <v>0.625</v>
      </c>
      <c r="D1733" s="1204" t="s">
        <v>564</v>
      </c>
      <c r="E1733" s="1204" t="s">
        <v>611</v>
      </c>
    </row>
    <row r="1734" spans="2:5" ht="15" thickBot="1" x14ac:dyDescent="0.4">
      <c r="B1734" s="1680"/>
      <c r="C1734" s="73">
        <v>0.75</v>
      </c>
      <c r="D1734" s="1205" t="s">
        <v>564</v>
      </c>
      <c r="E1734" s="7" t="s">
        <v>609</v>
      </c>
    </row>
    <row r="1735" spans="2:5" ht="15" thickTop="1" x14ac:dyDescent="0.35">
      <c r="B1735" s="1681" t="s">
        <v>745</v>
      </c>
      <c r="C1735" s="1201">
        <v>0.25</v>
      </c>
      <c r="D1735" s="1221" t="s">
        <v>557</v>
      </c>
      <c r="E1735" s="1221" t="s">
        <v>611</v>
      </c>
    </row>
    <row r="1736" spans="2:5" x14ac:dyDescent="0.35">
      <c r="B1736" s="1680"/>
      <c r="C1736" s="1203">
        <v>0.375</v>
      </c>
      <c r="D1736" s="1204" t="s">
        <v>262</v>
      </c>
      <c r="E1736" s="1224" t="s">
        <v>611</v>
      </c>
    </row>
    <row r="1737" spans="2:5" x14ac:dyDescent="0.35">
      <c r="B1737" s="1680"/>
      <c r="C1737" s="1203">
        <v>0.5</v>
      </c>
      <c r="D1737" s="1214" t="s">
        <v>557</v>
      </c>
      <c r="E1737" s="1214" t="s">
        <v>605</v>
      </c>
    </row>
    <row r="1738" spans="2:5" x14ac:dyDescent="0.35">
      <c r="B1738" s="1680"/>
      <c r="C1738" s="1203">
        <v>0.625</v>
      </c>
      <c r="D1738" s="1224" t="s">
        <v>570</v>
      </c>
      <c r="E1738" s="1225" t="s">
        <v>611</v>
      </c>
    </row>
    <row r="1739" spans="2:5" ht="15" thickBot="1" x14ac:dyDescent="0.4">
      <c r="B1739" s="1680"/>
      <c r="C1739" s="73">
        <v>0.75</v>
      </c>
      <c r="D1739" s="7" t="s">
        <v>261</v>
      </c>
      <c r="E1739" s="1226" t="s">
        <v>609</v>
      </c>
    </row>
    <row r="1740" spans="2:5" ht="15" thickTop="1" x14ac:dyDescent="0.35">
      <c r="B1740" s="1681" t="s">
        <v>746</v>
      </c>
      <c r="C1740" s="1201">
        <v>0.25</v>
      </c>
      <c r="D1740" s="1221" t="s">
        <v>557</v>
      </c>
      <c r="E1740" s="1221" t="s">
        <v>611</v>
      </c>
    </row>
    <row r="1741" spans="2:5" x14ac:dyDescent="0.35">
      <c r="B1741" s="1680"/>
      <c r="C1741" s="1203">
        <v>0.375</v>
      </c>
      <c r="D1741" s="1204" t="s">
        <v>557</v>
      </c>
      <c r="E1741" s="1204" t="s">
        <v>611</v>
      </c>
    </row>
    <row r="1742" spans="2:5" x14ac:dyDescent="0.35">
      <c r="B1742" s="1680"/>
      <c r="C1742" s="1203">
        <v>0.5</v>
      </c>
      <c r="D1742" s="1204" t="s">
        <v>564</v>
      </c>
      <c r="E1742" s="1205" t="s">
        <v>611</v>
      </c>
    </row>
    <row r="1743" spans="2:5" x14ac:dyDescent="0.35">
      <c r="B1743" s="1680"/>
      <c r="C1743" s="1203">
        <v>0.625</v>
      </c>
      <c r="D1743" s="1223" t="s">
        <v>564</v>
      </c>
      <c r="E1743" s="1204" t="s">
        <v>611</v>
      </c>
    </row>
    <row r="1744" spans="2:5" x14ac:dyDescent="0.35">
      <c r="B1744" s="1678"/>
      <c r="C1744" s="1219">
        <v>0.75</v>
      </c>
      <c r="D1744" s="7" t="s">
        <v>261</v>
      </c>
      <c r="E1744" s="1205" t="s">
        <v>609</v>
      </c>
    </row>
    <row r="1745" spans="2:5" x14ac:dyDescent="0.35">
      <c r="B1745" s="1665" t="s">
        <v>650</v>
      </c>
      <c r="C1745" s="1665"/>
      <c r="D1745" s="1665"/>
      <c r="E1745" s="1665"/>
    </row>
    <row r="1746" spans="2:5" x14ac:dyDescent="0.35">
      <c r="B1746" s="1672" t="s">
        <v>747</v>
      </c>
      <c r="C1746" s="1672"/>
      <c r="D1746" s="1672"/>
    </row>
    <row r="1747" spans="2:5" x14ac:dyDescent="0.35">
      <c r="B1747" s="1672" t="s">
        <v>560</v>
      </c>
      <c r="C1747" s="1672"/>
      <c r="D1747" s="1672"/>
      <c r="E1747" s="320"/>
    </row>
    <row r="1752" spans="2:5" ht="17" x14ac:dyDescent="0.5">
      <c r="B1752" s="1200" t="s">
        <v>546</v>
      </c>
      <c r="C1752" s="1200"/>
      <c r="D1752" s="1200"/>
      <c r="E1752" s="1200"/>
    </row>
    <row r="1753" spans="2:5" ht="15" thickBot="1" x14ac:dyDescent="0.4"/>
    <row r="1754" spans="2:5" ht="15" thickTop="1" x14ac:dyDescent="0.35">
      <c r="B1754" s="1666" t="s">
        <v>1</v>
      </c>
      <c r="C1754" s="1668" t="s">
        <v>547</v>
      </c>
      <c r="D1754" s="1668" t="s">
        <v>548</v>
      </c>
      <c r="E1754" s="1670" t="s">
        <v>549</v>
      </c>
    </row>
    <row r="1755" spans="2:5" ht="15" thickBot="1" x14ac:dyDescent="0.4">
      <c r="B1755" s="1667"/>
      <c r="C1755" s="1669"/>
      <c r="D1755" s="1669"/>
      <c r="E1755" s="1671"/>
    </row>
    <row r="1756" spans="2:5" ht="15" thickTop="1" x14ac:dyDescent="0.35">
      <c r="B1756" s="1662" t="s">
        <v>748</v>
      </c>
      <c r="C1756" s="1217">
        <v>0.25</v>
      </c>
      <c r="D1756" s="1202" t="s">
        <v>261</v>
      </c>
      <c r="E1756" s="1204" t="s">
        <v>554</v>
      </c>
    </row>
    <row r="1757" spans="2:5" x14ac:dyDescent="0.35">
      <c r="B1757" s="1663"/>
      <c r="C1757" s="1218">
        <v>0.375</v>
      </c>
      <c r="D1757" s="1204" t="s">
        <v>261</v>
      </c>
      <c r="E1757" s="1204" t="s">
        <v>609</v>
      </c>
    </row>
    <row r="1758" spans="2:5" x14ac:dyDescent="0.35">
      <c r="B1758" s="1663"/>
      <c r="C1758" s="1218">
        <v>0.5</v>
      </c>
      <c r="D1758" s="1204" t="s">
        <v>557</v>
      </c>
      <c r="E1758" s="1204" t="s">
        <v>611</v>
      </c>
    </row>
    <row r="1759" spans="2:5" x14ac:dyDescent="0.35">
      <c r="B1759" s="1663"/>
      <c r="C1759" s="1218">
        <v>0.625</v>
      </c>
      <c r="D1759" s="1204" t="s">
        <v>564</v>
      </c>
      <c r="E1759" s="1204" t="s">
        <v>611</v>
      </c>
    </row>
    <row r="1760" spans="2:5" ht="15" thickBot="1" x14ac:dyDescent="0.4">
      <c r="B1760" s="1664"/>
      <c r="C1760" s="1219">
        <v>0.75</v>
      </c>
      <c r="D1760" s="1210" t="s">
        <v>261</v>
      </c>
      <c r="E1760" s="7" t="s">
        <v>615</v>
      </c>
    </row>
    <row r="1761" spans="2:5" ht="15" thickTop="1" x14ac:dyDescent="0.35">
      <c r="B1761" s="1677" t="s">
        <v>749</v>
      </c>
      <c r="C1761" s="1217">
        <v>0.25</v>
      </c>
      <c r="D1761" s="1205" t="s">
        <v>261</v>
      </c>
      <c r="E1761" s="1221" t="s">
        <v>609</v>
      </c>
    </row>
    <row r="1762" spans="2:5" x14ac:dyDescent="0.35">
      <c r="B1762" s="1678"/>
      <c r="C1762" s="1218">
        <v>0.375</v>
      </c>
      <c r="D1762" s="1204" t="s">
        <v>261</v>
      </c>
      <c r="E1762" s="1204" t="s">
        <v>609</v>
      </c>
    </row>
    <row r="1763" spans="2:5" x14ac:dyDescent="0.35">
      <c r="B1763" s="1678"/>
      <c r="C1763" s="1218">
        <v>0.5</v>
      </c>
      <c r="D1763" s="1204" t="s">
        <v>261</v>
      </c>
      <c r="E1763" s="1204" t="s">
        <v>609</v>
      </c>
    </row>
    <row r="1764" spans="2:5" x14ac:dyDescent="0.35">
      <c r="B1764" s="1678"/>
      <c r="C1764" s="1218">
        <v>0.625</v>
      </c>
      <c r="D1764" s="76" t="s">
        <v>564</v>
      </c>
      <c r="E1764" s="1204" t="s">
        <v>611</v>
      </c>
    </row>
    <row r="1765" spans="2:5" ht="15" thickBot="1" x14ac:dyDescent="0.4">
      <c r="B1765" s="1678"/>
      <c r="C1765" s="1219">
        <v>0.75</v>
      </c>
      <c r="D1765" s="1204" t="s">
        <v>261</v>
      </c>
      <c r="E1765" s="7" t="s">
        <v>750</v>
      </c>
    </row>
    <row r="1766" spans="2:5" ht="15" thickTop="1" x14ac:dyDescent="0.35">
      <c r="B1766" s="1677" t="s">
        <v>751</v>
      </c>
      <c r="C1766" s="1217">
        <v>0.25</v>
      </c>
      <c r="D1766" s="1205" t="s">
        <v>261</v>
      </c>
      <c r="E1766" s="76" t="s">
        <v>554</v>
      </c>
    </row>
    <row r="1767" spans="2:5" x14ac:dyDescent="0.35">
      <c r="B1767" s="1678"/>
      <c r="C1767" s="1218">
        <v>0.375</v>
      </c>
      <c r="D1767" s="1204" t="s">
        <v>261</v>
      </c>
      <c r="E1767" s="1228" t="s">
        <v>609</v>
      </c>
    </row>
    <row r="1768" spans="2:5" x14ac:dyDescent="0.35">
      <c r="B1768" s="1678"/>
      <c r="C1768" s="1218">
        <v>0.5</v>
      </c>
      <c r="D1768" s="1204" t="s">
        <v>261</v>
      </c>
      <c r="E1768" s="1228" t="s">
        <v>609</v>
      </c>
    </row>
    <row r="1769" spans="2:5" x14ac:dyDescent="0.35">
      <c r="B1769" s="1678"/>
      <c r="C1769" s="1218">
        <v>0.625</v>
      </c>
      <c r="D1769" s="1205" t="s">
        <v>261</v>
      </c>
      <c r="E1769" s="1230" t="s">
        <v>609</v>
      </c>
    </row>
    <row r="1770" spans="2:5" ht="15" thickBot="1" x14ac:dyDescent="0.4">
      <c r="B1770" s="1678"/>
      <c r="C1770" s="1219">
        <v>0.75</v>
      </c>
      <c r="D1770" s="1204" t="s">
        <v>261</v>
      </c>
      <c r="E1770" s="7" t="s">
        <v>609</v>
      </c>
    </row>
    <row r="1771" spans="2:5" ht="15" thickTop="1" x14ac:dyDescent="0.35">
      <c r="B1771" s="1677" t="s">
        <v>752</v>
      </c>
      <c r="C1771" s="1217">
        <v>0.25</v>
      </c>
      <c r="D1771" s="1204" t="s">
        <v>261</v>
      </c>
      <c r="E1771" s="1204" t="s">
        <v>609</v>
      </c>
    </row>
    <row r="1772" spans="2:5" x14ac:dyDescent="0.35">
      <c r="B1772" s="1678"/>
      <c r="C1772" s="1218">
        <v>0.375</v>
      </c>
      <c r="D1772" s="1204" t="s">
        <v>564</v>
      </c>
      <c r="E1772" s="1204" t="s">
        <v>609</v>
      </c>
    </row>
    <row r="1773" spans="2:5" x14ac:dyDescent="0.35">
      <c r="B1773" s="1678"/>
      <c r="C1773" s="1218">
        <v>0.5</v>
      </c>
      <c r="D1773" s="1204" t="s">
        <v>261</v>
      </c>
      <c r="E1773" s="1204" t="s">
        <v>554</v>
      </c>
    </row>
    <row r="1774" spans="2:5" x14ac:dyDescent="0.35">
      <c r="B1774" s="1678"/>
      <c r="C1774" s="1218">
        <v>0.625</v>
      </c>
      <c r="D1774" s="1204" t="s">
        <v>261</v>
      </c>
      <c r="E1774" s="1204" t="s">
        <v>609</v>
      </c>
    </row>
    <row r="1775" spans="2:5" ht="15" thickBot="1" x14ac:dyDescent="0.4">
      <c r="B1775" s="1678"/>
      <c r="C1775" s="1219">
        <v>0.75</v>
      </c>
      <c r="D1775" s="1210" t="s">
        <v>261</v>
      </c>
      <c r="E1775" s="1204" t="s">
        <v>554</v>
      </c>
    </row>
    <row r="1776" spans="2:5" ht="15" thickTop="1" x14ac:dyDescent="0.35">
      <c r="B1776" s="1681" t="s">
        <v>753</v>
      </c>
      <c r="C1776" s="1217">
        <v>0.25</v>
      </c>
      <c r="D1776" s="1205" t="s">
        <v>261</v>
      </c>
      <c r="E1776" s="1221" t="s">
        <v>609</v>
      </c>
    </row>
    <row r="1777" spans="2:5" x14ac:dyDescent="0.35">
      <c r="B1777" s="1680"/>
      <c r="C1777" s="1218">
        <v>0.375</v>
      </c>
      <c r="D1777" s="1204" t="s">
        <v>557</v>
      </c>
      <c r="E1777" s="1204" t="s">
        <v>554</v>
      </c>
    </row>
    <row r="1778" spans="2:5" x14ac:dyDescent="0.35">
      <c r="B1778" s="1680"/>
      <c r="C1778" s="1218">
        <v>0.5</v>
      </c>
      <c r="D1778" s="1204" t="s">
        <v>261</v>
      </c>
      <c r="E1778" s="1204" t="s">
        <v>609</v>
      </c>
    </row>
    <row r="1779" spans="2:5" x14ac:dyDescent="0.35">
      <c r="B1779" s="1680"/>
      <c r="C1779" s="1218">
        <v>0.625</v>
      </c>
      <c r="D1779" s="1204" t="s">
        <v>261</v>
      </c>
      <c r="E1779" s="1204" t="s">
        <v>554</v>
      </c>
    </row>
    <row r="1780" spans="2:5" ht="15" thickBot="1" x14ac:dyDescent="0.4">
      <c r="B1780" s="1680"/>
      <c r="C1780" s="1219">
        <v>0.75</v>
      </c>
      <c r="D1780" s="1205" t="s">
        <v>261</v>
      </c>
      <c r="E1780" s="7" t="s">
        <v>609</v>
      </c>
    </row>
    <row r="1781" spans="2:5" ht="15" thickTop="1" x14ac:dyDescent="0.35">
      <c r="B1781" s="1681" t="s">
        <v>754</v>
      </c>
      <c r="C1781" s="1217">
        <v>0.25</v>
      </c>
      <c r="D1781" s="1221" t="s">
        <v>261</v>
      </c>
      <c r="E1781" s="1221" t="s">
        <v>609</v>
      </c>
    </row>
    <row r="1782" spans="2:5" x14ac:dyDescent="0.35">
      <c r="B1782" s="1680"/>
      <c r="C1782" s="1218">
        <v>0.375</v>
      </c>
      <c r="D1782" s="1204" t="s">
        <v>557</v>
      </c>
      <c r="E1782" s="1224" t="s">
        <v>611</v>
      </c>
    </row>
    <row r="1783" spans="2:5" x14ac:dyDescent="0.35">
      <c r="B1783" s="1680"/>
      <c r="C1783" s="1218">
        <v>0.5</v>
      </c>
      <c r="D1783" s="1214" t="s">
        <v>755</v>
      </c>
      <c r="E1783" s="1214" t="s">
        <v>605</v>
      </c>
    </row>
    <row r="1784" spans="2:5" x14ac:dyDescent="0.35">
      <c r="B1784" s="1680"/>
      <c r="C1784" s="1218">
        <v>0.625</v>
      </c>
      <c r="D1784" s="1224" t="s">
        <v>557</v>
      </c>
      <c r="E1784" s="1225" t="s">
        <v>611</v>
      </c>
    </row>
    <row r="1785" spans="2:5" ht="15" thickBot="1" x14ac:dyDescent="0.4">
      <c r="B1785" s="1680"/>
      <c r="C1785" s="1219">
        <v>0.75</v>
      </c>
      <c r="D1785" s="7" t="s">
        <v>564</v>
      </c>
      <c r="E1785" s="1226" t="s">
        <v>611</v>
      </c>
    </row>
    <row r="1786" spans="2:5" ht="15" thickTop="1" x14ac:dyDescent="0.35">
      <c r="B1786" s="1681" t="s">
        <v>756</v>
      </c>
      <c r="C1786" s="1217">
        <v>0.25</v>
      </c>
      <c r="D1786" s="1221" t="s">
        <v>261</v>
      </c>
      <c r="E1786" s="1221" t="s">
        <v>554</v>
      </c>
    </row>
    <row r="1787" spans="2:5" x14ac:dyDescent="0.35">
      <c r="B1787" s="1680"/>
      <c r="C1787" s="1218">
        <v>0.375</v>
      </c>
      <c r="D1787" s="1204" t="s">
        <v>261</v>
      </c>
      <c r="E1787" s="1204" t="s">
        <v>609</v>
      </c>
    </row>
    <row r="1788" spans="2:5" x14ac:dyDescent="0.35">
      <c r="B1788" s="1680"/>
      <c r="C1788" s="1218">
        <v>0.5</v>
      </c>
      <c r="D1788" s="1204" t="s">
        <v>564</v>
      </c>
      <c r="E1788" s="1205" t="s">
        <v>609</v>
      </c>
    </row>
    <row r="1789" spans="2:5" x14ac:dyDescent="0.35">
      <c r="B1789" s="1680"/>
      <c r="C1789" s="1218">
        <v>0.625</v>
      </c>
      <c r="D1789" s="1223" t="s">
        <v>564</v>
      </c>
      <c r="E1789" s="1204" t="s">
        <v>611</v>
      </c>
    </row>
    <row r="1790" spans="2:5" x14ac:dyDescent="0.35">
      <c r="B1790" s="1678"/>
      <c r="C1790" s="1219">
        <v>0.75</v>
      </c>
      <c r="D1790" s="7" t="s">
        <v>261</v>
      </c>
      <c r="E1790" s="1205" t="s">
        <v>611</v>
      </c>
    </row>
    <row r="1791" spans="2:5" x14ac:dyDescent="0.35">
      <c r="B1791" s="1665"/>
      <c r="C1791" s="1665"/>
      <c r="D1791" s="1665"/>
      <c r="E1791" s="1665"/>
    </row>
    <row r="1792" spans="2:5" x14ac:dyDescent="0.35">
      <c r="B1792" s="1665" t="s">
        <v>650</v>
      </c>
      <c r="C1792" s="1665"/>
      <c r="D1792" s="1665"/>
      <c r="E1792" s="1665"/>
    </row>
    <row r="1793" spans="2:5" x14ac:dyDescent="0.35">
      <c r="B1793" s="1672" t="s">
        <v>747</v>
      </c>
      <c r="C1793" s="1672"/>
      <c r="D1793" s="1672"/>
    </row>
    <row r="1794" spans="2:5" x14ac:dyDescent="0.35">
      <c r="B1794" s="1672" t="s">
        <v>560</v>
      </c>
      <c r="C1794" s="1672"/>
      <c r="D1794" s="1672"/>
      <c r="E1794" s="320"/>
    </row>
    <row r="1798" spans="2:5" ht="17" x14ac:dyDescent="0.5">
      <c r="B1798" s="1200" t="s">
        <v>546</v>
      </c>
      <c r="C1798" s="1200"/>
      <c r="D1798" s="1200"/>
      <c r="E1798" s="1200"/>
    </row>
    <row r="1799" spans="2:5" ht="15" thickBot="1" x14ac:dyDescent="0.4"/>
    <row r="1800" spans="2:5" ht="15" thickTop="1" x14ac:dyDescent="0.35">
      <c r="B1800" s="1666" t="s">
        <v>1</v>
      </c>
      <c r="C1800" s="1668" t="s">
        <v>547</v>
      </c>
      <c r="D1800" s="1668" t="s">
        <v>548</v>
      </c>
      <c r="E1800" s="1670" t="s">
        <v>549</v>
      </c>
    </row>
    <row r="1801" spans="2:5" ht="15" thickBot="1" x14ac:dyDescent="0.4">
      <c r="B1801" s="1667"/>
      <c r="C1801" s="1669"/>
      <c r="D1801" s="1669"/>
      <c r="E1801" s="1671"/>
    </row>
    <row r="1802" spans="2:5" ht="15" thickTop="1" x14ac:dyDescent="0.35">
      <c r="B1802" s="1662" t="s">
        <v>748</v>
      </c>
      <c r="C1802" s="1217">
        <v>0.25</v>
      </c>
      <c r="D1802" s="1202" t="s">
        <v>261</v>
      </c>
      <c r="E1802" s="1204" t="s">
        <v>554</v>
      </c>
    </row>
    <row r="1803" spans="2:5" x14ac:dyDescent="0.35">
      <c r="B1803" s="1663"/>
      <c r="C1803" s="1218">
        <v>0.375</v>
      </c>
      <c r="D1803" s="1204" t="s">
        <v>261</v>
      </c>
      <c r="E1803" s="1204" t="s">
        <v>609</v>
      </c>
    </row>
    <row r="1804" spans="2:5" x14ac:dyDescent="0.35">
      <c r="B1804" s="1663"/>
      <c r="C1804" s="1218">
        <v>0.5</v>
      </c>
      <c r="D1804" s="1204" t="s">
        <v>557</v>
      </c>
      <c r="E1804" s="1204" t="s">
        <v>611</v>
      </c>
    </row>
    <row r="1805" spans="2:5" x14ac:dyDescent="0.35">
      <c r="B1805" s="1663"/>
      <c r="C1805" s="1218">
        <v>0.625</v>
      </c>
      <c r="D1805" s="1204" t="s">
        <v>564</v>
      </c>
      <c r="E1805" s="1204" t="s">
        <v>611</v>
      </c>
    </row>
    <row r="1806" spans="2:5" ht="15" thickBot="1" x14ac:dyDescent="0.4">
      <c r="B1806" s="1664"/>
      <c r="C1806" s="1219">
        <v>0.75</v>
      </c>
      <c r="D1806" s="1210" t="s">
        <v>261</v>
      </c>
      <c r="E1806" s="7" t="s">
        <v>615</v>
      </c>
    </row>
    <row r="1807" spans="2:5" ht="15" thickTop="1" x14ac:dyDescent="0.35">
      <c r="B1807" s="1677" t="s">
        <v>749</v>
      </c>
      <c r="C1807" s="1217">
        <v>0.25</v>
      </c>
      <c r="D1807" s="1205" t="s">
        <v>261</v>
      </c>
      <c r="E1807" s="1221" t="s">
        <v>609</v>
      </c>
    </row>
    <row r="1808" spans="2:5" x14ac:dyDescent="0.35">
      <c r="B1808" s="1678"/>
      <c r="C1808" s="1218">
        <v>0.375</v>
      </c>
      <c r="D1808" s="1204" t="s">
        <v>261</v>
      </c>
      <c r="E1808" s="1204" t="s">
        <v>609</v>
      </c>
    </row>
    <row r="1809" spans="2:5" x14ac:dyDescent="0.35">
      <c r="B1809" s="1678"/>
      <c r="C1809" s="1218">
        <v>0.5</v>
      </c>
      <c r="D1809" s="1204" t="s">
        <v>261</v>
      </c>
      <c r="E1809" s="1204" t="s">
        <v>609</v>
      </c>
    </row>
    <row r="1810" spans="2:5" x14ac:dyDescent="0.35">
      <c r="B1810" s="1678"/>
      <c r="C1810" s="1218">
        <v>0.625</v>
      </c>
      <c r="D1810" s="76" t="s">
        <v>564</v>
      </c>
      <c r="E1810" s="1204" t="s">
        <v>611</v>
      </c>
    </row>
    <row r="1811" spans="2:5" ht="15" thickBot="1" x14ac:dyDescent="0.4">
      <c r="B1811" s="1678"/>
      <c r="C1811" s="1219">
        <v>0.75</v>
      </c>
      <c r="D1811" s="1204" t="s">
        <v>261</v>
      </c>
      <c r="E1811" s="7" t="s">
        <v>750</v>
      </c>
    </row>
    <row r="1812" spans="2:5" ht="15" thickTop="1" x14ac:dyDescent="0.35">
      <c r="B1812" s="1677" t="s">
        <v>751</v>
      </c>
      <c r="C1812" s="1217">
        <v>0.25</v>
      </c>
      <c r="D1812" s="1205" t="s">
        <v>261</v>
      </c>
      <c r="E1812" s="76" t="s">
        <v>554</v>
      </c>
    </row>
    <row r="1813" spans="2:5" x14ac:dyDescent="0.35">
      <c r="B1813" s="1678"/>
      <c r="C1813" s="1218">
        <v>0.375</v>
      </c>
      <c r="D1813" s="1204" t="s">
        <v>261</v>
      </c>
      <c r="E1813" s="1228" t="s">
        <v>609</v>
      </c>
    </row>
    <row r="1814" spans="2:5" x14ac:dyDescent="0.35">
      <c r="B1814" s="1678"/>
      <c r="C1814" s="1218">
        <v>0.5</v>
      </c>
      <c r="D1814" s="1204" t="s">
        <v>261</v>
      </c>
      <c r="E1814" s="1228" t="s">
        <v>609</v>
      </c>
    </row>
    <row r="1815" spans="2:5" x14ac:dyDescent="0.35">
      <c r="B1815" s="1678"/>
      <c r="C1815" s="1218">
        <v>0.625</v>
      </c>
      <c r="D1815" s="1205" t="s">
        <v>261</v>
      </c>
      <c r="E1815" s="1230" t="s">
        <v>609</v>
      </c>
    </row>
    <row r="1816" spans="2:5" ht="15" thickBot="1" x14ac:dyDescent="0.4">
      <c r="B1816" s="1678"/>
      <c r="C1816" s="1219">
        <v>0.75</v>
      </c>
      <c r="D1816" s="1204" t="s">
        <v>261</v>
      </c>
      <c r="E1816" s="7" t="s">
        <v>609</v>
      </c>
    </row>
    <row r="1817" spans="2:5" ht="15" thickTop="1" x14ac:dyDescent="0.35">
      <c r="B1817" s="1677" t="s">
        <v>752</v>
      </c>
      <c r="C1817" s="1217">
        <v>0.25</v>
      </c>
      <c r="D1817" s="1204" t="s">
        <v>261</v>
      </c>
      <c r="E1817" s="1204" t="s">
        <v>609</v>
      </c>
    </row>
    <row r="1818" spans="2:5" x14ac:dyDescent="0.35">
      <c r="B1818" s="1678"/>
      <c r="C1818" s="1218">
        <v>0.375</v>
      </c>
      <c r="D1818" s="1204" t="s">
        <v>564</v>
      </c>
      <c r="E1818" s="1204" t="s">
        <v>609</v>
      </c>
    </row>
    <row r="1819" spans="2:5" x14ac:dyDescent="0.35">
      <c r="B1819" s="1678"/>
      <c r="C1819" s="1218">
        <v>0.5</v>
      </c>
      <c r="D1819" s="1204" t="s">
        <v>261</v>
      </c>
      <c r="E1819" s="1204" t="s">
        <v>554</v>
      </c>
    </row>
    <row r="1820" spans="2:5" x14ac:dyDescent="0.35">
      <c r="B1820" s="1678"/>
      <c r="C1820" s="1218">
        <v>0.625</v>
      </c>
      <c r="D1820" s="1204" t="s">
        <v>261</v>
      </c>
      <c r="E1820" s="1204" t="s">
        <v>609</v>
      </c>
    </row>
    <row r="1821" spans="2:5" ht="15" thickBot="1" x14ac:dyDescent="0.4">
      <c r="B1821" s="1678"/>
      <c r="C1821" s="1219">
        <v>0.75</v>
      </c>
      <c r="D1821" s="1210" t="s">
        <v>261</v>
      </c>
      <c r="E1821" s="1204" t="s">
        <v>554</v>
      </c>
    </row>
    <row r="1822" spans="2:5" ht="15" thickTop="1" x14ac:dyDescent="0.35">
      <c r="B1822" s="1681" t="s">
        <v>753</v>
      </c>
      <c r="C1822" s="1217">
        <v>0.25</v>
      </c>
      <c r="D1822" s="1205" t="s">
        <v>261</v>
      </c>
      <c r="E1822" s="1221" t="s">
        <v>609</v>
      </c>
    </row>
    <row r="1823" spans="2:5" x14ac:dyDescent="0.35">
      <c r="B1823" s="1680"/>
      <c r="C1823" s="1218">
        <v>0.375</v>
      </c>
      <c r="D1823" s="1204" t="s">
        <v>557</v>
      </c>
      <c r="E1823" s="1204" t="s">
        <v>554</v>
      </c>
    </row>
    <row r="1824" spans="2:5" x14ac:dyDescent="0.35">
      <c r="B1824" s="1680"/>
      <c r="C1824" s="1218">
        <v>0.5</v>
      </c>
      <c r="D1824" s="1204" t="s">
        <v>261</v>
      </c>
      <c r="E1824" s="1204" t="s">
        <v>609</v>
      </c>
    </row>
    <row r="1825" spans="2:5" x14ac:dyDescent="0.35">
      <c r="B1825" s="1680"/>
      <c r="C1825" s="1218">
        <v>0.625</v>
      </c>
      <c r="D1825" s="1204" t="s">
        <v>261</v>
      </c>
      <c r="E1825" s="1204" t="s">
        <v>554</v>
      </c>
    </row>
    <row r="1826" spans="2:5" ht="15" thickBot="1" x14ac:dyDescent="0.4">
      <c r="B1826" s="1680"/>
      <c r="C1826" s="1219">
        <v>0.75</v>
      </c>
      <c r="D1826" s="1205" t="s">
        <v>261</v>
      </c>
      <c r="E1826" s="7" t="s">
        <v>609</v>
      </c>
    </row>
    <row r="1827" spans="2:5" ht="15" thickTop="1" x14ac:dyDescent="0.35">
      <c r="B1827" s="1681" t="s">
        <v>754</v>
      </c>
      <c r="C1827" s="1217">
        <v>0.25</v>
      </c>
      <c r="D1827" s="1221" t="s">
        <v>261</v>
      </c>
      <c r="E1827" s="1221" t="s">
        <v>609</v>
      </c>
    </row>
    <row r="1828" spans="2:5" x14ac:dyDescent="0.35">
      <c r="B1828" s="1680"/>
      <c r="C1828" s="1218">
        <v>0.375</v>
      </c>
      <c r="D1828" s="1204" t="s">
        <v>557</v>
      </c>
      <c r="E1828" s="1224" t="s">
        <v>611</v>
      </c>
    </row>
    <row r="1829" spans="2:5" x14ac:dyDescent="0.35">
      <c r="B1829" s="1680"/>
      <c r="C1829" s="1218">
        <v>0.5</v>
      </c>
      <c r="D1829" s="1214" t="s">
        <v>755</v>
      </c>
      <c r="E1829" s="1214" t="s">
        <v>605</v>
      </c>
    </row>
    <row r="1830" spans="2:5" x14ac:dyDescent="0.35">
      <c r="B1830" s="1680"/>
      <c r="C1830" s="1218">
        <v>0.625</v>
      </c>
      <c r="D1830" s="1224" t="s">
        <v>557</v>
      </c>
      <c r="E1830" s="1225" t="s">
        <v>611</v>
      </c>
    </row>
    <row r="1831" spans="2:5" ht="15" thickBot="1" x14ac:dyDescent="0.4">
      <c r="B1831" s="1680"/>
      <c r="C1831" s="1219">
        <v>0.75</v>
      </c>
      <c r="D1831" s="7" t="s">
        <v>564</v>
      </c>
      <c r="E1831" s="1226" t="s">
        <v>611</v>
      </c>
    </row>
    <row r="1832" spans="2:5" ht="15" thickTop="1" x14ac:dyDescent="0.35">
      <c r="B1832" s="1681" t="s">
        <v>756</v>
      </c>
      <c r="C1832" s="1217">
        <v>0.25</v>
      </c>
      <c r="D1832" s="1221" t="s">
        <v>261</v>
      </c>
      <c r="E1832" s="1221" t="s">
        <v>554</v>
      </c>
    </row>
    <row r="1833" spans="2:5" x14ac:dyDescent="0.35">
      <c r="B1833" s="1680"/>
      <c r="C1833" s="1218">
        <v>0.375</v>
      </c>
      <c r="D1833" s="1204" t="s">
        <v>261</v>
      </c>
      <c r="E1833" s="1204" t="s">
        <v>609</v>
      </c>
    </row>
    <row r="1834" spans="2:5" x14ac:dyDescent="0.35">
      <c r="B1834" s="1680"/>
      <c r="C1834" s="1218">
        <v>0.5</v>
      </c>
      <c r="D1834" s="1204" t="s">
        <v>564</v>
      </c>
      <c r="E1834" s="1205" t="s">
        <v>609</v>
      </c>
    </row>
    <row r="1835" spans="2:5" x14ac:dyDescent="0.35">
      <c r="B1835" s="1680"/>
      <c r="C1835" s="1218">
        <v>0.625</v>
      </c>
      <c r="D1835" s="1223" t="s">
        <v>564</v>
      </c>
      <c r="E1835" s="1204" t="s">
        <v>611</v>
      </c>
    </row>
    <row r="1836" spans="2:5" x14ac:dyDescent="0.35">
      <c r="B1836" s="1678"/>
      <c r="C1836" s="1219">
        <v>0.75</v>
      </c>
      <c r="D1836" s="7" t="s">
        <v>261</v>
      </c>
      <c r="E1836" s="1205" t="s">
        <v>611</v>
      </c>
    </row>
    <row r="1837" spans="2:5" x14ac:dyDescent="0.35">
      <c r="B1837" s="1665"/>
      <c r="C1837" s="1665"/>
      <c r="D1837" s="1665"/>
      <c r="E1837" s="1665"/>
    </row>
    <row r="1838" spans="2:5" x14ac:dyDescent="0.35">
      <c r="B1838" s="1665" t="s">
        <v>650</v>
      </c>
      <c r="C1838" s="1665"/>
      <c r="D1838" s="1665"/>
      <c r="E1838" s="1665"/>
    </row>
    <row r="1839" spans="2:5" x14ac:dyDescent="0.35">
      <c r="B1839" s="1672" t="s">
        <v>747</v>
      </c>
      <c r="C1839" s="1672"/>
      <c r="D1839" s="1672"/>
    </row>
    <row r="1840" spans="2:5" x14ac:dyDescent="0.35">
      <c r="B1840" s="1672" t="s">
        <v>560</v>
      </c>
      <c r="C1840" s="1672"/>
      <c r="D1840" s="1672"/>
      <c r="E1840" s="320"/>
    </row>
    <row r="1844" spans="2:5" ht="17" x14ac:dyDescent="0.5">
      <c r="B1844" s="1200" t="s">
        <v>546</v>
      </c>
      <c r="C1844" s="1200"/>
      <c r="D1844" s="1200"/>
      <c r="E1844" s="1200"/>
    </row>
    <row r="1845" spans="2:5" ht="15" thickBot="1" x14ac:dyDescent="0.4"/>
    <row r="1846" spans="2:5" ht="15" thickTop="1" x14ac:dyDescent="0.35">
      <c r="B1846" s="1666" t="s">
        <v>1</v>
      </c>
      <c r="C1846" s="1668" t="s">
        <v>547</v>
      </c>
      <c r="D1846" s="1668" t="s">
        <v>548</v>
      </c>
      <c r="E1846" s="1670" t="s">
        <v>549</v>
      </c>
    </row>
    <row r="1847" spans="2:5" ht="15" thickBot="1" x14ac:dyDescent="0.4">
      <c r="B1847" s="1667"/>
      <c r="C1847" s="1669"/>
      <c r="D1847" s="1669"/>
      <c r="E1847" s="1671"/>
    </row>
    <row r="1848" spans="2:5" ht="15" thickTop="1" x14ac:dyDescent="0.35">
      <c r="B1848" s="1662" t="s">
        <v>757</v>
      </c>
      <c r="C1848" s="1217">
        <v>0.25</v>
      </c>
      <c r="D1848" s="1202" t="s">
        <v>261</v>
      </c>
      <c r="E1848" s="1204" t="s">
        <v>758</v>
      </c>
    </row>
    <row r="1849" spans="2:5" x14ac:dyDescent="0.35">
      <c r="B1849" s="1663"/>
      <c r="C1849" s="1218">
        <v>0.375</v>
      </c>
      <c r="D1849" s="1204" t="s">
        <v>261</v>
      </c>
      <c r="E1849" s="1204" t="s">
        <v>758</v>
      </c>
    </row>
    <row r="1850" spans="2:5" x14ac:dyDescent="0.35">
      <c r="B1850" s="1663"/>
      <c r="C1850" s="1218">
        <v>0.5</v>
      </c>
      <c r="D1850" s="1204" t="s">
        <v>564</v>
      </c>
      <c r="E1850" s="1204" t="s">
        <v>758</v>
      </c>
    </row>
    <row r="1851" spans="2:5" x14ac:dyDescent="0.35">
      <c r="B1851" s="1663"/>
      <c r="C1851" s="1218">
        <v>0.625</v>
      </c>
      <c r="D1851" s="1204" t="s">
        <v>261</v>
      </c>
      <c r="E1851" s="1204" t="s">
        <v>758</v>
      </c>
    </row>
    <row r="1852" spans="2:5" ht="15" thickBot="1" x14ac:dyDescent="0.4">
      <c r="B1852" s="1664"/>
      <c r="C1852" s="1219">
        <v>0.75</v>
      </c>
      <c r="D1852" s="1210" t="s">
        <v>261</v>
      </c>
      <c r="E1852" s="7" t="s">
        <v>615</v>
      </c>
    </row>
    <row r="1853" spans="2:5" ht="15" thickTop="1" x14ac:dyDescent="0.35">
      <c r="B1853" s="1677" t="s">
        <v>759</v>
      </c>
      <c r="C1853" s="1217">
        <v>0.25</v>
      </c>
      <c r="D1853" s="1205" t="s">
        <v>261</v>
      </c>
      <c r="E1853" s="1221" t="s">
        <v>615</v>
      </c>
    </row>
    <row r="1854" spans="2:5" x14ac:dyDescent="0.35">
      <c r="B1854" s="1678"/>
      <c r="C1854" s="1218">
        <v>0.375</v>
      </c>
      <c r="D1854" s="1204" t="s">
        <v>261</v>
      </c>
      <c r="E1854" s="1204" t="s">
        <v>758</v>
      </c>
    </row>
    <row r="1855" spans="2:5" x14ac:dyDescent="0.35">
      <c r="B1855" s="1678"/>
      <c r="C1855" s="1218">
        <v>0.5</v>
      </c>
      <c r="D1855" s="1204" t="s">
        <v>261</v>
      </c>
      <c r="E1855" s="1204" t="s">
        <v>729</v>
      </c>
    </row>
    <row r="1856" spans="2:5" x14ac:dyDescent="0.35">
      <c r="B1856" s="1678"/>
      <c r="C1856" s="1218">
        <v>0.625</v>
      </c>
      <c r="D1856" s="76" t="s">
        <v>261</v>
      </c>
      <c r="E1856" s="1204" t="s">
        <v>760</v>
      </c>
    </row>
    <row r="1857" spans="2:5" ht="15" thickBot="1" x14ac:dyDescent="0.4">
      <c r="B1857" s="1678"/>
      <c r="C1857" s="1219">
        <v>0.75</v>
      </c>
      <c r="D1857" s="1204" t="s">
        <v>261</v>
      </c>
      <c r="E1857" s="7" t="s">
        <v>673</v>
      </c>
    </row>
    <row r="1858" spans="2:5" ht="15" thickTop="1" x14ac:dyDescent="0.35">
      <c r="B1858" s="1677" t="s">
        <v>761</v>
      </c>
      <c r="C1858" s="1217">
        <v>0.25</v>
      </c>
      <c r="D1858" s="1205" t="s">
        <v>261</v>
      </c>
      <c r="E1858" s="76" t="s">
        <v>615</v>
      </c>
    </row>
    <row r="1859" spans="2:5" x14ac:dyDescent="0.35">
      <c r="B1859" s="1678"/>
      <c r="C1859" s="1218">
        <v>0.375</v>
      </c>
      <c r="D1859" s="1204" t="s">
        <v>261</v>
      </c>
      <c r="E1859" s="1228" t="s">
        <v>758</v>
      </c>
    </row>
    <row r="1860" spans="2:5" x14ac:dyDescent="0.35">
      <c r="B1860" s="1678"/>
      <c r="C1860" s="1218">
        <v>0.5</v>
      </c>
      <c r="D1860" s="1204" t="s">
        <v>564</v>
      </c>
      <c r="E1860" s="1228" t="s">
        <v>729</v>
      </c>
    </row>
    <row r="1861" spans="2:5" x14ac:dyDescent="0.35">
      <c r="B1861" s="1678"/>
      <c r="C1861" s="1218">
        <v>0.625</v>
      </c>
      <c r="D1861" s="1205" t="s">
        <v>564</v>
      </c>
      <c r="E1861" s="1230" t="s">
        <v>729</v>
      </c>
    </row>
    <row r="1862" spans="2:5" ht="15" thickBot="1" x14ac:dyDescent="0.4">
      <c r="B1862" s="1678"/>
      <c r="C1862" s="1219">
        <v>0.75</v>
      </c>
      <c r="D1862" s="1204" t="s">
        <v>261</v>
      </c>
      <c r="E1862" s="7" t="s">
        <v>615</v>
      </c>
    </row>
    <row r="1863" spans="2:5" ht="15" thickTop="1" x14ac:dyDescent="0.35">
      <c r="B1863" s="1677" t="s">
        <v>762</v>
      </c>
      <c r="C1863" s="1217">
        <v>0.25</v>
      </c>
      <c r="D1863" s="1204" t="s">
        <v>261</v>
      </c>
      <c r="E1863" s="1204" t="s">
        <v>758</v>
      </c>
    </row>
    <row r="1864" spans="2:5" x14ac:dyDescent="0.35">
      <c r="B1864" s="1678"/>
      <c r="C1864" s="1218">
        <v>0.375</v>
      </c>
      <c r="D1864" s="1204" t="s">
        <v>261</v>
      </c>
      <c r="E1864" s="1204" t="s">
        <v>729</v>
      </c>
    </row>
    <row r="1865" spans="2:5" x14ac:dyDescent="0.35">
      <c r="B1865" s="1678"/>
      <c r="C1865" s="1218">
        <v>0.5</v>
      </c>
      <c r="D1865" s="1204" t="s">
        <v>261</v>
      </c>
      <c r="E1865" s="1204" t="s">
        <v>673</v>
      </c>
    </row>
    <row r="1866" spans="2:5" x14ac:dyDescent="0.35">
      <c r="B1866" s="1678"/>
      <c r="C1866" s="1218">
        <v>0.625</v>
      </c>
      <c r="D1866" s="1204" t="s">
        <v>261</v>
      </c>
      <c r="E1866" s="1204" t="s">
        <v>615</v>
      </c>
    </row>
    <row r="1867" spans="2:5" ht="15" thickBot="1" x14ac:dyDescent="0.4">
      <c r="B1867" s="1678"/>
      <c r="C1867" s="1219">
        <v>0.75</v>
      </c>
      <c r="D1867" s="1210" t="s">
        <v>261</v>
      </c>
      <c r="E1867" s="1204" t="s">
        <v>758</v>
      </c>
    </row>
    <row r="1868" spans="2:5" ht="15" thickTop="1" x14ac:dyDescent="0.35">
      <c r="B1868" s="1681" t="s">
        <v>763</v>
      </c>
      <c r="C1868" s="1217">
        <v>0.25</v>
      </c>
      <c r="D1868" s="1205" t="s">
        <v>261</v>
      </c>
      <c r="E1868" s="1221" t="s">
        <v>615</v>
      </c>
    </row>
    <row r="1869" spans="2:5" x14ac:dyDescent="0.35">
      <c r="B1869" s="1680"/>
      <c r="C1869" s="1218">
        <v>0.375</v>
      </c>
      <c r="D1869" s="1204" t="s">
        <v>261</v>
      </c>
      <c r="E1869" s="1204" t="s">
        <v>615</v>
      </c>
    </row>
    <row r="1870" spans="2:5" x14ac:dyDescent="0.35">
      <c r="B1870" s="1680"/>
      <c r="C1870" s="1218">
        <v>0.5</v>
      </c>
      <c r="D1870" s="1204" t="s">
        <v>261</v>
      </c>
      <c r="E1870" s="1204" t="s">
        <v>758</v>
      </c>
    </row>
    <row r="1871" spans="2:5" x14ac:dyDescent="0.35">
      <c r="B1871" s="1680"/>
      <c r="C1871" s="1218">
        <v>0.625</v>
      </c>
      <c r="D1871" s="1204" t="s">
        <v>261</v>
      </c>
      <c r="E1871" s="1204" t="s">
        <v>758</v>
      </c>
    </row>
    <row r="1872" spans="2:5" ht="15" thickBot="1" x14ac:dyDescent="0.4">
      <c r="B1872" s="1680"/>
      <c r="C1872" s="1219">
        <v>0.75</v>
      </c>
      <c r="D1872" s="1205" t="s">
        <v>261</v>
      </c>
      <c r="E1872" s="7" t="s">
        <v>729</v>
      </c>
    </row>
    <row r="1873" spans="2:5" ht="15" thickTop="1" x14ac:dyDescent="0.35">
      <c r="B1873" s="1681">
        <v>42379</v>
      </c>
      <c r="C1873" s="1217">
        <v>0.25</v>
      </c>
      <c r="D1873" s="1221" t="s">
        <v>261</v>
      </c>
      <c r="E1873" s="1221" t="s">
        <v>609</v>
      </c>
    </row>
    <row r="1874" spans="2:5" x14ac:dyDescent="0.35">
      <c r="B1874" s="1680"/>
      <c r="C1874" s="1218">
        <v>0.375</v>
      </c>
      <c r="D1874" s="1204" t="s">
        <v>261</v>
      </c>
      <c r="E1874" s="1224" t="s">
        <v>758</v>
      </c>
    </row>
    <row r="1875" spans="2:5" x14ac:dyDescent="0.35">
      <c r="B1875" s="1680"/>
      <c r="C1875" s="1218">
        <v>0.5</v>
      </c>
      <c r="D1875" s="1214" t="s">
        <v>564</v>
      </c>
      <c r="E1875" s="1214" t="s">
        <v>729</v>
      </c>
    </row>
    <row r="1876" spans="2:5" x14ac:dyDescent="0.35">
      <c r="B1876" s="1680"/>
      <c r="C1876" s="1218">
        <v>0.625</v>
      </c>
      <c r="D1876" s="1224" t="s">
        <v>261</v>
      </c>
      <c r="E1876" s="1225" t="s">
        <v>758</v>
      </c>
    </row>
    <row r="1877" spans="2:5" ht="15" thickBot="1" x14ac:dyDescent="0.4">
      <c r="B1877" s="1680"/>
      <c r="C1877" s="1219">
        <v>0.75</v>
      </c>
      <c r="D1877" s="7" t="s">
        <v>261</v>
      </c>
      <c r="E1877" s="1226" t="s">
        <v>758</v>
      </c>
    </row>
    <row r="1878" spans="2:5" ht="15" thickTop="1" x14ac:dyDescent="0.35">
      <c r="B1878" s="1681">
        <v>42410</v>
      </c>
      <c r="C1878" s="1217">
        <v>0.25</v>
      </c>
      <c r="D1878" s="1221" t="s">
        <v>261</v>
      </c>
      <c r="E1878" s="1221" t="s">
        <v>758</v>
      </c>
    </row>
    <row r="1879" spans="2:5" x14ac:dyDescent="0.35">
      <c r="B1879" s="1680"/>
      <c r="C1879" s="1218">
        <v>0.375</v>
      </c>
      <c r="D1879" s="1204" t="s">
        <v>261</v>
      </c>
      <c r="E1879" s="1204" t="s">
        <v>615</v>
      </c>
    </row>
    <row r="1880" spans="2:5" x14ac:dyDescent="0.35">
      <c r="B1880" s="1680"/>
      <c r="C1880" s="1218">
        <v>0.5</v>
      </c>
      <c r="D1880" s="1204" t="s">
        <v>261</v>
      </c>
      <c r="E1880" s="1205" t="s">
        <v>615</v>
      </c>
    </row>
    <row r="1881" spans="2:5" x14ac:dyDescent="0.35">
      <c r="B1881" s="1680"/>
      <c r="C1881" s="1218">
        <v>0.625</v>
      </c>
      <c r="D1881" s="1223" t="s">
        <v>564</v>
      </c>
      <c r="E1881" s="1204" t="s">
        <v>729</v>
      </c>
    </row>
    <row r="1882" spans="2:5" x14ac:dyDescent="0.35">
      <c r="B1882" s="1678"/>
      <c r="C1882" s="1219">
        <v>0.75</v>
      </c>
      <c r="D1882" s="7" t="s">
        <v>262</v>
      </c>
      <c r="E1882" s="1205" t="s">
        <v>760</v>
      </c>
    </row>
    <row r="1883" spans="2:5" x14ac:dyDescent="0.35">
      <c r="B1883" s="1665"/>
      <c r="C1883" s="1665"/>
      <c r="D1883" s="1665"/>
      <c r="E1883" s="1665"/>
    </row>
    <row r="1884" spans="2:5" x14ac:dyDescent="0.35">
      <c r="B1884" s="1665" t="s">
        <v>650</v>
      </c>
      <c r="C1884" s="1665"/>
      <c r="D1884" s="1665"/>
      <c r="E1884" s="1665"/>
    </row>
    <row r="1885" spans="2:5" x14ac:dyDescent="0.35">
      <c r="B1885" s="1672" t="s">
        <v>747</v>
      </c>
      <c r="C1885" s="1672"/>
      <c r="D1885" s="1672"/>
    </row>
    <row r="1886" spans="2:5" x14ac:dyDescent="0.35">
      <c r="B1886" s="1672" t="s">
        <v>560</v>
      </c>
      <c r="C1886" s="1672"/>
      <c r="D1886" s="1672"/>
      <c r="E1886" s="320"/>
    </row>
    <row r="1890" spans="2:5" ht="17" x14ac:dyDescent="0.5">
      <c r="B1890" s="1200" t="s">
        <v>546</v>
      </c>
      <c r="C1890" s="1200"/>
      <c r="D1890" s="1200"/>
      <c r="E1890" s="1200"/>
    </row>
    <row r="1891" spans="2:5" ht="15" thickBot="1" x14ac:dyDescent="0.4"/>
    <row r="1892" spans="2:5" ht="15" thickTop="1" x14ac:dyDescent="0.35">
      <c r="B1892" s="1666" t="s">
        <v>1</v>
      </c>
      <c r="C1892" s="1668" t="s">
        <v>547</v>
      </c>
      <c r="D1892" s="1668" t="s">
        <v>548</v>
      </c>
      <c r="E1892" s="1670" t="s">
        <v>549</v>
      </c>
    </row>
    <row r="1893" spans="2:5" ht="15" thickBot="1" x14ac:dyDescent="0.4">
      <c r="B1893" s="1667"/>
      <c r="C1893" s="1669"/>
      <c r="D1893" s="1669"/>
      <c r="E1893" s="1671"/>
    </row>
    <row r="1894" spans="2:5" ht="15" thickTop="1" x14ac:dyDescent="0.35">
      <c r="B1894" s="1662">
        <v>42439</v>
      </c>
      <c r="C1894" s="1217">
        <v>0.25</v>
      </c>
      <c r="D1894" s="1202" t="s">
        <v>261</v>
      </c>
      <c r="E1894" s="1204" t="s">
        <v>615</v>
      </c>
    </row>
    <row r="1895" spans="2:5" x14ac:dyDescent="0.35">
      <c r="B1895" s="1663"/>
      <c r="C1895" s="1218">
        <v>0.375</v>
      </c>
      <c r="D1895" s="1204" t="s">
        <v>261</v>
      </c>
      <c r="E1895" s="1204" t="s">
        <v>615</v>
      </c>
    </row>
    <row r="1896" spans="2:5" x14ac:dyDescent="0.35">
      <c r="B1896" s="1663"/>
      <c r="C1896" s="1218">
        <v>0.5</v>
      </c>
      <c r="D1896" s="1204" t="s">
        <v>261</v>
      </c>
      <c r="E1896" s="1204" t="s">
        <v>609</v>
      </c>
    </row>
    <row r="1897" spans="2:5" x14ac:dyDescent="0.35">
      <c r="B1897" s="1663"/>
      <c r="C1897" s="1218">
        <v>0.625</v>
      </c>
      <c r="D1897" s="1204" t="s">
        <v>564</v>
      </c>
      <c r="E1897" s="1204" t="s">
        <v>611</v>
      </c>
    </row>
    <row r="1898" spans="2:5" ht="15" thickBot="1" x14ac:dyDescent="0.4">
      <c r="B1898" s="1664"/>
      <c r="C1898" s="1219">
        <v>0.75</v>
      </c>
      <c r="D1898" s="1210" t="s">
        <v>557</v>
      </c>
      <c r="E1898" s="7" t="s">
        <v>611</v>
      </c>
    </row>
    <row r="1899" spans="2:5" ht="15" thickTop="1" x14ac:dyDescent="0.35">
      <c r="B1899" s="1677">
        <v>42469</v>
      </c>
      <c r="C1899" s="1217">
        <v>0.25</v>
      </c>
      <c r="D1899" s="1205" t="s">
        <v>261</v>
      </c>
      <c r="E1899" s="1221" t="s">
        <v>609</v>
      </c>
    </row>
    <row r="1900" spans="2:5" x14ac:dyDescent="0.35">
      <c r="B1900" s="1678"/>
      <c r="C1900" s="1218">
        <v>0.375</v>
      </c>
      <c r="D1900" s="1204" t="s">
        <v>261</v>
      </c>
      <c r="E1900" s="1204" t="s">
        <v>609</v>
      </c>
    </row>
    <row r="1901" spans="2:5" x14ac:dyDescent="0.35">
      <c r="B1901" s="1678"/>
      <c r="C1901" s="1218">
        <v>0.5</v>
      </c>
      <c r="D1901" s="1204" t="s">
        <v>261</v>
      </c>
      <c r="E1901" s="1204" t="s">
        <v>609</v>
      </c>
    </row>
    <row r="1902" spans="2:5" x14ac:dyDescent="0.35">
      <c r="B1902" s="1678"/>
      <c r="C1902" s="1218">
        <v>0.625</v>
      </c>
      <c r="D1902" s="76" t="s">
        <v>564</v>
      </c>
      <c r="E1902" s="1204" t="s">
        <v>611</v>
      </c>
    </row>
    <row r="1903" spans="2:5" ht="15" thickBot="1" x14ac:dyDescent="0.4">
      <c r="B1903" s="1678"/>
      <c r="C1903" s="1219">
        <v>0.75</v>
      </c>
      <c r="D1903" s="1204" t="s">
        <v>564</v>
      </c>
      <c r="E1903" s="7" t="s">
        <v>611</v>
      </c>
    </row>
    <row r="1904" spans="2:5" ht="15" thickTop="1" x14ac:dyDescent="0.35">
      <c r="B1904" s="1677">
        <v>42500</v>
      </c>
      <c r="C1904" s="1217">
        <v>0.25</v>
      </c>
      <c r="D1904" s="1205" t="s">
        <v>261</v>
      </c>
      <c r="E1904" s="76" t="s">
        <v>609</v>
      </c>
    </row>
    <row r="1905" spans="2:5" x14ac:dyDescent="0.35">
      <c r="B1905" s="1678"/>
      <c r="C1905" s="1218">
        <v>0.375</v>
      </c>
      <c r="D1905" s="1204" t="s">
        <v>261</v>
      </c>
      <c r="E1905" s="1228" t="s">
        <v>611</v>
      </c>
    </row>
    <row r="1906" spans="2:5" x14ac:dyDescent="0.35">
      <c r="B1906" s="1678"/>
      <c r="C1906" s="1218">
        <v>0.5</v>
      </c>
      <c r="D1906" s="1204" t="s">
        <v>755</v>
      </c>
      <c r="E1906" s="1228" t="s">
        <v>607</v>
      </c>
    </row>
    <row r="1907" spans="2:5" x14ac:dyDescent="0.35">
      <c r="B1907" s="1678"/>
      <c r="C1907" s="1218">
        <v>0.625</v>
      </c>
      <c r="D1907" s="1205" t="s">
        <v>262</v>
      </c>
      <c r="E1907" s="1230" t="s">
        <v>607</v>
      </c>
    </row>
    <row r="1908" spans="2:5" ht="15" thickBot="1" x14ac:dyDescent="0.4">
      <c r="B1908" s="1678"/>
      <c r="C1908" s="1219">
        <v>0.75</v>
      </c>
      <c r="D1908" s="1204" t="s">
        <v>262</v>
      </c>
      <c r="E1908" s="7" t="s">
        <v>611</v>
      </c>
    </row>
    <row r="1909" spans="2:5" ht="15" thickTop="1" x14ac:dyDescent="0.35">
      <c r="B1909" s="1677">
        <v>42531</v>
      </c>
      <c r="C1909" s="1217">
        <v>0.25</v>
      </c>
      <c r="D1909" s="1204" t="s">
        <v>261</v>
      </c>
      <c r="E1909" s="1204" t="s">
        <v>609</v>
      </c>
    </row>
    <row r="1910" spans="2:5" x14ac:dyDescent="0.35">
      <c r="B1910" s="1678"/>
      <c r="C1910" s="1218">
        <v>0.375</v>
      </c>
      <c r="D1910" s="1204" t="s">
        <v>564</v>
      </c>
      <c r="E1910" s="1204" t="s">
        <v>609</v>
      </c>
    </row>
    <row r="1911" spans="2:5" x14ac:dyDescent="0.35">
      <c r="B1911" s="1678"/>
      <c r="C1911" s="1218">
        <v>0.5</v>
      </c>
      <c r="D1911" s="1204" t="s">
        <v>557</v>
      </c>
      <c r="E1911" s="1204" t="s">
        <v>609</v>
      </c>
    </row>
    <row r="1912" spans="2:5" x14ac:dyDescent="0.35">
      <c r="B1912" s="1678"/>
      <c r="C1912" s="1218">
        <v>0.625</v>
      </c>
      <c r="D1912" s="1204" t="s">
        <v>570</v>
      </c>
      <c r="E1912" s="1204" t="s">
        <v>611</v>
      </c>
    </row>
    <row r="1913" spans="2:5" ht="15" thickBot="1" x14ac:dyDescent="0.4">
      <c r="B1913" s="1678"/>
      <c r="C1913" s="1219">
        <v>0.75</v>
      </c>
      <c r="D1913" s="1210" t="s">
        <v>564</v>
      </c>
      <c r="E1913" s="1204" t="s">
        <v>609</v>
      </c>
    </row>
    <row r="1914" spans="2:5" ht="15" thickTop="1" x14ac:dyDescent="0.35">
      <c r="B1914" s="1681">
        <v>42561</v>
      </c>
      <c r="C1914" s="1217">
        <v>0.25</v>
      </c>
      <c r="D1914" s="1205" t="s">
        <v>261</v>
      </c>
      <c r="E1914" s="1221" t="s">
        <v>609</v>
      </c>
    </row>
    <row r="1915" spans="2:5" x14ac:dyDescent="0.35">
      <c r="B1915" s="1680"/>
      <c r="C1915" s="1218">
        <v>0.375</v>
      </c>
      <c r="D1915" s="1204" t="s">
        <v>261</v>
      </c>
      <c r="E1915" s="1204" t="s">
        <v>609</v>
      </c>
    </row>
    <row r="1916" spans="2:5" x14ac:dyDescent="0.35">
      <c r="B1916" s="1680"/>
      <c r="C1916" s="1218">
        <v>0.5</v>
      </c>
      <c r="D1916" s="1204" t="s">
        <v>261</v>
      </c>
      <c r="E1916" s="1204" t="s">
        <v>609</v>
      </c>
    </row>
    <row r="1917" spans="2:5" x14ac:dyDescent="0.35">
      <c r="B1917" s="1680"/>
      <c r="C1917" s="1218">
        <v>0.625</v>
      </c>
      <c r="D1917" s="1204" t="s">
        <v>261</v>
      </c>
      <c r="E1917" s="1204" t="s">
        <v>609</v>
      </c>
    </row>
    <row r="1918" spans="2:5" ht="15" thickBot="1" x14ac:dyDescent="0.4">
      <c r="B1918" s="1680"/>
      <c r="C1918" s="1219">
        <v>0.75</v>
      </c>
      <c r="D1918" s="1205" t="s">
        <v>261</v>
      </c>
      <c r="E1918" s="7" t="s">
        <v>615</v>
      </c>
    </row>
    <row r="1919" spans="2:5" ht="15" thickTop="1" x14ac:dyDescent="0.35">
      <c r="B1919" s="1681">
        <v>42592</v>
      </c>
      <c r="C1919" s="1217">
        <v>0.25</v>
      </c>
      <c r="D1919" s="1221" t="s">
        <v>261</v>
      </c>
      <c r="E1919" s="1221" t="s">
        <v>609</v>
      </c>
    </row>
    <row r="1920" spans="2:5" x14ac:dyDescent="0.35">
      <c r="B1920" s="1680"/>
      <c r="C1920" s="1218">
        <v>0.375</v>
      </c>
      <c r="D1920" s="1204" t="s">
        <v>261</v>
      </c>
      <c r="E1920" s="1224" t="s">
        <v>615</v>
      </c>
    </row>
    <row r="1921" spans="2:5" x14ac:dyDescent="0.35">
      <c r="B1921" s="1680"/>
      <c r="C1921" s="1218">
        <v>0.5</v>
      </c>
      <c r="D1921" s="1214" t="s">
        <v>261</v>
      </c>
      <c r="E1921" s="1214" t="s">
        <v>609</v>
      </c>
    </row>
    <row r="1922" spans="2:5" x14ac:dyDescent="0.35">
      <c r="B1922" s="1680"/>
      <c r="C1922" s="1218">
        <v>0.625</v>
      </c>
      <c r="D1922" s="1224" t="s">
        <v>557</v>
      </c>
      <c r="E1922" s="1225" t="s">
        <v>611</v>
      </c>
    </row>
    <row r="1923" spans="2:5" ht="15" thickBot="1" x14ac:dyDescent="0.4">
      <c r="B1923" s="1680"/>
      <c r="C1923" s="1219">
        <v>0.75</v>
      </c>
      <c r="D1923" s="7" t="s">
        <v>557</v>
      </c>
      <c r="E1923" s="1226" t="s">
        <v>609</v>
      </c>
    </row>
    <row r="1924" spans="2:5" ht="15" thickTop="1" x14ac:dyDescent="0.35">
      <c r="B1924" s="1681">
        <v>42623</v>
      </c>
      <c r="C1924" s="1217">
        <v>0.25</v>
      </c>
      <c r="D1924" s="1221" t="s">
        <v>261</v>
      </c>
      <c r="E1924" s="1221" t="s">
        <v>615</v>
      </c>
    </row>
    <row r="1925" spans="2:5" x14ac:dyDescent="0.35">
      <c r="B1925" s="1680"/>
      <c r="C1925" s="1218">
        <v>0.375</v>
      </c>
      <c r="D1925" s="1204" t="s">
        <v>261</v>
      </c>
      <c r="E1925" s="1204" t="s">
        <v>615</v>
      </c>
    </row>
    <row r="1926" spans="2:5" x14ac:dyDescent="0.35">
      <c r="B1926" s="1680"/>
      <c r="C1926" s="1218">
        <v>0.5</v>
      </c>
      <c r="D1926" s="1204" t="s">
        <v>564</v>
      </c>
      <c r="E1926" s="1205" t="s">
        <v>605</v>
      </c>
    </row>
    <row r="1927" spans="2:5" x14ac:dyDescent="0.35">
      <c r="B1927" s="1680"/>
      <c r="C1927" s="1218">
        <v>0.625</v>
      </c>
      <c r="D1927" s="1223" t="s">
        <v>564</v>
      </c>
      <c r="E1927" s="1204" t="s">
        <v>611</v>
      </c>
    </row>
    <row r="1928" spans="2:5" x14ac:dyDescent="0.35">
      <c r="B1928" s="1678"/>
      <c r="C1928" s="1219">
        <v>0.75</v>
      </c>
      <c r="D1928" s="7" t="s">
        <v>570</v>
      </c>
      <c r="E1928" s="1205" t="s">
        <v>605</v>
      </c>
    </row>
    <row r="1929" spans="2:5" x14ac:dyDescent="0.35">
      <c r="B1929" s="1665"/>
      <c r="C1929" s="1665"/>
      <c r="D1929" s="1665"/>
      <c r="E1929" s="1665"/>
    </row>
    <row r="1930" spans="2:5" x14ac:dyDescent="0.35">
      <c r="B1930" s="1665" t="s">
        <v>650</v>
      </c>
      <c r="C1930" s="1665"/>
      <c r="D1930" s="1665"/>
      <c r="E1930" s="1665"/>
    </row>
    <row r="1931" spans="2:5" x14ac:dyDescent="0.35">
      <c r="B1931" s="1672" t="s">
        <v>747</v>
      </c>
      <c r="C1931" s="1672"/>
      <c r="D1931" s="1672"/>
    </row>
    <row r="1932" spans="2:5" x14ac:dyDescent="0.35">
      <c r="B1932" s="1672" t="s">
        <v>560</v>
      </c>
      <c r="C1932" s="1672"/>
      <c r="D1932" s="1672"/>
      <c r="E1932" s="320"/>
    </row>
    <row r="1936" spans="2:5" ht="17" x14ac:dyDescent="0.5">
      <c r="B1936" s="1200" t="s">
        <v>546</v>
      </c>
      <c r="C1936" s="1200"/>
      <c r="D1936" s="1200"/>
      <c r="E1936" s="1200"/>
    </row>
    <row r="1937" spans="2:5" ht="15" thickBot="1" x14ac:dyDescent="0.4"/>
    <row r="1938" spans="2:5" ht="15" thickTop="1" x14ac:dyDescent="0.35">
      <c r="B1938" s="1666" t="s">
        <v>1</v>
      </c>
      <c r="C1938" s="1668" t="s">
        <v>547</v>
      </c>
      <c r="D1938" s="1668" t="s">
        <v>548</v>
      </c>
      <c r="E1938" s="1670" t="s">
        <v>549</v>
      </c>
    </row>
    <row r="1939" spans="2:5" ht="15" thickBot="1" x14ac:dyDescent="0.4">
      <c r="B1939" s="1667"/>
      <c r="C1939" s="1669"/>
      <c r="D1939" s="1669"/>
      <c r="E1939" s="1671"/>
    </row>
    <row r="1940" spans="2:5" ht="15" thickTop="1" x14ac:dyDescent="0.35">
      <c r="B1940" s="1662">
        <v>42653</v>
      </c>
      <c r="C1940" s="1217">
        <v>0.25</v>
      </c>
      <c r="D1940" s="1202" t="s">
        <v>261</v>
      </c>
      <c r="E1940" s="1204" t="s">
        <v>758</v>
      </c>
    </row>
    <row r="1941" spans="2:5" x14ac:dyDescent="0.35">
      <c r="B1941" s="1663"/>
      <c r="C1941" s="1218">
        <v>0.375</v>
      </c>
      <c r="D1941" s="1204" t="s">
        <v>261</v>
      </c>
      <c r="E1941" s="1204" t="s">
        <v>758</v>
      </c>
    </row>
    <row r="1942" spans="2:5" x14ac:dyDescent="0.35">
      <c r="B1942" s="1663"/>
      <c r="C1942" s="1218">
        <v>0.5</v>
      </c>
      <c r="D1942" s="1204" t="s">
        <v>262</v>
      </c>
      <c r="E1942" s="1204" t="s">
        <v>673</v>
      </c>
    </row>
    <row r="1943" spans="2:5" x14ac:dyDescent="0.35">
      <c r="B1943" s="1663"/>
      <c r="C1943" s="1218">
        <v>0.625</v>
      </c>
      <c r="D1943" s="1204" t="s">
        <v>564</v>
      </c>
      <c r="E1943" s="1204" t="s">
        <v>611</v>
      </c>
    </row>
    <row r="1944" spans="2:5" ht="15" thickBot="1" x14ac:dyDescent="0.4">
      <c r="B1944" s="1664"/>
      <c r="C1944" s="1219">
        <v>0.75</v>
      </c>
      <c r="D1944" s="1210" t="s">
        <v>564</v>
      </c>
      <c r="E1944" s="7" t="s">
        <v>611</v>
      </c>
    </row>
    <row r="1945" spans="2:5" ht="15" thickTop="1" x14ac:dyDescent="0.35">
      <c r="B1945" s="1677">
        <v>42684</v>
      </c>
      <c r="C1945" s="1217">
        <v>0.25</v>
      </c>
      <c r="D1945" s="1205" t="s">
        <v>261</v>
      </c>
      <c r="E1945" s="1221" t="s">
        <v>615</v>
      </c>
    </row>
    <row r="1946" spans="2:5" x14ac:dyDescent="0.35">
      <c r="B1946" s="1678"/>
      <c r="C1946" s="1218">
        <v>0.375</v>
      </c>
      <c r="D1946" s="1204" t="s">
        <v>261</v>
      </c>
      <c r="E1946" s="1204" t="s">
        <v>615</v>
      </c>
    </row>
    <row r="1947" spans="2:5" x14ac:dyDescent="0.35">
      <c r="B1947" s="1678"/>
      <c r="C1947" s="1218">
        <v>0.5</v>
      </c>
      <c r="D1947" s="1204" t="s">
        <v>262</v>
      </c>
      <c r="E1947" s="1204" t="s">
        <v>673</v>
      </c>
    </row>
    <row r="1948" spans="2:5" x14ac:dyDescent="0.35">
      <c r="B1948" s="1678"/>
      <c r="C1948" s="1218">
        <v>0.625</v>
      </c>
      <c r="D1948" s="76" t="s">
        <v>564</v>
      </c>
      <c r="E1948" s="1204" t="s">
        <v>758</v>
      </c>
    </row>
    <row r="1949" spans="2:5" ht="15" thickBot="1" x14ac:dyDescent="0.4">
      <c r="B1949" s="1678"/>
      <c r="C1949" s="1219">
        <v>0.75</v>
      </c>
      <c r="D1949" s="1210" t="s">
        <v>261</v>
      </c>
      <c r="E1949" s="7" t="s">
        <v>758</v>
      </c>
    </row>
    <row r="1950" spans="2:5" ht="15" thickTop="1" x14ac:dyDescent="0.35">
      <c r="B1950" s="1677">
        <v>42714</v>
      </c>
      <c r="C1950" s="1217">
        <v>0.25</v>
      </c>
      <c r="D1950" s="1205" t="s">
        <v>261</v>
      </c>
      <c r="E1950" s="76" t="s">
        <v>758</v>
      </c>
    </row>
    <row r="1951" spans="2:5" x14ac:dyDescent="0.35">
      <c r="B1951" s="1678"/>
      <c r="C1951" s="1218">
        <v>0.375</v>
      </c>
      <c r="D1951" s="1204" t="s">
        <v>261</v>
      </c>
      <c r="E1951" s="1228" t="s">
        <v>758</v>
      </c>
    </row>
    <row r="1952" spans="2:5" x14ac:dyDescent="0.35">
      <c r="B1952" s="1678"/>
      <c r="C1952" s="1218">
        <v>0.5</v>
      </c>
      <c r="D1952" s="1204" t="s">
        <v>557</v>
      </c>
      <c r="E1952" s="1228" t="s">
        <v>729</v>
      </c>
    </row>
    <row r="1953" spans="2:5" x14ac:dyDescent="0.35">
      <c r="B1953" s="1678"/>
      <c r="C1953" s="1218">
        <v>0.625</v>
      </c>
      <c r="D1953" s="1205" t="s">
        <v>564</v>
      </c>
      <c r="E1953" s="1230" t="s">
        <v>729</v>
      </c>
    </row>
    <row r="1954" spans="2:5" ht="15" thickBot="1" x14ac:dyDescent="0.4">
      <c r="B1954" s="1678"/>
      <c r="C1954" s="1219">
        <v>0.75</v>
      </c>
      <c r="D1954" s="1210" t="s">
        <v>557</v>
      </c>
      <c r="E1954" s="7" t="s">
        <v>611</v>
      </c>
    </row>
    <row r="1955" spans="2:5" ht="15" thickTop="1" x14ac:dyDescent="0.35">
      <c r="B1955" s="1677" t="s">
        <v>764</v>
      </c>
      <c r="C1955" s="1217">
        <v>0.25</v>
      </c>
      <c r="D1955" s="1205" t="s">
        <v>261</v>
      </c>
      <c r="E1955" s="1204" t="s">
        <v>615</v>
      </c>
    </row>
    <row r="1956" spans="2:5" x14ac:dyDescent="0.35">
      <c r="B1956" s="1678"/>
      <c r="C1956" s="1218">
        <v>0.375</v>
      </c>
      <c r="D1956" s="1204" t="s">
        <v>261</v>
      </c>
      <c r="E1956" s="1204" t="s">
        <v>615</v>
      </c>
    </row>
    <row r="1957" spans="2:5" x14ac:dyDescent="0.35">
      <c r="B1957" s="1678"/>
      <c r="C1957" s="1218">
        <v>0.5</v>
      </c>
      <c r="D1957" s="1204" t="s">
        <v>570</v>
      </c>
      <c r="E1957" s="1204" t="s">
        <v>729</v>
      </c>
    </row>
    <row r="1958" spans="2:5" x14ac:dyDescent="0.35">
      <c r="B1958" s="1678"/>
      <c r="C1958" s="1218">
        <v>0.625</v>
      </c>
      <c r="D1958" s="1204" t="s">
        <v>261</v>
      </c>
      <c r="E1958" s="1204" t="s">
        <v>615</v>
      </c>
    </row>
    <row r="1959" spans="2:5" ht="15" thickBot="1" x14ac:dyDescent="0.4">
      <c r="B1959" s="1678"/>
      <c r="C1959" s="1219">
        <v>0.75</v>
      </c>
      <c r="D1959" s="1210" t="s">
        <v>262</v>
      </c>
      <c r="E1959" s="1204" t="s">
        <v>758</v>
      </c>
    </row>
    <row r="1960" spans="2:5" ht="15" thickTop="1" x14ac:dyDescent="0.35">
      <c r="B1960" s="1681" t="s">
        <v>765</v>
      </c>
      <c r="C1960" s="1201">
        <v>0.25</v>
      </c>
      <c r="D1960" s="1205" t="s">
        <v>557</v>
      </c>
      <c r="E1960" s="1221" t="s">
        <v>729</v>
      </c>
    </row>
    <row r="1961" spans="2:5" x14ac:dyDescent="0.35">
      <c r="B1961" s="1680"/>
      <c r="C1961" s="1203">
        <v>0.375</v>
      </c>
      <c r="D1961" s="1204" t="s">
        <v>557</v>
      </c>
      <c r="E1961" s="1204" t="s">
        <v>729</v>
      </c>
    </row>
    <row r="1962" spans="2:5" x14ac:dyDescent="0.35">
      <c r="B1962" s="1680"/>
      <c r="C1962" s="1203">
        <v>0.5</v>
      </c>
      <c r="D1962" s="1204" t="s">
        <v>557</v>
      </c>
      <c r="E1962" s="1204" t="s">
        <v>729</v>
      </c>
    </row>
    <row r="1963" spans="2:5" x14ac:dyDescent="0.35">
      <c r="B1963" s="1680"/>
      <c r="C1963" s="1203">
        <v>0.625</v>
      </c>
      <c r="D1963" s="1204" t="s">
        <v>261</v>
      </c>
      <c r="E1963" s="1204" t="s">
        <v>758</v>
      </c>
    </row>
    <row r="1964" spans="2:5" ht="15" thickBot="1" x14ac:dyDescent="0.4">
      <c r="B1964" s="1680"/>
      <c r="C1964" s="73">
        <v>0.75</v>
      </c>
      <c r="D1964" s="1205" t="s">
        <v>261</v>
      </c>
      <c r="E1964" s="7" t="s">
        <v>758</v>
      </c>
    </row>
    <row r="1965" spans="2:5" ht="15" thickTop="1" x14ac:dyDescent="0.35">
      <c r="B1965" s="1681" t="s">
        <v>766</v>
      </c>
      <c r="C1965" s="1201">
        <v>0.25</v>
      </c>
      <c r="D1965" s="1221" t="s">
        <v>261</v>
      </c>
      <c r="E1965" s="1221" t="s">
        <v>758</v>
      </c>
    </row>
    <row r="1966" spans="2:5" x14ac:dyDescent="0.35">
      <c r="B1966" s="1680"/>
      <c r="C1966" s="1203">
        <v>0.375</v>
      </c>
      <c r="D1966" s="1204" t="s">
        <v>564</v>
      </c>
      <c r="E1966" s="1224" t="s">
        <v>729</v>
      </c>
    </row>
    <row r="1967" spans="2:5" x14ac:dyDescent="0.35">
      <c r="B1967" s="1680"/>
      <c r="C1967" s="1203">
        <v>0.5</v>
      </c>
      <c r="D1967" s="1214" t="s">
        <v>564</v>
      </c>
      <c r="E1967" s="1214" t="s">
        <v>729</v>
      </c>
    </row>
    <row r="1968" spans="2:5" x14ac:dyDescent="0.35">
      <c r="B1968" s="1680"/>
      <c r="C1968" s="1203">
        <v>0.625</v>
      </c>
      <c r="D1968" s="1224" t="s">
        <v>564</v>
      </c>
      <c r="E1968" s="1225" t="s">
        <v>615</v>
      </c>
    </row>
    <row r="1969" spans="2:5" ht="15" thickBot="1" x14ac:dyDescent="0.4">
      <c r="B1969" s="1680"/>
      <c r="C1969" s="73">
        <v>0.75</v>
      </c>
      <c r="D1969" s="7" t="s">
        <v>557</v>
      </c>
      <c r="E1969" s="1226" t="s">
        <v>615</v>
      </c>
    </row>
    <row r="1970" spans="2:5" ht="15" thickTop="1" x14ac:dyDescent="0.35">
      <c r="B1970" s="1681" t="s">
        <v>767</v>
      </c>
      <c r="C1970" s="1201">
        <v>0.25</v>
      </c>
      <c r="D1970" s="1221" t="s">
        <v>261</v>
      </c>
      <c r="E1970" s="1221" t="s">
        <v>615</v>
      </c>
    </row>
    <row r="1971" spans="2:5" x14ac:dyDescent="0.35">
      <c r="B1971" s="1680"/>
      <c r="C1971" s="1203">
        <v>0.375</v>
      </c>
      <c r="D1971" s="1204" t="s">
        <v>261</v>
      </c>
      <c r="E1971" s="1204" t="s">
        <v>758</v>
      </c>
    </row>
    <row r="1972" spans="2:5" x14ac:dyDescent="0.35">
      <c r="B1972" s="1680"/>
      <c r="C1972" s="1203">
        <v>0.5</v>
      </c>
      <c r="D1972" s="1204" t="s">
        <v>261</v>
      </c>
      <c r="E1972" s="1205" t="s">
        <v>758</v>
      </c>
    </row>
    <row r="1973" spans="2:5" x14ac:dyDescent="0.35">
      <c r="B1973" s="1680"/>
      <c r="C1973" s="1203">
        <v>0.625</v>
      </c>
      <c r="D1973" s="1223" t="s">
        <v>258</v>
      </c>
      <c r="E1973" s="1204" t="s">
        <v>673</v>
      </c>
    </row>
    <row r="1974" spans="2:5" x14ac:dyDescent="0.35">
      <c r="B1974" s="1678"/>
      <c r="C1974" s="1219">
        <v>0.75</v>
      </c>
      <c r="D1974" s="7" t="s">
        <v>557</v>
      </c>
      <c r="E1974" s="1205" t="s">
        <v>758</v>
      </c>
    </row>
    <row r="1975" spans="2:5" x14ac:dyDescent="0.35">
      <c r="B1975" s="1665"/>
      <c r="C1975" s="1665"/>
      <c r="D1975" s="1665"/>
      <c r="E1975" s="1665"/>
    </row>
    <row r="1976" spans="2:5" x14ac:dyDescent="0.35">
      <c r="B1976" s="1665" t="s">
        <v>650</v>
      </c>
      <c r="C1976" s="1665"/>
      <c r="D1976" s="1665"/>
      <c r="E1976" s="1665"/>
    </row>
    <row r="1977" spans="2:5" x14ac:dyDescent="0.35">
      <c r="B1977" s="1672" t="s">
        <v>747</v>
      </c>
      <c r="C1977" s="1672"/>
      <c r="D1977" s="1672"/>
    </row>
    <row r="1978" spans="2:5" x14ac:dyDescent="0.35">
      <c r="B1978" s="1672" t="s">
        <v>560</v>
      </c>
      <c r="C1978" s="1672"/>
      <c r="D1978" s="1672"/>
      <c r="E1978" s="320"/>
    </row>
    <row r="1982" spans="2:5" ht="17" x14ac:dyDescent="0.5">
      <c r="B1982" s="1200" t="s">
        <v>546</v>
      </c>
      <c r="C1982" s="1200"/>
      <c r="D1982" s="1200"/>
      <c r="E1982" s="1200"/>
    </row>
    <row r="1983" spans="2:5" ht="15" thickBot="1" x14ac:dyDescent="0.4"/>
    <row r="1984" spans="2:5" ht="15" thickTop="1" x14ac:dyDescent="0.35">
      <c r="B1984" s="1666" t="s">
        <v>1</v>
      </c>
      <c r="C1984" s="1668" t="s">
        <v>547</v>
      </c>
      <c r="D1984" s="1668" t="s">
        <v>548</v>
      </c>
      <c r="E1984" s="1670" t="s">
        <v>549</v>
      </c>
    </row>
    <row r="1985" spans="2:5" ht="15" thickBot="1" x14ac:dyDescent="0.4">
      <c r="B1985" s="1667"/>
      <c r="C1985" s="1669"/>
      <c r="D1985" s="1669"/>
      <c r="E1985" s="1671"/>
    </row>
    <row r="1986" spans="2:5" ht="15" thickTop="1" x14ac:dyDescent="0.35">
      <c r="B1986" s="1662" t="s">
        <v>768</v>
      </c>
      <c r="C1986" s="1217">
        <v>0.25</v>
      </c>
      <c r="D1986" s="1202" t="s">
        <v>564</v>
      </c>
      <c r="E1986" s="1204" t="s">
        <v>729</v>
      </c>
    </row>
    <row r="1987" spans="2:5" x14ac:dyDescent="0.35">
      <c r="B1987" s="1663"/>
      <c r="C1987" s="1218">
        <v>0.375</v>
      </c>
      <c r="D1987" s="1204" t="s">
        <v>261</v>
      </c>
      <c r="E1987" s="1204" t="s">
        <v>729</v>
      </c>
    </row>
    <row r="1988" spans="2:5" x14ac:dyDescent="0.35">
      <c r="B1988" s="1663"/>
      <c r="C1988" s="1218">
        <v>0.5</v>
      </c>
      <c r="D1988" s="1204" t="s">
        <v>557</v>
      </c>
      <c r="E1988" s="1204" t="s">
        <v>758</v>
      </c>
    </row>
    <row r="1989" spans="2:5" x14ac:dyDescent="0.35">
      <c r="B1989" s="1663"/>
      <c r="C1989" s="1218">
        <v>0.625</v>
      </c>
      <c r="D1989" s="1204" t="s">
        <v>570</v>
      </c>
      <c r="E1989" s="1204" t="s">
        <v>729</v>
      </c>
    </row>
    <row r="1990" spans="2:5" x14ac:dyDescent="0.35">
      <c r="B1990" s="1664"/>
      <c r="C1990" s="1206">
        <v>0.75</v>
      </c>
      <c r="D1990" s="1210" t="s">
        <v>261</v>
      </c>
      <c r="E1990" s="7" t="s">
        <v>615</v>
      </c>
    </row>
    <row r="1991" spans="2:5" x14ac:dyDescent="0.35">
      <c r="B1991" s="1677" t="s">
        <v>769</v>
      </c>
      <c r="C1991" s="1213">
        <v>0.25</v>
      </c>
      <c r="D1991" s="1205" t="s">
        <v>261</v>
      </c>
      <c r="E1991" s="1221" t="s">
        <v>673</v>
      </c>
    </row>
    <row r="1992" spans="2:5" x14ac:dyDescent="0.35">
      <c r="B1992" s="1678"/>
      <c r="C1992" s="1218">
        <v>0.375</v>
      </c>
      <c r="D1992" s="1204" t="s">
        <v>261</v>
      </c>
      <c r="E1992" s="1204" t="s">
        <v>729</v>
      </c>
    </row>
    <row r="1993" spans="2:5" x14ac:dyDescent="0.35">
      <c r="B1993" s="1678"/>
      <c r="C1993" s="1218">
        <v>0.5</v>
      </c>
      <c r="D1993" s="1204" t="s">
        <v>564</v>
      </c>
      <c r="E1993" s="1204" t="s">
        <v>729</v>
      </c>
    </row>
    <row r="1994" spans="2:5" x14ac:dyDescent="0.35">
      <c r="B1994" s="1678"/>
      <c r="C1994" s="1218">
        <v>0.625</v>
      </c>
      <c r="D1994" s="76" t="s">
        <v>564</v>
      </c>
      <c r="E1994" s="1204" t="s">
        <v>729</v>
      </c>
    </row>
    <row r="1995" spans="2:5" x14ac:dyDescent="0.35">
      <c r="B1995" s="1678"/>
      <c r="C1995" s="1206">
        <v>0.75</v>
      </c>
      <c r="D1995" s="1210" t="s">
        <v>557</v>
      </c>
      <c r="E1995" s="7" t="s">
        <v>729</v>
      </c>
    </row>
    <row r="1996" spans="2:5" x14ac:dyDescent="0.35">
      <c r="B1996" s="1677" t="s">
        <v>770</v>
      </c>
      <c r="C1996" s="1213">
        <v>0.25</v>
      </c>
      <c r="D1996" s="1205" t="s">
        <v>261</v>
      </c>
      <c r="E1996" s="76" t="s">
        <v>615</v>
      </c>
    </row>
    <row r="1997" spans="2:5" x14ac:dyDescent="0.35">
      <c r="B1997" s="1678"/>
      <c r="C1997" s="1218">
        <v>0.375</v>
      </c>
      <c r="D1997" s="1204" t="s">
        <v>261</v>
      </c>
      <c r="E1997" s="1228" t="s">
        <v>615</v>
      </c>
    </row>
    <row r="1998" spans="2:5" x14ac:dyDescent="0.35">
      <c r="B1998" s="1678"/>
      <c r="C1998" s="1218">
        <v>0.5</v>
      </c>
      <c r="D1998" s="1204" t="s">
        <v>261</v>
      </c>
      <c r="E1998" s="1228" t="s">
        <v>758</v>
      </c>
    </row>
    <row r="1999" spans="2:5" x14ac:dyDescent="0.35">
      <c r="B1999" s="1678"/>
      <c r="C1999" s="1218">
        <v>0.625</v>
      </c>
      <c r="D1999" s="1205" t="s">
        <v>261</v>
      </c>
      <c r="E1999" s="1230" t="s">
        <v>758</v>
      </c>
    </row>
    <row r="2000" spans="2:5" x14ac:dyDescent="0.35">
      <c r="B2000" s="1678"/>
      <c r="C2000" s="1206">
        <v>0.75</v>
      </c>
      <c r="D2000" s="1210" t="s">
        <v>262</v>
      </c>
      <c r="E2000" s="7" t="s">
        <v>729</v>
      </c>
    </row>
    <row r="2001" spans="2:5" x14ac:dyDescent="0.35">
      <c r="B2001" s="1677" t="s">
        <v>771</v>
      </c>
      <c r="C2001" s="1213">
        <v>0.25</v>
      </c>
      <c r="D2001" s="1205" t="s">
        <v>261</v>
      </c>
      <c r="E2001" s="1204" t="s">
        <v>758</v>
      </c>
    </row>
    <row r="2002" spans="2:5" x14ac:dyDescent="0.35">
      <c r="B2002" s="1678"/>
      <c r="C2002" s="1218">
        <v>0.375</v>
      </c>
      <c r="D2002" s="1204" t="s">
        <v>261</v>
      </c>
      <c r="E2002" s="1204" t="s">
        <v>729</v>
      </c>
    </row>
    <row r="2003" spans="2:5" x14ac:dyDescent="0.35">
      <c r="B2003" s="1678"/>
      <c r="C2003" s="1218">
        <v>0.5</v>
      </c>
      <c r="D2003" s="1204" t="s">
        <v>262</v>
      </c>
      <c r="E2003" s="1204" t="s">
        <v>673</v>
      </c>
    </row>
    <row r="2004" spans="2:5" x14ac:dyDescent="0.35">
      <c r="B2004" s="1678"/>
      <c r="C2004" s="1218">
        <v>0.625</v>
      </c>
      <c r="D2004" s="1204" t="s">
        <v>258</v>
      </c>
      <c r="E2004" s="1204" t="s">
        <v>729</v>
      </c>
    </row>
    <row r="2005" spans="2:5" x14ac:dyDescent="0.35">
      <c r="B2005" s="1678"/>
      <c r="C2005" s="1206">
        <v>0.75</v>
      </c>
      <c r="D2005" s="1210" t="s">
        <v>261</v>
      </c>
      <c r="E2005" s="1204" t="s">
        <v>758</v>
      </c>
    </row>
    <row r="2006" spans="2:5" x14ac:dyDescent="0.35">
      <c r="B2006" s="1677" t="s">
        <v>772</v>
      </c>
      <c r="C2006" s="1231">
        <v>0.25</v>
      </c>
      <c r="D2006" s="1205" t="s">
        <v>261</v>
      </c>
      <c r="E2006" s="1221" t="s">
        <v>758</v>
      </c>
    </row>
    <row r="2007" spans="2:5" x14ac:dyDescent="0.35">
      <c r="B2007" s="1678"/>
      <c r="C2007" s="1218">
        <v>0.375</v>
      </c>
      <c r="D2007" s="1204" t="s">
        <v>557</v>
      </c>
      <c r="E2007" s="1204" t="s">
        <v>729</v>
      </c>
    </row>
    <row r="2008" spans="2:5" x14ac:dyDescent="0.35">
      <c r="B2008" s="1678"/>
      <c r="C2008" s="1218">
        <v>0.5</v>
      </c>
      <c r="D2008" s="1204" t="s">
        <v>564</v>
      </c>
      <c r="E2008" s="1204" t="s">
        <v>729</v>
      </c>
    </row>
    <row r="2009" spans="2:5" x14ac:dyDescent="0.35">
      <c r="B2009" s="1678"/>
      <c r="C2009" s="1218">
        <v>0.625</v>
      </c>
      <c r="D2009" s="1204" t="s">
        <v>261</v>
      </c>
      <c r="E2009" s="1204" t="s">
        <v>615</v>
      </c>
    </row>
    <row r="2010" spans="2:5" x14ac:dyDescent="0.35">
      <c r="B2010" s="1678"/>
      <c r="C2010" s="1206">
        <v>0.75</v>
      </c>
      <c r="D2010" s="1210" t="s">
        <v>261</v>
      </c>
      <c r="E2010" s="7" t="s">
        <v>758</v>
      </c>
    </row>
    <row r="2011" spans="2:5" x14ac:dyDescent="0.35">
      <c r="B2011" s="1677" t="s">
        <v>773</v>
      </c>
      <c r="C2011" s="1231">
        <v>0.25</v>
      </c>
      <c r="D2011" s="1205" t="s">
        <v>261</v>
      </c>
      <c r="E2011" s="1221" t="s">
        <v>758</v>
      </c>
    </row>
    <row r="2012" spans="2:5" x14ac:dyDescent="0.35">
      <c r="B2012" s="1678"/>
      <c r="C2012" s="1218">
        <v>0.375</v>
      </c>
      <c r="D2012" s="1204" t="s">
        <v>261</v>
      </c>
      <c r="E2012" s="1224" t="s">
        <v>758</v>
      </c>
    </row>
    <row r="2013" spans="2:5" x14ac:dyDescent="0.35">
      <c r="B2013" s="1678"/>
      <c r="C2013" s="1218">
        <v>0.5</v>
      </c>
      <c r="D2013" s="1214" t="s">
        <v>261</v>
      </c>
      <c r="E2013" s="1214" t="s">
        <v>758</v>
      </c>
    </row>
    <row r="2014" spans="2:5" x14ac:dyDescent="0.35">
      <c r="B2014" s="1678"/>
      <c r="C2014" s="1218">
        <v>0.625</v>
      </c>
      <c r="D2014" s="1224" t="s">
        <v>261</v>
      </c>
      <c r="E2014" s="1225" t="s">
        <v>758</v>
      </c>
    </row>
    <row r="2015" spans="2:5" x14ac:dyDescent="0.35">
      <c r="B2015" s="1678"/>
      <c r="C2015" s="1206">
        <v>0.75</v>
      </c>
      <c r="D2015" s="7" t="s">
        <v>261</v>
      </c>
      <c r="E2015" s="1226" t="s">
        <v>758</v>
      </c>
    </row>
    <row r="2016" spans="2:5" x14ac:dyDescent="0.35">
      <c r="B2016" s="1681" t="s">
        <v>774</v>
      </c>
      <c r="C2016" s="1213">
        <v>0.25</v>
      </c>
      <c r="D2016" s="1221" t="s">
        <v>261</v>
      </c>
      <c r="E2016" s="1221" t="s">
        <v>758</v>
      </c>
    </row>
    <row r="2017" spans="2:5" x14ac:dyDescent="0.35">
      <c r="B2017" s="1680"/>
      <c r="C2017" s="1203">
        <v>0.375</v>
      </c>
      <c r="D2017" s="1204" t="s">
        <v>261</v>
      </c>
      <c r="E2017" s="1204" t="s">
        <v>758</v>
      </c>
    </row>
    <row r="2018" spans="2:5" x14ac:dyDescent="0.35">
      <c r="B2018" s="1680"/>
      <c r="C2018" s="1203">
        <v>0.5</v>
      </c>
      <c r="D2018" s="1204" t="s">
        <v>261</v>
      </c>
      <c r="E2018" s="1205" t="s">
        <v>758</v>
      </c>
    </row>
    <row r="2019" spans="2:5" x14ac:dyDescent="0.35">
      <c r="B2019" s="1680"/>
      <c r="C2019" s="1203">
        <v>0.625</v>
      </c>
      <c r="D2019" s="1223" t="s">
        <v>261</v>
      </c>
      <c r="E2019" s="1204" t="s">
        <v>758</v>
      </c>
    </row>
    <row r="2020" spans="2:5" x14ac:dyDescent="0.35">
      <c r="B2020" s="1678"/>
      <c r="C2020" s="1219">
        <v>0.75</v>
      </c>
      <c r="D2020" s="7" t="s">
        <v>261</v>
      </c>
      <c r="E2020" s="1205" t="s">
        <v>615</v>
      </c>
    </row>
    <row r="2021" spans="2:5" x14ac:dyDescent="0.35">
      <c r="B2021" s="1665"/>
      <c r="C2021" s="1665"/>
      <c r="D2021" s="1665"/>
      <c r="E2021" s="1665"/>
    </row>
    <row r="2022" spans="2:5" x14ac:dyDescent="0.35">
      <c r="B2022" s="1665" t="s">
        <v>650</v>
      </c>
      <c r="C2022" s="1665"/>
      <c r="D2022" s="1665"/>
      <c r="E2022" s="1665"/>
    </row>
    <row r="2023" spans="2:5" x14ac:dyDescent="0.35">
      <c r="B2023" s="1672" t="s">
        <v>747</v>
      </c>
      <c r="C2023" s="1672"/>
      <c r="D2023" s="1672"/>
    </row>
    <row r="2024" spans="2:5" x14ac:dyDescent="0.35">
      <c r="B2024" s="1672" t="s">
        <v>560</v>
      </c>
      <c r="C2024" s="1672"/>
      <c r="D2024" s="1672"/>
      <c r="E2024" s="320"/>
    </row>
    <row r="2028" spans="2:5" ht="17" x14ac:dyDescent="0.5">
      <c r="B2028" s="1200" t="s">
        <v>546</v>
      </c>
      <c r="C2028" s="1200"/>
      <c r="D2028" s="1200"/>
      <c r="E2028" s="1200"/>
    </row>
    <row r="2029" spans="2:5" ht="15" thickBot="1" x14ac:dyDescent="0.4"/>
    <row r="2030" spans="2:5" ht="15" thickTop="1" x14ac:dyDescent="0.35">
      <c r="B2030" s="1666" t="s">
        <v>1</v>
      </c>
      <c r="C2030" s="1668" t="s">
        <v>547</v>
      </c>
      <c r="D2030" s="1668" t="s">
        <v>548</v>
      </c>
      <c r="E2030" s="1670" t="s">
        <v>549</v>
      </c>
    </row>
    <row r="2031" spans="2:5" ht="15" thickBot="1" x14ac:dyDescent="0.4">
      <c r="B2031" s="1667"/>
      <c r="C2031" s="1669"/>
      <c r="D2031" s="1669"/>
      <c r="E2031" s="1671"/>
    </row>
    <row r="2032" spans="2:5" ht="15" thickTop="1" x14ac:dyDescent="0.35">
      <c r="B2032" s="1662" t="s">
        <v>775</v>
      </c>
      <c r="C2032" s="1217">
        <v>0.25</v>
      </c>
      <c r="D2032" s="1202" t="s">
        <v>261</v>
      </c>
      <c r="E2032" s="1204" t="s">
        <v>758</v>
      </c>
    </row>
    <row r="2033" spans="2:5" x14ac:dyDescent="0.35">
      <c r="B2033" s="1663"/>
      <c r="C2033" s="1218">
        <v>0.375</v>
      </c>
      <c r="D2033" s="1204" t="s">
        <v>557</v>
      </c>
      <c r="E2033" s="1204" t="s">
        <v>673</v>
      </c>
    </row>
    <row r="2034" spans="2:5" x14ac:dyDescent="0.35">
      <c r="B2034" s="1663"/>
      <c r="C2034" s="1218">
        <v>0.5</v>
      </c>
      <c r="D2034" s="1204" t="s">
        <v>557</v>
      </c>
      <c r="E2034" s="1204" t="s">
        <v>729</v>
      </c>
    </row>
    <row r="2035" spans="2:5" x14ac:dyDescent="0.35">
      <c r="B2035" s="1663"/>
      <c r="C2035" s="1218">
        <v>0.625</v>
      </c>
      <c r="D2035" s="1204" t="s">
        <v>776</v>
      </c>
      <c r="E2035" s="1204" t="s">
        <v>760</v>
      </c>
    </row>
    <row r="2036" spans="2:5" x14ac:dyDescent="0.35">
      <c r="B2036" s="1664"/>
      <c r="C2036" s="1206">
        <v>0.75</v>
      </c>
      <c r="D2036" s="1210" t="s">
        <v>257</v>
      </c>
      <c r="E2036" s="7" t="s">
        <v>729</v>
      </c>
    </row>
    <row r="2037" spans="2:5" x14ac:dyDescent="0.35">
      <c r="B2037" s="1677" t="s">
        <v>777</v>
      </c>
      <c r="C2037" s="1213">
        <v>0.25</v>
      </c>
      <c r="D2037" s="1205" t="s">
        <v>261</v>
      </c>
      <c r="E2037" s="1221" t="s">
        <v>729</v>
      </c>
    </row>
    <row r="2038" spans="2:5" x14ac:dyDescent="0.35">
      <c r="B2038" s="1678"/>
      <c r="C2038" s="1218">
        <v>0.375</v>
      </c>
      <c r="D2038" s="1204" t="s">
        <v>261</v>
      </c>
      <c r="E2038" s="1204" t="s">
        <v>615</v>
      </c>
    </row>
    <row r="2039" spans="2:5" x14ac:dyDescent="0.35">
      <c r="B2039" s="1678"/>
      <c r="C2039" s="1218">
        <v>0.5</v>
      </c>
      <c r="D2039" s="1204" t="s">
        <v>261</v>
      </c>
      <c r="E2039" s="1204" t="s">
        <v>758</v>
      </c>
    </row>
    <row r="2040" spans="2:5" x14ac:dyDescent="0.35">
      <c r="B2040" s="1678"/>
      <c r="C2040" s="1218">
        <v>0.625</v>
      </c>
      <c r="D2040" s="76" t="s">
        <v>261</v>
      </c>
      <c r="E2040" s="1204" t="s">
        <v>758</v>
      </c>
    </row>
    <row r="2041" spans="2:5" x14ac:dyDescent="0.35">
      <c r="B2041" s="1678"/>
      <c r="C2041" s="1206">
        <v>0.75</v>
      </c>
      <c r="D2041" s="1210" t="s">
        <v>261</v>
      </c>
      <c r="E2041" s="7" t="s">
        <v>758</v>
      </c>
    </row>
    <row r="2042" spans="2:5" x14ac:dyDescent="0.35">
      <c r="B2042" s="1677" t="s">
        <v>778</v>
      </c>
      <c r="C2042" s="1213">
        <v>0.25</v>
      </c>
      <c r="D2042" s="1205" t="s">
        <v>261</v>
      </c>
      <c r="E2042" s="76" t="s">
        <v>615</v>
      </c>
    </row>
    <row r="2043" spans="2:5" x14ac:dyDescent="0.35">
      <c r="B2043" s="1678"/>
      <c r="C2043" s="1218">
        <v>0.375</v>
      </c>
      <c r="D2043" s="1204" t="s">
        <v>261</v>
      </c>
      <c r="E2043" s="1228" t="s">
        <v>758</v>
      </c>
    </row>
    <row r="2044" spans="2:5" x14ac:dyDescent="0.35">
      <c r="B2044" s="1678"/>
      <c r="C2044" s="1218">
        <v>0.5</v>
      </c>
      <c r="D2044" s="1204" t="s">
        <v>570</v>
      </c>
      <c r="E2044" s="1228" t="s">
        <v>729</v>
      </c>
    </row>
    <row r="2045" spans="2:5" x14ac:dyDescent="0.35">
      <c r="B2045" s="1678"/>
      <c r="C2045" s="1218">
        <v>0.625</v>
      </c>
      <c r="D2045" s="1205" t="s">
        <v>570</v>
      </c>
      <c r="E2045" s="1230" t="s">
        <v>729</v>
      </c>
    </row>
    <row r="2046" spans="2:5" x14ac:dyDescent="0.35">
      <c r="B2046" s="1678"/>
      <c r="C2046" s="1206">
        <v>0.75</v>
      </c>
      <c r="D2046" s="1210" t="s">
        <v>261</v>
      </c>
      <c r="E2046" s="7" t="s">
        <v>758</v>
      </c>
    </row>
    <row r="2047" spans="2:5" x14ac:dyDescent="0.35">
      <c r="B2047" s="1677" t="s">
        <v>779</v>
      </c>
      <c r="C2047" s="1213">
        <v>0.25</v>
      </c>
      <c r="D2047" s="1205" t="s">
        <v>261</v>
      </c>
      <c r="E2047" s="1204" t="s">
        <v>758</v>
      </c>
    </row>
    <row r="2048" spans="2:5" x14ac:dyDescent="0.35">
      <c r="B2048" s="1678"/>
      <c r="C2048" s="1218">
        <v>0.375</v>
      </c>
      <c r="D2048" s="1204" t="s">
        <v>261</v>
      </c>
      <c r="E2048" s="1204" t="s">
        <v>729</v>
      </c>
    </row>
    <row r="2049" spans="2:5" x14ac:dyDescent="0.35">
      <c r="B2049" s="1678"/>
      <c r="C2049" s="1218">
        <v>0.5</v>
      </c>
      <c r="D2049" s="1204" t="s">
        <v>261</v>
      </c>
      <c r="E2049" s="1204" t="s">
        <v>758</v>
      </c>
    </row>
    <row r="2050" spans="2:5" x14ac:dyDescent="0.35">
      <c r="B2050" s="1678"/>
      <c r="C2050" s="1218">
        <v>0.625</v>
      </c>
      <c r="D2050" s="1204" t="s">
        <v>257</v>
      </c>
      <c r="E2050" s="1204" t="s">
        <v>673</v>
      </c>
    </row>
    <row r="2051" spans="2:5" x14ac:dyDescent="0.35">
      <c r="B2051" s="1678"/>
      <c r="C2051" s="1206">
        <v>0.75</v>
      </c>
      <c r="D2051" s="1210" t="s">
        <v>262</v>
      </c>
      <c r="E2051" s="1204" t="s">
        <v>673</v>
      </c>
    </row>
    <row r="2052" spans="2:5" x14ac:dyDescent="0.35">
      <c r="B2052" s="1677" t="s">
        <v>780</v>
      </c>
      <c r="C2052" s="1231">
        <v>0.25</v>
      </c>
      <c r="D2052" s="1205" t="s">
        <v>261</v>
      </c>
      <c r="E2052" s="1221" t="s">
        <v>615</v>
      </c>
    </row>
    <row r="2053" spans="2:5" x14ac:dyDescent="0.35">
      <c r="B2053" s="1678"/>
      <c r="C2053" s="1218">
        <v>0.375</v>
      </c>
      <c r="D2053" s="1204" t="s">
        <v>261</v>
      </c>
      <c r="E2053" s="1204" t="s">
        <v>758</v>
      </c>
    </row>
    <row r="2054" spans="2:5" x14ac:dyDescent="0.35">
      <c r="B2054" s="1678"/>
      <c r="C2054" s="1218">
        <v>0.5</v>
      </c>
      <c r="D2054" s="1204" t="s">
        <v>262</v>
      </c>
      <c r="E2054" s="1204" t="s">
        <v>729</v>
      </c>
    </row>
    <row r="2055" spans="2:5" x14ac:dyDescent="0.35">
      <c r="B2055" s="1678"/>
      <c r="C2055" s="1218">
        <v>0.625</v>
      </c>
      <c r="D2055" s="1204" t="s">
        <v>570</v>
      </c>
      <c r="E2055" s="1204" t="s">
        <v>673</v>
      </c>
    </row>
    <row r="2056" spans="2:5" x14ac:dyDescent="0.35">
      <c r="B2056" s="1678"/>
      <c r="C2056" s="1206">
        <v>0.75</v>
      </c>
      <c r="D2056" s="1210" t="s">
        <v>564</v>
      </c>
      <c r="E2056" s="7" t="s">
        <v>729</v>
      </c>
    </row>
    <row r="2057" spans="2:5" x14ac:dyDescent="0.35">
      <c r="B2057" s="1677" t="s">
        <v>781</v>
      </c>
      <c r="C2057" s="1231">
        <v>0.25</v>
      </c>
      <c r="D2057" s="1205" t="s">
        <v>261</v>
      </c>
      <c r="E2057" s="1221" t="s">
        <v>615</v>
      </c>
    </row>
    <row r="2058" spans="2:5" x14ac:dyDescent="0.35">
      <c r="B2058" s="1678"/>
      <c r="C2058" s="1218">
        <v>0.375</v>
      </c>
      <c r="D2058" s="1204" t="s">
        <v>261</v>
      </c>
      <c r="E2058" s="1224" t="s">
        <v>615</v>
      </c>
    </row>
    <row r="2059" spans="2:5" x14ac:dyDescent="0.35">
      <c r="B2059" s="1678"/>
      <c r="C2059" s="1218">
        <v>0.5</v>
      </c>
      <c r="D2059" s="1214" t="s">
        <v>564</v>
      </c>
      <c r="E2059" s="1214" t="s">
        <v>729</v>
      </c>
    </row>
    <row r="2060" spans="2:5" x14ac:dyDescent="0.35">
      <c r="B2060" s="1678"/>
      <c r="C2060" s="1218">
        <v>0.625</v>
      </c>
      <c r="D2060" s="1224" t="s">
        <v>564</v>
      </c>
      <c r="E2060" s="1225" t="s">
        <v>729</v>
      </c>
    </row>
    <row r="2061" spans="2:5" x14ac:dyDescent="0.35">
      <c r="B2061" s="1678"/>
      <c r="C2061" s="1206">
        <v>0.75</v>
      </c>
      <c r="D2061" s="7" t="s">
        <v>564</v>
      </c>
      <c r="E2061" s="1226" t="s">
        <v>615</v>
      </c>
    </row>
    <row r="2062" spans="2:5" x14ac:dyDescent="0.35">
      <c r="B2062" s="1681" t="s">
        <v>782</v>
      </c>
      <c r="C2062" s="1213">
        <v>0.25</v>
      </c>
      <c r="D2062" s="1221" t="s">
        <v>261</v>
      </c>
      <c r="E2062" s="1221" t="s">
        <v>615</v>
      </c>
    </row>
    <row r="2063" spans="2:5" x14ac:dyDescent="0.35">
      <c r="B2063" s="1680"/>
      <c r="C2063" s="1203">
        <v>0.375</v>
      </c>
      <c r="D2063" s="1204" t="s">
        <v>261</v>
      </c>
      <c r="E2063" s="1204" t="s">
        <v>758</v>
      </c>
    </row>
    <row r="2064" spans="2:5" x14ac:dyDescent="0.35">
      <c r="B2064" s="1680"/>
      <c r="C2064" s="1203">
        <v>0.5</v>
      </c>
      <c r="D2064" s="1204" t="s">
        <v>261</v>
      </c>
      <c r="E2064" s="1205" t="s">
        <v>729</v>
      </c>
    </row>
    <row r="2065" spans="2:5" x14ac:dyDescent="0.35">
      <c r="B2065" s="1680"/>
      <c r="C2065" s="1203">
        <v>0.625</v>
      </c>
      <c r="D2065" s="1223" t="s">
        <v>557</v>
      </c>
      <c r="E2065" s="1204" t="s">
        <v>673</v>
      </c>
    </row>
    <row r="2066" spans="2:5" x14ac:dyDescent="0.35">
      <c r="B2066" s="1678"/>
      <c r="C2066" s="1219">
        <v>0.75</v>
      </c>
      <c r="D2066" s="7" t="s">
        <v>557</v>
      </c>
      <c r="E2066" s="1205" t="s">
        <v>729</v>
      </c>
    </row>
    <row r="2067" spans="2:5" x14ac:dyDescent="0.35">
      <c r="B2067" s="1665"/>
      <c r="C2067" s="1665"/>
      <c r="D2067" s="1665"/>
      <c r="E2067" s="1665"/>
    </row>
    <row r="2068" spans="2:5" x14ac:dyDescent="0.35">
      <c r="B2068" s="1665" t="s">
        <v>650</v>
      </c>
      <c r="C2068" s="1665"/>
      <c r="D2068" s="1665"/>
      <c r="E2068" s="1665"/>
    </row>
    <row r="2069" spans="2:5" x14ac:dyDescent="0.35">
      <c r="B2069" s="1672" t="s">
        <v>747</v>
      </c>
      <c r="C2069" s="1672"/>
      <c r="D2069" s="1672"/>
    </row>
    <row r="2070" spans="2:5" x14ac:dyDescent="0.35">
      <c r="B2070" s="1672" t="s">
        <v>560</v>
      </c>
      <c r="C2070" s="1672"/>
      <c r="D2070" s="1672"/>
      <c r="E2070" s="320"/>
    </row>
    <row r="2074" spans="2:5" ht="17" x14ac:dyDescent="0.5">
      <c r="B2074" s="1200" t="s">
        <v>546</v>
      </c>
      <c r="C2074" s="1200"/>
      <c r="D2074" s="1200"/>
      <c r="E2074" s="1200"/>
    </row>
    <row r="2075" spans="2:5" ht="15" thickBot="1" x14ac:dyDescent="0.4"/>
    <row r="2076" spans="2:5" ht="15" thickTop="1" x14ac:dyDescent="0.35">
      <c r="B2076" s="1666" t="s">
        <v>1</v>
      </c>
      <c r="C2076" s="1668" t="s">
        <v>547</v>
      </c>
      <c r="D2076" s="1668" t="s">
        <v>548</v>
      </c>
      <c r="E2076" s="1670" t="s">
        <v>549</v>
      </c>
    </row>
    <row r="2077" spans="2:5" ht="15" thickBot="1" x14ac:dyDescent="0.4">
      <c r="B2077" s="1667"/>
      <c r="C2077" s="1669"/>
      <c r="D2077" s="1669"/>
      <c r="E2077" s="1671"/>
    </row>
    <row r="2078" spans="2:5" ht="15" thickTop="1" x14ac:dyDescent="0.35">
      <c r="B2078" s="1662" t="s">
        <v>783</v>
      </c>
      <c r="C2078" s="1217">
        <v>0.25</v>
      </c>
      <c r="D2078" s="1202" t="s">
        <v>261</v>
      </c>
      <c r="E2078" s="1204" t="s">
        <v>615</v>
      </c>
    </row>
    <row r="2079" spans="2:5" x14ac:dyDescent="0.35">
      <c r="B2079" s="1663"/>
      <c r="C2079" s="1218">
        <v>0.375</v>
      </c>
      <c r="D2079" s="1204" t="s">
        <v>261</v>
      </c>
      <c r="E2079" s="1204" t="s">
        <v>729</v>
      </c>
    </row>
    <row r="2080" spans="2:5" x14ac:dyDescent="0.35">
      <c r="B2080" s="1663"/>
      <c r="C2080" s="1218">
        <v>0.5</v>
      </c>
      <c r="D2080" s="1204" t="s">
        <v>261</v>
      </c>
      <c r="E2080" s="1204" t="s">
        <v>615</v>
      </c>
    </row>
    <row r="2081" spans="2:5" x14ac:dyDescent="0.35">
      <c r="B2081" s="1663"/>
      <c r="C2081" s="1218">
        <v>0.625</v>
      </c>
      <c r="D2081" s="1204" t="s">
        <v>261</v>
      </c>
      <c r="E2081" s="1204" t="s">
        <v>615</v>
      </c>
    </row>
    <row r="2082" spans="2:5" x14ac:dyDescent="0.35">
      <c r="B2082" s="1664"/>
      <c r="C2082" s="1206">
        <v>0.75</v>
      </c>
      <c r="D2082" s="1210" t="s">
        <v>557</v>
      </c>
      <c r="E2082" s="7" t="s">
        <v>729</v>
      </c>
    </row>
    <row r="2083" spans="2:5" x14ac:dyDescent="0.35">
      <c r="B2083" s="1677">
        <v>42380</v>
      </c>
      <c r="C2083" s="1213">
        <v>0.25</v>
      </c>
      <c r="D2083" s="1205" t="s">
        <v>261</v>
      </c>
      <c r="E2083" s="1221" t="s">
        <v>758</v>
      </c>
    </row>
    <row r="2084" spans="2:5" x14ac:dyDescent="0.35">
      <c r="B2084" s="1678"/>
      <c r="C2084" s="1218">
        <v>0.375</v>
      </c>
      <c r="D2084" s="1204" t="s">
        <v>261</v>
      </c>
      <c r="E2084" s="1204" t="s">
        <v>758</v>
      </c>
    </row>
    <row r="2085" spans="2:5" x14ac:dyDescent="0.35">
      <c r="B2085" s="1678"/>
      <c r="C2085" s="1218">
        <v>0.5</v>
      </c>
      <c r="D2085" s="1204" t="s">
        <v>261</v>
      </c>
      <c r="E2085" s="1204" t="s">
        <v>615</v>
      </c>
    </row>
    <row r="2086" spans="2:5" x14ac:dyDescent="0.35">
      <c r="B2086" s="1678"/>
      <c r="C2086" s="1218">
        <v>0.625</v>
      </c>
      <c r="D2086" s="76" t="s">
        <v>262</v>
      </c>
      <c r="E2086" s="1204" t="s">
        <v>673</v>
      </c>
    </row>
    <row r="2087" spans="2:5" x14ac:dyDescent="0.35">
      <c r="B2087" s="1678"/>
      <c r="C2087" s="1206">
        <v>0.75</v>
      </c>
      <c r="D2087" s="1210" t="s">
        <v>261</v>
      </c>
      <c r="E2087" s="7" t="s">
        <v>758</v>
      </c>
    </row>
    <row r="2088" spans="2:5" x14ac:dyDescent="0.35">
      <c r="B2088" s="1677">
        <v>42411</v>
      </c>
      <c r="C2088" s="1213">
        <v>0.25</v>
      </c>
      <c r="D2088" s="1205" t="s">
        <v>261</v>
      </c>
      <c r="E2088" s="76" t="s">
        <v>729</v>
      </c>
    </row>
    <row r="2089" spans="2:5" x14ac:dyDescent="0.35">
      <c r="B2089" s="1678"/>
      <c r="C2089" s="1218">
        <v>0.375</v>
      </c>
      <c r="D2089" s="1204" t="s">
        <v>564</v>
      </c>
      <c r="E2089" s="1228" t="s">
        <v>729</v>
      </c>
    </row>
    <row r="2090" spans="2:5" x14ac:dyDescent="0.35">
      <c r="B2090" s="1678"/>
      <c r="C2090" s="1218">
        <v>0.5</v>
      </c>
      <c r="D2090" s="1204" t="s">
        <v>261</v>
      </c>
      <c r="E2090" s="1228" t="s">
        <v>673</v>
      </c>
    </row>
    <row r="2091" spans="2:5" x14ac:dyDescent="0.35">
      <c r="B2091" s="1678"/>
      <c r="C2091" s="1218">
        <v>0.625</v>
      </c>
      <c r="D2091" s="1205" t="s">
        <v>261</v>
      </c>
      <c r="E2091" s="1230" t="s">
        <v>729</v>
      </c>
    </row>
    <row r="2092" spans="2:5" x14ac:dyDescent="0.35">
      <c r="B2092" s="1678"/>
      <c r="C2092" s="1206">
        <v>0.75</v>
      </c>
      <c r="D2092" s="1210" t="s">
        <v>261</v>
      </c>
      <c r="E2092" s="7" t="s">
        <v>729</v>
      </c>
    </row>
    <row r="2093" spans="2:5" x14ac:dyDescent="0.35">
      <c r="B2093" s="1677">
        <v>42440</v>
      </c>
      <c r="C2093" s="1213">
        <v>0.25</v>
      </c>
      <c r="D2093" s="1205" t="s">
        <v>261</v>
      </c>
      <c r="E2093" s="1204" t="s">
        <v>615</v>
      </c>
    </row>
    <row r="2094" spans="2:5" x14ac:dyDescent="0.35">
      <c r="B2094" s="1678"/>
      <c r="C2094" s="1218">
        <v>0.375</v>
      </c>
      <c r="D2094" s="1204" t="s">
        <v>261</v>
      </c>
      <c r="E2094" s="1204" t="s">
        <v>615</v>
      </c>
    </row>
    <row r="2095" spans="2:5" x14ac:dyDescent="0.35">
      <c r="B2095" s="1678"/>
      <c r="C2095" s="1218">
        <v>0.5</v>
      </c>
      <c r="D2095" s="1204" t="s">
        <v>261</v>
      </c>
      <c r="E2095" s="1204" t="s">
        <v>615</v>
      </c>
    </row>
    <row r="2096" spans="2:5" x14ac:dyDescent="0.35">
      <c r="B2096" s="1678"/>
      <c r="C2096" s="1218">
        <v>0.625</v>
      </c>
      <c r="D2096" s="1204" t="s">
        <v>564</v>
      </c>
      <c r="E2096" s="1204" t="s">
        <v>673</v>
      </c>
    </row>
    <row r="2097" spans="2:5" x14ac:dyDescent="0.35">
      <c r="B2097" s="1678"/>
      <c r="C2097" s="1206">
        <v>0.75</v>
      </c>
      <c r="D2097" s="1210" t="s">
        <v>261</v>
      </c>
      <c r="E2097" s="1204" t="s">
        <v>615</v>
      </c>
    </row>
    <row r="2098" spans="2:5" x14ac:dyDescent="0.35">
      <c r="B2098" s="1677">
        <v>42471</v>
      </c>
      <c r="C2098" s="1231">
        <v>0.25</v>
      </c>
      <c r="D2098" s="1205" t="s">
        <v>261</v>
      </c>
      <c r="E2098" s="1221" t="s">
        <v>758</v>
      </c>
    </row>
    <row r="2099" spans="2:5" x14ac:dyDescent="0.35">
      <c r="B2099" s="1678"/>
      <c r="C2099" s="1218">
        <v>0.375</v>
      </c>
      <c r="D2099" s="1204" t="s">
        <v>261</v>
      </c>
      <c r="E2099" s="1204" t="s">
        <v>729</v>
      </c>
    </row>
    <row r="2100" spans="2:5" x14ac:dyDescent="0.35">
      <c r="B2100" s="1678"/>
      <c r="C2100" s="1218">
        <v>0.5</v>
      </c>
      <c r="D2100" s="1204" t="s">
        <v>261</v>
      </c>
      <c r="E2100" s="1204" t="s">
        <v>758</v>
      </c>
    </row>
    <row r="2101" spans="2:5" x14ac:dyDescent="0.35">
      <c r="B2101" s="1678"/>
      <c r="C2101" s="1218">
        <v>0.625</v>
      </c>
      <c r="D2101" s="1204" t="s">
        <v>564</v>
      </c>
      <c r="E2101" s="1204" t="s">
        <v>729</v>
      </c>
    </row>
    <row r="2102" spans="2:5" x14ac:dyDescent="0.35">
      <c r="B2102" s="1678"/>
      <c r="C2102" s="1206">
        <v>0.75</v>
      </c>
      <c r="D2102" s="1210" t="s">
        <v>261</v>
      </c>
      <c r="E2102" s="7" t="s">
        <v>615</v>
      </c>
    </row>
    <row r="2103" spans="2:5" x14ac:dyDescent="0.35">
      <c r="B2103" s="1677">
        <v>42501</v>
      </c>
      <c r="C2103" s="1231">
        <v>0.25</v>
      </c>
      <c r="D2103" s="1205" t="s">
        <v>261</v>
      </c>
      <c r="E2103" s="1221" t="s">
        <v>758</v>
      </c>
    </row>
    <row r="2104" spans="2:5" x14ac:dyDescent="0.35">
      <c r="B2104" s="1678"/>
      <c r="C2104" s="1218">
        <v>0.375</v>
      </c>
      <c r="D2104" s="1204" t="s">
        <v>261</v>
      </c>
      <c r="E2104" s="1224" t="s">
        <v>615</v>
      </c>
    </row>
    <row r="2105" spans="2:5" x14ac:dyDescent="0.35">
      <c r="B2105" s="1678"/>
      <c r="C2105" s="1218">
        <v>0.5</v>
      </c>
      <c r="D2105" s="1214" t="s">
        <v>261</v>
      </c>
      <c r="E2105" s="1214" t="s">
        <v>758</v>
      </c>
    </row>
    <row r="2106" spans="2:5" x14ac:dyDescent="0.35">
      <c r="B2106" s="1678"/>
      <c r="C2106" s="1218">
        <v>0.625</v>
      </c>
      <c r="D2106" s="1224" t="s">
        <v>261</v>
      </c>
      <c r="E2106" s="1225" t="s">
        <v>758</v>
      </c>
    </row>
    <row r="2107" spans="2:5" x14ac:dyDescent="0.35">
      <c r="B2107" s="1678"/>
      <c r="C2107" s="1206">
        <v>0.75</v>
      </c>
      <c r="D2107" s="7" t="s">
        <v>261</v>
      </c>
      <c r="E2107" s="1226" t="s">
        <v>758</v>
      </c>
    </row>
    <row r="2108" spans="2:5" x14ac:dyDescent="0.35">
      <c r="B2108" s="1681">
        <v>42532</v>
      </c>
      <c r="C2108" s="1213">
        <v>0.25</v>
      </c>
      <c r="D2108" s="1221" t="s">
        <v>261</v>
      </c>
      <c r="E2108" s="1221" t="s">
        <v>615</v>
      </c>
    </row>
    <row r="2109" spans="2:5" x14ac:dyDescent="0.35">
      <c r="B2109" s="1680"/>
      <c r="C2109" s="1203">
        <v>0.375</v>
      </c>
      <c r="D2109" s="1204" t="s">
        <v>564</v>
      </c>
      <c r="E2109" s="1204" t="s">
        <v>729</v>
      </c>
    </row>
    <row r="2110" spans="2:5" x14ac:dyDescent="0.35">
      <c r="B2110" s="1680"/>
      <c r="C2110" s="1203">
        <v>0.5</v>
      </c>
      <c r="D2110" s="1204" t="s">
        <v>261</v>
      </c>
      <c r="E2110" s="1205" t="s">
        <v>615</v>
      </c>
    </row>
    <row r="2111" spans="2:5" x14ac:dyDescent="0.35">
      <c r="B2111" s="1680"/>
      <c r="C2111" s="1203">
        <v>0.625</v>
      </c>
      <c r="D2111" s="1223" t="s">
        <v>564</v>
      </c>
      <c r="E2111" s="1204" t="s">
        <v>758</v>
      </c>
    </row>
    <row r="2112" spans="2:5" x14ac:dyDescent="0.35">
      <c r="B2112" s="1678"/>
      <c r="C2112" s="1219">
        <v>0.75</v>
      </c>
      <c r="D2112" s="7" t="s">
        <v>261</v>
      </c>
      <c r="E2112" s="1205" t="s">
        <v>615</v>
      </c>
    </row>
    <row r="2113" spans="2:5" x14ac:dyDescent="0.35">
      <c r="B2113" s="1665"/>
      <c r="C2113" s="1665"/>
      <c r="D2113" s="1665"/>
      <c r="E2113" s="1665"/>
    </row>
    <row r="2114" spans="2:5" x14ac:dyDescent="0.35">
      <c r="B2114" s="1665" t="s">
        <v>650</v>
      </c>
      <c r="C2114" s="1665"/>
      <c r="D2114" s="1665"/>
      <c r="E2114" s="1665"/>
    </row>
    <row r="2115" spans="2:5" x14ac:dyDescent="0.35">
      <c r="B2115" s="1672" t="s">
        <v>747</v>
      </c>
      <c r="C2115" s="1672"/>
      <c r="D2115" s="1672"/>
    </row>
    <row r="2116" spans="2:5" x14ac:dyDescent="0.35">
      <c r="B2116" s="1672" t="s">
        <v>560</v>
      </c>
      <c r="C2116" s="1672"/>
      <c r="D2116" s="1672"/>
      <c r="E2116" s="320"/>
    </row>
    <row r="2120" spans="2:5" ht="17" x14ac:dyDescent="0.5">
      <c r="B2120" s="1200" t="s">
        <v>546</v>
      </c>
      <c r="C2120" s="1200"/>
      <c r="D2120" s="1200"/>
      <c r="E2120" s="1200"/>
    </row>
    <row r="2121" spans="2:5" ht="15" thickBot="1" x14ac:dyDescent="0.4"/>
    <row r="2122" spans="2:5" ht="15" thickTop="1" x14ac:dyDescent="0.35">
      <c r="B2122" s="1666" t="s">
        <v>1</v>
      </c>
      <c r="C2122" s="1668" t="s">
        <v>547</v>
      </c>
      <c r="D2122" s="1668" t="s">
        <v>548</v>
      </c>
      <c r="E2122" s="1670" t="s">
        <v>549</v>
      </c>
    </row>
    <row r="2123" spans="2:5" ht="15" thickBot="1" x14ac:dyDescent="0.4">
      <c r="B2123" s="1667"/>
      <c r="C2123" s="1669"/>
      <c r="D2123" s="1669"/>
      <c r="E2123" s="1671"/>
    </row>
    <row r="2124" spans="2:5" ht="15" thickTop="1" x14ac:dyDescent="0.35">
      <c r="B2124" s="1662">
        <v>42562</v>
      </c>
      <c r="C2124" s="1217">
        <v>0.25</v>
      </c>
      <c r="D2124" s="1202" t="s">
        <v>261</v>
      </c>
      <c r="E2124" s="1204" t="s">
        <v>615</v>
      </c>
    </row>
    <row r="2125" spans="2:5" x14ac:dyDescent="0.35">
      <c r="B2125" s="1663"/>
      <c r="C2125" s="1218">
        <v>0.375</v>
      </c>
      <c r="D2125" s="1204" t="s">
        <v>261</v>
      </c>
      <c r="E2125" s="1204" t="s">
        <v>615</v>
      </c>
    </row>
    <row r="2126" spans="2:5" x14ac:dyDescent="0.35">
      <c r="B2126" s="1663"/>
      <c r="C2126" s="1218">
        <v>0.5</v>
      </c>
      <c r="D2126" s="1204" t="s">
        <v>258</v>
      </c>
      <c r="E2126" s="1204" t="s">
        <v>758</v>
      </c>
    </row>
    <row r="2127" spans="2:5" x14ac:dyDescent="0.35">
      <c r="B2127" s="1663"/>
      <c r="C2127" s="1218">
        <v>0.625</v>
      </c>
      <c r="D2127" s="1204" t="s">
        <v>261</v>
      </c>
      <c r="E2127" s="1204" t="s">
        <v>729</v>
      </c>
    </row>
    <row r="2128" spans="2:5" x14ac:dyDescent="0.35">
      <c r="B2128" s="1664"/>
      <c r="C2128" s="1206">
        <v>0.75</v>
      </c>
      <c r="D2128" s="1210" t="s">
        <v>262</v>
      </c>
      <c r="E2128" s="7" t="s">
        <v>673</v>
      </c>
    </row>
    <row r="2129" spans="2:5" x14ac:dyDescent="0.35">
      <c r="B2129" s="1677">
        <v>42593</v>
      </c>
      <c r="C2129" s="1213">
        <v>0.25</v>
      </c>
      <c r="D2129" s="1205" t="s">
        <v>261</v>
      </c>
      <c r="E2129" s="1221" t="s">
        <v>615</v>
      </c>
    </row>
    <row r="2130" spans="2:5" x14ac:dyDescent="0.35">
      <c r="B2130" s="1678"/>
      <c r="C2130" s="1218">
        <v>0.375</v>
      </c>
      <c r="D2130" s="1204" t="s">
        <v>261</v>
      </c>
      <c r="E2130" s="1204" t="s">
        <v>615</v>
      </c>
    </row>
    <row r="2131" spans="2:5" x14ac:dyDescent="0.35">
      <c r="B2131" s="1678"/>
      <c r="C2131" s="1218">
        <v>0.5</v>
      </c>
      <c r="D2131" s="1204" t="s">
        <v>258</v>
      </c>
      <c r="E2131" s="1204" t="s">
        <v>673</v>
      </c>
    </row>
    <row r="2132" spans="2:5" x14ac:dyDescent="0.35">
      <c r="B2132" s="1678"/>
      <c r="C2132" s="1218">
        <v>0.625</v>
      </c>
      <c r="D2132" s="76" t="s">
        <v>261</v>
      </c>
      <c r="E2132" s="1204" t="s">
        <v>673</v>
      </c>
    </row>
    <row r="2133" spans="2:5" x14ac:dyDescent="0.35">
      <c r="B2133" s="1678"/>
      <c r="C2133" s="1206">
        <v>0.75</v>
      </c>
      <c r="D2133" s="1210" t="s">
        <v>564</v>
      </c>
      <c r="E2133" s="7" t="s">
        <v>673</v>
      </c>
    </row>
    <row r="2134" spans="2:5" x14ac:dyDescent="0.35">
      <c r="B2134" s="1677">
        <v>42624</v>
      </c>
      <c r="C2134" s="1213">
        <v>0.25</v>
      </c>
      <c r="D2134" s="1205" t="s">
        <v>261</v>
      </c>
      <c r="E2134" s="76" t="s">
        <v>758</v>
      </c>
    </row>
    <row r="2135" spans="2:5" x14ac:dyDescent="0.35">
      <c r="B2135" s="1678"/>
      <c r="C2135" s="1218">
        <v>0.375</v>
      </c>
      <c r="D2135" s="1204" t="s">
        <v>261</v>
      </c>
      <c r="E2135" s="1228" t="s">
        <v>758</v>
      </c>
    </row>
    <row r="2136" spans="2:5" x14ac:dyDescent="0.35">
      <c r="B2136" s="1678"/>
      <c r="C2136" s="1218">
        <v>0.5</v>
      </c>
      <c r="D2136" s="1204" t="s">
        <v>564</v>
      </c>
      <c r="E2136" s="1228" t="s">
        <v>729</v>
      </c>
    </row>
    <row r="2137" spans="2:5" x14ac:dyDescent="0.35">
      <c r="B2137" s="1678"/>
      <c r="C2137" s="1218">
        <v>0.625</v>
      </c>
      <c r="D2137" s="1205" t="s">
        <v>564</v>
      </c>
      <c r="E2137" s="1230" t="s">
        <v>729</v>
      </c>
    </row>
    <row r="2138" spans="2:5" x14ac:dyDescent="0.35">
      <c r="B2138" s="1678"/>
      <c r="C2138" s="1206">
        <v>0.75</v>
      </c>
      <c r="D2138" s="1210" t="s">
        <v>564</v>
      </c>
      <c r="E2138" s="7" t="s">
        <v>615</v>
      </c>
    </row>
    <row r="2139" spans="2:5" x14ac:dyDescent="0.35">
      <c r="B2139" s="1677">
        <v>42654</v>
      </c>
      <c r="C2139" s="1213">
        <v>0.25</v>
      </c>
      <c r="D2139" s="1205" t="s">
        <v>261</v>
      </c>
      <c r="E2139" s="1204" t="s">
        <v>758</v>
      </c>
    </row>
    <row r="2140" spans="2:5" x14ac:dyDescent="0.35">
      <c r="B2140" s="1678"/>
      <c r="C2140" s="1218">
        <v>0.375</v>
      </c>
      <c r="D2140" s="1204" t="s">
        <v>261</v>
      </c>
      <c r="E2140" s="1204" t="s">
        <v>758</v>
      </c>
    </row>
    <row r="2141" spans="2:5" x14ac:dyDescent="0.35">
      <c r="B2141" s="1678"/>
      <c r="C2141" s="1218">
        <v>0.5</v>
      </c>
      <c r="D2141" s="1204" t="s">
        <v>261</v>
      </c>
      <c r="E2141" s="1204" t="s">
        <v>758</v>
      </c>
    </row>
    <row r="2142" spans="2:5" x14ac:dyDescent="0.35">
      <c r="B2142" s="1678"/>
      <c r="C2142" s="1218">
        <v>0.625</v>
      </c>
      <c r="D2142" s="1204" t="s">
        <v>564</v>
      </c>
      <c r="E2142" s="1204" t="s">
        <v>758</v>
      </c>
    </row>
    <row r="2143" spans="2:5" x14ac:dyDescent="0.35">
      <c r="B2143" s="1678"/>
      <c r="C2143" s="1206">
        <v>0.75</v>
      </c>
      <c r="D2143" s="1210" t="s">
        <v>261</v>
      </c>
      <c r="E2143" s="1204" t="s">
        <v>758</v>
      </c>
    </row>
    <row r="2144" spans="2:5" x14ac:dyDescent="0.35">
      <c r="B2144" s="1677">
        <v>42685</v>
      </c>
      <c r="C2144" s="1231">
        <v>0.25</v>
      </c>
      <c r="D2144" s="1205" t="s">
        <v>261</v>
      </c>
      <c r="E2144" s="1221" t="s">
        <v>615</v>
      </c>
    </row>
    <row r="2145" spans="2:5" x14ac:dyDescent="0.35">
      <c r="B2145" s="1678"/>
      <c r="C2145" s="1218">
        <v>0.375</v>
      </c>
      <c r="D2145" s="1204" t="s">
        <v>261</v>
      </c>
      <c r="E2145" s="1204" t="s">
        <v>615</v>
      </c>
    </row>
    <row r="2146" spans="2:5" x14ac:dyDescent="0.35">
      <c r="B2146" s="1678"/>
      <c r="C2146" s="1218">
        <v>0.5</v>
      </c>
      <c r="D2146" s="1204" t="s">
        <v>564</v>
      </c>
      <c r="E2146" s="1204" t="s">
        <v>758</v>
      </c>
    </row>
    <row r="2147" spans="2:5" x14ac:dyDescent="0.35">
      <c r="B2147" s="1678"/>
      <c r="C2147" s="1218">
        <v>0.625</v>
      </c>
      <c r="D2147" s="1204" t="s">
        <v>260</v>
      </c>
      <c r="E2147" s="1204" t="s">
        <v>729</v>
      </c>
    </row>
    <row r="2148" spans="2:5" x14ac:dyDescent="0.35">
      <c r="B2148" s="1678"/>
      <c r="C2148" s="1206">
        <v>0.75</v>
      </c>
      <c r="D2148" s="1210" t="s">
        <v>261</v>
      </c>
      <c r="E2148" s="7" t="s">
        <v>615</v>
      </c>
    </row>
    <row r="2149" spans="2:5" x14ac:dyDescent="0.35">
      <c r="B2149" s="1677">
        <v>42715</v>
      </c>
      <c r="C2149" s="1231">
        <v>0.25</v>
      </c>
      <c r="D2149" s="1205" t="s">
        <v>261</v>
      </c>
      <c r="E2149" s="1221" t="s">
        <v>615</v>
      </c>
    </row>
    <row r="2150" spans="2:5" x14ac:dyDescent="0.35">
      <c r="B2150" s="1678"/>
      <c r="C2150" s="1218">
        <v>0.375</v>
      </c>
      <c r="D2150" s="1204" t="s">
        <v>261</v>
      </c>
      <c r="E2150" s="1224" t="s">
        <v>758</v>
      </c>
    </row>
    <row r="2151" spans="2:5" x14ac:dyDescent="0.35">
      <c r="B2151" s="1678"/>
      <c r="C2151" s="1218">
        <v>0.5</v>
      </c>
      <c r="D2151" s="1214" t="s">
        <v>261</v>
      </c>
      <c r="E2151" s="1214" t="s">
        <v>758</v>
      </c>
    </row>
    <row r="2152" spans="2:5" x14ac:dyDescent="0.35">
      <c r="B2152" s="1678"/>
      <c r="C2152" s="1218">
        <v>0.625</v>
      </c>
      <c r="D2152" s="1224" t="s">
        <v>261</v>
      </c>
      <c r="E2152" s="1225" t="s">
        <v>729</v>
      </c>
    </row>
    <row r="2153" spans="2:5" x14ac:dyDescent="0.35">
      <c r="B2153" s="1678"/>
      <c r="C2153" s="1206">
        <v>0.75</v>
      </c>
      <c r="D2153" s="7" t="s">
        <v>261</v>
      </c>
      <c r="E2153" s="1226" t="s">
        <v>615</v>
      </c>
    </row>
    <row r="2154" spans="2:5" x14ac:dyDescent="0.35">
      <c r="B2154" s="1681" t="s">
        <v>784</v>
      </c>
      <c r="C2154" s="1213">
        <v>0.25</v>
      </c>
      <c r="D2154" s="1221" t="s">
        <v>261</v>
      </c>
      <c r="E2154" s="1221" t="s">
        <v>615</v>
      </c>
    </row>
    <row r="2155" spans="2:5" x14ac:dyDescent="0.35">
      <c r="B2155" s="1680"/>
      <c r="C2155" s="1203">
        <v>0.375</v>
      </c>
      <c r="D2155" s="1204" t="s">
        <v>557</v>
      </c>
      <c r="E2155" s="1204" t="s">
        <v>758</v>
      </c>
    </row>
    <row r="2156" spans="2:5" x14ac:dyDescent="0.35">
      <c r="B2156" s="1680"/>
      <c r="C2156" s="1203">
        <v>0.5</v>
      </c>
      <c r="D2156" s="1204" t="s">
        <v>564</v>
      </c>
      <c r="E2156" s="1205" t="s">
        <v>673</v>
      </c>
    </row>
    <row r="2157" spans="2:5" x14ac:dyDescent="0.35">
      <c r="B2157" s="1680"/>
      <c r="C2157" s="1203">
        <v>0.625</v>
      </c>
      <c r="D2157" s="1223" t="s">
        <v>564</v>
      </c>
      <c r="E2157" s="1204" t="s">
        <v>758</v>
      </c>
    </row>
    <row r="2158" spans="2:5" x14ac:dyDescent="0.35">
      <c r="B2158" s="1678"/>
      <c r="C2158" s="1219">
        <v>0.75</v>
      </c>
      <c r="D2158" s="7" t="s">
        <v>261</v>
      </c>
      <c r="E2158" s="1205" t="s">
        <v>615</v>
      </c>
    </row>
    <row r="2159" spans="2:5" x14ac:dyDescent="0.35">
      <c r="B2159" s="1665"/>
      <c r="C2159" s="1665"/>
      <c r="D2159" s="1665"/>
      <c r="E2159" s="1665"/>
    </row>
    <row r="2160" spans="2:5" x14ac:dyDescent="0.35">
      <c r="B2160" s="1665" t="s">
        <v>650</v>
      </c>
      <c r="C2160" s="1665"/>
      <c r="D2160" s="1665"/>
      <c r="E2160" s="1665"/>
    </row>
    <row r="2161" spans="2:5" x14ac:dyDescent="0.35">
      <c r="B2161" s="1672" t="s">
        <v>747</v>
      </c>
      <c r="C2161" s="1672"/>
      <c r="D2161" s="1672"/>
    </row>
    <row r="2162" spans="2:5" x14ac:dyDescent="0.35">
      <c r="B2162" s="1672" t="s">
        <v>560</v>
      </c>
      <c r="C2162" s="1672"/>
      <c r="D2162" s="1672"/>
      <c r="E2162" s="320"/>
    </row>
    <row r="2166" spans="2:5" ht="17" x14ac:dyDescent="0.5">
      <c r="B2166" s="1200" t="s">
        <v>546</v>
      </c>
      <c r="C2166" s="1200"/>
      <c r="D2166" s="1200"/>
      <c r="E2166" s="1200"/>
    </row>
    <row r="2167" spans="2:5" ht="15" thickBot="1" x14ac:dyDescent="0.4"/>
    <row r="2168" spans="2:5" ht="15" thickTop="1" x14ac:dyDescent="0.35">
      <c r="B2168" s="1666" t="s">
        <v>1</v>
      </c>
      <c r="C2168" s="1668" t="s">
        <v>547</v>
      </c>
      <c r="D2168" s="1668" t="s">
        <v>548</v>
      </c>
      <c r="E2168" s="1670" t="s">
        <v>549</v>
      </c>
    </row>
    <row r="2169" spans="2:5" ht="15" thickBot="1" x14ac:dyDescent="0.4">
      <c r="B2169" s="1667"/>
      <c r="C2169" s="1669"/>
      <c r="D2169" s="1669"/>
      <c r="E2169" s="1671"/>
    </row>
    <row r="2170" spans="2:5" ht="15" thickTop="1" x14ac:dyDescent="0.35">
      <c r="B2170" s="1662" t="s">
        <v>785</v>
      </c>
      <c r="C2170" s="1217">
        <v>0.25</v>
      </c>
      <c r="D2170" s="1202" t="s">
        <v>261</v>
      </c>
      <c r="E2170" s="1204" t="s">
        <v>758</v>
      </c>
    </row>
    <row r="2171" spans="2:5" x14ac:dyDescent="0.35">
      <c r="B2171" s="1663"/>
      <c r="C2171" s="1218">
        <v>0.375</v>
      </c>
      <c r="D2171" s="1204" t="s">
        <v>261</v>
      </c>
      <c r="E2171" s="1204" t="s">
        <v>758</v>
      </c>
    </row>
    <row r="2172" spans="2:5" x14ac:dyDescent="0.35">
      <c r="B2172" s="1663"/>
      <c r="C2172" s="1218">
        <v>0.5</v>
      </c>
      <c r="D2172" s="1204" t="s">
        <v>557</v>
      </c>
      <c r="E2172" s="1204" t="s">
        <v>673</v>
      </c>
    </row>
    <row r="2173" spans="2:5" x14ac:dyDescent="0.35">
      <c r="B2173" s="1663"/>
      <c r="C2173" s="1218">
        <v>0.625</v>
      </c>
      <c r="D2173" s="1204" t="s">
        <v>260</v>
      </c>
      <c r="E2173" s="1204" t="s">
        <v>729</v>
      </c>
    </row>
    <row r="2174" spans="2:5" x14ac:dyDescent="0.35">
      <c r="B2174" s="1664"/>
      <c r="C2174" s="1206">
        <v>0.75</v>
      </c>
      <c r="D2174" s="1210" t="s">
        <v>564</v>
      </c>
      <c r="E2174" s="7" t="s">
        <v>615</v>
      </c>
    </row>
    <row r="2175" spans="2:5" x14ac:dyDescent="0.35">
      <c r="B2175" s="1677" t="s">
        <v>786</v>
      </c>
      <c r="C2175" s="1213">
        <v>0.25</v>
      </c>
      <c r="D2175" s="1205" t="s">
        <v>261</v>
      </c>
      <c r="E2175" s="1221" t="s">
        <v>615</v>
      </c>
    </row>
    <row r="2176" spans="2:5" x14ac:dyDescent="0.35">
      <c r="B2176" s="1678"/>
      <c r="C2176" s="1218">
        <v>0.375</v>
      </c>
      <c r="D2176" s="1204" t="s">
        <v>261</v>
      </c>
      <c r="E2176" s="1204" t="s">
        <v>758</v>
      </c>
    </row>
    <row r="2177" spans="2:5" x14ac:dyDescent="0.35">
      <c r="B2177" s="1678"/>
      <c r="C2177" s="1218">
        <v>0.5</v>
      </c>
      <c r="D2177" s="1204" t="s">
        <v>261</v>
      </c>
      <c r="E2177" s="1204" t="s">
        <v>758</v>
      </c>
    </row>
    <row r="2178" spans="2:5" x14ac:dyDescent="0.35">
      <c r="B2178" s="1678"/>
      <c r="C2178" s="1218">
        <v>0.625</v>
      </c>
      <c r="D2178" s="76" t="s">
        <v>564</v>
      </c>
      <c r="E2178" s="1204" t="s">
        <v>758</v>
      </c>
    </row>
    <row r="2179" spans="2:5" x14ac:dyDescent="0.35">
      <c r="B2179" s="1678"/>
      <c r="C2179" s="1206">
        <v>0.75</v>
      </c>
      <c r="D2179" s="1210" t="s">
        <v>261</v>
      </c>
      <c r="E2179" s="7" t="s">
        <v>615</v>
      </c>
    </row>
    <row r="2180" spans="2:5" x14ac:dyDescent="0.35">
      <c r="B2180" s="1677" t="s">
        <v>787</v>
      </c>
      <c r="C2180" s="1213">
        <v>0.25</v>
      </c>
      <c r="D2180" s="1205" t="s">
        <v>261</v>
      </c>
      <c r="E2180" s="76" t="s">
        <v>615</v>
      </c>
    </row>
    <row r="2181" spans="2:5" x14ac:dyDescent="0.35">
      <c r="B2181" s="1678"/>
      <c r="C2181" s="1218">
        <v>0.375</v>
      </c>
      <c r="D2181" s="1204" t="s">
        <v>261</v>
      </c>
      <c r="E2181" s="1228" t="s">
        <v>758</v>
      </c>
    </row>
    <row r="2182" spans="2:5" x14ac:dyDescent="0.35">
      <c r="B2182" s="1678"/>
      <c r="C2182" s="1218">
        <v>0.5</v>
      </c>
      <c r="D2182" s="1204" t="s">
        <v>261</v>
      </c>
      <c r="E2182" s="1228" t="s">
        <v>729</v>
      </c>
    </row>
    <row r="2183" spans="2:5" x14ac:dyDescent="0.35">
      <c r="B2183" s="1678"/>
      <c r="C2183" s="1218">
        <v>0.625</v>
      </c>
      <c r="D2183" s="1205" t="s">
        <v>261</v>
      </c>
      <c r="E2183" s="1230" t="s">
        <v>729</v>
      </c>
    </row>
    <row r="2184" spans="2:5" x14ac:dyDescent="0.35">
      <c r="B2184" s="1678"/>
      <c r="C2184" s="1206">
        <v>0.75</v>
      </c>
      <c r="D2184" s="1210" t="s">
        <v>261</v>
      </c>
      <c r="E2184" s="7" t="s">
        <v>615</v>
      </c>
    </row>
    <row r="2185" spans="2:5" x14ac:dyDescent="0.35">
      <c r="B2185" s="1677" t="s">
        <v>788</v>
      </c>
      <c r="C2185" s="1213">
        <v>0.25</v>
      </c>
      <c r="D2185" s="1205" t="s">
        <v>261</v>
      </c>
      <c r="E2185" s="1204" t="s">
        <v>758</v>
      </c>
    </row>
    <row r="2186" spans="2:5" x14ac:dyDescent="0.35">
      <c r="B2186" s="1678"/>
      <c r="C2186" s="1218">
        <v>0.375</v>
      </c>
      <c r="D2186" s="1204" t="s">
        <v>258</v>
      </c>
      <c r="E2186" s="1204" t="s">
        <v>758</v>
      </c>
    </row>
    <row r="2187" spans="2:5" x14ac:dyDescent="0.35">
      <c r="B2187" s="1678"/>
      <c r="C2187" s="1218">
        <v>0.5</v>
      </c>
      <c r="D2187" s="1204" t="s">
        <v>261</v>
      </c>
      <c r="E2187" s="1204" t="s">
        <v>758</v>
      </c>
    </row>
    <row r="2188" spans="2:5" x14ac:dyDescent="0.35">
      <c r="B2188" s="1678"/>
      <c r="C2188" s="1218">
        <v>0.625</v>
      </c>
      <c r="D2188" s="1204" t="s">
        <v>261</v>
      </c>
      <c r="E2188" s="1204" t="s">
        <v>758</v>
      </c>
    </row>
    <row r="2189" spans="2:5" x14ac:dyDescent="0.35">
      <c r="B2189" s="1678"/>
      <c r="C2189" s="1206">
        <v>0.75</v>
      </c>
      <c r="D2189" s="1210" t="s">
        <v>261</v>
      </c>
      <c r="E2189" s="1204" t="s">
        <v>615</v>
      </c>
    </row>
    <row r="2190" spans="2:5" x14ac:dyDescent="0.35">
      <c r="B2190" s="1677" t="s">
        <v>789</v>
      </c>
      <c r="C2190" s="1231">
        <v>0.25</v>
      </c>
      <c r="D2190" s="1205" t="s">
        <v>261</v>
      </c>
      <c r="E2190" s="1221" t="s">
        <v>758</v>
      </c>
    </row>
    <row r="2191" spans="2:5" x14ac:dyDescent="0.35">
      <c r="B2191" s="1678"/>
      <c r="C2191" s="1218">
        <v>0.375</v>
      </c>
      <c r="D2191" s="1204" t="s">
        <v>261</v>
      </c>
      <c r="E2191" s="1204" t="s">
        <v>615</v>
      </c>
    </row>
    <row r="2192" spans="2:5" x14ac:dyDescent="0.35">
      <c r="B2192" s="1678"/>
      <c r="C2192" s="1218">
        <v>0.5</v>
      </c>
      <c r="D2192" s="1204" t="s">
        <v>258</v>
      </c>
      <c r="E2192" s="1204" t="s">
        <v>758</v>
      </c>
    </row>
    <row r="2193" spans="2:5" x14ac:dyDescent="0.35">
      <c r="B2193" s="1678"/>
      <c r="C2193" s="1218">
        <v>0.625</v>
      </c>
      <c r="D2193" s="1204" t="s">
        <v>257</v>
      </c>
      <c r="E2193" s="1204" t="s">
        <v>758</v>
      </c>
    </row>
    <row r="2194" spans="2:5" x14ac:dyDescent="0.35">
      <c r="B2194" s="1678"/>
      <c r="C2194" s="1206">
        <v>0.75</v>
      </c>
      <c r="D2194" s="1210" t="s">
        <v>260</v>
      </c>
      <c r="E2194" s="7" t="s">
        <v>673</v>
      </c>
    </row>
    <row r="2195" spans="2:5" x14ac:dyDescent="0.35">
      <c r="B2195" s="1677" t="s">
        <v>790</v>
      </c>
      <c r="C2195" s="1231">
        <v>0.25</v>
      </c>
      <c r="D2195" s="1205" t="s">
        <v>261</v>
      </c>
      <c r="E2195" s="1221" t="s">
        <v>729</v>
      </c>
    </row>
    <row r="2196" spans="2:5" x14ac:dyDescent="0.35">
      <c r="B2196" s="1678"/>
      <c r="C2196" s="1218">
        <v>0.375</v>
      </c>
      <c r="D2196" s="1204" t="s">
        <v>261</v>
      </c>
      <c r="E2196" s="1224" t="s">
        <v>729</v>
      </c>
    </row>
    <row r="2197" spans="2:5" x14ac:dyDescent="0.35">
      <c r="B2197" s="1678"/>
      <c r="C2197" s="1218">
        <v>0.5</v>
      </c>
      <c r="D2197" s="1214" t="s">
        <v>261</v>
      </c>
      <c r="E2197" s="1214" t="s">
        <v>758</v>
      </c>
    </row>
    <row r="2198" spans="2:5" x14ac:dyDescent="0.35">
      <c r="B2198" s="1678"/>
      <c r="C2198" s="1218">
        <v>0.625</v>
      </c>
      <c r="D2198" s="1224" t="s">
        <v>261</v>
      </c>
      <c r="E2198" s="1225" t="s">
        <v>615</v>
      </c>
    </row>
    <row r="2199" spans="2:5" x14ac:dyDescent="0.35">
      <c r="B2199" s="1678"/>
      <c r="C2199" s="1206">
        <v>0.75</v>
      </c>
      <c r="D2199" s="7" t="s">
        <v>261</v>
      </c>
      <c r="E2199" s="1226" t="s">
        <v>615</v>
      </c>
    </row>
    <row r="2200" spans="2:5" x14ac:dyDescent="0.35">
      <c r="B2200" s="1681" t="s">
        <v>791</v>
      </c>
      <c r="C2200" s="1213">
        <v>0.25</v>
      </c>
      <c r="D2200" s="1221" t="s">
        <v>261</v>
      </c>
      <c r="E2200" s="1221" t="s">
        <v>615</v>
      </c>
    </row>
    <row r="2201" spans="2:5" x14ac:dyDescent="0.35">
      <c r="B2201" s="1680"/>
      <c r="C2201" s="1203">
        <v>0.375</v>
      </c>
      <c r="D2201" s="1204" t="s">
        <v>261</v>
      </c>
      <c r="E2201" s="1204" t="s">
        <v>729</v>
      </c>
    </row>
    <row r="2202" spans="2:5" x14ac:dyDescent="0.35">
      <c r="B2202" s="1680"/>
      <c r="C2202" s="1203">
        <v>0.5</v>
      </c>
      <c r="D2202" s="1204" t="s">
        <v>260</v>
      </c>
      <c r="E2202" s="1205" t="s">
        <v>729</v>
      </c>
    </row>
    <row r="2203" spans="2:5" x14ac:dyDescent="0.35">
      <c r="B2203" s="1680"/>
      <c r="C2203" s="1203">
        <v>0.625</v>
      </c>
      <c r="D2203" s="1223" t="s">
        <v>564</v>
      </c>
      <c r="E2203" s="1204" t="s">
        <v>729</v>
      </c>
    </row>
    <row r="2204" spans="2:5" x14ac:dyDescent="0.35">
      <c r="B2204" s="1678"/>
      <c r="C2204" s="1219">
        <v>0.75</v>
      </c>
      <c r="D2204" s="7" t="s">
        <v>261</v>
      </c>
      <c r="E2204" s="1205" t="s">
        <v>615</v>
      </c>
    </row>
    <row r="2205" spans="2:5" x14ac:dyDescent="0.35">
      <c r="B2205" s="1672" t="s">
        <v>792</v>
      </c>
      <c r="C2205" s="1672"/>
      <c r="D2205" s="1672"/>
      <c r="E2205" s="1672"/>
    </row>
    <row r="2206" spans="2:5" x14ac:dyDescent="0.35">
      <c r="B2206" s="1672" t="s">
        <v>793</v>
      </c>
      <c r="C2206" s="1672"/>
      <c r="D2206" s="1672"/>
    </row>
    <row r="2207" spans="2:5" x14ac:dyDescent="0.35">
      <c r="B2207" s="1672" t="s">
        <v>794</v>
      </c>
      <c r="C2207" s="1672"/>
      <c r="D2207" s="1672"/>
      <c r="E2207" s="320"/>
    </row>
    <row r="2212" spans="2:5" ht="17" x14ac:dyDescent="0.5">
      <c r="B2212" s="1200" t="s">
        <v>546</v>
      </c>
      <c r="C2212" s="1200"/>
      <c r="D2212" s="1200"/>
      <c r="E2212" s="1200"/>
    </row>
    <row r="2213" spans="2:5" ht="15" thickBot="1" x14ac:dyDescent="0.4"/>
    <row r="2214" spans="2:5" ht="15" thickTop="1" x14ac:dyDescent="0.35">
      <c r="B2214" s="1666" t="s">
        <v>1</v>
      </c>
      <c r="C2214" s="1668" t="s">
        <v>547</v>
      </c>
      <c r="D2214" s="1668" t="s">
        <v>548</v>
      </c>
      <c r="E2214" s="1670" t="s">
        <v>549</v>
      </c>
    </row>
    <row r="2215" spans="2:5" ht="15" thickBot="1" x14ac:dyDescent="0.4">
      <c r="B2215" s="1667"/>
      <c r="C2215" s="1669"/>
      <c r="D2215" s="1669"/>
      <c r="E2215" s="1671"/>
    </row>
    <row r="2216" spans="2:5" ht="15" thickTop="1" x14ac:dyDescent="0.35">
      <c r="B2216" s="1662" t="s">
        <v>795</v>
      </c>
      <c r="C2216" s="1217">
        <v>0.25</v>
      </c>
      <c r="D2216" s="1202" t="s">
        <v>261</v>
      </c>
      <c r="E2216" s="1204" t="s">
        <v>615</v>
      </c>
    </row>
    <row r="2217" spans="2:5" x14ac:dyDescent="0.35">
      <c r="B2217" s="1663"/>
      <c r="C2217" s="1218">
        <v>0.375</v>
      </c>
      <c r="D2217" s="1204" t="s">
        <v>557</v>
      </c>
      <c r="E2217" s="1204" t="s">
        <v>758</v>
      </c>
    </row>
    <row r="2218" spans="2:5" x14ac:dyDescent="0.35">
      <c r="B2218" s="1663"/>
      <c r="C2218" s="1218">
        <v>0.5</v>
      </c>
      <c r="D2218" s="1204" t="s">
        <v>260</v>
      </c>
      <c r="E2218" s="1204" t="s">
        <v>729</v>
      </c>
    </row>
    <row r="2219" spans="2:5" x14ac:dyDescent="0.35">
      <c r="B2219" s="1663"/>
      <c r="C2219" s="1218">
        <v>0.625</v>
      </c>
      <c r="D2219" s="1204" t="s">
        <v>258</v>
      </c>
      <c r="E2219" s="1204" t="s">
        <v>729</v>
      </c>
    </row>
    <row r="2220" spans="2:5" x14ac:dyDescent="0.35">
      <c r="B2220" s="1664"/>
      <c r="C2220" s="1206">
        <v>0.75</v>
      </c>
      <c r="D2220" s="1210" t="s">
        <v>261</v>
      </c>
      <c r="E2220" s="7" t="s">
        <v>615</v>
      </c>
    </row>
    <row r="2221" spans="2:5" x14ac:dyDescent="0.35">
      <c r="B2221" s="1677" t="s">
        <v>796</v>
      </c>
      <c r="C2221" s="1213">
        <v>0.25</v>
      </c>
      <c r="D2221" s="1205" t="s">
        <v>261</v>
      </c>
      <c r="E2221" s="1221" t="s">
        <v>615</v>
      </c>
    </row>
    <row r="2222" spans="2:5" x14ac:dyDescent="0.35">
      <c r="B2222" s="1678"/>
      <c r="C2222" s="1218">
        <v>0.375</v>
      </c>
      <c r="D2222" s="1204" t="s">
        <v>260</v>
      </c>
      <c r="E2222" s="1204" t="s">
        <v>729</v>
      </c>
    </row>
    <row r="2223" spans="2:5" x14ac:dyDescent="0.35">
      <c r="B2223" s="1678"/>
      <c r="C2223" s="1218">
        <v>0.5</v>
      </c>
      <c r="D2223" s="1204" t="s">
        <v>260</v>
      </c>
      <c r="E2223" s="1204" t="s">
        <v>729</v>
      </c>
    </row>
    <row r="2224" spans="2:5" x14ac:dyDescent="0.35">
      <c r="B2224" s="1678"/>
      <c r="C2224" s="1218">
        <v>0.625</v>
      </c>
      <c r="D2224" s="76" t="s">
        <v>564</v>
      </c>
      <c r="E2224" s="1204" t="s">
        <v>615</v>
      </c>
    </row>
    <row r="2225" spans="2:5" x14ac:dyDescent="0.35">
      <c r="B2225" s="1678"/>
      <c r="C2225" s="1206">
        <v>0.75</v>
      </c>
      <c r="D2225" s="1210" t="s">
        <v>261</v>
      </c>
      <c r="E2225" s="7" t="s">
        <v>615</v>
      </c>
    </row>
    <row r="2226" spans="2:5" x14ac:dyDescent="0.35">
      <c r="B2226" s="1677" t="s">
        <v>797</v>
      </c>
      <c r="C2226" s="1213">
        <v>0.25</v>
      </c>
      <c r="D2226" s="1205" t="s">
        <v>261</v>
      </c>
      <c r="E2226" s="76" t="s">
        <v>615</v>
      </c>
    </row>
    <row r="2227" spans="2:5" x14ac:dyDescent="0.35">
      <c r="B2227" s="1678"/>
      <c r="C2227" s="1218">
        <v>0.375</v>
      </c>
      <c r="D2227" s="1204" t="s">
        <v>261</v>
      </c>
      <c r="E2227" s="1228" t="s">
        <v>729</v>
      </c>
    </row>
    <row r="2228" spans="2:5" x14ac:dyDescent="0.35">
      <c r="B2228" s="1678"/>
      <c r="C2228" s="1218">
        <v>0.5</v>
      </c>
      <c r="D2228" s="1204" t="s">
        <v>261</v>
      </c>
      <c r="E2228" s="1228" t="s">
        <v>729</v>
      </c>
    </row>
    <row r="2229" spans="2:5" x14ac:dyDescent="0.35">
      <c r="B2229" s="1678"/>
      <c r="C2229" s="1218">
        <v>0.625</v>
      </c>
      <c r="D2229" s="1205" t="s">
        <v>260</v>
      </c>
      <c r="E2229" s="1230" t="s">
        <v>729</v>
      </c>
    </row>
    <row r="2230" spans="2:5" x14ac:dyDescent="0.35">
      <c r="B2230" s="1678"/>
      <c r="C2230" s="1206">
        <v>0.75</v>
      </c>
      <c r="D2230" s="1210" t="s">
        <v>261</v>
      </c>
      <c r="E2230" s="7" t="s">
        <v>615</v>
      </c>
    </row>
    <row r="2231" spans="2:5" x14ac:dyDescent="0.35">
      <c r="B2231" s="1677" t="s">
        <v>798</v>
      </c>
      <c r="C2231" s="1213">
        <v>0.25</v>
      </c>
      <c r="D2231" s="1205" t="s">
        <v>261</v>
      </c>
      <c r="E2231" s="1204" t="s">
        <v>615</v>
      </c>
    </row>
    <row r="2232" spans="2:5" x14ac:dyDescent="0.35">
      <c r="B2232" s="1678"/>
      <c r="C2232" s="1218">
        <v>0.375</v>
      </c>
      <c r="D2232" s="1204" t="s">
        <v>261</v>
      </c>
      <c r="E2232" s="1204" t="s">
        <v>758</v>
      </c>
    </row>
    <row r="2233" spans="2:5" x14ac:dyDescent="0.35">
      <c r="B2233" s="1678"/>
      <c r="C2233" s="1218">
        <v>0.5</v>
      </c>
      <c r="D2233" s="1204" t="s">
        <v>570</v>
      </c>
      <c r="E2233" s="1204" t="s">
        <v>673</v>
      </c>
    </row>
    <row r="2234" spans="2:5" x14ac:dyDescent="0.35">
      <c r="B2234" s="1678"/>
      <c r="C2234" s="1218">
        <v>0.625</v>
      </c>
      <c r="D2234" s="1204" t="s">
        <v>261</v>
      </c>
      <c r="E2234" s="1204" t="s">
        <v>673</v>
      </c>
    </row>
    <row r="2235" spans="2:5" x14ac:dyDescent="0.35">
      <c r="B2235" s="1678"/>
      <c r="C2235" s="1206">
        <v>0.75</v>
      </c>
      <c r="D2235" s="1210" t="s">
        <v>261</v>
      </c>
      <c r="E2235" s="1204" t="s">
        <v>615</v>
      </c>
    </row>
    <row r="2236" spans="2:5" x14ac:dyDescent="0.35">
      <c r="B2236" s="1677" t="s">
        <v>799</v>
      </c>
      <c r="C2236" s="1231">
        <v>0.25</v>
      </c>
      <c r="D2236" s="1205" t="s">
        <v>557</v>
      </c>
      <c r="E2236" s="1221" t="s">
        <v>673</v>
      </c>
    </row>
    <row r="2237" spans="2:5" x14ac:dyDescent="0.35">
      <c r="B2237" s="1678"/>
      <c r="C2237" s="1218">
        <v>0.375</v>
      </c>
      <c r="D2237" s="1204" t="s">
        <v>261</v>
      </c>
      <c r="E2237" s="1204" t="s">
        <v>729</v>
      </c>
    </row>
    <row r="2238" spans="2:5" x14ac:dyDescent="0.35">
      <c r="B2238" s="1678"/>
      <c r="C2238" s="1218">
        <v>0.5</v>
      </c>
      <c r="D2238" s="1204" t="s">
        <v>261</v>
      </c>
      <c r="E2238" s="1204" t="s">
        <v>615</v>
      </c>
    </row>
    <row r="2239" spans="2:5" x14ac:dyDescent="0.35">
      <c r="B2239" s="1678"/>
      <c r="C2239" s="1218">
        <v>0.625</v>
      </c>
      <c r="D2239" s="1204" t="s">
        <v>261</v>
      </c>
      <c r="E2239" s="1204" t="s">
        <v>615</v>
      </c>
    </row>
    <row r="2240" spans="2:5" x14ac:dyDescent="0.35">
      <c r="B2240" s="1678"/>
      <c r="C2240" s="1206">
        <v>0.75</v>
      </c>
      <c r="D2240" s="1210" t="s">
        <v>261</v>
      </c>
      <c r="E2240" s="7" t="s">
        <v>615</v>
      </c>
    </row>
    <row r="2241" spans="2:5" x14ac:dyDescent="0.35">
      <c r="B2241" s="1677" t="s">
        <v>800</v>
      </c>
      <c r="C2241" s="1231">
        <v>0.25</v>
      </c>
      <c r="D2241" s="1205" t="s">
        <v>261</v>
      </c>
      <c r="E2241" s="1221" t="s">
        <v>615</v>
      </c>
    </row>
    <row r="2242" spans="2:5" x14ac:dyDescent="0.35">
      <c r="B2242" s="1678"/>
      <c r="C2242" s="1218">
        <v>0.375</v>
      </c>
      <c r="D2242" s="1204" t="s">
        <v>261</v>
      </c>
      <c r="E2242" s="1224" t="s">
        <v>758</v>
      </c>
    </row>
    <row r="2243" spans="2:5" x14ac:dyDescent="0.35">
      <c r="B2243" s="1678"/>
      <c r="C2243" s="1218">
        <v>0.5</v>
      </c>
      <c r="D2243" s="1214" t="s">
        <v>261</v>
      </c>
      <c r="E2243" s="1214" t="s">
        <v>729</v>
      </c>
    </row>
    <row r="2244" spans="2:5" x14ac:dyDescent="0.35">
      <c r="B2244" s="1678"/>
      <c r="C2244" s="1218">
        <v>0.625</v>
      </c>
      <c r="D2244" s="1224" t="s">
        <v>261</v>
      </c>
      <c r="E2244" s="1225" t="s">
        <v>729</v>
      </c>
    </row>
    <row r="2245" spans="2:5" x14ac:dyDescent="0.35">
      <c r="B2245" s="1678"/>
      <c r="C2245" s="1206">
        <v>0.75</v>
      </c>
      <c r="D2245" s="7" t="s">
        <v>261</v>
      </c>
      <c r="E2245" s="1226" t="s">
        <v>729</v>
      </c>
    </row>
    <row r="2246" spans="2:5" x14ac:dyDescent="0.35">
      <c r="B2246" s="1681" t="s">
        <v>801</v>
      </c>
      <c r="C2246" s="1213">
        <v>0.25</v>
      </c>
      <c r="D2246" s="1221" t="s">
        <v>557</v>
      </c>
      <c r="E2246" s="1221" t="s">
        <v>615</v>
      </c>
    </row>
    <row r="2247" spans="2:5" x14ac:dyDescent="0.35">
      <c r="B2247" s="1680"/>
      <c r="C2247" s="1203">
        <v>0.375</v>
      </c>
      <c r="D2247" s="1204" t="s">
        <v>261</v>
      </c>
      <c r="E2247" s="1204" t="s">
        <v>758</v>
      </c>
    </row>
    <row r="2248" spans="2:5" x14ac:dyDescent="0.35">
      <c r="B2248" s="1680"/>
      <c r="C2248" s="1203">
        <v>0.5</v>
      </c>
      <c r="D2248" s="1204" t="s">
        <v>261</v>
      </c>
      <c r="E2248" s="1205" t="s">
        <v>758</v>
      </c>
    </row>
    <row r="2249" spans="2:5" x14ac:dyDescent="0.35">
      <c r="B2249" s="1680"/>
      <c r="C2249" s="1203">
        <v>0.625</v>
      </c>
      <c r="D2249" s="1223" t="s">
        <v>261</v>
      </c>
      <c r="E2249" s="1204" t="s">
        <v>758</v>
      </c>
    </row>
    <row r="2250" spans="2:5" x14ac:dyDescent="0.35">
      <c r="B2250" s="1678"/>
      <c r="C2250" s="1219">
        <v>0.75</v>
      </c>
      <c r="D2250" s="7" t="s">
        <v>261</v>
      </c>
      <c r="E2250" s="1205" t="s">
        <v>758</v>
      </c>
    </row>
    <row r="2251" spans="2:5" x14ac:dyDescent="0.35">
      <c r="B2251" s="1672" t="s">
        <v>792</v>
      </c>
      <c r="C2251" s="1672"/>
      <c r="D2251" s="1672"/>
      <c r="E2251" s="1672"/>
    </row>
    <row r="2252" spans="2:5" x14ac:dyDescent="0.35">
      <c r="B2252" s="1672" t="s">
        <v>793</v>
      </c>
      <c r="C2252" s="1672"/>
      <c r="D2252" s="1672"/>
    </row>
    <row r="2253" spans="2:5" x14ac:dyDescent="0.35">
      <c r="B2253" s="1672" t="s">
        <v>794</v>
      </c>
      <c r="C2253" s="1672"/>
      <c r="D2253" s="1672"/>
      <c r="E2253" s="320"/>
    </row>
    <row r="2258" spans="2:5" ht="17" x14ac:dyDescent="0.5">
      <c r="B2258" s="1200" t="s">
        <v>546</v>
      </c>
      <c r="C2258" s="1200"/>
      <c r="D2258" s="1200"/>
      <c r="E2258" s="1200"/>
    </row>
    <row r="2259" spans="2:5" ht="15" thickBot="1" x14ac:dyDescent="0.4"/>
    <row r="2260" spans="2:5" ht="15" thickTop="1" x14ac:dyDescent="0.35">
      <c r="B2260" s="1666" t="s">
        <v>1</v>
      </c>
      <c r="C2260" s="1668" t="s">
        <v>547</v>
      </c>
      <c r="D2260" s="1668" t="s">
        <v>548</v>
      </c>
      <c r="E2260" s="1670" t="s">
        <v>549</v>
      </c>
    </row>
    <row r="2261" spans="2:5" ht="15" thickBot="1" x14ac:dyDescent="0.4">
      <c r="B2261" s="1667"/>
      <c r="C2261" s="1669"/>
      <c r="D2261" s="1669"/>
      <c r="E2261" s="1671"/>
    </row>
    <row r="2262" spans="2:5" ht="15" thickTop="1" x14ac:dyDescent="0.35">
      <c r="B2262" s="1662" t="s">
        <v>802</v>
      </c>
      <c r="C2262" s="1217">
        <v>0.25</v>
      </c>
      <c r="D2262" s="1202" t="s">
        <v>261</v>
      </c>
      <c r="E2262" s="1204" t="s">
        <v>615</v>
      </c>
    </row>
    <row r="2263" spans="2:5" x14ac:dyDescent="0.35">
      <c r="B2263" s="1663"/>
      <c r="C2263" s="1218">
        <v>0.375</v>
      </c>
      <c r="D2263" s="1204" t="s">
        <v>261</v>
      </c>
      <c r="E2263" s="1204" t="s">
        <v>758</v>
      </c>
    </row>
    <row r="2264" spans="2:5" x14ac:dyDescent="0.35">
      <c r="B2264" s="1663"/>
      <c r="C2264" s="1218">
        <v>0.5</v>
      </c>
      <c r="D2264" s="1204" t="s">
        <v>261</v>
      </c>
      <c r="E2264" s="1204" t="s">
        <v>729</v>
      </c>
    </row>
    <row r="2265" spans="2:5" x14ac:dyDescent="0.35">
      <c r="B2265" s="1663"/>
      <c r="C2265" s="1218">
        <v>0.625</v>
      </c>
      <c r="D2265" s="1204" t="s">
        <v>261</v>
      </c>
      <c r="E2265" s="1204" t="s">
        <v>615</v>
      </c>
    </row>
    <row r="2266" spans="2:5" x14ac:dyDescent="0.35">
      <c r="B2266" s="1664"/>
      <c r="C2266" s="1206">
        <v>0.75</v>
      </c>
      <c r="D2266" s="1210" t="s">
        <v>261</v>
      </c>
      <c r="E2266" s="7" t="s">
        <v>673</v>
      </c>
    </row>
    <row r="2267" spans="2:5" x14ac:dyDescent="0.35">
      <c r="B2267" s="1677" t="s">
        <v>803</v>
      </c>
      <c r="C2267" s="1213">
        <v>0.25</v>
      </c>
      <c r="D2267" s="1205" t="s">
        <v>261</v>
      </c>
      <c r="E2267" s="1221" t="s">
        <v>615</v>
      </c>
    </row>
    <row r="2268" spans="2:5" x14ac:dyDescent="0.35">
      <c r="B2268" s="1678"/>
      <c r="C2268" s="1218">
        <v>0.375</v>
      </c>
      <c r="D2268" s="1204" t="s">
        <v>261</v>
      </c>
      <c r="E2268" s="1204" t="s">
        <v>758</v>
      </c>
    </row>
    <row r="2269" spans="2:5" x14ac:dyDescent="0.35">
      <c r="B2269" s="1678"/>
      <c r="C2269" s="1218">
        <v>0.5</v>
      </c>
      <c r="D2269" s="1204" t="s">
        <v>261</v>
      </c>
      <c r="E2269" s="1204" t="s">
        <v>729</v>
      </c>
    </row>
    <row r="2270" spans="2:5" x14ac:dyDescent="0.35">
      <c r="B2270" s="1678"/>
      <c r="C2270" s="1218">
        <v>0.625</v>
      </c>
      <c r="D2270" s="76" t="s">
        <v>260</v>
      </c>
      <c r="E2270" s="1204" t="s">
        <v>729</v>
      </c>
    </row>
    <row r="2271" spans="2:5" x14ac:dyDescent="0.35">
      <c r="B2271" s="1678"/>
      <c r="C2271" s="1206">
        <v>0.75</v>
      </c>
      <c r="D2271" s="1210" t="s">
        <v>261</v>
      </c>
      <c r="E2271" s="7" t="s">
        <v>615</v>
      </c>
    </row>
    <row r="2272" spans="2:5" x14ac:dyDescent="0.35">
      <c r="B2272" s="1677" t="s">
        <v>804</v>
      </c>
      <c r="C2272" s="1213">
        <v>0.25</v>
      </c>
      <c r="D2272" s="1205" t="s">
        <v>261</v>
      </c>
      <c r="E2272" s="76" t="s">
        <v>758</v>
      </c>
    </row>
    <row r="2273" spans="2:5" x14ac:dyDescent="0.35">
      <c r="B2273" s="1678"/>
      <c r="C2273" s="1218">
        <v>0.375</v>
      </c>
      <c r="D2273" s="1204" t="s">
        <v>261</v>
      </c>
      <c r="E2273" s="1228" t="s">
        <v>758</v>
      </c>
    </row>
    <row r="2274" spans="2:5" x14ac:dyDescent="0.35">
      <c r="B2274" s="1678"/>
      <c r="C2274" s="1218">
        <v>0.5</v>
      </c>
      <c r="D2274" s="1204" t="s">
        <v>261</v>
      </c>
      <c r="E2274" s="1228" t="s">
        <v>729</v>
      </c>
    </row>
    <row r="2275" spans="2:5" x14ac:dyDescent="0.35">
      <c r="B2275" s="1678"/>
      <c r="C2275" s="1218">
        <v>0.625</v>
      </c>
      <c r="D2275" s="1205" t="s">
        <v>257</v>
      </c>
      <c r="E2275" s="1230" t="s">
        <v>758</v>
      </c>
    </row>
    <row r="2276" spans="2:5" x14ac:dyDescent="0.35">
      <c r="B2276" s="1678"/>
      <c r="C2276" s="1206">
        <v>0.75</v>
      </c>
      <c r="D2276" s="1210" t="s">
        <v>261</v>
      </c>
      <c r="E2276" s="7" t="s">
        <v>758</v>
      </c>
    </row>
    <row r="2277" spans="2:5" x14ac:dyDescent="0.35">
      <c r="B2277" s="1677">
        <v>42381</v>
      </c>
      <c r="C2277" s="1213">
        <v>0.25</v>
      </c>
      <c r="D2277" s="1205" t="s">
        <v>261</v>
      </c>
      <c r="E2277" s="1204" t="s">
        <v>615</v>
      </c>
    </row>
    <row r="2278" spans="2:5" x14ac:dyDescent="0.35">
      <c r="B2278" s="1678"/>
      <c r="C2278" s="1218">
        <v>0.375</v>
      </c>
      <c r="D2278" s="1204" t="s">
        <v>261</v>
      </c>
      <c r="E2278" s="1204" t="s">
        <v>729</v>
      </c>
    </row>
    <row r="2279" spans="2:5" x14ac:dyDescent="0.35">
      <c r="B2279" s="1678"/>
      <c r="C2279" s="1218">
        <v>0.5</v>
      </c>
      <c r="D2279" s="1204" t="s">
        <v>261</v>
      </c>
      <c r="E2279" s="1204" t="s">
        <v>758</v>
      </c>
    </row>
    <row r="2280" spans="2:5" x14ac:dyDescent="0.35">
      <c r="B2280" s="1678"/>
      <c r="C2280" s="1218">
        <v>0.625</v>
      </c>
      <c r="D2280" s="1204" t="s">
        <v>257</v>
      </c>
      <c r="E2280" s="1204" t="s">
        <v>758</v>
      </c>
    </row>
    <row r="2281" spans="2:5" x14ac:dyDescent="0.35">
      <c r="B2281" s="1678"/>
      <c r="C2281" s="1206">
        <v>0.75</v>
      </c>
      <c r="D2281" s="1210" t="s">
        <v>261</v>
      </c>
      <c r="E2281" s="1204" t="s">
        <v>758</v>
      </c>
    </row>
    <row r="2282" spans="2:5" x14ac:dyDescent="0.35">
      <c r="B2282" s="1677">
        <v>42412</v>
      </c>
      <c r="C2282" s="1231">
        <v>0.25</v>
      </c>
      <c r="D2282" s="1205" t="s">
        <v>557</v>
      </c>
      <c r="E2282" s="1221" t="s">
        <v>657</v>
      </c>
    </row>
    <row r="2283" spans="2:5" x14ac:dyDescent="0.35">
      <c r="B2283" s="1678"/>
      <c r="C2283" s="1218">
        <v>0.375</v>
      </c>
      <c r="D2283" s="1204" t="s">
        <v>261</v>
      </c>
      <c r="E2283" s="1204" t="s">
        <v>729</v>
      </c>
    </row>
    <row r="2284" spans="2:5" x14ac:dyDescent="0.35">
      <c r="B2284" s="1678"/>
      <c r="C2284" s="1218">
        <v>0.5</v>
      </c>
      <c r="D2284" s="1204" t="s">
        <v>261</v>
      </c>
      <c r="E2284" s="1204" t="s">
        <v>729</v>
      </c>
    </row>
    <row r="2285" spans="2:5" x14ac:dyDescent="0.35">
      <c r="B2285" s="1678"/>
      <c r="C2285" s="1218">
        <v>0.625</v>
      </c>
      <c r="D2285" s="1204" t="s">
        <v>261</v>
      </c>
      <c r="E2285" s="1204" t="s">
        <v>758</v>
      </c>
    </row>
    <row r="2286" spans="2:5" x14ac:dyDescent="0.35">
      <c r="B2286" s="1678"/>
      <c r="C2286" s="1206">
        <v>0.75</v>
      </c>
      <c r="D2286" s="1210" t="s">
        <v>261</v>
      </c>
      <c r="E2286" s="7" t="s">
        <v>615</v>
      </c>
    </row>
    <row r="2287" spans="2:5" x14ac:dyDescent="0.35">
      <c r="B2287" s="1677">
        <v>42441</v>
      </c>
      <c r="C2287" s="1231">
        <v>0.25</v>
      </c>
      <c r="D2287" s="1205" t="s">
        <v>261</v>
      </c>
      <c r="E2287" s="1221" t="s">
        <v>729</v>
      </c>
    </row>
    <row r="2288" spans="2:5" x14ac:dyDescent="0.35">
      <c r="B2288" s="1678"/>
      <c r="C2288" s="1218">
        <v>0.375</v>
      </c>
      <c r="D2288" s="1204" t="s">
        <v>261</v>
      </c>
      <c r="E2288" s="1224" t="s">
        <v>615</v>
      </c>
    </row>
    <row r="2289" spans="2:5" x14ac:dyDescent="0.35">
      <c r="B2289" s="1678"/>
      <c r="C2289" s="1218">
        <v>0.5</v>
      </c>
      <c r="D2289" s="1214" t="s">
        <v>261</v>
      </c>
      <c r="E2289" s="1214" t="s">
        <v>615</v>
      </c>
    </row>
    <row r="2290" spans="2:5" x14ac:dyDescent="0.35">
      <c r="B2290" s="1678"/>
      <c r="C2290" s="1218">
        <v>0.625</v>
      </c>
      <c r="D2290" s="1224" t="s">
        <v>564</v>
      </c>
      <c r="E2290" s="1225" t="s">
        <v>673</v>
      </c>
    </row>
    <row r="2291" spans="2:5" x14ac:dyDescent="0.35">
      <c r="B2291" s="1678"/>
      <c r="C2291" s="1206">
        <v>0.75</v>
      </c>
      <c r="D2291" s="7" t="s">
        <v>261</v>
      </c>
      <c r="E2291" s="1226" t="s">
        <v>615</v>
      </c>
    </row>
    <row r="2292" spans="2:5" x14ac:dyDescent="0.35">
      <c r="B2292" s="1681">
        <v>42472</v>
      </c>
      <c r="C2292" s="1213">
        <v>0.25</v>
      </c>
      <c r="D2292" s="1221" t="s">
        <v>261</v>
      </c>
      <c r="E2292" s="1221" t="s">
        <v>615</v>
      </c>
    </row>
    <row r="2293" spans="2:5" x14ac:dyDescent="0.35">
      <c r="B2293" s="1680"/>
      <c r="C2293" s="1203">
        <v>0.375</v>
      </c>
      <c r="D2293" s="1204" t="s">
        <v>261</v>
      </c>
      <c r="E2293" s="1204" t="s">
        <v>615</v>
      </c>
    </row>
    <row r="2294" spans="2:5" x14ac:dyDescent="0.35">
      <c r="B2294" s="1680"/>
      <c r="C2294" s="1203">
        <v>0.5</v>
      </c>
      <c r="D2294" s="1204" t="s">
        <v>261</v>
      </c>
      <c r="E2294" s="1205" t="s">
        <v>615</v>
      </c>
    </row>
    <row r="2295" spans="2:5" x14ac:dyDescent="0.35">
      <c r="B2295" s="1680"/>
      <c r="C2295" s="1203">
        <v>0.625</v>
      </c>
      <c r="D2295" s="1223" t="s">
        <v>261</v>
      </c>
      <c r="E2295" s="1204" t="s">
        <v>673</v>
      </c>
    </row>
    <row r="2296" spans="2:5" x14ac:dyDescent="0.35">
      <c r="B2296" s="1678"/>
      <c r="C2296" s="1219">
        <v>0.75</v>
      </c>
      <c r="D2296" s="7" t="s">
        <v>261</v>
      </c>
      <c r="E2296" s="1205" t="s">
        <v>729</v>
      </c>
    </row>
    <row r="2297" spans="2:5" x14ac:dyDescent="0.35">
      <c r="B2297" s="1672" t="s">
        <v>792</v>
      </c>
      <c r="C2297" s="1672"/>
      <c r="D2297" s="1672"/>
      <c r="E2297" s="1672"/>
    </row>
    <row r="2298" spans="2:5" x14ac:dyDescent="0.35">
      <c r="B2298" s="1672" t="s">
        <v>793</v>
      </c>
      <c r="C2298" s="1672"/>
      <c r="D2298" s="1672"/>
    </row>
    <row r="2299" spans="2:5" x14ac:dyDescent="0.35">
      <c r="B2299" s="1672" t="s">
        <v>794</v>
      </c>
      <c r="C2299" s="1672"/>
      <c r="D2299" s="1672"/>
      <c r="E2299" s="320"/>
    </row>
    <row r="2304" spans="2:5" ht="17" x14ac:dyDescent="0.5">
      <c r="B2304" s="1200" t="s">
        <v>546</v>
      </c>
      <c r="C2304" s="1200"/>
      <c r="D2304" s="1200"/>
      <c r="E2304" s="1200"/>
    </row>
    <row r="2305" spans="2:5" ht="15" thickBot="1" x14ac:dyDescent="0.4"/>
    <row r="2306" spans="2:5" ht="15" thickTop="1" x14ac:dyDescent="0.35">
      <c r="B2306" s="1666" t="s">
        <v>1</v>
      </c>
      <c r="C2306" s="1668" t="s">
        <v>547</v>
      </c>
      <c r="D2306" s="1668" t="s">
        <v>548</v>
      </c>
      <c r="E2306" s="1670" t="s">
        <v>549</v>
      </c>
    </row>
    <row r="2307" spans="2:5" ht="15" thickBot="1" x14ac:dyDescent="0.4">
      <c r="B2307" s="1667"/>
      <c r="C2307" s="1669"/>
      <c r="D2307" s="1669"/>
      <c r="E2307" s="1671"/>
    </row>
    <row r="2308" spans="2:5" ht="15" thickTop="1" x14ac:dyDescent="0.35">
      <c r="B2308" s="1662">
        <v>42502</v>
      </c>
      <c r="C2308" s="1217">
        <v>0.25</v>
      </c>
      <c r="D2308" s="1202" t="s">
        <v>557</v>
      </c>
      <c r="E2308" s="1204" t="s">
        <v>615</v>
      </c>
    </row>
    <row r="2309" spans="2:5" x14ac:dyDescent="0.35">
      <c r="B2309" s="1663"/>
      <c r="C2309" s="1218">
        <v>0.375</v>
      </c>
      <c r="D2309" s="1204" t="s">
        <v>261</v>
      </c>
      <c r="E2309" s="1204" t="s">
        <v>758</v>
      </c>
    </row>
    <row r="2310" spans="2:5" x14ac:dyDescent="0.35">
      <c r="B2310" s="1663"/>
      <c r="C2310" s="1218">
        <v>0.5</v>
      </c>
      <c r="D2310" s="1204" t="s">
        <v>261</v>
      </c>
      <c r="E2310" s="1204" t="s">
        <v>729</v>
      </c>
    </row>
    <row r="2311" spans="2:5" x14ac:dyDescent="0.35">
      <c r="B2311" s="1663"/>
      <c r="C2311" s="1218">
        <v>0.625</v>
      </c>
      <c r="D2311" s="1204" t="s">
        <v>261</v>
      </c>
      <c r="E2311" s="1204" t="s">
        <v>729</v>
      </c>
    </row>
    <row r="2312" spans="2:5" x14ac:dyDescent="0.35">
      <c r="B2312" s="1664"/>
      <c r="C2312" s="1206">
        <v>0.75</v>
      </c>
      <c r="D2312" s="1210" t="s">
        <v>261</v>
      </c>
      <c r="E2312" s="7" t="s">
        <v>615</v>
      </c>
    </row>
    <row r="2313" spans="2:5" x14ac:dyDescent="0.35">
      <c r="B2313" s="1677">
        <v>42533</v>
      </c>
      <c r="C2313" s="1213">
        <v>0.25</v>
      </c>
      <c r="D2313" s="1205" t="s">
        <v>261</v>
      </c>
      <c r="E2313" s="1221" t="s">
        <v>758</v>
      </c>
    </row>
    <row r="2314" spans="2:5" x14ac:dyDescent="0.35">
      <c r="B2314" s="1678"/>
      <c r="C2314" s="1218">
        <v>0.375</v>
      </c>
      <c r="D2314" s="1204" t="s">
        <v>261</v>
      </c>
      <c r="E2314" s="1204" t="s">
        <v>729</v>
      </c>
    </row>
    <row r="2315" spans="2:5" x14ac:dyDescent="0.35">
      <c r="B2315" s="1678"/>
      <c r="C2315" s="1218">
        <v>0.5</v>
      </c>
      <c r="D2315" s="1204" t="s">
        <v>261</v>
      </c>
      <c r="E2315" s="1204" t="s">
        <v>758</v>
      </c>
    </row>
    <row r="2316" spans="2:5" x14ac:dyDescent="0.35">
      <c r="B2316" s="1678"/>
      <c r="C2316" s="1218">
        <v>0.625</v>
      </c>
      <c r="D2316" s="76" t="s">
        <v>261</v>
      </c>
      <c r="E2316" s="1204" t="s">
        <v>729</v>
      </c>
    </row>
    <row r="2317" spans="2:5" x14ac:dyDescent="0.35">
      <c r="B2317" s="1678"/>
      <c r="C2317" s="1206">
        <v>0.75</v>
      </c>
      <c r="D2317" s="1210" t="s">
        <v>261</v>
      </c>
      <c r="E2317" s="7" t="s">
        <v>615</v>
      </c>
    </row>
    <row r="2318" spans="2:5" x14ac:dyDescent="0.35">
      <c r="B2318" s="1677">
        <v>42563</v>
      </c>
      <c r="C2318" s="1213">
        <v>0.25</v>
      </c>
      <c r="D2318" s="1205" t="s">
        <v>261</v>
      </c>
      <c r="E2318" s="76" t="s">
        <v>673</v>
      </c>
    </row>
    <row r="2319" spans="2:5" x14ac:dyDescent="0.35">
      <c r="B2319" s="1678"/>
      <c r="C2319" s="1218">
        <v>0.375</v>
      </c>
      <c r="D2319" s="1204" t="s">
        <v>261</v>
      </c>
      <c r="E2319" s="1228" t="s">
        <v>729</v>
      </c>
    </row>
    <row r="2320" spans="2:5" x14ac:dyDescent="0.35">
      <c r="B2320" s="1678"/>
      <c r="C2320" s="1218">
        <v>0.5</v>
      </c>
      <c r="D2320" s="1204" t="s">
        <v>261</v>
      </c>
      <c r="E2320" s="1228" t="s">
        <v>729</v>
      </c>
    </row>
    <row r="2321" spans="2:5" x14ac:dyDescent="0.35">
      <c r="B2321" s="1678"/>
      <c r="C2321" s="1218">
        <v>0.625</v>
      </c>
      <c r="D2321" s="1205" t="s">
        <v>261</v>
      </c>
      <c r="E2321" s="1230" t="s">
        <v>758</v>
      </c>
    </row>
    <row r="2322" spans="2:5" x14ac:dyDescent="0.35">
      <c r="B2322" s="1678"/>
      <c r="C2322" s="1206">
        <v>0.75</v>
      </c>
      <c r="D2322" s="1210" t="s">
        <v>261</v>
      </c>
      <c r="E2322" s="7" t="s">
        <v>729</v>
      </c>
    </row>
    <row r="2323" spans="2:5" x14ac:dyDescent="0.35">
      <c r="B2323" s="1677">
        <v>42594</v>
      </c>
      <c r="C2323" s="1213">
        <v>0.25</v>
      </c>
      <c r="D2323" s="1205" t="s">
        <v>261</v>
      </c>
      <c r="E2323" s="1204" t="s">
        <v>615</v>
      </c>
    </row>
    <row r="2324" spans="2:5" x14ac:dyDescent="0.35">
      <c r="B2324" s="1678"/>
      <c r="C2324" s="1218">
        <v>0.375</v>
      </c>
      <c r="D2324" s="1204" t="s">
        <v>261</v>
      </c>
      <c r="E2324" s="1204" t="s">
        <v>615</v>
      </c>
    </row>
    <row r="2325" spans="2:5" x14ac:dyDescent="0.35">
      <c r="B2325" s="1678"/>
      <c r="C2325" s="1218">
        <v>0.5</v>
      </c>
      <c r="D2325" s="1204" t="s">
        <v>261</v>
      </c>
      <c r="E2325" s="1204" t="s">
        <v>729</v>
      </c>
    </row>
    <row r="2326" spans="2:5" x14ac:dyDescent="0.35">
      <c r="B2326" s="1678"/>
      <c r="C2326" s="1218">
        <v>0.625</v>
      </c>
      <c r="D2326" s="1204" t="s">
        <v>261</v>
      </c>
      <c r="E2326" s="1204" t="s">
        <v>729</v>
      </c>
    </row>
    <row r="2327" spans="2:5" x14ac:dyDescent="0.35">
      <c r="B2327" s="1678"/>
      <c r="C2327" s="1206">
        <v>0.75</v>
      </c>
      <c r="D2327" s="1210" t="s">
        <v>261</v>
      </c>
      <c r="E2327" s="1204" t="s">
        <v>729</v>
      </c>
    </row>
    <row r="2328" spans="2:5" x14ac:dyDescent="0.35">
      <c r="B2328" s="1677">
        <v>42625</v>
      </c>
      <c r="C2328" s="1231">
        <v>0.25</v>
      </c>
      <c r="D2328" s="1205" t="s">
        <v>261</v>
      </c>
      <c r="E2328" s="1221" t="s">
        <v>758</v>
      </c>
    </row>
    <row r="2329" spans="2:5" x14ac:dyDescent="0.35">
      <c r="B2329" s="1678"/>
      <c r="C2329" s="1218">
        <v>0.375</v>
      </c>
      <c r="D2329" s="1204" t="s">
        <v>261</v>
      </c>
      <c r="E2329" s="1204" t="s">
        <v>729</v>
      </c>
    </row>
    <row r="2330" spans="2:5" x14ac:dyDescent="0.35">
      <c r="B2330" s="1678"/>
      <c r="C2330" s="1218">
        <v>0.5</v>
      </c>
      <c r="D2330" s="1204" t="s">
        <v>261</v>
      </c>
      <c r="E2330" s="1204" t="s">
        <v>729</v>
      </c>
    </row>
    <row r="2331" spans="2:5" x14ac:dyDescent="0.35">
      <c r="B2331" s="1678"/>
      <c r="C2331" s="1218">
        <v>0.625</v>
      </c>
      <c r="D2331" s="1204" t="s">
        <v>261</v>
      </c>
      <c r="E2331" s="1204" t="s">
        <v>729</v>
      </c>
    </row>
    <row r="2332" spans="2:5" x14ac:dyDescent="0.35">
      <c r="B2332" s="1678"/>
      <c r="C2332" s="1206">
        <v>0.75</v>
      </c>
      <c r="D2332" s="1210" t="s">
        <v>257</v>
      </c>
      <c r="E2332" s="7" t="s">
        <v>615</v>
      </c>
    </row>
    <row r="2333" spans="2:5" x14ac:dyDescent="0.35">
      <c r="B2333" s="1677">
        <v>42655</v>
      </c>
      <c r="C2333" s="1231">
        <v>0.25</v>
      </c>
      <c r="D2333" s="1205" t="s">
        <v>261</v>
      </c>
      <c r="E2333" s="1221" t="s">
        <v>758</v>
      </c>
    </row>
    <row r="2334" spans="2:5" x14ac:dyDescent="0.35">
      <c r="B2334" s="1678"/>
      <c r="C2334" s="1218">
        <v>0.375</v>
      </c>
      <c r="D2334" s="1204" t="s">
        <v>261</v>
      </c>
      <c r="E2334" s="1204" t="s">
        <v>729</v>
      </c>
    </row>
    <row r="2335" spans="2:5" x14ac:dyDescent="0.35">
      <c r="B2335" s="1678"/>
      <c r="C2335" s="1218">
        <v>0.5</v>
      </c>
      <c r="D2335" s="1214" t="s">
        <v>261</v>
      </c>
      <c r="E2335" s="1204" t="s">
        <v>729</v>
      </c>
    </row>
    <row r="2336" spans="2:5" x14ac:dyDescent="0.35">
      <c r="B2336" s="1678"/>
      <c r="C2336" s="1218">
        <v>0.625</v>
      </c>
      <c r="D2336" s="1224" t="s">
        <v>261</v>
      </c>
      <c r="E2336" s="1204" t="s">
        <v>729</v>
      </c>
    </row>
    <row r="2337" spans="2:5" x14ac:dyDescent="0.35">
      <c r="B2337" s="1678"/>
      <c r="C2337" s="1206">
        <v>0.75</v>
      </c>
      <c r="D2337" s="7" t="s">
        <v>261</v>
      </c>
      <c r="E2337" s="7" t="s">
        <v>615</v>
      </c>
    </row>
    <row r="2338" spans="2:5" x14ac:dyDescent="0.35">
      <c r="B2338" s="1681">
        <v>42686</v>
      </c>
      <c r="C2338" s="1213">
        <v>0.25</v>
      </c>
      <c r="D2338" s="1221" t="s">
        <v>261</v>
      </c>
      <c r="E2338" s="1221" t="s">
        <v>758</v>
      </c>
    </row>
    <row r="2339" spans="2:5" x14ac:dyDescent="0.35">
      <c r="B2339" s="1680"/>
      <c r="C2339" s="1203">
        <v>0.375</v>
      </c>
      <c r="D2339" s="1204" t="s">
        <v>261</v>
      </c>
      <c r="E2339" s="1204" t="s">
        <v>758</v>
      </c>
    </row>
    <row r="2340" spans="2:5" x14ac:dyDescent="0.35">
      <c r="B2340" s="1680"/>
      <c r="C2340" s="1203">
        <v>0.5</v>
      </c>
      <c r="D2340" s="1204" t="s">
        <v>258</v>
      </c>
      <c r="E2340" s="1205" t="s">
        <v>758</v>
      </c>
    </row>
    <row r="2341" spans="2:5" x14ac:dyDescent="0.35">
      <c r="B2341" s="1680"/>
      <c r="C2341" s="1203">
        <v>0.625</v>
      </c>
      <c r="D2341" s="1223" t="s">
        <v>261</v>
      </c>
      <c r="E2341" s="1204" t="s">
        <v>729</v>
      </c>
    </row>
    <row r="2342" spans="2:5" x14ac:dyDescent="0.35">
      <c r="B2342" s="1678"/>
      <c r="C2342" s="1219">
        <v>0.75</v>
      </c>
      <c r="D2342" s="7" t="s">
        <v>261</v>
      </c>
      <c r="E2342" s="1205" t="s">
        <v>615</v>
      </c>
    </row>
    <row r="2343" spans="2:5" x14ac:dyDescent="0.35">
      <c r="B2343" s="1672" t="s">
        <v>792</v>
      </c>
      <c r="C2343" s="1672"/>
      <c r="D2343" s="1672"/>
      <c r="E2343" s="1672"/>
    </row>
    <row r="2344" spans="2:5" x14ac:dyDescent="0.35">
      <c r="B2344" s="1672" t="s">
        <v>793</v>
      </c>
      <c r="C2344" s="1672"/>
      <c r="D2344" s="1672"/>
    </row>
    <row r="2345" spans="2:5" x14ac:dyDescent="0.35">
      <c r="B2345" s="1672" t="s">
        <v>794</v>
      </c>
      <c r="C2345" s="1672"/>
      <c r="D2345" s="1672"/>
      <c r="E2345" s="320"/>
    </row>
    <row r="2346" spans="2:5" x14ac:dyDescent="0.35">
      <c r="B2346" s="1232"/>
      <c r="C2346" s="1232"/>
      <c r="D2346" s="1232"/>
      <c r="E2346" s="1232"/>
    </row>
    <row r="2350" spans="2:5" ht="17" x14ac:dyDescent="0.5">
      <c r="B2350" s="1200" t="s">
        <v>546</v>
      </c>
      <c r="C2350" s="1200"/>
      <c r="D2350" s="1200"/>
      <c r="E2350" s="1200"/>
    </row>
    <row r="2351" spans="2:5" ht="15" thickBot="1" x14ac:dyDescent="0.4"/>
    <row r="2352" spans="2:5" ht="15" thickTop="1" x14ac:dyDescent="0.35">
      <c r="B2352" s="1666" t="s">
        <v>1</v>
      </c>
      <c r="C2352" s="1668" t="s">
        <v>547</v>
      </c>
      <c r="D2352" s="1668" t="s">
        <v>548</v>
      </c>
      <c r="E2352" s="1682" t="s">
        <v>549</v>
      </c>
    </row>
    <row r="2353" spans="2:5" ht="15" thickBot="1" x14ac:dyDescent="0.4">
      <c r="B2353" s="1667"/>
      <c r="C2353" s="1669"/>
      <c r="D2353" s="1669"/>
      <c r="E2353" s="1671"/>
    </row>
    <row r="2354" spans="2:5" ht="15" thickTop="1" x14ac:dyDescent="0.35">
      <c r="B2354" s="1662">
        <v>42716</v>
      </c>
      <c r="C2354" s="1217">
        <v>0.25</v>
      </c>
      <c r="D2354" s="1202" t="s">
        <v>261</v>
      </c>
      <c r="E2354" s="1204" t="s">
        <v>615</v>
      </c>
    </row>
    <row r="2355" spans="2:5" x14ac:dyDescent="0.35">
      <c r="B2355" s="1663"/>
      <c r="C2355" s="1218">
        <v>0.375</v>
      </c>
      <c r="D2355" s="1204" t="s">
        <v>261</v>
      </c>
      <c r="E2355" s="1204" t="s">
        <v>758</v>
      </c>
    </row>
    <row r="2356" spans="2:5" x14ac:dyDescent="0.35">
      <c r="B2356" s="1663"/>
      <c r="C2356" s="1218">
        <v>0.5</v>
      </c>
      <c r="D2356" s="1204" t="s">
        <v>261</v>
      </c>
      <c r="E2356" s="1204" t="s">
        <v>615</v>
      </c>
    </row>
    <row r="2357" spans="2:5" x14ac:dyDescent="0.35">
      <c r="B2357" s="1663"/>
      <c r="C2357" s="1218">
        <v>0.625</v>
      </c>
      <c r="D2357" s="1204" t="s">
        <v>557</v>
      </c>
      <c r="E2357" s="1204" t="s">
        <v>729</v>
      </c>
    </row>
    <row r="2358" spans="2:5" x14ac:dyDescent="0.35">
      <c r="B2358" s="1664"/>
      <c r="C2358" s="1206">
        <v>0.75</v>
      </c>
      <c r="D2358" s="1210" t="s">
        <v>261</v>
      </c>
      <c r="E2358" s="7" t="s">
        <v>615</v>
      </c>
    </row>
    <row r="2359" spans="2:5" x14ac:dyDescent="0.35">
      <c r="B2359" s="1677" t="s">
        <v>368</v>
      </c>
      <c r="C2359" s="1213">
        <v>0.25</v>
      </c>
      <c r="D2359" s="1205" t="s">
        <v>261</v>
      </c>
      <c r="E2359" s="1221" t="s">
        <v>615</v>
      </c>
    </row>
    <row r="2360" spans="2:5" x14ac:dyDescent="0.35">
      <c r="B2360" s="1678"/>
      <c r="C2360" s="1218">
        <v>0.375</v>
      </c>
      <c r="D2360" s="1204" t="s">
        <v>261</v>
      </c>
      <c r="E2360" s="1204" t="s">
        <v>729</v>
      </c>
    </row>
    <row r="2361" spans="2:5" x14ac:dyDescent="0.35">
      <c r="B2361" s="1678"/>
      <c r="C2361" s="1218">
        <v>0.5</v>
      </c>
      <c r="D2361" s="1204" t="s">
        <v>261</v>
      </c>
      <c r="E2361" s="1204" t="s">
        <v>729</v>
      </c>
    </row>
    <row r="2362" spans="2:5" x14ac:dyDescent="0.35">
      <c r="B2362" s="1678"/>
      <c r="C2362" s="1218">
        <v>0.625</v>
      </c>
      <c r="D2362" s="76" t="s">
        <v>261</v>
      </c>
      <c r="E2362" s="1204" t="s">
        <v>758</v>
      </c>
    </row>
    <row r="2363" spans="2:5" x14ac:dyDescent="0.35">
      <c r="B2363" s="1678"/>
      <c r="C2363" s="1206">
        <v>0.75</v>
      </c>
      <c r="D2363" s="1210" t="s">
        <v>261</v>
      </c>
      <c r="E2363" s="7" t="s">
        <v>758</v>
      </c>
    </row>
    <row r="2364" spans="2:5" x14ac:dyDescent="0.35">
      <c r="B2364" s="1677" t="s">
        <v>369</v>
      </c>
      <c r="C2364" s="1213">
        <v>0.25</v>
      </c>
      <c r="D2364" s="1205" t="s">
        <v>261</v>
      </c>
      <c r="E2364" s="76" t="s">
        <v>758</v>
      </c>
    </row>
    <row r="2365" spans="2:5" x14ac:dyDescent="0.35">
      <c r="B2365" s="1678"/>
      <c r="C2365" s="1218">
        <v>0.375</v>
      </c>
      <c r="D2365" s="1204" t="s">
        <v>261</v>
      </c>
      <c r="E2365" s="1228" t="s">
        <v>729</v>
      </c>
    </row>
    <row r="2366" spans="2:5" x14ac:dyDescent="0.35">
      <c r="B2366" s="1678"/>
      <c r="C2366" s="1218">
        <v>0.5</v>
      </c>
      <c r="D2366" s="1204" t="s">
        <v>557</v>
      </c>
      <c r="E2366" s="1228" t="s">
        <v>729</v>
      </c>
    </row>
    <row r="2367" spans="2:5" x14ac:dyDescent="0.35">
      <c r="B2367" s="1678"/>
      <c r="C2367" s="1218">
        <v>0.625</v>
      </c>
      <c r="D2367" s="1205" t="s">
        <v>261</v>
      </c>
      <c r="E2367" s="1230" t="s">
        <v>758</v>
      </c>
    </row>
    <row r="2368" spans="2:5" x14ac:dyDescent="0.35">
      <c r="B2368" s="1678"/>
      <c r="C2368" s="1206">
        <v>0.75</v>
      </c>
      <c r="D2368" s="1210" t="s">
        <v>261</v>
      </c>
      <c r="E2368" s="7" t="s">
        <v>615</v>
      </c>
    </row>
    <row r="2369" spans="2:5" x14ac:dyDescent="0.35">
      <c r="B2369" s="1677" t="s">
        <v>370</v>
      </c>
      <c r="C2369" s="1213">
        <v>0.25</v>
      </c>
      <c r="D2369" s="1205" t="s">
        <v>557</v>
      </c>
      <c r="E2369" s="1204" t="s">
        <v>615</v>
      </c>
    </row>
    <row r="2370" spans="2:5" x14ac:dyDescent="0.35">
      <c r="B2370" s="1678"/>
      <c r="C2370" s="1218">
        <v>0.375</v>
      </c>
      <c r="D2370" s="1204" t="s">
        <v>261</v>
      </c>
      <c r="E2370" s="1204" t="s">
        <v>615</v>
      </c>
    </row>
    <row r="2371" spans="2:5" x14ac:dyDescent="0.35">
      <c r="B2371" s="1678"/>
      <c r="C2371" s="1218">
        <v>0.5</v>
      </c>
      <c r="D2371" s="1204" t="s">
        <v>261</v>
      </c>
      <c r="E2371" s="1204" t="s">
        <v>615</v>
      </c>
    </row>
    <row r="2372" spans="2:5" x14ac:dyDescent="0.35">
      <c r="B2372" s="1678"/>
      <c r="C2372" s="1218">
        <v>0.625</v>
      </c>
      <c r="D2372" s="1204" t="s">
        <v>261</v>
      </c>
      <c r="E2372" s="1204" t="s">
        <v>758</v>
      </c>
    </row>
    <row r="2373" spans="2:5" x14ac:dyDescent="0.35">
      <c r="B2373" s="1678"/>
      <c r="C2373" s="1206">
        <v>0.75</v>
      </c>
      <c r="D2373" s="1210" t="s">
        <v>261</v>
      </c>
      <c r="E2373" s="1204" t="s">
        <v>615</v>
      </c>
    </row>
    <row r="2374" spans="2:5" x14ac:dyDescent="0.35">
      <c r="B2374" s="1677" t="s">
        <v>371</v>
      </c>
      <c r="C2374" s="1231">
        <v>0.25</v>
      </c>
      <c r="D2374" s="1205" t="s">
        <v>261</v>
      </c>
      <c r="E2374" s="1221" t="s">
        <v>615</v>
      </c>
    </row>
    <row r="2375" spans="2:5" x14ac:dyDescent="0.35">
      <c r="B2375" s="1678"/>
      <c r="C2375" s="1218">
        <v>0.375</v>
      </c>
      <c r="D2375" s="1204" t="s">
        <v>261</v>
      </c>
      <c r="E2375" s="1204" t="s">
        <v>758</v>
      </c>
    </row>
    <row r="2376" spans="2:5" x14ac:dyDescent="0.35">
      <c r="B2376" s="1678"/>
      <c r="C2376" s="1218">
        <v>0.5</v>
      </c>
      <c r="D2376" s="1204" t="s">
        <v>261</v>
      </c>
      <c r="E2376" s="1204" t="s">
        <v>615</v>
      </c>
    </row>
    <row r="2377" spans="2:5" x14ac:dyDescent="0.35">
      <c r="B2377" s="1678"/>
      <c r="C2377" s="1218">
        <v>0.625</v>
      </c>
      <c r="D2377" s="1204" t="s">
        <v>261</v>
      </c>
      <c r="E2377" s="1204" t="s">
        <v>758</v>
      </c>
    </row>
    <row r="2378" spans="2:5" x14ac:dyDescent="0.35">
      <c r="B2378" s="1678"/>
      <c r="C2378" s="1206">
        <v>0.75</v>
      </c>
      <c r="D2378" s="1210" t="s">
        <v>261</v>
      </c>
      <c r="E2378" s="7" t="s">
        <v>615</v>
      </c>
    </row>
    <row r="2379" spans="2:5" x14ac:dyDescent="0.35">
      <c r="B2379" s="1677" t="s">
        <v>372</v>
      </c>
      <c r="C2379" s="1231">
        <v>0.25</v>
      </c>
      <c r="D2379" s="1205" t="s">
        <v>261</v>
      </c>
      <c r="E2379" s="1221" t="s">
        <v>615</v>
      </c>
    </row>
    <row r="2380" spans="2:5" x14ac:dyDescent="0.35">
      <c r="B2380" s="1678"/>
      <c r="C2380" s="1218">
        <v>0.375</v>
      </c>
      <c r="D2380" s="1204" t="s">
        <v>261</v>
      </c>
      <c r="E2380" s="1204" t="s">
        <v>729</v>
      </c>
    </row>
    <row r="2381" spans="2:5" x14ac:dyDescent="0.35">
      <c r="B2381" s="1678"/>
      <c r="C2381" s="1218">
        <v>0.5</v>
      </c>
      <c r="D2381" s="1214" t="s">
        <v>564</v>
      </c>
      <c r="E2381" s="1204" t="s">
        <v>729</v>
      </c>
    </row>
    <row r="2382" spans="2:5" x14ac:dyDescent="0.35">
      <c r="B2382" s="1678"/>
      <c r="C2382" s="1218">
        <v>0.625</v>
      </c>
      <c r="D2382" s="1224" t="s">
        <v>261</v>
      </c>
      <c r="E2382" s="1204" t="s">
        <v>729</v>
      </c>
    </row>
    <row r="2383" spans="2:5" x14ac:dyDescent="0.35">
      <c r="B2383" s="1678"/>
      <c r="C2383" s="1206">
        <v>0.75</v>
      </c>
      <c r="D2383" s="7" t="s">
        <v>261</v>
      </c>
      <c r="E2383" s="7" t="s">
        <v>615</v>
      </c>
    </row>
    <row r="2384" spans="2:5" x14ac:dyDescent="0.35">
      <c r="B2384" s="1681" t="s">
        <v>373</v>
      </c>
      <c r="C2384" s="1213">
        <v>0.25</v>
      </c>
      <c r="D2384" s="1221" t="s">
        <v>261</v>
      </c>
      <c r="E2384" s="1221" t="s">
        <v>615</v>
      </c>
    </row>
    <row r="2385" spans="2:5" x14ac:dyDescent="0.35">
      <c r="B2385" s="1680"/>
      <c r="C2385" s="1203">
        <v>0.375</v>
      </c>
      <c r="D2385" s="1204" t="s">
        <v>261</v>
      </c>
      <c r="E2385" s="1204" t="s">
        <v>729</v>
      </c>
    </row>
    <row r="2386" spans="2:5" x14ac:dyDescent="0.35">
      <c r="B2386" s="1680"/>
      <c r="C2386" s="1203">
        <v>0.5</v>
      </c>
      <c r="D2386" s="1204" t="s">
        <v>261</v>
      </c>
      <c r="E2386" s="1205" t="s">
        <v>758</v>
      </c>
    </row>
    <row r="2387" spans="2:5" x14ac:dyDescent="0.35">
      <c r="B2387" s="1680"/>
      <c r="C2387" s="1203">
        <v>0.625</v>
      </c>
      <c r="D2387" s="1223" t="s">
        <v>564</v>
      </c>
      <c r="E2387" s="1204" t="s">
        <v>673</v>
      </c>
    </row>
    <row r="2388" spans="2:5" x14ac:dyDescent="0.35">
      <c r="B2388" s="1678"/>
      <c r="C2388" s="1219">
        <v>0.75</v>
      </c>
      <c r="D2388" s="7" t="s">
        <v>261</v>
      </c>
      <c r="E2388" s="1210" t="s">
        <v>615</v>
      </c>
    </row>
    <row r="2389" spans="2:5" x14ac:dyDescent="0.35">
      <c r="B2389" s="1672" t="s">
        <v>792</v>
      </c>
      <c r="C2389" s="1672"/>
      <c r="D2389" s="1672"/>
      <c r="E2389" s="1672"/>
    </row>
    <row r="2390" spans="2:5" x14ac:dyDescent="0.35">
      <c r="B2390" s="1672" t="s">
        <v>793</v>
      </c>
      <c r="C2390" s="1672"/>
      <c r="D2390" s="1672"/>
    </row>
    <row r="2391" spans="2:5" x14ac:dyDescent="0.35">
      <c r="B2391" s="1672" t="s">
        <v>794</v>
      </c>
      <c r="C2391" s="1672"/>
      <c r="D2391" s="1672"/>
      <c r="E2391" s="320"/>
    </row>
    <row r="2392" spans="2:5" x14ac:dyDescent="0.35">
      <c r="B2392" s="1232"/>
      <c r="C2392" s="1232"/>
      <c r="D2392" s="1232"/>
      <c r="E2392" s="1232"/>
    </row>
    <row r="2396" spans="2:5" ht="17" x14ac:dyDescent="0.5">
      <c r="B2396" s="1200" t="s">
        <v>546</v>
      </c>
      <c r="C2396" s="1200"/>
      <c r="D2396" s="1200"/>
      <c r="E2396" s="1200"/>
    </row>
    <row r="2397" spans="2:5" ht="15" thickBot="1" x14ac:dyDescent="0.4"/>
    <row r="2398" spans="2:5" ht="15" thickTop="1" x14ac:dyDescent="0.35">
      <c r="B2398" s="1666" t="s">
        <v>1</v>
      </c>
      <c r="C2398" s="1668" t="s">
        <v>547</v>
      </c>
      <c r="D2398" s="1668" t="s">
        <v>548</v>
      </c>
      <c r="E2398" s="1682" t="s">
        <v>549</v>
      </c>
    </row>
    <row r="2399" spans="2:5" ht="15" thickBot="1" x14ac:dyDescent="0.4">
      <c r="B2399" s="1667"/>
      <c r="C2399" s="1669"/>
      <c r="D2399" s="1669"/>
      <c r="E2399" s="1671"/>
    </row>
    <row r="2400" spans="2:5" ht="15" thickTop="1" x14ac:dyDescent="0.35">
      <c r="B2400" s="1662" t="s">
        <v>374</v>
      </c>
      <c r="C2400" s="1217">
        <v>0.25</v>
      </c>
      <c r="D2400" s="1202" t="s">
        <v>261</v>
      </c>
      <c r="E2400" s="1204" t="s">
        <v>615</v>
      </c>
    </row>
    <row r="2401" spans="2:5" x14ac:dyDescent="0.35">
      <c r="B2401" s="1663"/>
      <c r="C2401" s="1218">
        <v>0.375</v>
      </c>
      <c r="D2401" s="1204" t="s">
        <v>570</v>
      </c>
      <c r="E2401" s="1204" t="s">
        <v>758</v>
      </c>
    </row>
    <row r="2402" spans="2:5" x14ac:dyDescent="0.35">
      <c r="B2402" s="1663"/>
      <c r="C2402" s="1218">
        <v>0.5</v>
      </c>
      <c r="D2402" s="1204" t="s">
        <v>261</v>
      </c>
      <c r="E2402" s="1204" t="s">
        <v>615</v>
      </c>
    </row>
    <row r="2403" spans="2:5" x14ac:dyDescent="0.35">
      <c r="B2403" s="1663"/>
      <c r="C2403" s="1218">
        <v>0.625</v>
      </c>
      <c r="D2403" s="1204" t="s">
        <v>260</v>
      </c>
      <c r="E2403" s="1204" t="s">
        <v>673</v>
      </c>
    </row>
    <row r="2404" spans="2:5" x14ac:dyDescent="0.35">
      <c r="B2404" s="1664"/>
      <c r="C2404" s="1206">
        <v>0.75</v>
      </c>
      <c r="D2404" s="1210" t="s">
        <v>261</v>
      </c>
      <c r="E2404" s="7" t="s">
        <v>758</v>
      </c>
    </row>
    <row r="2405" spans="2:5" x14ac:dyDescent="0.35">
      <c r="B2405" s="1677" t="s">
        <v>375</v>
      </c>
      <c r="C2405" s="1213">
        <v>0.25</v>
      </c>
      <c r="D2405" s="1205" t="s">
        <v>261</v>
      </c>
      <c r="E2405" s="1221" t="s">
        <v>615</v>
      </c>
    </row>
    <row r="2406" spans="2:5" x14ac:dyDescent="0.35">
      <c r="B2406" s="1678"/>
      <c r="C2406" s="1218">
        <v>0.375</v>
      </c>
      <c r="D2406" s="1204" t="s">
        <v>261</v>
      </c>
      <c r="E2406" s="1204" t="s">
        <v>758</v>
      </c>
    </row>
    <row r="2407" spans="2:5" x14ac:dyDescent="0.35">
      <c r="B2407" s="1678"/>
      <c r="C2407" s="1218">
        <v>0.5</v>
      </c>
      <c r="D2407" s="1204" t="s">
        <v>261</v>
      </c>
      <c r="E2407" s="1204" t="s">
        <v>673</v>
      </c>
    </row>
    <row r="2408" spans="2:5" x14ac:dyDescent="0.35">
      <c r="B2408" s="1678"/>
      <c r="C2408" s="1218">
        <v>0.625</v>
      </c>
      <c r="D2408" s="76" t="s">
        <v>260</v>
      </c>
      <c r="E2408" s="1204" t="s">
        <v>729</v>
      </c>
    </row>
    <row r="2409" spans="2:5" x14ac:dyDescent="0.35">
      <c r="B2409" s="1678"/>
      <c r="C2409" s="1206">
        <v>0.75</v>
      </c>
      <c r="D2409" s="1210" t="s">
        <v>261</v>
      </c>
      <c r="E2409" s="7" t="s">
        <v>615</v>
      </c>
    </row>
    <row r="2410" spans="2:5" x14ac:dyDescent="0.35">
      <c r="B2410" s="1677" t="s">
        <v>376</v>
      </c>
      <c r="C2410" s="1213">
        <v>0.25</v>
      </c>
      <c r="D2410" s="1205" t="s">
        <v>261</v>
      </c>
      <c r="E2410" s="76" t="s">
        <v>615</v>
      </c>
    </row>
    <row r="2411" spans="2:5" x14ac:dyDescent="0.35">
      <c r="B2411" s="1678"/>
      <c r="C2411" s="1218">
        <v>0.375</v>
      </c>
      <c r="D2411" s="1204" t="s">
        <v>261</v>
      </c>
      <c r="E2411" s="1228" t="s">
        <v>615</v>
      </c>
    </row>
    <row r="2412" spans="2:5" x14ac:dyDescent="0.35">
      <c r="B2412" s="1678"/>
      <c r="C2412" s="1218">
        <v>0.5</v>
      </c>
      <c r="D2412" s="1204" t="s">
        <v>261</v>
      </c>
      <c r="E2412" s="1228" t="s">
        <v>729</v>
      </c>
    </row>
    <row r="2413" spans="2:5" x14ac:dyDescent="0.35">
      <c r="B2413" s="1678"/>
      <c r="C2413" s="1218">
        <v>0.625</v>
      </c>
      <c r="D2413" s="1205" t="s">
        <v>261</v>
      </c>
      <c r="E2413" s="1230" t="s">
        <v>758</v>
      </c>
    </row>
    <row r="2414" spans="2:5" x14ac:dyDescent="0.35">
      <c r="B2414" s="1678"/>
      <c r="C2414" s="1206">
        <v>0.75</v>
      </c>
      <c r="D2414" s="1210" t="s">
        <v>261</v>
      </c>
      <c r="E2414" s="7" t="s">
        <v>758</v>
      </c>
    </row>
    <row r="2415" spans="2:5" x14ac:dyDescent="0.35">
      <c r="B2415" s="1677" t="s">
        <v>377</v>
      </c>
      <c r="C2415" s="1213">
        <v>0.25</v>
      </c>
      <c r="D2415" s="1205" t="s">
        <v>261</v>
      </c>
      <c r="E2415" s="1204" t="s">
        <v>615</v>
      </c>
    </row>
    <row r="2416" spans="2:5" x14ac:dyDescent="0.35">
      <c r="B2416" s="1678"/>
      <c r="C2416" s="1218">
        <v>0.375</v>
      </c>
      <c r="D2416" s="1204" t="s">
        <v>261</v>
      </c>
      <c r="E2416" s="1204" t="s">
        <v>758</v>
      </c>
    </row>
    <row r="2417" spans="2:5" x14ac:dyDescent="0.35">
      <c r="B2417" s="1678"/>
      <c r="C2417" s="1218">
        <v>0.5</v>
      </c>
      <c r="D2417" s="1204" t="s">
        <v>261</v>
      </c>
      <c r="E2417" s="1204" t="s">
        <v>729</v>
      </c>
    </row>
    <row r="2418" spans="2:5" x14ac:dyDescent="0.35">
      <c r="B2418" s="1678"/>
      <c r="C2418" s="1218">
        <v>0.625</v>
      </c>
      <c r="D2418" s="1204" t="s">
        <v>261</v>
      </c>
      <c r="E2418" s="1204" t="s">
        <v>615</v>
      </c>
    </row>
    <row r="2419" spans="2:5" x14ac:dyDescent="0.35">
      <c r="B2419" s="1678"/>
      <c r="C2419" s="1206">
        <v>0.75</v>
      </c>
      <c r="D2419" s="1210" t="s">
        <v>261</v>
      </c>
      <c r="E2419" s="1204" t="s">
        <v>673</v>
      </c>
    </row>
    <row r="2420" spans="2:5" x14ac:dyDescent="0.35">
      <c r="B2420" s="1677" t="s">
        <v>378</v>
      </c>
      <c r="C2420" s="1231">
        <v>0.25</v>
      </c>
      <c r="D2420" s="1205" t="s">
        <v>261</v>
      </c>
      <c r="E2420" s="1221" t="s">
        <v>615</v>
      </c>
    </row>
    <row r="2421" spans="2:5" x14ac:dyDescent="0.35">
      <c r="B2421" s="1678"/>
      <c r="C2421" s="1218">
        <v>0.375</v>
      </c>
      <c r="D2421" s="1204" t="s">
        <v>261</v>
      </c>
      <c r="E2421" s="1204" t="s">
        <v>729</v>
      </c>
    </row>
    <row r="2422" spans="2:5" x14ac:dyDescent="0.35">
      <c r="B2422" s="1678"/>
      <c r="C2422" s="1218">
        <v>0.5</v>
      </c>
      <c r="D2422" s="1204" t="s">
        <v>261</v>
      </c>
      <c r="E2422" s="1204" t="s">
        <v>758</v>
      </c>
    </row>
    <row r="2423" spans="2:5" x14ac:dyDescent="0.35">
      <c r="B2423" s="1678"/>
      <c r="C2423" s="1218">
        <v>0.625</v>
      </c>
      <c r="D2423" s="1204" t="s">
        <v>564</v>
      </c>
      <c r="E2423" s="1204" t="s">
        <v>673</v>
      </c>
    </row>
    <row r="2424" spans="2:5" x14ac:dyDescent="0.35">
      <c r="B2424" s="1678"/>
      <c r="C2424" s="1206">
        <v>0.75</v>
      </c>
      <c r="D2424" s="1210" t="s">
        <v>261</v>
      </c>
      <c r="E2424" s="7" t="s">
        <v>729</v>
      </c>
    </row>
    <row r="2425" spans="2:5" x14ac:dyDescent="0.35">
      <c r="B2425" s="1677" t="s">
        <v>379</v>
      </c>
      <c r="C2425" s="1231">
        <v>0.25</v>
      </c>
      <c r="D2425" s="1205" t="s">
        <v>261</v>
      </c>
      <c r="E2425" s="1221" t="s">
        <v>615</v>
      </c>
    </row>
    <row r="2426" spans="2:5" x14ac:dyDescent="0.35">
      <c r="B2426" s="1678"/>
      <c r="C2426" s="1218">
        <v>0.375</v>
      </c>
      <c r="D2426" s="1204" t="s">
        <v>557</v>
      </c>
      <c r="E2426" s="1204" t="s">
        <v>729</v>
      </c>
    </row>
    <row r="2427" spans="2:5" x14ac:dyDescent="0.35">
      <c r="B2427" s="1678"/>
      <c r="C2427" s="1218">
        <v>0.5</v>
      </c>
      <c r="D2427" s="1214" t="s">
        <v>557</v>
      </c>
      <c r="E2427" s="1204" t="s">
        <v>615</v>
      </c>
    </row>
    <row r="2428" spans="2:5" x14ac:dyDescent="0.35">
      <c r="B2428" s="1678"/>
      <c r="C2428" s="1218">
        <v>0.625</v>
      </c>
      <c r="D2428" s="1224" t="s">
        <v>570</v>
      </c>
      <c r="E2428" s="1204" t="s">
        <v>729</v>
      </c>
    </row>
    <row r="2429" spans="2:5" x14ac:dyDescent="0.35">
      <c r="B2429" s="1678"/>
      <c r="C2429" s="1206">
        <v>0.75</v>
      </c>
      <c r="D2429" s="7" t="s">
        <v>564</v>
      </c>
      <c r="E2429" s="7" t="s">
        <v>615</v>
      </c>
    </row>
    <row r="2430" spans="2:5" x14ac:dyDescent="0.35">
      <c r="B2430" s="1681" t="s">
        <v>380</v>
      </c>
      <c r="C2430" s="1213">
        <v>0.25</v>
      </c>
      <c r="D2430" s="1221" t="s">
        <v>557</v>
      </c>
      <c r="E2430" s="1221" t="s">
        <v>615</v>
      </c>
    </row>
    <row r="2431" spans="2:5" x14ac:dyDescent="0.35">
      <c r="B2431" s="1680"/>
      <c r="C2431" s="1203">
        <v>0.375</v>
      </c>
      <c r="D2431" s="1204" t="s">
        <v>261</v>
      </c>
      <c r="E2431" s="1204" t="s">
        <v>758</v>
      </c>
    </row>
    <row r="2432" spans="2:5" x14ac:dyDescent="0.35">
      <c r="B2432" s="1680"/>
      <c r="C2432" s="1203">
        <v>0.5</v>
      </c>
      <c r="D2432" s="1204" t="s">
        <v>257</v>
      </c>
      <c r="E2432" s="1205" t="s">
        <v>729</v>
      </c>
    </row>
    <row r="2433" spans="2:5" x14ac:dyDescent="0.35">
      <c r="B2433" s="1680"/>
      <c r="C2433" s="1203">
        <v>0.625</v>
      </c>
      <c r="D2433" s="1223" t="s">
        <v>261</v>
      </c>
      <c r="E2433" s="1204" t="s">
        <v>729</v>
      </c>
    </row>
    <row r="2434" spans="2:5" x14ac:dyDescent="0.35">
      <c r="B2434" s="1678"/>
      <c r="C2434" s="1219">
        <v>0.75</v>
      </c>
      <c r="D2434" s="7" t="s">
        <v>261</v>
      </c>
      <c r="E2434" s="1210" t="s">
        <v>615</v>
      </c>
    </row>
    <row r="2435" spans="2:5" x14ac:dyDescent="0.35">
      <c r="B2435" s="1672" t="s">
        <v>792</v>
      </c>
      <c r="C2435" s="1672"/>
      <c r="D2435" s="1672"/>
      <c r="E2435" s="1672"/>
    </row>
    <row r="2436" spans="2:5" x14ac:dyDescent="0.35">
      <c r="B2436" s="1672" t="s">
        <v>793</v>
      </c>
      <c r="C2436" s="1672"/>
      <c r="D2436" s="1672"/>
    </row>
    <row r="2437" spans="2:5" x14ac:dyDescent="0.35">
      <c r="B2437" s="1672" t="s">
        <v>794</v>
      </c>
      <c r="C2437" s="1672"/>
      <c r="D2437" s="1672"/>
      <c r="E2437" s="320"/>
    </row>
    <row r="2438" spans="2:5" x14ac:dyDescent="0.35">
      <c r="B2438" s="1232"/>
      <c r="C2438" s="1232"/>
      <c r="D2438" s="1232"/>
      <c r="E2438" s="1232"/>
    </row>
    <row r="2442" spans="2:5" ht="17" x14ac:dyDescent="0.5">
      <c r="B2442" s="1200" t="s">
        <v>546</v>
      </c>
      <c r="C2442" s="1200"/>
      <c r="D2442" s="1200"/>
      <c r="E2442" s="1200"/>
    </row>
    <row r="2443" spans="2:5" ht="15" thickBot="1" x14ac:dyDescent="0.4"/>
    <row r="2444" spans="2:5" ht="15" thickTop="1" x14ac:dyDescent="0.35">
      <c r="B2444" s="1666" t="s">
        <v>1</v>
      </c>
      <c r="C2444" s="1668" t="s">
        <v>547</v>
      </c>
      <c r="D2444" s="1668" t="s">
        <v>548</v>
      </c>
      <c r="E2444" s="1682" t="s">
        <v>549</v>
      </c>
    </row>
    <row r="2445" spans="2:5" ht="15" thickBot="1" x14ac:dyDescent="0.4">
      <c r="B2445" s="1667"/>
      <c r="C2445" s="1669"/>
      <c r="D2445" s="1669"/>
      <c r="E2445" s="1671"/>
    </row>
    <row r="2446" spans="2:5" ht="15" thickTop="1" x14ac:dyDescent="0.35">
      <c r="B2446" s="1662" t="s">
        <v>381</v>
      </c>
      <c r="C2446" s="1217">
        <v>0.25</v>
      </c>
      <c r="D2446" s="1202" t="s">
        <v>261</v>
      </c>
      <c r="E2446" s="1204" t="s">
        <v>615</v>
      </c>
    </row>
    <row r="2447" spans="2:5" x14ac:dyDescent="0.35">
      <c r="B2447" s="1663"/>
      <c r="C2447" s="1218">
        <v>0.375</v>
      </c>
      <c r="D2447" s="1204" t="s">
        <v>570</v>
      </c>
      <c r="E2447" s="1204" t="s">
        <v>758</v>
      </c>
    </row>
    <row r="2448" spans="2:5" x14ac:dyDescent="0.35">
      <c r="B2448" s="1663"/>
      <c r="C2448" s="1218">
        <v>0.5</v>
      </c>
      <c r="D2448" s="1204" t="s">
        <v>564</v>
      </c>
      <c r="E2448" s="1204" t="s">
        <v>729</v>
      </c>
    </row>
    <row r="2449" spans="2:5" x14ac:dyDescent="0.35">
      <c r="B2449" s="1663"/>
      <c r="C2449" s="1218">
        <v>0.625</v>
      </c>
      <c r="D2449" s="1204" t="s">
        <v>557</v>
      </c>
      <c r="E2449" s="1204" t="s">
        <v>758</v>
      </c>
    </row>
    <row r="2450" spans="2:5" x14ac:dyDescent="0.35">
      <c r="B2450" s="1664"/>
      <c r="C2450" s="1206">
        <v>0.75</v>
      </c>
      <c r="D2450" s="1210" t="s">
        <v>261</v>
      </c>
      <c r="E2450" s="7" t="s">
        <v>615</v>
      </c>
    </row>
    <row r="2451" spans="2:5" x14ac:dyDescent="0.35">
      <c r="B2451" s="1677" t="s">
        <v>382</v>
      </c>
      <c r="C2451" s="1213">
        <v>0.25</v>
      </c>
      <c r="D2451" s="1205" t="s">
        <v>261</v>
      </c>
      <c r="E2451" s="1221" t="s">
        <v>615</v>
      </c>
    </row>
    <row r="2452" spans="2:5" x14ac:dyDescent="0.35">
      <c r="B2452" s="1678"/>
      <c r="C2452" s="1218">
        <v>0.375</v>
      </c>
      <c r="D2452" s="1204" t="s">
        <v>261</v>
      </c>
      <c r="E2452" s="1204" t="s">
        <v>615</v>
      </c>
    </row>
    <row r="2453" spans="2:5" x14ac:dyDescent="0.35">
      <c r="B2453" s="1678"/>
      <c r="C2453" s="1218">
        <v>0.5</v>
      </c>
      <c r="D2453" s="1204" t="s">
        <v>557</v>
      </c>
      <c r="E2453" s="1204" t="s">
        <v>729</v>
      </c>
    </row>
    <row r="2454" spans="2:5" x14ac:dyDescent="0.35">
      <c r="B2454" s="1678"/>
      <c r="C2454" s="1218">
        <v>0.625</v>
      </c>
      <c r="D2454" s="76" t="s">
        <v>564</v>
      </c>
      <c r="E2454" s="1204" t="s">
        <v>673</v>
      </c>
    </row>
    <row r="2455" spans="2:5" x14ac:dyDescent="0.35">
      <c r="B2455" s="1678"/>
      <c r="C2455" s="1206">
        <v>0.75</v>
      </c>
      <c r="D2455" s="1210" t="s">
        <v>261</v>
      </c>
      <c r="E2455" s="7" t="s">
        <v>758</v>
      </c>
    </row>
    <row r="2456" spans="2:5" x14ac:dyDescent="0.35">
      <c r="B2456" s="1677" t="s">
        <v>383</v>
      </c>
      <c r="C2456" s="1213">
        <v>0.25</v>
      </c>
      <c r="D2456" s="1205" t="s">
        <v>261</v>
      </c>
      <c r="E2456" s="76" t="s">
        <v>615</v>
      </c>
    </row>
    <row r="2457" spans="2:5" x14ac:dyDescent="0.35">
      <c r="B2457" s="1678"/>
      <c r="C2457" s="1218">
        <v>0.375</v>
      </c>
      <c r="D2457" s="1204" t="s">
        <v>261</v>
      </c>
      <c r="E2457" s="1228" t="s">
        <v>729</v>
      </c>
    </row>
    <row r="2458" spans="2:5" x14ac:dyDescent="0.35">
      <c r="B2458" s="1678"/>
      <c r="C2458" s="1218">
        <v>0.5</v>
      </c>
      <c r="D2458" s="1204" t="s">
        <v>261</v>
      </c>
      <c r="E2458" s="1228" t="s">
        <v>729</v>
      </c>
    </row>
    <row r="2459" spans="2:5" x14ac:dyDescent="0.35">
      <c r="B2459" s="1678"/>
      <c r="C2459" s="1218">
        <v>0.625</v>
      </c>
      <c r="D2459" s="1205" t="s">
        <v>564</v>
      </c>
      <c r="E2459" s="1230" t="s">
        <v>673</v>
      </c>
    </row>
    <row r="2460" spans="2:5" x14ac:dyDescent="0.35">
      <c r="B2460" s="1678"/>
      <c r="C2460" s="1206">
        <v>0.75</v>
      </c>
      <c r="D2460" s="1210" t="s">
        <v>261</v>
      </c>
      <c r="E2460" s="7" t="s">
        <v>758</v>
      </c>
    </row>
    <row r="2461" spans="2:5" x14ac:dyDescent="0.35">
      <c r="B2461" s="1677" t="s">
        <v>384</v>
      </c>
      <c r="C2461" s="1213">
        <v>0.25</v>
      </c>
      <c r="D2461" s="1205" t="s">
        <v>261</v>
      </c>
      <c r="E2461" s="1204" t="s">
        <v>615</v>
      </c>
    </row>
    <row r="2462" spans="2:5" x14ac:dyDescent="0.35">
      <c r="B2462" s="1678"/>
      <c r="C2462" s="1218">
        <v>0.375</v>
      </c>
      <c r="D2462" s="1204" t="s">
        <v>261</v>
      </c>
      <c r="E2462" s="1204" t="s">
        <v>729</v>
      </c>
    </row>
    <row r="2463" spans="2:5" x14ac:dyDescent="0.35">
      <c r="B2463" s="1678"/>
      <c r="C2463" s="1218">
        <v>0.5</v>
      </c>
      <c r="D2463" s="1204" t="s">
        <v>564</v>
      </c>
      <c r="E2463" s="1204" t="s">
        <v>729</v>
      </c>
    </row>
    <row r="2464" spans="2:5" x14ac:dyDescent="0.35">
      <c r="B2464" s="1678"/>
      <c r="C2464" s="1218">
        <v>0.625</v>
      </c>
      <c r="D2464" s="1204" t="s">
        <v>557</v>
      </c>
      <c r="E2464" s="1204" t="s">
        <v>673</v>
      </c>
    </row>
    <row r="2465" spans="2:5" x14ac:dyDescent="0.35">
      <c r="B2465" s="1678"/>
      <c r="C2465" s="1206">
        <v>0.75</v>
      </c>
      <c r="D2465" s="1210" t="s">
        <v>261</v>
      </c>
      <c r="E2465" s="1204" t="s">
        <v>615</v>
      </c>
    </row>
    <row r="2466" spans="2:5" x14ac:dyDescent="0.35">
      <c r="B2466" s="1677" t="s">
        <v>385</v>
      </c>
      <c r="C2466" s="1231">
        <v>0.25</v>
      </c>
      <c r="D2466" s="1205" t="s">
        <v>261</v>
      </c>
      <c r="E2466" s="1221" t="s">
        <v>615</v>
      </c>
    </row>
    <row r="2467" spans="2:5" x14ac:dyDescent="0.35">
      <c r="B2467" s="1678"/>
      <c r="C2467" s="1218">
        <v>0.375</v>
      </c>
      <c r="D2467" s="1204" t="s">
        <v>261</v>
      </c>
      <c r="E2467" s="1204" t="s">
        <v>615</v>
      </c>
    </row>
    <row r="2468" spans="2:5" x14ac:dyDescent="0.35">
      <c r="B2468" s="1678"/>
      <c r="C2468" s="1218">
        <v>0.5</v>
      </c>
      <c r="D2468" s="1204" t="s">
        <v>257</v>
      </c>
      <c r="E2468" s="1204" t="s">
        <v>758</v>
      </c>
    </row>
    <row r="2469" spans="2:5" x14ac:dyDescent="0.35">
      <c r="B2469" s="1678"/>
      <c r="C2469" s="1218">
        <v>0.625</v>
      </c>
      <c r="D2469" s="1204" t="s">
        <v>261</v>
      </c>
      <c r="E2469" s="1204" t="s">
        <v>615</v>
      </c>
    </row>
    <row r="2470" spans="2:5" x14ac:dyDescent="0.35">
      <c r="B2470" s="1678"/>
      <c r="C2470" s="1206">
        <v>0.75</v>
      </c>
      <c r="D2470" s="1210" t="s">
        <v>261</v>
      </c>
      <c r="E2470" s="7" t="s">
        <v>615</v>
      </c>
    </row>
    <row r="2471" spans="2:5" x14ac:dyDescent="0.35">
      <c r="B2471" s="1677" t="s">
        <v>386</v>
      </c>
      <c r="C2471" s="1231">
        <v>0.25</v>
      </c>
      <c r="D2471" s="1205" t="s">
        <v>557</v>
      </c>
      <c r="E2471" s="1221" t="s">
        <v>615</v>
      </c>
    </row>
    <row r="2472" spans="2:5" x14ac:dyDescent="0.35">
      <c r="B2472" s="1678"/>
      <c r="C2472" s="1218">
        <v>0.375</v>
      </c>
      <c r="D2472" s="1204" t="s">
        <v>261</v>
      </c>
      <c r="E2472" s="1204" t="s">
        <v>615</v>
      </c>
    </row>
    <row r="2473" spans="2:5" x14ac:dyDescent="0.35">
      <c r="B2473" s="1678"/>
      <c r="C2473" s="1218">
        <v>0.5</v>
      </c>
      <c r="D2473" s="1214" t="s">
        <v>261</v>
      </c>
      <c r="E2473" s="1204" t="s">
        <v>758</v>
      </c>
    </row>
    <row r="2474" spans="2:5" x14ac:dyDescent="0.35">
      <c r="B2474" s="1678"/>
      <c r="C2474" s="1218">
        <v>0.625</v>
      </c>
      <c r="D2474" s="1224" t="s">
        <v>261</v>
      </c>
      <c r="E2474" s="1204" t="s">
        <v>729</v>
      </c>
    </row>
    <row r="2475" spans="2:5" x14ac:dyDescent="0.35">
      <c r="B2475" s="1678"/>
      <c r="C2475" s="1206">
        <v>0.75</v>
      </c>
      <c r="D2475" s="7" t="s">
        <v>564</v>
      </c>
      <c r="E2475" s="7" t="s">
        <v>758</v>
      </c>
    </row>
    <row r="2476" spans="2:5" x14ac:dyDescent="0.35">
      <c r="B2476" s="1681">
        <v>42736</v>
      </c>
      <c r="C2476" s="1213">
        <v>0.25</v>
      </c>
      <c r="D2476" s="1221" t="s">
        <v>261</v>
      </c>
      <c r="E2476" s="1221" t="s">
        <v>615</v>
      </c>
    </row>
    <row r="2477" spans="2:5" x14ac:dyDescent="0.35">
      <c r="B2477" s="1680"/>
      <c r="C2477" s="1203">
        <v>0.375</v>
      </c>
      <c r="D2477" s="1204" t="s">
        <v>261</v>
      </c>
      <c r="E2477" s="1204" t="s">
        <v>758</v>
      </c>
    </row>
    <row r="2478" spans="2:5" x14ac:dyDescent="0.35">
      <c r="B2478" s="1680"/>
      <c r="C2478" s="1203">
        <v>0.5</v>
      </c>
      <c r="D2478" s="1204" t="s">
        <v>564</v>
      </c>
      <c r="E2478" s="1205" t="s">
        <v>673</v>
      </c>
    </row>
    <row r="2479" spans="2:5" x14ac:dyDescent="0.35">
      <c r="B2479" s="1680"/>
      <c r="C2479" s="1203">
        <v>0.625</v>
      </c>
      <c r="D2479" s="1223" t="s">
        <v>261</v>
      </c>
      <c r="E2479" s="1204" t="s">
        <v>758</v>
      </c>
    </row>
    <row r="2480" spans="2:5" x14ac:dyDescent="0.35">
      <c r="B2480" s="1678"/>
      <c r="C2480" s="1219">
        <v>0.75</v>
      </c>
      <c r="D2480" s="7" t="s">
        <v>261</v>
      </c>
      <c r="E2480" s="1210" t="s">
        <v>615</v>
      </c>
    </row>
    <row r="2481" spans="2:5" x14ac:dyDescent="0.35">
      <c r="B2481" s="1672" t="s">
        <v>792</v>
      </c>
      <c r="C2481" s="1672"/>
      <c r="D2481" s="1672"/>
      <c r="E2481" s="1672"/>
    </row>
    <row r="2482" spans="2:5" x14ac:dyDescent="0.35">
      <c r="B2482" s="1672" t="s">
        <v>793</v>
      </c>
      <c r="C2482" s="1672"/>
      <c r="D2482" s="1672"/>
    </row>
    <row r="2483" spans="2:5" x14ac:dyDescent="0.35">
      <c r="B2483" s="1672" t="s">
        <v>794</v>
      </c>
      <c r="C2483" s="1672"/>
      <c r="D2483" s="1672"/>
      <c r="E2483" s="320"/>
    </row>
    <row r="2484" spans="2:5" x14ac:dyDescent="0.35">
      <c r="B2484" s="1232"/>
      <c r="C2484" s="1232"/>
      <c r="D2484" s="1232"/>
      <c r="E2484" s="1232"/>
    </row>
    <row r="2488" spans="2:5" ht="17" x14ac:dyDescent="0.5">
      <c r="B2488" s="1200" t="s">
        <v>546</v>
      </c>
      <c r="C2488" s="1200"/>
      <c r="D2488" s="1200"/>
      <c r="E2488" s="1200"/>
    </row>
    <row r="2489" spans="2:5" ht="15" thickBot="1" x14ac:dyDescent="0.4"/>
    <row r="2490" spans="2:5" ht="15" thickTop="1" x14ac:dyDescent="0.35">
      <c r="B2490" s="1666" t="s">
        <v>1</v>
      </c>
      <c r="C2490" s="1668" t="s">
        <v>547</v>
      </c>
      <c r="D2490" s="1668" t="s">
        <v>548</v>
      </c>
      <c r="E2490" s="1670" t="s">
        <v>549</v>
      </c>
    </row>
    <row r="2491" spans="2:5" ht="15" thickBot="1" x14ac:dyDescent="0.4">
      <c r="B2491" s="1667"/>
      <c r="C2491" s="1669"/>
      <c r="D2491" s="1669"/>
      <c r="E2491" s="1671"/>
    </row>
    <row r="2492" spans="2:5" ht="15" thickTop="1" x14ac:dyDescent="0.35">
      <c r="B2492" s="1662">
        <v>42767</v>
      </c>
      <c r="C2492" s="1217">
        <v>0.25</v>
      </c>
      <c r="D2492" s="1202" t="s">
        <v>261</v>
      </c>
      <c r="E2492" s="1233" t="s">
        <v>615</v>
      </c>
    </row>
    <row r="2493" spans="2:5" x14ac:dyDescent="0.35">
      <c r="B2493" s="1663"/>
      <c r="C2493" s="1218">
        <v>0.375</v>
      </c>
      <c r="D2493" s="1204" t="s">
        <v>261</v>
      </c>
      <c r="E2493" s="1234" t="s">
        <v>758</v>
      </c>
    </row>
    <row r="2494" spans="2:5" x14ac:dyDescent="0.35">
      <c r="B2494" s="1663"/>
      <c r="C2494" s="1218">
        <v>0.5</v>
      </c>
      <c r="D2494" s="1204" t="s">
        <v>261</v>
      </c>
      <c r="E2494" s="1234" t="s">
        <v>615</v>
      </c>
    </row>
    <row r="2495" spans="2:5" x14ac:dyDescent="0.35">
      <c r="B2495" s="1663"/>
      <c r="C2495" s="1218">
        <v>0.625</v>
      </c>
      <c r="D2495" s="1204" t="s">
        <v>564</v>
      </c>
      <c r="E2495" s="1204" t="s">
        <v>758</v>
      </c>
    </row>
    <row r="2496" spans="2:5" x14ac:dyDescent="0.35">
      <c r="B2496" s="1664"/>
      <c r="C2496" s="1206">
        <v>0.75</v>
      </c>
      <c r="D2496" s="1210" t="s">
        <v>261</v>
      </c>
      <c r="E2496" s="7" t="s">
        <v>615</v>
      </c>
    </row>
    <row r="2497" spans="2:5" x14ac:dyDescent="0.35">
      <c r="B2497" s="1677">
        <v>42795</v>
      </c>
      <c r="C2497" s="1213">
        <v>0.25</v>
      </c>
      <c r="D2497" s="1205" t="s">
        <v>261</v>
      </c>
      <c r="E2497" s="1221" t="s">
        <v>615</v>
      </c>
    </row>
    <row r="2498" spans="2:5" x14ac:dyDescent="0.35">
      <c r="B2498" s="1678"/>
      <c r="C2498" s="1218">
        <v>0.375</v>
      </c>
      <c r="D2498" s="1204" t="s">
        <v>261</v>
      </c>
      <c r="E2498" s="1204" t="s">
        <v>758</v>
      </c>
    </row>
    <row r="2499" spans="2:5" x14ac:dyDescent="0.35">
      <c r="B2499" s="1678"/>
      <c r="C2499" s="1218">
        <v>0.5</v>
      </c>
      <c r="D2499" s="1204" t="s">
        <v>261</v>
      </c>
      <c r="E2499" s="1204" t="s">
        <v>758</v>
      </c>
    </row>
    <row r="2500" spans="2:5" x14ac:dyDescent="0.35">
      <c r="B2500" s="1678"/>
      <c r="C2500" s="1218">
        <v>0.625</v>
      </c>
      <c r="D2500" s="76" t="s">
        <v>564</v>
      </c>
      <c r="E2500" s="1204" t="s">
        <v>615</v>
      </c>
    </row>
    <row r="2501" spans="2:5" x14ac:dyDescent="0.35">
      <c r="B2501" s="1678"/>
      <c r="C2501" s="1206">
        <v>0.75</v>
      </c>
      <c r="D2501" s="1210" t="s">
        <v>261</v>
      </c>
      <c r="E2501" s="7" t="s">
        <v>615</v>
      </c>
    </row>
    <row r="2502" spans="2:5" x14ac:dyDescent="0.35">
      <c r="B2502" s="1677">
        <v>42826</v>
      </c>
      <c r="C2502" s="1213">
        <v>0.25</v>
      </c>
      <c r="D2502" s="1205" t="s">
        <v>261</v>
      </c>
      <c r="E2502" s="76" t="s">
        <v>615</v>
      </c>
    </row>
    <row r="2503" spans="2:5" x14ac:dyDescent="0.35">
      <c r="B2503" s="1678"/>
      <c r="C2503" s="1218">
        <v>0.375</v>
      </c>
      <c r="D2503" s="1204" t="s">
        <v>261</v>
      </c>
      <c r="E2503" s="1228" t="s">
        <v>758</v>
      </c>
    </row>
    <row r="2504" spans="2:5" x14ac:dyDescent="0.35">
      <c r="B2504" s="1678"/>
      <c r="C2504" s="1218">
        <v>0.5</v>
      </c>
      <c r="D2504" s="1204" t="s">
        <v>261</v>
      </c>
      <c r="E2504" s="1228" t="s">
        <v>758</v>
      </c>
    </row>
    <row r="2505" spans="2:5" x14ac:dyDescent="0.35">
      <c r="B2505" s="1678"/>
      <c r="C2505" s="1218">
        <v>0.625</v>
      </c>
      <c r="D2505" s="1205" t="s">
        <v>564</v>
      </c>
      <c r="E2505" s="1230" t="s">
        <v>729</v>
      </c>
    </row>
    <row r="2506" spans="2:5" x14ac:dyDescent="0.35">
      <c r="B2506" s="1678"/>
      <c r="C2506" s="1206">
        <v>0.75</v>
      </c>
      <c r="D2506" s="1210" t="s">
        <v>261</v>
      </c>
      <c r="E2506" s="7" t="s">
        <v>758</v>
      </c>
    </row>
    <row r="2507" spans="2:5" x14ac:dyDescent="0.35">
      <c r="B2507" s="1677">
        <v>42856</v>
      </c>
      <c r="C2507" s="1213">
        <v>0.25</v>
      </c>
      <c r="D2507" s="1205" t="s">
        <v>261</v>
      </c>
      <c r="E2507" s="1204" t="s">
        <v>615</v>
      </c>
    </row>
    <row r="2508" spans="2:5" x14ac:dyDescent="0.35">
      <c r="B2508" s="1678"/>
      <c r="C2508" s="1218">
        <v>0.375</v>
      </c>
      <c r="D2508" s="1204" t="s">
        <v>261</v>
      </c>
      <c r="E2508" s="1204" t="s">
        <v>758</v>
      </c>
    </row>
    <row r="2509" spans="2:5" x14ac:dyDescent="0.35">
      <c r="B2509" s="1678"/>
      <c r="C2509" s="1218">
        <v>0.5</v>
      </c>
      <c r="D2509" s="1204" t="s">
        <v>557</v>
      </c>
      <c r="E2509" s="1204" t="s">
        <v>729</v>
      </c>
    </row>
    <row r="2510" spans="2:5" x14ac:dyDescent="0.35">
      <c r="B2510" s="1678"/>
      <c r="C2510" s="1218">
        <v>0.625</v>
      </c>
      <c r="D2510" s="1204" t="s">
        <v>261</v>
      </c>
      <c r="E2510" s="1204" t="s">
        <v>729</v>
      </c>
    </row>
    <row r="2511" spans="2:5" x14ac:dyDescent="0.35">
      <c r="B2511" s="1678"/>
      <c r="C2511" s="1206">
        <v>0.75</v>
      </c>
      <c r="D2511" s="1210" t="s">
        <v>261</v>
      </c>
      <c r="E2511" s="1204" t="s">
        <v>758</v>
      </c>
    </row>
    <row r="2512" spans="2:5" x14ac:dyDescent="0.35">
      <c r="B2512" s="1677">
        <v>42887</v>
      </c>
      <c r="C2512" s="1231">
        <v>0.25</v>
      </c>
      <c r="D2512" s="1205" t="s">
        <v>261</v>
      </c>
      <c r="E2512" s="1221" t="s">
        <v>615</v>
      </c>
    </row>
    <row r="2513" spans="2:5" x14ac:dyDescent="0.35">
      <c r="B2513" s="1678"/>
      <c r="C2513" s="1218">
        <v>0.375</v>
      </c>
      <c r="D2513" s="1204" t="s">
        <v>261</v>
      </c>
      <c r="E2513" s="1204" t="s">
        <v>615</v>
      </c>
    </row>
    <row r="2514" spans="2:5" x14ac:dyDescent="0.35">
      <c r="B2514" s="1678"/>
      <c r="C2514" s="1218">
        <v>0.5</v>
      </c>
      <c r="D2514" s="1204" t="s">
        <v>260</v>
      </c>
      <c r="E2514" s="1204" t="s">
        <v>673</v>
      </c>
    </row>
    <row r="2515" spans="2:5" x14ac:dyDescent="0.35">
      <c r="B2515" s="1678"/>
      <c r="C2515" s="1218">
        <v>0.625</v>
      </c>
      <c r="D2515" s="1204" t="s">
        <v>564</v>
      </c>
      <c r="E2515" s="1204" t="s">
        <v>729</v>
      </c>
    </row>
    <row r="2516" spans="2:5" x14ac:dyDescent="0.35">
      <c r="B2516" s="1678"/>
      <c r="C2516" s="1206">
        <v>0.75</v>
      </c>
      <c r="D2516" s="1210" t="s">
        <v>261</v>
      </c>
      <c r="E2516" s="7" t="s">
        <v>758</v>
      </c>
    </row>
    <row r="2517" spans="2:5" x14ac:dyDescent="0.35">
      <c r="B2517" s="1677">
        <v>42917</v>
      </c>
      <c r="C2517" s="1231">
        <v>0.25</v>
      </c>
      <c r="D2517" s="1205" t="s">
        <v>261</v>
      </c>
      <c r="E2517" s="1221" t="s">
        <v>615</v>
      </c>
    </row>
    <row r="2518" spans="2:5" x14ac:dyDescent="0.35">
      <c r="B2518" s="1678"/>
      <c r="C2518" s="1218">
        <v>0.375</v>
      </c>
      <c r="D2518" s="1204" t="s">
        <v>261</v>
      </c>
      <c r="E2518" s="1204" t="s">
        <v>615</v>
      </c>
    </row>
    <row r="2519" spans="2:5" x14ac:dyDescent="0.35">
      <c r="B2519" s="1678"/>
      <c r="C2519" s="1218">
        <v>0.5</v>
      </c>
      <c r="D2519" s="1214" t="s">
        <v>261</v>
      </c>
      <c r="E2519" s="1204" t="s">
        <v>758</v>
      </c>
    </row>
    <row r="2520" spans="2:5" x14ac:dyDescent="0.35">
      <c r="B2520" s="1678"/>
      <c r="C2520" s="1218">
        <v>0.625</v>
      </c>
      <c r="D2520" s="1224" t="s">
        <v>261</v>
      </c>
      <c r="E2520" s="1204" t="s">
        <v>758</v>
      </c>
    </row>
    <row r="2521" spans="2:5" x14ac:dyDescent="0.35">
      <c r="B2521" s="1678"/>
      <c r="C2521" s="1206">
        <v>0.75</v>
      </c>
      <c r="D2521" s="7" t="s">
        <v>261</v>
      </c>
      <c r="E2521" s="7" t="s">
        <v>615</v>
      </c>
    </row>
    <row r="2522" spans="2:5" x14ac:dyDescent="0.35">
      <c r="B2522" s="1681">
        <v>42948</v>
      </c>
      <c r="C2522" s="1213">
        <v>0.25</v>
      </c>
      <c r="D2522" s="1221" t="s">
        <v>261</v>
      </c>
      <c r="E2522" s="1221" t="s">
        <v>615</v>
      </c>
    </row>
    <row r="2523" spans="2:5" x14ac:dyDescent="0.35">
      <c r="B2523" s="1680"/>
      <c r="C2523" s="1203">
        <v>0.375</v>
      </c>
      <c r="D2523" s="1204" t="s">
        <v>557</v>
      </c>
      <c r="E2523" s="1204" t="s">
        <v>758</v>
      </c>
    </row>
    <row r="2524" spans="2:5" x14ac:dyDescent="0.35">
      <c r="B2524" s="1680"/>
      <c r="C2524" s="1203">
        <v>0.5</v>
      </c>
      <c r="D2524" s="1204" t="s">
        <v>261</v>
      </c>
      <c r="E2524" s="1205" t="s">
        <v>729</v>
      </c>
    </row>
    <row r="2525" spans="2:5" x14ac:dyDescent="0.35">
      <c r="B2525" s="1680"/>
      <c r="C2525" s="1203">
        <v>0.625</v>
      </c>
      <c r="D2525" s="1223" t="s">
        <v>261</v>
      </c>
      <c r="E2525" s="1204" t="s">
        <v>729</v>
      </c>
    </row>
    <row r="2526" spans="2:5" x14ac:dyDescent="0.35">
      <c r="B2526" s="1678"/>
      <c r="C2526" s="1219">
        <v>0.75</v>
      </c>
      <c r="D2526" s="7" t="s">
        <v>261</v>
      </c>
      <c r="E2526" s="1210" t="s">
        <v>615</v>
      </c>
    </row>
    <row r="2527" spans="2:5" x14ac:dyDescent="0.35">
      <c r="B2527" s="1672" t="s">
        <v>792</v>
      </c>
      <c r="C2527" s="1672"/>
      <c r="D2527" s="1672"/>
      <c r="E2527" s="1672"/>
    </row>
    <row r="2528" spans="2:5" x14ac:dyDescent="0.35">
      <c r="B2528" s="1672" t="s">
        <v>793</v>
      </c>
      <c r="C2528" s="1672"/>
      <c r="D2528" s="1672"/>
    </row>
    <row r="2529" spans="2:5" x14ac:dyDescent="0.35">
      <c r="B2529" s="1672" t="s">
        <v>794</v>
      </c>
      <c r="C2529" s="1672"/>
      <c r="D2529" s="1672"/>
      <c r="E2529" s="320"/>
    </row>
    <row r="2530" spans="2:5" x14ac:dyDescent="0.35">
      <c r="B2530" s="1232"/>
      <c r="C2530" s="1232"/>
      <c r="D2530" s="1232"/>
      <c r="E2530" s="1232"/>
    </row>
    <row r="2534" spans="2:5" ht="17" x14ac:dyDescent="0.5">
      <c r="B2534" s="1200" t="s">
        <v>546</v>
      </c>
      <c r="C2534" s="1200"/>
      <c r="D2534" s="1200"/>
      <c r="E2534" s="1200"/>
    </row>
    <row r="2535" spans="2:5" ht="15" thickBot="1" x14ac:dyDescent="0.4"/>
    <row r="2536" spans="2:5" ht="15" thickTop="1" x14ac:dyDescent="0.35">
      <c r="B2536" s="1666" t="s">
        <v>1</v>
      </c>
      <c r="C2536" s="1668" t="s">
        <v>547</v>
      </c>
      <c r="D2536" s="1668" t="s">
        <v>548</v>
      </c>
      <c r="E2536" s="1670" t="s">
        <v>549</v>
      </c>
    </row>
    <row r="2537" spans="2:5" ht="15" thickBot="1" x14ac:dyDescent="0.4">
      <c r="B2537" s="1667"/>
      <c r="C2537" s="1669"/>
      <c r="D2537" s="1669"/>
      <c r="E2537" s="1671"/>
    </row>
    <row r="2538" spans="2:5" ht="15" thickTop="1" x14ac:dyDescent="0.35">
      <c r="B2538" s="1662">
        <v>42979</v>
      </c>
      <c r="C2538" s="1217">
        <v>0.25</v>
      </c>
      <c r="D2538" s="1202" t="s">
        <v>261</v>
      </c>
      <c r="E2538" s="1233" t="s">
        <v>615</v>
      </c>
    </row>
    <row r="2539" spans="2:5" x14ac:dyDescent="0.35">
      <c r="B2539" s="1663"/>
      <c r="C2539" s="1218">
        <v>0.375</v>
      </c>
      <c r="D2539" s="1204" t="s">
        <v>261</v>
      </c>
      <c r="E2539" s="1234" t="s">
        <v>615</v>
      </c>
    </row>
    <row r="2540" spans="2:5" x14ac:dyDescent="0.35">
      <c r="B2540" s="1663"/>
      <c r="C2540" s="1218">
        <v>0.5</v>
      </c>
      <c r="D2540" s="1204" t="s">
        <v>261</v>
      </c>
      <c r="E2540" s="1234" t="s">
        <v>552</v>
      </c>
    </row>
    <row r="2541" spans="2:5" x14ac:dyDescent="0.35">
      <c r="B2541" s="1663"/>
      <c r="C2541" s="1218">
        <v>0.625</v>
      </c>
      <c r="D2541" s="1204" t="s">
        <v>262</v>
      </c>
      <c r="E2541" s="1204" t="s">
        <v>551</v>
      </c>
    </row>
    <row r="2542" spans="2:5" x14ac:dyDescent="0.35">
      <c r="B2542" s="1664"/>
      <c r="C2542" s="1206">
        <v>0.75</v>
      </c>
      <c r="D2542" s="1210" t="s">
        <v>261</v>
      </c>
      <c r="E2542" s="7" t="s">
        <v>615</v>
      </c>
    </row>
    <row r="2543" spans="2:5" x14ac:dyDescent="0.35">
      <c r="B2543" s="1677">
        <v>43009</v>
      </c>
      <c r="C2543" s="1213">
        <v>0.25</v>
      </c>
      <c r="D2543" s="1205" t="s">
        <v>557</v>
      </c>
      <c r="E2543" s="1221" t="s">
        <v>552</v>
      </c>
    </row>
    <row r="2544" spans="2:5" x14ac:dyDescent="0.35">
      <c r="B2544" s="1678"/>
      <c r="C2544" s="1218">
        <v>0.375</v>
      </c>
      <c r="D2544" s="1204" t="s">
        <v>261</v>
      </c>
      <c r="E2544" s="1204" t="s">
        <v>615</v>
      </c>
    </row>
    <row r="2545" spans="2:5" x14ac:dyDescent="0.35">
      <c r="B2545" s="1678"/>
      <c r="C2545" s="1218">
        <v>0.5</v>
      </c>
      <c r="D2545" s="1204" t="s">
        <v>564</v>
      </c>
      <c r="E2545" s="1204" t="s">
        <v>615</v>
      </c>
    </row>
    <row r="2546" spans="2:5" x14ac:dyDescent="0.35">
      <c r="B2546" s="1678"/>
      <c r="C2546" s="1218">
        <v>0.625</v>
      </c>
      <c r="D2546" s="76" t="s">
        <v>557</v>
      </c>
      <c r="E2546" s="1204" t="s">
        <v>615</v>
      </c>
    </row>
    <row r="2547" spans="2:5" x14ac:dyDescent="0.35">
      <c r="B2547" s="1678"/>
      <c r="C2547" s="1206">
        <v>0.75</v>
      </c>
      <c r="D2547" s="1210" t="s">
        <v>564</v>
      </c>
      <c r="E2547" s="7" t="s">
        <v>552</v>
      </c>
    </row>
    <row r="2548" spans="2:5" x14ac:dyDescent="0.35">
      <c r="B2548" s="1677">
        <v>43040</v>
      </c>
      <c r="C2548" s="1213">
        <v>0.25</v>
      </c>
      <c r="D2548" s="1205" t="s">
        <v>261</v>
      </c>
      <c r="E2548" s="76" t="s">
        <v>615</v>
      </c>
    </row>
    <row r="2549" spans="2:5" x14ac:dyDescent="0.35">
      <c r="B2549" s="1678"/>
      <c r="C2549" s="1218">
        <v>0.375</v>
      </c>
      <c r="D2549" s="1204" t="s">
        <v>261</v>
      </c>
      <c r="E2549" s="1228" t="s">
        <v>615</v>
      </c>
    </row>
    <row r="2550" spans="2:5" x14ac:dyDescent="0.35">
      <c r="B2550" s="1678"/>
      <c r="C2550" s="1218">
        <v>0.5</v>
      </c>
      <c r="D2550" s="1204" t="s">
        <v>260</v>
      </c>
      <c r="E2550" s="1228" t="s">
        <v>551</v>
      </c>
    </row>
    <row r="2551" spans="2:5" x14ac:dyDescent="0.35">
      <c r="B2551" s="1678"/>
      <c r="C2551" s="1218">
        <v>0.625</v>
      </c>
      <c r="D2551" s="1205" t="s">
        <v>564</v>
      </c>
      <c r="E2551" s="1230" t="s">
        <v>552</v>
      </c>
    </row>
    <row r="2552" spans="2:5" x14ac:dyDescent="0.35">
      <c r="B2552" s="1678"/>
      <c r="C2552" s="1206">
        <v>0.75</v>
      </c>
      <c r="D2552" s="1210" t="s">
        <v>570</v>
      </c>
      <c r="E2552" s="7" t="s">
        <v>552</v>
      </c>
    </row>
    <row r="2553" spans="2:5" x14ac:dyDescent="0.35">
      <c r="B2553" s="1677">
        <v>43070</v>
      </c>
      <c r="C2553" s="1213">
        <v>0.25</v>
      </c>
      <c r="D2553" s="1205" t="s">
        <v>261</v>
      </c>
      <c r="E2553" s="1204" t="s">
        <v>615</v>
      </c>
    </row>
    <row r="2554" spans="2:5" x14ac:dyDescent="0.35">
      <c r="B2554" s="1678"/>
      <c r="C2554" s="1218">
        <v>0.375</v>
      </c>
      <c r="D2554" s="1204" t="s">
        <v>260</v>
      </c>
      <c r="E2554" s="1204" t="s">
        <v>615</v>
      </c>
    </row>
    <row r="2555" spans="2:5" x14ac:dyDescent="0.35">
      <c r="B2555" s="1678"/>
      <c r="C2555" s="1218">
        <v>0.5</v>
      </c>
      <c r="D2555" s="1204" t="s">
        <v>261</v>
      </c>
      <c r="E2555" s="1204" t="s">
        <v>552</v>
      </c>
    </row>
    <row r="2556" spans="2:5" x14ac:dyDescent="0.35">
      <c r="B2556" s="1678"/>
      <c r="C2556" s="1218">
        <v>0.625</v>
      </c>
      <c r="D2556" s="1204" t="s">
        <v>564</v>
      </c>
      <c r="E2556" s="1204" t="s">
        <v>551</v>
      </c>
    </row>
    <row r="2557" spans="2:5" x14ac:dyDescent="0.35">
      <c r="B2557" s="1678"/>
      <c r="C2557" s="1206">
        <v>0.75</v>
      </c>
      <c r="D2557" s="1210" t="s">
        <v>260</v>
      </c>
      <c r="E2557" s="1204" t="s">
        <v>552</v>
      </c>
    </row>
    <row r="2558" spans="2:5" x14ac:dyDescent="0.35">
      <c r="B2558" s="1677" t="s">
        <v>805</v>
      </c>
      <c r="C2558" s="1231">
        <v>0.25</v>
      </c>
      <c r="D2558" s="1205" t="s">
        <v>557</v>
      </c>
      <c r="E2558" s="1221" t="s">
        <v>615</v>
      </c>
    </row>
    <row r="2559" spans="2:5" x14ac:dyDescent="0.35">
      <c r="B2559" s="1678"/>
      <c r="C2559" s="1218">
        <v>0.375</v>
      </c>
      <c r="D2559" s="1204" t="s">
        <v>261</v>
      </c>
      <c r="E2559" s="1204" t="s">
        <v>615</v>
      </c>
    </row>
    <row r="2560" spans="2:5" x14ac:dyDescent="0.35">
      <c r="B2560" s="1678"/>
      <c r="C2560" s="1218">
        <v>0.5</v>
      </c>
      <c r="D2560" s="1204" t="s">
        <v>261</v>
      </c>
      <c r="E2560" s="1204" t="s">
        <v>551</v>
      </c>
    </row>
    <row r="2561" spans="2:5" x14ac:dyDescent="0.35">
      <c r="B2561" s="1678"/>
      <c r="C2561" s="1218">
        <v>0.625</v>
      </c>
      <c r="D2561" s="1204" t="s">
        <v>261</v>
      </c>
      <c r="E2561" s="1204" t="s">
        <v>552</v>
      </c>
    </row>
    <row r="2562" spans="2:5" x14ac:dyDescent="0.35">
      <c r="B2562" s="1678"/>
      <c r="C2562" s="1206">
        <v>0.75</v>
      </c>
      <c r="D2562" s="1210" t="s">
        <v>261</v>
      </c>
      <c r="E2562" s="7" t="s">
        <v>615</v>
      </c>
    </row>
    <row r="2563" spans="2:5" x14ac:dyDescent="0.35">
      <c r="B2563" s="1677" t="s">
        <v>806</v>
      </c>
      <c r="C2563" s="1231">
        <v>0.25</v>
      </c>
      <c r="D2563" s="1205" t="s">
        <v>261</v>
      </c>
      <c r="E2563" s="1221" t="s">
        <v>615</v>
      </c>
    </row>
    <row r="2564" spans="2:5" x14ac:dyDescent="0.35">
      <c r="B2564" s="1678"/>
      <c r="C2564" s="1218">
        <v>0.375</v>
      </c>
      <c r="D2564" s="1204" t="s">
        <v>261</v>
      </c>
      <c r="E2564" s="1204" t="s">
        <v>615</v>
      </c>
    </row>
    <row r="2565" spans="2:5" x14ac:dyDescent="0.35">
      <c r="B2565" s="1678"/>
      <c r="C2565" s="1218">
        <v>0.5</v>
      </c>
      <c r="D2565" s="1214" t="s">
        <v>564</v>
      </c>
      <c r="E2565" s="1204" t="s">
        <v>552</v>
      </c>
    </row>
    <row r="2566" spans="2:5" x14ac:dyDescent="0.35">
      <c r="B2566" s="1678"/>
      <c r="C2566" s="1218">
        <v>0.625</v>
      </c>
      <c r="D2566" s="1224" t="s">
        <v>262</v>
      </c>
      <c r="E2566" s="1204" t="s">
        <v>552</v>
      </c>
    </row>
    <row r="2567" spans="2:5" x14ac:dyDescent="0.35">
      <c r="B2567" s="1678"/>
      <c r="C2567" s="1206">
        <v>0.75</v>
      </c>
      <c r="D2567" s="7" t="s">
        <v>261</v>
      </c>
      <c r="E2567" s="7" t="s">
        <v>552</v>
      </c>
    </row>
    <row r="2568" spans="2:5" x14ac:dyDescent="0.35">
      <c r="B2568" s="1681" t="s">
        <v>807</v>
      </c>
      <c r="C2568" s="1213">
        <v>0.25</v>
      </c>
      <c r="D2568" s="1221" t="s">
        <v>261</v>
      </c>
      <c r="E2568" s="1221" t="s">
        <v>615</v>
      </c>
    </row>
    <row r="2569" spans="2:5" x14ac:dyDescent="0.35">
      <c r="B2569" s="1680"/>
      <c r="C2569" s="1203">
        <v>0.375</v>
      </c>
      <c r="D2569" s="1204" t="s">
        <v>261</v>
      </c>
      <c r="E2569" s="1204" t="s">
        <v>615</v>
      </c>
    </row>
    <row r="2570" spans="2:5" x14ac:dyDescent="0.35">
      <c r="B2570" s="1680"/>
      <c r="C2570" s="1203">
        <v>0.5</v>
      </c>
      <c r="D2570" s="1204" t="s">
        <v>564</v>
      </c>
      <c r="E2570" s="1204" t="s">
        <v>552</v>
      </c>
    </row>
    <row r="2571" spans="2:5" x14ac:dyDescent="0.35">
      <c r="B2571" s="1680"/>
      <c r="C2571" s="1203">
        <v>0.625</v>
      </c>
      <c r="D2571" s="1223" t="s">
        <v>564</v>
      </c>
      <c r="E2571" s="1204" t="s">
        <v>552</v>
      </c>
    </row>
    <row r="2572" spans="2:5" x14ac:dyDescent="0.35">
      <c r="B2572" s="1678"/>
      <c r="C2572" s="1219">
        <v>0.75</v>
      </c>
      <c r="D2572" s="7" t="s">
        <v>261</v>
      </c>
      <c r="E2572" s="7" t="s">
        <v>552</v>
      </c>
    </row>
    <row r="2573" spans="2:5" x14ac:dyDescent="0.35">
      <c r="B2573" s="1672" t="s">
        <v>792</v>
      </c>
      <c r="C2573" s="1672"/>
      <c r="D2573" s="1672"/>
      <c r="E2573" s="1672"/>
    </row>
    <row r="2574" spans="2:5" x14ac:dyDescent="0.35">
      <c r="B2574" s="1672" t="s">
        <v>793</v>
      </c>
      <c r="C2574" s="1672"/>
      <c r="D2574" s="1672"/>
    </row>
    <row r="2575" spans="2:5" x14ac:dyDescent="0.35">
      <c r="B2575" s="1672" t="s">
        <v>794</v>
      </c>
      <c r="C2575" s="1672"/>
      <c r="D2575" s="1672"/>
      <c r="E2575" s="320"/>
    </row>
    <row r="2576" spans="2:5" x14ac:dyDescent="0.35">
      <c r="B2576" s="1232"/>
      <c r="C2576" s="1232"/>
      <c r="D2576" s="1232"/>
      <c r="E2576" s="1232"/>
    </row>
    <row r="2581" spans="2:5" ht="17" x14ac:dyDescent="0.5">
      <c r="B2581" s="1200" t="s">
        <v>546</v>
      </c>
      <c r="C2581" s="1200"/>
      <c r="D2581" s="1200"/>
      <c r="E2581" s="1200"/>
    </row>
    <row r="2582" spans="2:5" ht="15" thickBot="1" x14ac:dyDescent="0.4"/>
    <row r="2583" spans="2:5" ht="15" thickTop="1" x14ac:dyDescent="0.35">
      <c r="B2583" s="1666" t="s">
        <v>1</v>
      </c>
      <c r="C2583" s="1668" t="s">
        <v>547</v>
      </c>
      <c r="D2583" s="1668" t="s">
        <v>548</v>
      </c>
      <c r="E2583" s="1670" t="s">
        <v>549</v>
      </c>
    </row>
    <row r="2584" spans="2:5" ht="15" thickBot="1" x14ac:dyDescent="0.4">
      <c r="B2584" s="1667"/>
      <c r="C2584" s="1669"/>
      <c r="D2584" s="1669"/>
      <c r="E2584" s="1671"/>
    </row>
    <row r="2585" spans="2:5" ht="15" thickTop="1" x14ac:dyDescent="0.35">
      <c r="B2585" s="1662" t="s">
        <v>808</v>
      </c>
      <c r="C2585" s="1201">
        <v>0.25</v>
      </c>
      <c r="D2585" s="1202" t="s">
        <v>557</v>
      </c>
      <c r="E2585" s="1202" t="s">
        <v>552</v>
      </c>
    </row>
    <row r="2586" spans="2:5" x14ac:dyDescent="0.35">
      <c r="B2586" s="1663"/>
      <c r="C2586" s="1203">
        <v>0.375</v>
      </c>
      <c r="D2586" s="1204" t="s">
        <v>557</v>
      </c>
      <c r="E2586" s="1204" t="s">
        <v>552</v>
      </c>
    </row>
    <row r="2587" spans="2:5" x14ac:dyDescent="0.35">
      <c r="B2587" s="1663"/>
      <c r="C2587" s="1203">
        <v>0.5</v>
      </c>
      <c r="D2587" s="1204" t="s">
        <v>261</v>
      </c>
      <c r="E2587" s="1205" t="s">
        <v>562</v>
      </c>
    </row>
    <row r="2588" spans="2:5" x14ac:dyDescent="0.35">
      <c r="B2588" s="1663"/>
      <c r="C2588" s="1203">
        <v>0.625</v>
      </c>
      <c r="D2588" s="1204" t="s">
        <v>261</v>
      </c>
      <c r="E2588" s="1204" t="s">
        <v>552</v>
      </c>
    </row>
    <row r="2589" spans="2:5" ht="15" thickBot="1" x14ac:dyDescent="0.4">
      <c r="B2589" s="1673"/>
      <c r="C2589" s="1211">
        <v>0.75</v>
      </c>
      <c r="D2589" s="1212" t="s">
        <v>261</v>
      </c>
      <c r="E2589" s="1207" t="s">
        <v>552</v>
      </c>
    </row>
    <row r="2590" spans="2:5" ht="15" thickTop="1" x14ac:dyDescent="0.35">
      <c r="B2590" s="1674" t="s">
        <v>809</v>
      </c>
      <c r="C2590" s="1213">
        <v>0.25</v>
      </c>
      <c r="D2590" s="1205" t="s">
        <v>261</v>
      </c>
      <c r="E2590" s="1205" t="s">
        <v>552</v>
      </c>
    </row>
    <row r="2591" spans="2:5" x14ac:dyDescent="0.35">
      <c r="B2591" s="1663"/>
      <c r="C2591" s="1203">
        <v>0.375</v>
      </c>
      <c r="D2591" s="1204" t="s">
        <v>261</v>
      </c>
      <c r="E2591" s="1205" t="s">
        <v>552</v>
      </c>
    </row>
    <row r="2592" spans="2:5" x14ac:dyDescent="0.35">
      <c r="B2592" s="1663"/>
      <c r="C2592" s="1203">
        <v>0.5</v>
      </c>
      <c r="D2592" s="1204" t="s">
        <v>261</v>
      </c>
      <c r="E2592" s="1204" t="s">
        <v>551</v>
      </c>
    </row>
    <row r="2593" spans="2:5" x14ac:dyDescent="0.35">
      <c r="B2593" s="1663"/>
      <c r="C2593" s="1203">
        <v>0.625</v>
      </c>
      <c r="D2593" s="1204" t="s">
        <v>564</v>
      </c>
      <c r="E2593" s="1205" t="s">
        <v>551</v>
      </c>
    </row>
    <row r="2594" spans="2:5" ht="15" thickBot="1" x14ac:dyDescent="0.4">
      <c r="B2594" s="1673"/>
      <c r="C2594" s="1211">
        <v>0.75</v>
      </c>
      <c r="D2594" s="1207" t="s">
        <v>261</v>
      </c>
      <c r="E2594" s="1207" t="s">
        <v>552</v>
      </c>
    </row>
    <row r="2595" spans="2:5" ht="15" thickTop="1" x14ac:dyDescent="0.35">
      <c r="B2595" s="1662" t="s">
        <v>810</v>
      </c>
      <c r="C2595" s="1201">
        <v>0.25</v>
      </c>
      <c r="D2595" s="1208" t="s">
        <v>261</v>
      </c>
      <c r="E2595" s="1205" t="s">
        <v>554</v>
      </c>
    </row>
    <row r="2596" spans="2:5" x14ac:dyDescent="0.35">
      <c r="B2596" s="1663"/>
      <c r="C2596" s="1203">
        <v>0.375</v>
      </c>
      <c r="D2596" s="1204" t="s">
        <v>261</v>
      </c>
      <c r="E2596" s="1204" t="s">
        <v>554</v>
      </c>
    </row>
    <row r="2597" spans="2:5" x14ac:dyDescent="0.35">
      <c r="B2597" s="1663"/>
      <c r="C2597" s="1203">
        <v>0.5</v>
      </c>
      <c r="D2597" s="1204" t="s">
        <v>261</v>
      </c>
      <c r="E2597" s="1204" t="s">
        <v>552</v>
      </c>
    </row>
    <row r="2598" spans="2:5" x14ac:dyDescent="0.35">
      <c r="B2598" s="1663"/>
      <c r="C2598" s="1203">
        <v>0.625</v>
      </c>
      <c r="D2598" s="1204" t="s">
        <v>261</v>
      </c>
      <c r="E2598" s="1204" t="s">
        <v>552</v>
      </c>
    </row>
    <row r="2599" spans="2:5" ht="15" thickBot="1" x14ac:dyDescent="0.4">
      <c r="B2599" s="1673"/>
      <c r="C2599" s="1211">
        <v>0.75</v>
      </c>
      <c r="D2599" s="1207" t="s">
        <v>261</v>
      </c>
      <c r="E2599" s="1207" t="s">
        <v>554</v>
      </c>
    </row>
    <row r="2600" spans="2:5" ht="15" thickTop="1" x14ac:dyDescent="0.35">
      <c r="B2600" s="1662" t="s">
        <v>811</v>
      </c>
      <c r="C2600" s="1201">
        <v>0.25</v>
      </c>
      <c r="D2600" s="1208" t="s">
        <v>261</v>
      </c>
      <c r="E2600" s="1205" t="s">
        <v>552</v>
      </c>
    </row>
    <row r="2601" spans="2:5" x14ac:dyDescent="0.35">
      <c r="B2601" s="1663"/>
      <c r="C2601" s="1203">
        <v>0.375</v>
      </c>
      <c r="D2601" s="1209" t="s">
        <v>261</v>
      </c>
      <c r="E2601" s="1204" t="s">
        <v>551</v>
      </c>
    </row>
    <row r="2602" spans="2:5" x14ac:dyDescent="0.35">
      <c r="B2602" s="1663"/>
      <c r="C2602" s="1203">
        <v>0.5</v>
      </c>
      <c r="D2602" s="1209" t="s">
        <v>261</v>
      </c>
      <c r="E2602" s="1204" t="s">
        <v>554</v>
      </c>
    </row>
    <row r="2603" spans="2:5" x14ac:dyDescent="0.35">
      <c r="B2603" s="1663"/>
      <c r="C2603" s="1203">
        <v>0.625</v>
      </c>
      <c r="D2603" s="1204" t="s">
        <v>557</v>
      </c>
      <c r="E2603" s="1204" t="s">
        <v>552</v>
      </c>
    </row>
    <row r="2604" spans="2:5" ht="15" thickBot="1" x14ac:dyDescent="0.4">
      <c r="B2604" s="1673"/>
      <c r="C2604" s="1211">
        <v>0.75</v>
      </c>
      <c r="D2604" s="1212" t="s">
        <v>557</v>
      </c>
      <c r="E2604" s="1207" t="s">
        <v>552</v>
      </c>
    </row>
    <row r="2605" spans="2:5" ht="15" thickTop="1" x14ac:dyDescent="0.35">
      <c r="B2605" s="1662" t="s">
        <v>812</v>
      </c>
      <c r="C2605" s="1201">
        <v>0.25</v>
      </c>
      <c r="D2605" s="1208" t="s">
        <v>261</v>
      </c>
      <c r="E2605" s="1205" t="s">
        <v>552</v>
      </c>
    </row>
    <row r="2606" spans="2:5" x14ac:dyDescent="0.35">
      <c r="B2606" s="1663"/>
      <c r="C2606" s="1203">
        <v>0.375</v>
      </c>
      <c r="D2606" s="1209" t="s">
        <v>261</v>
      </c>
      <c r="E2606" s="1205" t="s">
        <v>552</v>
      </c>
    </row>
    <row r="2607" spans="2:5" x14ac:dyDescent="0.35">
      <c r="B2607" s="1663"/>
      <c r="C2607" s="1203">
        <v>0.5</v>
      </c>
      <c r="D2607" s="1204" t="s">
        <v>261</v>
      </c>
      <c r="E2607" s="1204" t="s">
        <v>551</v>
      </c>
    </row>
    <row r="2608" spans="2:5" x14ac:dyDescent="0.35">
      <c r="B2608" s="1663"/>
      <c r="C2608" s="1203">
        <v>0.625</v>
      </c>
      <c r="D2608" s="1204" t="s">
        <v>257</v>
      </c>
      <c r="E2608" s="1205" t="s">
        <v>552</v>
      </c>
    </row>
    <row r="2609" spans="2:5" ht="15" thickBot="1" x14ac:dyDescent="0.4">
      <c r="B2609" s="1673"/>
      <c r="C2609" s="1211">
        <v>0.75</v>
      </c>
      <c r="D2609" s="1212" t="s">
        <v>261</v>
      </c>
      <c r="E2609" s="1212" t="s">
        <v>552</v>
      </c>
    </row>
    <row r="2610" spans="2:5" ht="15" thickTop="1" x14ac:dyDescent="0.35">
      <c r="B2610" s="1662" t="s">
        <v>813</v>
      </c>
      <c r="C2610" s="1201">
        <v>0.25</v>
      </c>
      <c r="D2610" s="1202" t="s">
        <v>261</v>
      </c>
      <c r="E2610" s="1202" t="s">
        <v>552</v>
      </c>
    </row>
    <row r="2611" spans="2:5" x14ac:dyDescent="0.35">
      <c r="B2611" s="1663"/>
      <c r="C2611" s="1203">
        <v>0.375</v>
      </c>
      <c r="D2611" s="76" t="s">
        <v>261</v>
      </c>
      <c r="E2611" s="1209" t="s">
        <v>552</v>
      </c>
    </row>
    <row r="2612" spans="2:5" x14ac:dyDescent="0.35">
      <c r="B2612" s="1663"/>
      <c r="C2612" s="1203">
        <v>0.5</v>
      </c>
      <c r="D2612" s="1204" t="s">
        <v>257</v>
      </c>
      <c r="E2612" s="1204" t="s">
        <v>551</v>
      </c>
    </row>
    <row r="2613" spans="2:5" x14ac:dyDescent="0.35">
      <c r="B2613" s="1663"/>
      <c r="C2613" s="1203">
        <v>0.625</v>
      </c>
      <c r="D2613" s="1204" t="s">
        <v>557</v>
      </c>
      <c r="E2613" s="1205" t="s">
        <v>552</v>
      </c>
    </row>
    <row r="2614" spans="2:5" ht="15" thickBot="1" x14ac:dyDescent="0.4">
      <c r="B2614" s="1673"/>
      <c r="C2614" s="1211">
        <v>0.75</v>
      </c>
      <c r="D2614" s="1207" t="s">
        <v>261</v>
      </c>
      <c r="E2614" s="1212" t="s">
        <v>552</v>
      </c>
    </row>
    <row r="2615" spans="2:5" ht="15" thickTop="1" x14ac:dyDescent="0.35">
      <c r="B2615" s="1662" t="s">
        <v>814</v>
      </c>
      <c r="C2615" s="1201">
        <v>0.25</v>
      </c>
      <c r="D2615" s="1202" t="s">
        <v>261</v>
      </c>
      <c r="E2615" s="1202" t="s">
        <v>552</v>
      </c>
    </row>
    <row r="2616" spans="2:5" x14ac:dyDescent="0.35">
      <c r="B2616" s="1663"/>
      <c r="C2616" s="1203">
        <v>0.375</v>
      </c>
      <c r="D2616" s="1204" t="s">
        <v>261</v>
      </c>
      <c r="E2616" s="1204" t="s">
        <v>552</v>
      </c>
    </row>
    <row r="2617" spans="2:5" x14ac:dyDescent="0.35">
      <c r="B2617" s="1663"/>
      <c r="C2617" s="1203">
        <v>0.5</v>
      </c>
      <c r="D2617" s="1204" t="s">
        <v>570</v>
      </c>
      <c r="E2617" s="1204" t="s">
        <v>551</v>
      </c>
    </row>
    <row r="2618" spans="2:5" x14ac:dyDescent="0.35">
      <c r="B2618" s="1663"/>
      <c r="C2618" s="1203">
        <v>0.625</v>
      </c>
      <c r="D2618" s="1204" t="s">
        <v>261</v>
      </c>
      <c r="E2618" s="76" t="s">
        <v>552</v>
      </c>
    </row>
    <row r="2619" spans="2:5" x14ac:dyDescent="0.35">
      <c r="B2619" s="1664"/>
      <c r="C2619" s="1206">
        <v>0.75</v>
      </c>
      <c r="D2619" s="1210" t="s">
        <v>261</v>
      </c>
      <c r="E2619" s="1210" t="s">
        <v>554</v>
      </c>
    </row>
    <row r="2620" spans="2:5" x14ac:dyDescent="0.35">
      <c r="B2620" s="1665" t="s">
        <v>558</v>
      </c>
      <c r="C2620" s="1665"/>
      <c r="D2620" s="1665"/>
      <c r="E2620" s="1665"/>
    </row>
    <row r="2621" spans="2:5" x14ac:dyDescent="0.35">
      <c r="B2621" s="1672" t="s">
        <v>559</v>
      </c>
      <c r="C2621" s="1672"/>
      <c r="D2621" s="1672"/>
    </row>
    <row r="2622" spans="2:5" x14ac:dyDescent="0.35">
      <c r="B2622" s="1672" t="s">
        <v>560</v>
      </c>
      <c r="C2622" s="1672"/>
      <c r="D2622" s="1672"/>
      <c r="E2622" s="320"/>
    </row>
    <row r="2623" spans="2:5" x14ac:dyDescent="0.35">
      <c r="B2623" s="320"/>
      <c r="C2623" s="320"/>
      <c r="D2623" s="320"/>
      <c r="E2623" s="320"/>
    </row>
    <row r="2627" spans="2:5" ht="17" x14ac:dyDescent="0.5">
      <c r="B2627" s="1200" t="s">
        <v>546</v>
      </c>
      <c r="C2627" s="1200"/>
      <c r="D2627" s="1200"/>
      <c r="E2627" s="1200"/>
    </row>
    <row r="2628" spans="2:5" ht="15" thickBot="1" x14ac:dyDescent="0.4"/>
    <row r="2629" spans="2:5" ht="15" thickTop="1" x14ac:dyDescent="0.35">
      <c r="B2629" s="1666" t="s">
        <v>1</v>
      </c>
      <c r="C2629" s="1668" t="s">
        <v>547</v>
      </c>
      <c r="D2629" s="1668" t="s">
        <v>548</v>
      </c>
      <c r="E2629" s="1670" t="s">
        <v>549</v>
      </c>
    </row>
    <row r="2630" spans="2:5" ht="15" thickBot="1" x14ac:dyDescent="0.4">
      <c r="B2630" s="1667"/>
      <c r="C2630" s="1669"/>
      <c r="D2630" s="1669"/>
      <c r="E2630" s="1671"/>
    </row>
    <row r="2631" spans="2:5" ht="15" thickTop="1" x14ac:dyDescent="0.35">
      <c r="B2631" s="1662" t="s">
        <v>815</v>
      </c>
      <c r="C2631" s="1201">
        <v>0.25</v>
      </c>
      <c r="D2631" s="1202" t="s">
        <v>564</v>
      </c>
      <c r="E2631" s="1202" t="s">
        <v>552</v>
      </c>
    </row>
    <row r="2632" spans="2:5" x14ac:dyDescent="0.35">
      <c r="B2632" s="1663"/>
      <c r="C2632" s="1203">
        <v>0.375</v>
      </c>
      <c r="D2632" s="1204" t="s">
        <v>261</v>
      </c>
      <c r="E2632" s="1204" t="s">
        <v>552</v>
      </c>
    </row>
    <row r="2633" spans="2:5" x14ac:dyDescent="0.35">
      <c r="B2633" s="1663"/>
      <c r="C2633" s="1203">
        <v>0.5</v>
      </c>
      <c r="D2633" s="1204" t="s">
        <v>261</v>
      </c>
      <c r="E2633" s="1204" t="s">
        <v>552</v>
      </c>
    </row>
    <row r="2634" spans="2:5" x14ac:dyDescent="0.35">
      <c r="B2634" s="1663"/>
      <c r="C2634" s="1203">
        <v>0.625</v>
      </c>
      <c r="D2634" s="1204" t="s">
        <v>557</v>
      </c>
      <c r="E2634" s="1205" t="s">
        <v>551</v>
      </c>
    </row>
    <row r="2635" spans="2:5" ht="15" thickBot="1" x14ac:dyDescent="0.4">
      <c r="B2635" s="1673"/>
      <c r="C2635" s="1211">
        <v>0.75</v>
      </c>
      <c r="D2635" s="1212" t="s">
        <v>261</v>
      </c>
      <c r="E2635" s="1207" t="s">
        <v>554</v>
      </c>
    </row>
    <row r="2636" spans="2:5" ht="15" thickTop="1" x14ac:dyDescent="0.35">
      <c r="B2636" s="1674" t="s">
        <v>816</v>
      </c>
      <c r="C2636" s="1213">
        <v>0.25</v>
      </c>
      <c r="D2636" s="1205" t="s">
        <v>261</v>
      </c>
      <c r="E2636" s="1202" t="s">
        <v>552</v>
      </c>
    </row>
    <row r="2637" spans="2:5" x14ac:dyDescent="0.35">
      <c r="B2637" s="1663"/>
      <c r="C2637" s="1203">
        <v>0.375</v>
      </c>
      <c r="D2637" s="1204" t="s">
        <v>261</v>
      </c>
      <c r="E2637" s="1205" t="s">
        <v>552</v>
      </c>
    </row>
    <row r="2638" spans="2:5" x14ac:dyDescent="0.35">
      <c r="B2638" s="1663"/>
      <c r="C2638" s="1203">
        <v>0.5</v>
      </c>
      <c r="D2638" s="1204" t="s">
        <v>257</v>
      </c>
      <c r="E2638" s="1204" t="s">
        <v>562</v>
      </c>
    </row>
    <row r="2639" spans="2:5" x14ac:dyDescent="0.35">
      <c r="B2639" s="1663"/>
      <c r="C2639" s="1203">
        <v>0.625</v>
      </c>
      <c r="D2639" s="1204" t="s">
        <v>564</v>
      </c>
      <c r="E2639" s="1205" t="s">
        <v>551</v>
      </c>
    </row>
    <row r="2640" spans="2:5" ht="15" thickBot="1" x14ac:dyDescent="0.4">
      <c r="B2640" s="1673"/>
      <c r="C2640" s="1211">
        <v>0.75</v>
      </c>
      <c r="D2640" s="1207" t="s">
        <v>261</v>
      </c>
      <c r="E2640" s="1207" t="s">
        <v>554</v>
      </c>
    </row>
    <row r="2641" spans="2:5" ht="15" thickTop="1" x14ac:dyDescent="0.35">
      <c r="B2641" s="1662" t="s">
        <v>817</v>
      </c>
      <c r="C2641" s="1201">
        <v>0.25</v>
      </c>
      <c r="D2641" s="1208" t="s">
        <v>261</v>
      </c>
      <c r="E2641" s="1205" t="s">
        <v>554</v>
      </c>
    </row>
    <row r="2642" spans="2:5" x14ac:dyDescent="0.35">
      <c r="B2642" s="1663"/>
      <c r="C2642" s="1203">
        <v>0.375</v>
      </c>
      <c r="D2642" s="1204" t="s">
        <v>261</v>
      </c>
      <c r="E2642" s="1204" t="s">
        <v>554</v>
      </c>
    </row>
    <row r="2643" spans="2:5" x14ac:dyDescent="0.35">
      <c r="B2643" s="1663"/>
      <c r="C2643" s="1203">
        <v>0.5</v>
      </c>
      <c r="D2643" s="1204" t="s">
        <v>257</v>
      </c>
      <c r="E2643" s="1204" t="s">
        <v>552</v>
      </c>
    </row>
    <row r="2644" spans="2:5" x14ac:dyDescent="0.35">
      <c r="B2644" s="1663"/>
      <c r="C2644" s="1203">
        <v>0.625</v>
      </c>
      <c r="D2644" s="1204" t="s">
        <v>261</v>
      </c>
      <c r="E2644" s="1204" t="s">
        <v>552</v>
      </c>
    </row>
    <row r="2645" spans="2:5" ht="15" thickBot="1" x14ac:dyDescent="0.4">
      <c r="B2645" s="1673"/>
      <c r="C2645" s="1211">
        <v>0.75</v>
      </c>
      <c r="D2645" s="1207" t="s">
        <v>261</v>
      </c>
      <c r="E2645" s="1207" t="s">
        <v>554</v>
      </c>
    </row>
    <row r="2646" spans="2:5" ht="15" thickTop="1" x14ac:dyDescent="0.35">
      <c r="B2646" s="1662" t="s">
        <v>818</v>
      </c>
      <c r="C2646" s="1201">
        <v>0.25</v>
      </c>
      <c r="D2646" s="1208" t="s">
        <v>557</v>
      </c>
      <c r="E2646" s="1205" t="s">
        <v>551</v>
      </c>
    </row>
    <row r="2647" spans="2:5" x14ac:dyDescent="0.35">
      <c r="B2647" s="1663"/>
      <c r="C2647" s="1203">
        <v>0.375</v>
      </c>
      <c r="D2647" s="1209" t="s">
        <v>261</v>
      </c>
      <c r="E2647" s="1204" t="s">
        <v>554</v>
      </c>
    </row>
    <row r="2648" spans="2:5" x14ac:dyDescent="0.35">
      <c r="B2648" s="1663"/>
      <c r="C2648" s="1203">
        <v>0.5</v>
      </c>
      <c r="D2648" s="1209" t="s">
        <v>557</v>
      </c>
      <c r="E2648" s="1204" t="s">
        <v>561</v>
      </c>
    </row>
    <row r="2649" spans="2:5" x14ac:dyDescent="0.35">
      <c r="B2649" s="1663"/>
      <c r="C2649" s="1203">
        <v>0.625</v>
      </c>
      <c r="D2649" s="1204" t="s">
        <v>557</v>
      </c>
      <c r="E2649" s="1204" t="s">
        <v>562</v>
      </c>
    </row>
    <row r="2650" spans="2:5" ht="15" thickBot="1" x14ac:dyDescent="0.4">
      <c r="B2650" s="1673"/>
      <c r="C2650" s="1211">
        <v>0.75</v>
      </c>
      <c r="D2650" s="1212" t="s">
        <v>261</v>
      </c>
      <c r="E2650" s="1207" t="s">
        <v>554</v>
      </c>
    </row>
    <row r="2651" spans="2:5" ht="15" thickTop="1" x14ac:dyDescent="0.35">
      <c r="B2651" s="1662" t="s">
        <v>819</v>
      </c>
      <c r="C2651" s="1201">
        <v>0.25</v>
      </c>
      <c r="D2651" s="1208" t="s">
        <v>261</v>
      </c>
      <c r="E2651" s="1205" t="s">
        <v>552</v>
      </c>
    </row>
    <row r="2652" spans="2:5" x14ac:dyDescent="0.35">
      <c r="B2652" s="1663"/>
      <c r="C2652" s="1203">
        <v>0.375</v>
      </c>
      <c r="D2652" s="1209" t="s">
        <v>261</v>
      </c>
      <c r="E2652" s="1205" t="s">
        <v>554</v>
      </c>
    </row>
    <row r="2653" spans="2:5" x14ac:dyDescent="0.35">
      <c r="B2653" s="1663"/>
      <c r="C2653" s="1203">
        <v>0.5</v>
      </c>
      <c r="D2653" s="1204" t="s">
        <v>261</v>
      </c>
      <c r="E2653" s="1204" t="s">
        <v>552</v>
      </c>
    </row>
    <row r="2654" spans="2:5" x14ac:dyDescent="0.35">
      <c r="B2654" s="1663"/>
      <c r="C2654" s="1203">
        <v>0.625</v>
      </c>
      <c r="D2654" s="1204" t="s">
        <v>564</v>
      </c>
      <c r="E2654" s="1205" t="s">
        <v>562</v>
      </c>
    </row>
    <row r="2655" spans="2:5" ht="15" thickBot="1" x14ac:dyDescent="0.4">
      <c r="B2655" s="1673"/>
      <c r="C2655" s="1211">
        <v>0.75</v>
      </c>
      <c r="D2655" s="1212" t="s">
        <v>261</v>
      </c>
      <c r="E2655" s="1212" t="s">
        <v>554</v>
      </c>
    </row>
    <row r="2656" spans="2:5" ht="15" thickTop="1" x14ac:dyDescent="0.35">
      <c r="B2656" s="1662" t="s">
        <v>820</v>
      </c>
      <c r="C2656" s="1201">
        <v>0.25</v>
      </c>
      <c r="D2656" s="1202" t="s">
        <v>557</v>
      </c>
      <c r="E2656" s="1202" t="s">
        <v>551</v>
      </c>
    </row>
    <row r="2657" spans="2:5" x14ac:dyDescent="0.35">
      <c r="B2657" s="1663"/>
      <c r="C2657" s="1203">
        <v>0.375</v>
      </c>
      <c r="D2657" s="76" t="s">
        <v>261</v>
      </c>
      <c r="E2657" s="1209" t="s">
        <v>554</v>
      </c>
    </row>
    <row r="2658" spans="2:5" x14ac:dyDescent="0.35">
      <c r="B2658" s="1663"/>
      <c r="C2658" s="1203">
        <v>0.5</v>
      </c>
      <c r="D2658" s="1209" t="s">
        <v>261</v>
      </c>
      <c r="E2658" s="1204" t="s">
        <v>562</v>
      </c>
    </row>
    <row r="2659" spans="2:5" x14ac:dyDescent="0.35">
      <c r="B2659" s="1663"/>
      <c r="C2659" s="1203">
        <v>0.625</v>
      </c>
      <c r="D2659" s="1204" t="s">
        <v>261</v>
      </c>
      <c r="E2659" s="1205" t="s">
        <v>552</v>
      </c>
    </row>
    <row r="2660" spans="2:5" ht="15" thickBot="1" x14ac:dyDescent="0.4">
      <c r="B2660" s="1673"/>
      <c r="C2660" s="1211">
        <v>0.75</v>
      </c>
      <c r="D2660" s="1207" t="s">
        <v>261</v>
      </c>
      <c r="E2660" s="1212" t="s">
        <v>554</v>
      </c>
    </row>
    <row r="2661" spans="2:5" ht="15" thickTop="1" x14ac:dyDescent="0.35">
      <c r="B2661" s="1662" t="s">
        <v>821</v>
      </c>
      <c r="C2661" s="1201">
        <v>0.25</v>
      </c>
      <c r="D2661" s="1202" t="s">
        <v>261</v>
      </c>
      <c r="E2661" s="1202" t="s">
        <v>552</v>
      </c>
    </row>
    <row r="2662" spans="2:5" x14ac:dyDescent="0.35">
      <c r="B2662" s="1663"/>
      <c r="C2662" s="1203">
        <v>0.375</v>
      </c>
      <c r="D2662" s="1204" t="s">
        <v>557</v>
      </c>
      <c r="E2662" s="1204" t="s">
        <v>551</v>
      </c>
    </row>
    <row r="2663" spans="2:5" x14ac:dyDescent="0.35">
      <c r="B2663" s="1663"/>
      <c r="C2663" s="1203">
        <v>0.5</v>
      </c>
      <c r="D2663" s="1204" t="s">
        <v>260</v>
      </c>
      <c r="E2663" s="1204" t="s">
        <v>552</v>
      </c>
    </row>
    <row r="2664" spans="2:5" x14ac:dyDescent="0.35">
      <c r="B2664" s="1663"/>
      <c r="C2664" s="1203">
        <v>0.625</v>
      </c>
      <c r="D2664" s="1204" t="s">
        <v>564</v>
      </c>
      <c r="E2664" s="76" t="s">
        <v>551</v>
      </c>
    </row>
    <row r="2665" spans="2:5" x14ac:dyDescent="0.35">
      <c r="B2665" s="1664"/>
      <c r="C2665" s="1206">
        <v>0.75</v>
      </c>
      <c r="D2665" s="1210" t="s">
        <v>261</v>
      </c>
      <c r="E2665" s="1210" t="s">
        <v>554</v>
      </c>
    </row>
    <row r="2666" spans="2:5" x14ac:dyDescent="0.35">
      <c r="B2666" s="1665" t="s">
        <v>558</v>
      </c>
      <c r="C2666" s="1665"/>
      <c r="D2666" s="1665"/>
      <c r="E2666" s="1665"/>
    </row>
    <row r="2667" spans="2:5" x14ac:dyDescent="0.35">
      <c r="B2667" s="1672" t="s">
        <v>559</v>
      </c>
      <c r="C2667" s="1672"/>
      <c r="D2667" s="1672"/>
    </row>
    <row r="2668" spans="2:5" x14ac:dyDescent="0.35">
      <c r="B2668" s="1672" t="s">
        <v>560</v>
      </c>
      <c r="C2668" s="1672"/>
      <c r="D2668" s="1672"/>
      <c r="E2668" s="320"/>
    </row>
    <row r="2669" spans="2:5" x14ac:dyDescent="0.35">
      <c r="B2669" s="320"/>
      <c r="C2669" s="320"/>
      <c r="D2669" s="320"/>
      <c r="E2669" s="320"/>
    </row>
    <row r="2673" spans="2:5" ht="17" x14ac:dyDescent="0.5">
      <c r="B2673" s="1200" t="s">
        <v>546</v>
      </c>
      <c r="C2673" s="1200"/>
      <c r="D2673" s="1200"/>
      <c r="E2673" s="1200"/>
    </row>
    <row r="2674" spans="2:5" ht="15" thickBot="1" x14ac:dyDescent="0.4"/>
    <row r="2675" spans="2:5" ht="15" thickTop="1" x14ac:dyDescent="0.35">
      <c r="B2675" s="1666" t="s">
        <v>1</v>
      </c>
      <c r="C2675" s="1668" t="s">
        <v>547</v>
      </c>
      <c r="D2675" s="1668" t="s">
        <v>548</v>
      </c>
      <c r="E2675" s="1670" t="s">
        <v>549</v>
      </c>
    </row>
    <row r="2676" spans="2:5" ht="15" thickBot="1" x14ac:dyDescent="0.4">
      <c r="B2676" s="1667"/>
      <c r="C2676" s="1669"/>
      <c r="D2676" s="1669"/>
      <c r="E2676" s="1671"/>
    </row>
    <row r="2677" spans="2:5" ht="15" thickTop="1" x14ac:dyDescent="0.35">
      <c r="B2677" s="1662" t="s">
        <v>822</v>
      </c>
      <c r="C2677" s="1201">
        <v>0.25</v>
      </c>
      <c r="D2677" s="1202" t="s">
        <v>261</v>
      </c>
      <c r="E2677" s="1202" t="s">
        <v>552</v>
      </c>
    </row>
    <row r="2678" spans="2:5" x14ac:dyDescent="0.35">
      <c r="B2678" s="1663"/>
      <c r="C2678" s="1203">
        <v>0.375</v>
      </c>
      <c r="D2678" s="1204" t="s">
        <v>261</v>
      </c>
      <c r="E2678" s="1204" t="s">
        <v>554</v>
      </c>
    </row>
    <row r="2679" spans="2:5" x14ac:dyDescent="0.35">
      <c r="B2679" s="1663"/>
      <c r="C2679" s="1203">
        <v>0.5</v>
      </c>
      <c r="D2679" s="1204" t="s">
        <v>261</v>
      </c>
      <c r="E2679" s="1204" t="s">
        <v>551</v>
      </c>
    </row>
    <row r="2680" spans="2:5" x14ac:dyDescent="0.35">
      <c r="B2680" s="1663"/>
      <c r="C2680" s="1203">
        <v>0.625</v>
      </c>
      <c r="D2680" s="1204" t="s">
        <v>261</v>
      </c>
      <c r="E2680" s="1205" t="s">
        <v>552</v>
      </c>
    </row>
    <row r="2681" spans="2:5" ht="15" thickBot="1" x14ac:dyDescent="0.4">
      <c r="B2681" s="1673"/>
      <c r="C2681" s="1211">
        <v>0.75</v>
      </c>
      <c r="D2681" s="1212" t="s">
        <v>261</v>
      </c>
      <c r="E2681" s="1207" t="s">
        <v>552</v>
      </c>
    </row>
    <row r="2682" spans="2:5" ht="15" thickTop="1" x14ac:dyDescent="0.35">
      <c r="B2682" s="1662" t="s">
        <v>823</v>
      </c>
      <c r="C2682" s="1213">
        <v>0.25</v>
      </c>
      <c r="D2682" s="1205" t="s">
        <v>261</v>
      </c>
      <c r="E2682" s="1202" t="s">
        <v>552</v>
      </c>
    </row>
    <row r="2683" spans="2:5" x14ac:dyDescent="0.35">
      <c r="B2683" s="1663"/>
      <c r="C2683" s="1203">
        <v>0.375</v>
      </c>
      <c r="D2683" s="1204" t="s">
        <v>261</v>
      </c>
      <c r="E2683" s="1205" t="s">
        <v>554</v>
      </c>
    </row>
    <row r="2684" spans="2:5" x14ac:dyDescent="0.35">
      <c r="B2684" s="1663"/>
      <c r="C2684" s="1203">
        <v>0.5</v>
      </c>
      <c r="D2684" s="1204" t="s">
        <v>258</v>
      </c>
      <c r="E2684" s="1204" t="s">
        <v>561</v>
      </c>
    </row>
    <row r="2685" spans="2:5" x14ac:dyDescent="0.35">
      <c r="B2685" s="1663"/>
      <c r="C2685" s="1203">
        <v>0.625</v>
      </c>
      <c r="D2685" s="1204" t="s">
        <v>564</v>
      </c>
      <c r="E2685" s="1205" t="s">
        <v>551</v>
      </c>
    </row>
    <row r="2686" spans="2:5" ht="15" thickBot="1" x14ac:dyDescent="0.4">
      <c r="B2686" s="1673"/>
      <c r="C2686" s="1211">
        <v>0.75</v>
      </c>
      <c r="D2686" s="1207" t="s">
        <v>261</v>
      </c>
      <c r="E2686" s="1207" t="s">
        <v>552</v>
      </c>
    </row>
    <row r="2687" spans="2:5" ht="15" thickTop="1" x14ac:dyDescent="0.35">
      <c r="B2687" s="1662">
        <v>42737</v>
      </c>
      <c r="C2687" s="1201">
        <v>0.25</v>
      </c>
      <c r="D2687" s="1208" t="s">
        <v>261</v>
      </c>
      <c r="E2687" s="1205" t="s">
        <v>554</v>
      </c>
    </row>
    <row r="2688" spans="2:5" x14ac:dyDescent="0.35">
      <c r="B2688" s="1663"/>
      <c r="C2688" s="1203">
        <v>0.375</v>
      </c>
      <c r="D2688" s="1204" t="s">
        <v>257</v>
      </c>
      <c r="E2688" s="1204" t="s">
        <v>551</v>
      </c>
    </row>
    <row r="2689" spans="2:5" x14ac:dyDescent="0.35">
      <c r="B2689" s="1663"/>
      <c r="C2689" s="1203">
        <v>0.5</v>
      </c>
      <c r="D2689" s="1204" t="s">
        <v>261</v>
      </c>
      <c r="E2689" s="1204" t="s">
        <v>552</v>
      </c>
    </row>
    <row r="2690" spans="2:5" x14ac:dyDescent="0.35">
      <c r="B2690" s="1663"/>
      <c r="C2690" s="1203">
        <v>0.625</v>
      </c>
      <c r="D2690" s="1204" t="s">
        <v>261</v>
      </c>
      <c r="E2690" s="1204" t="s">
        <v>554</v>
      </c>
    </row>
    <row r="2691" spans="2:5" ht="15" thickBot="1" x14ac:dyDescent="0.4">
      <c r="B2691" s="1673"/>
      <c r="C2691" s="1211">
        <v>0.75</v>
      </c>
      <c r="D2691" s="1207" t="s">
        <v>261</v>
      </c>
      <c r="E2691" s="1207" t="s">
        <v>554</v>
      </c>
    </row>
    <row r="2692" spans="2:5" ht="15" thickTop="1" x14ac:dyDescent="0.35">
      <c r="B2692" s="1662">
        <v>42768</v>
      </c>
      <c r="C2692" s="1201">
        <v>0.25</v>
      </c>
      <c r="D2692" s="1208" t="s">
        <v>261</v>
      </c>
      <c r="E2692" s="1205" t="s">
        <v>552</v>
      </c>
    </row>
    <row r="2693" spans="2:5" x14ac:dyDescent="0.35">
      <c r="B2693" s="1663"/>
      <c r="C2693" s="1203">
        <v>0.375</v>
      </c>
      <c r="D2693" s="1209" t="s">
        <v>261</v>
      </c>
      <c r="E2693" s="1204" t="s">
        <v>552</v>
      </c>
    </row>
    <row r="2694" spans="2:5" x14ac:dyDescent="0.35">
      <c r="B2694" s="1663"/>
      <c r="C2694" s="1203">
        <v>0.5</v>
      </c>
      <c r="D2694" s="1209" t="s">
        <v>261</v>
      </c>
      <c r="E2694" s="1204" t="s">
        <v>554</v>
      </c>
    </row>
    <row r="2695" spans="2:5" x14ac:dyDescent="0.35">
      <c r="B2695" s="1663"/>
      <c r="C2695" s="1203">
        <v>0.625</v>
      </c>
      <c r="D2695" s="1204" t="s">
        <v>261</v>
      </c>
      <c r="E2695" s="1204" t="s">
        <v>551</v>
      </c>
    </row>
    <row r="2696" spans="2:5" ht="15" thickBot="1" x14ac:dyDescent="0.4">
      <c r="B2696" s="1673"/>
      <c r="C2696" s="1211">
        <v>0.75</v>
      </c>
      <c r="D2696" s="1212" t="s">
        <v>261</v>
      </c>
      <c r="E2696" s="1207" t="s">
        <v>554</v>
      </c>
    </row>
    <row r="2697" spans="2:5" ht="15" thickTop="1" x14ac:dyDescent="0.35">
      <c r="B2697" s="1662">
        <v>42796</v>
      </c>
      <c r="C2697" s="1201">
        <v>0.25</v>
      </c>
      <c r="D2697" s="1208" t="s">
        <v>261</v>
      </c>
      <c r="E2697" s="1205" t="s">
        <v>552</v>
      </c>
    </row>
    <row r="2698" spans="2:5" x14ac:dyDescent="0.35">
      <c r="B2698" s="1663"/>
      <c r="C2698" s="1203">
        <v>0.375</v>
      </c>
      <c r="D2698" s="1209" t="s">
        <v>261</v>
      </c>
      <c r="E2698" s="1205" t="s">
        <v>554</v>
      </c>
    </row>
    <row r="2699" spans="2:5" x14ac:dyDescent="0.35">
      <c r="B2699" s="1663"/>
      <c r="C2699" s="1203">
        <v>0.5</v>
      </c>
      <c r="D2699" s="1204" t="s">
        <v>258</v>
      </c>
      <c r="E2699" s="1204" t="s">
        <v>562</v>
      </c>
    </row>
    <row r="2700" spans="2:5" x14ac:dyDescent="0.35">
      <c r="B2700" s="1663"/>
      <c r="C2700" s="1203">
        <v>0.625</v>
      </c>
      <c r="D2700" s="1204" t="s">
        <v>564</v>
      </c>
      <c r="E2700" s="1205" t="s">
        <v>551</v>
      </c>
    </row>
    <row r="2701" spans="2:5" ht="15" thickBot="1" x14ac:dyDescent="0.4">
      <c r="B2701" s="1673"/>
      <c r="C2701" s="1211">
        <v>0.75</v>
      </c>
      <c r="D2701" s="1212" t="s">
        <v>564</v>
      </c>
      <c r="E2701" s="1212" t="s">
        <v>551</v>
      </c>
    </row>
    <row r="2702" spans="2:5" ht="15" thickTop="1" x14ac:dyDescent="0.35">
      <c r="B2702" s="1662">
        <v>42827</v>
      </c>
      <c r="C2702" s="1201">
        <v>0.25</v>
      </c>
      <c r="D2702" s="1202" t="s">
        <v>557</v>
      </c>
      <c r="E2702" s="1202" t="s">
        <v>551</v>
      </c>
    </row>
    <row r="2703" spans="2:5" x14ac:dyDescent="0.35">
      <c r="B2703" s="1663"/>
      <c r="C2703" s="1203">
        <v>0.375</v>
      </c>
      <c r="D2703" s="76" t="s">
        <v>261</v>
      </c>
      <c r="E2703" s="1209" t="s">
        <v>552</v>
      </c>
    </row>
    <row r="2704" spans="2:5" x14ac:dyDescent="0.35">
      <c r="B2704" s="1663"/>
      <c r="C2704" s="1203">
        <v>0.5</v>
      </c>
      <c r="D2704" s="1209" t="s">
        <v>261</v>
      </c>
      <c r="E2704" s="1204" t="s">
        <v>551</v>
      </c>
    </row>
    <row r="2705" spans="2:5" x14ac:dyDescent="0.35">
      <c r="B2705" s="1663"/>
      <c r="C2705" s="1203">
        <v>0.625</v>
      </c>
      <c r="D2705" s="1204" t="s">
        <v>564</v>
      </c>
      <c r="E2705" s="1205" t="s">
        <v>562</v>
      </c>
    </row>
    <row r="2706" spans="2:5" ht="15" thickBot="1" x14ac:dyDescent="0.4">
      <c r="B2706" s="1673"/>
      <c r="C2706" s="1211">
        <v>0.75</v>
      </c>
      <c r="D2706" s="1207" t="s">
        <v>261</v>
      </c>
      <c r="E2706" s="1212" t="s">
        <v>554</v>
      </c>
    </row>
    <row r="2707" spans="2:5" ht="15" thickTop="1" x14ac:dyDescent="0.35">
      <c r="B2707" s="1662">
        <v>42857</v>
      </c>
      <c r="C2707" s="1201">
        <v>0.25</v>
      </c>
      <c r="D2707" s="1202" t="s">
        <v>258</v>
      </c>
      <c r="E2707" s="1202" t="s">
        <v>552</v>
      </c>
    </row>
    <row r="2708" spans="2:5" x14ac:dyDescent="0.35">
      <c r="B2708" s="1663"/>
      <c r="C2708" s="1203">
        <v>0.375</v>
      </c>
      <c r="D2708" s="1204" t="s">
        <v>557</v>
      </c>
      <c r="E2708" s="1204" t="s">
        <v>552</v>
      </c>
    </row>
    <row r="2709" spans="2:5" x14ac:dyDescent="0.35">
      <c r="B2709" s="1663"/>
      <c r="C2709" s="1203">
        <v>0.5</v>
      </c>
      <c r="D2709" s="1204" t="s">
        <v>260</v>
      </c>
      <c r="E2709" s="1204" t="s">
        <v>562</v>
      </c>
    </row>
    <row r="2710" spans="2:5" x14ac:dyDescent="0.35">
      <c r="B2710" s="1663"/>
      <c r="C2710" s="1203">
        <v>0.625</v>
      </c>
      <c r="D2710" s="1204" t="s">
        <v>564</v>
      </c>
      <c r="E2710" s="76" t="s">
        <v>551</v>
      </c>
    </row>
    <row r="2711" spans="2:5" ht="15" thickBot="1" x14ac:dyDescent="0.4">
      <c r="B2711" s="1673"/>
      <c r="C2711" s="1206">
        <v>0.75</v>
      </c>
      <c r="D2711" s="1210" t="s">
        <v>261</v>
      </c>
      <c r="E2711" s="1210" t="s">
        <v>552</v>
      </c>
    </row>
    <row r="2712" spans="2:5" ht="15" thickTop="1" x14ac:dyDescent="0.35">
      <c r="B2712" s="1665" t="s">
        <v>558</v>
      </c>
      <c r="C2712" s="1665"/>
      <c r="D2712" s="1665"/>
      <c r="E2712" s="1665"/>
    </row>
    <row r="2713" spans="2:5" x14ac:dyDescent="0.35">
      <c r="B2713" s="1672" t="s">
        <v>559</v>
      </c>
      <c r="C2713" s="1672"/>
      <c r="D2713" s="1672"/>
    </row>
    <row r="2714" spans="2:5" x14ac:dyDescent="0.35">
      <c r="B2714" s="1672" t="s">
        <v>560</v>
      </c>
      <c r="C2714" s="1672"/>
      <c r="D2714" s="1672"/>
      <c r="E2714" s="320"/>
    </row>
    <row r="2715" spans="2:5" x14ac:dyDescent="0.35">
      <c r="B2715" s="320"/>
      <c r="C2715" s="320"/>
      <c r="D2715" s="320"/>
      <c r="E2715" s="320"/>
    </row>
    <row r="2719" spans="2:5" ht="17" x14ac:dyDescent="0.5">
      <c r="B2719" s="1200" t="s">
        <v>546</v>
      </c>
      <c r="C2719" s="1200"/>
      <c r="D2719" s="1200"/>
      <c r="E2719" s="1200"/>
    </row>
    <row r="2720" spans="2:5" ht="15" thickBot="1" x14ac:dyDescent="0.4"/>
    <row r="2721" spans="2:5" ht="15" thickTop="1" x14ac:dyDescent="0.35">
      <c r="B2721" s="1666" t="s">
        <v>1</v>
      </c>
      <c r="C2721" s="1668" t="s">
        <v>547</v>
      </c>
      <c r="D2721" s="1668" t="s">
        <v>548</v>
      </c>
      <c r="E2721" s="1670" t="s">
        <v>549</v>
      </c>
    </row>
    <row r="2722" spans="2:5" ht="15" thickBot="1" x14ac:dyDescent="0.4">
      <c r="B2722" s="1667"/>
      <c r="C2722" s="1669"/>
      <c r="D2722" s="1669"/>
      <c r="E2722" s="1671"/>
    </row>
    <row r="2723" spans="2:5" ht="15" thickTop="1" x14ac:dyDescent="0.35">
      <c r="B2723" s="1662">
        <v>42888</v>
      </c>
      <c r="C2723" s="1201">
        <v>0.25</v>
      </c>
      <c r="D2723" s="1202" t="s">
        <v>261</v>
      </c>
      <c r="E2723" s="1202" t="s">
        <v>551</v>
      </c>
    </row>
    <row r="2724" spans="2:5" x14ac:dyDescent="0.35">
      <c r="B2724" s="1663"/>
      <c r="C2724" s="1203">
        <v>0.375</v>
      </c>
      <c r="D2724" s="1204" t="s">
        <v>261</v>
      </c>
      <c r="E2724" s="1204" t="s">
        <v>554</v>
      </c>
    </row>
    <row r="2725" spans="2:5" x14ac:dyDescent="0.35">
      <c r="B2725" s="1663"/>
      <c r="C2725" s="1203">
        <v>0.5</v>
      </c>
      <c r="D2725" s="1204" t="s">
        <v>557</v>
      </c>
      <c r="E2725" s="1204" t="s">
        <v>552</v>
      </c>
    </row>
    <row r="2726" spans="2:5" x14ac:dyDescent="0.35">
      <c r="B2726" s="1663"/>
      <c r="C2726" s="1203">
        <v>0.625</v>
      </c>
      <c r="D2726" s="1204" t="s">
        <v>564</v>
      </c>
      <c r="E2726" s="1205" t="s">
        <v>551</v>
      </c>
    </row>
    <row r="2727" spans="2:5" ht="15" thickBot="1" x14ac:dyDescent="0.4">
      <c r="B2727" s="1673"/>
      <c r="C2727" s="1211">
        <v>0.75</v>
      </c>
      <c r="D2727" s="1212" t="s">
        <v>261</v>
      </c>
      <c r="E2727" s="1207" t="s">
        <v>552</v>
      </c>
    </row>
    <row r="2728" spans="2:5" ht="15" thickTop="1" x14ac:dyDescent="0.35">
      <c r="B2728" s="1662">
        <v>42918</v>
      </c>
      <c r="C2728" s="1213">
        <v>0.25</v>
      </c>
      <c r="D2728" s="1205" t="s">
        <v>261</v>
      </c>
      <c r="E2728" s="1202" t="s">
        <v>551</v>
      </c>
    </row>
    <row r="2729" spans="2:5" x14ac:dyDescent="0.35">
      <c r="B2729" s="1663"/>
      <c r="C2729" s="1203">
        <v>0.375</v>
      </c>
      <c r="D2729" s="1204" t="s">
        <v>261</v>
      </c>
      <c r="E2729" s="1205" t="s">
        <v>552</v>
      </c>
    </row>
    <row r="2730" spans="2:5" x14ac:dyDescent="0.35">
      <c r="B2730" s="1663"/>
      <c r="C2730" s="1203">
        <v>0.5</v>
      </c>
      <c r="D2730" s="1204" t="s">
        <v>261</v>
      </c>
      <c r="E2730" s="1204" t="s">
        <v>552</v>
      </c>
    </row>
    <row r="2731" spans="2:5" x14ac:dyDescent="0.35">
      <c r="B2731" s="1663"/>
      <c r="C2731" s="1203">
        <v>0.625</v>
      </c>
      <c r="D2731" s="1204" t="s">
        <v>261</v>
      </c>
      <c r="E2731" s="1205" t="s">
        <v>551</v>
      </c>
    </row>
    <row r="2732" spans="2:5" ht="15" thickBot="1" x14ac:dyDescent="0.4">
      <c r="B2732" s="1673"/>
      <c r="C2732" s="1211">
        <v>0.75</v>
      </c>
      <c r="D2732" s="1207" t="s">
        <v>261</v>
      </c>
      <c r="E2732" s="1207" t="s">
        <v>552</v>
      </c>
    </row>
    <row r="2733" spans="2:5" ht="15" thickTop="1" x14ac:dyDescent="0.35">
      <c r="B2733" s="1662">
        <v>42949</v>
      </c>
      <c r="C2733" s="1201">
        <v>0.25</v>
      </c>
      <c r="D2733" s="1208" t="s">
        <v>557</v>
      </c>
      <c r="E2733" s="1205" t="s">
        <v>552</v>
      </c>
    </row>
    <row r="2734" spans="2:5" x14ac:dyDescent="0.35">
      <c r="B2734" s="1663"/>
      <c r="C2734" s="1203">
        <v>0.375</v>
      </c>
      <c r="D2734" s="1204" t="s">
        <v>557</v>
      </c>
      <c r="E2734" s="1204" t="s">
        <v>552</v>
      </c>
    </row>
    <row r="2735" spans="2:5" x14ac:dyDescent="0.35">
      <c r="B2735" s="1663"/>
      <c r="C2735" s="1203">
        <v>0.5</v>
      </c>
      <c r="D2735" s="1204" t="s">
        <v>261</v>
      </c>
      <c r="E2735" s="1204" t="s">
        <v>551</v>
      </c>
    </row>
    <row r="2736" spans="2:5" x14ac:dyDescent="0.35">
      <c r="B2736" s="1663"/>
      <c r="C2736" s="1203">
        <v>0.625</v>
      </c>
      <c r="D2736" s="1204" t="s">
        <v>564</v>
      </c>
      <c r="E2736" s="1204" t="s">
        <v>551</v>
      </c>
    </row>
    <row r="2737" spans="2:5" ht="15" thickBot="1" x14ac:dyDescent="0.4">
      <c r="B2737" s="1673"/>
      <c r="C2737" s="1211">
        <v>0.75</v>
      </c>
      <c r="D2737" s="1207" t="s">
        <v>261</v>
      </c>
      <c r="E2737" s="1207" t="s">
        <v>552</v>
      </c>
    </row>
    <row r="2738" spans="2:5" ht="15" thickTop="1" x14ac:dyDescent="0.35">
      <c r="B2738" s="1662">
        <v>42980</v>
      </c>
      <c r="C2738" s="1201">
        <v>0.25</v>
      </c>
      <c r="D2738" s="1208" t="s">
        <v>261</v>
      </c>
      <c r="E2738" s="1205" t="s">
        <v>552</v>
      </c>
    </row>
    <row r="2739" spans="2:5" x14ac:dyDescent="0.35">
      <c r="B2739" s="1663"/>
      <c r="C2739" s="1203">
        <v>0.375</v>
      </c>
      <c r="D2739" s="1209" t="s">
        <v>261</v>
      </c>
      <c r="E2739" s="1204" t="s">
        <v>554</v>
      </c>
    </row>
    <row r="2740" spans="2:5" x14ac:dyDescent="0.35">
      <c r="B2740" s="1663"/>
      <c r="C2740" s="1203">
        <v>0.5</v>
      </c>
      <c r="D2740" s="1209" t="s">
        <v>260</v>
      </c>
      <c r="E2740" s="1204" t="s">
        <v>562</v>
      </c>
    </row>
    <row r="2741" spans="2:5" x14ac:dyDescent="0.35">
      <c r="B2741" s="1663"/>
      <c r="C2741" s="1203">
        <v>0.625</v>
      </c>
      <c r="D2741" s="1204" t="s">
        <v>557</v>
      </c>
      <c r="E2741" s="1204" t="s">
        <v>552</v>
      </c>
    </row>
    <row r="2742" spans="2:5" ht="15" thickBot="1" x14ac:dyDescent="0.4">
      <c r="B2742" s="1673"/>
      <c r="C2742" s="1211">
        <v>0.75</v>
      </c>
      <c r="D2742" s="1212" t="s">
        <v>261</v>
      </c>
      <c r="E2742" s="1207" t="s">
        <v>554</v>
      </c>
    </row>
    <row r="2743" spans="2:5" ht="15" thickTop="1" x14ac:dyDescent="0.35">
      <c r="B2743" s="1662">
        <v>43010</v>
      </c>
      <c r="C2743" s="1201">
        <v>0.25</v>
      </c>
      <c r="D2743" s="1208" t="s">
        <v>261</v>
      </c>
      <c r="E2743" s="1205" t="s">
        <v>552</v>
      </c>
    </row>
    <row r="2744" spans="2:5" x14ac:dyDescent="0.35">
      <c r="B2744" s="1663"/>
      <c r="C2744" s="1203">
        <v>0.375</v>
      </c>
      <c r="D2744" s="1209" t="s">
        <v>261</v>
      </c>
      <c r="E2744" s="1205" t="s">
        <v>552</v>
      </c>
    </row>
    <row r="2745" spans="2:5" x14ac:dyDescent="0.35">
      <c r="B2745" s="1663"/>
      <c r="C2745" s="1203">
        <v>0.5</v>
      </c>
      <c r="D2745" s="1204" t="s">
        <v>564</v>
      </c>
      <c r="E2745" s="1204" t="s">
        <v>551</v>
      </c>
    </row>
    <row r="2746" spans="2:5" x14ac:dyDescent="0.35">
      <c r="B2746" s="1663"/>
      <c r="C2746" s="1203">
        <v>0.625</v>
      </c>
      <c r="D2746" s="1204" t="s">
        <v>261</v>
      </c>
      <c r="E2746" s="1205" t="s">
        <v>552</v>
      </c>
    </row>
    <row r="2747" spans="2:5" ht="15" thickBot="1" x14ac:dyDescent="0.4">
      <c r="B2747" s="1673"/>
      <c r="C2747" s="1211">
        <v>0.75</v>
      </c>
      <c r="D2747" s="1212" t="s">
        <v>261</v>
      </c>
      <c r="E2747" s="1212" t="s">
        <v>552</v>
      </c>
    </row>
    <row r="2748" spans="2:5" ht="15" thickTop="1" x14ac:dyDescent="0.35">
      <c r="B2748" s="1662">
        <v>43041</v>
      </c>
      <c r="C2748" s="1201">
        <v>0.25</v>
      </c>
      <c r="D2748" s="1202" t="s">
        <v>557</v>
      </c>
      <c r="E2748" s="1202" t="s">
        <v>551</v>
      </c>
    </row>
    <row r="2749" spans="2:5" x14ac:dyDescent="0.35">
      <c r="B2749" s="1663"/>
      <c r="C2749" s="1203">
        <v>0.375</v>
      </c>
      <c r="D2749" s="76" t="s">
        <v>261</v>
      </c>
      <c r="E2749" s="1209" t="s">
        <v>554</v>
      </c>
    </row>
    <row r="2750" spans="2:5" x14ac:dyDescent="0.35">
      <c r="B2750" s="1663"/>
      <c r="C2750" s="1203">
        <v>0.5</v>
      </c>
      <c r="D2750" s="1209" t="s">
        <v>261</v>
      </c>
      <c r="E2750" s="1204" t="s">
        <v>551</v>
      </c>
    </row>
    <row r="2751" spans="2:5" x14ac:dyDescent="0.35">
      <c r="B2751" s="1663"/>
      <c r="C2751" s="1203">
        <v>0.625</v>
      </c>
      <c r="D2751" s="1204" t="s">
        <v>261</v>
      </c>
      <c r="E2751" s="1205" t="s">
        <v>552</v>
      </c>
    </row>
    <row r="2752" spans="2:5" ht="15" thickBot="1" x14ac:dyDescent="0.4">
      <c r="B2752" s="1673"/>
      <c r="C2752" s="1211">
        <v>0.75</v>
      </c>
      <c r="D2752" s="1207" t="s">
        <v>557</v>
      </c>
      <c r="E2752" s="1212" t="s">
        <v>554</v>
      </c>
    </row>
    <row r="2753" spans="2:5" ht="15" thickTop="1" x14ac:dyDescent="0.35">
      <c r="B2753" s="1662">
        <v>43071</v>
      </c>
      <c r="C2753" s="1201">
        <v>0.25</v>
      </c>
      <c r="D2753" s="1202" t="s">
        <v>557</v>
      </c>
      <c r="E2753" s="1202" t="s">
        <v>551</v>
      </c>
    </row>
    <row r="2754" spans="2:5" x14ac:dyDescent="0.35">
      <c r="B2754" s="1663"/>
      <c r="C2754" s="1203">
        <v>0.375</v>
      </c>
      <c r="D2754" s="1204" t="s">
        <v>261</v>
      </c>
      <c r="E2754" s="1204" t="s">
        <v>554</v>
      </c>
    </row>
    <row r="2755" spans="2:5" x14ac:dyDescent="0.35">
      <c r="B2755" s="1663"/>
      <c r="C2755" s="1203">
        <v>0.5</v>
      </c>
      <c r="D2755" s="1204" t="s">
        <v>260</v>
      </c>
      <c r="E2755" s="1204" t="s">
        <v>551</v>
      </c>
    </row>
    <row r="2756" spans="2:5" x14ac:dyDescent="0.35">
      <c r="B2756" s="1663"/>
      <c r="C2756" s="1203">
        <v>0.625</v>
      </c>
      <c r="D2756" s="1204" t="s">
        <v>564</v>
      </c>
      <c r="E2756" s="76" t="s">
        <v>551</v>
      </c>
    </row>
    <row r="2757" spans="2:5" ht="15" thickBot="1" x14ac:dyDescent="0.4">
      <c r="B2757" s="1673"/>
      <c r="C2757" s="1206">
        <v>0.75</v>
      </c>
      <c r="D2757" s="1210" t="s">
        <v>261</v>
      </c>
      <c r="E2757" s="1210" t="s">
        <v>554</v>
      </c>
    </row>
    <row r="2758" spans="2:5" ht="15" thickTop="1" x14ac:dyDescent="0.35">
      <c r="B2758" s="1665" t="s">
        <v>585</v>
      </c>
      <c r="C2758" s="1665"/>
      <c r="D2758" s="1665"/>
      <c r="E2758" s="1665"/>
    </row>
    <row r="2759" spans="2:5" x14ac:dyDescent="0.35">
      <c r="B2759" s="1672" t="s">
        <v>559</v>
      </c>
      <c r="C2759" s="1672"/>
      <c r="D2759" s="1672"/>
    </row>
    <row r="2760" spans="2:5" x14ac:dyDescent="0.35">
      <c r="B2760" s="1672" t="s">
        <v>560</v>
      </c>
      <c r="C2760" s="1672"/>
      <c r="D2760" s="1672"/>
      <c r="E2760" s="320"/>
    </row>
    <row r="2761" spans="2:5" x14ac:dyDescent="0.35">
      <c r="B2761" s="320"/>
      <c r="C2761" s="320"/>
      <c r="D2761" s="320"/>
      <c r="E2761" s="320"/>
    </row>
    <row r="2765" spans="2:5" ht="17" x14ac:dyDescent="0.5">
      <c r="B2765" s="1200" t="s">
        <v>546</v>
      </c>
      <c r="C2765" s="1200"/>
      <c r="D2765" s="1200"/>
      <c r="E2765" s="1200"/>
    </row>
    <row r="2766" spans="2:5" ht="15" thickBot="1" x14ac:dyDescent="0.4"/>
    <row r="2767" spans="2:5" ht="15" thickTop="1" x14ac:dyDescent="0.35">
      <c r="B2767" s="1666" t="s">
        <v>1</v>
      </c>
      <c r="C2767" s="1668" t="s">
        <v>547</v>
      </c>
      <c r="D2767" s="1668" t="s">
        <v>548</v>
      </c>
      <c r="E2767" s="1670" t="s">
        <v>549</v>
      </c>
    </row>
    <row r="2768" spans="2:5" ht="15" thickBot="1" x14ac:dyDescent="0.4">
      <c r="B2768" s="1667"/>
      <c r="C2768" s="1669"/>
      <c r="D2768" s="1669"/>
      <c r="E2768" s="1671"/>
    </row>
    <row r="2769" spans="2:5" ht="15" thickTop="1" x14ac:dyDescent="0.35">
      <c r="B2769" s="1662" t="s">
        <v>824</v>
      </c>
      <c r="C2769" s="1201">
        <v>0.25</v>
      </c>
      <c r="D2769" s="1202" t="s">
        <v>557</v>
      </c>
      <c r="E2769" s="1202" t="s">
        <v>551</v>
      </c>
    </row>
    <row r="2770" spans="2:5" x14ac:dyDescent="0.35">
      <c r="B2770" s="1663"/>
      <c r="C2770" s="1203">
        <v>0.375</v>
      </c>
      <c r="D2770" s="1204" t="s">
        <v>261</v>
      </c>
      <c r="E2770" s="1204" t="s">
        <v>554</v>
      </c>
    </row>
    <row r="2771" spans="2:5" x14ac:dyDescent="0.35">
      <c r="B2771" s="1663"/>
      <c r="C2771" s="1203">
        <v>0.5</v>
      </c>
      <c r="D2771" s="1204" t="s">
        <v>564</v>
      </c>
      <c r="E2771" s="1204" t="s">
        <v>551</v>
      </c>
    </row>
    <row r="2772" spans="2:5" x14ac:dyDescent="0.35">
      <c r="B2772" s="1663"/>
      <c r="C2772" s="1203">
        <v>0.625</v>
      </c>
      <c r="D2772" s="1204" t="s">
        <v>261</v>
      </c>
      <c r="E2772" s="1205" t="s">
        <v>552</v>
      </c>
    </row>
    <row r="2773" spans="2:5" ht="15" thickBot="1" x14ac:dyDescent="0.4">
      <c r="B2773" s="1673"/>
      <c r="C2773" s="1211">
        <v>0.75</v>
      </c>
      <c r="D2773" s="1212" t="s">
        <v>261</v>
      </c>
      <c r="E2773" s="1207" t="s">
        <v>554</v>
      </c>
    </row>
    <row r="2774" spans="2:5" ht="15" thickTop="1" x14ac:dyDescent="0.35">
      <c r="B2774" s="1662" t="s">
        <v>825</v>
      </c>
      <c r="C2774" s="1213">
        <v>0.25</v>
      </c>
      <c r="D2774" s="1205" t="s">
        <v>261</v>
      </c>
      <c r="E2774" s="1202" t="s">
        <v>552</v>
      </c>
    </row>
    <row r="2775" spans="2:5" x14ac:dyDescent="0.35">
      <c r="B2775" s="1663"/>
      <c r="C2775" s="1203">
        <v>0.375</v>
      </c>
      <c r="D2775" s="1204" t="s">
        <v>261</v>
      </c>
      <c r="E2775" s="1205" t="s">
        <v>552</v>
      </c>
    </row>
    <row r="2776" spans="2:5" x14ac:dyDescent="0.35">
      <c r="B2776" s="1663"/>
      <c r="C2776" s="1203">
        <v>0.5</v>
      </c>
      <c r="D2776" s="1204" t="s">
        <v>261</v>
      </c>
      <c r="E2776" s="1204" t="s">
        <v>552</v>
      </c>
    </row>
    <row r="2777" spans="2:5" x14ac:dyDescent="0.35">
      <c r="B2777" s="1663"/>
      <c r="C2777" s="1203">
        <v>0.625</v>
      </c>
      <c r="D2777" s="1204" t="s">
        <v>261</v>
      </c>
      <c r="E2777" s="1205" t="s">
        <v>551</v>
      </c>
    </row>
    <row r="2778" spans="2:5" ht="15" thickBot="1" x14ac:dyDescent="0.4">
      <c r="B2778" s="1673"/>
      <c r="C2778" s="1211">
        <v>0.75</v>
      </c>
      <c r="D2778" s="1207" t="s">
        <v>557</v>
      </c>
      <c r="E2778" s="1207" t="s">
        <v>551</v>
      </c>
    </row>
    <row r="2779" spans="2:5" ht="15" thickTop="1" x14ac:dyDescent="0.35">
      <c r="B2779" s="1662" t="s">
        <v>826</v>
      </c>
      <c r="C2779" s="1201">
        <v>0.25</v>
      </c>
      <c r="D2779" s="1208" t="s">
        <v>261</v>
      </c>
      <c r="E2779" s="1205" t="s">
        <v>554</v>
      </c>
    </row>
    <row r="2780" spans="2:5" x14ac:dyDescent="0.35">
      <c r="B2780" s="1663"/>
      <c r="C2780" s="1203">
        <v>0.375</v>
      </c>
      <c r="D2780" s="1204" t="s">
        <v>261</v>
      </c>
      <c r="E2780" s="1204" t="s">
        <v>551</v>
      </c>
    </row>
    <row r="2781" spans="2:5" x14ac:dyDescent="0.35">
      <c r="B2781" s="1663"/>
      <c r="C2781" s="1203">
        <v>0.5</v>
      </c>
      <c r="D2781" s="1204" t="s">
        <v>557</v>
      </c>
      <c r="E2781" s="1204" t="s">
        <v>552</v>
      </c>
    </row>
    <row r="2782" spans="2:5" x14ac:dyDescent="0.35">
      <c r="B2782" s="1663"/>
      <c r="C2782" s="1203">
        <v>0.625</v>
      </c>
      <c r="D2782" s="1204" t="s">
        <v>564</v>
      </c>
      <c r="E2782" s="1204" t="s">
        <v>551</v>
      </c>
    </row>
    <row r="2783" spans="2:5" ht="15" thickBot="1" x14ac:dyDescent="0.4">
      <c r="B2783" s="1673"/>
      <c r="C2783" s="1211">
        <v>0.75</v>
      </c>
      <c r="D2783" s="1207" t="s">
        <v>261</v>
      </c>
      <c r="E2783" s="1207" t="s">
        <v>554</v>
      </c>
    </row>
    <row r="2784" spans="2:5" ht="15" thickTop="1" x14ac:dyDescent="0.35">
      <c r="B2784" s="1662" t="s">
        <v>827</v>
      </c>
      <c r="C2784" s="1201">
        <v>0.25</v>
      </c>
      <c r="D2784" s="1208" t="s">
        <v>557</v>
      </c>
      <c r="E2784" s="1205" t="s">
        <v>552</v>
      </c>
    </row>
    <row r="2785" spans="2:5" x14ac:dyDescent="0.35">
      <c r="B2785" s="1663"/>
      <c r="C2785" s="1203">
        <v>0.375</v>
      </c>
      <c r="D2785" s="1209" t="s">
        <v>261</v>
      </c>
      <c r="E2785" s="1204" t="s">
        <v>551</v>
      </c>
    </row>
    <row r="2786" spans="2:5" x14ac:dyDescent="0.35">
      <c r="B2786" s="1663"/>
      <c r="C2786" s="1203">
        <v>0.5</v>
      </c>
      <c r="D2786" s="1209" t="s">
        <v>557</v>
      </c>
      <c r="E2786" s="1204" t="s">
        <v>551</v>
      </c>
    </row>
    <row r="2787" spans="2:5" x14ac:dyDescent="0.35">
      <c r="B2787" s="1663"/>
      <c r="C2787" s="1203">
        <v>0.625</v>
      </c>
      <c r="D2787" s="1204" t="s">
        <v>564</v>
      </c>
      <c r="E2787" s="1204" t="s">
        <v>551</v>
      </c>
    </row>
    <row r="2788" spans="2:5" ht="15" thickBot="1" x14ac:dyDescent="0.4">
      <c r="B2788" s="1673"/>
      <c r="C2788" s="1211">
        <v>0.75</v>
      </c>
      <c r="D2788" s="1212" t="s">
        <v>261</v>
      </c>
      <c r="E2788" s="1207" t="s">
        <v>554</v>
      </c>
    </row>
    <row r="2789" spans="2:5" ht="15" thickTop="1" x14ac:dyDescent="0.35">
      <c r="B2789" s="1662" t="s">
        <v>828</v>
      </c>
      <c r="C2789" s="1201">
        <v>0.25</v>
      </c>
      <c r="D2789" s="1208" t="s">
        <v>261</v>
      </c>
      <c r="E2789" s="1205" t="s">
        <v>552</v>
      </c>
    </row>
    <row r="2790" spans="2:5" x14ac:dyDescent="0.35">
      <c r="B2790" s="1663"/>
      <c r="C2790" s="1203">
        <v>0.375</v>
      </c>
      <c r="D2790" s="1209" t="s">
        <v>261</v>
      </c>
      <c r="E2790" s="1205" t="s">
        <v>552</v>
      </c>
    </row>
    <row r="2791" spans="2:5" x14ac:dyDescent="0.35">
      <c r="B2791" s="1663"/>
      <c r="C2791" s="1203">
        <v>0.5</v>
      </c>
      <c r="D2791" s="1204" t="s">
        <v>564</v>
      </c>
      <c r="E2791" s="1204" t="s">
        <v>562</v>
      </c>
    </row>
    <row r="2792" spans="2:5" x14ac:dyDescent="0.35">
      <c r="B2792" s="1663"/>
      <c r="C2792" s="1203">
        <v>0.625</v>
      </c>
      <c r="D2792" s="1204" t="s">
        <v>260</v>
      </c>
      <c r="E2792" s="1205" t="s">
        <v>562</v>
      </c>
    </row>
    <row r="2793" spans="2:5" ht="15" thickBot="1" x14ac:dyDescent="0.4">
      <c r="B2793" s="1673"/>
      <c r="C2793" s="1211">
        <v>0.75</v>
      </c>
      <c r="D2793" s="1212" t="s">
        <v>261</v>
      </c>
      <c r="E2793" s="1212" t="s">
        <v>554</v>
      </c>
    </row>
    <row r="2794" spans="2:5" ht="15" thickTop="1" x14ac:dyDescent="0.35">
      <c r="B2794" s="1662" t="s">
        <v>829</v>
      </c>
      <c r="C2794" s="1201">
        <v>0.25</v>
      </c>
      <c r="D2794" s="1202" t="s">
        <v>261</v>
      </c>
      <c r="E2794" s="1202" t="s">
        <v>552</v>
      </c>
    </row>
    <row r="2795" spans="2:5" x14ac:dyDescent="0.35">
      <c r="B2795" s="1663"/>
      <c r="C2795" s="1203">
        <v>0.375</v>
      </c>
      <c r="D2795" s="76" t="s">
        <v>261</v>
      </c>
      <c r="E2795" s="1209" t="s">
        <v>552</v>
      </c>
    </row>
    <row r="2796" spans="2:5" x14ac:dyDescent="0.35">
      <c r="B2796" s="1663"/>
      <c r="C2796" s="1203">
        <v>0.5</v>
      </c>
      <c r="D2796" s="1209" t="s">
        <v>261</v>
      </c>
      <c r="E2796" s="1204" t="s">
        <v>551</v>
      </c>
    </row>
    <row r="2797" spans="2:5" x14ac:dyDescent="0.35">
      <c r="B2797" s="1663"/>
      <c r="C2797" s="1203">
        <v>0.625</v>
      </c>
      <c r="D2797" s="1204" t="s">
        <v>564</v>
      </c>
      <c r="E2797" s="1205" t="s">
        <v>551</v>
      </c>
    </row>
    <row r="2798" spans="2:5" ht="15" thickBot="1" x14ac:dyDescent="0.4">
      <c r="B2798" s="1673"/>
      <c r="C2798" s="1211">
        <v>0.75</v>
      </c>
      <c r="D2798" s="1207" t="s">
        <v>261</v>
      </c>
      <c r="E2798" s="1212" t="s">
        <v>554</v>
      </c>
    </row>
    <row r="2799" spans="2:5" ht="15" thickTop="1" x14ac:dyDescent="0.35">
      <c r="B2799" s="1662" t="s">
        <v>830</v>
      </c>
      <c r="C2799" s="1201">
        <v>0.25</v>
      </c>
      <c r="D2799" s="1202" t="s">
        <v>261</v>
      </c>
      <c r="E2799" s="1202" t="s">
        <v>552</v>
      </c>
    </row>
    <row r="2800" spans="2:5" x14ac:dyDescent="0.35">
      <c r="B2800" s="1663"/>
      <c r="C2800" s="1203">
        <v>0.375</v>
      </c>
      <c r="D2800" s="1204" t="s">
        <v>261</v>
      </c>
      <c r="E2800" s="1204" t="s">
        <v>552</v>
      </c>
    </row>
    <row r="2801" spans="2:5" x14ac:dyDescent="0.35">
      <c r="B2801" s="1663"/>
      <c r="C2801" s="1203">
        <v>0.5</v>
      </c>
      <c r="D2801" s="1204" t="s">
        <v>258</v>
      </c>
      <c r="E2801" s="1204" t="s">
        <v>561</v>
      </c>
    </row>
    <row r="2802" spans="2:5" x14ac:dyDescent="0.35">
      <c r="B2802" s="1663"/>
      <c r="C2802" s="1203">
        <v>0.625</v>
      </c>
      <c r="D2802" s="1204" t="s">
        <v>564</v>
      </c>
      <c r="E2802" s="76" t="s">
        <v>561</v>
      </c>
    </row>
    <row r="2803" spans="2:5" ht="15" thickBot="1" x14ac:dyDescent="0.4">
      <c r="B2803" s="1673"/>
      <c r="C2803" s="1206">
        <v>0.75</v>
      </c>
      <c r="D2803" s="1210" t="s">
        <v>261</v>
      </c>
      <c r="E2803" s="1210" t="s">
        <v>554</v>
      </c>
    </row>
    <row r="2804" spans="2:5" ht="15" thickTop="1" x14ac:dyDescent="0.35">
      <c r="B2804" s="1665" t="s">
        <v>585</v>
      </c>
      <c r="C2804" s="1665"/>
      <c r="D2804" s="1665"/>
      <c r="E2804" s="1665"/>
    </row>
    <row r="2805" spans="2:5" x14ac:dyDescent="0.35">
      <c r="B2805" s="1672" t="s">
        <v>559</v>
      </c>
      <c r="C2805" s="1672"/>
      <c r="D2805" s="1672"/>
    </row>
    <row r="2806" spans="2:5" x14ac:dyDescent="0.35">
      <c r="B2806" s="1672" t="s">
        <v>560</v>
      </c>
      <c r="C2806" s="1672"/>
      <c r="D2806" s="1672"/>
      <c r="E2806" s="320"/>
    </row>
    <row r="2807" spans="2:5" x14ac:dyDescent="0.35">
      <c r="B2807" s="320"/>
      <c r="C2807" s="320"/>
      <c r="D2807" s="320"/>
      <c r="E2807" s="320"/>
    </row>
    <row r="2811" spans="2:5" ht="17" x14ac:dyDescent="0.5">
      <c r="B2811" s="1200" t="s">
        <v>546</v>
      </c>
      <c r="C2811" s="1200"/>
      <c r="D2811" s="1200"/>
      <c r="E2811" s="1200"/>
    </row>
    <row r="2812" spans="2:5" ht="15" thickBot="1" x14ac:dyDescent="0.4"/>
    <row r="2813" spans="2:5" ht="15" thickTop="1" x14ac:dyDescent="0.35">
      <c r="B2813" s="1666" t="s">
        <v>1</v>
      </c>
      <c r="C2813" s="1668" t="s">
        <v>547</v>
      </c>
      <c r="D2813" s="1668" t="s">
        <v>548</v>
      </c>
      <c r="E2813" s="1670" t="s">
        <v>549</v>
      </c>
    </row>
    <row r="2814" spans="2:5" ht="15" thickBot="1" x14ac:dyDescent="0.4">
      <c r="B2814" s="1667"/>
      <c r="C2814" s="1669"/>
      <c r="D2814" s="1669"/>
      <c r="E2814" s="1671"/>
    </row>
    <row r="2815" spans="2:5" ht="15" thickTop="1" x14ac:dyDescent="0.35">
      <c r="B2815" s="1662" t="s">
        <v>831</v>
      </c>
      <c r="C2815" s="1201">
        <v>0.25</v>
      </c>
      <c r="D2815" s="1202" t="s">
        <v>261</v>
      </c>
      <c r="E2815" s="1202" t="s">
        <v>552</v>
      </c>
    </row>
    <row r="2816" spans="2:5" x14ac:dyDescent="0.35">
      <c r="B2816" s="1663"/>
      <c r="C2816" s="1203">
        <v>0.375</v>
      </c>
      <c r="D2816" s="1204" t="s">
        <v>570</v>
      </c>
      <c r="E2816" s="1204" t="s">
        <v>562</v>
      </c>
    </row>
    <row r="2817" spans="2:5" x14ac:dyDescent="0.35">
      <c r="B2817" s="1663"/>
      <c r="C2817" s="1203">
        <v>0.5</v>
      </c>
      <c r="D2817" s="1204" t="s">
        <v>261</v>
      </c>
      <c r="E2817" s="1204" t="s">
        <v>551</v>
      </c>
    </row>
    <row r="2818" spans="2:5" x14ac:dyDescent="0.35">
      <c r="B2818" s="1663"/>
      <c r="C2818" s="1203">
        <v>0.625</v>
      </c>
      <c r="D2818" s="1204" t="s">
        <v>261</v>
      </c>
      <c r="E2818" s="1205" t="s">
        <v>551</v>
      </c>
    </row>
    <row r="2819" spans="2:5" ht="15" thickBot="1" x14ac:dyDescent="0.4">
      <c r="B2819" s="1673"/>
      <c r="C2819" s="1211">
        <v>0.75</v>
      </c>
      <c r="D2819" s="1212" t="s">
        <v>261</v>
      </c>
      <c r="E2819" s="1207" t="s">
        <v>552</v>
      </c>
    </row>
    <row r="2820" spans="2:5" ht="15" thickTop="1" x14ac:dyDescent="0.35">
      <c r="B2820" s="1662" t="s">
        <v>832</v>
      </c>
      <c r="C2820" s="1213">
        <v>0.25</v>
      </c>
      <c r="D2820" s="1205" t="s">
        <v>261</v>
      </c>
      <c r="E2820" s="1202" t="s">
        <v>554</v>
      </c>
    </row>
    <row r="2821" spans="2:5" x14ac:dyDescent="0.35">
      <c r="B2821" s="1663"/>
      <c r="C2821" s="1203">
        <v>0.375</v>
      </c>
      <c r="D2821" s="1204" t="s">
        <v>261</v>
      </c>
      <c r="E2821" s="1205" t="s">
        <v>552</v>
      </c>
    </row>
    <row r="2822" spans="2:5" x14ac:dyDescent="0.35">
      <c r="B2822" s="1663"/>
      <c r="C2822" s="1203">
        <v>0.5</v>
      </c>
      <c r="D2822" s="1204" t="s">
        <v>261</v>
      </c>
      <c r="E2822" s="1204" t="s">
        <v>551</v>
      </c>
    </row>
    <row r="2823" spans="2:5" x14ac:dyDescent="0.35">
      <c r="B2823" s="1663"/>
      <c r="C2823" s="1203">
        <v>0.625</v>
      </c>
      <c r="D2823" s="1204" t="s">
        <v>564</v>
      </c>
      <c r="E2823" s="1205" t="s">
        <v>562</v>
      </c>
    </row>
    <row r="2824" spans="2:5" ht="15" thickBot="1" x14ac:dyDescent="0.4">
      <c r="B2824" s="1673"/>
      <c r="C2824" s="1211">
        <v>0.75</v>
      </c>
      <c r="D2824" s="1207" t="s">
        <v>261</v>
      </c>
      <c r="E2824" s="1207" t="s">
        <v>554</v>
      </c>
    </row>
    <row r="2825" spans="2:5" ht="15" thickTop="1" x14ac:dyDescent="0.35">
      <c r="B2825" s="1662" t="s">
        <v>833</v>
      </c>
      <c r="C2825" s="1201">
        <v>0.25</v>
      </c>
      <c r="D2825" s="1208" t="s">
        <v>557</v>
      </c>
      <c r="E2825" s="1205" t="s">
        <v>552</v>
      </c>
    </row>
    <row r="2826" spans="2:5" x14ac:dyDescent="0.35">
      <c r="B2826" s="1663"/>
      <c r="C2826" s="1203">
        <v>0.375</v>
      </c>
      <c r="D2826" s="1204" t="s">
        <v>261</v>
      </c>
      <c r="E2826" s="1204" t="s">
        <v>552</v>
      </c>
    </row>
    <row r="2827" spans="2:5" x14ac:dyDescent="0.35">
      <c r="B2827" s="1663"/>
      <c r="C2827" s="1203">
        <v>0.5</v>
      </c>
      <c r="D2827" s="1204" t="s">
        <v>261</v>
      </c>
      <c r="E2827" s="1204" t="s">
        <v>552</v>
      </c>
    </row>
    <row r="2828" spans="2:5" x14ac:dyDescent="0.35">
      <c r="B2828" s="1663"/>
      <c r="C2828" s="1203">
        <v>0.625</v>
      </c>
      <c r="D2828" s="1204" t="s">
        <v>564</v>
      </c>
      <c r="E2828" s="1204" t="s">
        <v>552</v>
      </c>
    </row>
    <row r="2829" spans="2:5" ht="15" thickBot="1" x14ac:dyDescent="0.4">
      <c r="B2829" s="1673"/>
      <c r="C2829" s="1211">
        <v>0.75</v>
      </c>
      <c r="D2829" s="1207" t="s">
        <v>261</v>
      </c>
      <c r="E2829" s="1207" t="s">
        <v>554</v>
      </c>
    </row>
    <row r="2830" spans="2:5" ht="15" thickTop="1" x14ac:dyDescent="0.35">
      <c r="B2830" s="1662" t="s">
        <v>834</v>
      </c>
      <c r="C2830" s="1201">
        <v>0.25</v>
      </c>
      <c r="D2830" s="1208" t="s">
        <v>261</v>
      </c>
      <c r="E2830" s="1205" t="s">
        <v>554</v>
      </c>
    </row>
    <row r="2831" spans="2:5" x14ac:dyDescent="0.35">
      <c r="B2831" s="1663"/>
      <c r="C2831" s="1203">
        <v>0.375</v>
      </c>
      <c r="D2831" s="1209" t="s">
        <v>261</v>
      </c>
      <c r="E2831" s="1204" t="s">
        <v>552</v>
      </c>
    </row>
    <row r="2832" spans="2:5" x14ac:dyDescent="0.35">
      <c r="B2832" s="1663"/>
      <c r="C2832" s="1203">
        <v>0.5</v>
      </c>
      <c r="D2832" s="1209" t="s">
        <v>261</v>
      </c>
      <c r="E2832" s="1204" t="s">
        <v>551</v>
      </c>
    </row>
    <row r="2833" spans="2:5" x14ac:dyDescent="0.35">
      <c r="B2833" s="1663"/>
      <c r="C2833" s="1203">
        <v>0.625</v>
      </c>
      <c r="D2833" s="1204" t="s">
        <v>261</v>
      </c>
      <c r="E2833" s="1204" t="s">
        <v>551</v>
      </c>
    </row>
    <row r="2834" spans="2:5" ht="15" thickBot="1" x14ac:dyDescent="0.4">
      <c r="B2834" s="1673"/>
      <c r="C2834" s="1211">
        <v>0.75</v>
      </c>
      <c r="D2834" s="1212" t="s">
        <v>261</v>
      </c>
      <c r="E2834" s="1207" t="s">
        <v>551</v>
      </c>
    </row>
    <row r="2835" spans="2:5" ht="15" thickTop="1" x14ac:dyDescent="0.35">
      <c r="B2835" s="1662" t="s">
        <v>835</v>
      </c>
      <c r="C2835" s="1201">
        <v>0.25</v>
      </c>
      <c r="D2835" s="1208" t="s">
        <v>557</v>
      </c>
      <c r="E2835" s="1205" t="s">
        <v>563</v>
      </c>
    </row>
    <row r="2836" spans="2:5" x14ac:dyDescent="0.35">
      <c r="B2836" s="1663"/>
      <c r="C2836" s="1203">
        <v>0.375</v>
      </c>
      <c r="D2836" s="1209" t="s">
        <v>261</v>
      </c>
      <c r="E2836" s="1205" t="s">
        <v>551</v>
      </c>
    </row>
    <row r="2837" spans="2:5" x14ac:dyDescent="0.35">
      <c r="B2837" s="1663"/>
      <c r="C2837" s="1203">
        <v>0.5</v>
      </c>
      <c r="D2837" s="1204" t="s">
        <v>557</v>
      </c>
      <c r="E2837" s="1204" t="s">
        <v>554</v>
      </c>
    </row>
    <row r="2838" spans="2:5" x14ac:dyDescent="0.35">
      <c r="B2838" s="1663"/>
      <c r="C2838" s="1203">
        <v>0.625</v>
      </c>
      <c r="D2838" s="1204" t="s">
        <v>564</v>
      </c>
      <c r="E2838" s="1205" t="s">
        <v>551</v>
      </c>
    </row>
    <row r="2839" spans="2:5" ht="15" thickBot="1" x14ac:dyDescent="0.4">
      <c r="B2839" s="1673"/>
      <c r="C2839" s="1211">
        <v>0.75</v>
      </c>
      <c r="D2839" s="1212" t="s">
        <v>261</v>
      </c>
      <c r="E2839" s="1212" t="s">
        <v>554</v>
      </c>
    </row>
    <row r="2840" spans="2:5" ht="15" thickTop="1" x14ac:dyDescent="0.35">
      <c r="B2840" s="1662" t="s">
        <v>836</v>
      </c>
      <c r="C2840" s="1201">
        <v>0.25</v>
      </c>
      <c r="D2840" s="1202" t="s">
        <v>261</v>
      </c>
      <c r="E2840" s="1202" t="s">
        <v>552</v>
      </c>
    </row>
    <row r="2841" spans="2:5" x14ac:dyDescent="0.35">
      <c r="B2841" s="1663"/>
      <c r="C2841" s="1203">
        <v>0.375</v>
      </c>
      <c r="D2841" s="76" t="s">
        <v>261</v>
      </c>
      <c r="E2841" s="1209" t="s">
        <v>552</v>
      </c>
    </row>
    <row r="2842" spans="2:5" x14ac:dyDescent="0.35">
      <c r="B2842" s="1663"/>
      <c r="C2842" s="1203">
        <v>0.5</v>
      </c>
      <c r="D2842" s="1209" t="s">
        <v>260</v>
      </c>
      <c r="E2842" s="1204" t="s">
        <v>562</v>
      </c>
    </row>
    <row r="2843" spans="2:5" x14ac:dyDescent="0.35">
      <c r="B2843" s="1663"/>
      <c r="C2843" s="1203">
        <v>0.625</v>
      </c>
      <c r="D2843" s="1204" t="s">
        <v>564</v>
      </c>
      <c r="E2843" s="1205" t="s">
        <v>551</v>
      </c>
    </row>
    <row r="2844" spans="2:5" ht="15" thickBot="1" x14ac:dyDescent="0.4">
      <c r="B2844" s="1673"/>
      <c r="C2844" s="1211">
        <v>0.75</v>
      </c>
      <c r="D2844" s="1207" t="s">
        <v>261</v>
      </c>
      <c r="E2844" s="1212" t="s">
        <v>552</v>
      </c>
    </row>
    <row r="2845" spans="2:5" ht="15" thickTop="1" x14ac:dyDescent="0.35">
      <c r="B2845" s="1662" t="s">
        <v>837</v>
      </c>
      <c r="C2845" s="1201">
        <v>0.25</v>
      </c>
      <c r="D2845" s="1202" t="s">
        <v>557</v>
      </c>
      <c r="E2845" s="1202" t="s">
        <v>551</v>
      </c>
    </row>
    <row r="2846" spans="2:5" x14ac:dyDescent="0.35">
      <c r="B2846" s="1663"/>
      <c r="C2846" s="1203">
        <v>0.375</v>
      </c>
      <c r="D2846" s="1204" t="s">
        <v>557</v>
      </c>
      <c r="E2846" s="1204" t="s">
        <v>552</v>
      </c>
    </row>
    <row r="2847" spans="2:5" x14ac:dyDescent="0.35">
      <c r="B2847" s="1663"/>
      <c r="C2847" s="1203">
        <v>0.5</v>
      </c>
      <c r="D2847" s="1204" t="s">
        <v>564</v>
      </c>
      <c r="E2847" s="1204" t="s">
        <v>551</v>
      </c>
    </row>
    <row r="2848" spans="2:5" x14ac:dyDescent="0.35">
      <c r="B2848" s="1663"/>
      <c r="C2848" s="1203">
        <v>0.625</v>
      </c>
      <c r="D2848" s="1204" t="s">
        <v>564</v>
      </c>
      <c r="E2848" s="76" t="s">
        <v>551</v>
      </c>
    </row>
    <row r="2849" spans="2:5" ht="15" thickBot="1" x14ac:dyDescent="0.4">
      <c r="B2849" s="1673"/>
      <c r="C2849" s="1206">
        <v>0.75</v>
      </c>
      <c r="D2849" s="1210" t="s">
        <v>570</v>
      </c>
      <c r="E2849" s="1210" t="s">
        <v>551</v>
      </c>
    </row>
    <row r="2850" spans="2:5" ht="15" thickTop="1" x14ac:dyDescent="0.35">
      <c r="B2850" s="1665" t="s">
        <v>585</v>
      </c>
      <c r="C2850" s="1665"/>
      <c r="D2850" s="1665"/>
      <c r="E2850" s="1665"/>
    </row>
    <row r="2851" spans="2:5" x14ac:dyDescent="0.35">
      <c r="B2851" s="1672" t="s">
        <v>559</v>
      </c>
      <c r="C2851" s="1672"/>
      <c r="D2851" s="1672"/>
    </row>
    <row r="2852" spans="2:5" x14ac:dyDescent="0.35">
      <c r="B2852" s="1672" t="s">
        <v>560</v>
      </c>
      <c r="C2852" s="1672"/>
      <c r="D2852" s="1672"/>
      <c r="E2852" s="320"/>
    </row>
    <row r="2853" spans="2:5" x14ac:dyDescent="0.35">
      <c r="B2853" s="320"/>
      <c r="C2853" s="320"/>
      <c r="D2853" s="320"/>
      <c r="E2853" s="320"/>
    </row>
    <row r="2857" spans="2:5" ht="17" x14ac:dyDescent="0.5">
      <c r="B2857" s="1200" t="s">
        <v>546</v>
      </c>
      <c r="C2857" s="1200"/>
      <c r="D2857" s="1200"/>
      <c r="E2857" s="1200"/>
    </row>
    <row r="2858" spans="2:5" ht="15" thickBot="1" x14ac:dyDescent="0.4"/>
    <row r="2859" spans="2:5" ht="15" thickTop="1" x14ac:dyDescent="0.35">
      <c r="B2859" s="1666" t="s">
        <v>1</v>
      </c>
      <c r="C2859" s="1668" t="s">
        <v>547</v>
      </c>
      <c r="D2859" s="1668" t="s">
        <v>548</v>
      </c>
      <c r="E2859" s="1670" t="s">
        <v>549</v>
      </c>
    </row>
    <row r="2860" spans="2:5" ht="15" thickBot="1" x14ac:dyDescent="0.4">
      <c r="B2860" s="1667"/>
      <c r="C2860" s="1669"/>
      <c r="D2860" s="1669"/>
      <c r="E2860" s="1671"/>
    </row>
    <row r="2861" spans="2:5" ht="15" thickTop="1" x14ac:dyDescent="0.35">
      <c r="B2861" s="1662" t="s">
        <v>838</v>
      </c>
      <c r="C2861" s="1201">
        <v>0.25</v>
      </c>
      <c r="D2861" s="1202" t="s">
        <v>261</v>
      </c>
      <c r="E2861" s="1202" t="s">
        <v>552</v>
      </c>
    </row>
    <row r="2862" spans="2:5" x14ac:dyDescent="0.35">
      <c r="B2862" s="1663"/>
      <c r="C2862" s="1203">
        <v>0.375</v>
      </c>
      <c r="D2862" s="1204" t="s">
        <v>557</v>
      </c>
      <c r="E2862" s="1204" t="s">
        <v>552</v>
      </c>
    </row>
    <row r="2863" spans="2:5" x14ac:dyDescent="0.35">
      <c r="B2863" s="1663"/>
      <c r="C2863" s="1203">
        <v>0.5</v>
      </c>
      <c r="D2863" s="1204" t="s">
        <v>261</v>
      </c>
      <c r="E2863" s="1204" t="s">
        <v>551</v>
      </c>
    </row>
    <row r="2864" spans="2:5" x14ac:dyDescent="0.35">
      <c r="B2864" s="1663"/>
      <c r="C2864" s="1203">
        <v>0.625</v>
      </c>
      <c r="D2864" s="1204" t="s">
        <v>564</v>
      </c>
      <c r="E2864" s="1205" t="s">
        <v>562</v>
      </c>
    </row>
    <row r="2865" spans="2:5" ht="15" thickBot="1" x14ac:dyDescent="0.4">
      <c r="B2865" s="1673"/>
      <c r="C2865" s="1211">
        <v>0.75</v>
      </c>
      <c r="D2865" s="1212" t="s">
        <v>564</v>
      </c>
      <c r="E2865" s="1207" t="s">
        <v>552</v>
      </c>
    </row>
    <row r="2866" spans="2:5" ht="15" thickTop="1" x14ac:dyDescent="0.35">
      <c r="B2866" s="1662" t="s">
        <v>839</v>
      </c>
      <c r="C2866" s="1213">
        <v>0.25</v>
      </c>
      <c r="D2866" s="1205" t="s">
        <v>261</v>
      </c>
      <c r="E2866" s="1202" t="s">
        <v>552</v>
      </c>
    </row>
    <row r="2867" spans="2:5" x14ac:dyDescent="0.35">
      <c r="B2867" s="1663"/>
      <c r="C2867" s="1203">
        <v>0.375</v>
      </c>
      <c r="D2867" s="1204" t="s">
        <v>261</v>
      </c>
      <c r="E2867" s="1205" t="s">
        <v>554</v>
      </c>
    </row>
    <row r="2868" spans="2:5" x14ac:dyDescent="0.35">
      <c r="B2868" s="1663"/>
      <c r="C2868" s="1203">
        <v>0.5</v>
      </c>
      <c r="D2868" s="1204" t="s">
        <v>557</v>
      </c>
      <c r="E2868" s="1204" t="s">
        <v>552</v>
      </c>
    </row>
    <row r="2869" spans="2:5" x14ac:dyDescent="0.35">
      <c r="B2869" s="1663"/>
      <c r="C2869" s="1203">
        <v>0.625</v>
      </c>
      <c r="D2869" s="1204" t="s">
        <v>564</v>
      </c>
      <c r="E2869" s="1205" t="s">
        <v>562</v>
      </c>
    </row>
    <row r="2870" spans="2:5" ht="15" thickBot="1" x14ac:dyDescent="0.4">
      <c r="B2870" s="1673"/>
      <c r="C2870" s="1211">
        <v>0.75</v>
      </c>
      <c r="D2870" s="1207" t="s">
        <v>261</v>
      </c>
      <c r="E2870" s="1207" t="s">
        <v>552</v>
      </c>
    </row>
    <row r="2871" spans="2:5" ht="15" thickTop="1" x14ac:dyDescent="0.35">
      <c r="B2871" s="1662">
        <v>42738</v>
      </c>
      <c r="C2871" s="1201">
        <v>0.25</v>
      </c>
      <c r="D2871" s="1208" t="s">
        <v>557</v>
      </c>
      <c r="E2871" s="1205" t="s">
        <v>551</v>
      </c>
    </row>
    <row r="2872" spans="2:5" x14ac:dyDescent="0.35">
      <c r="B2872" s="1663"/>
      <c r="C2872" s="1203">
        <v>0.375</v>
      </c>
      <c r="D2872" s="1204" t="s">
        <v>261</v>
      </c>
      <c r="E2872" s="1204" t="s">
        <v>552</v>
      </c>
    </row>
    <row r="2873" spans="2:5" x14ac:dyDescent="0.35">
      <c r="B2873" s="1663"/>
      <c r="C2873" s="1203">
        <v>0.5</v>
      </c>
      <c r="D2873" s="1204" t="s">
        <v>261</v>
      </c>
      <c r="E2873" s="1204" t="s">
        <v>551</v>
      </c>
    </row>
    <row r="2874" spans="2:5" x14ac:dyDescent="0.35">
      <c r="B2874" s="1663"/>
      <c r="C2874" s="1203">
        <v>0.625</v>
      </c>
      <c r="D2874" s="1204" t="s">
        <v>564</v>
      </c>
      <c r="E2874" s="1204" t="s">
        <v>551</v>
      </c>
    </row>
    <row r="2875" spans="2:5" ht="15" thickBot="1" x14ac:dyDescent="0.4">
      <c r="B2875" s="1673"/>
      <c r="C2875" s="1211">
        <v>0.75</v>
      </c>
      <c r="D2875" s="1207" t="s">
        <v>260</v>
      </c>
      <c r="E2875" s="1207" t="s">
        <v>552</v>
      </c>
    </row>
    <row r="2876" spans="2:5" ht="15" thickTop="1" x14ac:dyDescent="0.35">
      <c r="B2876" s="1662">
        <v>42769</v>
      </c>
      <c r="C2876" s="1201">
        <v>0.25</v>
      </c>
      <c r="D2876" s="1208" t="s">
        <v>557</v>
      </c>
      <c r="E2876" s="1205" t="s">
        <v>562</v>
      </c>
    </row>
    <row r="2877" spans="2:5" x14ac:dyDescent="0.35">
      <c r="B2877" s="1663"/>
      <c r="C2877" s="1203">
        <v>0.375</v>
      </c>
      <c r="D2877" s="1209" t="s">
        <v>557</v>
      </c>
      <c r="E2877" s="1204" t="s">
        <v>563</v>
      </c>
    </row>
    <row r="2878" spans="2:5" x14ac:dyDescent="0.35">
      <c r="B2878" s="1663"/>
      <c r="C2878" s="1203">
        <v>0.5</v>
      </c>
      <c r="D2878" s="1209" t="s">
        <v>261</v>
      </c>
      <c r="E2878" s="1204" t="s">
        <v>551</v>
      </c>
    </row>
    <row r="2879" spans="2:5" x14ac:dyDescent="0.35">
      <c r="B2879" s="1663"/>
      <c r="C2879" s="1203">
        <v>0.625</v>
      </c>
      <c r="D2879" s="1204" t="s">
        <v>564</v>
      </c>
      <c r="E2879" s="1204" t="s">
        <v>551</v>
      </c>
    </row>
    <row r="2880" spans="2:5" ht="15" thickBot="1" x14ac:dyDescent="0.4">
      <c r="B2880" s="1673"/>
      <c r="C2880" s="1211">
        <v>0.75</v>
      </c>
      <c r="D2880" s="1212" t="s">
        <v>261</v>
      </c>
      <c r="E2880" s="1207" t="s">
        <v>554</v>
      </c>
    </row>
    <row r="2881" spans="2:5" ht="15" thickTop="1" x14ac:dyDescent="0.35">
      <c r="B2881" s="1662">
        <v>42797</v>
      </c>
      <c r="C2881" s="1201">
        <v>0.25</v>
      </c>
      <c r="D2881" s="1208" t="s">
        <v>261</v>
      </c>
      <c r="E2881" s="1205" t="s">
        <v>552</v>
      </c>
    </row>
    <row r="2882" spans="2:5" x14ac:dyDescent="0.35">
      <c r="B2882" s="1663"/>
      <c r="C2882" s="1203">
        <v>0.375</v>
      </c>
      <c r="D2882" s="1209" t="s">
        <v>564</v>
      </c>
      <c r="E2882" s="1205" t="s">
        <v>551</v>
      </c>
    </row>
    <row r="2883" spans="2:5" x14ac:dyDescent="0.35">
      <c r="B2883" s="1663"/>
      <c r="C2883" s="1203">
        <v>0.5</v>
      </c>
      <c r="D2883" s="1204" t="s">
        <v>557</v>
      </c>
      <c r="E2883" s="1204" t="s">
        <v>554</v>
      </c>
    </row>
    <row r="2884" spans="2:5" x14ac:dyDescent="0.35">
      <c r="B2884" s="1663"/>
      <c r="C2884" s="1203">
        <v>0.625</v>
      </c>
      <c r="D2884" s="1204" t="s">
        <v>564</v>
      </c>
      <c r="E2884" s="1205" t="s">
        <v>551</v>
      </c>
    </row>
    <row r="2885" spans="2:5" ht="15" thickBot="1" x14ac:dyDescent="0.4">
      <c r="B2885" s="1673"/>
      <c r="C2885" s="1211">
        <v>0.75</v>
      </c>
      <c r="D2885" s="1212" t="s">
        <v>564</v>
      </c>
      <c r="E2885" s="1212" t="s">
        <v>551</v>
      </c>
    </row>
    <row r="2886" spans="2:5" ht="15" thickTop="1" x14ac:dyDescent="0.35">
      <c r="B2886" s="1662">
        <v>42828</v>
      </c>
      <c r="C2886" s="1201">
        <v>0.25</v>
      </c>
      <c r="D2886" s="1202" t="s">
        <v>557</v>
      </c>
      <c r="E2886" s="1202" t="s">
        <v>561</v>
      </c>
    </row>
    <row r="2887" spans="2:5" x14ac:dyDescent="0.35">
      <c r="B2887" s="1663"/>
      <c r="C2887" s="1203">
        <v>0.375</v>
      </c>
      <c r="D2887" s="76" t="s">
        <v>557</v>
      </c>
      <c r="E2887" s="1209" t="s">
        <v>562</v>
      </c>
    </row>
    <row r="2888" spans="2:5" x14ac:dyDescent="0.35">
      <c r="B2888" s="1663"/>
      <c r="C2888" s="1203">
        <v>0.5</v>
      </c>
      <c r="D2888" s="1209" t="s">
        <v>557</v>
      </c>
      <c r="E2888" s="1204" t="s">
        <v>551</v>
      </c>
    </row>
    <row r="2889" spans="2:5" x14ac:dyDescent="0.35">
      <c r="B2889" s="1663"/>
      <c r="C2889" s="1203">
        <v>0.625</v>
      </c>
      <c r="D2889" s="1204" t="s">
        <v>570</v>
      </c>
      <c r="E2889" s="1205" t="s">
        <v>562</v>
      </c>
    </row>
    <row r="2890" spans="2:5" ht="15" thickBot="1" x14ac:dyDescent="0.4">
      <c r="B2890" s="1673"/>
      <c r="C2890" s="1211">
        <v>0.75</v>
      </c>
      <c r="D2890" s="1207" t="s">
        <v>262</v>
      </c>
      <c r="E2890" s="1212" t="s">
        <v>561</v>
      </c>
    </row>
    <row r="2891" spans="2:5" ht="15" thickTop="1" x14ac:dyDescent="0.35">
      <c r="B2891" s="1662">
        <v>42889</v>
      </c>
      <c r="C2891" s="1201">
        <v>0.25</v>
      </c>
      <c r="D2891" s="1202" t="s">
        <v>261</v>
      </c>
      <c r="E2891" s="1202" t="s">
        <v>554</v>
      </c>
    </row>
    <row r="2892" spans="2:5" x14ac:dyDescent="0.35">
      <c r="B2892" s="1663"/>
      <c r="C2892" s="1203">
        <v>0.375</v>
      </c>
      <c r="D2892" s="1204" t="s">
        <v>557</v>
      </c>
      <c r="E2892" s="1204" t="s">
        <v>552</v>
      </c>
    </row>
    <row r="2893" spans="2:5" x14ac:dyDescent="0.35">
      <c r="B2893" s="1663"/>
      <c r="C2893" s="1203">
        <v>0.5</v>
      </c>
      <c r="D2893" s="1204" t="s">
        <v>564</v>
      </c>
      <c r="E2893" s="1204" t="s">
        <v>551</v>
      </c>
    </row>
    <row r="2894" spans="2:5" x14ac:dyDescent="0.35">
      <c r="B2894" s="1663"/>
      <c r="C2894" s="1203">
        <v>0.625</v>
      </c>
      <c r="D2894" s="1204" t="s">
        <v>564</v>
      </c>
      <c r="E2894" s="76" t="s">
        <v>551</v>
      </c>
    </row>
    <row r="2895" spans="2:5" ht="15" thickBot="1" x14ac:dyDescent="0.4">
      <c r="B2895" s="1673"/>
      <c r="C2895" s="1206">
        <v>0.75</v>
      </c>
      <c r="D2895" s="1210" t="s">
        <v>261</v>
      </c>
      <c r="E2895" s="1210" t="s">
        <v>552</v>
      </c>
    </row>
    <row r="2896" spans="2:5" ht="15" thickTop="1" x14ac:dyDescent="0.35">
      <c r="B2896" s="1665" t="s">
        <v>585</v>
      </c>
      <c r="C2896" s="1665"/>
      <c r="D2896" s="1665"/>
      <c r="E2896" s="1665"/>
    </row>
    <row r="2897" spans="2:5" x14ac:dyDescent="0.35">
      <c r="B2897" s="1672" t="s">
        <v>559</v>
      </c>
      <c r="C2897" s="1672"/>
      <c r="D2897" s="1672"/>
    </row>
    <row r="2898" spans="2:5" x14ac:dyDescent="0.35">
      <c r="B2898" s="1672" t="s">
        <v>560</v>
      </c>
      <c r="C2898" s="1672"/>
      <c r="D2898" s="1672"/>
      <c r="E2898" s="320"/>
    </row>
    <row r="2899" spans="2:5" x14ac:dyDescent="0.35">
      <c r="B2899" s="320"/>
      <c r="C2899" s="320"/>
      <c r="D2899" s="320"/>
      <c r="E2899" s="320"/>
    </row>
    <row r="2903" spans="2:5" ht="17" x14ac:dyDescent="0.5">
      <c r="B2903" s="1200" t="s">
        <v>546</v>
      </c>
      <c r="C2903" s="1200"/>
      <c r="D2903" s="1200"/>
      <c r="E2903" s="1200"/>
    </row>
    <row r="2904" spans="2:5" ht="15" thickBot="1" x14ac:dyDescent="0.4"/>
    <row r="2905" spans="2:5" ht="15" thickTop="1" x14ac:dyDescent="0.35">
      <c r="B2905" s="1666" t="s">
        <v>1</v>
      </c>
      <c r="C2905" s="1668" t="s">
        <v>547</v>
      </c>
      <c r="D2905" s="1668" t="s">
        <v>548</v>
      </c>
      <c r="E2905" s="1670" t="s">
        <v>549</v>
      </c>
    </row>
    <row r="2906" spans="2:5" ht="15" thickBot="1" x14ac:dyDescent="0.4">
      <c r="B2906" s="1667"/>
      <c r="C2906" s="1669"/>
      <c r="D2906" s="1669"/>
      <c r="E2906" s="1671"/>
    </row>
    <row r="2907" spans="2:5" ht="15" thickTop="1" x14ac:dyDescent="0.35">
      <c r="B2907" s="1662"/>
      <c r="C2907" s="1201">
        <v>0.25</v>
      </c>
      <c r="D2907" s="1202" t="s">
        <v>557</v>
      </c>
      <c r="E2907" s="1202" t="s">
        <v>551</v>
      </c>
    </row>
    <row r="2908" spans="2:5" x14ac:dyDescent="0.35">
      <c r="B2908" s="1663"/>
      <c r="C2908" s="1203">
        <v>0.375</v>
      </c>
      <c r="D2908" s="1204" t="s">
        <v>564</v>
      </c>
      <c r="E2908" s="1204" t="s">
        <v>551</v>
      </c>
    </row>
    <row r="2909" spans="2:5" x14ac:dyDescent="0.35">
      <c r="B2909" s="1663"/>
      <c r="C2909" s="1203">
        <v>0.5</v>
      </c>
      <c r="D2909" s="1204" t="s">
        <v>261</v>
      </c>
      <c r="E2909" s="1204" t="s">
        <v>551</v>
      </c>
    </row>
    <row r="2910" spans="2:5" x14ac:dyDescent="0.35">
      <c r="B2910" s="1663"/>
      <c r="C2910" s="1203">
        <v>0.625</v>
      </c>
      <c r="D2910" s="1204" t="s">
        <v>564</v>
      </c>
      <c r="E2910" s="1205" t="s">
        <v>551</v>
      </c>
    </row>
    <row r="2911" spans="2:5" ht="15" thickBot="1" x14ac:dyDescent="0.4">
      <c r="B2911" s="1673"/>
      <c r="C2911" s="1211">
        <v>0.75</v>
      </c>
      <c r="D2911" s="1212" t="s">
        <v>261</v>
      </c>
      <c r="E2911" s="1207" t="s">
        <v>552</v>
      </c>
    </row>
    <row r="2912" spans="2:5" ht="15" thickTop="1" x14ac:dyDescent="0.35">
      <c r="B2912" s="1662"/>
      <c r="C2912" s="1213">
        <v>0.25</v>
      </c>
      <c r="D2912" s="1205" t="s">
        <v>557</v>
      </c>
      <c r="E2912" s="1202" t="s">
        <v>552</v>
      </c>
    </row>
    <row r="2913" spans="2:5" x14ac:dyDescent="0.35">
      <c r="B2913" s="1663"/>
      <c r="C2913" s="1203">
        <v>0.375</v>
      </c>
      <c r="D2913" s="1204" t="s">
        <v>261</v>
      </c>
      <c r="E2913" s="1205" t="s">
        <v>551</v>
      </c>
    </row>
    <row r="2914" spans="2:5" x14ac:dyDescent="0.35">
      <c r="B2914" s="1663"/>
      <c r="C2914" s="1203">
        <v>0.5</v>
      </c>
      <c r="D2914" s="1204" t="s">
        <v>262</v>
      </c>
      <c r="E2914" s="1204" t="s">
        <v>562</v>
      </c>
    </row>
    <row r="2915" spans="2:5" x14ac:dyDescent="0.35">
      <c r="B2915" s="1663"/>
      <c r="C2915" s="1203">
        <v>0.625</v>
      </c>
      <c r="D2915" s="1204" t="s">
        <v>564</v>
      </c>
      <c r="E2915" s="1205" t="s">
        <v>551</v>
      </c>
    </row>
    <row r="2916" spans="2:5" ht="15" thickBot="1" x14ac:dyDescent="0.4">
      <c r="B2916" s="1673"/>
      <c r="C2916" s="1211">
        <v>0.75</v>
      </c>
      <c r="D2916" s="1207" t="s">
        <v>261</v>
      </c>
      <c r="E2916" s="1207" t="s">
        <v>554</v>
      </c>
    </row>
    <row r="2917" spans="2:5" ht="15" thickTop="1" x14ac:dyDescent="0.35">
      <c r="B2917" s="1662"/>
      <c r="C2917" s="1201">
        <v>0.25</v>
      </c>
      <c r="D2917" s="1208" t="s">
        <v>557</v>
      </c>
      <c r="E2917" s="1205" t="s">
        <v>551</v>
      </c>
    </row>
    <row r="2918" spans="2:5" x14ac:dyDescent="0.35">
      <c r="B2918" s="1663"/>
      <c r="C2918" s="1203">
        <v>0.375</v>
      </c>
      <c r="D2918" s="1204" t="s">
        <v>261</v>
      </c>
      <c r="E2918" s="1204" t="s">
        <v>552</v>
      </c>
    </row>
    <row r="2919" spans="2:5" x14ac:dyDescent="0.35">
      <c r="B2919" s="1663"/>
      <c r="C2919" s="1203">
        <v>0.5</v>
      </c>
      <c r="D2919" s="1204" t="s">
        <v>564</v>
      </c>
      <c r="E2919" s="1204" t="s">
        <v>551</v>
      </c>
    </row>
    <row r="2920" spans="2:5" x14ac:dyDescent="0.35">
      <c r="B2920" s="1663"/>
      <c r="C2920" s="1203">
        <v>0.625</v>
      </c>
      <c r="D2920" s="1204" t="s">
        <v>564</v>
      </c>
      <c r="E2920" s="1204" t="s">
        <v>562</v>
      </c>
    </row>
    <row r="2921" spans="2:5" ht="15" thickBot="1" x14ac:dyDescent="0.4">
      <c r="B2921" s="1673"/>
      <c r="C2921" s="1211">
        <v>0.75</v>
      </c>
      <c r="D2921" s="1207" t="s">
        <v>557</v>
      </c>
      <c r="E2921" s="1207" t="s">
        <v>554</v>
      </c>
    </row>
    <row r="2922" spans="2:5" ht="15" thickTop="1" x14ac:dyDescent="0.35">
      <c r="B2922" s="1662"/>
      <c r="C2922" s="1201">
        <v>0.25</v>
      </c>
      <c r="D2922" s="1208" t="s">
        <v>557</v>
      </c>
      <c r="E2922" s="1205" t="s">
        <v>563</v>
      </c>
    </row>
    <row r="2923" spans="2:5" x14ac:dyDescent="0.35">
      <c r="B2923" s="1663"/>
      <c r="C2923" s="1203">
        <v>0.375</v>
      </c>
      <c r="D2923" s="1209" t="s">
        <v>557</v>
      </c>
      <c r="E2923" s="1204" t="s">
        <v>603</v>
      </c>
    </row>
    <row r="2924" spans="2:5" x14ac:dyDescent="0.35">
      <c r="B2924" s="1663"/>
      <c r="C2924" s="1203">
        <v>0.5</v>
      </c>
      <c r="D2924" s="1209" t="s">
        <v>261</v>
      </c>
      <c r="E2924" s="1204" t="s">
        <v>562</v>
      </c>
    </row>
    <row r="2925" spans="2:5" x14ac:dyDescent="0.35">
      <c r="B2925" s="1663"/>
      <c r="C2925" s="1203">
        <v>0.625</v>
      </c>
      <c r="D2925" s="1204" t="s">
        <v>564</v>
      </c>
      <c r="E2925" s="1204" t="s">
        <v>551</v>
      </c>
    </row>
    <row r="2926" spans="2:5" ht="15" thickBot="1" x14ac:dyDescent="0.4">
      <c r="B2926" s="1673"/>
      <c r="C2926" s="1211">
        <v>0.75</v>
      </c>
      <c r="D2926" s="1212" t="s">
        <v>261</v>
      </c>
      <c r="E2926" s="1207" t="s">
        <v>552</v>
      </c>
    </row>
    <row r="2927" spans="2:5" ht="15" thickTop="1" x14ac:dyDescent="0.35">
      <c r="B2927" s="1662"/>
      <c r="C2927" s="1201">
        <v>0.25</v>
      </c>
      <c r="D2927" s="1208" t="s">
        <v>261</v>
      </c>
      <c r="E2927" s="1205" t="s">
        <v>552</v>
      </c>
    </row>
    <row r="2928" spans="2:5" x14ac:dyDescent="0.35">
      <c r="B2928" s="1663"/>
      <c r="C2928" s="1203">
        <v>0.375</v>
      </c>
      <c r="D2928" s="1209" t="s">
        <v>261</v>
      </c>
      <c r="E2928" s="1205" t="s">
        <v>554</v>
      </c>
    </row>
    <row r="2929" spans="2:5" x14ac:dyDescent="0.35">
      <c r="B2929" s="1663"/>
      <c r="C2929" s="1203">
        <v>0.5</v>
      </c>
      <c r="D2929" s="1204" t="s">
        <v>564</v>
      </c>
      <c r="E2929" s="1204" t="s">
        <v>551</v>
      </c>
    </row>
    <row r="2930" spans="2:5" x14ac:dyDescent="0.35">
      <c r="B2930" s="1663"/>
      <c r="C2930" s="1203">
        <v>0.625</v>
      </c>
      <c r="D2930" s="1204" t="s">
        <v>262</v>
      </c>
      <c r="E2930" s="1205" t="s">
        <v>563</v>
      </c>
    </row>
    <row r="2931" spans="2:5" ht="15" thickBot="1" x14ac:dyDescent="0.4">
      <c r="B2931" s="1673"/>
      <c r="C2931" s="1211">
        <v>0.75</v>
      </c>
      <c r="D2931" s="1212" t="s">
        <v>261</v>
      </c>
      <c r="E2931" s="1212" t="s">
        <v>554</v>
      </c>
    </row>
    <row r="2932" spans="2:5" ht="15" thickTop="1" x14ac:dyDescent="0.35">
      <c r="B2932" s="1662"/>
      <c r="C2932" s="1201">
        <v>0.25</v>
      </c>
      <c r="D2932" s="1202" t="s">
        <v>261</v>
      </c>
      <c r="E2932" s="1202" t="s">
        <v>554</v>
      </c>
    </row>
    <row r="2933" spans="2:5" x14ac:dyDescent="0.35">
      <c r="B2933" s="1663"/>
      <c r="C2933" s="1203">
        <v>0.375</v>
      </c>
      <c r="D2933" s="76" t="s">
        <v>261</v>
      </c>
      <c r="E2933" s="1209" t="s">
        <v>551</v>
      </c>
    </row>
    <row r="2934" spans="2:5" x14ac:dyDescent="0.35">
      <c r="B2934" s="1663"/>
      <c r="C2934" s="1203">
        <v>0.5</v>
      </c>
      <c r="D2934" s="1209" t="s">
        <v>564</v>
      </c>
      <c r="E2934" s="1204" t="s">
        <v>551</v>
      </c>
    </row>
    <row r="2935" spans="2:5" x14ac:dyDescent="0.35">
      <c r="B2935" s="1663"/>
      <c r="C2935" s="1203">
        <v>0.625</v>
      </c>
      <c r="D2935" s="1204" t="s">
        <v>564</v>
      </c>
      <c r="E2935" s="1205" t="s">
        <v>562</v>
      </c>
    </row>
    <row r="2936" spans="2:5" ht="15" thickBot="1" x14ac:dyDescent="0.4">
      <c r="B2936" s="1673"/>
      <c r="C2936" s="1211">
        <v>0.75</v>
      </c>
      <c r="D2936" s="1207" t="s">
        <v>261</v>
      </c>
      <c r="E2936" s="1212" t="s">
        <v>552</v>
      </c>
    </row>
    <row r="2937" spans="2:5" ht="15" thickTop="1" x14ac:dyDescent="0.35">
      <c r="B2937" s="1662"/>
      <c r="C2937" s="1201">
        <v>0.25</v>
      </c>
      <c r="D2937" s="1202" t="s">
        <v>557</v>
      </c>
      <c r="E2937" s="1202" t="s">
        <v>551</v>
      </c>
    </row>
    <row r="2938" spans="2:5" x14ac:dyDescent="0.35">
      <c r="B2938" s="1663"/>
      <c r="C2938" s="1203">
        <v>0.375</v>
      </c>
      <c r="D2938" s="1204" t="s">
        <v>261</v>
      </c>
      <c r="E2938" s="1204" t="s">
        <v>554</v>
      </c>
    </row>
    <row r="2939" spans="2:5" x14ac:dyDescent="0.35">
      <c r="B2939" s="1663"/>
      <c r="C2939" s="1203">
        <v>0.5</v>
      </c>
      <c r="D2939" s="1204" t="s">
        <v>564</v>
      </c>
      <c r="E2939" s="1204" t="s">
        <v>562</v>
      </c>
    </row>
    <row r="2940" spans="2:5" x14ac:dyDescent="0.35">
      <c r="B2940" s="1663"/>
      <c r="C2940" s="1203">
        <v>0.625</v>
      </c>
      <c r="D2940" s="1204" t="s">
        <v>261</v>
      </c>
      <c r="E2940" s="76" t="s">
        <v>552</v>
      </c>
    </row>
    <row r="2941" spans="2:5" ht="15" thickBot="1" x14ac:dyDescent="0.4">
      <c r="B2941" s="1673"/>
      <c r="C2941" s="1206">
        <v>0.75</v>
      </c>
      <c r="D2941" s="1210" t="s">
        <v>557</v>
      </c>
      <c r="E2941" s="1210" t="s">
        <v>552</v>
      </c>
    </row>
    <row r="2942" spans="2:5" ht="15" thickTop="1" x14ac:dyDescent="0.35">
      <c r="B2942" s="1665" t="s">
        <v>585</v>
      </c>
      <c r="C2942" s="1665"/>
      <c r="D2942" s="1665"/>
      <c r="E2942" s="1665"/>
    </row>
    <row r="2943" spans="2:5" x14ac:dyDescent="0.35">
      <c r="B2943" s="1672" t="s">
        <v>559</v>
      </c>
      <c r="C2943" s="1672"/>
      <c r="D2943" s="1672"/>
    </row>
    <row r="2944" spans="2:5" x14ac:dyDescent="0.35">
      <c r="B2944" s="1672" t="s">
        <v>560</v>
      </c>
      <c r="C2944" s="1672"/>
      <c r="D2944" s="1672"/>
      <c r="E2944" s="320"/>
    </row>
    <row r="2945" spans="2:5" x14ac:dyDescent="0.35">
      <c r="B2945" s="320"/>
      <c r="C2945" s="320"/>
      <c r="D2945" s="320"/>
      <c r="E2945" s="320"/>
    </row>
    <row r="2950" spans="2:5" ht="17" x14ac:dyDescent="0.5">
      <c r="B2950" s="1200" t="s">
        <v>546</v>
      </c>
      <c r="C2950" s="1200"/>
      <c r="D2950" s="1200"/>
      <c r="E2950" s="1200"/>
    </row>
    <row r="2951" spans="2:5" ht="15" thickBot="1" x14ac:dyDescent="0.4"/>
    <row r="2952" spans="2:5" ht="15" thickTop="1" x14ac:dyDescent="0.35">
      <c r="B2952" s="1666" t="s">
        <v>1</v>
      </c>
      <c r="C2952" s="1668" t="s">
        <v>547</v>
      </c>
      <c r="D2952" s="1668" t="s">
        <v>548</v>
      </c>
      <c r="E2952" s="1670" t="s">
        <v>549</v>
      </c>
    </row>
    <row r="2953" spans="2:5" ht="15" thickBot="1" x14ac:dyDescent="0.4">
      <c r="B2953" s="1667"/>
      <c r="C2953" s="1669"/>
      <c r="D2953" s="1669"/>
      <c r="E2953" s="1671"/>
    </row>
    <row r="2954" spans="2:5" ht="15" thickTop="1" x14ac:dyDescent="0.35">
      <c r="B2954" s="1662"/>
      <c r="C2954" s="1201">
        <v>0.25</v>
      </c>
      <c r="D2954" s="1202" t="s">
        <v>604</v>
      </c>
      <c r="E2954" s="1202" t="s">
        <v>605</v>
      </c>
    </row>
    <row r="2955" spans="2:5" x14ac:dyDescent="0.35">
      <c r="B2955" s="1663"/>
      <c r="C2955" s="1203">
        <v>0.375</v>
      </c>
      <c r="D2955" s="1204" t="s">
        <v>606</v>
      </c>
      <c r="E2955" s="1204" t="s">
        <v>607</v>
      </c>
    </row>
    <row r="2956" spans="2:5" x14ac:dyDescent="0.35">
      <c r="B2956" s="1663"/>
      <c r="C2956" s="1203">
        <v>0.5</v>
      </c>
      <c r="D2956" s="1204" t="s">
        <v>606</v>
      </c>
      <c r="E2956" s="1204" t="s">
        <v>608</v>
      </c>
    </row>
    <row r="2957" spans="2:5" x14ac:dyDescent="0.35">
      <c r="B2957" s="1663"/>
      <c r="C2957" s="1203">
        <v>0.625</v>
      </c>
      <c r="D2957" s="1204" t="s">
        <v>606</v>
      </c>
      <c r="E2957" s="1205" t="s">
        <v>609</v>
      </c>
    </row>
    <row r="2958" spans="2:5" ht="15" thickBot="1" x14ac:dyDescent="0.4">
      <c r="B2958" s="1673"/>
      <c r="C2958" s="1211">
        <v>0.75</v>
      </c>
      <c r="D2958" s="1212" t="s">
        <v>606</v>
      </c>
      <c r="E2958" s="1207" t="s">
        <v>608</v>
      </c>
    </row>
    <row r="2959" spans="2:5" ht="15" thickTop="1" x14ac:dyDescent="0.35">
      <c r="B2959" s="1662"/>
      <c r="C2959" s="1213">
        <v>0.25</v>
      </c>
      <c r="D2959" s="1205" t="s">
        <v>606</v>
      </c>
      <c r="E2959" s="1202" t="s">
        <v>608</v>
      </c>
    </row>
    <row r="2960" spans="2:5" x14ac:dyDescent="0.35">
      <c r="B2960" s="1663"/>
      <c r="C2960" s="1203">
        <v>0.375</v>
      </c>
      <c r="D2960" s="1204" t="s">
        <v>606</v>
      </c>
      <c r="E2960" s="1205" t="s">
        <v>608</v>
      </c>
    </row>
    <row r="2961" spans="2:5" x14ac:dyDescent="0.35">
      <c r="B2961" s="1663"/>
      <c r="C2961" s="1203">
        <v>0.5</v>
      </c>
      <c r="D2961" s="1204" t="s">
        <v>610</v>
      </c>
      <c r="E2961" s="1204" t="s">
        <v>605</v>
      </c>
    </row>
    <row r="2962" spans="2:5" x14ac:dyDescent="0.35">
      <c r="B2962" s="1663"/>
      <c r="C2962" s="1203">
        <v>0.625</v>
      </c>
      <c r="D2962" s="1204" t="s">
        <v>606</v>
      </c>
      <c r="E2962" s="1205" t="s">
        <v>609</v>
      </c>
    </row>
    <row r="2963" spans="2:5" ht="15" thickBot="1" x14ac:dyDescent="0.4">
      <c r="B2963" s="1673"/>
      <c r="C2963" s="1211">
        <v>0.75</v>
      </c>
      <c r="D2963" s="1207" t="s">
        <v>606</v>
      </c>
      <c r="E2963" s="1207" t="s">
        <v>609</v>
      </c>
    </row>
    <row r="2964" spans="2:5" ht="15" thickTop="1" x14ac:dyDescent="0.35">
      <c r="B2964" s="1662"/>
      <c r="C2964" s="1201">
        <v>0.25</v>
      </c>
      <c r="D2964" s="1208" t="s">
        <v>604</v>
      </c>
      <c r="E2964" s="1205" t="s">
        <v>611</v>
      </c>
    </row>
    <row r="2965" spans="2:5" x14ac:dyDescent="0.35">
      <c r="B2965" s="1663"/>
      <c r="C2965" s="1203">
        <v>0.375</v>
      </c>
      <c r="D2965" s="1204" t="s">
        <v>606</v>
      </c>
      <c r="E2965" s="1204" t="s">
        <v>609</v>
      </c>
    </row>
    <row r="2966" spans="2:5" x14ac:dyDescent="0.35">
      <c r="B2966" s="1663"/>
      <c r="C2966" s="1203">
        <v>0.5</v>
      </c>
      <c r="D2966" s="1204" t="s">
        <v>604</v>
      </c>
      <c r="E2966" s="1204" t="s">
        <v>611</v>
      </c>
    </row>
    <row r="2967" spans="2:5" x14ac:dyDescent="0.35">
      <c r="B2967" s="1663"/>
      <c r="C2967" s="1203">
        <v>0.625</v>
      </c>
      <c r="D2967" s="1204" t="s">
        <v>612</v>
      </c>
      <c r="E2967" s="1204" t="s">
        <v>605</v>
      </c>
    </row>
    <row r="2968" spans="2:5" ht="15" thickBot="1" x14ac:dyDescent="0.4">
      <c r="B2968" s="1673"/>
      <c r="C2968" s="1211">
        <v>0.75</v>
      </c>
      <c r="D2968" s="1207" t="s">
        <v>606</v>
      </c>
      <c r="E2968" s="1207" t="s">
        <v>609</v>
      </c>
    </row>
    <row r="2969" spans="2:5" ht="15" thickTop="1" x14ac:dyDescent="0.35">
      <c r="B2969" s="1662"/>
      <c r="C2969" s="1201">
        <v>0.25</v>
      </c>
      <c r="D2969" s="1208" t="s">
        <v>613</v>
      </c>
      <c r="E2969" s="1205" t="s">
        <v>611</v>
      </c>
    </row>
    <row r="2970" spans="2:5" x14ac:dyDescent="0.35">
      <c r="B2970" s="1663"/>
      <c r="C2970" s="1203">
        <v>0.375</v>
      </c>
      <c r="D2970" s="1209" t="s">
        <v>606</v>
      </c>
      <c r="E2970" s="1204" t="s">
        <v>609</v>
      </c>
    </row>
    <row r="2971" spans="2:5" x14ac:dyDescent="0.35">
      <c r="B2971" s="1663"/>
      <c r="C2971" s="1203">
        <v>0.5</v>
      </c>
      <c r="D2971" s="1209" t="s">
        <v>612</v>
      </c>
      <c r="E2971" s="1204" t="s">
        <v>605</v>
      </c>
    </row>
    <row r="2972" spans="2:5" x14ac:dyDescent="0.35">
      <c r="B2972" s="1663"/>
      <c r="C2972" s="1203">
        <v>0.625</v>
      </c>
      <c r="D2972" s="1204" t="s">
        <v>612</v>
      </c>
      <c r="E2972" s="1204" t="s">
        <v>611</v>
      </c>
    </row>
    <row r="2973" spans="2:5" ht="15" thickBot="1" x14ac:dyDescent="0.4">
      <c r="B2973" s="1673"/>
      <c r="C2973" s="1211">
        <v>0.75</v>
      </c>
      <c r="D2973" s="1212" t="s">
        <v>604</v>
      </c>
      <c r="E2973" s="1207" t="s">
        <v>611</v>
      </c>
    </row>
    <row r="2974" spans="2:5" ht="15" thickTop="1" x14ac:dyDescent="0.35">
      <c r="B2974" s="1662"/>
      <c r="C2974" s="1201">
        <v>0.25</v>
      </c>
      <c r="D2974" s="1208" t="s">
        <v>606</v>
      </c>
      <c r="E2974" s="1205" t="s">
        <v>552</v>
      </c>
    </row>
    <row r="2975" spans="2:5" x14ac:dyDescent="0.35">
      <c r="B2975" s="1663"/>
      <c r="C2975" s="1203">
        <v>0.375</v>
      </c>
      <c r="D2975" s="1209" t="s">
        <v>604</v>
      </c>
      <c r="E2975" s="1205" t="s">
        <v>552</v>
      </c>
    </row>
    <row r="2976" spans="2:5" x14ac:dyDescent="0.35">
      <c r="B2976" s="1663"/>
      <c r="C2976" s="1203">
        <v>0.5</v>
      </c>
      <c r="D2976" s="1204" t="s">
        <v>606</v>
      </c>
      <c r="E2976" s="1204" t="s">
        <v>609</v>
      </c>
    </row>
    <row r="2977" spans="2:5" x14ac:dyDescent="0.35">
      <c r="B2977" s="1663"/>
      <c r="C2977" s="1203">
        <v>0.625</v>
      </c>
      <c r="D2977" s="1204" t="s">
        <v>612</v>
      </c>
      <c r="E2977" s="1205" t="s">
        <v>611</v>
      </c>
    </row>
    <row r="2978" spans="2:5" ht="15" thickBot="1" x14ac:dyDescent="0.4">
      <c r="B2978" s="1673"/>
      <c r="C2978" s="1211">
        <v>0.75</v>
      </c>
      <c r="D2978" s="1212" t="s">
        <v>258</v>
      </c>
      <c r="E2978" s="1212" t="s">
        <v>614</v>
      </c>
    </row>
    <row r="2979" spans="2:5" ht="15" thickTop="1" x14ac:dyDescent="0.35">
      <c r="B2979" s="1662"/>
      <c r="C2979" s="1201">
        <v>0.25</v>
      </c>
      <c r="D2979" s="1202" t="s">
        <v>606</v>
      </c>
      <c r="E2979" s="1202" t="s">
        <v>615</v>
      </c>
    </row>
    <row r="2980" spans="2:5" x14ac:dyDescent="0.35">
      <c r="B2980" s="1663"/>
      <c r="C2980" s="1203">
        <v>0.375</v>
      </c>
      <c r="D2980" s="76" t="s">
        <v>606</v>
      </c>
      <c r="E2980" s="1209" t="s">
        <v>609</v>
      </c>
    </row>
    <row r="2981" spans="2:5" x14ac:dyDescent="0.35">
      <c r="B2981" s="1663"/>
      <c r="C2981" s="1203">
        <v>0.5</v>
      </c>
      <c r="D2981" s="1209" t="s">
        <v>606</v>
      </c>
      <c r="E2981" s="1204" t="s">
        <v>609</v>
      </c>
    </row>
    <row r="2982" spans="2:5" x14ac:dyDescent="0.35">
      <c r="B2982" s="1663"/>
      <c r="C2982" s="1203">
        <v>0.625</v>
      </c>
      <c r="D2982" s="1204" t="s">
        <v>612</v>
      </c>
      <c r="E2982" s="1205" t="s">
        <v>611</v>
      </c>
    </row>
    <row r="2983" spans="2:5" ht="15" thickBot="1" x14ac:dyDescent="0.4">
      <c r="B2983" s="1673"/>
      <c r="C2983" s="1211">
        <v>0.75</v>
      </c>
      <c r="D2983" s="1207" t="s">
        <v>612</v>
      </c>
      <c r="E2983" s="1212" t="s">
        <v>611</v>
      </c>
    </row>
    <row r="2984" spans="2:5" ht="15" thickTop="1" x14ac:dyDescent="0.35">
      <c r="B2984" s="1662"/>
      <c r="C2984" s="1201">
        <v>0.25</v>
      </c>
      <c r="D2984" s="1202" t="s">
        <v>604</v>
      </c>
      <c r="E2984" s="1202" t="s">
        <v>609</v>
      </c>
    </row>
    <row r="2985" spans="2:5" x14ac:dyDescent="0.35">
      <c r="B2985" s="1663"/>
      <c r="C2985" s="1203">
        <v>0.375</v>
      </c>
      <c r="D2985" s="1204" t="s">
        <v>606</v>
      </c>
      <c r="E2985" s="1204" t="s">
        <v>617</v>
      </c>
    </row>
    <row r="2986" spans="2:5" x14ac:dyDescent="0.35">
      <c r="B2986" s="1663"/>
      <c r="C2986" s="1203">
        <v>0.5</v>
      </c>
      <c r="D2986" s="1204" t="s">
        <v>606</v>
      </c>
      <c r="E2986" s="1204" t="s">
        <v>615</v>
      </c>
    </row>
    <row r="2987" spans="2:5" x14ac:dyDescent="0.35">
      <c r="B2987" s="1663"/>
      <c r="C2987" s="1203">
        <v>0.625</v>
      </c>
      <c r="D2987" s="1204" t="s">
        <v>606</v>
      </c>
      <c r="E2987" s="76" t="s">
        <v>609</v>
      </c>
    </row>
    <row r="2988" spans="2:5" ht="15" thickBot="1" x14ac:dyDescent="0.4">
      <c r="B2988" s="1673"/>
      <c r="C2988" s="1206">
        <v>0.75</v>
      </c>
      <c r="D2988" s="1210" t="s">
        <v>606</v>
      </c>
      <c r="E2988" s="1210" t="s">
        <v>615</v>
      </c>
    </row>
    <row r="2989" spans="2:5" ht="15" thickTop="1" x14ac:dyDescent="0.35">
      <c r="B2989" s="1665" t="s">
        <v>585</v>
      </c>
      <c r="C2989" s="1665"/>
      <c r="D2989" s="1665"/>
      <c r="E2989" s="1665"/>
    </row>
    <row r="2990" spans="2:5" x14ac:dyDescent="0.35">
      <c r="B2990" s="1672" t="s">
        <v>559</v>
      </c>
      <c r="C2990" s="1672"/>
      <c r="D2990" s="1672"/>
    </row>
    <row r="2991" spans="2:5" x14ac:dyDescent="0.35">
      <c r="B2991" s="1672" t="s">
        <v>560</v>
      </c>
      <c r="C2991" s="1672"/>
      <c r="D2991" s="1672"/>
      <c r="E2991" s="320"/>
    </row>
    <row r="2992" spans="2:5" x14ac:dyDescent="0.35">
      <c r="B2992" s="320"/>
      <c r="C2992" s="320"/>
      <c r="D2992" s="320"/>
      <c r="E2992" s="320"/>
    </row>
    <row r="2995" spans="2:5" ht="17" x14ac:dyDescent="0.5">
      <c r="B2995" s="1200" t="s">
        <v>546</v>
      </c>
      <c r="C2995" s="1200"/>
      <c r="D2995" s="1200"/>
      <c r="E2995" s="1200"/>
    </row>
    <row r="2996" spans="2:5" ht="15" thickBot="1" x14ac:dyDescent="0.4"/>
    <row r="2997" spans="2:5" ht="15" thickTop="1" x14ac:dyDescent="0.35">
      <c r="B2997" s="1666" t="s">
        <v>1</v>
      </c>
      <c r="C2997" s="1668" t="s">
        <v>547</v>
      </c>
      <c r="D2997" s="1668" t="s">
        <v>548</v>
      </c>
      <c r="E2997" s="1670" t="s">
        <v>549</v>
      </c>
    </row>
    <row r="2998" spans="2:5" ht="15" thickBot="1" x14ac:dyDescent="0.4">
      <c r="B2998" s="1667"/>
      <c r="C2998" s="1669"/>
      <c r="D2998" s="1669"/>
      <c r="E2998" s="1671"/>
    </row>
    <row r="2999" spans="2:5" ht="15" thickTop="1" x14ac:dyDescent="0.35">
      <c r="B2999" s="1662"/>
      <c r="C2999" s="1201">
        <v>0.25</v>
      </c>
      <c r="D2999" s="1202" t="s">
        <v>604</v>
      </c>
      <c r="E2999" s="1202" t="s">
        <v>551</v>
      </c>
    </row>
    <row r="3000" spans="2:5" x14ac:dyDescent="0.35">
      <c r="B3000" s="1663"/>
      <c r="C3000" s="1203">
        <v>0.375</v>
      </c>
      <c r="D3000" s="1204" t="s">
        <v>606</v>
      </c>
      <c r="E3000" s="1204" t="s">
        <v>615</v>
      </c>
    </row>
    <row r="3001" spans="2:5" x14ac:dyDescent="0.35">
      <c r="B3001" s="1663"/>
      <c r="C3001" s="1203">
        <v>0.5</v>
      </c>
      <c r="D3001" s="1204" t="s">
        <v>612</v>
      </c>
      <c r="E3001" s="1204" t="s">
        <v>562</v>
      </c>
    </row>
    <row r="3002" spans="2:5" x14ac:dyDescent="0.35">
      <c r="B3002" s="1663"/>
      <c r="C3002" s="1203">
        <v>0.625</v>
      </c>
      <c r="D3002" s="1204" t="s">
        <v>612</v>
      </c>
      <c r="E3002" s="1205" t="s">
        <v>551</v>
      </c>
    </row>
    <row r="3003" spans="2:5" ht="15" thickBot="1" x14ac:dyDescent="0.4">
      <c r="B3003" s="1673"/>
      <c r="C3003" s="1211">
        <v>0.75</v>
      </c>
      <c r="D3003" s="1212" t="s">
        <v>606</v>
      </c>
      <c r="E3003" s="1207" t="s">
        <v>615</v>
      </c>
    </row>
    <row r="3004" spans="2:5" ht="15" thickTop="1" x14ac:dyDescent="0.35">
      <c r="B3004" s="1662"/>
      <c r="C3004" s="1213">
        <v>0.25</v>
      </c>
      <c r="D3004" s="1205" t="s">
        <v>606</v>
      </c>
      <c r="E3004" s="1202" t="s">
        <v>552</v>
      </c>
    </row>
    <row r="3005" spans="2:5" x14ac:dyDescent="0.35">
      <c r="B3005" s="1663"/>
      <c r="C3005" s="1203">
        <v>0.375</v>
      </c>
      <c r="D3005" s="1204" t="s">
        <v>606</v>
      </c>
      <c r="E3005" s="1205" t="s">
        <v>615</v>
      </c>
    </row>
    <row r="3006" spans="2:5" x14ac:dyDescent="0.35">
      <c r="B3006" s="1663"/>
      <c r="C3006" s="1203">
        <v>0.5</v>
      </c>
      <c r="D3006" s="1204" t="s">
        <v>606</v>
      </c>
      <c r="E3006" s="1204" t="s">
        <v>551</v>
      </c>
    </row>
    <row r="3007" spans="2:5" x14ac:dyDescent="0.35">
      <c r="B3007" s="1663"/>
      <c r="C3007" s="1203">
        <v>0.625</v>
      </c>
      <c r="D3007" s="1204" t="s">
        <v>612</v>
      </c>
      <c r="E3007" s="1205" t="s">
        <v>551</v>
      </c>
    </row>
    <row r="3008" spans="2:5" ht="15" thickBot="1" x14ac:dyDescent="0.4">
      <c r="B3008" s="1673"/>
      <c r="C3008" s="1211">
        <v>0.75</v>
      </c>
      <c r="D3008" s="1207" t="s">
        <v>612</v>
      </c>
      <c r="E3008" s="1207" t="s">
        <v>552</v>
      </c>
    </row>
    <row r="3009" spans="2:5" ht="15" thickTop="1" x14ac:dyDescent="0.35">
      <c r="B3009" s="1662"/>
      <c r="C3009" s="1201">
        <v>0.25</v>
      </c>
      <c r="D3009" s="1208" t="s">
        <v>604</v>
      </c>
      <c r="E3009" s="1205" t="s">
        <v>561</v>
      </c>
    </row>
    <row r="3010" spans="2:5" x14ac:dyDescent="0.35">
      <c r="B3010" s="1663"/>
      <c r="C3010" s="1203">
        <v>0.375</v>
      </c>
      <c r="D3010" s="1204" t="s">
        <v>606</v>
      </c>
      <c r="E3010" s="1204" t="s">
        <v>551</v>
      </c>
    </row>
    <row r="3011" spans="2:5" x14ac:dyDescent="0.35">
      <c r="B3011" s="1663"/>
      <c r="C3011" s="1203">
        <v>0.5</v>
      </c>
      <c r="D3011" s="1204" t="s">
        <v>612</v>
      </c>
      <c r="E3011" s="1204" t="s">
        <v>552</v>
      </c>
    </row>
    <row r="3012" spans="2:5" x14ac:dyDescent="0.35">
      <c r="B3012" s="1663"/>
      <c r="C3012" s="1203">
        <v>0.625</v>
      </c>
      <c r="D3012" s="1204" t="s">
        <v>612</v>
      </c>
      <c r="E3012" s="1204" t="s">
        <v>562</v>
      </c>
    </row>
    <row r="3013" spans="2:5" ht="15" thickBot="1" x14ac:dyDescent="0.4">
      <c r="B3013" s="1673"/>
      <c r="C3013" s="1211">
        <v>0.75</v>
      </c>
      <c r="D3013" s="1207" t="s">
        <v>606</v>
      </c>
      <c r="E3013" s="1207" t="s">
        <v>552</v>
      </c>
    </row>
    <row r="3014" spans="2:5" ht="15" thickTop="1" x14ac:dyDescent="0.35">
      <c r="B3014" s="1662"/>
      <c r="C3014" s="1201">
        <v>0.25</v>
      </c>
      <c r="D3014" s="1208" t="s">
        <v>604</v>
      </c>
      <c r="E3014" s="1205" t="s">
        <v>551</v>
      </c>
    </row>
    <row r="3015" spans="2:5" x14ac:dyDescent="0.35">
      <c r="B3015" s="1663"/>
      <c r="C3015" s="1203">
        <v>0.375</v>
      </c>
      <c r="D3015" s="1209" t="s">
        <v>604</v>
      </c>
      <c r="E3015" s="1204" t="s">
        <v>562</v>
      </c>
    </row>
    <row r="3016" spans="2:5" x14ac:dyDescent="0.35">
      <c r="B3016" s="1663"/>
      <c r="C3016" s="1203">
        <v>0.5</v>
      </c>
      <c r="D3016" s="1209" t="s">
        <v>606</v>
      </c>
      <c r="E3016" s="1204" t="s">
        <v>551</v>
      </c>
    </row>
    <row r="3017" spans="2:5" x14ac:dyDescent="0.35">
      <c r="B3017" s="1663"/>
      <c r="C3017" s="1203">
        <v>0.625</v>
      </c>
      <c r="D3017" s="1204" t="s">
        <v>606</v>
      </c>
      <c r="E3017" s="1204" t="s">
        <v>551</v>
      </c>
    </row>
    <row r="3018" spans="2:5" ht="15" thickBot="1" x14ac:dyDescent="0.4">
      <c r="B3018" s="1673"/>
      <c r="C3018" s="1211">
        <v>0.75</v>
      </c>
      <c r="D3018" s="1212" t="s">
        <v>604</v>
      </c>
      <c r="E3018" s="1207" t="s">
        <v>552</v>
      </c>
    </row>
    <row r="3019" spans="2:5" ht="15" thickTop="1" x14ac:dyDescent="0.35">
      <c r="B3019" s="1662"/>
      <c r="C3019" s="1201">
        <v>0.25</v>
      </c>
      <c r="D3019" s="1208" t="s">
        <v>604</v>
      </c>
      <c r="E3019" s="1205" t="s">
        <v>561</v>
      </c>
    </row>
    <row r="3020" spans="2:5" x14ac:dyDescent="0.35">
      <c r="B3020" s="1663"/>
      <c r="C3020" s="1203">
        <v>0.375</v>
      </c>
      <c r="D3020" s="1209" t="s">
        <v>604</v>
      </c>
      <c r="E3020" s="1205" t="s">
        <v>561</v>
      </c>
    </row>
    <row r="3021" spans="2:5" x14ac:dyDescent="0.35">
      <c r="B3021" s="1663"/>
      <c r="C3021" s="1203">
        <v>0.5</v>
      </c>
      <c r="D3021" s="1204" t="s">
        <v>606</v>
      </c>
      <c r="E3021" s="1204" t="s">
        <v>551</v>
      </c>
    </row>
    <row r="3022" spans="2:5" x14ac:dyDescent="0.35">
      <c r="B3022" s="1663"/>
      <c r="C3022" s="1203">
        <v>0.625</v>
      </c>
      <c r="D3022" s="1204" t="s">
        <v>606</v>
      </c>
      <c r="E3022" s="1205" t="s">
        <v>551</v>
      </c>
    </row>
    <row r="3023" spans="2:5" ht="15" thickBot="1" x14ac:dyDescent="0.4">
      <c r="B3023" s="1673"/>
      <c r="C3023" s="1211">
        <v>0.75</v>
      </c>
      <c r="D3023" s="1212" t="s">
        <v>606</v>
      </c>
      <c r="E3023" s="1212" t="s">
        <v>552</v>
      </c>
    </row>
    <row r="3024" spans="2:5" ht="15" thickTop="1" x14ac:dyDescent="0.35">
      <c r="B3024" s="1662"/>
      <c r="C3024" s="1201">
        <v>0.25</v>
      </c>
      <c r="D3024" s="1202" t="s">
        <v>604</v>
      </c>
      <c r="E3024" s="1202" t="s">
        <v>562</v>
      </c>
    </row>
    <row r="3025" spans="2:5" x14ac:dyDescent="0.35">
      <c r="B3025" s="1663"/>
      <c r="C3025" s="1203">
        <v>0.375</v>
      </c>
      <c r="D3025" s="76" t="s">
        <v>604</v>
      </c>
      <c r="E3025" s="1209" t="s">
        <v>551</v>
      </c>
    </row>
    <row r="3026" spans="2:5" x14ac:dyDescent="0.35">
      <c r="B3026" s="1663"/>
      <c r="C3026" s="1203">
        <v>0.5</v>
      </c>
      <c r="D3026" s="1209" t="s">
        <v>604</v>
      </c>
      <c r="E3026" s="1204" t="s">
        <v>551</v>
      </c>
    </row>
    <row r="3027" spans="2:5" x14ac:dyDescent="0.35">
      <c r="B3027" s="1663"/>
      <c r="C3027" s="1203">
        <v>0.625</v>
      </c>
      <c r="D3027" s="1204" t="s">
        <v>612</v>
      </c>
      <c r="E3027" s="1205" t="s">
        <v>551</v>
      </c>
    </row>
    <row r="3028" spans="2:5" ht="15" thickBot="1" x14ac:dyDescent="0.4">
      <c r="B3028" s="1673"/>
      <c r="C3028" s="1211">
        <v>0.75</v>
      </c>
      <c r="D3028" s="1207" t="s">
        <v>606</v>
      </c>
      <c r="E3028" s="1212" t="s">
        <v>552</v>
      </c>
    </row>
    <row r="3029" spans="2:5" ht="15" thickTop="1" x14ac:dyDescent="0.35">
      <c r="B3029" s="1662"/>
      <c r="C3029" s="1201">
        <v>0.25</v>
      </c>
      <c r="D3029" s="1202" t="s">
        <v>606</v>
      </c>
      <c r="E3029" s="1202" t="s">
        <v>552</v>
      </c>
    </row>
    <row r="3030" spans="2:5" x14ac:dyDescent="0.35">
      <c r="B3030" s="1663"/>
      <c r="C3030" s="1203">
        <v>0.375</v>
      </c>
      <c r="D3030" s="1204" t="s">
        <v>604</v>
      </c>
      <c r="E3030" s="1204" t="s">
        <v>551</v>
      </c>
    </row>
    <row r="3031" spans="2:5" x14ac:dyDescent="0.35">
      <c r="B3031" s="1663"/>
      <c r="C3031" s="1203">
        <v>0.5</v>
      </c>
      <c r="D3031" s="1204" t="s">
        <v>606</v>
      </c>
      <c r="E3031" s="1204" t="s">
        <v>551</v>
      </c>
    </row>
    <row r="3032" spans="2:5" x14ac:dyDescent="0.35">
      <c r="B3032" s="1663"/>
      <c r="C3032" s="1203">
        <v>0.625</v>
      </c>
      <c r="D3032" s="1204" t="s">
        <v>606</v>
      </c>
      <c r="E3032" s="76" t="s">
        <v>552</v>
      </c>
    </row>
    <row r="3033" spans="2:5" ht="15" thickBot="1" x14ac:dyDescent="0.4">
      <c r="B3033" s="1673"/>
      <c r="C3033" s="1206">
        <v>0.75</v>
      </c>
      <c r="D3033" s="1210" t="s">
        <v>606</v>
      </c>
      <c r="E3033" s="1210" t="s">
        <v>552</v>
      </c>
    </row>
    <row r="3034" spans="2:5" ht="15" thickTop="1" x14ac:dyDescent="0.35">
      <c r="B3034" s="1665" t="s">
        <v>585</v>
      </c>
      <c r="C3034" s="1665"/>
      <c r="D3034" s="1665"/>
      <c r="E3034" s="1665"/>
    </row>
    <row r="3035" spans="2:5" x14ac:dyDescent="0.35">
      <c r="B3035" s="1672" t="s">
        <v>559</v>
      </c>
      <c r="C3035" s="1672"/>
      <c r="D3035" s="1672"/>
    </row>
    <row r="3036" spans="2:5" x14ac:dyDescent="0.35">
      <c r="B3036" s="1672" t="s">
        <v>560</v>
      </c>
      <c r="C3036" s="1672"/>
      <c r="D3036" s="1672"/>
      <c r="E3036" s="320"/>
    </row>
    <row r="3037" spans="2:5" x14ac:dyDescent="0.35">
      <c r="B3037" s="320"/>
      <c r="C3037" s="320"/>
      <c r="D3037" s="320"/>
      <c r="E3037" s="320"/>
    </row>
    <row r="3040" spans="2:5" ht="17" x14ac:dyDescent="0.5">
      <c r="B3040" s="1200" t="s">
        <v>546</v>
      </c>
      <c r="C3040" s="1200"/>
      <c r="D3040" s="1200"/>
      <c r="E3040" s="1200"/>
    </row>
    <row r="3041" spans="2:5" ht="15" thickBot="1" x14ac:dyDescent="0.4"/>
    <row r="3042" spans="2:5" ht="15" thickTop="1" x14ac:dyDescent="0.35">
      <c r="B3042" s="1666" t="s">
        <v>1</v>
      </c>
      <c r="C3042" s="1668" t="s">
        <v>547</v>
      </c>
      <c r="D3042" s="1668" t="s">
        <v>548</v>
      </c>
      <c r="E3042" s="1670" t="s">
        <v>549</v>
      </c>
    </row>
    <row r="3043" spans="2:5" ht="15" thickBot="1" x14ac:dyDescent="0.4">
      <c r="B3043" s="1667"/>
      <c r="C3043" s="1669"/>
      <c r="D3043" s="1669"/>
      <c r="E3043" s="1671"/>
    </row>
    <row r="3044" spans="2:5" ht="15.5" thickTop="1" thickBot="1" x14ac:dyDescent="0.4">
      <c r="B3044" s="1662"/>
      <c r="C3044" s="1201">
        <v>0.25</v>
      </c>
      <c r="D3044" s="1204" t="s">
        <v>261</v>
      </c>
      <c r="E3044" s="1207" t="s">
        <v>626</v>
      </c>
    </row>
    <row r="3045" spans="2:5" ht="15" thickTop="1" x14ac:dyDescent="0.35">
      <c r="B3045" s="1663"/>
      <c r="C3045" s="1203">
        <v>0.375</v>
      </c>
      <c r="D3045" s="1204" t="s">
        <v>261</v>
      </c>
      <c r="E3045" s="1204" t="s">
        <v>626</v>
      </c>
    </row>
    <row r="3046" spans="2:5" x14ac:dyDescent="0.35">
      <c r="B3046" s="1663"/>
      <c r="C3046" s="1203">
        <v>0.5</v>
      </c>
      <c r="D3046" s="1204" t="s">
        <v>262</v>
      </c>
      <c r="E3046" s="1204" t="s">
        <v>561</v>
      </c>
    </row>
    <row r="3047" spans="2:5" x14ac:dyDescent="0.35">
      <c r="B3047" s="1663"/>
      <c r="C3047" s="1203">
        <v>0.625</v>
      </c>
      <c r="D3047" s="1204" t="s">
        <v>261</v>
      </c>
      <c r="E3047" s="1205" t="s">
        <v>562</v>
      </c>
    </row>
    <row r="3048" spans="2:5" ht="15" thickBot="1" x14ac:dyDescent="0.4">
      <c r="B3048" s="1673"/>
      <c r="C3048" s="1211">
        <v>0.75</v>
      </c>
      <c r="D3048" s="1204" t="s">
        <v>261</v>
      </c>
      <c r="E3048" s="1207" t="s">
        <v>626</v>
      </c>
    </row>
    <row r="3049" spans="2:5" ht="15.5" thickTop="1" thickBot="1" x14ac:dyDescent="0.4">
      <c r="B3049" s="1674"/>
      <c r="C3049" s="1213">
        <v>0.25</v>
      </c>
      <c r="D3049" s="1202" t="s">
        <v>557</v>
      </c>
      <c r="E3049" s="1202" t="s">
        <v>626</v>
      </c>
    </row>
    <row r="3050" spans="2:5" ht="15" thickTop="1" x14ac:dyDescent="0.35">
      <c r="B3050" s="1663"/>
      <c r="C3050" s="1203">
        <v>0.375</v>
      </c>
      <c r="D3050" s="1202" t="s">
        <v>557</v>
      </c>
      <c r="E3050" s="1205" t="s">
        <v>551</v>
      </c>
    </row>
    <row r="3051" spans="2:5" x14ac:dyDescent="0.35">
      <c r="B3051" s="1663"/>
      <c r="C3051" s="1203">
        <v>0.5</v>
      </c>
      <c r="D3051" s="1204" t="s">
        <v>261</v>
      </c>
      <c r="E3051" s="1204" t="s">
        <v>626</v>
      </c>
    </row>
    <row r="3052" spans="2:5" x14ac:dyDescent="0.35">
      <c r="B3052" s="1663"/>
      <c r="C3052" s="1203">
        <v>0.625</v>
      </c>
      <c r="D3052" s="1204" t="s">
        <v>261</v>
      </c>
      <c r="E3052" s="1205" t="s">
        <v>551</v>
      </c>
    </row>
    <row r="3053" spans="2:5" ht="15" thickBot="1" x14ac:dyDescent="0.4">
      <c r="B3053" s="1673"/>
      <c r="C3053" s="1211">
        <v>0.75</v>
      </c>
      <c r="D3053" s="1204" t="s">
        <v>261</v>
      </c>
      <c r="E3053" s="1207" t="s">
        <v>626</v>
      </c>
    </row>
    <row r="3054" spans="2:5" ht="15" thickTop="1" x14ac:dyDescent="0.35">
      <c r="B3054" s="1662"/>
      <c r="C3054" s="1201">
        <v>0.25</v>
      </c>
      <c r="D3054" s="1204" t="s">
        <v>261</v>
      </c>
      <c r="E3054" s="1205" t="s">
        <v>626</v>
      </c>
    </row>
    <row r="3055" spans="2:5" x14ac:dyDescent="0.35">
      <c r="B3055" s="1663"/>
      <c r="C3055" s="1203">
        <v>0.375</v>
      </c>
      <c r="D3055" s="1204" t="s">
        <v>261</v>
      </c>
      <c r="E3055" s="1204" t="s">
        <v>626</v>
      </c>
    </row>
    <row r="3056" spans="2:5" x14ac:dyDescent="0.35">
      <c r="B3056" s="1663"/>
      <c r="C3056" s="1203">
        <v>0.5</v>
      </c>
      <c r="D3056" s="1204" t="s">
        <v>261</v>
      </c>
      <c r="E3056" s="1204" t="s">
        <v>626</v>
      </c>
    </row>
    <row r="3057" spans="2:5" x14ac:dyDescent="0.35">
      <c r="B3057" s="1663"/>
      <c r="C3057" s="1203">
        <v>0.625</v>
      </c>
      <c r="D3057" s="1204" t="s">
        <v>564</v>
      </c>
      <c r="E3057" s="1204" t="s">
        <v>551</v>
      </c>
    </row>
    <row r="3058" spans="2:5" ht="15" thickBot="1" x14ac:dyDescent="0.4">
      <c r="B3058" s="1673"/>
      <c r="C3058" s="1211">
        <v>0.75</v>
      </c>
      <c r="D3058" s="1204" t="s">
        <v>261</v>
      </c>
      <c r="E3058" s="1207" t="s">
        <v>626</v>
      </c>
    </row>
    <row r="3059" spans="2:5" ht="15" thickTop="1" x14ac:dyDescent="0.35">
      <c r="B3059" s="1662"/>
      <c r="C3059" s="1201">
        <v>0.25</v>
      </c>
      <c r="D3059" s="1204" t="s">
        <v>261</v>
      </c>
      <c r="E3059" s="1205" t="s">
        <v>562</v>
      </c>
    </row>
    <row r="3060" spans="2:5" x14ac:dyDescent="0.35">
      <c r="B3060" s="1663"/>
      <c r="C3060" s="1203">
        <v>0.375</v>
      </c>
      <c r="D3060" s="1204" t="s">
        <v>261</v>
      </c>
      <c r="E3060" s="1204" t="s">
        <v>626</v>
      </c>
    </row>
    <row r="3061" spans="2:5" x14ac:dyDescent="0.35">
      <c r="B3061" s="1663"/>
      <c r="C3061" s="1203">
        <v>0.5</v>
      </c>
      <c r="D3061" s="1204" t="s">
        <v>261</v>
      </c>
      <c r="E3061" s="1204" t="s">
        <v>551</v>
      </c>
    </row>
    <row r="3062" spans="2:5" x14ac:dyDescent="0.35">
      <c r="B3062" s="1663"/>
      <c r="C3062" s="1203">
        <v>0.625</v>
      </c>
      <c r="D3062" s="1204" t="s">
        <v>564</v>
      </c>
      <c r="E3062" s="1204" t="s">
        <v>626</v>
      </c>
    </row>
    <row r="3063" spans="2:5" ht="15" thickBot="1" x14ac:dyDescent="0.4">
      <c r="B3063" s="1673"/>
      <c r="C3063" s="1211">
        <v>0.75</v>
      </c>
      <c r="D3063" s="1204" t="s">
        <v>261</v>
      </c>
      <c r="E3063" s="1207" t="s">
        <v>626</v>
      </c>
    </row>
    <row r="3064" spans="2:5" ht="15" thickTop="1" x14ac:dyDescent="0.35">
      <c r="B3064" s="1662"/>
      <c r="C3064" s="1201">
        <v>0.25</v>
      </c>
      <c r="D3064" s="1204" t="s">
        <v>261</v>
      </c>
      <c r="E3064" s="1205" t="s">
        <v>631</v>
      </c>
    </row>
    <row r="3065" spans="2:5" ht="15" thickBot="1" x14ac:dyDescent="0.4">
      <c r="B3065" s="1663"/>
      <c r="C3065" s="1203">
        <v>0.375</v>
      </c>
      <c r="D3065" s="1204" t="s">
        <v>261</v>
      </c>
      <c r="E3065" s="1205" t="s">
        <v>631</v>
      </c>
    </row>
    <row r="3066" spans="2:5" ht="15" thickTop="1" x14ac:dyDescent="0.35">
      <c r="B3066" s="1663"/>
      <c r="C3066" s="1203">
        <v>0.5</v>
      </c>
      <c r="D3066" s="1202" t="s">
        <v>557</v>
      </c>
      <c r="E3066" s="1204" t="s">
        <v>626</v>
      </c>
    </row>
    <row r="3067" spans="2:5" ht="15" thickBot="1" x14ac:dyDescent="0.4">
      <c r="B3067" s="1663"/>
      <c r="C3067" s="1203">
        <v>0.625</v>
      </c>
      <c r="D3067" s="1204" t="s">
        <v>261</v>
      </c>
      <c r="E3067" s="1205" t="s">
        <v>626</v>
      </c>
    </row>
    <row r="3068" spans="2:5" ht="15.5" thickTop="1" thickBot="1" x14ac:dyDescent="0.4">
      <c r="B3068" s="1673"/>
      <c r="C3068" s="1211">
        <v>0.75</v>
      </c>
      <c r="D3068" s="1202" t="s">
        <v>557</v>
      </c>
      <c r="E3068" s="1212" t="s">
        <v>551</v>
      </c>
    </row>
    <row r="3069" spans="2:5" ht="15" thickTop="1" x14ac:dyDescent="0.35">
      <c r="B3069" s="1662"/>
      <c r="C3069" s="1201">
        <v>0.25</v>
      </c>
      <c r="D3069" s="1204" t="s">
        <v>261</v>
      </c>
      <c r="E3069" s="1202" t="s">
        <v>631</v>
      </c>
    </row>
    <row r="3070" spans="2:5" x14ac:dyDescent="0.35">
      <c r="B3070" s="1663"/>
      <c r="C3070" s="1203">
        <v>0.375</v>
      </c>
      <c r="D3070" s="1204" t="s">
        <v>261</v>
      </c>
      <c r="E3070" s="1209" t="s">
        <v>626</v>
      </c>
    </row>
    <row r="3071" spans="2:5" x14ac:dyDescent="0.35">
      <c r="B3071" s="1663"/>
      <c r="C3071" s="1203">
        <v>0.5</v>
      </c>
      <c r="D3071" s="1204" t="s">
        <v>261</v>
      </c>
      <c r="E3071" s="1204" t="s">
        <v>631</v>
      </c>
    </row>
    <row r="3072" spans="2:5" x14ac:dyDescent="0.35">
      <c r="B3072" s="1663"/>
      <c r="C3072" s="1203">
        <v>0.625</v>
      </c>
      <c r="D3072" s="1204" t="s">
        <v>564</v>
      </c>
      <c r="E3072" s="1205" t="s">
        <v>626</v>
      </c>
    </row>
    <row r="3073" spans="2:5" ht="15" thickBot="1" x14ac:dyDescent="0.4">
      <c r="B3073" s="1673"/>
      <c r="C3073" s="1211">
        <v>0.75</v>
      </c>
      <c r="D3073" s="1204" t="s">
        <v>564</v>
      </c>
      <c r="E3073" s="1212" t="s">
        <v>551</v>
      </c>
    </row>
    <row r="3074" spans="2:5" ht="15" thickTop="1" x14ac:dyDescent="0.35">
      <c r="B3074" s="1662"/>
      <c r="C3074" s="1201">
        <v>0.25</v>
      </c>
      <c r="D3074" s="1204" t="s">
        <v>261</v>
      </c>
      <c r="E3074" s="1202" t="s">
        <v>631</v>
      </c>
    </row>
    <row r="3075" spans="2:5" x14ac:dyDescent="0.35">
      <c r="B3075" s="1663"/>
      <c r="C3075" s="1203">
        <v>0.375</v>
      </c>
      <c r="D3075" s="1204" t="s">
        <v>261</v>
      </c>
      <c r="E3075" s="1204" t="s">
        <v>631</v>
      </c>
    </row>
    <row r="3076" spans="2:5" ht="15" thickBot="1" x14ac:dyDescent="0.4">
      <c r="B3076" s="1663"/>
      <c r="C3076" s="1203">
        <v>0.5</v>
      </c>
      <c r="D3076" s="1204" t="s">
        <v>261</v>
      </c>
      <c r="E3076" s="1204" t="s">
        <v>626</v>
      </c>
    </row>
    <row r="3077" spans="2:5" ht="15" thickTop="1" x14ac:dyDescent="0.35">
      <c r="B3077" s="1663"/>
      <c r="C3077" s="1203">
        <v>0.625</v>
      </c>
      <c r="D3077" s="1202" t="s">
        <v>557</v>
      </c>
      <c r="E3077" s="76" t="s">
        <v>626</v>
      </c>
    </row>
    <row r="3078" spans="2:5" x14ac:dyDescent="0.35">
      <c r="B3078" s="1664"/>
      <c r="C3078" s="1206">
        <v>0.75</v>
      </c>
      <c r="D3078" s="1204" t="s">
        <v>564</v>
      </c>
      <c r="E3078" s="1210" t="s">
        <v>626</v>
      </c>
    </row>
    <row r="3079" spans="2:5" x14ac:dyDescent="0.35">
      <c r="B3079" s="1665" t="s">
        <v>585</v>
      </c>
      <c r="C3079" s="1665"/>
      <c r="D3079" s="1665"/>
      <c r="E3079" s="1665"/>
    </row>
    <row r="3080" spans="2:5" x14ac:dyDescent="0.35">
      <c r="B3080" s="1672" t="s">
        <v>559</v>
      </c>
      <c r="C3080" s="1672"/>
      <c r="D3080" s="1672"/>
    </row>
    <row r="3081" spans="2:5" x14ac:dyDescent="0.35">
      <c r="B3081" s="1672" t="s">
        <v>560</v>
      </c>
      <c r="C3081" s="1672"/>
      <c r="D3081" s="1672"/>
      <c r="E3081" s="320"/>
    </row>
    <row r="3082" spans="2:5" x14ac:dyDescent="0.35">
      <c r="B3082" s="320"/>
      <c r="C3082" s="320"/>
      <c r="D3082" s="320"/>
      <c r="E3082" s="320"/>
    </row>
    <row r="3086" spans="2:5" ht="17" x14ac:dyDescent="0.5">
      <c r="B3086" s="1200" t="s">
        <v>546</v>
      </c>
      <c r="C3086" s="1200"/>
      <c r="D3086" s="1200"/>
      <c r="E3086" s="1200"/>
    </row>
    <row r="3087" spans="2:5" ht="15" thickBot="1" x14ac:dyDescent="0.4"/>
    <row r="3088" spans="2:5" ht="15" thickTop="1" x14ac:dyDescent="0.35">
      <c r="B3088" s="1666" t="s">
        <v>1</v>
      </c>
      <c r="C3088" s="1668" t="s">
        <v>547</v>
      </c>
      <c r="D3088" s="1668" t="s">
        <v>548</v>
      </c>
      <c r="E3088" s="1670" t="s">
        <v>549</v>
      </c>
    </row>
    <row r="3089" spans="2:5" ht="15" thickBot="1" x14ac:dyDescent="0.4">
      <c r="B3089" s="1667"/>
      <c r="C3089" s="1669"/>
      <c r="D3089" s="1669"/>
      <c r="E3089" s="1671"/>
    </row>
    <row r="3090" spans="2:5" ht="15.5" thickTop="1" thickBot="1" x14ac:dyDescent="0.4">
      <c r="B3090" s="1662"/>
      <c r="C3090" s="1201">
        <v>0.25</v>
      </c>
      <c r="D3090" s="1204" t="s">
        <v>261</v>
      </c>
      <c r="E3090" s="1207" t="s">
        <v>554</v>
      </c>
    </row>
    <row r="3091" spans="2:5" ht="15" thickTop="1" x14ac:dyDescent="0.35">
      <c r="B3091" s="1663"/>
      <c r="C3091" s="1203">
        <v>0.375</v>
      </c>
      <c r="D3091" s="1204" t="s">
        <v>261</v>
      </c>
      <c r="E3091" s="1210" t="s">
        <v>552</v>
      </c>
    </row>
    <row r="3092" spans="2:5" ht="15" thickBot="1" x14ac:dyDescent="0.4">
      <c r="B3092" s="1663"/>
      <c r="C3092" s="1203">
        <v>0.5</v>
      </c>
      <c r="D3092" s="1204" t="s">
        <v>261</v>
      </c>
      <c r="E3092" s="1207" t="s">
        <v>554</v>
      </c>
    </row>
    <row r="3093" spans="2:5" ht="15" thickTop="1" x14ac:dyDescent="0.35">
      <c r="B3093" s="1663"/>
      <c r="C3093" s="1203">
        <v>0.625</v>
      </c>
      <c r="D3093" s="1204" t="s">
        <v>564</v>
      </c>
      <c r="E3093" s="1210" t="s">
        <v>552</v>
      </c>
    </row>
    <row r="3094" spans="2:5" ht="15" thickBot="1" x14ac:dyDescent="0.4">
      <c r="B3094" s="1673"/>
      <c r="C3094" s="1211">
        <v>0.75</v>
      </c>
      <c r="D3094" s="1212" t="s">
        <v>564</v>
      </c>
      <c r="E3094" s="1207" t="s">
        <v>551</v>
      </c>
    </row>
    <row r="3095" spans="2:5" ht="15.5" thickTop="1" thickBot="1" x14ac:dyDescent="0.4">
      <c r="B3095" s="1674"/>
      <c r="C3095" s="1213">
        <v>0.25</v>
      </c>
      <c r="D3095" s="1204" t="s">
        <v>261</v>
      </c>
      <c r="E3095" s="1207" t="s">
        <v>554</v>
      </c>
    </row>
    <row r="3096" spans="2:5" ht="15.5" thickTop="1" thickBot="1" x14ac:dyDescent="0.4">
      <c r="B3096" s="1663"/>
      <c r="C3096" s="1203">
        <v>0.375</v>
      </c>
      <c r="D3096" s="1204" t="s">
        <v>261</v>
      </c>
      <c r="E3096" s="1207" t="s">
        <v>554</v>
      </c>
    </row>
    <row r="3097" spans="2:5" ht="15" thickTop="1" x14ac:dyDescent="0.35">
      <c r="B3097" s="1663"/>
      <c r="C3097" s="1203">
        <v>0.5</v>
      </c>
      <c r="D3097" s="1204" t="s">
        <v>261</v>
      </c>
      <c r="E3097" s="1210" t="s">
        <v>552</v>
      </c>
    </row>
    <row r="3098" spans="2:5" x14ac:dyDescent="0.35">
      <c r="B3098" s="1663"/>
      <c r="C3098" s="1203">
        <v>0.625</v>
      </c>
      <c r="D3098" s="1204" t="s">
        <v>557</v>
      </c>
      <c r="E3098" s="1210" t="s">
        <v>552</v>
      </c>
    </row>
    <row r="3099" spans="2:5" ht="15" thickBot="1" x14ac:dyDescent="0.4">
      <c r="B3099" s="1673"/>
      <c r="C3099" s="1211">
        <v>0.75</v>
      </c>
      <c r="D3099" s="1207" t="s">
        <v>564</v>
      </c>
      <c r="E3099" s="1210" t="s">
        <v>552</v>
      </c>
    </row>
    <row r="3100" spans="2:5" ht="15.5" thickTop="1" thickBot="1" x14ac:dyDescent="0.4">
      <c r="B3100" s="1662"/>
      <c r="C3100" s="1201">
        <v>0.25</v>
      </c>
      <c r="D3100" s="1204" t="s">
        <v>261</v>
      </c>
      <c r="E3100" s="1207" t="s">
        <v>554</v>
      </c>
    </row>
    <row r="3101" spans="2:5" ht="15" thickTop="1" x14ac:dyDescent="0.35">
      <c r="B3101" s="1663"/>
      <c r="C3101" s="1203">
        <v>0.375</v>
      </c>
      <c r="D3101" s="1204" t="s">
        <v>261</v>
      </c>
      <c r="E3101" s="1210" t="s">
        <v>552</v>
      </c>
    </row>
    <row r="3102" spans="2:5" ht="15" thickBot="1" x14ac:dyDescent="0.4">
      <c r="B3102" s="1663"/>
      <c r="C3102" s="1203">
        <v>0.5</v>
      </c>
      <c r="D3102" s="1204" t="s">
        <v>564</v>
      </c>
      <c r="E3102" s="1207" t="s">
        <v>551</v>
      </c>
    </row>
    <row r="3103" spans="2:5" ht="15.5" thickTop="1" thickBot="1" x14ac:dyDescent="0.4">
      <c r="B3103" s="1663"/>
      <c r="C3103" s="1203">
        <v>0.625</v>
      </c>
      <c r="D3103" s="1204" t="s">
        <v>261</v>
      </c>
      <c r="E3103" s="1207" t="s">
        <v>554</v>
      </c>
    </row>
    <row r="3104" spans="2:5" ht="15.5" thickTop="1" thickBot="1" x14ac:dyDescent="0.4">
      <c r="B3104" s="1673"/>
      <c r="C3104" s="1211">
        <v>0.75</v>
      </c>
      <c r="D3104" s="1204" t="s">
        <v>261</v>
      </c>
      <c r="E3104" s="1210" t="s">
        <v>552</v>
      </c>
    </row>
    <row r="3105" spans="2:5" ht="15.5" thickTop="1" thickBot="1" x14ac:dyDescent="0.4">
      <c r="B3105" s="1662"/>
      <c r="C3105" s="1201">
        <v>0.25</v>
      </c>
      <c r="D3105" s="1204" t="s">
        <v>261</v>
      </c>
      <c r="E3105" s="1207" t="s">
        <v>554</v>
      </c>
    </row>
    <row r="3106" spans="2:5" ht="15.5" thickTop="1" thickBot="1" x14ac:dyDescent="0.4">
      <c r="B3106" s="1663"/>
      <c r="C3106" s="1203">
        <v>0.375</v>
      </c>
      <c r="D3106" s="1204" t="s">
        <v>261</v>
      </c>
      <c r="E3106" s="1207" t="s">
        <v>554</v>
      </c>
    </row>
    <row r="3107" spans="2:5" ht="15.5" thickTop="1" thickBot="1" x14ac:dyDescent="0.4">
      <c r="B3107" s="1663"/>
      <c r="C3107" s="1203">
        <v>0.5</v>
      </c>
      <c r="D3107" s="1209" t="s">
        <v>564</v>
      </c>
      <c r="E3107" s="1207" t="s">
        <v>551</v>
      </c>
    </row>
    <row r="3108" spans="2:5" ht="15.5" thickTop="1" thickBot="1" x14ac:dyDescent="0.4">
      <c r="B3108" s="1663"/>
      <c r="C3108" s="1203">
        <v>0.625</v>
      </c>
      <c r="D3108" s="1204" t="s">
        <v>564</v>
      </c>
      <c r="E3108" s="1207" t="s">
        <v>562</v>
      </c>
    </row>
    <row r="3109" spans="2:5" ht="15.5" thickTop="1" thickBot="1" x14ac:dyDescent="0.4">
      <c r="B3109" s="1673"/>
      <c r="C3109" s="1211">
        <v>0.75</v>
      </c>
      <c r="D3109" s="1204" t="s">
        <v>261</v>
      </c>
      <c r="E3109" s="1210" t="s">
        <v>552</v>
      </c>
    </row>
    <row r="3110" spans="2:5" ht="15" thickTop="1" x14ac:dyDescent="0.35">
      <c r="B3110" s="1662"/>
      <c r="C3110" s="1201">
        <v>0.25</v>
      </c>
      <c r="D3110" s="1204" t="s">
        <v>261</v>
      </c>
      <c r="E3110" s="1205" t="s">
        <v>563</v>
      </c>
    </row>
    <row r="3111" spans="2:5" x14ac:dyDescent="0.35">
      <c r="B3111" s="1663"/>
      <c r="C3111" s="1203">
        <v>0.375</v>
      </c>
      <c r="D3111" s="1204" t="s">
        <v>261</v>
      </c>
      <c r="E3111" s="1210" t="s">
        <v>552</v>
      </c>
    </row>
    <row r="3112" spans="2:5" ht="15" thickBot="1" x14ac:dyDescent="0.4">
      <c r="B3112" s="1663"/>
      <c r="C3112" s="1203">
        <v>0.5</v>
      </c>
      <c r="D3112" s="1204" t="s">
        <v>564</v>
      </c>
      <c r="E3112" s="1207" t="s">
        <v>551</v>
      </c>
    </row>
    <row r="3113" spans="2:5" ht="15" thickTop="1" x14ac:dyDescent="0.35">
      <c r="B3113" s="1663"/>
      <c r="C3113" s="1203">
        <v>0.625</v>
      </c>
      <c r="D3113" s="1204" t="s">
        <v>261</v>
      </c>
      <c r="E3113" s="1210" t="s">
        <v>552</v>
      </c>
    </row>
    <row r="3114" spans="2:5" ht="15" thickBot="1" x14ac:dyDescent="0.4">
      <c r="B3114" s="1673"/>
      <c r="C3114" s="1211">
        <v>0.75</v>
      </c>
      <c r="D3114" s="1212" t="s">
        <v>564</v>
      </c>
      <c r="E3114" s="1207" t="s">
        <v>554</v>
      </c>
    </row>
    <row r="3115" spans="2:5" ht="15" thickTop="1" x14ac:dyDescent="0.35">
      <c r="B3115" s="1662"/>
      <c r="C3115" s="1201">
        <v>0.25</v>
      </c>
      <c r="D3115" s="1204" t="s">
        <v>261</v>
      </c>
      <c r="E3115" s="1210" t="s">
        <v>552</v>
      </c>
    </row>
    <row r="3116" spans="2:5" x14ac:dyDescent="0.35">
      <c r="B3116" s="1663"/>
      <c r="C3116" s="1203">
        <v>0.375</v>
      </c>
      <c r="D3116" s="1204" t="s">
        <v>261</v>
      </c>
      <c r="E3116" s="1210" t="s">
        <v>552</v>
      </c>
    </row>
    <row r="3117" spans="2:5" ht="15" thickBot="1" x14ac:dyDescent="0.4">
      <c r="B3117" s="1663"/>
      <c r="C3117" s="1203">
        <v>0.5</v>
      </c>
      <c r="D3117" s="1204" t="s">
        <v>261</v>
      </c>
      <c r="E3117" s="1207" t="s">
        <v>562</v>
      </c>
    </row>
    <row r="3118" spans="2:5" ht="15.5" thickTop="1" thickBot="1" x14ac:dyDescent="0.4">
      <c r="B3118" s="1663"/>
      <c r="C3118" s="1203">
        <v>0.625</v>
      </c>
      <c r="D3118" s="1204" t="s">
        <v>261</v>
      </c>
      <c r="E3118" s="1207" t="s">
        <v>562</v>
      </c>
    </row>
    <row r="3119" spans="2:5" ht="15.5" thickTop="1" thickBot="1" x14ac:dyDescent="0.4">
      <c r="B3119" s="1673"/>
      <c r="C3119" s="1211">
        <v>0.75</v>
      </c>
      <c r="D3119" s="1212" t="s">
        <v>564</v>
      </c>
      <c r="E3119" s="1207" t="s">
        <v>554</v>
      </c>
    </row>
    <row r="3120" spans="2:5" ht="15" thickTop="1" x14ac:dyDescent="0.35">
      <c r="B3120" s="1662"/>
      <c r="C3120" s="1201">
        <v>0.25</v>
      </c>
      <c r="D3120" s="1204" t="s">
        <v>261</v>
      </c>
      <c r="E3120" s="1210" t="s">
        <v>552</v>
      </c>
    </row>
    <row r="3121" spans="1:5" ht="15" thickBot="1" x14ac:dyDescent="0.4">
      <c r="B3121" s="1663"/>
      <c r="C3121" s="1203">
        <v>0.375</v>
      </c>
      <c r="D3121" s="1204" t="s">
        <v>261</v>
      </c>
      <c r="E3121" s="1207" t="s">
        <v>562</v>
      </c>
    </row>
    <row r="3122" spans="1:5" ht="15.5" thickTop="1" thickBot="1" x14ac:dyDescent="0.4">
      <c r="B3122" s="1663"/>
      <c r="C3122" s="1203">
        <v>0.5</v>
      </c>
      <c r="D3122" s="1204" t="s">
        <v>261</v>
      </c>
      <c r="E3122" s="1207" t="s">
        <v>562</v>
      </c>
    </row>
    <row r="3123" spans="1:5" ht="15" thickTop="1" x14ac:dyDescent="0.35">
      <c r="B3123" s="1663"/>
      <c r="C3123" s="1203">
        <v>0.625</v>
      </c>
      <c r="D3123" s="1204" t="s">
        <v>261</v>
      </c>
      <c r="E3123" s="1210" t="s">
        <v>552</v>
      </c>
    </row>
    <row r="3124" spans="1:5" x14ac:dyDescent="0.35">
      <c r="B3124" s="1664"/>
      <c r="C3124" s="1206">
        <v>0.75</v>
      </c>
      <c r="D3124" s="1204" t="s">
        <v>261</v>
      </c>
      <c r="E3124" s="1210" t="s">
        <v>552</v>
      </c>
    </row>
    <row r="3125" spans="1:5" x14ac:dyDescent="0.35">
      <c r="B3125" s="1665" t="s">
        <v>585</v>
      </c>
      <c r="C3125" s="1665"/>
      <c r="D3125" s="1665"/>
      <c r="E3125" s="1665"/>
    </row>
    <row r="3126" spans="1:5" x14ac:dyDescent="0.35">
      <c r="B3126" s="1672" t="s">
        <v>559</v>
      </c>
      <c r="C3126" s="1672"/>
      <c r="D3126" s="1672"/>
    </row>
    <row r="3127" spans="1:5" x14ac:dyDescent="0.35">
      <c r="B3127" s="1672" t="s">
        <v>560</v>
      </c>
      <c r="C3127" s="1672"/>
      <c r="D3127" s="1672"/>
      <c r="E3127" s="320"/>
    </row>
    <row r="3129" spans="1:5" ht="17" x14ac:dyDescent="0.5">
      <c r="B3129" s="1200" t="s">
        <v>546</v>
      </c>
      <c r="C3129" s="1200"/>
      <c r="D3129" s="1200"/>
      <c r="E3129" s="1200"/>
    </row>
    <row r="3130" spans="1:5" ht="15" thickBot="1" x14ac:dyDescent="0.4"/>
    <row r="3131" spans="1:5" ht="15" thickTop="1" x14ac:dyDescent="0.35">
      <c r="B3131" s="1666" t="s">
        <v>1</v>
      </c>
      <c r="C3131" s="1668" t="s">
        <v>547</v>
      </c>
      <c r="D3131" s="1668" t="s">
        <v>548</v>
      </c>
      <c r="E3131" s="1670" t="s">
        <v>549</v>
      </c>
    </row>
    <row r="3132" spans="1:5" ht="15" thickBot="1" x14ac:dyDescent="0.4">
      <c r="B3132" s="1667"/>
      <c r="C3132" s="1675"/>
      <c r="D3132" s="1675"/>
      <c r="E3132" s="1676"/>
    </row>
    <row r="3133" spans="1:5" ht="15" thickTop="1" x14ac:dyDescent="0.35">
      <c r="B3133" s="1662"/>
      <c r="C3133" s="67">
        <v>0.25</v>
      </c>
      <c r="D3133" s="8" t="s">
        <v>261</v>
      </c>
      <c r="E3133" s="8" t="s">
        <v>551</v>
      </c>
    </row>
    <row r="3134" spans="1:5" x14ac:dyDescent="0.35">
      <c r="B3134" s="1663"/>
      <c r="C3134" s="67">
        <v>0.375</v>
      </c>
      <c r="D3134" s="8" t="s">
        <v>261</v>
      </c>
      <c r="E3134" s="8" t="s">
        <v>554</v>
      </c>
    </row>
    <row r="3135" spans="1:5" x14ac:dyDescent="0.35">
      <c r="A3135" s="564"/>
      <c r="B3135" s="1663"/>
      <c r="C3135" s="67">
        <v>0.5</v>
      </c>
      <c r="D3135" s="8" t="s">
        <v>261</v>
      </c>
      <c r="E3135" s="8" t="s">
        <v>562</v>
      </c>
    </row>
    <row r="3136" spans="1:5" x14ac:dyDescent="0.35">
      <c r="B3136" s="1663"/>
      <c r="C3136" s="67">
        <v>0.625</v>
      </c>
      <c r="D3136" s="8" t="s">
        <v>261</v>
      </c>
      <c r="E3136" s="8" t="s">
        <v>554</v>
      </c>
    </row>
    <row r="3137" spans="2:5" x14ac:dyDescent="0.35">
      <c r="B3137" s="1664"/>
      <c r="C3137" s="73">
        <v>0.75</v>
      </c>
      <c r="D3137" s="7" t="s">
        <v>261</v>
      </c>
      <c r="E3137" s="7" t="s">
        <v>554</v>
      </c>
    </row>
    <row r="3138" spans="2:5" x14ac:dyDescent="0.35">
      <c r="B3138" s="1674"/>
      <c r="C3138" s="73">
        <v>0.25</v>
      </c>
      <c r="D3138" s="76" t="s">
        <v>261</v>
      </c>
      <c r="E3138" s="1214" t="s">
        <v>552</v>
      </c>
    </row>
    <row r="3139" spans="2:5" x14ac:dyDescent="0.35">
      <c r="B3139" s="1663"/>
      <c r="C3139" s="67">
        <v>0.375</v>
      </c>
      <c r="D3139" s="8" t="s">
        <v>557</v>
      </c>
      <c r="E3139" s="8" t="s">
        <v>562</v>
      </c>
    </row>
    <row r="3140" spans="2:5" x14ac:dyDescent="0.35">
      <c r="B3140" s="1663"/>
      <c r="C3140" s="67">
        <v>0.5</v>
      </c>
      <c r="D3140" s="8" t="s">
        <v>261</v>
      </c>
      <c r="E3140" s="76" t="s">
        <v>554</v>
      </c>
    </row>
    <row r="3141" spans="2:5" x14ac:dyDescent="0.35">
      <c r="B3141" s="1663"/>
      <c r="C3141" s="67">
        <v>0.625</v>
      </c>
      <c r="D3141" s="8" t="s">
        <v>570</v>
      </c>
      <c r="E3141" s="8" t="s">
        <v>562</v>
      </c>
    </row>
    <row r="3142" spans="2:5" x14ac:dyDescent="0.35">
      <c r="B3142" s="1663"/>
      <c r="C3142" s="75">
        <v>0.75</v>
      </c>
      <c r="D3142" s="76" t="s">
        <v>564</v>
      </c>
      <c r="E3142" s="76" t="s">
        <v>552</v>
      </c>
    </row>
    <row r="3143" spans="2:5" x14ac:dyDescent="0.35">
      <c r="B3143" s="1677"/>
      <c r="C3143" s="67">
        <v>0.25</v>
      </c>
      <c r="D3143" s="8" t="s">
        <v>261</v>
      </c>
      <c r="E3143" s="8" t="s">
        <v>552</v>
      </c>
    </row>
    <row r="3144" spans="2:5" x14ac:dyDescent="0.35">
      <c r="B3144" s="1678"/>
      <c r="C3144" s="67">
        <v>0.375</v>
      </c>
      <c r="D3144" s="8" t="s">
        <v>261</v>
      </c>
      <c r="E3144" s="8" t="s">
        <v>554</v>
      </c>
    </row>
    <row r="3145" spans="2:5" x14ac:dyDescent="0.35">
      <c r="B3145" s="1678"/>
      <c r="C3145" s="67">
        <v>0.5</v>
      </c>
      <c r="D3145" s="8" t="s">
        <v>557</v>
      </c>
      <c r="E3145" s="8" t="s">
        <v>552</v>
      </c>
    </row>
    <row r="3146" spans="2:5" x14ac:dyDescent="0.35">
      <c r="B3146" s="1678"/>
      <c r="C3146" s="67">
        <v>0.625</v>
      </c>
      <c r="D3146" s="8" t="s">
        <v>564</v>
      </c>
      <c r="E3146" s="8" t="s">
        <v>551</v>
      </c>
    </row>
    <row r="3147" spans="2:5" x14ac:dyDescent="0.35">
      <c r="B3147" s="1678"/>
      <c r="C3147" s="67">
        <v>0.75</v>
      </c>
      <c r="D3147" s="8" t="s">
        <v>557</v>
      </c>
      <c r="E3147" s="8" t="s">
        <v>554</v>
      </c>
    </row>
    <row r="3148" spans="2:5" x14ac:dyDescent="0.35">
      <c r="B3148" s="1677"/>
      <c r="C3148" s="67">
        <v>0.25</v>
      </c>
      <c r="D3148" s="8" t="s">
        <v>557</v>
      </c>
      <c r="E3148" s="8" t="s">
        <v>551</v>
      </c>
    </row>
    <row r="3149" spans="2:5" x14ac:dyDescent="0.35">
      <c r="B3149" s="1678"/>
      <c r="C3149" s="67">
        <v>0.375</v>
      </c>
      <c r="D3149" s="8" t="s">
        <v>261</v>
      </c>
      <c r="E3149" s="8" t="s">
        <v>551</v>
      </c>
    </row>
    <row r="3150" spans="2:5" x14ac:dyDescent="0.35">
      <c r="B3150" s="1678"/>
      <c r="C3150" s="67">
        <v>0.5</v>
      </c>
      <c r="D3150" s="8" t="s">
        <v>261</v>
      </c>
      <c r="E3150" s="8" t="s">
        <v>562</v>
      </c>
    </row>
    <row r="3151" spans="2:5" x14ac:dyDescent="0.35">
      <c r="B3151" s="1678"/>
      <c r="C3151" s="67">
        <v>0.625</v>
      </c>
      <c r="D3151" s="8" t="s">
        <v>261</v>
      </c>
      <c r="E3151" s="8" t="s">
        <v>554</v>
      </c>
    </row>
    <row r="3152" spans="2:5" x14ac:dyDescent="0.35">
      <c r="B3152" s="1678"/>
      <c r="C3152" s="67">
        <v>0.75</v>
      </c>
      <c r="D3152" s="8" t="s">
        <v>261</v>
      </c>
      <c r="E3152" s="8" t="s">
        <v>554</v>
      </c>
    </row>
    <row r="3153" spans="2:5" x14ac:dyDescent="0.35">
      <c r="B3153" s="1677"/>
      <c r="C3153" s="67">
        <v>0.25</v>
      </c>
      <c r="D3153" s="8" t="s">
        <v>557</v>
      </c>
      <c r="E3153" s="8" t="s">
        <v>552</v>
      </c>
    </row>
    <row r="3154" spans="2:5" x14ac:dyDescent="0.35">
      <c r="B3154" s="1678"/>
      <c r="C3154" s="67">
        <v>0.375</v>
      </c>
      <c r="D3154" s="7" t="s">
        <v>261</v>
      </c>
      <c r="E3154" s="8" t="s">
        <v>552</v>
      </c>
    </row>
    <row r="3155" spans="2:5" x14ac:dyDescent="0.35">
      <c r="B3155" s="1678"/>
      <c r="C3155" s="67">
        <v>0.5</v>
      </c>
      <c r="D3155" s="76" t="s">
        <v>261</v>
      </c>
      <c r="E3155" s="76" t="s">
        <v>552</v>
      </c>
    </row>
    <row r="3156" spans="2:5" x14ac:dyDescent="0.35">
      <c r="B3156" s="1678"/>
      <c r="C3156" s="67">
        <v>0.625</v>
      </c>
      <c r="D3156" s="8" t="s">
        <v>261</v>
      </c>
      <c r="E3156" s="8" t="s">
        <v>552</v>
      </c>
    </row>
    <row r="3157" spans="2:5" x14ac:dyDescent="0.35">
      <c r="B3157" s="1678"/>
      <c r="C3157" s="67">
        <v>0.75</v>
      </c>
      <c r="D3157" s="76" t="s">
        <v>261</v>
      </c>
      <c r="E3157" s="76" t="s">
        <v>554</v>
      </c>
    </row>
    <row r="3158" spans="2:5" x14ac:dyDescent="0.35">
      <c r="B3158" s="1679"/>
      <c r="C3158" s="67">
        <v>0.25</v>
      </c>
      <c r="D3158" s="8" t="s">
        <v>261</v>
      </c>
      <c r="E3158" s="8" t="s">
        <v>551</v>
      </c>
    </row>
    <row r="3159" spans="2:5" x14ac:dyDescent="0.35">
      <c r="B3159" s="1663"/>
      <c r="C3159" s="67">
        <v>0.375</v>
      </c>
      <c r="D3159" s="8" t="s">
        <v>261</v>
      </c>
      <c r="E3159" s="8" t="s">
        <v>562</v>
      </c>
    </row>
    <row r="3160" spans="2:5" x14ac:dyDescent="0.35">
      <c r="B3160" s="1663"/>
      <c r="C3160" s="73">
        <v>0.5</v>
      </c>
      <c r="D3160" s="7" t="s">
        <v>261</v>
      </c>
      <c r="E3160" s="7" t="s">
        <v>554</v>
      </c>
    </row>
    <row r="3161" spans="2:5" x14ac:dyDescent="0.35">
      <c r="B3161" s="1663"/>
      <c r="C3161" s="73">
        <v>0.625</v>
      </c>
      <c r="D3161" s="7" t="s">
        <v>261</v>
      </c>
      <c r="E3161" s="7" t="s">
        <v>552</v>
      </c>
    </row>
    <row r="3162" spans="2:5" x14ac:dyDescent="0.35">
      <c r="B3162" s="1664"/>
      <c r="C3162" s="67">
        <v>0.75</v>
      </c>
      <c r="D3162" s="8" t="s">
        <v>261</v>
      </c>
      <c r="E3162" s="8" t="s">
        <v>554</v>
      </c>
    </row>
    <row r="3163" spans="2:5" x14ac:dyDescent="0.35">
      <c r="B3163" s="1677"/>
      <c r="C3163" s="67">
        <v>0.25</v>
      </c>
      <c r="D3163" s="8" t="s">
        <v>261</v>
      </c>
      <c r="E3163" s="8" t="s">
        <v>552</v>
      </c>
    </row>
    <row r="3164" spans="2:5" x14ac:dyDescent="0.35">
      <c r="B3164" s="1678"/>
      <c r="C3164" s="67">
        <v>0.375</v>
      </c>
      <c r="D3164" s="8" t="s">
        <v>261</v>
      </c>
      <c r="E3164" s="8" t="s">
        <v>552</v>
      </c>
    </row>
    <row r="3165" spans="2:5" x14ac:dyDescent="0.35">
      <c r="B3165" s="1678"/>
      <c r="C3165" s="67">
        <v>0.5</v>
      </c>
      <c r="D3165" s="8" t="s">
        <v>261</v>
      </c>
      <c r="E3165" s="8" t="s">
        <v>552</v>
      </c>
    </row>
    <row r="3166" spans="2:5" x14ac:dyDescent="0.35">
      <c r="B3166" s="1678"/>
      <c r="C3166" s="67">
        <v>0.625</v>
      </c>
      <c r="D3166" s="8" t="s">
        <v>261</v>
      </c>
      <c r="E3166" s="8" t="s">
        <v>551</v>
      </c>
    </row>
    <row r="3167" spans="2:5" x14ac:dyDescent="0.35">
      <c r="B3167" s="1678"/>
      <c r="C3167" s="67">
        <v>0.75</v>
      </c>
      <c r="D3167" s="8" t="s">
        <v>261</v>
      </c>
      <c r="E3167" s="8" t="s">
        <v>615</v>
      </c>
    </row>
    <row r="3168" spans="2:5" x14ac:dyDescent="0.35">
      <c r="B3168" s="1665" t="s">
        <v>585</v>
      </c>
      <c r="C3168" s="1665"/>
      <c r="D3168" s="1665"/>
      <c r="E3168" s="1665"/>
    </row>
    <row r="3169" spans="2:5" x14ac:dyDescent="0.35">
      <c r="B3169" s="1672" t="s">
        <v>559</v>
      </c>
      <c r="C3169" s="1672"/>
      <c r="D3169" s="1672"/>
    </row>
    <row r="3170" spans="2:5" x14ac:dyDescent="0.35">
      <c r="B3170" s="1672" t="s">
        <v>560</v>
      </c>
      <c r="C3170" s="1672"/>
      <c r="D3170" s="1672"/>
      <c r="E3170" s="320"/>
    </row>
    <row r="3175" spans="2:5" ht="17" x14ac:dyDescent="0.5">
      <c r="B3175" s="1200" t="s">
        <v>546</v>
      </c>
      <c r="C3175" s="1200"/>
      <c r="D3175" s="1200"/>
      <c r="E3175" s="1200"/>
    </row>
    <row r="3176" spans="2:5" ht="15" thickBot="1" x14ac:dyDescent="0.4"/>
    <row r="3177" spans="2:5" ht="15" thickTop="1" x14ac:dyDescent="0.35">
      <c r="B3177" s="1666" t="s">
        <v>1</v>
      </c>
      <c r="C3177" s="1668" t="s">
        <v>547</v>
      </c>
      <c r="D3177" s="1668" t="s">
        <v>548</v>
      </c>
      <c r="E3177" s="1670" t="s">
        <v>549</v>
      </c>
    </row>
    <row r="3178" spans="2:5" ht="15" thickBot="1" x14ac:dyDescent="0.4">
      <c r="B3178" s="1667"/>
      <c r="C3178" s="1669"/>
      <c r="D3178" s="1669"/>
      <c r="E3178" s="1671"/>
    </row>
    <row r="3179" spans="2:5" ht="15" thickTop="1" x14ac:dyDescent="0.35">
      <c r="B3179" s="1662"/>
      <c r="C3179" s="1215">
        <v>0.25</v>
      </c>
      <c r="D3179" s="1209" t="s">
        <v>261</v>
      </c>
      <c r="E3179" s="1216" t="s">
        <v>554</v>
      </c>
    </row>
    <row r="3180" spans="2:5" x14ac:dyDescent="0.35">
      <c r="B3180" s="1663"/>
      <c r="C3180" s="67">
        <v>0.375</v>
      </c>
      <c r="D3180" s="8" t="s">
        <v>557</v>
      </c>
      <c r="E3180" s="7" t="s">
        <v>552</v>
      </c>
    </row>
    <row r="3181" spans="2:5" x14ac:dyDescent="0.35">
      <c r="B3181" s="1663"/>
      <c r="C3181" s="67">
        <v>0.5</v>
      </c>
      <c r="D3181" s="8" t="s">
        <v>564</v>
      </c>
      <c r="E3181" s="8" t="s">
        <v>554</v>
      </c>
    </row>
    <row r="3182" spans="2:5" x14ac:dyDescent="0.35">
      <c r="B3182" s="1663"/>
      <c r="C3182" s="75">
        <v>0.625</v>
      </c>
      <c r="D3182" s="76" t="s">
        <v>261</v>
      </c>
      <c r="E3182" s="76" t="s">
        <v>551</v>
      </c>
    </row>
    <row r="3183" spans="2:5" x14ac:dyDescent="0.35">
      <c r="B3183" s="1663"/>
      <c r="C3183" s="67">
        <v>0.75</v>
      </c>
      <c r="D3183" s="8" t="s">
        <v>261</v>
      </c>
      <c r="E3183" s="8" t="s">
        <v>554</v>
      </c>
    </row>
    <row r="3184" spans="2:5" x14ac:dyDescent="0.35">
      <c r="B3184" s="1677"/>
      <c r="C3184" s="73">
        <v>0.25</v>
      </c>
      <c r="D3184" s="7" t="s">
        <v>261</v>
      </c>
      <c r="E3184" s="76" t="s">
        <v>554</v>
      </c>
    </row>
    <row r="3185" spans="2:5" x14ac:dyDescent="0.35">
      <c r="B3185" s="1678"/>
      <c r="C3185" s="67">
        <v>0.375</v>
      </c>
      <c r="D3185" s="8" t="s">
        <v>557</v>
      </c>
      <c r="E3185" s="8" t="s">
        <v>551</v>
      </c>
    </row>
    <row r="3186" spans="2:5" x14ac:dyDescent="0.35">
      <c r="B3186" s="1678"/>
      <c r="C3186" s="67">
        <v>0.5</v>
      </c>
      <c r="D3186" s="11" t="s">
        <v>261</v>
      </c>
      <c r="E3186" s="76" t="s">
        <v>554</v>
      </c>
    </row>
    <row r="3187" spans="2:5" x14ac:dyDescent="0.35">
      <c r="B3187" s="1678"/>
      <c r="C3187" s="67">
        <v>0.625</v>
      </c>
      <c r="D3187" s="8" t="s">
        <v>261</v>
      </c>
      <c r="E3187" s="8" t="s">
        <v>552</v>
      </c>
    </row>
    <row r="3188" spans="2:5" x14ac:dyDescent="0.35">
      <c r="B3188" s="1678"/>
      <c r="C3188" s="67">
        <v>0.75</v>
      </c>
      <c r="D3188" s="76" t="s">
        <v>261</v>
      </c>
      <c r="E3188" s="76" t="s">
        <v>554</v>
      </c>
    </row>
    <row r="3189" spans="2:5" x14ac:dyDescent="0.35">
      <c r="B3189" s="1677"/>
      <c r="C3189" s="67">
        <v>0.25</v>
      </c>
      <c r="D3189" s="8" t="s">
        <v>261</v>
      </c>
      <c r="E3189" s="8" t="s">
        <v>554</v>
      </c>
    </row>
    <row r="3190" spans="2:5" x14ac:dyDescent="0.35">
      <c r="B3190" s="1678"/>
      <c r="C3190" s="67">
        <v>0.375</v>
      </c>
      <c r="D3190" s="8" t="s">
        <v>261</v>
      </c>
      <c r="E3190" s="8" t="s">
        <v>554</v>
      </c>
    </row>
    <row r="3191" spans="2:5" x14ac:dyDescent="0.35">
      <c r="B3191" s="1678"/>
      <c r="C3191" s="67">
        <v>0.5</v>
      </c>
      <c r="D3191" s="7" t="s">
        <v>261</v>
      </c>
      <c r="E3191" s="7" t="s">
        <v>552</v>
      </c>
    </row>
    <row r="3192" spans="2:5" x14ac:dyDescent="0.35">
      <c r="B3192" s="1678"/>
      <c r="C3192" s="67">
        <v>0.625</v>
      </c>
      <c r="D3192" s="7" t="s">
        <v>261</v>
      </c>
      <c r="E3192" s="8" t="s">
        <v>552</v>
      </c>
    </row>
    <row r="3193" spans="2:5" x14ac:dyDescent="0.35">
      <c r="B3193" s="1678"/>
      <c r="C3193" s="67">
        <v>0.75</v>
      </c>
      <c r="D3193" s="8" t="s">
        <v>557</v>
      </c>
      <c r="E3193" s="8" t="s">
        <v>552</v>
      </c>
    </row>
    <row r="3194" spans="2:5" x14ac:dyDescent="0.35">
      <c r="B3194" s="1677"/>
      <c r="C3194" s="67">
        <v>0.25</v>
      </c>
      <c r="D3194" s="8" t="s">
        <v>261</v>
      </c>
      <c r="E3194" s="8" t="s">
        <v>554</v>
      </c>
    </row>
    <row r="3195" spans="2:5" x14ac:dyDescent="0.35">
      <c r="B3195" s="1678"/>
      <c r="C3195" s="67">
        <v>0.375</v>
      </c>
      <c r="D3195" s="8" t="s">
        <v>261</v>
      </c>
      <c r="E3195" s="8" t="s">
        <v>552</v>
      </c>
    </row>
    <row r="3196" spans="2:5" x14ac:dyDescent="0.35">
      <c r="B3196" s="1678"/>
      <c r="C3196" s="67">
        <v>0.5</v>
      </c>
      <c r="D3196" s="8" t="s">
        <v>261</v>
      </c>
      <c r="E3196" s="8" t="s">
        <v>554</v>
      </c>
    </row>
    <row r="3197" spans="2:5" x14ac:dyDescent="0.35">
      <c r="B3197" s="1678"/>
      <c r="C3197" s="67">
        <v>0.625</v>
      </c>
      <c r="D3197" s="8" t="s">
        <v>261</v>
      </c>
      <c r="E3197" s="8" t="s">
        <v>551</v>
      </c>
    </row>
    <row r="3198" spans="2:5" x14ac:dyDescent="0.35">
      <c r="B3198" s="1678"/>
      <c r="C3198" s="67">
        <v>0.75</v>
      </c>
      <c r="D3198" s="8" t="s">
        <v>261</v>
      </c>
      <c r="E3198" s="8" t="s">
        <v>552</v>
      </c>
    </row>
    <row r="3199" spans="2:5" x14ac:dyDescent="0.35">
      <c r="B3199" s="1677"/>
      <c r="C3199" s="67">
        <v>0.25</v>
      </c>
      <c r="D3199" s="11" t="s">
        <v>261</v>
      </c>
      <c r="E3199" s="76" t="s">
        <v>552</v>
      </c>
    </row>
    <row r="3200" spans="2:5" x14ac:dyDescent="0.35">
      <c r="B3200" s="1678"/>
      <c r="C3200" s="67">
        <v>0.375</v>
      </c>
      <c r="D3200" s="8" t="s">
        <v>261</v>
      </c>
      <c r="E3200" s="8" t="s">
        <v>562</v>
      </c>
    </row>
    <row r="3201" spans="2:5" x14ac:dyDescent="0.35">
      <c r="B3201" s="1678"/>
      <c r="C3201" s="67">
        <v>0.5</v>
      </c>
      <c r="D3201" s="8" t="s">
        <v>261</v>
      </c>
      <c r="E3201" s="8" t="s">
        <v>554</v>
      </c>
    </row>
    <row r="3202" spans="2:5" x14ac:dyDescent="0.35">
      <c r="B3202" s="1678"/>
      <c r="C3202" s="67">
        <v>0.625</v>
      </c>
      <c r="D3202" s="8" t="s">
        <v>262</v>
      </c>
      <c r="E3202" s="8" t="s">
        <v>554</v>
      </c>
    </row>
    <row r="3203" spans="2:5" x14ac:dyDescent="0.35">
      <c r="B3203" s="1678"/>
      <c r="C3203" s="67">
        <v>0.75</v>
      </c>
      <c r="D3203" s="8" t="s">
        <v>261</v>
      </c>
      <c r="E3203" s="8" t="s">
        <v>554</v>
      </c>
    </row>
    <row r="3204" spans="2:5" x14ac:dyDescent="0.35">
      <c r="B3204" s="1677"/>
      <c r="C3204" s="67">
        <v>0.25</v>
      </c>
      <c r="D3204" s="8" t="s">
        <v>261</v>
      </c>
      <c r="E3204" s="8" t="s">
        <v>551</v>
      </c>
    </row>
    <row r="3205" spans="2:5" x14ac:dyDescent="0.35">
      <c r="B3205" s="1678"/>
      <c r="C3205" s="67">
        <v>0.375</v>
      </c>
      <c r="D3205" s="8" t="s">
        <v>261</v>
      </c>
      <c r="E3205" s="8" t="s">
        <v>561</v>
      </c>
    </row>
    <row r="3206" spans="2:5" x14ac:dyDescent="0.35">
      <c r="B3206" s="1678"/>
      <c r="C3206" s="67">
        <v>0.5</v>
      </c>
      <c r="D3206" s="8" t="s">
        <v>261</v>
      </c>
      <c r="E3206" s="8" t="s">
        <v>554</v>
      </c>
    </row>
    <row r="3207" spans="2:5" x14ac:dyDescent="0.35">
      <c r="B3207" s="1678"/>
      <c r="C3207" s="67">
        <v>0.625</v>
      </c>
      <c r="D3207" s="8" t="s">
        <v>261</v>
      </c>
      <c r="E3207" s="8" t="s">
        <v>554</v>
      </c>
    </row>
    <row r="3208" spans="2:5" x14ac:dyDescent="0.35">
      <c r="B3208" s="1678"/>
      <c r="C3208" s="67">
        <v>0.75</v>
      </c>
      <c r="D3208" s="8" t="s">
        <v>261</v>
      </c>
      <c r="E3208" s="8" t="s">
        <v>554</v>
      </c>
    </row>
    <row r="3209" spans="2:5" x14ac:dyDescent="0.35">
      <c r="B3209" s="1677"/>
      <c r="C3209" s="67">
        <v>0.25</v>
      </c>
      <c r="D3209" s="8" t="s">
        <v>261</v>
      </c>
      <c r="E3209" s="76" t="s">
        <v>615</v>
      </c>
    </row>
    <row r="3210" spans="2:5" x14ac:dyDescent="0.35">
      <c r="B3210" s="1678"/>
      <c r="C3210" s="67">
        <v>0.375</v>
      </c>
      <c r="D3210" s="8" t="s">
        <v>261</v>
      </c>
      <c r="E3210" s="8" t="s">
        <v>615</v>
      </c>
    </row>
    <row r="3211" spans="2:5" x14ac:dyDescent="0.35">
      <c r="B3211" s="1678"/>
      <c r="C3211" s="67">
        <v>0.5</v>
      </c>
      <c r="D3211" s="8" t="s">
        <v>261</v>
      </c>
      <c r="E3211" s="8" t="s">
        <v>615</v>
      </c>
    </row>
    <row r="3212" spans="2:5" x14ac:dyDescent="0.35">
      <c r="B3212" s="1678"/>
      <c r="C3212" s="67">
        <v>0.625</v>
      </c>
      <c r="D3212" s="8" t="s">
        <v>261</v>
      </c>
      <c r="E3212" s="7" t="s">
        <v>615</v>
      </c>
    </row>
    <row r="3213" spans="2:5" x14ac:dyDescent="0.35">
      <c r="B3213" s="1678"/>
      <c r="C3213" s="67">
        <v>0.75</v>
      </c>
      <c r="D3213" s="8" t="s">
        <v>261</v>
      </c>
      <c r="E3213" s="7" t="s">
        <v>615</v>
      </c>
    </row>
    <row r="3214" spans="2:5" x14ac:dyDescent="0.35">
      <c r="B3214" s="1665" t="s">
        <v>585</v>
      </c>
      <c r="C3214" s="1665"/>
      <c r="D3214" s="1665"/>
      <c r="E3214" s="1665"/>
    </row>
    <row r="3215" spans="2:5" x14ac:dyDescent="0.35">
      <c r="B3215" s="1672" t="s">
        <v>559</v>
      </c>
      <c r="C3215" s="1672"/>
      <c r="D3215" s="1672"/>
    </row>
    <row r="3216" spans="2:5" x14ac:dyDescent="0.35">
      <c r="B3216" s="1672" t="s">
        <v>560</v>
      </c>
      <c r="C3216" s="1672"/>
      <c r="D3216" s="1672"/>
      <c r="E3216" s="320"/>
    </row>
    <row r="3221" spans="2:5" ht="17" x14ac:dyDescent="0.5">
      <c r="B3221" s="1200" t="s">
        <v>546</v>
      </c>
      <c r="C3221" s="1200"/>
      <c r="D3221" s="1200"/>
      <c r="E3221" s="1200"/>
    </row>
    <row r="3222" spans="2:5" ht="15" thickBot="1" x14ac:dyDescent="0.4"/>
    <row r="3223" spans="2:5" ht="15" thickTop="1" x14ac:dyDescent="0.35">
      <c r="B3223" s="1666" t="s">
        <v>1</v>
      </c>
      <c r="C3223" s="1668" t="s">
        <v>547</v>
      </c>
      <c r="D3223" s="1668" t="s">
        <v>548</v>
      </c>
      <c r="E3223" s="1670" t="s">
        <v>549</v>
      </c>
    </row>
    <row r="3224" spans="2:5" ht="15" thickBot="1" x14ac:dyDescent="0.4">
      <c r="B3224" s="1667"/>
      <c r="C3224" s="1669"/>
      <c r="D3224" s="1669"/>
      <c r="E3224" s="1671"/>
    </row>
    <row r="3225" spans="2:5" ht="15" thickTop="1" x14ac:dyDescent="0.35">
      <c r="B3225" s="1662"/>
      <c r="C3225" s="1215">
        <v>0.25</v>
      </c>
      <c r="D3225" s="1209" t="s">
        <v>261</v>
      </c>
      <c r="E3225" s="1216" t="s">
        <v>552</v>
      </c>
    </row>
    <row r="3226" spans="2:5" x14ac:dyDescent="0.35">
      <c r="B3226" s="1663"/>
      <c r="C3226" s="67">
        <v>0.375</v>
      </c>
      <c r="D3226" s="8" t="s">
        <v>261</v>
      </c>
      <c r="E3226" s="7" t="s">
        <v>552</v>
      </c>
    </row>
    <row r="3227" spans="2:5" x14ac:dyDescent="0.35">
      <c r="B3227" s="1663"/>
      <c r="C3227" s="67">
        <v>0.5</v>
      </c>
      <c r="D3227" s="8" t="s">
        <v>564</v>
      </c>
      <c r="E3227" s="8" t="s">
        <v>552</v>
      </c>
    </row>
    <row r="3228" spans="2:5" x14ac:dyDescent="0.35">
      <c r="B3228" s="1663"/>
      <c r="C3228" s="75">
        <v>0.625</v>
      </c>
      <c r="D3228" s="76" t="s">
        <v>261</v>
      </c>
      <c r="E3228" s="76" t="s">
        <v>552</v>
      </c>
    </row>
    <row r="3229" spans="2:5" x14ac:dyDescent="0.35">
      <c r="B3229" s="1663"/>
      <c r="C3229" s="67">
        <v>0.75</v>
      </c>
      <c r="D3229" s="8" t="s">
        <v>261</v>
      </c>
      <c r="E3229" s="8" t="s">
        <v>554</v>
      </c>
    </row>
    <row r="3230" spans="2:5" x14ac:dyDescent="0.35">
      <c r="B3230" s="1677"/>
      <c r="C3230" s="73">
        <v>0.25</v>
      </c>
      <c r="D3230" s="7" t="s">
        <v>261</v>
      </c>
      <c r="E3230" s="76" t="s">
        <v>552</v>
      </c>
    </row>
    <row r="3231" spans="2:5" x14ac:dyDescent="0.35">
      <c r="B3231" s="1678"/>
      <c r="C3231" s="67">
        <v>0.375</v>
      </c>
      <c r="D3231" s="8" t="s">
        <v>261</v>
      </c>
      <c r="E3231" s="8" t="s">
        <v>554</v>
      </c>
    </row>
    <row r="3232" spans="2:5" x14ac:dyDescent="0.35">
      <c r="B3232" s="1678"/>
      <c r="C3232" s="67">
        <v>0.5</v>
      </c>
      <c r="D3232" s="11" t="s">
        <v>261</v>
      </c>
      <c r="E3232" s="76" t="s">
        <v>552</v>
      </c>
    </row>
    <row r="3233" spans="2:5" x14ac:dyDescent="0.35">
      <c r="B3233" s="1678"/>
      <c r="C3233" s="67">
        <v>0.625</v>
      </c>
      <c r="D3233" s="8" t="s">
        <v>261</v>
      </c>
      <c r="E3233" s="8" t="s">
        <v>551</v>
      </c>
    </row>
    <row r="3234" spans="2:5" x14ac:dyDescent="0.35">
      <c r="B3234" s="1678"/>
      <c r="C3234" s="67">
        <v>0.75</v>
      </c>
      <c r="D3234" s="76" t="s">
        <v>261</v>
      </c>
      <c r="E3234" s="76" t="s">
        <v>554</v>
      </c>
    </row>
    <row r="3235" spans="2:5" x14ac:dyDescent="0.35">
      <c r="B3235" s="1677"/>
      <c r="C3235" s="67">
        <v>0.25</v>
      </c>
      <c r="D3235" s="8" t="s">
        <v>557</v>
      </c>
      <c r="E3235" s="8" t="s">
        <v>551</v>
      </c>
    </row>
    <row r="3236" spans="2:5" x14ac:dyDescent="0.35">
      <c r="B3236" s="1678"/>
      <c r="C3236" s="67">
        <v>0.375</v>
      </c>
      <c r="D3236" s="8" t="s">
        <v>557</v>
      </c>
      <c r="E3236" s="8" t="s">
        <v>554</v>
      </c>
    </row>
    <row r="3237" spans="2:5" x14ac:dyDescent="0.35">
      <c r="B3237" s="1678"/>
      <c r="C3237" s="67">
        <v>0.5</v>
      </c>
      <c r="D3237" s="7" t="s">
        <v>261</v>
      </c>
      <c r="E3237" s="7" t="s">
        <v>551</v>
      </c>
    </row>
    <row r="3238" spans="2:5" x14ac:dyDescent="0.35">
      <c r="B3238" s="1678"/>
      <c r="C3238" s="67">
        <v>0.625</v>
      </c>
      <c r="D3238" s="7" t="s">
        <v>261</v>
      </c>
      <c r="E3238" s="8" t="s">
        <v>551</v>
      </c>
    </row>
    <row r="3239" spans="2:5" x14ac:dyDescent="0.35">
      <c r="B3239" s="1678"/>
      <c r="C3239" s="67">
        <v>0.75</v>
      </c>
      <c r="D3239" s="8" t="s">
        <v>261</v>
      </c>
      <c r="E3239" s="8" t="s">
        <v>554</v>
      </c>
    </row>
    <row r="3240" spans="2:5" x14ac:dyDescent="0.35">
      <c r="B3240" s="1677"/>
      <c r="C3240" s="67">
        <v>0.25</v>
      </c>
      <c r="D3240" s="8" t="s">
        <v>261</v>
      </c>
      <c r="E3240" s="8" t="s">
        <v>554</v>
      </c>
    </row>
    <row r="3241" spans="2:5" x14ac:dyDescent="0.35">
      <c r="B3241" s="1678"/>
      <c r="C3241" s="67">
        <v>0.375</v>
      </c>
      <c r="D3241" s="8" t="s">
        <v>261</v>
      </c>
      <c r="E3241" s="8" t="s">
        <v>554</v>
      </c>
    </row>
    <row r="3242" spans="2:5" x14ac:dyDescent="0.35">
      <c r="B3242" s="1678"/>
      <c r="C3242" s="67">
        <v>0.5</v>
      </c>
      <c r="D3242" s="8" t="s">
        <v>261</v>
      </c>
      <c r="E3242" s="8" t="s">
        <v>554</v>
      </c>
    </row>
    <row r="3243" spans="2:5" x14ac:dyDescent="0.35">
      <c r="B3243" s="1678"/>
      <c r="C3243" s="67">
        <v>0.625</v>
      </c>
      <c r="D3243" s="8" t="s">
        <v>557</v>
      </c>
      <c r="E3243" s="8" t="s">
        <v>551</v>
      </c>
    </row>
    <row r="3244" spans="2:5" x14ac:dyDescent="0.35">
      <c r="B3244" s="1678"/>
      <c r="C3244" s="67">
        <v>0.75</v>
      </c>
      <c r="D3244" s="8" t="s">
        <v>261</v>
      </c>
      <c r="E3244" s="8" t="s">
        <v>554</v>
      </c>
    </row>
    <row r="3245" spans="2:5" x14ac:dyDescent="0.35">
      <c r="B3245" s="1677"/>
      <c r="C3245" s="67">
        <v>0.25</v>
      </c>
      <c r="D3245" s="11" t="s">
        <v>261</v>
      </c>
      <c r="E3245" s="76" t="s">
        <v>554</v>
      </c>
    </row>
    <row r="3246" spans="2:5" x14ac:dyDescent="0.35">
      <c r="B3246" s="1678"/>
      <c r="C3246" s="67">
        <v>0.375</v>
      </c>
      <c r="D3246" s="8" t="s">
        <v>261</v>
      </c>
      <c r="E3246" s="8" t="s">
        <v>554</v>
      </c>
    </row>
    <row r="3247" spans="2:5" x14ac:dyDescent="0.35">
      <c r="B3247" s="1678"/>
      <c r="C3247" s="67">
        <v>0.5</v>
      </c>
      <c r="D3247" s="8" t="s">
        <v>261</v>
      </c>
      <c r="E3247" s="8" t="s">
        <v>551</v>
      </c>
    </row>
    <row r="3248" spans="2:5" x14ac:dyDescent="0.35">
      <c r="B3248" s="1678"/>
      <c r="C3248" s="67">
        <v>0.625</v>
      </c>
      <c r="D3248" s="8" t="s">
        <v>261</v>
      </c>
      <c r="E3248" s="8" t="s">
        <v>554</v>
      </c>
    </row>
    <row r="3249" spans="2:5" x14ac:dyDescent="0.35">
      <c r="B3249" s="1678"/>
      <c r="C3249" s="67">
        <v>0.75</v>
      </c>
      <c r="D3249" s="8" t="s">
        <v>261</v>
      </c>
      <c r="E3249" s="8" t="s">
        <v>554</v>
      </c>
    </row>
    <row r="3250" spans="2:5" x14ac:dyDescent="0.35">
      <c r="B3250" s="1677"/>
      <c r="C3250" s="67">
        <v>0.25</v>
      </c>
      <c r="D3250" s="8" t="s">
        <v>261</v>
      </c>
      <c r="E3250" s="8" t="s">
        <v>554</v>
      </c>
    </row>
    <row r="3251" spans="2:5" x14ac:dyDescent="0.35">
      <c r="B3251" s="1678"/>
      <c r="C3251" s="67">
        <v>0.375</v>
      </c>
      <c r="D3251" s="8" t="s">
        <v>261</v>
      </c>
      <c r="E3251" s="8" t="s">
        <v>554</v>
      </c>
    </row>
    <row r="3252" spans="2:5" x14ac:dyDescent="0.35">
      <c r="B3252" s="1678"/>
      <c r="C3252" s="67">
        <v>0.5</v>
      </c>
      <c r="D3252" s="8" t="s">
        <v>261</v>
      </c>
      <c r="E3252" s="8" t="s">
        <v>554</v>
      </c>
    </row>
    <row r="3253" spans="2:5" x14ac:dyDescent="0.35">
      <c r="B3253" s="1678"/>
      <c r="C3253" s="67">
        <v>0.625</v>
      </c>
      <c r="D3253" s="8" t="s">
        <v>261</v>
      </c>
      <c r="E3253" s="8" t="s">
        <v>552</v>
      </c>
    </row>
    <row r="3254" spans="2:5" x14ac:dyDescent="0.35">
      <c r="B3254" s="1678"/>
      <c r="C3254" s="67">
        <v>0.75</v>
      </c>
      <c r="D3254" s="8" t="s">
        <v>261</v>
      </c>
      <c r="E3254" s="8" t="s">
        <v>554</v>
      </c>
    </row>
    <row r="3255" spans="2:5" x14ac:dyDescent="0.35">
      <c r="B3255" s="1677"/>
      <c r="C3255" s="67">
        <v>0.25</v>
      </c>
      <c r="D3255" s="8" t="s">
        <v>557</v>
      </c>
      <c r="E3255" s="76" t="s">
        <v>551</v>
      </c>
    </row>
    <row r="3256" spans="2:5" x14ac:dyDescent="0.35">
      <c r="B3256" s="1678"/>
      <c r="C3256" s="67">
        <v>0.375</v>
      </c>
      <c r="D3256" s="8" t="s">
        <v>261</v>
      </c>
      <c r="E3256" s="8" t="s">
        <v>552</v>
      </c>
    </row>
    <row r="3257" spans="2:5" x14ac:dyDescent="0.35">
      <c r="B3257" s="1678"/>
      <c r="C3257" s="67">
        <v>0.5</v>
      </c>
      <c r="D3257" s="8" t="s">
        <v>564</v>
      </c>
      <c r="E3257" s="8" t="s">
        <v>552</v>
      </c>
    </row>
    <row r="3258" spans="2:5" x14ac:dyDescent="0.35">
      <c r="B3258" s="1678"/>
      <c r="C3258" s="67">
        <v>0.625</v>
      </c>
      <c r="D3258" s="8" t="s">
        <v>261</v>
      </c>
      <c r="E3258" s="7" t="s">
        <v>552</v>
      </c>
    </row>
    <row r="3259" spans="2:5" x14ac:dyDescent="0.35">
      <c r="B3259" s="1678"/>
      <c r="C3259" s="67">
        <v>0.75</v>
      </c>
      <c r="D3259" s="8" t="s">
        <v>261</v>
      </c>
      <c r="E3259" s="7" t="s">
        <v>615</v>
      </c>
    </row>
    <row r="3260" spans="2:5" x14ac:dyDescent="0.35">
      <c r="B3260" s="1665" t="s">
        <v>650</v>
      </c>
      <c r="C3260" s="1665"/>
      <c r="D3260" s="1665"/>
      <c r="E3260" s="1665"/>
    </row>
    <row r="3261" spans="2:5" x14ac:dyDescent="0.35">
      <c r="B3261" s="1672" t="s">
        <v>559</v>
      </c>
      <c r="C3261" s="1672"/>
      <c r="D3261" s="1672"/>
    </row>
    <row r="3262" spans="2:5" x14ac:dyDescent="0.35">
      <c r="B3262" s="1672" t="s">
        <v>560</v>
      </c>
      <c r="C3262" s="1672"/>
      <c r="D3262" s="1672"/>
      <c r="E3262" s="320"/>
    </row>
    <row r="3267" spans="2:5" ht="17" x14ac:dyDescent="0.5">
      <c r="B3267" s="1200" t="s">
        <v>546</v>
      </c>
      <c r="C3267" s="1200"/>
      <c r="D3267" s="1200"/>
      <c r="E3267" s="1200"/>
    </row>
    <row r="3268" spans="2:5" ht="15" thickBot="1" x14ac:dyDescent="0.4"/>
    <row r="3269" spans="2:5" ht="15" thickTop="1" x14ac:dyDescent="0.35">
      <c r="B3269" s="1666" t="s">
        <v>1</v>
      </c>
      <c r="C3269" s="1668" t="s">
        <v>547</v>
      </c>
      <c r="D3269" s="1668" t="s">
        <v>548</v>
      </c>
      <c r="E3269" s="1670" t="s">
        <v>549</v>
      </c>
    </row>
    <row r="3270" spans="2:5" ht="15" thickBot="1" x14ac:dyDescent="0.4">
      <c r="B3270" s="1667"/>
      <c r="C3270" s="1669"/>
      <c r="D3270" s="1669"/>
      <c r="E3270" s="1671"/>
    </row>
    <row r="3271" spans="2:5" ht="15" thickTop="1" x14ac:dyDescent="0.35">
      <c r="B3271" s="1662">
        <v>42740</v>
      </c>
      <c r="C3271" s="1215">
        <v>0.25</v>
      </c>
      <c r="D3271" s="1209" t="s">
        <v>261</v>
      </c>
      <c r="E3271" s="1216" t="s">
        <v>552</v>
      </c>
    </row>
    <row r="3272" spans="2:5" x14ac:dyDescent="0.35">
      <c r="B3272" s="1663"/>
      <c r="C3272" s="67">
        <v>0.375</v>
      </c>
      <c r="D3272" s="8" t="s">
        <v>261</v>
      </c>
      <c r="E3272" s="7" t="s">
        <v>554</v>
      </c>
    </row>
    <row r="3273" spans="2:5" x14ac:dyDescent="0.35">
      <c r="B3273" s="1663"/>
      <c r="C3273" s="67">
        <v>0.5</v>
      </c>
      <c r="D3273" s="8" t="s">
        <v>564</v>
      </c>
      <c r="E3273" s="8" t="s">
        <v>554</v>
      </c>
    </row>
    <row r="3274" spans="2:5" x14ac:dyDescent="0.35">
      <c r="B3274" s="1663"/>
      <c r="C3274" s="75">
        <v>0.625</v>
      </c>
      <c r="D3274" s="76" t="s">
        <v>564</v>
      </c>
      <c r="E3274" s="76" t="s">
        <v>551</v>
      </c>
    </row>
    <row r="3275" spans="2:5" x14ac:dyDescent="0.35">
      <c r="B3275" s="1663"/>
      <c r="C3275" s="67">
        <v>0.75</v>
      </c>
      <c r="D3275" s="8" t="s">
        <v>261</v>
      </c>
      <c r="E3275" s="8" t="s">
        <v>554</v>
      </c>
    </row>
    <row r="3276" spans="2:5" x14ac:dyDescent="0.35">
      <c r="B3276" s="1677">
        <v>42771</v>
      </c>
      <c r="C3276" s="73">
        <v>0.25</v>
      </c>
      <c r="D3276" s="7" t="s">
        <v>261</v>
      </c>
      <c r="E3276" s="76" t="s">
        <v>554</v>
      </c>
    </row>
    <row r="3277" spans="2:5" x14ac:dyDescent="0.35">
      <c r="B3277" s="1678"/>
      <c r="C3277" s="67">
        <v>0.375</v>
      </c>
      <c r="D3277" s="8" t="s">
        <v>261</v>
      </c>
      <c r="E3277" s="8" t="s">
        <v>552</v>
      </c>
    </row>
    <row r="3278" spans="2:5" x14ac:dyDescent="0.35">
      <c r="B3278" s="1678"/>
      <c r="C3278" s="67">
        <v>0.5</v>
      </c>
      <c r="D3278" s="11" t="s">
        <v>261</v>
      </c>
      <c r="E3278" s="76" t="s">
        <v>551</v>
      </c>
    </row>
    <row r="3279" spans="2:5" x14ac:dyDescent="0.35">
      <c r="B3279" s="1678"/>
      <c r="C3279" s="67">
        <v>0.625</v>
      </c>
      <c r="D3279" s="8" t="s">
        <v>261</v>
      </c>
      <c r="E3279" s="8" t="s">
        <v>554</v>
      </c>
    </row>
    <row r="3280" spans="2:5" x14ac:dyDescent="0.35">
      <c r="B3280" s="1678"/>
      <c r="C3280" s="67">
        <v>0.75</v>
      </c>
      <c r="D3280" s="76" t="s">
        <v>261</v>
      </c>
      <c r="E3280" s="76" t="s">
        <v>554</v>
      </c>
    </row>
    <row r="3281" spans="2:5" x14ac:dyDescent="0.35">
      <c r="B3281" s="1677">
        <v>42799</v>
      </c>
      <c r="C3281" s="67">
        <v>0.25</v>
      </c>
      <c r="D3281" s="8" t="s">
        <v>261</v>
      </c>
      <c r="E3281" s="8" t="s">
        <v>554</v>
      </c>
    </row>
    <row r="3282" spans="2:5" x14ac:dyDescent="0.35">
      <c r="B3282" s="1678"/>
      <c r="C3282" s="67">
        <v>0.375</v>
      </c>
      <c r="D3282" s="8" t="s">
        <v>261</v>
      </c>
      <c r="E3282" s="8" t="s">
        <v>552</v>
      </c>
    </row>
    <row r="3283" spans="2:5" x14ac:dyDescent="0.35">
      <c r="B3283" s="1678"/>
      <c r="C3283" s="67">
        <v>0.5</v>
      </c>
      <c r="D3283" s="7" t="s">
        <v>261</v>
      </c>
      <c r="E3283" s="7" t="s">
        <v>551</v>
      </c>
    </row>
    <row r="3284" spans="2:5" x14ac:dyDescent="0.35">
      <c r="B3284" s="1678"/>
      <c r="C3284" s="67">
        <v>0.625</v>
      </c>
      <c r="D3284" s="7" t="s">
        <v>261</v>
      </c>
      <c r="E3284" s="8" t="s">
        <v>552</v>
      </c>
    </row>
    <row r="3285" spans="2:5" x14ac:dyDescent="0.35">
      <c r="B3285" s="1678"/>
      <c r="C3285" s="67">
        <v>0.75</v>
      </c>
      <c r="D3285" s="8" t="s">
        <v>261</v>
      </c>
      <c r="E3285" s="8" t="s">
        <v>554</v>
      </c>
    </row>
    <row r="3286" spans="2:5" x14ac:dyDescent="0.35">
      <c r="B3286" s="1677">
        <v>42830</v>
      </c>
      <c r="C3286" s="67">
        <v>0.25</v>
      </c>
      <c r="D3286" s="8" t="s">
        <v>261</v>
      </c>
      <c r="E3286" s="8" t="s">
        <v>552</v>
      </c>
    </row>
    <row r="3287" spans="2:5" x14ac:dyDescent="0.35">
      <c r="B3287" s="1678"/>
      <c r="C3287" s="67">
        <v>0.375</v>
      </c>
      <c r="D3287" s="8" t="s">
        <v>261</v>
      </c>
      <c r="E3287" s="8" t="s">
        <v>551</v>
      </c>
    </row>
    <row r="3288" spans="2:5" x14ac:dyDescent="0.35">
      <c r="B3288" s="1678"/>
      <c r="C3288" s="67">
        <v>0.5</v>
      </c>
      <c r="D3288" s="8" t="s">
        <v>564</v>
      </c>
      <c r="E3288" s="8" t="s">
        <v>552</v>
      </c>
    </row>
    <row r="3289" spans="2:5" x14ac:dyDescent="0.35">
      <c r="B3289" s="1678"/>
      <c r="C3289" s="67">
        <v>0.625</v>
      </c>
      <c r="D3289" s="8" t="s">
        <v>564</v>
      </c>
      <c r="E3289" s="8" t="s">
        <v>552</v>
      </c>
    </row>
    <row r="3290" spans="2:5" x14ac:dyDescent="0.35">
      <c r="B3290" s="1678"/>
      <c r="C3290" s="67">
        <v>0.75</v>
      </c>
      <c r="D3290" s="8" t="s">
        <v>261</v>
      </c>
      <c r="E3290" s="8" t="s">
        <v>554</v>
      </c>
    </row>
    <row r="3291" spans="2:5" x14ac:dyDescent="0.35">
      <c r="B3291" s="1677">
        <v>42860</v>
      </c>
      <c r="C3291" s="67">
        <v>0.25</v>
      </c>
      <c r="D3291" s="11" t="s">
        <v>261</v>
      </c>
      <c r="E3291" s="76" t="s">
        <v>554</v>
      </c>
    </row>
    <row r="3292" spans="2:5" x14ac:dyDescent="0.35">
      <c r="B3292" s="1678"/>
      <c r="C3292" s="67">
        <v>0.375</v>
      </c>
      <c r="D3292" s="8" t="s">
        <v>261</v>
      </c>
      <c r="E3292" s="8" t="s">
        <v>554</v>
      </c>
    </row>
    <row r="3293" spans="2:5" x14ac:dyDescent="0.35">
      <c r="B3293" s="1678"/>
      <c r="C3293" s="67">
        <v>0.5</v>
      </c>
      <c r="D3293" s="8" t="s">
        <v>261</v>
      </c>
      <c r="E3293" s="8" t="s">
        <v>554</v>
      </c>
    </row>
    <row r="3294" spans="2:5" x14ac:dyDescent="0.35">
      <c r="B3294" s="1678"/>
      <c r="C3294" s="67">
        <v>0.625</v>
      </c>
      <c r="D3294" s="8" t="s">
        <v>261</v>
      </c>
      <c r="E3294" s="8" t="s">
        <v>552</v>
      </c>
    </row>
    <row r="3295" spans="2:5" x14ac:dyDescent="0.35">
      <c r="B3295" s="1678"/>
      <c r="C3295" s="67">
        <v>0.75</v>
      </c>
      <c r="D3295" s="8" t="s">
        <v>564</v>
      </c>
      <c r="E3295" s="8" t="s">
        <v>552</v>
      </c>
    </row>
    <row r="3296" spans="2:5" x14ac:dyDescent="0.35">
      <c r="B3296" s="1677">
        <v>42891</v>
      </c>
      <c r="C3296" s="67">
        <v>0.25</v>
      </c>
      <c r="D3296" s="8" t="s">
        <v>262</v>
      </c>
      <c r="E3296" s="8" t="s">
        <v>657</v>
      </c>
    </row>
    <row r="3297" spans="2:5" x14ac:dyDescent="0.35">
      <c r="B3297" s="1678"/>
      <c r="C3297" s="67">
        <v>0.375</v>
      </c>
      <c r="D3297" s="8" t="s">
        <v>261</v>
      </c>
      <c r="E3297" s="8" t="s">
        <v>554</v>
      </c>
    </row>
    <row r="3298" spans="2:5" x14ac:dyDescent="0.35">
      <c r="B3298" s="1678"/>
      <c r="C3298" s="67">
        <v>0.5</v>
      </c>
      <c r="D3298" s="8" t="s">
        <v>261</v>
      </c>
      <c r="E3298" s="8" t="s">
        <v>552</v>
      </c>
    </row>
    <row r="3299" spans="2:5" x14ac:dyDescent="0.35">
      <c r="B3299" s="1678"/>
      <c r="C3299" s="67">
        <v>0.625</v>
      </c>
      <c r="D3299" s="8" t="s">
        <v>564</v>
      </c>
      <c r="E3299" s="8" t="s">
        <v>551</v>
      </c>
    </row>
    <row r="3300" spans="2:5" x14ac:dyDescent="0.35">
      <c r="B3300" s="1678"/>
      <c r="C3300" s="67">
        <v>0.75</v>
      </c>
      <c r="D3300" s="8" t="s">
        <v>261</v>
      </c>
      <c r="E3300" s="8" t="s">
        <v>554</v>
      </c>
    </row>
    <row r="3301" spans="2:5" x14ac:dyDescent="0.35">
      <c r="B3301" s="1677">
        <v>42921</v>
      </c>
      <c r="C3301" s="67">
        <v>0.25</v>
      </c>
      <c r="D3301" s="8" t="s">
        <v>261</v>
      </c>
      <c r="E3301" s="76" t="s">
        <v>554</v>
      </c>
    </row>
    <row r="3302" spans="2:5" x14ac:dyDescent="0.35">
      <c r="B3302" s="1678"/>
      <c r="C3302" s="67">
        <v>0.375</v>
      </c>
      <c r="D3302" s="8" t="s">
        <v>261</v>
      </c>
      <c r="E3302" s="8" t="s">
        <v>554</v>
      </c>
    </row>
    <row r="3303" spans="2:5" x14ac:dyDescent="0.35">
      <c r="B3303" s="1678"/>
      <c r="C3303" s="67">
        <v>0.5</v>
      </c>
      <c r="D3303" s="8" t="s">
        <v>261</v>
      </c>
      <c r="E3303" s="8" t="s">
        <v>554</v>
      </c>
    </row>
    <row r="3304" spans="2:5" x14ac:dyDescent="0.35">
      <c r="B3304" s="1678"/>
      <c r="C3304" s="67">
        <v>0.625</v>
      </c>
      <c r="D3304" s="8" t="s">
        <v>261</v>
      </c>
      <c r="E3304" s="7" t="s">
        <v>554</v>
      </c>
    </row>
    <row r="3305" spans="2:5" x14ac:dyDescent="0.35">
      <c r="B3305" s="1678"/>
      <c r="C3305" s="67">
        <v>0.75</v>
      </c>
      <c r="D3305" s="8" t="s">
        <v>261</v>
      </c>
      <c r="E3305" s="7" t="s">
        <v>554</v>
      </c>
    </row>
    <row r="3306" spans="2:5" x14ac:dyDescent="0.35">
      <c r="B3306" s="1665" t="s">
        <v>650</v>
      </c>
      <c r="C3306" s="1665"/>
      <c r="D3306" s="1665"/>
      <c r="E3306" s="1665"/>
    </row>
    <row r="3307" spans="2:5" x14ac:dyDescent="0.35">
      <c r="B3307" s="1672" t="s">
        <v>559</v>
      </c>
      <c r="C3307" s="1672"/>
      <c r="D3307" s="1672"/>
    </row>
    <row r="3308" spans="2:5" x14ac:dyDescent="0.35">
      <c r="B3308" s="1672" t="s">
        <v>560</v>
      </c>
      <c r="C3308" s="1672"/>
      <c r="D3308" s="1672"/>
      <c r="E3308" s="320"/>
    </row>
    <row r="3314" spans="2:5" ht="17" x14ac:dyDescent="0.5">
      <c r="B3314" s="1200" t="s">
        <v>546</v>
      </c>
      <c r="C3314" s="1200"/>
      <c r="D3314" s="1200"/>
      <c r="E3314" s="1200"/>
    </row>
    <row r="3315" spans="2:5" ht="15" thickBot="1" x14ac:dyDescent="0.4"/>
    <row r="3316" spans="2:5" ht="15" thickTop="1" x14ac:dyDescent="0.35">
      <c r="B3316" s="1666" t="s">
        <v>1</v>
      </c>
      <c r="C3316" s="1668" t="s">
        <v>547</v>
      </c>
      <c r="D3316" s="1668" t="s">
        <v>548</v>
      </c>
      <c r="E3316" s="1670" t="s">
        <v>549</v>
      </c>
    </row>
    <row r="3317" spans="2:5" ht="15" thickBot="1" x14ac:dyDescent="0.4">
      <c r="B3317" s="1667"/>
      <c r="C3317" s="1669"/>
      <c r="D3317" s="1669"/>
      <c r="E3317" s="1671"/>
    </row>
    <row r="3318" spans="2:5" ht="15" thickTop="1" x14ac:dyDescent="0.35">
      <c r="B3318" s="1662">
        <v>42952</v>
      </c>
      <c r="C3318" s="1217">
        <v>0.25</v>
      </c>
      <c r="D3318" s="1202" t="s">
        <v>261</v>
      </c>
      <c r="E3318" s="1233" t="s">
        <v>673</v>
      </c>
    </row>
    <row r="3319" spans="2:5" x14ac:dyDescent="0.35">
      <c r="B3319" s="1663"/>
      <c r="C3319" s="1218">
        <v>0.375</v>
      </c>
      <c r="D3319" s="1204" t="s">
        <v>557</v>
      </c>
      <c r="E3319" s="1234" t="s">
        <v>760</v>
      </c>
    </row>
    <row r="3320" spans="2:5" x14ac:dyDescent="0.35">
      <c r="B3320" s="1663"/>
      <c r="C3320" s="1218">
        <v>0.5</v>
      </c>
      <c r="D3320" s="1204" t="s">
        <v>261</v>
      </c>
      <c r="E3320" s="1234" t="s">
        <v>729</v>
      </c>
    </row>
    <row r="3321" spans="2:5" x14ac:dyDescent="0.35">
      <c r="B3321" s="1663"/>
      <c r="C3321" s="1218">
        <v>0.625</v>
      </c>
      <c r="D3321" s="1204" t="s">
        <v>261</v>
      </c>
      <c r="E3321" s="1204" t="s">
        <v>615</v>
      </c>
    </row>
    <row r="3322" spans="2:5" x14ac:dyDescent="0.35">
      <c r="B3322" s="1664"/>
      <c r="C3322" s="1206">
        <v>0.75</v>
      </c>
      <c r="D3322" s="1210" t="s">
        <v>261</v>
      </c>
      <c r="E3322" s="7" t="s">
        <v>758</v>
      </c>
    </row>
    <row r="3323" spans="2:5" x14ac:dyDescent="0.35">
      <c r="B3323" s="1677">
        <v>42983</v>
      </c>
      <c r="C3323" s="1213">
        <v>0.25</v>
      </c>
      <c r="D3323" s="1204" t="s">
        <v>261</v>
      </c>
      <c r="E3323" s="1221" t="s">
        <v>615</v>
      </c>
    </row>
    <row r="3324" spans="2:5" x14ac:dyDescent="0.35">
      <c r="B3324" s="1678"/>
      <c r="C3324" s="1218">
        <v>0.375</v>
      </c>
      <c r="D3324" s="1204" t="s">
        <v>261</v>
      </c>
      <c r="E3324" s="1204" t="s">
        <v>615</v>
      </c>
    </row>
    <row r="3325" spans="2:5" x14ac:dyDescent="0.35">
      <c r="B3325" s="1678"/>
      <c r="C3325" s="1218">
        <v>0.5</v>
      </c>
      <c r="D3325" s="1210" t="s">
        <v>261</v>
      </c>
      <c r="E3325" s="1204" t="s">
        <v>615</v>
      </c>
    </row>
    <row r="3326" spans="2:5" x14ac:dyDescent="0.35">
      <c r="B3326" s="1678"/>
      <c r="C3326" s="1218">
        <v>0.625</v>
      </c>
      <c r="D3326" s="1204" t="s">
        <v>261</v>
      </c>
      <c r="E3326" s="1204" t="s">
        <v>758</v>
      </c>
    </row>
    <row r="3327" spans="2:5" x14ac:dyDescent="0.35">
      <c r="B3327" s="1678"/>
      <c r="C3327" s="1206">
        <v>0.75</v>
      </c>
      <c r="D3327" s="1210" t="s">
        <v>261</v>
      </c>
      <c r="E3327" s="7" t="s">
        <v>615</v>
      </c>
    </row>
    <row r="3328" spans="2:5" x14ac:dyDescent="0.35">
      <c r="B3328" s="1677">
        <v>43013</v>
      </c>
      <c r="C3328" s="1213">
        <v>0.25</v>
      </c>
      <c r="D3328" s="1204" t="s">
        <v>261</v>
      </c>
      <c r="E3328" s="76" t="s">
        <v>758</v>
      </c>
    </row>
    <row r="3329" spans="2:5" x14ac:dyDescent="0.35">
      <c r="B3329" s="1678"/>
      <c r="C3329" s="1218">
        <v>0.375</v>
      </c>
      <c r="D3329" s="1210" t="s">
        <v>261</v>
      </c>
      <c r="E3329" s="1228" t="s">
        <v>758</v>
      </c>
    </row>
    <row r="3330" spans="2:5" x14ac:dyDescent="0.35">
      <c r="B3330" s="1678"/>
      <c r="C3330" s="1218">
        <v>0.5</v>
      </c>
      <c r="D3330" s="1204" t="s">
        <v>557</v>
      </c>
      <c r="E3330" s="1228" t="s">
        <v>615</v>
      </c>
    </row>
    <row r="3331" spans="2:5" x14ac:dyDescent="0.35">
      <c r="B3331" s="1678"/>
      <c r="C3331" s="1218">
        <v>0.625</v>
      </c>
      <c r="D3331" s="1210" t="s">
        <v>261</v>
      </c>
      <c r="E3331" s="1230" t="s">
        <v>758</v>
      </c>
    </row>
    <row r="3332" spans="2:5" x14ac:dyDescent="0.35">
      <c r="B3332" s="1678"/>
      <c r="C3332" s="1206">
        <v>0.75</v>
      </c>
      <c r="D3332" s="1210" t="s">
        <v>261</v>
      </c>
      <c r="E3332" s="7" t="s">
        <v>615</v>
      </c>
    </row>
    <row r="3333" spans="2:5" x14ac:dyDescent="0.35">
      <c r="B3333" s="1677">
        <v>43044</v>
      </c>
      <c r="C3333" s="1213">
        <v>0.25</v>
      </c>
      <c r="D3333" s="1204" t="s">
        <v>261</v>
      </c>
      <c r="E3333" s="1204" t="s">
        <v>615</v>
      </c>
    </row>
    <row r="3334" spans="2:5" x14ac:dyDescent="0.35">
      <c r="B3334" s="1678"/>
      <c r="C3334" s="1218">
        <v>0.375</v>
      </c>
      <c r="D3334" s="1204" t="s">
        <v>261</v>
      </c>
      <c r="E3334" s="1204" t="s">
        <v>615</v>
      </c>
    </row>
    <row r="3335" spans="2:5" x14ac:dyDescent="0.35">
      <c r="B3335" s="1678"/>
      <c r="C3335" s="1218">
        <v>0.5</v>
      </c>
      <c r="D3335" s="1210" t="s">
        <v>261</v>
      </c>
      <c r="E3335" s="1204" t="s">
        <v>758</v>
      </c>
    </row>
    <row r="3336" spans="2:5" x14ac:dyDescent="0.35">
      <c r="B3336" s="1678"/>
      <c r="C3336" s="1218">
        <v>0.625</v>
      </c>
      <c r="D3336" s="1204" t="s">
        <v>261</v>
      </c>
      <c r="E3336" s="1204" t="s">
        <v>758</v>
      </c>
    </row>
    <row r="3337" spans="2:5" x14ac:dyDescent="0.35">
      <c r="B3337" s="1678"/>
      <c r="C3337" s="1206">
        <v>0.75</v>
      </c>
      <c r="D3337" s="1210" t="s">
        <v>261</v>
      </c>
      <c r="E3337" s="1204" t="s">
        <v>615</v>
      </c>
    </row>
    <row r="3338" spans="2:5" x14ac:dyDescent="0.35">
      <c r="B3338" s="1677">
        <v>43074</v>
      </c>
      <c r="C3338" s="1231">
        <v>0.25</v>
      </c>
      <c r="D3338" s="1204" t="s">
        <v>261</v>
      </c>
      <c r="E3338" s="1221" t="s">
        <v>615</v>
      </c>
    </row>
    <row r="3339" spans="2:5" x14ac:dyDescent="0.35">
      <c r="B3339" s="1678"/>
      <c r="C3339" s="1218">
        <v>0.375</v>
      </c>
      <c r="D3339" s="1204" t="s">
        <v>261</v>
      </c>
      <c r="E3339" s="1204" t="s">
        <v>615</v>
      </c>
    </row>
    <row r="3340" spans="2:5" x14ac:dyDescent="0.35">
      <c r="B3340" s="1678"/>
      <c r="C3340" s="1218">
        <v>0.5</v>
      </c>
      <c r="D3340" s="1210" t="s">
        <v>261</v>
      </c>
      <c r="E3340" s="1204" t="s">
        <v>758</v>
      </c>
    </row>
    <row r="3341" spans="2:5" x14ac:dyDescent="0.35">
      <c r="B3341" s="1678"/>
      <c r="C3341" s="1218">
        <v>0.625</v>
      </c>
      <c r="D3341" s="1204" t="s">
        <v>261</v>
      </c>
      <c r="E3341" s="1204" t="s">
        <v>615</v>
      </c>
    </row>
    <row r="3342" spans="2:5" x14ac:dyDescent="0.35">
      <c r="B3342" s="1678"/>
      <c r="C3342" s="1206">
        <v>0.75</v>
      </c>
      <c r="D3342" s="1210" t="s">
        <v>261</v>
      </c>
      <c r="E3342" s="7" t="s">
        <v>615</v>
      </c>
    </row>
    <row r="3343" spans="2:5" x14ac:dyDescent="0.35">
      <c r="B3343" s="1677" t="s">
        <v>840</v>
      </c>
      <c r="C3343" s="1231">
        <v>0.25</v>
      </c>
      <c r="D3343" s="1204" t="s">
        <v>261</v>
      </c>
      <c r="E3343" s="1221" t="s">
        <v>615</v>
      </c>
    </row>
    <row r="3344" spans="2:5" x14ac:dyDescent="0.35">
      <c r="B3344" s="1678"/>
      <c r="C3344" s="1218">
        <v>0.375</v>
      </c>
      <c r="D3344" s="1204" t="s">
        <v>261</v>
      </c>
      <c r="E3344" s="1204" t="s">
        <v>615</v>
      </c>
    </row>
    <row r="3345" spans="2:5" x14ac:dyDescent="0.35">
      <c r="B3345" s="1678"/>
      <c r="C3345" s="1218">
        <v>0.5</v>
      </c>
      <c r="D3345" s="1210" t="s">
        <v>261</v>
      </c>
      <c r="E3345" s="1204" t="s">
        <v>729</v>
      </c>
    </row>
    <row r="3346" spans="2:5" x14ac:dyDescent="0.35">
      <c r="B3346" s="1678"/>
      <c r="C3346" s="1218">
        <v>0.625</v>
      </c>
      <c r="D3346" s="1204" t="s">
        <v>261</v>
      </c>
      <c r="E3346" s="1204" t="s">
        <v>729</v>
      </c>
    </row>
    <row r="3347" spans="2:5" x14ac:dyDescent="0.35">
      <c r="B3347" s="1678"/>
      <c r="C3347" s="1206">
        <v>0.75</v>
      </c>
      <c r="D3347" s="1210" t="s">
        <v>261</v>
      </c>
      <c r="E3347" s="7" t="s">
        <v>758</v>
      </c>
    </row>
    <row r="3348" spans="2:5" x14ac:dyDescent="0.35">
      <c r="B3348" s="1681" t="s">
        <v>841</v>
      </c>
      <c r="C3348" s="1213">
        <v>0.25</v>
      </c>
      <c r="D3348" s="1204" t="s">
        <v>261</v>
      </c>
      <c r="E3348" s="1221" t="s">
        <v>758</v>
      </c>
    </row>
    <row r="3349" spans="2:5" x14ac:dyDescent="0.35">
      <c r="B3349" s="1680"/>
      <c r="C3349" s="1203">
        <v>0.375</v>
      </c>
      <c r="D3349" s="1204" t="s">
        <v>261</v>
      </c>
      <c r="E3349" s="1204" t="s">
        <v>615</v>
      </c>
    </row>
    <row r="3350" spans="2:5" x14ac:dyDescent="0.35">
      <c r="B3350" s="1680"/>
      <c r="C3350" s="1203">
        <v>0.5</v>
      </c>
      <c r="D3350" s="1210" t="s">
        <v>261</v>
      </c>
      <c r="E3350" s="1204" t="s">
        <v>729</v>
      </c>
    </row>
    <row r="3351" spans="2:5" x14ac:dyDescent="0.35">
      <c r="B3351" s="1680"/>
      <c r="C3351" s="1203">
        <v>0.625</v>
      </c>
      <c r="D3351" s="1204" t="s">
        <v>261</v>
      </c>
      <c r="E3351" s="1204" t="s">
        <v>615</v>
      </c>
    </row>
    <row r="3352" spans="2:5" x14ac:dyDescent="0.35">
      <c r="B3352" s="1678"/>
      <c r="C3352" s="1219">
        <v>0.75</v>
      </c>
      <c r="D3352" s="1210" t="s">
        <v>261</v>
      </c>
      <c r="E3352" s="7" t="s">
        <v>615</v>
      </c>
    </row>
    <row r="3353" spans="2:5" x14ac:dyDescent="0.35">
      <c r="B3353" s="1672" t="s">
        <v>792</v>
      </c>
      <c r="C3353" s="1672"/>
      <c r="D3353" s="1672"/>
      <c r="E3353" s="1672"/>
    </row>
    <row r="3354" spans="2:5" x14ac:dyDescent="0.35">
      <c r="B3354" s="1683" t="s">
        <v>793</v>
      </c>
      <c r="C3354" s="1683"/>
      <c r="D3354" s="1683"/>
      <c r="E3354" s="1232"/>
    </row>
    <row r="3355" spans="2:5" x14ac:dyDescent="0.35">
      <c r="B3355" s="1683" t="s">
        <v>842</v>
      </c>
      <c r="C3355" s="1683"/>
      <c r="D3355" s="1683"/>
      <c r="E3355" s="1235"/>
    </row>
    <row r="3356" spans="2:5" x14ac:dyDescent="0.35">
      <c r="B3356" s="1232"/>
      <c r="C3356" s="1232"/>
      <c r="D3356" s="1232"/>
      <c r="E3356" s="1232"/>
    </row>
    <row r="3360" spans="2:5" ht="17" x14ac:dyDescent="0.5">
      <c r="B3360" s="1200" t="s">
        <v>546</v>
      </c>
      <c r="C3360" s="1200"/>
      <c r="D3360" s="1200"/>
      <c r="E3360" s="1200"/>
    </row>
    <row r="3361" spans="2:5" ht="15" thickBot="1" x14ac:dyDescent="0.4"/>
    <row r="3362" spans="2:5" ht="15" thickTop="1" x14ac:dyDescent="0.35">
      <c r="B3362" s="1666" t="s">
        <v>1</v>
      </c>
      <c r="C3362" s="1668" t="s">
        <v>547</v>
      </c>
      <c r="D3362" s="1668" t="s">
        <v>548</v>
      </c>
      <c r="E3362" s="1670" t="s">
        <v>549</v>
      </c>
    </row>
    <row r="3363" spans="2:5" ht="15" thickBot="1" x14ac:dyDescent="0.4">
      <c r="B3363" s="1667"/>
      <c r="C3363" s="1669"/>
      <c r="D3363" s="1669"/>
      <c r="E3363" s="1671"/>
    </row>
    <row r="3364" spans="2:5" ht="15" thickTop="1" x14ac:dyDescent="0.35">
      <c r="B3364" s="1662" t="s">
        <v>843</v>
      </c>
      <c r="C3364" s="1217">
        <v>0.25</v>
      </c>
      <c r="D3364" s="1202" t="s">
        <v>261</v>
      </c>
      <c r="E3364" s="1233" t="s">
        <v>615</v>
      </c>
    </row>
    <row r="3365" spans="2:5" x14ac:dyDescent="0.35">
      <c r="B3365" s="1663"/>
      <c r="C3365" s="1218">
        <v>0.375</v>
      </c>
      <c r="D3365" s="1204" t="s">
        <v>261</v>
      </c>
      <c r="E3365" s="1234" t="s">
        <v>615</v>
      </c>
    </row>
    <row r="3366" spans="2:5" x14ac:dyDescent="0.35">
      <c r="B3366" s="1663"/>
      <c r="C3366" s="1218">
        <v>0.5</v>
      </c>
      <c r="D3366" s="1204" t="s">
        <v>261</v>
      </c>
      <c r="E3366" s="1234" t="s">
        <v>729</v>
      </c>
    </row>
    <row r="3367" spans="2:5" x14ac:dyDescent="0.35">
      <c r="B3367" s="1663"/>
      <c r="C3367" s="1218">
        <v>0.625</v>
      </c>
      <c r="D3367" s="1204" t="s">
        <v>261</v>
      </c>
      <c r="E3367" s="1204" t="s">
        <v>758</v>
      </c>
    </row>
    <row r="3368" spans="2:5" x14ac:dyDescent="0.35">
      <c r="B3368" s="1664"/>
      <c r="C3368" s="1206">
        <v>0.75</v>
      </c>
      <c r="D3368" s="1210" t="s">
        <v>261</v>
      </c>
      <c r="E3368" s="7" t="s">
        <v>729</v>
      </c>
    </row>
    <row r="3369" spans="2:5" x14ac:dyDescent="0.35">
      <c r="B3369" s="1677" t="s">
        <v>844</v>
      </c>
      <c r="C3369" s="1213">
        <v>0.25</v>
      </c>
      <c r="D3369" s="1204" t="s">
        <v>261</v>
      </c>
      <c r="E3369" s="1221" t="s">
        <v>615</v>
      </c>
    </row>
    <row r="3370" spans="2:5" x14ac:dyDescent="0.35">
      <c r="B3370" s="1678"/>
      <c r="C3370" s="1218">
        <v>0.375</v>
      </c>
      <c r="D3370" s="1204" t="s">
        <v>261</v>
      </c>
      <c r="E3370" s="1204" t="s">
        <v>615</v>
      </c>
    </row>
    <row r="3371" spans="2:5" x14ac:dyDescent="0.35">
      <c r="B3371" s="1678"/>
      <c r="C3371" s="1218">
        <v>0.5</v>
      </c>
      <c r="D3371" s="1210" t="s">
        <v>260</v>
      </c>
      <c r="E3371" s="1204" t="s">
        <v>758</v>
      </c>
    </row>
    <row r="3372" spans="2:5" x14ac:dyDescent="0.35">
      <c r="B3372" s="1678"/>
      <c r="C3372" s="1218">
        <v>0.625</v>
      </c>
      <c r="D3372" s="1204" t="s">
        <v>557</v>
      </c>
      <c r="E3372" s="1204" t="s">
        <v>673</v>
      </c>
    </row>
    <row r="3373" spans="2:5" x14ac:dyDescent="0.35">
      <c r="B3373" s="1678"/>
      <c r="C3373" s="1206">
        <v>0.75</v>
      </c>
      <c r="D3373" s="1210" t="s">
        <v>261</v>
      </c>
      <c r="E3373" s="7" t="s">
        <v>758</v>
      </c>
    </row>
    <row r="3374" spans="2:5" x14ac:dyDescent="0.35">
      <c r="B3374" s="1677" t="s">
        <v>845</v>
      </c>
      <c r="C3374" s="1213">
        <v>0.25</v>
      </c>
      <c r="D3374" s="1204" t="s">
        <v>261</v>
      </c>
      <c r="E3374" s="76" t="s">
        <v>615</v>
      </c>
    </row>
    <row r="3375" spans="2:5" x14ac:dyDescent="0.35">
      <c r="B3375" s="1678"/>
      <c r="C3375" s="1218">
        <v>0.375</v>
      </c>
      <c r="D3375" s="1210" t="s">
        <v>261</v>
      </c>
      <c r="E3375" s="1228" t="s">
        <v>615</v>
      </c>
    </row>
    <row r="3376" spans="2:5" x14ac:dyDescent="0.35">
      <c r="B3376" s="1678"/>
      <c r="C3376" s="1218">
        <v>0.5</v>
      </c>
      <c r="D3376" s="1204" t="s">
        <v>261</v>
      </c>
      <c r="E3376" s="1228" t="s">
        <v>673</v>
      </c>
    </row>
    <row r="3377" spans="2:5" x14ac:dyDescent="0.35">
      <c r="B3377" s="1678"/>
      <c r="C3377" s="1218">
        <v>0.625</v>
      </c>
      <c r="D3377" s="1210" t="s">
        <v>261</v>
      </c>
      <c r="E3377" s="1230" t="s">
        <v>846</v>
      </c>
    </row>
    <row r="3378" spans="2:5" x14ac:dyDescent="0.35">
      <c r="B3378" s="1678"/>
      <c r="C3378" s="1206">
        <v>0.75</v>
      </c>
      <c r="D3378" s="1210" t="s">
        <v>261</v>
      </c>
      <c r="E3378" s="7" t="s">
        <v>729</v>
      </c>
    </row>
    <row r="3379" spans="2:5" x14ac:dyDescent="0.35">
      <c r="B3379" s="1677" t="s">
        <v>847</v>
      </c>
      <c r="C3379" s="1213">
        <v>0.25</v>
      </c>
      <c r="D3379" s="1204" t="s">
        <v>261</v>
      </c>
      <c r="E3379" s="1204" t="s">
        <v>615</v>
      </c>
    </row>
    <row r="3380" spans="2:5" x14ac:dyDescent="0.35">
      <c r="B3380" s="1678"/>
      <c r="C3380" s="1218">
        <v>0.375</v>
      </c>
      <c r="D3380" s="1204" t="s">
        <v>261</v>
      </c>
      <c r="E3380" s="1204" t="s">
        <v>615</v>
      </c>
    </row>
    <row r="3381" spans="2:5" x14ac:dyDescent="0.35">
      <c r="B3381" s="1678"/>
      <c r="C3381" s="1218">
        <v>0.5</v>
      </c>
      <c r="D3381" s="1210" t="s">
        <v>261</v>
      </c>
      <c r="E3381" s="1204" t="s">
        <v>615</v>
      </c>
    </row>
    <row r="3382" spans="2:5" x14ac:dyDescent="0.35">
      <c r="B3382" s="1678"/>
      <c r="C3382" s="1218">
        <v>0.625</v>
      </c>
      <c r="D3382" s="1204" t="s">
        <v>557</v>
      </c>
      <c r="E3382" s="1204" t="s">
        <v>758</v>
      </c>
    </row>
    <row r="3383" spans="2:5" x14ac:dyDescent="0.35">
      <c r="B3383" s="1678"/>
      <c r="C3383" s="1206">
        <v>0.75</v>
      </c>
      <c r="D3383" s="1210" t="s">
        <v>261</v>
      </c>
      <c r="E3383" s="1204" t="s">
        <v>673</v>
      </c>
    </row>
    <row r="3384" spans="2:5" x14ac:dyDescent="0.35">
      <c r="B3384" s="1677" t="s">
        <v>848</v>
      </c>
      <c r="C3384" s="1231">
        <v>0.25</v>
      </c>
      <c r="D3384" s="1204" t="s">
        <v>261</v>
      </c>
      <c r="E3384" s="1221" t="s">
        <v>758</v>
      </c>
    </row>
    <row r="3385" spans="2:5" x14ac:dyDescent="0.35">
      <c r="B3385" s="1678"/>
      <c r="C3385" s="1218">
        <v>0.375</v>
      </c>
      <c r="D3385" s="1204" t="s">
        <v>261</v>
      </c>
      <c r="E3385" s="1204" t="s">
        <v>615</v>
      </c>
    </row>
    <row r="3386" spans="2:5" x14ac:dyDescent="0.35">
      <c r="B3386" s="1678"/>
      <c r="C3386" s="1218">
        <v>0.5</v>
      </c>
      <c r="D3386" s="1210" t="s">
        <v>261</v>
      </c>
      <c r="E3386" s="1204" t="s">
        <v>729</v>
      </c>
    </row>
    <row r="3387" spans="2:5" x14ac:dyDescent="0.35">
      <c r="B3387" s="1678"/>
      <c r="C3387" s="1218">
        <v>0.625</v>
      </c>
      <c r="D3387" s="1204" t="s">
        <v>261</v>
      </c>
      <c r="E3387" s="1204" t="s">
        <v>729</v>
      </c>
    </row>
    <row r="3388" spans="2:5" x14ac:dyDescent="0.35">
      <c r="B3388" s="1678"/>
      <c r="C3388" s="1206">
        <v>0.75</v>
      </c>
      <c r="D3388" s="1210" t="s">
        <v>261</v>
      </c>
      <c r="E3388" s="7" t="s">
        <v>615</v>
      </c>
    </row>
    <row r="3389" spans="2:5" x14ac:dyDescent="0.35">
      <c r="B3389" s="1677" t="s">
        <v>849</v>
      </c>
      <c r="C3389" s="1231">
        <v>0.25</v>
      </c>
      <c r="D3389" s="1204" t="s">
        <v>261</v>
      </c>
      <c r="E3389" s="1221" t="s">
        <v>615</v>
      </c>
    </row>
    <row r="3390" spans="2:5" x14ac:dyDescent="0.35">
      <c r="B3390" s="1678"/>
      <c r="C3390" s="1218">
        <v>0.375</v>
      </c>
      <c r="D3390" s="1204" t="s">
        <v>261</v>
      </c>
      <c r="E3390" s="1204" t="s">
        <v>758</v>
      </c>
    </row>
    <row r="3391" spans="2:5" x14ac:dyDescent="0.35">
      <c r="B3391" s="1678"/>
      <c r="C3391" s="1218">
        <v>0.5</v>
      </c>
      <c r="D3391" s="1210" t="s">
        <v>564</v>
      </c>
      <c r="E3391" s="1204" t="s">
        <v>729</v>
      </c>
    </row>
    <row r="3392" spans="2:5" x14ac:dyDescent="0.35">
      <c r="B3392" s="1678"/>
      <c r="C3392" s="1218">
        <v>0.625</v>
      </c>
      <c r="D3392" s="1204" t="s">
        <v>564</v>
      </c>
      <c r="E3392" s="1204" t="s">
        <v>758</v>
      </c>
    </row>
    <row r="3393" spans="2:5" x14ac:dyDescent="0.35">
      <c r="B3393" s="1678"/>
      <c r="C3393" s="1206">
        <v>0.75</v>
      </c>
      <c r="D3393" s="1210" t="s">
        <v>261</v>
      </c>
      <c r="E3393" s="7" t="s">
        <v>729</v>
      </c>
    </row>
    <row r="3394" spans="2:5" x14ac:dyDescent="0.35">
      <c r="B3394" s="1681" t="s">
        <v>850</v>
      </c>
      <c r="C3394" s="1213">
        <v>0.25</v>
      </c>
      <c r="D3394" s="1204" t="s">
        <v>261</v>
      </c>
      <c r="E3394" s="1221" t="s">
        <v>615</v>
      </c>
    </row>
    <row r="3395" spans="2:5" x14ac:dyDescent="0.35">
      <c r="B3395" s="1680"/>
      <c r="C3395" s="1203">
        <v>0.375</v>
      </c>
      <c r="D3395" s="1204" t="s">
        <v>261</v>
      </c>
      <c r="E3395" s="1204" t="s">
        <v>615</v>
      </c>
    </row>
    <row r="3396" spans="2:5" x14ac:dyDescent="0.35">
      <c r="B3396" s="1680"/>
      <c r="C3396" s="1203">
        <v>0.5</v>
      </c>
      <c r="D3396" s="1210" t="s">
        <v>261</v>
      </c>
      <c r="E3396" s="1204" t="s">
        <v>615</v>
      </c>
    </row>
    <row r="3397" spans="2:5" x14ac:dyDescent="0.35">
      <c r="B3397" s="1680"/>
      <c r="C3397" s="1203">
        <v>0.625</v>
      </c>
      <c r="D3397" s="1204" t="s">
        <v>570</v>
      </c>
      <c r="E3397" s="1204" t="s">
        <v>729</v>
      </c>
    </row>
    <row r="3398" spans="2:5" x14ac:dyDescent="0.35">
      <c r="B3398" s="1678"/>
      <c r="C3398" s="1219">
        <v>0.75</v>
      </c>
      <c r="D3398" s="1210" t="s">
        <v>261</v>
      </c>
      <c r="E3398" s="7" t="s">
        <v>615</v>
      </c>
    </row>
    <row r="3399" spans="2:5" x14ac:dyDescent="0.35">
      <c r="B3399" s="1672" t="s">
        <v>792</v>
      </c>
      <c r="C3399" s="1672"/>
      <c r="D3399" s="1672"/>
      <c r="E3399" s="1672"/>
    </row>
    <row r="3400" spans="2:5" x14ac:dyDescent="0.35">
      <c r="B3400" s="1683" t="s">
        <v>793</v>
      </c>
      <c r="C3400" s="1683"/>
      <c r="D3400" s="1683"/>
      <c r="E3400" s="1232"/>
    </row>
    <row r="3401" spans="2:5" x14ac:dyDescent="0.35">
      <c r="B3401" s="1683" t="s">
        <v>842</v>
      </c>
      <c r="C3401" s="1683"/>
      <c r="D3401" s="1683"/>
      <c r="E3401" s="1235"/>
    </row>
    <row r="3402" spans="2:5" x14ac:dyDescent="0.35">
      <c r="B3402" s="1232"/>
      <c r="C3402" s="1232"/>
      <c r="D3402" s="1232"/>
      <c r="E3402" s="1232"/>
    </row>
    <row r="3406" spans="2:5" ht="17" x14ac:dyDescent="0.5">
      <c r="B3406" s="1200" t="s">
        <v>546</v>
      </c>
      <c r="C3406" s="1200"/>
      <c r="D3406" s="1200"/>
      <c r="E3406" s="1200"/>
    </row>
    <row r="3407" spans="2:5" ht="15" thickBot="1" x14ac:dyDescent="0.4"/>
    <row r="3408" spans="2:5" ht="15" thickTop="1" x14ac:dyDescent="0.35">
      <c r="B3408" s="1666" t="s">
        <v>1</v>
      </c>
      <c r="C3408" s="1668" t="s">
        <v>547</v>
      </c>
      <c r="D3408" s="1668" t="s">
        <v>548</v>
      </c>
      <c r="E3408" s="1670" t="s">
        <v>549</v>
      </c>
    </row>
    <row r="3409" spans="2:5" ht="15" thickBot="1" x14ac:dyDescent="0.4">
      <c r="B3409" s="1667"/>
      <c r="C3409" s="1669"/>
      <c r="D3409" s="1669"/>
      <c r="E3409" s="1671"/>
    </row>
    <row r="3410" spans="2:5" ht="15" thickTop="1" x14ac:dyDescent="0.35">
      <c r="B3410" s="1662" t="s">
        <v>851</v>
      </c>
      <c r="C3410" s="1217">
        <v>0.25</v>
      </c>
      <c r="D3410" s="1202" t="s">
        <v>261</v>
      </c>
      <c r="E3410" s="1233" t="s">
        <v>615</v>
      </c>
    </row>
    <row r="3411" spans="2:5" x14ac:dyDescent="0.35">
      <c r="B3411" s="1663"/>
      <c r="C3411" s="1218">
        <v>0.375</v>
      </c>
      <c r="D3411" s="1204" t="s">
        <v>261</v>
      </c>
      <c r="E3411" s="1234" t="s">
        <v>729</v>
      </c>
    </row>
    <row r="3412" spans="2:5" x14ac:dyDescent="0.35">
      <c r="B3412" s="1663"/>
      <c r="C3412" s="1218">
        <v>0.5</v>
      </c>
      <c r="D3412" s="1204" t="s">
        <v>261</v>
      </c>
      <c r="E3412" s="1234" t="s">
        <v>758</v>
      </c>
    </row>
    <row r="3413" spans="2:5" x14ac:dyDescent="0.35">
      <c r="B3413" s="1663"/>
      <c r="C3413" s="1218">
        <v>0.625</v>
      </c>
      <c r="D3413" s="1204" t="s">
        <v>261</v>
      </c>
      <c r="E3413" s="1204" t="s">
        <v>758</v>
      </c>
    </row>
    <row r="3414" spans="2:5" x14ac:dyDescent="0.35">
      <c r="B3414" s="1664"/>
      <c r="C3414" s="1206">
        <v>0.75</v>
      </c>
      <c r="D3414" s="1210" t="s">
        <v>261</v>
      </c>
      <c r="E3414" s="7" t="s">
        <v>758</v>
      </c>
    </row>
    <row r="3415" spans="2:5" x14ac:dyDescent="0.35">
      <c r="B3415" s="1677" t="s">
        <v>852</v>
      </c>
      <c r="C3415" s="1213">
        <v>0.25</v>
      </c>
      <c r="D3415" s="1204" t="s">
        <v>261</v>
      </c>
      <c r="E3415" s="1221" t="s">
        <v>615</v>
      </c>
    </row>
    <row r="3416" spans="2:5" x14ac:dyDescent="0.35">
      <c r="B3416" s="1678"/>
      <c r="C3416" s="1218">
        <v>0.375</v>
      </c>
      <c r="D3416" s="1204" t="s">
        <v>261</v>
      </c>
      <c r="E3416" s="1204" t="s">
        <v>615</v>
      </c>
    </row>
    <row r="3417" spans="2:5" x14ac:dyDescent="0.35">
      <c r="B3417" s="1678"/>
      <c r="C3417" s="1218">
        <v>0.5</v>
      </c>
      <c r="D3417" s="1210" t="s">
        <v>260</v>
      </c>
      <c r="E3417" s="1204" t="s">
        <v>673</v>
      </c>
    </row>
    <row r="3418" spans="2:5" x14ac:dyDescent="0.35">
      <c r="B3418" s="1678"/>
      <c r="C3418" s="1218">
        <v>0.625</v>
      </c>
      <c r="D3418" s="1204" t="s">
        <v>261</v>
      </c>
      <c r="E3418" s="1204" t="s">
        <v>673</v>
      </c>
    </row>
    <row r="3419" spans="2:5" x14ac:dyDescent="0.35">
      <c r="B3419" s="1678"/>
      <c r="C3419" s="1206">
        <v>0.75</v>
      </c>
      <c r="D3419" s="1210" t="s">
        <v>261</v>
      </c>
      <c r="E3419" s="7" t="s">
        <v>758</v>
      </c>
    </row>
    <row r="3420" spans="2:5" x14ac:dyDescent="0.35">
      <c r="B3420" s="1677" t="s">
        <v>853</v>
      </c>
      <c r="C3420" s="1213">
        <v>0.25</v>
      </c>
      <c r="D3420" s="1204" t="s">
        <v>261</v>
      </c>
      <c r="E3420" s="76" t="s">
        <v>729</v>
      </c>
    </row>
    <row r="3421" spans="2:5" x14ac:dyDescent="0.35">
      <c r="B3421" s="1678"/>
      <c r="C3421" s="1218">
        <v>0.375</v>
      </c>
      <c r="D3421" s="1210" t="s">
        <v>261</v>
      </c>
      <c r="E3421" s="1228" t="s">
        <v>615</v>
      </c>
    </row>
    <row r="3422" spans="2:5" x14ac:dyDescent="0.35">
      <c r="B3422" s="1678"/>
      <c r="C3422" s="1218">
        <v>0.5</v>
      </c>
      <c r="D3422" s="1204" t="s">
        <v>261</v>
      </c>
      <c r="E3422" s="1228" t="s">
        <v>758</v>
      </c>
    </row>
    <row r="3423" spans="2:5" x14ac:dyDescent="0.35">
      <c r="B3423" s="1678"/>
      <c r="C3423" s="1218">
        <v>0.625</v>
      </c>
      <c r="D3423" s="1210" t="s">
        <v>261</v>
      </c>
      <c r="E3423" s="1230" t="s">
        <v>615</v>
      </c>
    </row>
    <row r="3424" spans="2:5" x14ac:dyDescent="0.35">
      <c r="B3424" s="1678"/>
      <c r="C3424" s="1206">
        <v>0.75</v>
      </c>
      <c r="D3424" s="1210" t="s">
        <v>261</v>
      </c>
      <c r="E3424" s="7" t="s">
        <v>615</v>
      </c>
    </row>
    <row r="3425" spans="2:5" x14ac:dyDescent="0.35">
      <c r="B3425" s="1677" t="s">
        <v>854</v>
      </c>
      <c r="C3425" s="1213">
        <v>0.25</v>
      </c>
      <c r="D3425" s="1204" t="s">
        <v>261</v>
      </c>
      <c r="E3425" s="1204" t="s">
        <v>615</v>
      </c>
    </row>
    <row r="3426" spans="2:5" x14ac:dyDescent="0.35">
      <c r="B3426" s="1678"/>
      <c r="C3426" s="1218">
        <v>0.375</v>
      </c>
      <c r="D3426" s="1204" t="s">
        <v>261</v>
      </c>
      <c r="E3426" s="1204" t="s">
        <v>758</v>
      </c>
    </row>
    <row r="3427" spans="2:5" x14ac:dyDescent="0.35">
      <c r="B3427" s="1678"/>
      <c r="C3427" s="1218">
        <v>0.5</v>
      </c>
      <c r="D3427" s="1210" t="s">
        <v>261</v>
      </c>
      <c r="E3427" s="1204" t="s">
        <v>673</v>
      </c>
    </row>
    <row r="3428" spans="2:5" x14ac:dyDescent="0.35">
      <c r="B3428" s="1678"/>
      <c r="C3428" s="1218">
        <v>0.625</v>
      </c>
      <c r="D3428" s="1204" t="s">
        <v>261</v>
      </c>
      <c r="E3428" s="1204" t="s">
        <v>729</v>
      </c>
    </row>
    <row r="3429" spans="2:5" x14ac:dyDescent="0.35">
      <c r="B3429" s="1678"/>
      <c r="C3429" s="1206">
        <v>0.75</v>
      </c>
      <c r="D3429" s="1210" t="s">
        <v>260</v>
      </c>
      <c r="E3429" s="1204" t="s">
        <v>673</v>
      </c>
    </row>
    <row r="3430" spans="2:5" x14ac:dyDescent="0.35">
      <c r="B3430" s="1677" t="s">
        <v>855</v>
      </c>
      <c r="C3430" s="1231">
        <v>0.25</v>
      </c>
      <c r="D3430" s="1204" t="s">
        <v>261</v>
      </c>
      <c r="E3430" s="1221" t="s">
        <v>729</v>
      </c>
    </row>
    <row r="3431" spans="2:5" x14ac:dyDescent="0.35">
      <c r="B3431" s="1678"/>
      <c r="C3431" s="1218">
        <v>0.375</v>
      </c>
      <c r="D3431" s="1204" t="s">
        <v>261</v>
      </c>
      <c r="E3431" s="1204" t="s">
        <v>758</v>
      </c>
    </row>
    <row r="3432" spans="2:5" x14ac:dyDescent="0.35">
      <c r="B3432" s="1678"/>
      <c r="C3432" s="1218">
        <v>0.5</v>
      </c>
      <c r="D3432" s="1210" t="s">
        <v>261</v>
      </c>
      <c r="E3432" s="1204" t="s">
        <v>758</v>
      </c>
    </row>
    <row r="3433" spans="2:5" x14ac:dyDescent="0.35">
      <c r="B3433" s="1678"/>
      <c r="C3433" s="1218">
        <v>0.625</v>
      </c>
      <c r="D3433" s="1204" t="s">
        <v>258</v>
      </c>
      <c r="E3433" s="1204" t="s">
        <v>729</v>
      </c>
    </row>
    <row r="3434" spans="2:5" x14ac:dyDescent="0.35">
      <c r="B3434" s="1678"/>
      <c r="C3434" s="1206">
        <v>0.75</v>
      </c>
      <c r="D3434" s="1210" t="s">
        <v>557</v>
      </c>
      <c r="E3434" s="7" t="s">
        <v>758</v>
      </c>
    </row>
    <row r="3435" spans="2:5" x14ac:dyDescent="0.35">
      <c r="B3435" s="1677" t="s">
        <v>856</v>
      </c>
      <c r="C3435" s="1231">
        <v>0.25</v>
      </c>
      <c r="D3435" s="1204" t="s">
        <v>261</v>
      </c>
      <c r="E3435" s="1221" t="s">
        <v>758</v>
      </c>
    </row>
    <row r="3436" spans="2:5" x14ac:dyDescent="0.35">
      <c r="B3436" s="1678"/>
      <c r="C3436" s="1218">
        <v>0.375</v>
      </c>
      <c r="D3436" s="1204" t="s">
        <v>261</v>
      </c>
      <c r="E3436" s="1204" t="s">
        <v>615</v>
      </c>
    </row>
    <row r="3437" spans="2:5" x14ac:dyDescent="0.35">
      <c r="B3437" s="1678"/>
      <c r="C3437" s="1218">
        <v>0.5</v>
      </c>
      <c r="D3437" s="1210" t="s">
        <v>261</v>
      </c>
      <c r="E3437" s="1204" t="s">
        <v>857</v>
      </c>
    </row>
    <row r="3438" spans="2:5" x14ac:dyDescent="0.35">
      <c r="B3438" s="1678"/>
      <c r="C3438" s="1218">
        <v>0.625</v>
      </c>
      <c r="D3438" s="1204" t="s">
        <v>557</v>
      </c>
      <c r="E3438" s="1204" t="s">
        <v>673</v>
      </c>
    </row>
    <row r="3439" spans="2:5" x14ac:dyDescent="0.35">
      <c r="B3439" s="1678"/>
      <c r="C3439" s="1206">
        <v>0.75</v>
      </c>
      <c r="D3439" s="1210" t="s">
        <v>261</v>
      </c>
      <c r="E3439" s="7" t="s">
        <v>729</v>
      </c>
    </row>
    <row r="3440" spans="2:5" x14ac:dyDescent="0.35">
      <c r="B3440" s="1681" t="s">
        <v>858</v>
      </c>
      <c r="C3440" s="1213">
        <v>0.25</v>
      </c>
      <c r="D3440" s="1204" t="s">
        <v>261</v>
      </c>
      <c r="E3440" s="1221" t="s">
        <v>615</v>
      </c>
    </row>
    <row r="3441" spans="2:5" x14ac:dyDescent="0.35">
      <c r="B3441" s="1680"/>
      <c r="C3441" s="1203">
        <v>0.375</v>
      </c>
      <c r="D3441" s="1204" t="s">
        <v>261</v>
      </c>
      <c r="E3441" s="1204" t="s">
        <v>615</v>
      </c>
    </row>
    <row r="3442" spans="2:5" x14ac:dyDescent="0.35">
      <c r="B3442" s="1680"/>
      <c r="C3442" s="1203">
        <v>0.5</v>
      </c>
      <c r="D3442" s="1210" t="s">
        <v>261</v>
      </c>
      <c r="E3442" s="1204" t="s">
        <v>758</v>
      </c>
    </row>
    <row r="3443" spans="2:5" x14ac:dyDescent="0.35">
      <c r="B3443" s="1680"/>
      <c r="C3443" s="1203">
        <v>0.625</v>
      </c>
      <c r="D3443" s="1204" t="s">
        <v>570</v>
      </c>
      <c r="E3443" s="1204" t="s">
        <v>673</v>
      </c>
    </row>
    <row r="3444" spans="2:5" x14ac:dyDescent="0.35">
      <c r="B3444" s="1678"/>
      <c r="C3444" s="1219">
        <v>0.75</v>
      </c>
      <c r="D3444" s="1210" t="s">
        <v>557</v>
      </c>
      <c r="E3444" s="7" t="s">
        <v>673</v>
      </c>
    </row>
    <row r="3445" spans="2:5" x14ac:dyDescent="0.35">
      <c r="B3445" s="1672" t="s">
        <v>792</v>
      </c>
      <c r="C3445" s="1672"/>
      <c r="D3445" s="1672"/>
      <c r="E3445" s="1672"/>
    </row>
    <row r="3446" spans="2:5" x14ac:dyDescent="0.35">
      <c r="B3446" s="1683" t="s">
        <v>793</v>
      </c>
      <c r="C3446" s="1683"/>
      <c r="D3446" s="1683"/>
      <c r="E3446" s="1232"/>
    </row>
    <row r="3447" spans="2:5" x14ac:dyDescent="0.35">
      <c r="B3447" s="1683" t="s">
        <v>842</v>
      </c>
      <c r="C3447" s="1683"/>
      <c r="D3447" s="1683"/>
      <c r="E3447" s="1235"/>
    </row>
    <row r="3448" spans="2:5" x14ac:dyDescent="0.35">
      <c r="B3448" s="1232"/>
      <c r="C3448" s="1232"/>
      <c r="D3448" s="1232"/>
      <c r="E3448" s="1232"/>
    </row>
    <row r="3452" spans="2:5" ht="17" x14ac:dyDescent="0.5">
      <c r="B3452" s="1200" t="s">
        <v>546</v>
      </c>
      <c r="C3452" s="1200"/>
      <c r="D3452" s="1200"/>
      <c r="E3452" s="1200"/>
    </row>
    <row r="3453" spans="2:5" ht="15" thickBot="1" x14ac:dyDescent="0.4"/>
    <row r="3454" spans="2:5" ht="15" thickTop="1" x14ac:dyDescent="0.35">
      <c r="B3454" s="1666" t="s">
        <v>1</v>
      </c>
      <c r="C3454" s="1668" t="s">
        <v>547</v>
      </c>
      <c r="D3454" s="1668" t="s">
        <v>548</v>
      </c>
      <c r="E3454" s="1670" t="s">
        <v>549</v>
      </c>
    </row>
    <row r="3455" spans="2:5" ht="15" thickBot="1" x14ac:dyDescent="0.4">
      <c r="B3455" s="1667"/>
      <c r="C3455" s="1669"/>
      <c r="D3455" s="1669"/>
      <c r="E3455" s="1671"/>
    </row>
    <row r="3456" spans="2:5" ht="15" thickTop="1" x14ac:dyDescent="0.35">
      <c r="B3456" s="1662" t="s">
        <v>859</v>
      </c>
      <c r="C3456" s="1217">
        <v>0.25</v>
      </c>
      <c r="D3456" s="1202" t="s">
        <v>261</v>
      </c>
      <c r="E3456" s="1233" t="s">
        <v>615</v>
      </c>
    </row>
    <row r="3457" spans="2:5" x14ac:dyDescent="0.35">
      <c r="B3457" s="1663"/>
      <c r="C3457" s="1218">
        <v>0.375</v>
      </c>
      <c r="D3457" s="1204" t="s">
        <v>261</v>
      </c>
      <c r="E3457" s="1234" t="s">
        <v>615</v>
      </c>
    </row>
    <row r="3458" spans="2:5" x14ac:dyDescent="0.35">
      <c r="B3458" s="1663"/>
      <c r="C3458" s="1218">
        <v>0.5</v>
      </c>
      <c r="D3458" s="1204" t="s">
        <v>261</v>
      </c>
      <c r="E3458" s="1234" t="s">
        <v>615</v>
      </c>
    </row>
    <row r="3459" spans="2:5" x14ac:dyDescent="0.35">
      <c r="B3459" s="1663"/>
      <c r="C3459" s="1218">
        <v>0.625</v>
      </c>
      <c r="D3459" s="1204" t="s">
        <v>262</v>
      </c>
      <c r="E3459" s="1204" t="s">
        <v>760</v>
      </c>
    </row>
    <row r="3460" spans="2:5" x14ac:dyDescent="0.35">
      <c r="B3460" s="1664"/>
      <c r="C3460" s="1206">
        <v>0.75</v>
      </c>
      <c r="D3460" s="1210" t="s">
        <v>261</v>
      </c>
      <c r="E3460" s="7" t="s">
        <v>758</v>
      </c>
    </row>
    <row r="3461" spans="2:5" x14ac:dyDescent="0.35">
      <c r="B3461" s="1677" t="s">
        <v>860</v>
      </c>
      <c r="C3461" s="1213">
        <v>0.25</v>
      </c>
      <c r="D3461" s="1204" t="s">
        <v>261</v>
      </c>
      <c r="E3461" s="1221" t="s">
        <v>615</v>
      </c>
    </row>
    <row r="3462" spans="2:5" x14ac:dyDescent="0.35">
      <c r="B3462" s="1678"/>
      <c r="C3462" s="1218">
        <v>0.375</v>
      </c>
      <c r="D3462" s="1204" t="s">
        <v>261</v>
      </c>
      <c r="E3462" s="1204" t="s">
        <v>758</v>
      </c>
    </row>
    <row r="3463" spans="2:5" x14ac:dyDescent="0.35">
      <c r="B3463" s="1678"/>
      <c r="C3463" s="1218">
        <v>0.5</v>
      </c>
      <c r="D3463" s="1210" t="s">
        <v>257</v>
      </c>
      <c r="E3463" s="1204" t="s">
        <v>615</v>
      </c>
    </row>
    <row r="3464" spans="2:5" x14ac:dyDescent="0.35">
      <c r="B3464" s="1678"/>
      <c r="C3464" s="1218">
        <v>0.625</v>
      </c>
      <c r="D3464" s="1204" t="s">
        <v>261</v>
      </c>
      <c r="E3464" s="1204" t="s">
        <v>615</v>
      </c>
    </row>
    <row r="3465" spans="2:5" x14ac:dyDescent="0.35">
      <c r="B3465" s="1678"/>
      <c r="C3465" s="1206">
        <v>0.75</v>
      </c>
      <c r="D3465" s="1210" t="s">
        <v>261</v>
      </c>
      <c r="E3465" s="7" t="s">
        <v>729</v>
      </c>
    </row>
    <row r="3466" spans="2:5" x14ac:dyDescent="0.35">
      <c r="B3466" s="1677" t="s">
        <v>861</v>
      </c>
      <c r="C3466" s="1213">
        <v>0.25</v>
      </c>
      <c r="D3466" s="1204" t="s">
        <v>261</v>
      </c>
      <c r="E3466" s="76" t="s">
        <v>615</v>
      </c>
    </row>
    <row r="3467" spans="2:5" x14ac:dyDescent="0.35">
      <c r="B3467" s="1678"/>
      <c r="C3467" s="1218">
        <v>0.375</v>
      </c>
      <c r="D3467" s="1210" t="s">
        <v>261</v>
      </c>
      <c r="E3467" s="1228" t="s">
        <v>615</v>
      </c>
    </row>
    <row r="3468" spans="2:5" x14ac:dyDescent="0.35">
      <c r="B3468" s="1678"/>
      <c r="C3468" s="1218">
        <v>0.5</v>
      </c>
      <c r="D3468" s="1204" t="s">
        <v>261</v>
      </c>
      <c r="E3468" s="1228" t="s">
        <v>729</v>
      </c>
    </row>
    <row r="3469" spans="2:5" x14ac:dyDescent="0.35">
      <c r="B3469" s="1678"/>
      <c r="C3469" s="1218">
        <v>0.625</v>
      </c>
      <c r="D3469" s="1210" t="s">
        <v>570</v>
      </c>
      <c r="E3469" s="1230" t="s">
        <v>729</v>
      </c>
    </row>
    <row r="3470" spans="2:5" x14ac:dyDescent="0.35">
      <c r="B3470" s="1678"/>
      <c r="C3470" s="1206">
        <v>0.75</v>
      </c>
      <c r="D3470" s="1210" t="s">
        <v>258</v>
      </c>
      <c r="E3470" s="7" t="s">
        <v>729</v>
      </c>
    </row>
    <row r="3471" spans="2:5" x14ac:dyDescent="0.35">
      <c r="B3471" s="1677">
        <v>42741</v>
      </c>
      <c r="C3471" s="1213">
        <v>0.25</v>
      </c>
      <c r="D3471" s="1204" t="s">
        <v>261</v>
      </c>
      <c r="E3471" s="1204" t="s">
        <v>615</v>
      </c>
    </row>
    <row r="3472" spans="2:5" x14ac:dyDescent="0.35">
      <c r="B3472" s="1678"/>
      <c r="C3472" s="1218">
        <v>0.375</v>
      </c>
      <c r="D3472" s="1204" t="s">
        <v>261</v>
      </c>
      <c r="E3472" s="1204" t="s">
        <v>615</v>
      </c>
    </row>
    <row r="3473" spans="2:5" x14ac:dyDescent="0.35">
      <c r="B3473" s="1678"/>
      <c r="C3473" s="1218">
        <v>0.5</v>
      </c>
      <c r="D3473" s="1210" t="s">
        <v>261</v>
      </c>
      <c r="E3473" s="1204" t="s">
        <v>758</v>
      </c>
    </row>
    <row r="3474" spans="2:5" x14ac:dyDescent="0.35">
      <c r="B3474" s="1678"/>
      <c r="C3474" s="1218">
        <v>0.625</v>
      </c>
      <c r="D3474" s="1204" t="s">
        <v>257</v>
      </c>
      <c r="E3474" s="1204" t="s">
        <v>729</v>
      </c>
    </row>
    <row r="3475" spans="2:5" x14ac:dyDescent="0.35">
      <c r="B3475" s="1678"/>
      <c r="C3475" s="1206">
        <v>0.75</v>
      </c>
      <c r="D3475" s="1210" t="s">
        <v>258</v>
      </c>
      <c r="E3475" s="1204" t="s">
        <v>673</v>
      </c>
    </row>
    <row r="3476" spans="2:5" x14ac:dyDescent="0.35">
      <c r="B3476" s="1677">
        <v>42772</v>
      </c>
      <c r="C3476" s="1231">
        <v>0.25</v>
      </c>
      <c r="D3476" s="1204" t="s">
        <v>261</v>
      </c>
      <c r="E3476" s="1221" t="s">
        <v>615</v>
      </c>
    </row>
    <row r="3477" spans="2:5" x14ac:dyDescent="0.35">
      <c r="B3477" s="1678"/>
      <c r="C3477" s="1218">
        <v>0.375</v>
      </c>
      <c r="D3477" s="1204" t="s">
        <v>261</v>
      </c>
      <c r="E3477" s="1204" t="s">
        <v>729</v>
      </c>
    </row>
    <row r="3478" spans="2:5" x14ac:dyDescent="0.35">
      <c r="B3478" s="1678"/>
      <c r="C3478" s="1218">
        <v>0.5</v>
      </c>
      <c r="D3478" s="1210" t="s">
        <v>261</v>
      </c>
      <c r="E3478" s="1204" t="s">
        <v>758</v>
      </c>
    </row>
    <row r="3479" spans="2:5" x14ac:dyDescent="0.35">
      <c r="B3479" s="1678"/>
      <c r="C3479" s="1218">
        <v>0.625</v>
      </c>
      <c r="D3479" s="1204" t="s">
        <v>262</v>
      </c>
      <c r="E3479" s="1204" t="s">
        <v>729</v>
      </c>
    </row>
    <row r="3480" spans="2:5" x14ac:dyDescent="0.35">
      <c r="B3480" s="1678"/>
      <c r="C3480" s="1206">
        <v>0.75</v>
      </c>
      <c r="D3480" s="1210" t="s">
        <v>261</v>
      </c>
      <c r="E3480" s="7" t="s">
        <v>729</v>
      </c>
    </row>
    <row r="3481" spans="2:5" x14ac:dyDescent="0.35">
      <c r="B3481" s="1677">
        <v>42800</v>
      </c>
      <c r="C3481" s="1231">
        <v>0.25</v>
      </c>
      <c r="D3481" s="1204" t="s">
        <v>261</v>
      </c>
      <c r="E3481" s="1221" t="s">
        <v>615</v>
      </c>
    </row>
    <row r="3482" spans="2:5" x14ac:dyDescent="0.35">
      <c r="B3482" s="1678"/>
      <c r="C3482" s="1218">
        <v>0.375</v>
      </c>
      <c r="D3482" s="1204" t="s">
        <v>261</v>
      </c>
      <c r="E3482" s="1204" t="s">
        <v>615</v>
      </c>
    </row>
    <row r="3483" spans="2:5" x14ac:dyDescent="0.35">
      <c r="B3483" s="1678"/>
      <c r="C3483" s="1218">
        <v>0.5</v>
      </c>
      <c r="D3483" s="1210" t="s">
        <v>262</v>
      </c>
      <c r="E3483" s="1204" t="s">
        <v>673</v>
      </c>
    </row>
    <row r="3484" spans="2:5" x14ac:dyDescent="0.35">
      <c r="B3484" s="1678"/>
      <c r="C3484" s="1218">
        <v>0.625</v>
      </c>
      <c r="D3484" s="1204" t="s">
        <v>258</v>
      </c>
      <c r="E3484" s="1204" t="s">
        <v>673</v>
      </c>
    </row>
    <row r="3485" spans="2:5" x14ac:dyDescent="0.35">
      <c r="B3485" s="1678"/>
      <c r="C3485" s="1206">
        <v>0.75</v>
      </c>
      <c r="D3485" s="1210" t="s">
        <v>564</v>
      </c>
      <c r="E3485" s="7" t="s">
        <v>758</v>
      </c>
    </row>
    <row r="3486" spans="2:5" x14ac:dyDescent="0.35">
      <c r="B3486" s="1681">
        <v>42831</v>
      </c>
      <c r="C3486" s="1213">
        <v>0.25</v>
      </c>
      <c r="D3486" s="1204" t="s">
        <v>261</v>
      </c>
      <c r="E3486" s="1221" t="s">
        <v>760</v>
      </c>
    </row>
    <row r="3487" spans="2:5" x14ac:dyDescent="0.35">
      <c r="B3487" s="1680"/>
      <c r="C3487" s="1203">
        <v>0.375</v>
      </c>
      <c r="D3487" s="1204" t="s">
        <v>261</v>
      </c>
      <c r="E3487" s="1204" t="s">
        <v>760</v>
      </c>
    </row>
    <row r="3488" spans="2:5" x14ac:dyDescent="0.35">
      <c r="B3488" s="1680"/>
      <c r="C3488" s="1203">
        <v>0.5</v>
      </c>
      <c r="D3488" s="1210" t="s">
        <v>261</v>
      </c>
      <c r="E3488" s="1204" t="s">
        <v>729</v>
      </c>
    </row>
    <row r="3489" spans="2:5" x14ac:dyDescent="0.35">
      <c r="B3489" s="1680"/>
      <c r="C3489" s="1203">
        <v>0.625</v>
      </c>
      <c r="D3489" s="1204" t="s">
        <v>564</v>
      </c>
      <c r="E3489" s="1204" t="s">
        <v>729</v>
      </c>
    </row>
    <row r="3490" spans="2:5" x14ac:dyDescent="0.35">
      <c r="B3490" s="1678"/>
      <c r="C3490" s="1219">
        <v>0.75</v>
      </c>
      <c r="D3490" s="1210" t="s">
        <v>261</v>
      </c>
      <c r="E3490" s="7" t="s">
        <v>615</v>
      </c>
    </row>
    <row r="3491" spans="2:5" x14ac:dyDescent="0.35">
      <c r="B3491" s="1672" t="s">
        <v>792</v>
      </c>
      <c r="C3491" s="1672"/>
      <c r="D3491" s="1672"/>
      <c r="E3491" s="1672"/>
    </row>
    <row r="3492" spans="2:5" x14ac:dyDescent="0.35">
      <c r="B3492" s="1683" t="s">
        <v>862</v>
      </c>
      <c r="C3492" s="1683"/>
      <c r="D3492" s="1683"/>
      <c r="E3492" s="1232"/>
    </row>
    <row r="3493" spans="2:5" x14ac:dyDescent="0.35">
      <c r="B3493" s="1683" t="s">
        <v>842</v>
      </c>
      <c r="C3493" s="1683"/>
      <c r="D3493" s="1683"/>
      <c r="E3493" s="1235"/>
    </row>
    <row r="3494" spans="2:5" x14ac:dyDescent="0.35">
      <c r="B3494" s="1232"/>
      <c r="C3494" s="1232"/>
      <c r="D3494" s="1232"/>
      <c r="E3494" s="1232"/>
    </row>
    <row r="3498" spans="2:5" ht="17" x14ac:dyDescent="0.5">
      <c r="B3498" s="1200" t="s">
        <v>546</v>
      </c>
      <c r="C3498" s="1200"/>
      <c r="D3498" s="1200"/>
      <c r="E3498" s="1200"/>
    </row>
    <row r="3499" spans="2:5" ht="15" thickBot="1" x14ac:dyDescent="0.4"/>
    <row r="3500" spans="2:5" ht="15" thickTop="1" x14ac:dyDescent="0.35">
      <c r="B3500" s="1666" t="s">
        <v>1</v>
      </c>
      <c r="C3500" s="1668" t="s">
        <v>547</v>
      </c>
      <c r="D3500" s="1668" t="s">
        <v>548</v>
      </c>
      <c r="E3500" s="1670" t="s">
        <v>549</v>
      </c>
    </row>
    <row r="3501" spans="2:5" ht="15" thickBot="1" x14ac:dyDescent="0.4">
      <c r="B3501" s="1667"/>
      <c r="C3501" s="1669"/>
      <c r="D3501" s="1669"/>
      <c r="E3501" s="1671"/>
    </row>
    <row r="3502" spans="2:5" ht="15" thickTop="1" x14ac:dyDescent="0.35">
      <c r="B3502" s="1662">
        <v>42861</v>
      </c>
      <c r="C3502" s="1217">
        <v>0.25</v>
      </c>
      <c r="D3502" s="1202" t="s">
        <v>261</v>
      </c>
      <c r="E3502" s="1233" t="s">
        <v>615</v>
      </c>
    </row>
    <row r="3503" spans="2:5" x14ac:dyDescent="0.35">
      <c r="B3503" s="1663"/>
      <c r="C3503" s="1218">
        <v>0.375</v>
      </c>
      <c r="D3503" s="1204" t="s">
        <v>261</v>
      </c>
      <c r="E3503" s="1234" t="s">
        <v>615</v>
      </c>
    </row>
    <row r="3504" spans="2:5" x14ac:dyDescent="0.35">
      <c r="B3504" s="1663"/>
      <c r="C3504" s="1218">
        <v>0.5</v>
      </c>
      <c r="D3504" s="1204" t="s">
        <v>564</v>
      </c>
      <c r="E3504" s="1234" t="s">
        <v>698</v>
      </c>
    </row>
    <row r="3505" spans="2:5" x14ac:dyDescent="0.35">
      <c r="B3505" s="1663"/>
      <c r="C3505" s="1218">
        <v>0.625</v>
      </c>
      <c r="D3505" s="1204" t="s">
        <v>261</v>
      </c>
      <c r="E3505" s="1204" t="s">
        <v>615</v>
      </c>
    </row>
    <row r="3506" spans="2:5" x14ac:dyDescent="0.35">
      <c r="B3506" s="1664"/>
      <c r="C3506" s="1206">
        <v>0.75</v>
      </c>
      <c r="D3506" s="1210" t="s">
        <v>258</v>
      </c>
      <c r="E3506" s="7" t="s">
        <v>562</v>
      </c>
    </row>
    <row r="3507" spans="2:5" x14ac:dyDescent="0.35">
      <c r="B3507" s="1677">
        <v>42892</v>
      </c>
      <c r="C3507" s="1213">
        <v>0.25</v>
      </c>
      <c r="D3507" s="1204" t="s">
        <v>557</v>
      </c>
      <c r="E3507" s="1221" t="s">
        <v>729</v>
      </c>
    </row>
    <row r="3508" spans="2:5" x14ac:dyDescent="0.35">
      <c r="B3508" s="1678"/>
      <c r="C3508" s="1218">
        <v>0.375</v>
      </c>
      <c r="D3508" s="1204" t="s">
        <v>261</v>
      </c>
      <c r="E3508" s="1204" t="s">
        <v>615</v>
      </c>
    </row>
    <row r="3509" spans="2:5" x14ac:dyDescent="0.35">
      <c r="B3509" s="1678"/>
      <c r="C3509" s="1218">
        <v>0.5</v>
      </c>
      <c r="D3509" s="1210" t="s">
        <v>260</v>
      </c>
      <c r="E3509" s="1204" t="s">
        <v>698</v>
      </c>
    </row>
    <row r="3510" spans="2:5" x14ac:dyDescent="0.35">
      <c r="B3510" s="1678"/>
      <c r="C3510" s="1218">
        <v>0.625</v>
      </c>
      <c r="D3510" s="1204" t="s">
        <v>261</v>
      </c>
      <c r="E3510" s="1204" t="s">
        <v>729</v>
      </c>
    </row>
    <row r="3511" spans="2:5" x14ac:dyDescent="0.35">
      <c r="B3511" s="1678"/>
      <c r="C3511" s="1206">
        <v>0.75</v>
      </c>
      <c r="D3511" s="1210" t="s">
        <v>260</v>
      </c>
      <c r="E3511" s="7" t="s">
        <v>729</v>
      </c>
    </row>
    <row r="3512" spans="2:5" x14ac:dyDescent="0.35">
      <c r="B3512" s="1677">
        <v>42922</v>
      </c>
      <c r="C3512" s="1213">
        <v>0.25</v>
      </c>
      <c r="D3512" s="1204" t="s">
        <v>261</v>
      </c>
      <c r="E3512" s="76" t="s">
        <v>615</v>
      </c>
    </row>
    <row r="3513" spans="2:5" x14ac:dyDescent="0.35">
      <c r="B3513" s="1678"/>
      <c r="C3513" s="1218">
        <v>0.375</v>
      </c>
      <c r="D3513" s="1210" t="s">
        <v>261</v>
      </c>
      <c r="E3513" s="1228" t="s">
        <v>615</v>
      </c>
    </row>
    <row r="3514" spans="2:5" x14ac:dyDescent="0.35">
      <c r="B3514" s="1678"/>
      <c r="C3514" s="1218">
        <v>0.5</v>
      </c>
      <c r="D3514" s="1204" t="s">
        <v>261</v>
      </c>
      <c r="E3514" s="1221" t="s">
        <v>615</v>
      </c>
    </row>
    <row r="3515" spans="2:5" x14ac:dyDescent="0.35">
      <c r="B3515" s="1678"/>
      <c r="C3515" s="1218">
        <v>0.625</v>
      </c>
      <c r="D3515" s="1210" t="s">
        <v>261</v>
      </c>
      <c r="E3515" s="1204" t="s">
        <v>615</v>
      </c>
    </row>
    <row r="3516" spans="2:5" x14ac:dyDescent="0.35">
      <c r="B3516" s="1678"/>
      <c r="C3516" s="1206">
        <v>0.75</v>
      </c>
      <c r="D3516" s="1210" t="s">
        <v>261</v>
      </c>
      <c r="E3516" s="7" t="s">
        <v>758</v>
      </c>
    </row>
    <row r="3517" spans="2:5" x14ac:dyDescent="0.35">
      <c r="B3517" s="1677">
        <v>42953</v>
      </c>
      <c r="C3517" s="1213">
        <v>0.25</v>
      </c>
      <c r="D3517" s="1204" t="s">
        <v>257</v>
      </c>
      <c r="E3517" s="1204" t="s">
        <v>563</v>
      </c>
    </row>
    <row r="3518" spans="2:5" x14ac:dyDescent="0.35">
      <c r="B3518" s="1678"/>
      <c r="C3518" s="1218">
        <v>0.375</v>
      </c>
      <c r="D3518" s="1204" t="s">
        <v>261</v>
      </c>
      <c r="E3518" s="1204" t="s">
        <v>758</v>
      </c>
    </row>
    <row r="3519" spans="2:5" x14ac:dyDescent="0.35">
      <c r="B3519" s="1678"/>
      <c r="C3519" s="1218">
        <v>0.5</v>
      </c>
      <c r="D3519" s="1210" t="s">
        <v>261</v>
      </c>
      <c r="E3519" s="1204" t="s">
        <v>758</v>
      </c>
    </row>
    <row r="3520" spans="2:5" x14ac:dyDescent="0.35">
      <c r="B3520" s="1678"/>
      <c r="C3520" s="1218">
        <v>0.625</v>
      </c>
      <c r="D3520" s="1204" t="s">
        <v>261</v>
      </c>
      <c r="E3520" s="1204" t="s">
        <v>758</v>
      </c>
    </row>
    <row r="3521" spans="2:5" x14ac:dyDescent="0.35">
      <c r="B3521" s="1678"/>
      <c r="C3521" s="1206">
        <v>0.75</v>
      </c>
      <c r="D3521" s="1210" t="s">
        <v>261</v>
      </c>
      <c r="E3521" s="1204" t="s">
        <v>615</v>
      </c>
    </row>
    <row r="3522" spans="2:5" x14ac:dyDescent="0.35">
      <c r="B3522" s="1677">
        <v>42984</v>
      </c>
      <c r="C3522" s="1231">
        <v>0.25</v>
      </c>
      <c r="D3522" s="1204" t="s">
        <v>258</v>
      </c>
      <c r="E3522" s="1221" t="s">
        <v>729</v>
      </c>
    </row>
    <row r="3523" spans="2:5" x14ac:dyDescent="0.35">
      <c r="B3523" s="1678"/>
      <c r="C3523" s="1218">
        <v>0.375</v>
      </c>
      <c r="D3523" s="1204" t="s">
        <v>261</v>
      </c>
      <c r="E3523" s="1204" t="s">
        <v>615</v>
      </c>
    </row>
    <row r="3524" spans="2:5" x14ac:dyDescent="0.35">
      <c r="B3524" s="1678"/>
      <c r="C3524" s="1218">
        <v>0.5</v>
      </c>
      <c r="D3524" s="1210" t="s">
        <v>557</v>
      </c>
      <c r="E3524" s="1204" t="s">
        <v>758</v>
      </c>
    </row>
    <row r="3525" spans="2:5" x14ac:dyDescent="0.35">
      <c r="B3525" s="1678"/>
      <c r="C3525" s="1218">
        <v>0.625</v>
      </c>
      <c r="D3525" s="1204" t="s">
        <v>261</v>
      </c>
      <c r="E3525" s="1204" t="s">
        <v>615</v>
      </c>
    </row>
    <row r="3526" spans="2:5" x14ac:dyDescent="0.35">
      <c r="B3526" s="1678"/>
      <c r="C3526" s="1206">
        <v>0.75</v>
      </c>
      <c r="D3526" s="1210" t="s">
        <v>261</v>
      </c>
      <c r="E3526" s="7" t="s">
        <v>615</v>
      </c>
    </row>
    <row r="3527" spans="2:5" x14ac:dyDescent="0.35">
      <c r="B3527" s="1677">
        <v>43014</v>
      </c>
      <c r="C3527" s="1231">
        <v>0.25</v>
      </c>
      <c r="D3527" s="1204" t="s">
        <v>261</v>
      </c>
      <c r="E3527" s="1221" t="s">
        <v>760</v>
      </c>
    </row>
    <row r="3528" spans="2:5" x14ac:dyDescent="0.35">
      <c r="B3528" s="1678"/>
      <c r="C3528" s="1218">
        <v>0.375</v>
      </c>
      <c r="D3528" s="1204" t="s">
        <v>261</v>
      </c>
      <c r="E3528" s="1204" t="s">
        <v>758</v>
      </c>
    </row>
    <row r="3529" spans="2:5" x14ac:dyDescent="0.35">
      <c r="B3529" s="1678"/>
      <c r="C3529" s="1218">
        <v>0.5</v>
      </c>
      <c r="D3529" s="1204" t="s">
        <v>261</v>
      </c>
      <c r="E3529" s="1204" t="s">
        <v>758</v>
      </c>
    </row>
    <row r="3530" spans="2:5" x14ac:dyDescent="0.35">
      <c r="B3530" s="1678"/>
      <c r="C3530" s="1218">
        <v>0.625</v>
      </c>
      <c r="D3530" s="1210" t="s">
        <v>261</v>
      </c>
      <c r="E3530" s="1204" t="s">
        <v>758</v>
      </c>
    </row>
    <row r="3531" spans="2:5" x14ac:dyDescent="0.35">
      <c r="B3531" s="1678"/>
      <c r="C3531" s="1206">
        <v>0.75</v>
      </c>
      <c r="D3531" s="1204" t="s">
        <v>261</v>
      </c>
      <c r="E3531" s="7" t="s">
        <v>615</v>
      </c>
    </row>
    <row r="3532" spans="2:5" x14ac:dyDescent="0.35">
      <c r="B3532" s="1681">
        <v>43045</v>
      </c>
      <c r="C3532" s="1213">
        <v>0.25</v>
      </c>
      <c r="D3532" s="1204" t="s">
        <v>557</v>
      </c>
      <c r="E3532" s="1221" t="s">
        <v>615</v>
      </c>
    </row>
    <row r="3533" spans="2:5" x14ac:dyDescent="0.35">
      <c r="B3533" s="1680"/>
      <c r="C3533" s="1203">
        <v>0.375</v>
      </c>
      <c r="D3533" s="1204" t="s">
        <v>261</v>
      </c>
      <c r="E3533" s="1204" t="s">
        <v>615</v>
      </c>
    </row>
    <row r="3534" spans="2:5" x14ac:dyDescent="0.35">
      <c r="B3534" s="1680"/>
      <c r="C3534" s="1203">
        <v>0.5</v>
      </c>
      <c r="D3534" s="1210" t="s">
        <v>261</v>
      </c>
      <c r="E3534" s="1204" t="s">
        <v>729</v>
      </c>
    </row>
    <row r="3535" spans="2:5" x14ac:dyDescent="0.35">
      <c r="B3535" s="1680"/>
      <c r="C3535" s="1203">
        <v>0.625</v>
      </c>
      <c r="D3535" s="1204" t="s">
        <v>261</v>
      </c>
      <c r="E3535" s="1204" t="s">
        <v>615</v>
      </c>
    </row>
    <row r="3536" spans="2:5" x14ac:dyDescent="0.35">
      <c r="B3536" s="1678"/>
      <c r="C3536" s="1219">
        <v>0.75</v>
      </c>
      <c r="D3536" s="1210" t="s">
        <v>261</v>
      </c>
      <c r="E3536" s="7" t="s">
        <v>758</v>
      </c>
    </row>
    <row r="3537" spans="2:5" x14ac:dyDescent="0.35">
      <c r="B3537" s="1672" t="s">
        <v>792</v>
      </c>
      <c r="C3537" s="1672"/>
      <c r="D3537" s="1672"/>
      <c r="E3537" s="1672"/>
    </row>
    <row r="3538" spans="2:5" x14ac:dyDescent="0.35">
      <c r="B3538" s="1683" t="s">
        <v>862</v>
      </c>
      <c r="C3538" s="1683"/>
      <c r="D3538" s="1683"/>
      <c r="E3538" s="1232"/>
    </row>
    <row r="3539" spans="2:5" x14ac:dyDescent="0.35">
      <c r="B3539" s="1683" t="s">
        <v>842</v>
      </c>
      <c r="C3539" s="1683"/>
      <c r="D3539" s="1683"/>
      <c r="E3539" s="1235"/>
    </row>
    <row r="3540" spans="2:5" x14ac:dyDescent="0.35">
      <c r="B3540" s="1232"/>
      <c r="C3540" s="1232"/>
      <c r="D3540" s="1232"/>
      <c r="E3540" s="1232"/>
    </row>
    <row r="3544" spans="2:5" ht="17" x14ac:dyDescent="0.5">
      <c r="B3544" s="1200" t="s">
        <v>546</v>
      </c>
      <c r="C3544" s="1200"/>
      <c r="D3544" s="1200"/>
      <c r="E3544" s="1200"/>
    </row>
    <row r="3545" spans="2:5" ht="15" thickBot="1" x14ac:dyDescent="0.4"/>
    <row r="3546" spans="2:5" ht="15" thickTop="1" x14ac:dyDescent="0.35">
      <c r="B3546" s="1666" t="s">
        <v>1</v>
      </c>
      <c r="C3546" s="1668" t="s">
        <v>547</v>
      </c>
      <c r="D3546" s="1668" t="s">
        <v>548</v>
      </c>
      <c r="E3546" s="1670" t="s">
        <v>549</v>
      </c>
    </row>
    <row r="3547" spans="2:5" ht="15" thickBot="1" x14ac:dyDescent="0.4">
      <c r="B3547" s="1667"/>
      <c r="C3547" s="1669"/>
      <c r="D3547" s="1669"/>
      <c r="E3547" s="1671"/>
    </row>
    <row r="3548" spans="2:5" ht="15" thickTop="1" x14ac:dyDescent="0.35">
      <c r="B3548" s="1662">
        <v>43075</v>
      </c>
      <c r="C3548" s="1217">
        <v>0.25</v>
      </c>
      <c r="D3548" s="1202" t="s">
        <v>261</v>
      </c>
      <c r="E3548" s="1233" t="s">
        <v>615</v>
      </c>
    </row>
    <row r="3549" spans="2:5" x14ac:dyDescent="0.35">
      <c r="B3549" s="1663"/>
      <c r="C3549" s="1218">
        <v>0.375</v>
      </c>
      <c r="D3549" s="1204" t="s">
        <v>261</v>
      </c>
      <c r="E3549" s="1234" t="s">
        <v>615</v>
      </c>
    </row>
    <row r="3550" spans="2:5" x14ac:dyDescent="0.35">
      <c r="B3550" s="1663"/>
      <c r="C3550" s="1218">
        <v>0.5</v>
      </c>
      <c r="D3550" s="1204" t="s">
        <v>261</v>
      </c>
      <c r="E3550" s="1234" t="s">
        <v>615</v>
      </c>
    </row>
    <row r="3551" spans="2:5" x14ac:dyDescent="0.35">
      <c r="B3551" s="1663"/>
      <c r="C3551" s="1218">
        <v>0.625</v>
      </c>
      <c r="D3551" s="1204" t="s">
        <v>261</v>
      </c>
      <c r="E3551" s="1204" t="s">
        <v>698</v>
      </c>
    </row>
    <row r="3552" spans="2:5" ht="15" thickBot="1" x14ac:dyDescent="0.4">
      <c r="B3552" s="1664"/>
      <c r="C3552" s="1206">
        <v>0.75</v>
      </c>
      <c r="D3552" s="1210" t="s">
        <v>261</v>
      </c>
      <c r="E3552" s="7" t="s">
        <v>698</v>
      </c>
    </row>
    <row r="3553" spans="2:5" ht="15" thickTop="1" x14ac:dyDescent="0.35">
      <c r="B3553" s="1677" t="s">
        <v>863</v>
      </c>
      <c r="C3553" s="1213">
        <v>0.25</v>
      </c>
      <c r="D3553" s="1204" t="s">
        <v>261</v>
      </c>
      <c r="E3553" s="1233" t="s">
        <v>615</v>
      </c>
    </row>
    <row r="3554" spans="2:5" x14ac:dyDescent="0.35">
      <c r="B3554" s="1678"/>
      <c r="C3554" s="1218">
        <v>0.375</v>
      </c>
      <c r="D3554" s="1204" t="s">
        <v>261</v>
      </c>
      <c r="E3554" s="1234" t="s">
        <v>615</v>
      </c>
    </row>
    <row r="3555" spans="2:5" x14ac:dyDescent="0.35">
      <c r="B3555" s="1678"/>
      <c r="C3555" s="1218">
        <v>0.5</v>
      </c>
      <c r="D3555" s="1210" t="s">
        <v>262</v>
      </c>
      <c r="E3555" s="1204" t="s">
        <v>729</v>
      </c>
    </row>
    <row r="3556" spans="2:5" x14ac:dyDescent="0.35">
      <c r="B3556" s="1678"/>
      <c r="C3556" s="1218">
        <v>0.625</v>
      </c>
      <c r="D3556" s="1204" t="s">
        <v>261</v>
      </c>
      <c r="E3556" s="1204" t="s">
        <v>615</v>
      </c>
    </row>
    <row r="3557" spans="2:5" x14ac:dyDescent="0.35">
      <c r="B3557" s="1678"/>
      <c r="C3557" s="1206">
        <v>0.75</v>
      </c>
      <c r="D3557" s="1210" t="s">
        <v>261</v>
      </c>
      <c r="E3557" s="7" t="s">
        <v>760</v>
      </c>
    </row>
    <row r="3558" spans="2:5" x14ac:dyDescent="0.35">
      <c r="B3558" s="1677" t="s">
        <v>864</v>
      </c>
      <c r="C3558" s="1213">
        <v>0.25</v>
      </c>
      <c r="D3558" s="1204" t="s">
        <v>261</v>
      </c>
      <c r="E3558" s="76" t="s">
        <v>673</v>
      </c>
    </row>
    <row r="3559" spans="2:5" x14ac:dyDescent="0.35">
      <c r="B3559" s="1678"/>
      <c r="C3559" s="1218">
        <v>0.375</v>
      </c>
      <c r="D3559" s="1210" t="s">
        <v>261</v>
      </c>
      <c r="E3559" s="1228" t="s">
        <v>698</v>
      </c>
    </row>
    <row r="3560" spans="2:5" x14ac:dyDescent="0.35">
      <c r="B3560" s="1678"/>
      <c r="C3560" s="1218">
        <v>0.5</v>
      </c>
      <c r="D3560" s="1204" t="s">
        <v>261</v>
      </c>
      <c r="E3560" s="1221" t="s">
        <v>615</v>
      </c>
    </row>
    <row r="3561" spans="2:5" x14ac:dyDescent="0.35">
      <c r="B3561" s="1678"/>
      <c r="C3561" s="1218">
        <v>0.625</v>
      </c>
      <c r="D3561" s="1210" t="s">
        <v>261</v>
      </c>
      <c r="E3561" s="1204" t="s">
        <v>615</v>
      </c>
    </row>
    <row r="3562" spans="2:5" x14ac:dyDescent="0.35">
      <c r="B3562" s="1678"/>
      <c r="C3562" s="1206">
        <v>0.75</v>
      </c>
      <c r="D3562" s="1210" t="s">
        <v>261</v>
      </c>
      <c r="E3562" s="7" t="s">
        <v>615</v>
      </c>
    </row>
    <row r="3563" spans="2:5" x14ac:dyDescent="0.35">
      <c r="B3563" s="1677" t="s">
        <v>865</v>
      </c>
      <c r="C3563" s="1213">
        <v>0.25</v>
      </c>
      <c r="D3563" s="1204" t="s">
        <v>257</v>
      </c>
      <c r="E3563" s="1204" t="s">
        <v>615</v>
      </c>
    </row>
    <row r="3564" spans="2:5" x14ac:dyDescent="0.35">
      <c r="B3564" s="1678"/>
      <c r="C3564" s="1218">
        <v>0.375</v>
      </c>
      <c r="D3564" s="1204" t="s">
        <v>261</v>
      </c>
      <c r="E3564" s="1204" t="s">
        <v>615</v>
      </c>
    </row>
    <row r="3565" spans="2:5" x14ac:dyDescent="0.35">
      <c r="B3565" s="1678"/>
      <c r="C3565" s="1218">
        <v>0.5</v>
      </c>
      <c r="D3565" s="1210" t="s">
        <v>262</v>
      </c>
      <c r="E3565" s="1204" t="s">
        <v>673</v>
      </c>
    </row>
    <row r="3566" spans="2:5" x14ac:dyDescent="0.35">
      <c r="B3566" s="1678"/>
      <c r="C3566" s="1218">
        <v>0.625</v>
      </c>
      <c r="D3566" s="1204" t="s">
        <v>261</v>
      </c>
      <c r="E3566" s="1204" t="s">
        <v>615</v>
      </c>
    </row>
    <row r="3567" spans="2:5" x14ac:dyDescent="0.35">
      <c r="B3567" s="1678"/>
      <c r="C3567" s="1206">
        <v>0.75</v>
      </c>
      <c r="D3567" s="1210" t="s">
        <v>261</v>
      </c>
      <c r="E3567" s="1204" t="s">
        <v>615</v>
      </c>
    </row>
    <row r="3568" spans="2:5" x14ac:dyDescent="0.35">
      <c r="B3568" s="1677" t="s">
        <v>866</v>
      </c>
      <c r="C3568" s="1231">
        <v>0.25</v>
      </c>
      <c r="D3568" s="1204" t="s">
        <v>261</v>
      </c>
      <c r="E3568" s="1221" t="s">
        <v>615</v>
      </c>
    </row>
    <row r="3569" spans="2:5" x14ac:dyDescent="0.35">
      <c r="B3569" s="1678"/>
      <c r="C3569" s="1218">
        <v>0.375</v>
      </c>
      <c r="D3569" s="1204" t="s">
        <v>261</v>
      </c>
      <c r="E3569" s="1204" t="s">
        <v>615</v>
      </c>
    </row>
    <row r="3570" spans="2:5" x14ac:dyDescent="0.35">
      <c r="B3570" s="1678"/>
      <c r="C3570" s="1218">
        <v>0.5</v>
      </c>
      <c r="D3570" s="1210" t="s">
        <v>261</v>
      </c>
      <c r="E3570" s="1204" t="s">
        <v>615</v>
      </c>
    </row>
    <row r="3571" spans="2:5" x14ac:dyDescent="0.35">
      <c r="B3571" s="1678"/>
      <c r="C3571" s="1218">
        <v>0.625</v>
      </c>
      <c r="D3571" s="1204" t="s">
        <v>261</v>
      </c>
      <c r="E3571" s="1204" t="s">
        <v>615</v>
      </c>
    </row>
    <row r="3572" spans="2:5" x14ac:dyDescent="0.35">
      <c r="B3572" s="1678"/>
      <c r="C3572" s="1206">
        <v>0.75</v>
      </c>
      <c r="D3572" s="1210" t="s">
        <v>564</v>
      </c>
      <c r="E3572" s="7" t="s">
        <v>698</v>
      </c>
    </row>
    <row r="3573" spans="2:5" x14ac:dyDescent="0.35">
      <c r="B3573" s="1677" t="s">
        <v>867</v>
      </c>
      <c r="C3573" s="1231">
        <v>0.25</v>
      </c>
      <c r="D3573" s="1204" t="s">
        <v>261</v>
      </c>
      <c r="E3573" s="1221" t="s">
        <v>729</v>
      </c>
    </row>
    <row r="3574" spans="2:5" x14ac:dyDescent="0.35">
      <c r="B3574" s="1678"/>
      <c r="C3574" s="1218">
        <v>0.375</v>
      </c>
      <c r="D3574" s="1204" t="s">
        <v>261</v>
      </c>
      <c r="E3574" s="1204" t="s">
        <v>615</v>
      </c>
    </row>
    <row r="3575" spans="2:5" x14ac:dyDescent="0.35">
      <c r="B3575" s="1678"/>
      <c r="C3575" s="1218">
        <v>0.5</v>
      </c>
      <c r="D3575" s="1204" t="s">
        <v>258</v>
      </c>
      <c r="E3575" s="1204" t="s">
        <v>673</v>
      </c>
    </row>
    <row r="3576" spans="2:5" x14ac:dyDescent="0.35">
      <c r="B3576" s="1678"/>
      <c r="C3576" s="1218">
        <v>0.625</v>
      </c>
      <c r="D3576" s="1210" t="s">
        <v>261</v>
      </c>
      <c r="E3576" s="1204" t="s">
        <v>729</v>
      </c>
    </row>
    <row r="3577" spans="2:5" x14ac:dyDescent="0.35">
      <c r="B3577" s="1678"/>
      <c r="C3577" s="1206">
        <v>0.75</v>
      </c>
      <c r="D3577" s="8" t="s">
        <v>262</v>
      </c>
      <c r="E3577" s="7" t="s">
        <v>698</v>
      </c>
    </row>
    <row r="3578" spans="2:5" x14ac:dyDescent="0.35">
      <c r="B3578" s="1681" t="s">
        <v>868</v>
      </c>
      <c r="C3578" s="1213">
        <v>0.25</v>
      </c>
      <c r="D3578" s="1205" t="s">
        <v>261</v>
      </c>
      <c r="E3578" s="1221" t="s">
        <v>615</v>
      </c>
    </row>
    <row r="3579" spans="2:5" x14ac:dyDescent="0.35">
      <c r="B3579" s="1680"/>
      <c r="C3579" s="1203">
        <v>0.375</v>
      </c>
      <c r="D3579" s="1204" t="s">
        <v>261</v>
      </c>
      <c r="E3579" s="1204" t="s">
        <v>760</v>
      </c>
    </row>
    <row r="3580" spans="2:5" x14ac:dyDescent="0.35">
      <c r="B3580" s="1680"/>
      <c r="C3580" s="1203">
        <v>0.5</v>
      </c>
      <c r="D3580" s="1210" t="s">
        <v>261</v>
      </c>
      <c r="E3580" s="1204" t="s">
        <v>698</v>
      </c>
    </row>
    <row r="3581" spans="2:5" x14ac:dyDescent="0.35">
      <c r="B3581" s="1680"/>
      <c r="C3581" s="1203">
        <v>0.625</v>
      </c>
      <c r="D3581" s="1204" t="s">
        <v>261</v>
      </c>
      <c r="E3581" s="1204" t="s">
        <v>729</v>
      </c>
    </row>
    <row r="3582" spans="2:5" x14ac:dyDescent="0.35">
      <c r="B3582" s="1678"/>
      <c r="C3582" s="1219">
        <v>0.75</v>
      </c>
      <c r="D3582" s="1210" t="s">
        <v>261</v>
      </c>
      <c r="E3582" s="7" t="s">
        <v>758</v>
      </c>
    </row>
    <row r="3583" spans="2:5" x14ac:dyDescent="0.35">
      <c r="B3583" s="1672" t="s">
        <v>792</v>
      </c>
      <c r="C3583" s="1672"/>
      <c r="D3583" s="1672"/>
      <c r="E3583" s="1672"/>
    </row>
    <row r="3584" spans="2:5" x14ac:dyDescent="0.35">
      <c r="B3584" s="1683" t="s">
        <v>862</v>
      </c>
      <c r="C3584" s="1683"/>
      <c r="D3584" s="1683"/>
      <c r="E3584" s="1232"/>
    </row>
    <row r="3585" spans="2:5" x14ac:dyDescent="0.35">
      <c r="B3585" s="1683" t="s">
        <v>842</v>
      </c>
      <c r="C3585" s="1683"/>
      <c r="D3585" s="1683"/>
      <c r="E3585" s="1235"/>
    </row>
    <row r="3586" spans="2:5" x14ac:dyDescent="0.35">
      <c r="B3586" s="1232"/>
      <c r="C3586" s="1232"/>
      <c r="D3586" s="1232"/>
      <c r="E3586" s="1232"/>
    </row>
    <row r="3590" spans="2:5" ht="17" x14ac:dyDescent="0.5">
      <c r="B3590" s="1200" t="s">
        <v>546</v>
      </c>
      <c r="C3590" s="1200"/>
      <c r="D3590" s="1200"/>
      <c r="E3590" s="1200"/>
    </row>
    <row r="3591" spans="2:5" ht="15" thickBot="1" x14ac:dyDescent="0.4"/>
    <row r="3592" spans="2:5" ht="15" thickTop="1" x14ac:dyDescent="0.35">
      <c r="B3592" s="1666" t="s">
        <v>1</v>
      </c>
      <c r="C3592" s="1668" t="s">
        <v>547</v>
      </c>
      <c r="D3592" s="1668" t="s">
        <v>548</v>
      </c>
      <c r="E3592" s="1670" t="s">
        <v>549</v>
      </c>
    </row>
    <row r="3593" spans="2:5" ht="15" thickBot="1" x14ac:dyDescent="0.4">
      <c r="B3593" s="1667"/>
      <c r="C3593" s="1669"/>
      <c r="D3593" s="1669"/>
      <c r="E3593" s="1671"/>
    </row>
    <row r="3594" spans="2:5" ht="15" thickTop="1" x14ac:dyDescent="0.35">
      <c r="B3594" s="1662" t="s">
        <v>869</v>
      </c>
      <c r="C3594" s="1217">
        <v>0.25</v>
      </c>
      <c r="D3594" s="1202" t="s">
        <v>261</v>
      </c>
      <c r="E3594" s="1233" t="s">
        <v>729</v>
      </c>
    </row>
    <row r="3595" spans="2:5" x14ac:dyDescent="0.35">
      <c r="B3595" s="1663"/>
      <c r="C3595" s="1218">
        <v>0.375</v>
      </c>
      <c r="D3595" s="1204" t="s">
        <v>261</v>
      </c>
      <c r="E3595" s="1234" t="s">
        <v>758</v>
      </c>
    </row>
    <row r="3596" spans="2:5" x14ac:dyDescent="0.35">
      <c r="B3596" s="1663"/>
      <c r="C3596" s="1218">
        <v>0.5</v>
      </c>
      <c r="D3596" s="1204" t="s">
        <v>261</v>
      </c>
      <c r="E3596" s="1234" t="s">
        <v>673</v>
      </c>
    </row>
    <row r="3597" spans="2:5" x14ac:dyDescent="0.35">
      <c r="B3597" s="1663"/>
      <c r="C3597" s="1218">
        <v>0.625</v>
      </c>
      <c r="D3597" s="1204" t="s">
        <v>261</v>
      </c>
      <c r="E3597" s="1204" t="s">
        <v>554</v>
      </c>
    </row>
    <row r="3598" spans="2:5" ht="15" thickBot="1" x14ac:dyDescent="0.4">
      <c r="B3598" s="1664"/>
      <c r="C3598" s="1206">
        <v>0.75</v>
      </c>
      <c r="D3598" s="1210" t="s">
        <v>570</v>
      </c>
      <c r="E3598" s="7" t="s">
        <v>729</v>
      </c>
    </row>
    <row r="3599" spans="2:5" ht="15" thickTop="1" x14ac:dyDescent="0.35">
      <c r="B3599" s="1677" t="s">
        <v>870</v>
      </c>
      <c r="C3599" s="1213">
        <v>0.25</v>
      </c>
      <c r="D3599" s="1204" t="s">
        <v>261</v>
      </c>
      <c r="E3599" s="1233" t="s">
        <v>554</v>
      </c>
    </row>
    <row r="3600" spans="2:5" x14ac:dyDescent="0.35">
      <c r="B3600" s="1678"/>
      <c r="C3600" s="1218">
        <v>0.375</v>
      </c>
      <c r="D3600" s="1204" t="s">
        <v>261</v>
      </c>
      <c r="E3600" s="1234" t="s">
        <v>554</v>
      </c>
    </row>
    <row r="3601" spans="2:5" x14ac:dyDescent="0.35">
      <c r="B3601" s="1678"/>
      <c r="C3601" s="1218">
        <v>0.5</v>
      </c>
      <c r="D3601" s="1210" t="s">
        <v>261</v>
      </c>
      <c r="E3601" s="1204" t="s">
        <v>673</v>
      </c>
    </row>
    <row r="3602" spans="2:5" x14ac:dyDescent="0.35">
      <c r="B3602" s="1678"/>
      <c r="C3602" s="1218">
        <v>0.625</v>
      </c>
      <c r="D3602" s="1204" t="s">
        <v>257</v>
      </c>
      <c r="E3602" s="1204" t="s">
        <v>729</v>
      </c>
    </row>
    <row r="3603" spans="2:5" x14ac:dyDescent="0.35">
      <c r="B3603" s="1678"/>
      <c r="C3603" s="1206">
        <v>0.75</v>
      </c>
      <c r="D3603" s="1210" t="s">
        <v>570</v>
      </c>
      <c r="E3603" s="7" t="s">
        <v>758</v>
      </c>
    </row>
    <row r="3604" spans="2:5" x14ac:dyDescent="0.35">
      <c r="B3604" s="1677" t="s">
        <v>871</v>
      </c>
      <c r="C3604" s="1213">
        <v>0.25</v>
      </c>
      <c r="D3604" s="1204" t="s">
        <v>261</v>
      </c>
      <c r="E3604" s="76" t="s">
        <v>554</v>
      </c>
    </row>
    <row r="3605" spans="2:5" x14ac:dyDescent="0.35">
      <c r="B3605" s="1678"/>
      <c r="C3605" s="1218">
        <v>0.375</v>
      </c>
      <c r="D3605" s="1210" t="s">
        <v>564</v>
      </c>
      <c r="E3605" s="1228" t="s">
        <v>758</v>
      </c>
    </row>
    <row r="3606" spans="2:5" x14ac:dyDescent="0.35">
      <c r="B3606" s="1678"/>
      <c r="C3606" s="1218">
        <v>0.5</v>
      </c>
      <c r="D3606" s="1204" t="s">
        <v>261</v>
      </c>
      <c r="E3606" s="1221" t="s">
        <v>554</v>
      </c>
    </row>
    <row r="3607" spans="2:5" x14ac:dyDescent="0.35">
      <c r="B3607" s="1678"/>
      <c r="C3607" s="1218">
        <v>0.625</v>
      </c>
      <c r="D3607" s="1210" t="s">
        <v>570</v>
      </c>
      <c r="E3607" s="1204" t="s">
        <v>673</v>
      </c>
    </row>
    <row r="3608" spans="2:5" x14ac:dyDescent="0.35">
      <c r="B3608" s="1678"/>
      <c r="C3608" s="1206">
        <v>0.75</v>
      </c>
      <c r="D3608" s="1210" t="s">
        <v>564</v>
      </c>
      <c r="E3608" s="7" t="s">
        <v>758</v>
      </c>
    </row>
    <row r="3609" spans="2:5" x14ac:dyDescent="0.35">
      <c r="B3609" s="1677" t="s">
        <v>872</v>
      </c>
      <c r="C3609" s="1213">
        <v>0.25</v>
      </c>
      <c r="D3609" s="1204" t="s">
        <v>261</v>
      </c>
      <c r="E3609" s="1204" t="s">
        <v>554</v>
      </c>
    </row>
    <row r="3610" spans="2:5" x14ac:dyDescent="0.35">
      <c r="B3610" s="1678"/>
      <c r="C3610" s="1218">
        <v>0.375</v>
      </c>
      <c r="D3610" s="1204" t="s">
        <v>557</v>
      </c>
      <c r="E3610" s="1204" t="s">
        <v>729</v>
      </c>
    </row>
    <row r="3611" spans="2:5" x14ac:dyDescent="0.35">
      <c r="B3611" s="1678"/>
      <c r="C3611" s="1218">
        <v>0.5</v>
      </c>
      <c r="D3611" s="1210" t="s">
        <v>261</v>
      </c>
      <c r="E3611" s="1204" t="s">
        <v>758</v>
      </c>
    </row>
    <row r="3612" spans="2:5" x14ac:dyDescent="0.35">
      <c r="B3612" s="1678"/>
      <c r="C3612" s="1218">
        <v>0.625</v>
      </c>
      <c r="D3612" s="1204" t="s">
        <v>261</v>
      </c>
      <c r="E3612" s="1204" t="s">
        <v>758</v>
      </c>
    </row>
    <row r="3613" spans="2:5" x14ac:dyDescent="0.35">
      <c r="B3613" s="1678"/>
      <c r="C3613" s="1206">
        <v>0.75</v>
      </c>
      <c r="D3613" s="1210" t="s">
        <v>570</v>
      </c>
      <c r="E3613" s="1204" t="s">
        <v>729</v>
      </c>
    </row>
    <row r="3614" spans="2:5" x14ac:dyDescent="0.35">
      <c r="B3614" s="1677" t="s">
        <v>873</v>
      </c>
      <c r="C3614" s="1231">
        <v>0.25</v>
      </c>
      <c r="D3614" s="1204" t="s">
        <v>261</v>
      </c>
      <c r="E3614" s="1221" t="s">
        <v>758</v>
      </c>
    </row>
    <row r="3615" spans="2:5" x14ac:dyDescent="0.35">
      <c r="B3615" s="1678"/>
      <c r="C3615" s="1218">
        <v>0.375</v>
      </c>
      <c r="D3615" s="1204" t="s">
        <v>261</v>
      </c>
      <c r="E3615" s="1204" t="s">
        <v>554</v>
      </c>
    </row>
    <row r="3616" spans="2:5" x14ac:dyDescent="0.35">
      <c r="B3616" s="1678"/>
      <c r="C3616" s="1218">
        <v>0.5</v>
      </c>
      <c r="D3616" s="1210" t="s">
        <v>261</v>
      </c>
      <c r="E3616" s="1204" t="s">
        <v>554</v>
      </c>
    </row>
    <row r="3617" spans="2:5" x14ac:dyDescent="0.35">
      <c r="B3617" s="1678"/>
      <c r="C3617" s="1218">
        <v>0.625</v>
      </c>
      <c r="D3617" s="1204" t="s">
        <v>261</v>
      </c>
      <c r="E3617" s="1204" t="s">
        <v>758</v>
      </c>
    </row>
    <row r="3618" spans="2:5" x14ac:dyDescent="0.35">
      <c r="B3618" s="1678"/>
      <c r="C3618" s="1206">
        <v>0.75</v>
      </c>
      <c r="D3618" s="1210" t="s">
        <v>261</v>
      </c>
      <c r="E3618" s="7" t="s">
        <v>554</v>
      </c>
    </row>
    <row r="3619" spans="2:5" x14ac:dyDescent="0.35">
      <c r="B3619" s="1677" t="s">
        <v>874</v>
      </c>
      <c r="C3619" s="1231">
        <v>0.25</v>
      </c>
      <c r="D3619" s="1204" t="s">
        <v>261</v>
      </c>
      <c r="E3619" s="1221" t="s">
        <v>554</v>
      </c>
    </row>
    <row r="3620" spans="2:5" x14ac:dyDescent="0.35">
      <c r="B3620" s="1678"/>
      <c r="C3620" s="1218">
        <v>0.375</v>
      </c>
      <c r="D3620" s="1204" t="s">
        <v>261</v>
      </c>
      <c r="E3620" s="1204" t="s">
        <v>554</v>
      </c>
    </row>
    <row r="3621" spans="2:5" x14ac:dyDescent="0.35">
      <c r="B3621" s="1678"/>
      <c r="C3621" s="1218">
        <v>0.5</v>
      </c>
      <c r="D3621" s="1204" t="s">
        <v>261</v>
      </c>
      <c r="E3621" s="1204" t="s">
        <v>758</v>
      </c>
    </row>
    <row r="3622" spans="2:5" x14ac:dyDescent="0.35">
      <c r="B3622" s="1678"/>
      <c r="C3622" s="1218">
        <v>0.625</v>
      </c>
      <c r="D3622" s="1210" t="s">
        <v>261</v>
      </c>
      <c r="E3622" s="1204" t="s">
        <v>554</v>
      </c>
    </row>
    <row r="3623" spans="2:5" x14ac:dyDescent="0.35">
      <c r="B3623" s="1678"/>
      <c r="C3623" s="1206">
        <v>0.75</v>
      </c>
      <c r="D3623" s="8" t="s">
        <v>564</v>
      </c>
      <c r="E3623" s="7" t="s">
        <v>758</v>
      </c>
    </row>
    <row r="3624" spans="2:5" x14ac:dyDescent="0.35">
      <c r="B3624" s="1681" t="s">
        <v>875</v>
      </c>
      <c r="C3624" s="1213">
        <v>0.25</v>
      </c>
      <c r="D3624" s="1205" t="s">
        <v>261</v>
      </c>
      <c r="E3624" s="1221" t="s">
        <v>554</v>
      </c>
    </row>
    <row r="3625" spans="2:5" x14ac:dyDescent="0.35">
      <c r="B3625" s="1680"/>
      <c r="C3625" s="1203">
        <v>0.375</v>
      </c>
      <c r="D3625" s="1204" t="s">
        <v>261</v>
      </c>
      <c r="E3625" s="1204" t="s">
        <v>554</v>
      </c>
    </row>
    <row r="3626" spans="2:5" x14ac:dyDescent="0.35">
      <c r="B3626" s="1680"/>
      <c r="C3626" s="1203">
        <v>0.5</v>
      </c>
      <c r="D3626" s="1210" t="s">
        <v>261</v>
      </c>
      <c r="E3626" s="1204" t="s">
        <v>554</v>
      </c>
    </row>
    <row r="3627" spans="2:5" x14ac:dyDescent="0.35">
      <c r="B3627" s="1680"/>
      <c r="C3627" s="1203">
        <v>0.625</v>
      </c>
      <c r="D3627" s="1204" t="s">
        <v>261</v>
      </c>
      <c r="E3627" s="1204" t="s">
        <v>554</v>
      </c>
    </row>
    <row r="3628" spans="2:5" x14ac:dyDescent="0.35">
      <c r="B3628" s="1678"/>
      <c r="C3628" s="1219">
        <v>0.75</v>
      </c>
      <c r="D3628" s="1210" t="s">
        <v>261</v>
      </c>
      <c r="E3628" s="7" t="s">
        <v>758</v>
      </c>
    </row>
    <row r="3629" spans="2:5" x14ac:dyDescent="0.35">
      <c r="B3629" s="1672" t="s">
        <v>792</v>
      </c>
      <c r="C3629" s="1672"/>
      <c r="D3629" s="1672"/>
      <c r="E3629" s="1672"/>
    </row>
    <row r="3630" spans="2:5" x14ac:dyDescent="0.35">
      <c r="B3630" s="1683" t="s">
        <v>862</v>
      </c>
      <c r="C3630" s="1683"/>
      <c r="D3630" s="1683"/>
      <c r="E3630" s="1232"/>
    </row>
    <row r="3631" spans="2:5" x14ac:dyDescent="0.35">
      <c r="B3631" s="1683" t="s">
        <v>842</v>
      </c>
      <c r="C3631" s="1683"/>
      <c r="D3631" s="1683"/>
      <c r="E3631" s="1235"/>
    </row>
    <row r="3632" spans="2:5" x14ac:dyDescent="0.35">
      <c r="B3632" s="1232"/>
      <c r="C3632" s="1232"/>
      <c r="D3632" s="1232"/>
      <c r="E3632" s="1232"/>
    </row>
    <row r="3636" spans="2:5" ht="17" x14ac:dyDescent="0.5">
      <c r="B3636" s="1200" t="s">
        <v>546</v>
      </c>
      <c r="C3636" s="1200"/>
      <c r="D3636" s="1200"/>
      <c r="E3636" s="1200"/>
    </row>
    <row r="3637" spans="2:5" ht="15" thickBot="1" x14ac:dyDescent="0.4"/>
    <row r="3638" spans="2:5" ht="15" thickTop="1" x14ac:dyDescent="0.35">
      <c r="B3638" s="1666" t="s">
        <v>1</v>
      </c>
      <c r="C3638" s="1668" t="s">
        <v>547</v>
      </c>
      <c r="D3638" s="1668" t="s">
        <v>548</v>
      </c>
      <c r="E3638" s="1670" t="s">
        <v>549</v>
      </c>
    </row>
    <row r="3639" spans="2:5" ht="15" thickBot="1" x14ac:dyDescent="0.4">
      <c r="B3639" s="1667"/>
      <c r="C3639" s="1669"/>
      <c r="D3639" s="1669"/>
      <c r="E3639" s="1671"/>
    </row>
    <row r="3640" spans="2:5" ht="15" thickTop="1" x14ac:dyDescent="0.35">
      <c r="B3640" s="1662" t="s">
        <v>876</v>
      </c>
      <c r="C3640" s="1217">
        <v>0.25</v>
      </c>
      <c r="D3640" s="1202" t="s">
        <v>261</v>
      </c>
      <c r="E3640" s="1233" t="s">
        <v>554</v>
      </c>
    </row>
    <row r="3641" spans="2:5" x14ac:dyDescent="0.35">
      <c r="B3641" s="1663"/>
      <c r="C3641" s="1218">
        <v>0.375</v>
      </c>
      <c r="D3641" s="1204" t="s">
        <v>557</v>
      </c>
      <c r="E3641" s="1234" t="s">
        <v>729</v>
      </c>
    </row>
    <row r="3642" spans="2:5" x14ac:dyDescent="0.35">
      <c r="B3642" s="1663"/>
      <c r="C3642" s="1218">
        <v>0.5</v>
      </c>
      <c r="D3642" s="1204" t="s">
        <v>570</v>
      </c>
      <c r="E3642" s="1234" t="s">
        <v>673</v>
      </c>
    </row>
    <row r="3643" spans="2:5" x14ac:dyDescent="0.35">
      <c r="B3643" s="1663"/>
      <c r="C3643" s="1218">
        <v>0.625</v>
      </c>
      <c r="D3643" s="1204" t="s">
        <v>564</v>
      </c>
      <c r="E3643" s="1204" t="s">
        <v>758</v>
      </c>
    </row>
    <row r="3644" spans="2:5" ht="15" thickBot="1" x14ac:dyDescent="0.4">
      <c r="B3644" s="1664"/>
      <c r="C3644" s="1206">
        <v>0.75</v>
      </c>
      <c r="D3644" s="1210" t="s">
        <v>257</v>
      </c>
      <c r="E3644" s="7" t="s">
        <v>673</v>
      </c>
    </row>
    <row r="3645" spans="2:5" ht="15" thickTop="1" x14ac:dyDescent="0.35">
      <c r="B3645" s="1677" t="s">
        <v>877</v>
      </c>
      <c r="C3645" s="1213">
        <v>0.25</v>
      </c>
      <c r="D3645" s="1204" t="s">
        <v>261</v>
      </c>
      <c r="E3645" s="1233" t="s">
        <v>554</v>
      </c>
    </row>
    <row r="3646" spans="2:5" x14ac:dyDescent="0.35">
      <c r="B3646" s="1678"/>
      <c r="C3646" s="1218">
        <v>0.375</v>
      </c>
      <c r="D3646" s="1204" t="s">
        <v>261</v>
      </c>
      <c r="E3646" s="1234" t="s">
        <v>760</v>
      </c>
    </row>
    <row r="3647" spans="2:5" x14ac:dyDescent="0.35">
      <c r="B3647" s="1678"/>
      <c r="C3647" s="1218">
        <v>0.5</v>
      </c>
      <c r="D3647" s="1210" t="s">
        <v>261</v>
      </c>
      <c r="E3647" s="1204" t="s">
        <v>554</v>
      </c>
    </row>
    <row r="3648" spans="2:5" x14ac:dyDescent="0.35">
      <c r="B3648" s="1678"/>
      <c r="C3648" s="1218">
        <v>0.625</v>
      </c>
      <c r="D3648" s="1204" t="s">
        <v>564</v>
      </c>
      <c r="E3648" s="1204" t="s">
        <v>758</v>
      </c>
    </row>
    <row r="3649" spans="2:5" x14ac:dyDescent="0.35">
      <c r="B3649" s="1678"/>
      <c r="C3649" s="1206">
        <v>0.75</v>
      </c>
      <c r="D3649" s="1210" t="s">
        <v>261</v>
      </c>
      <c r="E3649" s="7" t="s">
        <v>554</v>
      </c>
    </row>
    <row r="3650" spans="2:5" x14ac:dyDescent="0.35">
      <c r="B3650" s="1677" t="s">
        <v>878</v>
      </c>
      <c r="C3650" s="1213">
        <v>0.25</v>
      </c>
      <c r="D3650" s="1204" t="s">
        <v>261</v>
      </c>
      <c r="E3650" s="76" t="s">
        <v>758</v>
      </c>
    </row>
    <row r="3651" spans="2:5" x14ac:dyDescent="0.35">
      <c r="B3651" s="1678"/>
      <c r="C3651" s="1218">
        <v>0.375</v>
      </c>
      <c r="D3651" s="1210" t="s">
        <v>261</v>
      </c>
      <c r="E3651" s="1228" t="s">
        <v>758</v>
      </c>
    </row>
    <row r="3652" spans="2:5" x14ac:dyDescent="0.35">
      <c r="B3652" s="1678"/>
      <c r="C3652" s="1218">
        <v>0.5</v>
      </c>
      <c r="D3652" s="1204" t="s">
        <v>564</v>
      </c>
      <c r="E3652" s="1221" t="s">
        <v>673</v>
      </c>
    </row>
    <row r="3653" spans="2:5" x14ac:dyDescent="0.35">
      <c r="B3653" s="1678"/>
      <c r="C3653" s="1218">
        <v>0.625</v>
      </c>
      <c r="D3653" s="1210" t="s">
        <v>557</v>
      </c>
      <c r="E3653" s="1204" t="s">
        <v>729</v>
      </c>
    </row>
    <row r="3654" spans="2:5" x14ac:dyDescent="0.35">
      <c r="B3654" s="1678"/>
      <c r="C3654" s="1206">
        <v>0.75</v>
      </c>
      <c r="D3654" s="1210" t="s">
        <v>557</v>
      </c>
      <c r="E3654" s="7" t="s">
        <v>729</v>
      </c>
    </row>
    <row r="3655" spans="2:5" x14ac:dyDescent="0.35">
      <c r="B3655" s="1677" t="s">
        <v>879</v>
      </c>
      <c r="C3655" s="1213">
        <v>0.25</v>
      </c>
      <c r="D3655" s="1204" t="s">
        <v>261</v>
      </c>
      <c r="E3655" s="1204" t="s">
        <v>554</v>
      </c>
    </row>
    <row r="3656" spans="2:5" x14ac:dyDescent="0.35">
      <c r="B3656" s="1678"/>
      <c r="C3656" s="1218">
        <v>0.375</v>
      </c>
      <c r="D3656" s="1204" t="s">
        <v>261</v>
      </c>
      <c r="E3656" s="1204" t="s">
        <v>760</v>
      </c>
    </row>
    <row r="3657" spans="2:5" x14ac:dyDescent="0.35">
      <c r="B3657" s="1678"/>
      <c r="C3657" s="1218">
        <v>0.5</v>
      </c>
      <c r="D3657" s="1210" t="s">
        <v>261</v>
      </c>
      <c r="E3657" s="1204" t="s">
        <v>729</v>
      </c>
    </row>
    <row r="3658" spans="2:5" x14ac:dyDescent="0.35">
      <c r="B3658" s="1678"/>
      <c r="C3658" s="1218">
        <v>0.625</v>
      </c>
      <c r="D3658" s="1204" t="s">
        <v>261</v>
      </c>
      <c r="E3658" s="1204" t="s">
        <v>729</v>
      </c>
    </row>
    <row r="3659" spans="2:5" x14ac:dyDescent="0.35">
      <c r="B3659" s="1678"/>
      <c r="C3659" s="1206">
        <v>0.75</v>
      </c>
      <c r="D3659" s="1210" t="s">
        <v>261</v>
      </c>
      <c r="E3659" s="1204" t="s">
        <v>554</v>
      </c>
    </row>
    <row r="3660" spans="2:5" x14ac:dyDescent="0.35">
      <c r="B3660" s="1677" t="s">
        <v>880</v>
      </c>
      <c r="C3660" s="1231">
        <v>0.25</v>
      </c>
      <c r="D3660" s="1204" t="s">
        <v>261</v>
      </c>
      <c r="E3660" s="1221" t="s">
        <v>554</v>
      </c>
    </row>
    <row r="3661" spans="2:5" x14ac:dyDescent="0.35">
      <c r="B3661" s="1678"/>
      <c r="C3661" s="1218">
        <v>0.375</v>
      </c>
      <c r="D3661" s="1204" t="s">
        <v>261</v>
      </c>
      <c r="E3661" s="1204" t="s">
        <v>554</v>
      </c>
    </row>
    <row r="3662" spans="2:5" x14ac:dyDescent="0.35">
      <c r="B3662" s="1678"/>
      <c r="C3662" s="1218">
        <v>0.5</v>
      </c>
      <c r="D3662" s="1210" t="s">
        <v>257</v>
      </c>
      <c r="E3662" s="1204" t="s">
        <v>673</v>
      </c>
    </row>
    <row r="3663" spans="2:5" x14ac:dyDescent="0.35">
      <c r="B3663" s="1678"/>
      <c r="C3663" s="1218">
        <v>0.625</v>
      </c>
      <c r="D3663" s="1204" t="s">
        <v>260</v>
      </c>
      <c r="E3663" s="7" t="s">
        <v>729</v>
      </c>
    </row>
    <row r="3664" spans="2:5" x14ac:dyDescent="0.35">
      <c r="B3664" s="1678"/>
      <c r="C3664" s="1206">
        <v>0.75</v>
      </c>
      <c r="D3664" s="1210" t="s">
        <v>260</v>
      </c>
      <c r="E3664" s="7" t="s">
        <v>758</v>
      </c>
    </row>
    <row r="3665" spans="2:5" x14ac:dyDescent="0.35">
      <c r="B3665" s="1677">
        <v>42742</v>
      </c>
      <c r="C3665" s="1231">
        <v>0.25</v>
      </c>
      <c r="D3665" s="1204" t="s">
        <v>261</v>
      </c>
      <c r="E3665" s="1221" t="s">
        <v>554</v>
      </c>
    </row>
    <row r="3666" spans="2:5" x14ac:dyDescent="0.35">
      <c r="B3666" s="1678"/>
      <c r="C3666" s="1218">
        <v>0.375</v>
      </c>
      <c r="D3666" s="1204" t="s">
        <v>261</v>
      </c>
      <c r="E3666" s="1204" t="s">
        <v>729</v>
      </c>
    </row>
    <row r="3667" spans="2:5" x14ac:dyDescent="0.35">
      <c r="B3667" s="1678"/>
      <c r="C3667" s="1218">
        <v>0.5</v>
      </c>
      <c r="D3667" s="1204" t="s">
        <v>261</v>
      </c>
      <c r="E3667" s="1204" t="s">
        <v>673</v>
      </c>
    </row>
    <row r="3668" spans="2:5" x14ac:dyDescent="0.35">
      <c r="B3668" s="1678"/>
      <c r="C3668" s="1218">
        <v>0.625</v>
      </c>
      <c r="D3668" s="1210" t="s">
        <v>261</v>
      </c>
      <c r="E3668" s="1204" t="s">
        <v>729</v>
      </c>
    </row>
    <row r="3669" spans="2:5" x14ac:dyDescent="0.35">
      <c r="B3669" s="1678"/>
      <c r="C3669" s="1206">
        <v>0.75</v>
      </c>
      <c r="D3669" s="8" t="s">
        <v>261</v>
      </c>
      <c r="E3669" s="7" t="s">
        <v>554</v>
      </c>
    </row>
    <row r="3670" spans="2:5" x14ac:dyDescent="0.35">
      <c r="B3670" s="1681">
        <v>42773</v>
      </c>
      <c r="C3670" s="1213">
        <v>0.25</v>
      </c>
      <c r="D3670" s="1205" t="s">
        <v>261</v>
      </c>
      <c r="E3670" s="1221" t="s">
        <v>554</v>
      </c>
    </row>
    <row r="3671" spans="2:5" x14ac:dyDescent="0.35">
      <c r="B3671" s="1680"/>
      <c r="C3671" s="1203">
        <v>0.375</v>
      </c>
      <c r="D3671" s="1204" t="s">
        <v>261</v>
      </c>
      <c r="E3671" s="1204" t="s">
        <v>673</v>
      </c>
    </row>
    <row r="3672" spans="2:5" x14ac:dyDescent="0.35">
      <c r="B3672" s="1680"/>
      <c r="C3672" s="1203">
        <v>0.5</v>
      </c>
      <c r="D3672" s="1210" t="s">
        <v>261</v>
      </c>
      <c r="E3672" s="1204" t="s">
        <v>758</v>
      </c>
    </row>
    <row r="3673" spans="2:5" x14ac:dyDescent="0.35">
      <c r="B3673" s="1680"/>
      <c r="C3673" s="1203">
        <v>0.625</v>
      </c>
      <c r="D3673" s="1204" t="s">
        <v>261</v>
      </c>
      <c r="E3673" s="1204" t="s">
        <v>554</v>
      </c>
    </row>
    <row r="3674" spans="2:5" x14ac:dyDescent="0.35">
      <c r="B3674" s="1678"/>
      <c r="C3674" s="1219">
        <v>0.75</v>
      </c>
      <c r="D3674" s="1210" t="s">
        <v>261</v>
      </c>
      <c r="E3674" s="7" t="s">
        <v>554</v>
      </c>
    </row>
    <row r="3675" spans="2:5" x14ac:dyDescent="0.35">
      <c r="B3675" s="1672" t="s">
        <v>792</v>
      </c>
      <c r="C3675" s="1672"/>
      <c r="D3675" s="1672"/>
      <c r="E3675" s="1672"/>
    </row>
    <row r="3676" spans="2:5" x14ac:dyDescent="0.35">
      <c r="B3676" s="1683" t="s">
        <v>862</v>
      </c>
      <c r="C3676" s="1683"/>
      <c r="D3676" s="1683"/>
      <c r="E3676" s="1232"/>
    </row>
    <row r="3677" spans="2:5" x14ac:dyDescent="0.35">
      <c r="B3677" s="1683" t="s">
        <v>842</v>
      </c>
      <c r="C3677" s="1683"/>
      <c r="D3677" s="1683"/>
      <c r="E3677" s="1235"/>
    </row>
    <row r="3678" spans="2:5" x14ac:dyDescent="0.35">
      <c r="B3678" s="1232"/>
      <c r="C3678" s="1232"/>
      <c r="D3678" s="1232"/>
      <c r="E3678" s="1232"/>
    </row>
    <row r="3682" spans="2:5" ht="17" x14ac:dyDescent="0.5">
      <c r="B3682" s="1200" t="s">
        <v>546</v>
      </c>
      <c r="C3682" s="1200"/>
      <c r="D3682" s="1200"/>
      <c r="E3682" s="1200"/>
    </row>
    <row r="3683" spans="2:5" ht="15" thickBot="1" x14ac:dyDescent="0.4"/>
    <row r="3684" spans="2:5" ht="15" thickTop="1" x14ac:dyDescent="0.35">
      <c r="B3684" s="1666" t="s">
        <v>1</v>
      </c>
      <c r="C3684" s="1668" t="s">
        <v>547</v>
      </c>
      <c r="D3684" s="1668" t="s">
        <v>548</v>
      </c>
      <c r="E3684" s="1670" t="s">
        <v>549</v>
      </c>
    </row>
    <row r="3685" spans="2:5" ht="15" thickBot="1" x14ac:dyDescent="0.4">
      <c r="B3685" s="1667"/>
      <c r="C3685" s="1669"/>
      <c r="D3685" s="1669"/>
      <c r="E3685" s="1671"/>
    </row>
    <row r="3686" spans="2:5" ht="15" thickTop="1" x14ac:dyDescent="0.35">
      <c r="B3686" s="1662">
        <v>42801</v>
      </c>
      <c r="C3686" s="1217">
        <v>0.25</v>
      </c>
      <c r="D3686" s="1202" t="s">
        <v>261</v>
      </c>
      <c r="E3686" s="1233" t="s">
        <v>554</v>
      </c>
    </row>
    <row r="3687" spans="2:5" x14ac:dyDescent="0.35">
      <c r="B3687" s="1663"/>
      <c r="C3687" s="1218">
        <v>0.375</v>
      </c>
      <c r="D3687" s="1204" t="s">
        <v>261</v>
      </c>
      <c r="E3687" s="1234" t="s">
        <v>758</v>
      </c>
    </row>
    <row r="3688" spans="2:5" x14ac:dyDescent="0.35">
      <c r="B3688" s="1663"/>
      <c r="C3688" s="1218">
        <v>0.5</v>
      </c>
      <c r="D3688" s="1204" t="s">
        <v>261</v>
      </c>
      <c r="E3688" s="1234" t="s">
        <v>729</v>
      </c>
    </row>
    <row r="3689" spans="2:5" x14ac:dyDescent="0.35">
      <c r="B3689" s="1663"/>
      <c r="C3689" s="1218">
        <v>0.625</v>
      </c>
      <c r="D3689" s="1204" t="s">
        <v>564</v>
      </c>
      <c r="E3689" s="1204" t="s">
        <v>673</v>
      </c>
    </row>
    <row r="3690" spans="2:5" ht="15" thickBot="1" x14ac:dyDescent="0.4">
      <c r="B3690" s="1664"/>
      <c r="C3690" s="1206">
        <v>0.75</v>
      </c>
      <c r="D3690" s="1210" t="s">
        <v>570</v>
      </c>
      <c r="E3690" s="7" t="s">
        <v>729</v>
      </c>
    </row>
    <row r="3691" spans="2:5" ht="15" thickTop="1" x14ac:dyDescent="0.35">
      <c r="B3691" s="1677">
        <v>42832</v>
      </c>
      <c r="C3691" s="1213">
        <v>0.25</v>
      </c>
      <c r="D3691" s="1204" t="s">
        <v>261</v>
      </c>
      <c r="E3691" s="1233" t="s">
        <v>554</v>
      </c>
    </row>
    <row r="3692" spans="2:5" x14ac:dyDescent="0.35">
      <c r="B3692" s="1678"/>
      <c r="C3692" s="1218">
        <v>0.375</v>
      </c>
      <c r="D3692" s="1204" t="s">
        <v>261</v>
      </c>
      <c r="E3692" s="1234" t="s">
        <v>554</v>
      </c>
    </row>
    <row r="3693" spans="2:5" x14ac:dyDescent="0.35">
      <c r="B3693" s="1678"/>
      <c r="C3693" s="1218">
        <v>0.5</v>
      </c>
      <c r="D3693" s="1210" t="s">
        <v>261</v>
      </c>
      <c r="E3693" s="1204" t="s">
        <v>758</v>
      </c>
    </row>
    <row r="3694" spans="2:5" x14ac:dyDescent="0.35">
      <c r="B3694" s="1678"/>
      <c r="C3694" s="1218">
        <v>0.625</v>
      </c>
      <c r="D3694" s="1204" t="s">
        <v>261</v>
      </c>
      <c r="E3694" s="1204" t="s">
        <v>554</v>
      </c>
    </row>
    <row r="3695" spans="2:5" x14ac:dyDescent="0.35">
      <c r="B3695" s="1678"/>
      <c r="C3695" s="1206">
        <v>0.75</v>
      </c>
      <c r="D3695" s="1210" t="s">
        <v>261</v>
      </c>
      <c r="E3695" s="7" t="s">
        <v>554</v>
      </c>
    </row>
    <row r="3696" spans="2:5" x14ac:dyDescent="0.35">
      <c r="B3696" s="1677">
        <v>42862</v>
      </c>
      <c r="C3696" s="1213">
        <v>0.25</v>
      </c>
      <c r="D3696" s="1204" t="s">
        <v>261</v>
      </c>
      <c r="E3696" s="76" t="s">
        <v>554</v>
      </c>
    </row>
    <row r="3697" spans="2:5" x14ac:dyDescent="0.35">
      <c r="B3697" s="1678"/>
      <c r="C3697" s="1218">
        <v>0.375</v>
      </c>
      <c r="D3697" s="1210" t="s">
        <v>261</v>
      </c>
      <c r="E3697" s="1228" t="s">
        <v>554</v>
      </c>
    </row>
    <row r="3698" spans="2:5" x14ac:dyDescent="0.35">
      <c r="B3698" s="1678"/>
      <c r="C3698" s="1218">
        <v>0.5</v>
      </c>
      <c r="D3698" s="1204" t="s">
        <v>261</v>
      </c>
      <c r="E3698" s="1221" t="s">
        <v>729</v>
      </c>
    </row>
    <row r="3699" spans="2:5" x14ac:dyDescent="0.35">
      <c r="B3699" s="1678"/>
      <c r="C3699" s="1218">
        <v>0.625</v>
      </c>
      <c r="D3699" s="1210" t="s">
        <v>557</v>
      </c>
      <c r="E3699" s="1204" t="s">
        <v>729</v>
      </c>
    </row>
    <row r="3700" spans="2:5" x14ac:dyDescent="0.35">
      <c r="B3700" s="1678"/>
      <c r="C3700" s="1206">
        <v>0.75</v>
      </c>
      <c r="D3700" s="1210" t="s">
        <v>260</v>
      </c>
      <c r="E3700" s="7" t="s">
        <v>729</v>
      </c>
    </row>
    <row r="3701" spans="2:5" x14ac:dyDescent="0.35">
      <c r="B3701" s="1677">
        <v>42893</v>
      </c>
      <c r="C3701" s="1213">
        <v>0.25</v>
      </c>
      <c r="D3701" s="1204" t="s">
        <v>261</v>
      </c>
      <c r="E3701" s="1204" t="s">
        <v>554</v>
      </c>
    </row>
    <row r="3702" spans="2:5" x14ac:dyDescent="0.35">
      <c r="B3702" s="1678"/>
      <c r="C3702" s="1218">
        <v>0.375</v>
      </c>
      <c r="D3702" s="1204" t="s">
        <v>261</v>
      </c>
      <c r="E3702" s="1204" t="s">
        <v>758</v>
      </c>
    </row>
    <row r="3703" spans="2:5" x14ac:dyDescent="0.35">
      <c r="B3703" s="1678"/>
      <c r="C3703" s="1218">
        <v>0.5</v>
      </c>
      <c r="D3703" s="1210" t="s">
        <v>257</v>
      </c>
      <c r="E3703" s="1204" t="s">
        <v>758</v>
      </c>
    </row>
    <row r="3704" spans="2:5" x14ac:dyDescent="0.35">
      <c r="B3704" s="1678"/>
      <c r="C3704" s="1218">
        <v>0.625</v>
      </c>
      <c r="D3704" s="1204" t="s">
        <v>557</v>
      </c>
      <c r="E3704" s="1204" t="s">
        <v>758</v>
      </c>
    </row>
    <row r="3705" spans="2:5" x14ac:dyDescent="0.35">
      <c r="B3705" s="1678"/>
      <c r="C3705" s="1206">
        <v>0.75</v>
      </c>
      <c r="D3705" s="1210" t="s">
        <v>261</v>
      </c>
      <c r="E3705" s="1204" t="s">
        <v>673</v>
      </c>
    </row>
    <row r="3706" spans="2:5" x14ac:dyDescent="0.35">
      <c r="B3706" s="1677">
        <v>42923</v>
      </c>
      <c r="C3706" s="1231">
        <v>0.25</v>
      </c>
      <c r="D3706" s="1204" t="s">
        <v>261</v>
      </c>
      <c r="E3706" s="1221" t="s">
        <v>758</v>
      </c>
    </row>
    <row r="3707" spans="2:5" x14ac:dyDescent="0.35">
      <c r="B3707" s="1678"/>
      <c r="C3707" s="1218">
        <v>0.375</v>
      </c>
      <c r="D3707" s="1204" t="s">
        <v>261</v>
      </c>
      <c r="E3707" s="1204" t="s">
        <v>758</v>
      </c>
    </row>
    <row r="3708" spans="2:5" x14ac:dyDescent="0.35">
      <c r="B3708" s="1678"/>
      <c r="C3708" s="1218">
        <v>0.5</v>
      </c>
      <c r="D3708" s="1210" t="s">
        <v>261</v>
      </c>
      <c r="E3708" s="1204" t="s">
        <v>758</v>
      </c>
    </row>
    <row r="3709" spans="2:5" x14ac:dyDescent="0.35">
      <c r="B3709" s="1678"/>
      <c r="C3709" s="1218">
        <v>0.625</v>
      </c>
      <c r="D3709" s="1204" t="s">
        <v>260</v>
      </c>
      <c r="E3709" s="7" t="s">
        <v>729</v>
      </c>
    </row>
    <row r="3710" spans="2:5" x14ac:dyDescent="0.35">
      <c r="B3710" s="1678"/>
      <c r="C3710" s="1206">
        <v>0.75</v>
      </c>
      <c r="D3710" s="1210" t="s">
        <v>260</v>
      </c>
      <c r="E3710" s="7" t="s">
        <v>729</v>
      </c>
    </row>
    <row r="3711" spans="2:5" x14ac:dyDescent="0.35">
      <c r="B3711" s="1677">
        <v>42954</v>
      </c>
      <c r="C3711" s="1231">
        <v>0.25</v>
      </c>
      <c r="D3711" s="1204" t="s">
        <v>261</v>
      </c>
      <c r="E3711" s="1221" t="s">
        <v>554</v>
      </c>
    </row>
    <row r="3712" spans="2:5" x14ac:dyDescent="0.35">
      <c r="B3712" s="1678"/>
      <c r="C3712" s="1218">
        <v>0.375</v>
      </c>
      <c r="D3712" s="1204" t="s">
        <v>261</v>
      </c>
      <c r="E3712" s="1204" t="s">
        <v>554</v>
      </c>
    </row>
    <row r="3713" spans="2:5" x14ac:dyDescent="0.35">
      <c r="B3713" s="1678"/>
      <c r="C3713" s="1218">
        <v>0.5</v>
      </c>
      <c r="D3713" s="1204" t="s">
        <v>261</v>
      </c>
      <c r="E3713" s="1204" t="s">
        <v>758</v>
      </c>
    </row>
    <row r="3714" spans="2:5" x14ac:dyDescent="0.35">
      <c r="B3714" s="1678"/>
      <c r="C3714" s="1218">
        <v>0.625</v>
      </c>
      <c r="D3714" s="1210" t="s">
        <v>261</v>
      </c>
      <c r="E3714" s="1204" t="s">
        <v>554</v>
      </c>
    </row>
    <row r="3715" spans="2:5" x14ac:dyDescent="0.35">
      <c r="B3715" s="1678"/>
      <c r="C3715" s="1206">
        <v>0.75</v>
      </c>
      <c r="D3715" s="8" t="s">
        <v>261</v>
      </c>
      <c r="E3715" s="7" t="s">
        <v>554</v>
      </c>
    </row>
    <row r="3716" spans="2:5" x14ac:dyDescent="0.35">
      <c r="B3716" s="1681">
        <v>42985</v>
      </c>
      <c r="C3716" s="1213">
        <v>0.25</v>
      </c>
      <c r="D3716" s="1205" t="s">
        <v>261</v>
      </c>
      <c r="E3716" s="1221" t="s">
        <v>554</v>
      </c>
    </row>
    <row r="3717" spans="2:5" x14ac:dyDescent="0.35">
      <c r="B3717" s="1680"/>
      <c r="C3717" s="1203">
        <v>0.375</v>
      </c>
      <c r="D3717" s="1204" t="s">
        <v>261</v>
      </c>
      <c r="E3717" s="1204" t="s">
        <v>554</v>
      </c>
    </row>
    <row r="3718" spans="2:5" x14ac:dyDescent="0.35">
      <c r="B3718" s="1680"/>
      <c r="C3718" s="1203">
        <v>0.5</v>
      </c>
      <c r="D3718" s="1210" t="s">
        <v>261</v>
      </c>
      <c r="E3718" s="1204" t="s">
        <v>758</v>
      </c>
    </row>
    <row r="3719" spans="2:5" x14ac:dyDescent="0.35">
      <c r="B3719" s="1680"/>
      <c r="C3719" s="1203">
        <v>0.625</v>
      </c>
      <c r="D3719" s="1204" t="s">
        <v>570</v>
      </c>
      <c r="E3719" s="1204" t="s">
        <v>758</v>
      </c>
    </row>
    <row r="3720" spans="2:5" x14ac:dyDescent="0.35">
      <c r="B3720" s="1678"/>
      <c r="C3720" s="1219">
        <v>0.75</v>
      </c>
      <c r="D3720" s="1210" t="s">
        <v>261</v>
      </c>
      <c r="E3720" s="7" t="s">
        <v>760</v>
      </c>
    </row>
    <row r="3721" spans="2:5" x14ac:dyDescent="0.35">
      <c r="B3721" s="1672" t="s">
        <v>792</v>
      </c>
      <c r="C3721" s="1672"/>
      <c r="D3721" s="1672"/>
      <c r="E3721" s="1672"/>
    </row>
    <row r="3722" spans="2:5" x14ac:dyDescent="0.35">
      <c r="B3722" s="1683" t="s">
        <v>862</v>
      </c>
      <c r="C3722" s="1683"/>
      <c r="D3722" s="1683"/>
      <c r="E3722" s="1232"/>
    </row>
    <row r="3723" spans="2:5" x14ac:dyDescent="0.35">
      <c r="B3723" s="1683" t="s">
        <v>842</v>
      </c>
      <c r="C3723" s="1683"/>
      <c r="D3723" s="1683"/>
      <c r="E3723" s="1235"/>
    </row>
    <row r="3724" spans="2:5" x14ac:dyDescent="0.35">
      <c r="B3724" s="1232"/>
      <c r="C3724" s="1232"/>
      <c r="D3724" s="1232"/>
      <c r="E3724" s="1232"/>
    </row>
    <row r="3728" spans="2:5" ht="17" x14ac:dyDescent="0.5">
      <c r="B3728" s="1200" t="s">
        <v>546</v>
      </c>
      <c r="C3728" s="1200"/>
      <c r="D3728" s="1200"/>
      <c r="E3728" s="1200"/>
    </row>
    <row r="3729" spans="2:5" ht="15" thickBot="1" x14ac:dyDescent="0.4"/>
    <row r="3730" spans="2:5" ht="15" thickTop="1" x14ac:dyDescent="0.35">
      <c r="B3730" s="1666" t="s">
        <v>1</v>
      </c>
      <c r="C3730" s="1668" t="s">
        <v>547</v>
      </c>
      <c r="D3730" s="1668" t="s">
        <v>548</v>
      </c>
      <c r="E3730" s="1670" t="s">
        <v>549</v>
      </c>
    </row>
    <row r="3731" spans="2:5" ht="15" thickBot="1" x14ac:dyDescent="0.4">
      <c r="B3731" s="1667"/>
      <c r="C3731" s="1669"/>
      <c r="D3731" s="1669"/>
      <c r="E3731" s="1671"/>
    </row>
    <row r="3732" spans="2:5" ht="15" thickTop="1" x14ac:dyDescent="0.35">
      <c r="B3732" s="1662">
        <v>43015</v>
      </c>
      <c r="C3732" s="1217">
        <v>0.25</v>
      </c>
      <c r="D3732" s="1202" t="s">
        <v>261</v>
      </c>
      <c r="E3732" s="1233" t="s">
        <v>554</v>
      </c>
    </row>
    <row r="3733" spans="2:5" x14ac:dyDescent="0.35">
      <c r="B3733" s="1663"/>
      <c r="C3733" s="1218">
        <v>0.375</v>
      </c>
      <c r="D3733" s="1204" t="s">
        <v>261</v>
      </c>
      <c r="E3733" s="1234" t="s">
        <v>554</v>
      </c>
    </row>
    <row r="3734" spans="2:5" x14ac:dyDescent="0.35">
      <c r="B3734" s="1663"/>
      <c r="C3734" s="1218">
        <v>0.5</v>
      </c>
      <c r="D3734" s="1204" t="s">
        <v>261</v>
      </c>
      <c r="E3734" s="1234" t="s">
        <v>554</v>
      </c>
    </row>
    <row r="3735" spans="2:5" x14ac:dyDescent="0.35">
      <c r="B3735" s="1663"/>
      <c r="C3735" s="1218">
        <v>0.625</v>
      </c>
      <c r="D3735" s="1204" t="s">
        <v>261</v>
      </c>
      <c r="E3735" s="1204" t="s">
        <v>758</v>
      </c>
    </row>
    <row r="3736" spans="2:5" ht="15" thickBot="1" x14ac:dyDescent="0.4">
      <c r="B3736" s="1664"/>
      <c r="C3736" s="1206">
        <v>0.75</v>
      </c>
      <c r="D3736" s="1210" t="s">
        <v>261</v>
      </c>
      <c r="E3736" s="7" t="s">
        <v>758</v>
      </c>
    </row>
    <row r="3737" spans="2:5" ht="15" thickTop="1" x14ac:dyDescent="0.35">
      <c r="B3737" s="1677">
        <v>43046</v>
      </c>
      <c r="C3737" s="1213">
        <v>0.25</v>
      </c>
      <c r="D3737" s="1204" t="s">
        <v>257</v>
      </c>
      <c r="E3737" s="1233" t="s">
        <v>758</v>
      </c>
    </row>
    <row r="3738" spans="2:5" x14ac:dyDescent="0.35">
      <c r="B3738" s="1678"/>
      <c r="C3738" s="1218">
        <v>0.375</v>
      </c>
      <c r="D3738" s="1204" t="s">
        <v>261</v>
      </c>
      <c r="E3738" s="1234" t="s">
        <v>554</v>
      </c>
    </row>
    <row r="3739" spans="2:5" x14ac:dyDescent="0.35">
      <c r="B3739" s="1678"/>
      <c r="C3739" s="1218">
        <v>0.5</v>
      </c>
      <c r="D3739" s="1210" t="s">
        <v>260</v>
      </c>
      <c r="E3739" s="1204" t="s">
        <v>729</v>
      </c>
    </row>
    <row r="3740" spans="2:5" x14ac:dyDescent="0.35">
      <c r="B3740" s="1678"/>
      <c r="C3740" s="1218">
        <v>0.625</v>
      </c>
      <c r="D3740" s="1204" t="s">
        <v>257</v>
      </c>
      <c r="E3740" s="1204" t="s">
        <v>673</v>
      </c>
    </row>
    <row r="3741" spans="2:5" x14ac:dyDescent="0.35">
      <c r="B3741" s="1678"/>
      <c r="C3741" s="1206">
        <v>0.75</v>
      </c>
      <c r="D3741" s="1210" t="s">
        <v>570</v>
      </c>
      <c r="E3741" s="7" t="s">
        <v>758</v>
      </c>
    </row>
    <row r="3742" spans="2:5" x14ac:dyDescent="0.35">
      <c r="B3742" s="1677">
        <v>43076</v>
      </c>
      <c r="C3742" s="1213">
        <v>0.25</v>
      </c>
      <c r="D3742" s="1204" t="s">
        <v>261</v>
      </c>
      <c r="E3742" s="76" t="s">
        <v>554</v>
      </c>
    </row>
    <row r="3743" spans="2:5" x14ac:dyDescent="0.35">
      <c r="B3743" s="1678"/>
      <c r="C3743" s="1218">
        <v>0.375</v>
      </c>
      <c r="D3743" s="1210" t="s">
        <v>261</v>
      </c>
      <c r="E3743" s="1228" t="s">
        <v>554</v>
      </c>
    </row>
    <row r="3744" spans="2:5" x14ac:dyDescent="0.35">
      <c r="B3744" s="1678"/>
      <c r="C3744" s="1218">
        <v>0.5</v>
      </c>
      <c r="D3744" s="1204" t="s">
        <v>262</v>
      </c>
      <c r="E3744" s="1221" t="s">
        <v>673</v>
      </c>
    </row>
    <row r="3745" spans="2:5" x14ac:dyDescent="0.35">
      <c r="B3745" s="1678"/>
      <c r="C3745" s="1218">
        <v>0.625</v>
      </c>
      <c r="D3745" s="1210" t="s">
        <v>258</v>
      </c>
      <c r="E3745" s="1204" t="s">
        <v>673</v>
      </c>
    </row>
    <row r="3746" spans="2:5" x14ac:dyDescent="0.35">
      <c r="B3746" s="1678"/>
      <c r="C3746" s="1206">
        <v>0.75</v>
      </c>
      <c r="D3746" s="1210" t="s">
        <v>261</v>
      </c>
      <c r="E3746" s="7" t="s">
        <v>760</v>
      </c>
    </row>
    <row r="3747" spans="2:5" x14ac:dyDescent="0.35">
      <c r="B3747" s="1677" t="s">
        <v>881</v>
      </c>
      <c r="C3747" s="1213">
        <v>0.25</v>
      </c>
      <c r="D3747" s="1204" t="s">
        <v>261</v>
      </c>
      <c r="E3747" s="1204" t="s">
        <v>554</v>
      </c>
    </row>
    <row r="3748" spans="2:5" x14ac:dyDescent="0.35">
      <c r="B3748" s="1678"/>
      <c r="C3748" s="1218">
        <v>0.375</v>
      </c>
      <c r="D3748" s="1204" t="s">
        <v>261</v>
      </c>
      <c r="E3748" s="1204" t="s">
        <v>554</v>
      </c>
    </row>
    <row r="3749" spans="2:5" x14ac:dyDescent="0.35">
      <c r="B3749" s="1678"/>
      <c r="C3749" s="1218">
        <v>0.5</v>
      </c>
      <c r="D3749" s="1210" t="s">
        <v>557</v>
      </c>
      <c r="E3749" s="1204" t="s">
        <v>758</v>
      </c>
    </row>
    <row r="3750" spans="2:5" x14ac:dyDescent="0.35">
      <c r="B3750" s="1678"/>
      <c r="C3750" s="1218">
        <v>0.625</v>
      </c>
      <c r="D3750" s="1204" t="s">
        <v>261</v>
      </c>
      <c r="E3750" s="1204" t="s">
        <v>554</v>
      </c>
    </row>
    <row r="3751" spans="2:5" x14ac:dyDescent="0.35">
      <c r="B3751" s="1678"/>
      <c r="C3751" s="1206">
        <v>0.75</v>
      </c>
      <c r="D3751" s="1210" t="s">
        <v>261</v>
      </c>
      <c r="E3751" s="1204" t="s">
        <v>554</v>
      </c>
    </row>
    <row r="3752" spans="2:5" x14ac:dyDescent="0.35">
      <c r="B3752" s="1677" t="s">
        <v>882</v>
      </c>
      <c r="C3752" s="1231">
        <v>0.25</v>
      </c>
      <c r="D3752" s="1204" t="s">
        <v>261</v>
      </c>
      <c r="E3752" s="1221" t="s">
        <v>554</v>
      </c>
    </row>
    <row r="3753" spans="2:5" x14ac:dyDescent="0.35">
      <c r="B3753" s="1678"/>
      <c r="C3753" s="1218">
        <v>0.375</v>
      </c>
      <c r="D3753" s="1204" t="s">
        <v>261</v>
      </c>
      <c r="E3753" s="1204" t="s">
        <v>554</v>
      </c>
    </row>
    <row r="3754" spans="2:5" x14ac:dyDescent="0.35">
      <c r="B3754" s="1678"/>
      <c r="C3754" s="1218">
        <v>0.5</v>
      </c>
      <c r="D3754" s="1210" t="s">
        <v>261</v>
      </c>
      <c r="E3754" s="1204" t="s">
        <v>554</v>
      </c>
    </row>
    <row r="3755" spans="2:5" x14ac:dyDescent="0.35">
      <c r="B3755" s="1678"/>
      <c r="C3755" s="1218">
        <v>0.625</v>
      </c>
      <c r="D3755" s="1204" t="s">
        <v>261</v>
      </c>
      <c r="E3755" s="7" t="s">
        <v>758</v>
      </c>
    </row>
    <row r="3756" spans="2:5" x14ac:dyDescent="0.35">
      <c r="B3756" s="1678"/>
      <c r="C3756" s="1206">
        <v>0.75</v>
      </c>
      <c r="D3756" s="1210" t="s">
        <v>261</v>
      </c>
      <c r="E3756" s="7" t="s">
        <v>554</v>
      </c>
    </row>
    <row r="3757" spans="2:5" x14ac:dyDescent="0.35">
      <c r="B3757" s="1677" t="s">
        <v>883</v>
      </c>
      <c r="C3757" s="1231">
        <v>0.25</v>
      </c>
      <c r="D3757" s="1204" t="s">
        <v>261</v>
      </c>
      <c r="E3757" s="1221" t="s">
        <v>554</v>
      </c>
    </row>
    <row r="3758" spans="2:5" x14ac:dyDescent="0.35">
      <c r="B3758" s="1678"/>
      <c r="C3758" s="1218">
        <v>0.375</v>
      </c>
      <c r="D3758" s="1204" t="s">
        <v>261</v>
      </c>
      <c r="E3758" s="1204" t="s">
        <v>554</v>
      </c>
    </row>
    <row r="3759" spans="2:5" x14ac:dyDescent="0.35">
      <c r="B3759" s="1678"/>
      <c r="C3759" s="1218">
        <v>0.5</v>
      </c>
      <c r="D3759" s="1204" t="s">
        <v>261</v>
      </c>
      <c r="E3759" s="1204" t="s">
        <v>673</v>
      </c>
    </row>
    <row r="3760" spans="2:5" x14ac:dyDescent="0.35">
      <c r="B3760" s="1678"/>
      <c r="C3760" s="1218">
        <v>0.625</v>
      </c>
      <c r="D3760" s="1210" t="s">
        <v>261</v>
      </c>
      <c r="E3760" s="1204" t="s">
        <v>729</v>
      </c>
    </row>
    <row r="3761" spans="2:5" x14ac:dyDescent="0.35">
      <c r="B3761" s="1678"/>
      <c r="C3761" s="1206">
        <v>0.75</v>
      </c>
      <c r="D3761" s="8" t="s">
        <v>261</v>
      </c>
      <c r="E3761" s="7" t="s">
        <v>673</v>
      </c>
    </row>
    <row r="3762" spans="2:5" x14ac:dyDescent="0.35">
      <c r="B3762" s="1681" t="s">
        <v>884</v>
      </c>
      <c r="C3762" s="1213">
        <v>0.25</v>
      </c>
      <c r="D3762" s="1205" t="s">
        <v>261</v>
      </c>
      <c r="E3762" s="1221" t="s">
        <v>554</v>
      </c>
    </row>
    <row r="3763" spans="2:5" x14ac:dyDescent="0.35">
      <c r="B3763" s="1680"/>
      <c r="C3763" s="1203">
        <v>0.375</v>
      </c>
      <c r="D3763" s="1204" t="s">
        <v>257</v>
      </c>
      <c r="E3763" s="1204" t="s">
        <v>758</v>
      </c>
    </row>
    <row r="3764" spans="2:5" x14ac:dyDescent="0.35">
      <c r="B3764" s="1680"/>
      <c r="C3764" s="1203">
        <v>0.5</v>
      </c>
      <c r="D3764" s="1210" t="s">
        <v>261</v>
      </c>
      <c r="E3764" s="1204" t="s">
        <v>758</v>
      </c>
    </row>
    <row r="3765" spans="2:5" x14ac:dyDescent="0.35">
      <c r="B3765" s="1680"/>
      <c r="C3765" s="1203">
        <v>0.625</v>
      </c>
      <c r="D3765" s="1204" t="s">
        <v>570</v>
      </c>
      <c r="E3765" s="1204" t="s">
        <v>729</v>
      </c>
    </row>
    <row r="3766" spans="2:5" x14ac:dyDescent="0.35">
      <c r="B3766" s="1678"/>
      <c r="C3766" s="1219">
        <v>0.75</v>
      </c>
      <c r="D3766" s="1210" t="s">
        <v>262</v>
      </c>
      <c r="E3766" s="7" t="s">
        <v>673</v>
      </c>
    </row>
    <row r="3767" spans="2:5" x14ac:dyDescent="0.35">
      <c r="B3767" s="1672" t="s">
        <v>792</v>
      </c>
      <c r="C3767" s="1672"/>
      <c r="D3767" s="1672"/>
      <c r="E3767" s="1672"/>
    </row>
    <row r="3768" spans="2:5" x14ac:dyDescent="0.35">
      <c r="B3768" s="1683" t="s">
        <v>862</v>
      </c>
      <c r="C3768" s="1683"/>
      <c r="D3768" s="1683"/>
      <c r="E3768" s="1232"/>
    </row>
    <row r="3769" spans="2:5" x14ac:dyDescent="0.35">
      <c r="B3769" s="1683" t="s">
        <v>842</v>
      </c>
      <c r="C3769" s="1683"/>
      <c r="D3769" s="1683"/>
      <c r="E3769" s="1235"/>
    </row>
    <row r="3770" spans="2:5" x14ac:dyDescent="0.35">
      <c r="B3770" s="1232"/>
      <c r="C3770" s="1232"/>
      <c r="D3770" s="1232"/>
      <c r="E3770" s="1232"/>
    </row>
    <row r="3774" spans="2:5" ht="17" x14ac:dyDescent="0.5">
      <c r="B3774" s="1200" t="s">
        <v>546</v>
      </c>
      <c r="C3774" s="1200"/>
      <c r="D3774" s="1200"/>
      <c r="E3774" s="1200"/>
    </row>
    <row r="3775" spans="2:5" ht="15" thickBot="1" x14ac:dyDescent="0.4"/>
    <row r="3776" spans="2:5" ht="15" thickTop="1" x14ac:dyDescent="0.35">
      <c r="B3776" s="1666" t="s">
        <v>1</v>
      </c>
      <c r="C3776" s="1668" t="s">
        <v>547</v>
      </c>
      <c r="D3776" s="1668" t="s">
        <v>548</v>
      </c>
      <c r="E3776" s="1670" t="s">
        <v>549</v>
      </c>
    </row>
    <row r="3777" spans="2:5" ht="15" thickBot="1" x14ac:dyDescent="0.4">
      <c r="B3777" s="1667"/>
      <c r="C3777" s="1669"/>
      <c r="D3777" s="1669"/>
      <c r="E3777" s="1671"/>
    </row>
    <row r="3778" spans="2:5" ht="15" thickTop="1" x14ac:dyDescent="0.35">
      <c r="B3778" s="1662" t="s">
        <v>885</v>
      </c>
      <c r="C3778" s="1217">
        <v>0.25</v>
      </c>
      <c r="D3778" s="1202" t="s">
        <v>261</v>
      </c>
      <c r="E3778" s="1233" t="s">
        <v>554</v>
      </c>
    </row>
    <row r="3779" spans="2:5" x14ac:dyDescent="0.35">
      <c r="B3779" s="1663"/>
      <c r="C3779" s="1218">
        <v>0.375</v>
      </c>
      <c r="D3779" s="1204" t="s">
        <v>257</v>
      </c>
      <c r="E3779" s="1234" t="s">
        <v>758</v>
      </c>
    </row>
    <row r="3780" spans="2:5" x14ac:dyDescent="0.35">
      <c r="B3780" s="1663"/>
      <c r="C3780" s="1218">
        <v>0.5</v>
      </c>
      <c r="D3780" s="1204" t="s">
        <v>261</v>
      </c>
      <c r="E3780" s="1234" t="s">
        <v>758</v>
      </c>
    </row>
    <row r="3781" spans="2:5" x14ac:dyDescent="0.35">
      <c r="B3781" s="1663"/>
      <c r="C3781" s="1218">
        <v>0.625</v>
      </c>
      <c r="D3781" s="1204" t="s">
        <v>570</v>
      </c>
      <c r="E3781" s="1204" t="s">
        <v>729</v>
      </c>
    </row>
    <row r="3782" spans="2:5" ht="15" thickBot="1" x14ac:dyDescent="0.4">
      <c r="B3782" s="1664"/>
      <c r="C3782" s="1206">
        <v>0.75</v>
      </c>
      <c r="D3782" s="1210" t="s">
        <v>262</v>
      </c>
      <c r="E3782" s="7" t="s">
        <v>673</v>
      </c>
    </row>
    <row r="3783" spans="2:5" ht="15" thickTop="1" x14ac:dyDescent="0.35">
      <c r="B3783" s="1677" t="s">
        <v>886</v>
      </c>
      <c r="C3783" s="1213">
        <v>0.25</v>
      </c>
      <c r="D3783" s="1204" t="s">
        <v>261</v>
      </c>
      <c r="E3783" s="1233" t="s">
        <v>758</v>
      </c>
    </row>
    <row r="3784" spans="2:5" x14ac:dyDescent="0.35">
      <c r="B3784" s="1678"/>
      <c r="C3784" s="1218">
        <v>0.375</v>
      </c>
      <c r="D3784" s="1204" t="s">
        <v>261</v>
      </c>
      <c r="E3784" s="1234" t="s">
        <v>554</v>
      </c>
    </row>
    <row r="3785" spans="2:5" x14ac:dyDescent="0.35">
      <c r="B3785" s="1678"/>
      <c r="C3785" s="1218">
        <v>0.5</v>
      </c>
      <c r="D3785" s="1210" t="s">
        <v>261</v>
      </c>
      <c r="E3785" s="1204" t="s">
        <v>554</v>
      </c>
    </row>
    <row r="3786" spans="2:5" x14ac:dyDescent="0.35">
      <c r="B3786" s="1678"/>
      <c r="C3786" s="1218">
        <v>0.625</v>
      </c>
      <c r="D3786" s="1204" t="s">
        <v>261</v>
      </c>
      <c r="E3786" s="1204" t="s">
        <v>758</v>
      </c>
    </row>
    <row r="3787" spans="2:5" x14ac:dyDescent="0.35">
      <c r="B3787" s="1678"/>
      <c r="C3787" s="1206">
        <v>0.75</v>
      </c>
      <c r="D3787" s="1210" t="s">
        <v>261</v>
      </c>
      <c r="E3787" s="7" t="s">
        <v>554</v>
      </c>
    </row>
    <row r="3788" spans="2:5" x14ac:dyDescent="0.35">
      <c r="B3788" s="1677" t="s">
        <v>887</v>
      </c>
      <c r="C3788" s="1213">
        <v>0.25</v>
      </c>
      <c r="D3788" s="1204" t="s">
        <v>261</v>
      </c>
      <c r="E3788" s="76" t="s">
        <v>554</v>
      </c>
    </row>
    <row r="3789" spans="2:5" x14ac:dyDescent="0.35">
      <c r="B3789" s="1678"/>
      <c r="C3789" s="1218">
        <v>0.375</v>
      </c>
      <c r="D3789" s="1210" t="s">
        <v>261</v>
      </c>
      <c r="E3789" s="1228" t="s">
        <v>554</v>
      </c>
    </row>
    <row r="3790" spans="2:5" x14ac:dyDescent="0.35">
      <c r="B3790" s="1678"/>
      <c r="C3790" s="1218">
        <v>0.5</v>
      </c>
      <c r="D3790" s="1204" t="s">
        <v>261</v>
      </c>
      <c r="E3790" s="1221" t="s">
        <v>673</v>
      </c>
    </row>
    <row r="3791" spans="2:5" x14ac:dyDescent="0.35">
      <c r="B3791" s="1678"/>
      <c r="C3791" s="1218">
        <v>0.625</v>
      </c>
      <c r="D3791" s="1210" t="s">
        <v>261</v>
      </c>
      <c r="E3791" s="1204" t="s">
        <v>760</v>
      </c>
    </row>
    <row r="3792" spans="2:5" x14ac:dyDescent="0.35">
      <c r="B3792" s="1678"/>
      <c r="C3792" s="1206">
        <v>0.75</v>
      </c>
      <c r="D3792" s="1210" t="s">
        <v>261</v>
      </c>
      <c r="E3792" s="7" t="s">
        <v>554</v>
      </c>
    </row>
    <row r="3793" spans="2:5" x14ac:dyDescent="0.35">
      <c r="B3793" s="1677" t="s">
        <v>888</v>
      </c>
      <c r="C3793" s="1213">
        <v>0.25</v>
      </c>
      <c r="D3793" s="1204" t="s">
        <v>261</v>
      </c>
      <c r="E3793" s="1204" t="s">
        <v>554</v>
      </c>
    </row>
    <row r="3794" spans="2:5" x14ac:dyDescent="0.35">
      <c r="B3794" s="1678"/>
      <c r="C3794" s="1218">
        <v>0.375</v>
      </c>
      <c r="D3794" s="1204" t="s">
        <v>261</v>
      </c>
      <c r="E3794" s="1204" t="s">
        <v>554</v>
      </c>
    </row>
    <row r="3795" spans="2:5" x14ac:dyDescent="0.35">
      <c r="B3795" s="1678"/>
      <c r="C3795" s="1218">
        <v>0.5</v>
      </c>
      <c r="D3795" s="1210" t="s">
        <v>261</v>
      </c>
      <c r="E3795" s="1204" t="s">
        <v>729</v>
      </c>
    </row>
    <row r="3796" spans="2:5" x14ac:dyDescent="0.35">
      <c r="B3796" s="1678"/>
      <c r="C3796" s="1218">
        <v>0.625</v>
      </c>
      <c r="D3796" s="1204" t="s">
        <v>261</v>
      </c>
      <c r="E3796" s="1204" t="s">
        <v>673</v>
      </c>
    </row>
    <row r="3797" spans="2:5" x14ac:dyDescent="0.35">
      <c r="B3797" s="1678"/>
      <c r="C3797" s="1206">
        <v>0.75</v>
      </c>
      <c r="D3797" s="1210" t="s">
        <v>261</v>
      </c>
      <c r="E3797" s="1204" t="s">
        <v>758</v>
      </c>
    </row>
    <row r="3798" spans="2:5" x14ac:dyDescent="0.35">
      <c r="B3798" s="1677" t="s">
        <v>889</v>
      </c>
      <c r="C3798" s="1231">
        <v>0.25</v>
      </c>
      <c r="D3798" s="1204" t="s">
        <v>261</v>
      </c>
      <c r="E3798" s="1221" t="s">
        <v>554</v>
      </c>
    </row>
    <row r="3799" spans="2:5" x14ac:dyDescent="0.35">
      <c r="B3799" s="1678"/>
      <c r="C3799" s="1218">
        <v>0.375</v>
      </c>
      <c r="D3799" s="1210" t="s">
        <v>261</v>
      </c>
      <c r="E3799" s="1204" t="s">
        <v>554</v>
      </c>
    </row>
    <row r="3800" spans="2:5" x14ac:dyDescent="0.35">
      <c r="B3800" s="1678"/>
      <c r="C3800" s="1218">
        <v>0.5</v>
      </c>
      <c r="D3800" s="1204" t="s">
        <v>261</v>
      </c>
      <c r="E3800" s="1204" t="s">
        <v>758</v>
      </c>
    </row>
    <row r="3801" spans="2:5" x14ac:dyDescent="0.35">
      <c r="B3801" s="1678"/>
      <c r="C3801" s="1218">
        <v>0.625</v>
      </c>
      <c r="D3801" s="1210" t="s">
        <v>261</v>
      </c>
      <c r="E3801" s="7" t="s">
        <v>729</v>
      </c>
    </row>
    <row r="3802" spans="2:5" x14ac:dyDescent="0.35">
      <c r="B3802" s="1678"/>
      <c r="C3802" s="1206">
        <v>0.75</v>
      </c>
      <c r="D3802" s="1210" t="s">
        <v>261</v>
      </c>
      <c r="E3802" s="7" t="s">
        <v>673</v>
      </c>
    </row>
    <row r="3803" spans="2:5" x14ac:dyDescent="0.35">
      <c r="B3803" s="1677" t="s">
        <v>890</v>
      </c>
      <c r="C3803" s="1231">
        <v>0.25</v>
      </c>
      <c r="D3803" s="1204" t="s">
        <v>261</v>
      </c>
      <c r="E3803" s="1221" t="s">
        <v>554</v>
      </c>
    </row>
    <row r="3804" spans="2:5" x14ac:dyDescent="0.35">
      <c r="B3804" s="1678"/>
      <c r="C3804" s="1218">
        <v>0.375</v>
      </c>
      <c r="D3804" s="1204" t="s">
        <v>261</v>
      </c>
      <c r="E3804" s="1204" t="s">
        <v>758</v>
      </c>
    </row>
    <row r="3805" spans="2:5" x14ac:dyDescent="0.35">
      <c r="B3805" s="1678"/>
      <c r="C3805" s="1218">
        <v>0.5</v>
      </c>
      <c r="D3805" s="1204" t="s">
        <v>261</v>
      </c>
      <c r="E3805" s="1204" t="s">
        <v>554</v>
      </c>
    </row>
    <row r="3806" spans="2:5" x14ac:dyDescent="0.35">
      <c r="B3806" s="1678"/>
      <c r="C3806" s="1218">
        <v>0.625</v>
      </c>
      <c r="D3806" s="1210" t="s">
        <v>261</v>
      </c>
      <c r="E3806" s="1204" t="s">
        <v>729</v>
      </c>
    </row>
    <row r="3807" spans="2:5" x14ac:dyDescent="0.35">
      <c r="B3807" s="1678"/>
      <c r="C3807" s="1206">
        <v>0.75</v>
      </c>
      <c r="D3807" s="8" t="s">
        <v>261</v>
      </c>
      <c r="E3807" s="7" t="s">
        <v>758</v>
      </c>
    </row>
    <row r="3808" spans="2:5" x14ac:dyDescent="0.35">
      <c r="B3808" s="1681" t="s">
        <v>891</v>
      </c>
      <c r="C3808" s="1213">
        <v>0.25</v>
      </c>
      <c r="D3808" s="1205" t="s">
        <v>261</v>
      </c>
      <c r="E3808" s="1221" t="s">
        <v>554</v>
      </c>
    </row>
    <row r="3809" spans="2:5" x14ac:dyDescent="0.35">
      <c r="B3809" s="1680"/>
      <c r="C3809" s="1203">
        <v>0.375</v>
      </c>
      <c r="D3809" s="1204" t="s">
        <v>258</v>
      </c>
      <c r="E3809" s="1204" t="s">
        <v>673</v>
      </c>
    </row>
    <row r="3810" spans="2:5" x14ac:dyDescent="0.35">
      <c r="B3810" s="1680"/>
      <c r="C3810" s="1203">
        <v>0.5</v>
      </c>
      <c r="D3810" s="1210" t="s">
        <v>557</v>
      </c>
      <c r="E3810" s="1204" t="s">
        <v>729</v>
      </c>
    </row>
    <row r="3811" spans="2:5" x14ac:dyDescent="0.35">
      <c r="B3811" s="1680"/>
      <c r="C3811" s="1203">
        <v>0.625</v>
      </c>
      <c r="D3811" s="1204" t="s">
        <v>258</v>
      </c>
      <c r="E3811" s="1204" t="s">
        <v>760</v>
      </c>
    </row>
    <row r="3812" spans="2:5" x14ac:dyDescent="0.35">
      <c r="B3812" s="1678"/>
      <c r="C3812" s="1219">
        <v>0.75</v>
      </c>
      <c r="D3812" s="1210" t="s">
        <v>257</v>
      </c>
      <c r="E3812" s="7" t="s">
        <v>673</v>
      </c>
    </row>
    <row r="3813" spans="2:5" x14ac:dyDescent="0.35">
      <c r="B3813" s="1672" t="s">
        <v>792</v>
      </c>
      <c r="C3813" s="1672"/>
      <c r="D3813" s="1672"/>
      <c r="E3813" s="1672"/>
    </row>
    <row r="3814" spans="2:5" x14ac:dyDescent="0.35">
      <c r="B3814" s="1683" t="s">
        <v>862</v>
      </c>
      <c r="C3814" s="1683"/>
      <c r="D3814" s="1683"/>
      <c r="E3814" s="1232"/>
    </row>
    <row r="3815" spans="2:5" x14ac:dyDescent="0.35">
      <c r="B3815" s="1683" t="s">
        <v>842</v>
      </c>
      <c r="C3815" s="1683"/>
      <c r="D3815" s="1683"/>
      <c r="E3815" s="1235"/>
    </row>
    <row r="3816" spans="2:5" x14ac:dyDescent="0.35">
      <c r="B3816" s="1232"/>
      <c r="C3816" s="1232"/>
      <c r="D3816" s="1232"/>
      <c r="E3816" s="1232"/>
    </row>
    <row r="3820" spans="2:5" ht="17" x14ac:dyDescent="0.5">
      <c r="B3820" s="1200" t="s">
        <v>546</v>
      </c>
      <c r="C3820" s="1200"/>
      <c r="D3820" s="1200"/>
      <c r="E3820" s="1200"/>
    </row>
    <row r="3821" spans="2:5" ht="15" thickBot="1" x14ac:dyDescent="0.4"/>
    <row r="3822" spans="2:5" ht="15" thickTop="1" x14ac:dyDescent="0.35">
      <c r="B3822" s="1666" t="s">
        <v>1</v>
      </c>
      <c r="C3822" s="1668" t="s">
        <v>547</v>
      </c>
      <c r="D3822" s="1668" t="s">
        <v>548</v>
      </c>
      <c r="E3822" s="1670" t="s">
        <v>549</v>
      </c>
    </row>
    <row r="3823" spans="2:5" ht="15" thickBot="1" x14ac:dyDescent="0.4">
      <c r="B3823" s="1667"/>
      <c r="C3823" s="1669"/>
      <c r="D3823" s="1669"/>
      <c r="E3823" s="1671"/>
    </row>
    <row r="3824" spans="2:5" ht="15" thickTop="1" x14ac:dyDescent="0.35">
      <c r="B3824" s="1662" t="s">
        <v>892</v>
      </c>
      <c r="C3824" s="1217">
        <v>0.25</v>
      </c>
      <c r="D3824" s="1202" t="s">
        <v>557</v>
      </c>
      <c r="E3824" s="1233" t="s">
        <v>554</v>
      </c>
    </row>
    <row r="3825" spans="2:5" x14ac:dyDescent="0.35">
      <c r="B3825" s="1663"/>
      <c r="C3825" s="1218">
        <v>0.375</v>
      </c>
      <c r="D3825" s="1204" t="s">
        <v>257</v>
      </c>
      <c r="E3825" s="1234" t="s">
        <v>554</v>
      </c>
    </row>
    <row r="3826" spans="2:5" x14ac:dyDescent="0.35">
      <c r="B3826" s="1663"/>
      <c r="C3826" s="1218">
        <v>0.5</v>
      </c>
      <c r="D3826" s="1204" t="s">
        <v>570</v>
      </c>
      <c r="E3826" s="1234" t="s">
        <v>729</v>
      </c>
    </row>
    <row r="3827" spans="2:5" x14ac:dyDescent="0.35">
      <c r="B3827" s="1663"/>
      <c r="C3827" s="1218">
        <v>0.625</v>
      </c>
      <c r="D3827" s="1204" t="s">
        <v>261</v>
      </c>
      <c r="E3827" s="1204" t="s">
        <v>554</v>
      </c>
    </row>
    <row r="3828" spans="2:5" ht="15" thickBot="1" x14ac:dyDescent="0.4">
      <c r="B3828" s="1664"/>
      <c r="C3828" s="1206">
        <v>0.75</v>
      </c>
      <c r="D3828" s="1210" t="s">
        <v>261</v>
      </c>
      <c r="E3828" s="7" t="s">
        <v>758</v>
      </c>
    </row>
    <row r="3829" spans="2:5" ht="15" thickTop="1" x14ac:dyDescent="0.35">
      <c r="B3829" s="1677" t="s">
        <v>893</v>
      </c>
      <c r="C3829" s="1213">
        <v>0.25</v>
      </c>
      <c r="D3829" s="1204" t="s">
        <v>261</v>
      </c>
      <c r="E3829" s="1233" t="s">
        <v>554</v>
      </c>
    </row>
    <row r="3830" spans="2:5" x14ac:dyDescent="0.35">
      <c r="B3830" s="1678"/>
      <c r="C3830" s="1218">
        <v>0.375</v>
      </c>
      <c r="D3830" s="1204" t="s">
        <v>570</v>
      </c>
      <c r="E3830" s="1234" t="s">
        <v>673</v>
      </c>
    </row>
    <row r="3831" spans="2:5" x14ac:dyDescent="0.35">
      <c r="B3831" s="1678"/>
      <c r="C3831" s="1218">
        <v>0.5</v>
      </c>
      <c r="D3831" s="1210" t="s">
        <v>262</v>
      </c>
      <c r="E3831" s="1204" t="s">
        <v>758</v>
      </c>
    </row>
    <row r="3832" spans="2:5" x14ac:dyDescent="0.35">
      <c r="B3832" s="1678"/>
      <c r="C3832" s="1218">
        <v>0.625</v>
      </c>
      <c r="D3832" s="1204" t="s">
        <v>261</v>
      </c>
      <c r="E3832" s="1204" t="s">
        <v>758</v>
      </c>
    </row>
    <row r="3833" spans="2:5" x14ac:dyDescent="0.35">
      <c r="B3833" s="1678"/>
      <c r="C3833" s="1206">
        <v>0.75</v>
      </c>
      <c r="D3833" s="1210" t="s">
        <v>261</v>
      </c>
      <c r="E3833" s="7" t="s">
        <v>554</v>
      </c>
    </row>
    <row r="3834" spans="2:5" x14ac:dyDescent="0.35">
      <c r="B3834" s="1677" t="s">
        <v>894</v>
      </c>
      <c r="C3834" s="1213">
        <v>0.25</v>
      </c>
      <c r="D3834" s="1204" t="s">
        <v>261</v>
      </c>
      <c r="E3834" s="76" t="s">
        <v>554</v>
      </c>
    </row>
    <row r="3835" spans="2:5" x14ac:dyDescent="0.35">
      <c r="B3835" s="1678"/>
      <c r="C3835" s="1218">
        <v>0.375</v>
      </c>
      <c r="D3835" s="1210" t="s">
        <v>261</v>
      </c>
      <c r="E3835" s="1228" t="s">
        <v>554</v>
      </c>
    </row>
    <row r="3836" spans="2:5" x14ac:dyDescent="0.35">
      <c r="B3836" s="1678"/>
      <c r="C3836" s="1218">
        <v>0.5</v>
      </c>
      <c r="D3836" s="1204" t="s">
        <v>564</v>
      </c>
      <c r="E3836" s="1221" t="s">
        <v>758</v>
      </c>
    </row>
    <row r="3837" spans="2:5" x14ac:dyDescent="0.35">
      <c r="B3837" s="1678"/>
      <c r="C3837" s="1218">
        <v>0.625</v>
      </c>
      <c r="D3837" s="1210" t="s">
        <v>557</v>
      </c>
      <c r="E3837" s="1204" t="s">
        <v>554</v>
      </c>
    </row>
    <row r="3838" spans="2:5" x14ac:dyDescent="0.35">
      <c r="B3838" s="1678"/>
      <c r="C3838" s="1206">
        <v>0.75</v>
      </c>
      <c r="D3838" s="1210" t="s">
        <v>261</v>
      </c>
      <c r="E3838" s="7" t="s">
        <v>673</v>
      </c>
    </row>
    <row r="3839" spans="2:5" x14ac:dyDescent="0.35">
      <c r="B3839" s="1677" t="s">
        <v>895</v>
      </c>
      <c r="C3839" s="1213">
        <v>0.25</v>
      </c>
      <c r="D3839" s="1204" t="s">
        <v>261</v>
      </c>
      <c r="E3839" s="1204" t="s">
        <v>554</v>
      </c>
    </row>
    <row r="3840" spans="2:5" x14ac:dyDescent="0.35">
      <c r="B3840" s="1678"/>
      <c r="C3840" s="1218">
        <v>0.375</v>
      </c>
      <c r="D3840" s="1204" t="s">
        <v>261</v>
      </c>
      <c r="E3840" s="1204" t="s">
        <v>554</v>
      </c>
    </row>
    <row r="3841" spans="2:5" x14ac:dyDescent="0.35">
      <c r="B3841" s="1678"/>
      <c r="C3841" s="1218">
        <v>0.5</v>
      </c>
      <c r="D3841" s="1210" t="s">
        <v>261</v>
      </c>
      <c r="E3841" s="1204" t="s">
        <v>554</v>
      </c>
    </row>
    <row r="3842" spans="2:5" x14ac:dyDescent="0.35">
      <c r="B3842" s="1678"/>
      <c r="C3842" s="1218">
        <v>0.625</v>
      </c>
      <c r="D3842" s="1204" t="s">
        <v>564</v>
      </c>
      <c r="E3842" s="1204" t="s">
        <v>729</v>
      </c>
    </row>
    <row r="3843" spans="2:5" x14ac:dyDescent="0.35">
      <c r="B3843" s="1678"/>
      <c r="C3843" s="1206">
        <v>0.75</v>
      </c>
      <c r="D3843" s="1210" t="s">
        <v>261</v>
      </c>
      <c r="E3843" s="1204" t="s">
        <v>758</v>
      </c>
    </row>
    <row r="3844" spans="2:5" x14ac:dyDescent="0.35">
      <c r="B3844" s="1677" t="s">
        <v>896</v>
      </c>
      <c r="C3844" s="1231">
        <v>0.25</v>
      </c>
      <c r="D3844" s="1204" t="s">
        <v>261</v>
      </c>
      <c r="E3844" s="1221" t="s">
        <v>554</v>
      </c>
    </row>
    <row r="3845" spans="2:5" x14ac:dyDescent="0.35">
      <c r="B3845" s="1678"/>
      <c r="C3845" s="1218">
        <v>0.375</v>
      </c>
      <c r="D3845" s="1210" t="s">
        <v>261</v>
      </c>
      <c r="E3845" s="1204" t="s">
        <v>554</v>
      </c>
    </row>
    <row r="3846" spans="2:5" x14ac:dyDescent="0.35">
      <c r="B3846" s="1678"/>
      <c r="C3846" s="1218">
        <v>0.5</v>
      </c>
      <c r="D3846" s="1204" t="s">
        <v>261</v>
      </c>
      <c r="E3846" s="1204" t="s">
        <v>554</v>
      </c>
    </row>
    <row r="3847" spans="2:5" x14ac:dyDescent="0.35">
      <c r="B3847" s="1678"/>
      <c r="C3847" s="1218">
        <v>0.625</v>
      </c>
      <c r="D3847" s="1210" t="s">
        <v>557</v>
      </c>
      <c r="E3847" s="7" t="s">
        <v>729</v>
      </c>
    </row>
    <row r="3848" spans="2:5" x14ac:dyDescent="0.35">
      <c r="B3848" s="1678"/>
      <c r="C3848" s="1206">
        <v>0.75</v>
      </c>
      <c r="D3848" s="1210" t="s">
        <v>257</v>
      </c>
      <c r="E3848" s="7" t="s">
        <v>673</v>
      </c>
    </row>
    <row r="3849" spans="2:5" x14ac:dyDescent="0.35">
      <c r="B3849" s="1677" t="s">
        <v>897</v>
      </c>
      <c r="C3849" s="1231">
        <v>0.25</v>
      </c>
      <c r="D3849" s="1204" t="s">
        <v>261</v>
      </c>
      <c r="E3849" s="1221" t="s">
        <v>554</v>
      </c>
    </row>
    <row r="3850" spans="2:5" x14ac:dyDescent="0.35">
      <c r="B3850" s="1678"/>
      <c r="C3850" s="1218">
        <v>0.375</v>
      </c>
      <c r="D3850" s="1204" t="s">
        <v>261</v>
      </c>
      <c r="E3850" s="1204" t="s">
        <v>554</v>
      </c>
    </row>
    <row r="3851" spans="2:5" x14ac:dyDescent="0.35">
      <c r="B3851" s="1678"/>
      <c r="C3851" s="1218">
        <v>0.5</v>
      </c>
      <c r="D3851" s="1204" t="s">
        <v>557</v>
      </c>
      <c r="E3851" s="1204" t="s">
        <v>554</v>
      </c>
    </row>
    <row r="3852" spans="2:5" x14ac:dyDescent="0.35">
      <c r="B3852" s="1678"/>
      <c r="C3852" s="1218">
        <v>0.625</v>
      </c>
      <c r="D3852" s="1210" t="s">
        <v>261</v>
      </c>
      <c r="E3852" s="1204" t="s">
        <v>554</v>
      </c>
    </row>
    <row r="3853" spans="2:5" x14ac:dyDescent="0.35">
      <c r="B3853" s="1678"/>
      <c r="C3853" s="1206">
        <v>0.75</v>
      </c>
      <c r="D3853" s="8" t="s">
        <v>261</v>
      </c>
      <c r="E3853" s="7" t="s">
        <v>554</v>
      </c>
    </row>
    <row r="3854" spans="2:5" x14ac:dyDescent="0.35">
      <c r="B3854" s="1681" t="s">
        <v>898</v>
      </c>
      <c r="C3854" s="1213">
        <v>0.25</v>
      </c>
      <c r="D3854" s="1205" t="s">
        <v>261</v>
      </c>
      <c r="E3854" s="1221" t="s">
        <v>554</v>
      </c>
    </row>
    <row r="3855" spans="2:5" x14ac:dyDescent="0.35">
      <c r="B3855" s="1680"/>
      <c r="C3855" s="1203">
        <v>0.375</v>
      </c>
      <c r="D3855" s="1204" t="s">
        <v>261</v>
      </c>
      <c r="E3855" s="1204" t="s">
        <v>554</v>
      </c>
    </row>
    <row r="3856" spans="2:5" x14ac:dyDescent="0.35">
      <c r="B3856" s="1680"/>
      <c r="C3856" s="1203">
        <v>0.5</v>
      </c>
      <c r="D3856" s="1210" t="s">
        <v>262</v>
      </c>
      <c r="E3856" s="1204" t="s">
        <v>673</v>
      </c>
    </row>
    <row r="3857" spans="2:5" x14ac:dyDescent="0.35">
      <c r="B3857" s="1680"/>
      <c r="C3857" s="1203">
        <v>0.625</v>
      </c>
      <c r="D3857" s="1204" t="s">
        <v>258</v>
      </c>
      <c r="E3857" s="1204" t="s">
        <v>729</v>
      </c>
    </row>
    <row r="3858" spans="2:5" x14ac:dyDescent="0.35">
      <c r="B3858" s="1678"/>
      <c r="C3858" s="1219">
        <v>0.75</v>
      </c>
      <c r="D3858" s="1210" t="s">
        <v>261</v>
      </c>
      <c r="E3858" s="7" t="s">
        <v>554</v>
      </c>
    </row>
    <row r="3859" spans="2:5" x14ac:dyDescent="0.35">
      <c r="B3859" s="1672" t="s">
        <v>792</v>
      </c>
      <c r="C3859" s="1672"/>
      <c r="D3859" s="1672"/>
      <c r="E3859" s="1672"/>
    </row>
    <row r="3860" spans="2:5" x14ac:dyDescent="0.35">
      <c r="B3860" s="1683" t="s">
        <v>862</v>
      </c>
      <c r="C3860" s="1683"/>
      <c r="D3860" s="1683"/>
      <c r="E3860" s="1232"/>
    </row>
    <row r="3861" spans="2:5" x14ac:dyDescent="0.35">
      <c r="B3861" s="1683" t="s">
        <v>842</v>
      </c>
      <c r="C3861" s="1683"/>
      <c r="D3861" s="1683"/>
      <c r="E3861" s="1235"/>
    </row>
    <row r="3862" spans="2:5" x14ac:dyDescent="0.35">
      <c r="B3862" s="1232"/>
      <c r="C3862" s="1232"/>
      <c r="D3862" s="1232"/>
      <c r="E3862" s="1232"/>
    </row>
    <row r="3866" spans="2:5" ht="17" x14ac:dyDescent="0.5">
      <c r="B3866" s="1200" t="s">
        <v>546</v>
      </c>
      <c r="C3866" s="1200"/>
      <c r="D3866" s="1200"/>
      <c r="E3866" s="1200"/>
    </row>
    <row r="3867" spans="2:5" ht="15" thickBot="1" x14ac:dyDescent="0.4"/>
    <row r="3868" spans="2:5" ht="15" thickTop="1" x14ac:dyDescent="0.35">
      <c r="B3868" s="1666" t="s">
        <v>1</v>
      </c>
      <c r="C3868" s="1668" t="s">
        <v>547</v>
      </c>
      <c r="D3868" s="1668" t="s">
        <v>548</v>
      </c>
      <c r="E3868" s="1670" t="s">
        <v>549</v>
      </c>
    </row>
    <row r="3869" spans="2:5" ht="15" thickBot="1" x14ac:dyDescent="0.4">
      <c r="B3869" s="1667"/>
      <c r="C3869" s="1669"/>
      <c r="D3869" s="1669"/>
      <c r="E3869" s="1671"/>
    </row>
    <row r="3870" spans="2:5" ht="15" thickTop="1" x14ac:dyDescent="0.35">
      <c r="B3870" s="1662" t="s">
        <v>899</v>
      </c>
      <c r="C3870" s="1217">
        <v>0.25</v>
      </c>
      <c r="D3870" s="1202" t="s">
        <v>261</v>
      </c>
      <c r="E3870" s="1233" t="s">
        <v>554</v>
      </c>
    </row>
    <row r="3871" spans="2:5" x14ac:dyDescent="0.35">
      <c r="B3871" s="1663"/>
      <c r="C3871" s="1218">
        <v>0.375</v>
      </c>
      <c r="D3871" s="1204" t="s">
        <v>261</v>
      </c>
      <c r="E3871" s="1234" t="s">
        <v>554</v>
      </c>
    </row>
    <row r="3872" spans="2:5" x14ac:dyDescent="0.35">
      <c r="B3872" s="1663"/>
      <c r="C3872" s="1218">
        <v>0.5</v>
      </c>
      <c r="D3872" s="1204" t="s">
        <v>261</v>
      </c>
      <c r="E3872" s="1234" t="s">
        <v>554</v>
      </c>
    </row>
    <row r="3873" spans="2:5" x14ac:dyDescent="0.35">
      <c r="B3873" s="1663"/>
      <c r="C3873" s="1218">
        <v>0.625</v>
      </c>
      <c r="D3873" s="1204" t="s">
        <v>261</v>
      </c>
      <c r="E3873" s="1204" t="s">
        <v>729</v>
      </c>
    </row>
    <row r="3874" spans="2:5" ht="15" thickBot="1" x14ac:dyDescent="0.4">
      <c r="B3874" s="1664"/>
      <c r="C3874" s="1206">
        <v>0.75</v>
      </c>
      <c r="D3874" s="1210" t="s">
        <v>258</v>
      </c>
      <c r="E3874" s="7" t="s">
        <v>758</v>
      </c>
    </row>
    <row r="3875" spans="2:5" ht="15" thickTop="1" x14ac:dyDescent="0.35">
      <c r="B3875" s="1677">
        <v>42743</v>
      </c>
      <c r="C3875" s="1213">
        <v>0.25</v>
      </c>
      <c r="D3875" s="1204" t="s">
        <v>261</v>
      </c>
      <c r="E3875" s="1233" t="s">
        <v>554</v>
      </c>
    </row>
    <row r="3876" spans="2:5" x14ac:dyDescent="0.35">
      <c r="B3876" s="1678"/>
      <c r="C3876" s="1218">
        <v>0.375</v>
      </c>
      <c r="D3876" s="1204" t="s">
        <v>261</v>
      </c>
      <c r="E3876" s="1234" t="s">
        <v>554</v>
      </c>
    </row>
    <row r="3877" spans="2:5" x14ac:dyDescent="0.35">
      <c r="B3877" s="1678"/>
      <c r="C3877" s="1218">
        <v>0.5</v>
      </c>
      <c r="D3877" s="1210" t="s">
        <v>262</v>
      </c>
      <c r="E3877" s="1204" t="s">
        <v>673</v>
      </c>
    </row>
    <row r="3878" spans="2:5" x14ac:dyDescent="0.35">
      <c r="B3878" s="1678"/>
      <c r="C3878" s="1218">
        <v>0.625</v>
      </c>
      <c r="D3878" s="1204" t="s">
        <v>261</v>
      </c>
      <c r="E3878" s="1204" t="s">
        <v>554</v>
      </c>
    </row>
    <row r="3879" spans="2:5" x14ac:dyDescent="0.35">
      <c r="B3879" s="1678"/>
      <c r="C3879" s="1206">
        <v>0.75</v>
      </c>
      <c r="D3879" s="1210" t="s">
        <v>564</v>
      </c>
      <c r="E3879" s="7" t="s">
        <v>758</v>
      </c>
    </row>
    <row r="3880" spans="2:5" x14ac:dyDescent="0.35">
      <c r="B3880" s="1677">
        <v>42774</v>
      </c>
      <c r="C3880" s="1213">
        <v>0.25</v>
      </c>
      <c r="D3880" s="1204" t="s">
        <v>261</v>
      </c>
      <c r="E3880" s="76" t="s">
        <v>554</v>
      </c>
    </row>
    <row r="3881" spans="2:5" x14ac:dyDescent="0.35">
      <c r="B3881" s="1678"/>
      <c r="C3881" s="1218">
        <v>0.375</v>
      </c>
      <c r="D3881" s="1210" t="s">
        <v>261</v>
      </c>
      <c r="E3881" s="1228" t="s">
        <v>554</v>
      </c>
    </row>
    <row r="3882" spans="2:5" x14ac:dyDescent="0.35">
      <c r="B3882" s="1678"/>
      <c r="C3882" s="1218">
        <v>0.5</v>
      </c>
      <c r="D3882" s="1204" t="s">
        <v>261</v>
      </c>
      <c r="E3882" s="1221" t="s">
        <v>729</v>
      </c>
    </row>
    <row r="3883" spans="2:5" x14ac:dyDescent="0.35">
      <c r="B3883" s="1678"/>
      <c r="C3883" s="1218">
        <v>0.625</v>
      </c>
      <c r="D3883" s="1210" t="s">
        <v>557</v>
      </c>
      <c r="E3883" s="1204" t="s">
        <v>729</v>
      </c>
    </row>
    <row r="3884" spans="2:5" x14ac:dyDescent="0.35">
      <c r="B3884" s="1678"/>
      <c r="C3884" s="1206">
        <v>0.75</v>
      </c>
      <c r="D3884" s="1210" t="s">
        <v>257</v>
      </c>
      <c r="E3884" s="7" t="s">
        <v>729</v>
      </c>
    </row>
    <row r="3885" spans="2:5" x14ac:dyDescent="0.35">
      <c r="B3885" s="1677">
        <v>42802</v>
      </c>
      <c r="C3885" s="1213">
        <v>0.25</v>
      </c>
      <c r="D3885" s="1204" t="s">
        <v>261</v>
      </c>
      <c r="E3885" s="1204" t="s">
        <v>554</v>
      </c>
    </row>
    <row r="3886" spans="2:5" x14ac:dyDescent="0.35">
      <c r="B3886" s="1678"/>
      <c r="C3886" s="1218">
        <v>0.375</v>
      </c>
      <c r="D3886" s="1204" t="s">
        <v>261</v>
      </c>
      <c r="E3886" s="1204" t="s">
        <v>554</v>
      </c>
    </row>
    <row r="3887" spans="2:5" x14ac:dyDescent="0.35">
      <c r="B3887" s="1678"/>
      <c r="C3887" s="1218">
        <v>0.5</v>
      </c>
      <c r="D3887" s="1210" t="s">
        <v>261</v>
      </c>
      <c r="E3887" s="1204" t="s">
        <v>554</v>
      </c>
    </row>
    <row r="3888" spans="2:5" x14ac:dyDescent="0.35">
      <c r="B3888" s="1678"/>
      <c r="C3888" s="1218">
        <v>0.625</v>
      </c>
      <c r="D3888" s="1204" t="s">
        <v>258</v>
      </c>
      <c r="E3888" s="1204" t="s">
        <v>729</v>
      </c>
    </row>
    <row r="3889" spans="2:5" x14ac:dyDescent="0.35">
      <c r="B3889" s="1678"/>
      <c r="C3889" s="1206">
        <v>0.75</v>
      </c>
      <c r="D3889" s="1210" t="s">
        <v>570</v>
      </c>
      <c r="E3889" s="1204" t="s">
        <v>729</v>
      </c>
    </row>
    <row r="3890" spans="2:5" x14ac:dyDescent="0.35">
      <c r="B3890" s="1677">
        <v>42833</v>
      </c>
      <c r="C3890" s="1231">
        <v>0.25</v>
      </c>
      <c r="D3890" s="1204" t="s">
        <v>261</v>
      </c>
      <c r="E3890" s="1221" t="s">
        <v>758</v>
      </c>
    </row>
    <row r="3891" spans="2:5" x14ac:dyDescent="0.35">
      <c r="B3891" s="1678"/>
      <c r="C3891" s="1218">
        <v>0.375</v>
      </c>
      <c r="D3891" s="1210" t="s">
        <v>557</v>
      </c>
      <c r="E3891" s="1204" t="s">
        <v>758</v>
      </c>
    </row>
    <row r="3892" spans="2:5" x14ac:dyDescent="0.35">
      <c r="B3892" s="1678"/>
      <c r="C3892" s="1218">
        <v>0.5</v>
      </c>
      <c r="D3892" s="1204" t="s">
        <v>564</v>
      </c>
      <c r="E3892" s="1204" t="s">
        <v>758</v>
      </c>
    </row>
    <row r="3893" spans="2:5" x14ac:dyDescent="0.35">
      <c r="B3893" s="1678"/>
      <c r="C3893" s="1218">
        <v>0.625</v>
      </c>
      <c r="D3893" s="1210" t="s">
        <v>261</v>
      </c>
      <c r="E3893" s="7" t="s">
        <v>729</v>
      </c>
    </row>
    <row r="3894" spans="2:5" x14ac:dyDescent="0.35">
      <c r="B3894" s="1678"/>
      <c r="C3894" s="1206">
        <v>0.75</v>
      </c>
      <c r="D3894" s="1210" t="s">
        <v>258</v>
      </c>
      <c r="E3894" s="7" t="s">
        <v>729</v>
      </c>
    </row>
    <row r="3895" spans="2:5" x14ac:dyDescent="0.35">
      <c r="B3895" s="1677">
        <v>42863</v>
      </c>
      <c r="C3895" s="1231">
        <v>0.25</v>
      </c>
      <c r="D3895" s="1204" t="s">
        <v>557</v>
      </c>
      <c r="E3895" s="1221" t="s">
        <v>554</v>
      </c>
    </row>
    <row r="3896" spans="2:5" x14ac:dyDescent="0.35">
      <c r="B3896" s="1678"/>
      <c r="C3896" s="1218">
        <v>0.375</v>
      </c>
      <c r="D3896" s="1204" t="s">
        <v>262</v>
      </c>
      <c r="E3896" s="1204" t="s">
        <v>554</v>
      </c>
    </row>
    <row r="3897" spans="2:5" x14ac:dyDescent="0.35">
      <c r="B3897" s="1678"/>
      <c r="C3897" s="1218">
        <v>0.5</v>
      </c>
      <c r="D3897" s="1204" t="s">
        <v>564</v>
      </c>
      <c r="E3897" s="1204" t="s">
        <v>758</v>
      </c>
    </row>
    <row r="3898" spans="2:5" x14ac:dyDescent="0.35">
      <c r="B3898" s="1678"/>
      <c r="C3898" s="1218">
        <v>0.625</v>
      </c>
      <c r="D3898" s="1210" t="s">
        <v>261</v>
      </c>
      <c r="E3898" s="1204" t="s">
        <v>554</v>
      </c>
    </row>
    <row r="3899" spans="2:5" x14ac:dyDescent="0.35">
      <c r="B3899" s="1678"/>
      <c r="C3899" s="1206">
        <v>0.75</v>
      </c>
      <c r="D3899" s="8" t="s">
        <v>261</v>
      </c>
      <c r="E3899" s="7" t="s">
        <v>758</v>
      </c>
    </row>
    <row r="3900" spans="2:5" x14ac:dyDescent="0.35">
      <c r="B3900" s="1681" t="s">
        <v>900</v>
      </c>
      <c r="C3900" s="1213">
        <v>0.25</v>
      </c>
      <c r="D3900" s="1205" t="s">
        <v>570</v>
      </c>
      <c r="E3900" s="1221" t="s">
        <v>554</v>
      </c>
    </row>
    <row r="3901" spans="2:5" x14ac:dyDescent="0.35">
      <c r="B3901" s="1680"/>
      <c r="C3901" s="1203">
        <v>0.375</v>
      </c>
      <c r="D3901" s="1204" t="s">
        <v>261</v>
      </c>
      <c r="E3901" s="1204" t="s">
        <v>554</v>
      </c>
    </row>
    <row r="3902" spans="2:5" x14ac:dyDescent="0.35">
      <c r="B3902" s="1680"/>
      <c r="C3902" s="1203">
        <v>0.5</v>
      </c>
      <c r="D3902" s="1210" t="s">
        <v>557</v>
      </c>
      <c r="E3902" s="1204" t="s">
        <v>554</v>
      </c>
    </row>
    <row r="3903" spans="2:5" x14ac:dyDescent="0.35">
      <c r="B3903" s="1680"/>
      <c r="C3903" s="1203">
        <v>0.625</v>
      </c>
      <c r="D3903" s="1204" t="s">
        <v>261</v>
      </c>
      <c r="E3903" s="1204" t="s">
        <v>673</v>
      </c>
    </row>
    <row r="3904" spans="2:5" x14ac:dyDescent="0.35">
      <c r="B3904" s="1678"/>
      <c r="C3904" s="1219">
        <v>0.75</v>
      </c>
      <c r="D3904" s="1210" t="s">
        <v>261</v>
      </c>
      <c r="E3904" s="7" t="s">
        <v>758</v>
      </c>
    </row>
    <row r="3905" spans="2:5" x14ac:dyDescent="0.35">
      <c r="B3905" s="1672" t="s">
        <v>792</v>
      </c>
      <c r="C3905" s="1672"/>
      <c r="D3905" s="1672"/>
      <c r="E3905" s="1672"/>
    </row>
    <row r="3906" spans="2:5" x14ac:dyDescent="0.35">
      <c r="B3906" s="1683" t="s">
        <v>862</v>
      </c>
      <c r="C3906" s="1683"/>
      <c r="D3906" s="1683"/>
      <c r="E3906" s="1232"/>
    </row>
    <row r="3907" spans="2:5" x14ac:dyDescent="0.35">
      <c r="B3907" s="1683" t="s">
        <v>842</v>
      </c>
      <c r="C3907" s="1683"/>
      <c r="D3907" s="1683"/>
      <c r="E3907" s="1235"/>
    </row>
    <row r="3908" spans="2:5" x14ac:dyDescent="0.35">
      <c r="B3908" s="1232"/>
      <c r="C3908" s="1232"/>
      <c r="D3908" s="1232"/>
      <c r="E3908" s="1232"/>
    </row>
    <row r="3912" spans="2:5" ht="17" x14ac:dyDescent="0.5">
      <c r="B3912" s="1200" t="s">
        <v>546</v>
      </c>
      <c r="C3912" s="1200"/>
      <c r="D3912" s="1200"/>
      <c r="E3912" s="1200"/>
    </row>
    <row r="3913" spans="2:5" ht="15" thickBot="1" x14ac:dyDescent="0.4"/>
    <row r="3914" spans="2:5" ht="15" thickTop="1" x14ac:dyDescent="0.35">
      <c r="B3914" s="1666" t="s">
        <v>1</v>
      </c>
      <c r="C3914" s="1668" t="s">
        <v>547</v>
      </c>
      <c r="D3914" s="1668" t="s">
        <v>548</v>
      </c>
      <c r="E3914" s="1670" t="s">
        <v>549</v>
      </c>
    </row>
    <row r="3915" spans="2:5" ht="15" thickBot="1" x14ac:dyDescent="0.4">
      <c r="B3915" s="1667"/>
      <c r="C3915" s="1669"/>
      <c r="D3915" s="1669"/>
      <c r="E3915" s="1671"/>
    </row>
    <row r="3916" spans="2:5" ht="15" thickTop="1" x14ac:dyDescent="0.35">
      <c r="B3916" s="1662">
        <v>42924</v>
      </c>
      <c r="C3916" s="1217">
        <v>0.25</v>
      </c>
      <c r="D3916" s="1202" t="s">
        <v>261</v>
      </c>
      <c r="E3916" s="1233" t="s">
        <v>760</v>
      </c>
    </row>
    <row r="3917" spans="2:5" x14ac:dyDescent="0.35">
      <c r="B3917" s="1663"/>
      <c r="C3917" s="1218">
        <v>0.375</v>
      </c>
      <c r="D3917" s="1204" t="s">
        <v>261</v>
      </c>
      <c r="E3917" s="1234" t="s">
        <v>758</v>
      </c>
    </row>
    <row r="3918" spans="2:5" x14ac:dyDescent="0.35">
      <c r="B3918" s="1663"/>
      <c r="C3918" s="1218">
        <v>0.5</v>
      </c>
      <c r="D3918" s="1204" t="s">
        <v>261</v>
      </c>
      <c r="E3918" s="1234" t="s">
        <v>554</v>
      </c>
    </row>
    <row r="3919" spans="2:5" x14ac:dyDescent="0.35">
      <c r="B3919" s="1663"/>
      <c r="C3919" s="1218">
        <v>0.625</v>
      </c>
      <c r="D3919" s="1204" t="s">
        <v>261</v>
      </c>
      <c r="E3919" s="1204" t="s">
        <v>758</v>
      </c>
    </row>
    <row r="3920" spans="2:5" ht="15" thickBot="1" x14ac:dyDescent="0.4">
      <c r="B3920" s="1664"/>
      <c r="C3920" s="1206">
        <v>0.75</v>
      </c>
      <c r="D3920" s="1210" t="s">
        <v>261</v>
      </c>
      <c r="E3920" s="7" t="s">
        <v>554</v>
      </c>
    </row>
    <row r="3921" spans="2:5" ht="15" thickTop="1" x14ac:dyDescent="0.35">
      <c r="B3921" s="1677">
        <v>42955</v>
      </c>
      <c r="C3921" s="1213">
        <v>0.25</v>
      </c>
      <c r="D3921" s="1204" t="s">
        <v>261</v>
      </c>
      <c r="E3921" s="1233" t="s">
        <v>554</v>
      </c>
    </row>
    <row r="3922" spans="2:5" x14ac:dyDescent="0.35">
      <c r="B3922" s="1678"/>
      <c r="C3922" s="1218">
        <v>0.375</v>
      </c>
      <c r="D3922" s="1204" t="s">
        <v>261</v>
      </c>
      <c r="E3922" s="1234" t="s">
        <v>554</v>
      </c>
    </row>
    <row r="3923" spans="2:5" x14ac:dyDescent="0.35">
      <c r="B3923" s="1678"/>
      <c r="C3923" s="1218">
        <v>0.5</v>
      </c>
      <c r="D3923" s="1210" t="s">
        <v>261</v>
      </c>
      <c r="E3923" s="1204" t="s">
        <v>554</v>
      </c>
    </row>
    <row r="3924" spans="2:5" x14ac:dyDescent="0.35">
      <c r="B3924" s="1678"/>
      <c r="C3924" s="1218">
        <v>0.625</v>
      </c>
      <c r="D3924" s="1204" t="s">
        <v>258</v>
      </c>
      <c r="E3924" s="1204" t="s">
        <v>729</v>
      </c>
    </row>
    <row r="3925" spans="2:5" x14ac:dyDescent="0.35">
      <c r="B3925" s="1678"/>
      <c r="C3925" s="1206">
        <v>0.75</v>
      </c>
      <c r="D3925" s="1210" t="s">
        <v>261</v>
      </c>
      <c r="E3925" s="7" t="s">
        <v>758</v>
      </c>
    </row>
    <row r="3926" spans="2:5" x14ac:dyDescent="0.35">
      <c r="B3926" s="1677">
        <v>42986</v>
      </c>
      <c r="C3926" s="1213">
        <v>0.25</v>
      </c>
      <c r="D3926" s="1204" t="s">
        <v>261</v>
      </c>
      <c r="E3926" s="76" t="s">
        <v>554</v>
      </c>
    </row>
    <row r="3927" spans="2:5" x14ac:dyDescent="0.35">
      <c r="B3927" s="1678"/>
      <c r="C3927" s="1218">
        <v>0.375</v>
      </c>
      <c r="D3927" s="1210" t="s">
        <v>261</v>
      </c>
      <c r="E3927" s="1228" t="s">
        <v>554</v>
      </c>
    </row>
    <row r="3928" spans="2:5" x14ac:dyDescent="0.35">
      <c r="B3928" s="1678"/>
      <c r="C3928" s="1218">
        <v>0.5</v>
      </c>
      <c r="D3928" s="1204" t="s">
        <v>261</v>
      </c>
      <c r="E3928" s="1221" t="s">
        <v>554</v>
      </c>
    </row>
    <row r="3929" spans="2:5" x14ac:dyDescent="0.35">
      <c r="B3929" s="1678"/>
      <c r="C3929" s="1218">
        <v>0.625</v>
      </c>
      <c r="D3929" s="1210" t="s">
        <v>258</v>
      </c>
      <c r="E3929" s="1204" t="s">
        <v>673</v>
      </c>
    </row>
    <row r="3930" spans="2:5" x14ac:dyDescent="0.35">
      <c r="B3930" s="1678"/>
      <c r="C3930" s="1206">
        <v>0.75</v>
      </c>
      <c r="D3930" s="1210" t="s">
        <v>564</v>
      </c>
      <c r="E3930" s="7" t="s">
        <v>673</v>
      </c>
    </row>
    <row r="3931" spans="2:5" x14ac:dyDescent="0.35">
      <c r="B3931" s="1677">
        <v>43016</v>
      </c>
      <c r="C3931" s="1213">
        <v>0.25</v>
      </c>
      <c r="D3931" s="1204" t="s">
        <v>261</v>
      </c>
      <c r="E3931" s="1204" t="s">
        <v>554</v>
      </c>
    </row>
    <row r="3932" spans="2:5" x14ac:dyDescent="0.35">
      <c r="B3932" s="1678"/>
      <c r="C3932" s="1218">
        <v>0.375</v>
      </c>
      <c r="D3932" s="1204" t="s">
        <v>261</v>
      </c>
      <c r="E3932" s="1204" t="s">
        <v>554</v>
      </c>
    </row>
    <row r="3933" spans="2:5" x14ac:dyDescent="0.35">
      <c r="B3933" s="1678"/>
      <c r="C3933" s="1218">
        <v>0.5</v>
      </c>
      <c r="D3933" s="1210" t="s">
        <v>570</v>
      </c>
      <c r="E3933" s="1204" t="s">
        <v>554</v>
      </c>
    </row>
    <row r="3934" spans="2:5" x14ac:dyDescent="0.35">
      <c r="B3934" s="1678"/>
      <c r="C3934" s="1218">
        <v>0.625</v>
      </c>
      <c r="D3934" s="1204" t="s">
        <v>258</v>
      </c>
      <c r="E3934" s="1204" t="s">
        <v>673</v>
      </c>
    </row>
    <row r="3935" spans="2:5" x14ac:dyDescent="0.35">
      <c r="B3935" s="1678"/>
      <c r="C3935" s="1206">
        <v>0.75</v>
      </c>
      <c r="D3935" s="1210" t="s">
        <v>258</v>
      </c>
      <c r="E3935" s="1204" t="s">
        <v>729</v>
      </c>
    </row>
    <row r="3936" spans="2:5" x14ac:dyDescent="0.35">
      <c r="B3936" s="1677">
        <v>43047</v>
      </c>
      <c r="C3936" s="1231">
        <v>0.25</v>
      </c>
      <c r="D3936" s="1204" t="s">
        <v>261</v>
      </c>
      <c r="E3936" s="1221" t="s">
        <v>554</v>
      </c>
    </row>
    <row r="3937" spans="2:5" x14ac:dyDescent="0.35">
      <c r="B3937" s="1678"/>
      <c r="C3937" s="1218">
        <v>0.375</v>
      </c>
      <c r="D3937" s="1210" t="s">
        <v>261</v>
      </c>
      <c r="E3937" s="1204" t="s">
        <v>554</v>
      </c>
    </row>
    <row r="3938" spans="2:5" x14ac:dyDescent="0.35">
      <c r="B3938" s="1678"/>
      <c r="C3938" s="1218">
        <v>0.5</v>
      </c>
      <c r="D3938" s="1204" t="s">
        <v>557</v>
      </c>
      <c r="E3938" s="1204" t="s">
        <v>729</v>
      </c>
    </row>
    <row r="3939" spans="2:5" x14ac:dyDescent="0.35">
      <c r="B3939" s="1678"/>
      <c r="C3939" s="1218">
        <v>0.625</v>
      </c>
      <c r="D3939" s="1210" t="s">
        <v>557</v>
      </c>
      <c r="E3939" s="7" t="s">
        <v>729</v>
      </c>
    </row>
    <row r="3940" spans="2:5" x14ac:dyDescent="0.35">
      <c r="B3940" s="1678"/>
      <c r="C3940" s="1206">
        <v>0.75</v>
      </c>
      <c r="D3940" s="1210" t="s">
        <v>261</v>
      </c>
      <c r="E3940" s="7" t="s">
        <v>758</v>
      </c>
    </row>
    <row r="3941" spans="2:5" x14ac:dyDescent="0.35">
      <c r="B3941" s="1677">
        <v>43077</v>
      </c>
      <c r="C3941" s="1231">
        <v>0.25</v>
      </c>
      <c r="D3941" s="1204" t="s">
        <v>261</v>
      </c>
      <c r="E3941" s="1221" t="s">
        <v>554</v>
      </c>
    </row>
    <row r="3942" spans="2:5" x14ac:dyDescent="0.35">
      <c r="B3942" s="1678"/>
      <c r="C3942" s="1218">
        <v>0.375</v>
      </c>
      <c r="D3942" s="1204" t="s">
        <v>261</v>
      </c>
      <c r="E3942" s="1204" t="s">
        <v>554</v>
      </c>
    </row>
    <row r="3943" spans="2:5" x14ac:dyDescent="0.35">
      <c r="B3943" s="1678"/>
      <c r="C3943" s="1218">
        <v>0.5</v>
      </c>
      <c r="D3943" s="1204" t="s">
        <v>261</v>
      </c>
      <c r="E3943" s="1204" t="s">
        <v>554</v>
      </c>
    </row>
    <row r="3944" spans="2:5" x14ac:dyDescent="0.35">
      <c r="B3944" s="1678"/>
      <c r="C3944" s="1218">
        <v>0.625</v>
      </c>
      <c r="D3944" s="1210" t="s">
        <v>557</v>
      </c>
      <c r="E3944" s="1204" t="s">
        <v>729</v>
      </c>
    </row>
    <row r="3945" spans="2:5" x14ac:dyDescent="0.35">
      <c r="B3945" s="1678"/>
      <c r="C3945" s="1206">
        <v>0.75</v>
      </c>
      <c r="D3945" s="8" t="s">
        <v>261</v>
      </c>
      <c r="E3945" s="7" t="s">
        <v>729</v>
      </c>
    </row>
    <row r="3946" spans="2:5" x14ac:dyDescent="0.35">
      <c r="B3946" s="1681" t="s">
        <v>901</v>
      </c>
      <c r="C3946" s="1213">
        <v>0.25</v>
      </c>
      <c r="D3946" s="1205" t="s">
        <v>261</v>
      </c>
      <c r="E3946" s="1221" t="s">
        <v>554</v>
      </c>
    </row>
    <row r="3947" spans="2:5" x14ac:dyDescent="0.35">
      <c r="B3947" s="1680"/>
      <c r="C3947" s="1203">
        <v>0.375</v>
      </c>
      <c r="D3947" s="1204" t="s">
        <v>261</v>
      </c>
      <c r="E3947" s="1204" t="s">
        <v>554</v>
      </c>
    </row>
    <row r="3948" spans="2:5" x14ac:dyDescent="0.35">
      <c r="B3948" s="1680"/>
      <c r="C3948" s="1203">
        <v>0.5</v>
      </c>
      <c r="D3948" s="1210" t="s">
        <v>261</v>
      </c>
      <c r="E3948" s="1204" t="s">
        <v>554</v>
      </c>
    </row>
    <row r="3949" spans="2:5" x14ac:dyDescent="0.35">
      <c r="B3949" s="1680"/>
      <c r="C3949" s="1203">
        <v>0.625</v>
      </c>
      <c r="D3949" s="1204" t="s">
        <v>261</v>
      </c>
      <c r="E3949" s="1204" t="s">
        <v>758</v>
      </c>
    </row>
    <row r="3950" spans="2:5" x14ac:dyDescent="0.35">
      <c r="B3950" s="1678"/>
      <c r="C3950" s="1219">
        <v>0.75</v>
      </c>
      <c r="D3950" s="1210" t="s">
        <v>261</v>
      </c>
      <c r="E3950" s="7" t="s">
        <v>673</v>
      </c>
    </row>
    <row r="3951" spans="2:5" x14ac:dyDescent="0.35">
      <c r="B3951" s="1672" t="s">
        <v>792</v>
      </c>
      <c r="C3951" s="1672"/>
      <c r="D3951" s="1672"/>
      <c r="E3951" s="1672"/>
    </row>
    <row r="3952" spans="2:5" x14ac:dyDescent="0.35">
      <c r="B3952" s="1683" t="s">
        <v>862</v>
      </c>
      <c r="C3952" s="1683"/>
      <c r="D3952" s="1683"/>
      <c r="E3952" s="1232"/>
    </row>
    <row r="3953" spans="2:5" x14ac:dyDescent="0.35">
      <c r="B3953" s="1683" t="s">
        <v>842</v>
      </c>
      <c r="C3953" s="1683"/>
      <c r="D3953" s="1683"/>
      <c r="E3953" s="1235"/>
    </row>
    <row r="3954" spans="2:5" x14ac:dyDescent="0.35">
      <c r="B3954" s="1232"/>
      <c r="C3954" s="1232"/>
      <c r="D3954" s="1232"/>
      <c r="E3954" s="1232"/>
    </row>
  </sheetData>
  <mergeCells count="1213">
    <mergeCell ref="B3946:B3950"/>
    <mergeCell ref="B3951:E3951"/>
    <mergeCell ref="B3952:D3952"/>
    <mergeCell ref="B3953:D3953"/>
    <mergeCell ref="B3916:B3920"/>
    <mergeCell ref="B3921:B3925"/>
    <mergeCell ref="B3926:B3930"/>
    <mergeCell ref="B3931:B3935"/>
    <mergeCell ref="B3936:B3940"/>
    <mergeCell ref="B3941:B3945"/>
    <mergeCell ref="B3900:B3904"/>
    <mergeCell ref="B3905:E3905"/>
    <mergeCell ref="B3906:D3906"/>
    <mergeCell ref="B3907:D3907"/>
    <mergeCell ref="B3914:B3915"/>
    <mergeCell ref="C3914:C3915"/>
    <mergeCell ref="D3914:D3915"/>
    <mergeCell ref="E3914:E3915"/>
    <mergeCell ref="B3870:B3874"/>
    <mergeCell ref="B3875:B3879"/>
    <mergeCell ref="B3880:B3884"/>
    <mergeCell ref="B3885:B3889"/>
    <mergeCell ref="B3890:B3894"/>
    <mergeCell ref="B3895:B3899"/>
    <mergeCell ref="B3854:B3858"/>
    <mergeCell ref="B3859:E3859"/>
    <mergeCell ref="B3860:D3860"/>
    <mergeCell ref="B3861:D3861"/>
    <mergeCell ref="B3868:B3869"/>
    <mergeCell ref="C3868:C3869"/>
    <mergeCell ref="D3868:D3869"/>
    <mergeCell ref="E3868:E3869"/>
    <mergeCell ref="B3824:B3828"/>
    <mergeCell ref="B3829:B3833"/>
    <mergeCell ref="B3834:B3838"/>
    <mergeCell ref="B3839:B3843"/>
    <mergeCell ref="B3844:B3848"/>
    <mergeCell ref="B3849:B3853"/>
    <mergeCell ref="B3808:B3812"/>
    <mergeCell ref="B3813:E3813"/>
    <mergeCell ref="B3814:D3814"/>
    <mergeCell ref="B3815:D3815"/>
    <mergeCell ref="B3822:B3823"/>
    <mergeCell ref="C3822:C3823"/>
    <mergeCell ref="D3822:D3823"/>
    <mergeCell ref="E3822:E3823"/>
    <mergeCell ref="B3778:B3782"/>
    <mergeCell ref="B3783:B3787"/>
    <mergeCell ref="B3788:B3792"/>
    <mergeCell ref="B3793:B3797"/>
    <mergeCell ref="B3798:B3802"/>
    <mergeCell ref="B3803:B3807"/>
    <mergeCell ref="B3762:B3766"/>
    <mergeCell ref="B3767:E3767"/>
    <mergeCell ref="B3768:D3768"/>
    <mergeCell ref="B3769:D3769"/>
    <mergeCell ref="B3776:B3777"/>
    <mergeCell ref="C3776:C3777"/>
    <mergeCell ref="D3776:D3777"/>
    <mergeCell ref="E3776:E3777"/>
    <mergeCell ref="B3732:B3736"/>
    <mergeCell ref="B3737:B3741"/>
    <mergeCell ref="B3742:B3746"/>
    <mergeCell ref="B3747:B3751"/>
    <mergeCell ref="B3752:B3756"/>
    <mergeCell ref="B3757:B3761"/>
    <mergeCell ref="B3716:B3720"/>
    <mergeCell ref="B3721:E3721"/>
    <mergeCell ref="B3722:D3722"/>
    <mergeCell ref="B3723:D3723"/>
    <mergeCell ref="B3730:B3731"/>
    <mergeCell ref="C3730:C3731"/>
    <mergeCell ref="D3730:D3731"/>
    <mergeCell ref="E3730:E3731"/>
    <mergeCell ref="B3686:B3690"/>
    <mergeCell ref="B3691:B3695"/>
    <mergeCell ref="B3696:B3700"/>
    <mergeCell ref="B3701:B3705"/>
    <mergeCell ref="B3706:B3710"/>
    <mergeCell ref="B3711:B3715"/>
    <mergeCell ref="B3670:B3674"/>
    <mergeCell ref="B3675:E3675"/>
    <mergeCell ref="B3676:D3676"/>
    <mergeCell ref="B3677:D3677"/>
    <mergeCell ref="B3684:B3685"/>
    <mergeCell ref="C3684:C3685"/>
    <mergeCell ref="D3684:D3685"/>
    <mergeCell ref="E3684:E3685"/>
    <mergeCell ref="B3640:B3644"/>
    <mergeCell ref="B3645:B3649"/>
    <mergeCell ref="B3650:B3654"/>
    <mergeCell ref="B3655:B3659"/>
    <mergeCell ref="B3660:B3664"/>
    <mergeCell ref="B3665:B3669"/>
    <mergeCell ref="B3624:B3628"/>
    <mergeCell ref="B3629:E3629"/>
    <mergeCell ref="B3630:D3630"/>
    <mergeCell ref="B3631:D3631"/>
    <mergeCell ref="B3638:B3639"/>
    <mergeCell ref="C3638:C3639"/>
    <mergeCell ref="D3638:D3639"/>
    <mergeCell ref="E3638:E3639"/>
    <mergeCell ref="B3594:B3598"/>
    <mergeCell ref="B3599:B3603"/>
    <mergeCell ref="B3604:B3608"/>
    <mergeCell ref="B3609:B3613"/>
    <mergeCell ref="B3614:B3618"/>
    <mergeCell ref="B3619:B3623"/>
    <mergeCell ref="B3578:B3582"/>
    <mergeCell ref="B3583:E3583"/>
    <mergeCell ref="B3584:D3584"/>
    <mergeCell ref="B3585:D3585"/>
    <mergeCell ref="B3592:B3593"/>
    <mergeCell ref="C3592:C3593"/>
    <mergeCell ref="D3592:D3593"/>
    <mergeCell ref="E3592:E3593"/>
    <mergeCell ref="B3548:B3552"/>
    <mergeCell ref="B3553:B3557"/>
    <mergeCell ref="B3558:B3562"/>
    <mergeCell ref="B3563:B3567"/>
    <mergeCell ref="B3568:B3572"/>
    <mergeCell ref="B3573:B3577"/>
    <mergeCell ref="B3532:B3536"/>
    <mergeCell ref="B3537:E3537"/>
    <mergeCell ref="B3538:D3538"/>
    <mergeCell ref="B3539:D3539"/>
    <mergeCell ref="B3546:B3547"/>
    <mergeCell ref="C3546:C3547"/>
    <mergeCell ref="D3546:D3547"/>
    <mergeCell ref="E3546:E3547"/>
    <mergeCell ref="B3502:B3506"/>
    <mergeCell ref="B3507:B3511"/>
    <mergeCell ref="B3512:B3516"/>
    <mergeCell ref="B3517:B3521"/>
    <mergeCell ref="B3522:B3526"/>
    <mergeCell ref="B3527:B3531"/>
    <mergeCell ref="B3486:B3490"/>
    <mergeCell ref="B3491:E3491"/>
    <mergeCell ref="B3492:D3492"/>
    <mergeCell ref="B3493:D3493"/>
    <mergeCell ref="B3500:B3501"/>
    <mergeCell ref="C3500:C3501"/>
    <mergeCell ref="D3500:D3501"/>
    <mergeCell ref="E3500:E3501"/>
    <mergeCell ref="B3456:B3460"/>
    <mergeCell ref="B3461:B3465"/>
    <mergeCell ref="B3466:B3470"/>
    <mergeCell ref="B3471:B3475"/>
    <mergeCell ref="B3476:B3480"/>
    <mergeCell ref="B3481:B3485"/>
    <mergeCell ref="B3440:B3444"/>
    <mergeCell ref="B3445:E3445"/>
    <mergeCell ref="B3446:D3446"/>
    <mergeCell ref="B3447:D3447"/>
    <mergeCell ref="B3454:B3455"/>
    <mergeCell ref="C3454:C3455"/>
    <mergeCell ref="D3454:D3455"/>
    <mergeCell ref="E3454:E3455"/>
    <mergeCell ref="B3410:B3414"/>
    <mergeCell ref="B3415:B3419"/>
    <mergeCell ref="B3420:B3424"/>
    <mergeCell ref="B3425:B3429"/>
    <mergeCell ref="B3430:B3434"/>
    <mergeCell ref="B3435:B3439"/>
    <mergeCell ref="B3394:B3398"/>
    <mergeCell ref="B3399:E3399"/>
    <mergeCell ref="B3400:D3400"/>
    <mergeCell ref="B3401:D3401"/>
    <mergeCell ref="B3408:B3409"/>
    <mergeCell ref="C3408:C3409"/>
    <mergeCell ref="D3408:D3409"/>
    <mergeCell ref="E3408:E3409"/>
    <mergeCell ref="B3364:B3368"/>
    <mergeCell ref="B3369:B3373"/>
    <mergeCell ref="B3374:B3378"/>
    <mergeCell ref="B3379:B3383"/>
    <mergeCell ref="B3384:B3388"/>
    <mergeCell ref="B3389:B3393"/>
    <mergeCell ref="B3348:B3352"/>
    <mergeCell ref="B3353:E3353"/>
    <mergeCell ref="B3354:D3354"/>
    <mergeCell ref="B3355:D3355"/>
    <mergeCell ref="B3362:B3363"/>
    <mergeCell ref="C3362:C3363"/>
    <mergeCell ref="D3362:D3363"/>
    <mergeCell ref="E3362:E3363"/>
    <mergeCell ref="B3318:B3322"/>
    <mergeCell ref="B3323:B3327"/>
    <mergeCell ref="B3328:B3332"/>
    <mergeCell ref="B3333:B3337"/>
    <mergeCell ref="B3338:B3342"/>
    <mergeCell ref="B3343:B3347"/>
    <mergeCell ref="B3301:B3305"/>
    <mergeCell ref="B3306:E3306"/>
    <mergeCell ref="B3307:D3307"/>
    <mergeCell ref="B3308:D3308"/>
    <mergeCell ref="B3316:B3317"/>
    <mergeCell ref="C3316:C3317"/>
    <mergeCell ref="D3316:D3317"/>
    <mergeCell ref="E3316:E3317"/>
    <mergeCell ref="B3271:B3275"/>
    <mergeCell ref="B3276:B3280"/>
    <mergeCell ref="B3281:B3285"/>
    <mergeCell ref="B3286:B3290"/>
    <mergeCell ref="B3291:B3295"/>
    <mergeCell ref="B3296:B3300"/>
    <mergeCell ref="B3255:B3259"/>
    <mergeCell ref="B3260:E3260"/>
    <mergeCell ref="B3261:D3261"/>
    <mergeCell ref="B3262:D3262"/>
    <mergeCell ref="B3269:B3270"/>
    <mergeCell ref="C3269:C3270"/>
    <mergeCell ref="D3269:D3270"/>
    <mergeCell ref="E3269:E3270"/>
    <mergeCell ref="B3225:B3229"/>
    <mergeCell ref="B3230:B3234"/>
    <mergeCell ref="B3235:B3239"/>
    <mergeCell ref="B3240:B3244"/>
    <mergeCell ref="B3245:B3249"/>
    <mergeCell ref="B3250:B3254"/>
    <mergeCell ref="B3209:B3213"/>
    <mergeCell ref="B3214:E3214"/>
    <mergeCell ref="B3215:D3215"/>
    <mergeCell ref="B3216:D3216"/>
    <mergeCell ref="B3223:B3224"/>
    <mergeCell ref="C3223:C3224"/>
    <mergeCell ref="D3223:D3224"/>
    <mergeCell ref="E3223:E3224"/>
    <mergeCell ref="B3179:B3183"/>
    <mergeCell ref="B3184:B3188"/>
    <mergeCell ref="B3189:B3193"/>
    <mergeCell ref="B3194:B3198"/>
    <mergeCell ref="B3199:B3203"/>
    <mergeCell ref="B3204:B3208"/>
    <mergeCell ref="B3163:B3167"/>
    <mergeCell ref="B3168:E3168"/>
    <mergeCell ref="B3169:D3169"/>
    <mergeCell ref="B3170:D3170"/>
    <mergeCell ref="B3177:B3178"/>
    <mergeCell ref="C3177:C3178"/>
    <mergeCell ref="D3177:D3178"/>
    <mergeCell ref="E3177:E3178"/>
    <mergeCell ref="B3133:B3137"/>
    <mergeCell ref="B3138:B3142"/>
    <mergeCell ref="B3143:B3147"/>
    <mergeCell ref="B3148:B3152"/>
    <mergeCell ref="B3153:B3157"/>
    <mergeCell ref="B3158:B3162"/>
    <mergeCell ref="B3120:B3124"/>
    <mergeCell ref="B3125:E3125"/>
    <mergeCell ref="B3126:D3126"/>
    <mergeCell ref="B3127:D3127"/>
    <mergeCell ref="B3131:B3132"/>
    <mergeCell ref="C3131:C3132"/>
    <mergeCell ref="D3131:D3132"/>
    <mergeCell ref="E3131:E3132"/>
    <mergeCell ref="B3090:B3094"/>
    <mergeCell ref="B3095:B3099"/>
    <mergeCell ref="B3100:B3104"/>
    <mergeCell ref="B3105:B3109"/>
    <mergeCell ref="B3110:B3114"/>
    <mergeCell ref="B3115:B3119"/>
    <mergeCell ref="B3074:B3078"/>
    <mergeCell ref="B3079:E3079"/>
    <mergeCell ref="B3080:D3080"/>
    <mergeCell ref="B3081:D3081"/>
    <mergeCell ref="B3088:B3089"/>
    <mergeCell ref="C3088:C3089"/>
    <mergeCell ref="D3088:D3089"/>
    <mergeCell ref="E3088:E3089"/>
    <mergeCell ref="B3044:B3048"/>
    <mergeCell ref="B3049:B3053"/>
    <mergeCell ref="B3054:B3058"/>
    <mergeCell ref="B3059:B3063"/>
    <mergeCell ref="B3064:B3068"/>
    <mergeCell ref="B3069:B3073"/>
    <mergeCell ref="B3029:B3033"/>
    <mergeCell ref="B3034:E3034"/>
    <mergeCell ref="B3035:D3035"/>
    <mergeCell ref="B3036:D3036"/>
    <mergeCell ref="B3042:B3043"/>
    <mergeCell ref="C3042:C3043"/>
    <mergeCell ref="D3042:D3043"/>
    <mergeCell ref="E3042:E3043"/>
    <mergeCell ref="B2999:B3003"/>
    <mergeCell ref="B3004:B3008"/>
    <mergeCell ref="B3009:B3013"/>
    <mergeCell ref="B3014:B3018"/>
    <mergeCell ref="B3019:B3023"/>
    <mergeCell ref="B3024:B3028"/>
    <mergeCell ref="B2984:B2988"/>
    <mergeCell ref="B2989:E2989"/>
    <mergeCell ref="B2990:D2990"/>
    <mergeCell ref="B2991:D2991"/>
    <mergeCell ref="B2997:B2998"/>
    <mergeCell ref="C2997:C2998"/>
    <mergeCell ref="D2997:D2998"/>
    <mergeCell ref="E2997:E2998"/>
    <mergeCell ref="B2954:B2958"/>
    <mergeCell ref="B2959:B2963"/>
    <mergeCell ref="B2964:B2968"/>
    <mergeCell ref="B2969:B2973"/>
    <mergeCell ref="B2974:B2978"/>
    <mergeCell ref="B2979:B2983"/>
    <mergeCell ref="B2937:B2941"/>
    <mergeCell ref="B2942:E2942"/>
    <mergeCell ref="B2943:D2943"/>
    <mergeCell ref="B2944:D2944"/>
    <mergeCell ref="B2952:B2953"/>
    <mergeCell ref="C2952:C2953"/>
    <mergeCell ref="D2952:D2953"/>
    <mergeCell ref="E2952:E2953"/>
    <mergeCell ref="B2907:B2911"/>
    <mergeCell ref="B2912:B2916"/>
    <mergeCell ref="B2917:B2921"/>
    <mergeCell ref="B2922:B2926"/>
    <mergeCell ref="B2927:B2931"/>
    <mergeCell ref="B2932:B2936"/>
    <mergeCell ref="B2891:B2895"/>
    <mergeCell ref="B2896:E2896"/>
    <mergeCell ref="B2897:D2897"/>
    <mergeCell ref="B2898:D2898"/>
    <mergeCell ref="B2905:B2906"/>
    <mergeCell ref="C2905:C2906"/>
    <mergeCell ref="D2905:D2906"/>
    <mergeCell ref="E2905:E2906"/>
    <mergeCell ref="B2861:B2865"/>
    <mergeCell ref="B2866:B2870"/>
    <mergeCell ref="B2871:B2875"/>
    <mergeCell ref="B2876:B2880"/>
    <mergeCell ref="B2881:B2885"/>
    <mergeCell ref="B2886:B2890"/>
    <mergeCell ref="B2845:B2849"/>
    <mergeCell ref="B2850:E2850"/>
    <mergeCell ref="B2851:D2851"/>
    <mergeCell ref="B2852:D2852"/>
    <mergeCell ref="B2859:B2860"/>
    <mergeCell ref="C2859:C2860"/>
    <mergeCell ref="D2859:D2860"/>
    <mergeCell ref="E2859:E2860"/>
    <mergeCell ref="B2815:B2819"/>
    <mergeCell ref="B2820:B2824"/>
    <mergeCell ref="B2825:B2829"/>
    <mergeCell ref="B2830:B2834"/>
    <mergeCell ref="B2835:B2839"/>
    <mergeCell ref="B2840:B2844"/>
    <mergeCell ref="B2799:B2803"/>
    <mergeCell ref="B2804:E2804"/>
    <mergeCell ref="B2805:D2805"/>
    <mergeCell ref="B2806:D2806"/>
    <mergeCell ref="B2813:B2814"/>
    <mergeCell ref="C2813:C2814"/>
    <mergeCell ref="D2813:D2814"/>
    <mergeCell ref="E2813:E2814"/>
    <mergeCell ref="B2769:B2773"/>
    <mergeCell ref="B2774:B2778"/>
    <mergeCell ref="B2779:B2783"/>
    <mergeCell ref="B2784:B2788"/>
    <mergeCell ref="B2789:B2793"/>
    <mergeCell ref="B2794:B2798"/>
    <mergeCell ref="B2753:B2757"/>
    <mergeCell ref="B2758:E2758"/>
    <mergeCell ref="B2759:D2759"/>
    <mergeCell ref="B2760:D2760"/>
    <mergeCell ref="B2767:B2768"/>
    <mergeCell ref="C2767:C2768"/>
    <mergeCell ref="D2767:D2768"/>
    <mergeCell ref="E2767:E2768"/>
    <mergeCell ref="B2723:B2727"/>
    <mergeCell ref="B2728:B2732"/>
    <mergeCell ref="B2733:B2737"/>
    <mergeCell ref="B2738:B2742"/>
    <mergeCell ref="B2743:B2747"/>
    <mergeCell ref="B2748:B2752"/>
    <mergeCell ref="B2707:B2711"/>
    <mergeCell ref="B2712:E2712"/>
    <mergeCell ref="B2713:D2713"/>
    <mergeCell ref="B2714:D2714"/>
    <mergeCell ref="B2721:B2722"/>
    <mergeCell ref="C2721:C2722"/>
    <mergeCell ref="D2721:D2722"/>
    <mergeCell ref="E2721:E2722"/>
    <mergeCell ref="B2677:B2681"/>
    <mergeCell ref="B2682:B2686"/>
    <mergeCell ref="B2687:B2691"/>
    <mergeCell ref="B2692:B2696"/>
    <mergeCell ref="B2697:B2701"/>
    <mergeCell ref="B2702:B2706"/>
    <mergeCell ref="B2661:B2665"/>
    <mergeCell ref="B2666:E2666"/>
    <mergeCell ref="B2667:D2667"/>
    <mergeCell ref="B2668:D2668"/>
    <mergeCell ref="B2675:B2676"/>
    <mergeCell ref="C2675:C2676"/>
    <mergeCell ref="D2675:D2676"/>
    <mergeCell ref="E2675:E2676"/>
    <mergeCell ref="B2631:B2635"/>
    <mergeCell ref="B2636:B2640"/>
    <mergeCell ref="B2641:B2645"/>
    <mergeCell ref="B2646:B2650"/>
    <mergeCell ref="B2651:B2655"/>
    <mergeCell ref="B2656:B2660"/>
    <mergeCell ref="B2615:B2619"/>
    <mergeCell ref="B2620:E2620"/>
    <mergeCell ref="B2621:D2621"/>
    <mergeCell ref="B2622:D2622"/>
    <mergeCell ref="B2629:B2630"/>
    <mergeCell ref="C2629:C2630"/>
    <mergeCell ref="D2629:D2630"/>
    <mergeCell ref="E2629:E2630"/>
    <mergeCell ref="B2585:B2589"/>
    <mergeCell ref="B2590:B2594"/>
    <mergeCell ref="B2595:B2599"/>
    <mergeCell ref="B2600:B2604"/>
    <mergeCell ref="B2605:B2609"/>
    <mergeCell ref="B2610:B2614"/>
    <mergeCell ref="B2568:B2572"/>
    <mergeCell ref="B2573:E2573"/>
    <mergeCell ref="B2574:D2574"/>
    <mergeCell ref="B2575:D2575"/>
    <mergeCell ref="B2583:B2584"/>
    <mergeCell ref="C2583:C2584"/>
    <mergeCell ref="D2583:D2584"/>
    <mergeCell ref="E2583:E2584"/>
    <mergeCell ref="B2538:B2542"/>
    <mergeCell ref="B2543:B2547"/>
    <mergeCell ref="B2548:B2552"/>
    <mergeCell ref="B2553:B2557"/>
    <mergeCell ref="B2558:B2562"/>
    <mergeCell ref="B2563:B2567"/>
    <mergeCell ref="B2522:B2526"/>
    <mergeCell ref="B2527:E2527"/>
    <mergeCell ref="B2528:D2528"/>
    <mergeCell ref="B2529:D2529"/>
    <mergeCell ref="B2536:B2537"/>
    <mergeCell ref="C2536:C2537"/>
    <mergeCell ref="D2536:D2537"/>
    <mergeCell ref="E2536:E2537"/>
    <mergeCell ref="B2492:B2496"/>
    <mergeCell ref="B2497:B2501"/>
    <mergeCell ref="B2502:B2506"/>
    <mergeCell ref="B2507:B2511"/>
    <mergeCell ref="B2512:B2516"/>
    <mergeCell ref="B2517:B2521"/>
    <mergeCell ref="B2476:B2480"/>
    <mergeCell ref="B2481:E2481"/>
    <mergeCell ref="B2482:D2482"/>
    <mergeCell ref="B2483:D2483"/>
    <mergeCell ref="B2490:B2491"/>
    <mergeCell ref="C2490:C2491"/>
    <mergeCell ref="D2490:D2491"/>
    <mergeCell ref="E2490:E2491"/>
    <mergeCell ref="B2446:B2450"/>
    <mergeCell ref="B2451:B2455"/>
    <mergeCell ref="B2456:B2460"/>
    <mergeCell ref="B2461:B2465"/>
    <mergeCell ref="B2466:B2470"/>
    <mergeCell ref="B2471:B2475"/>
    <mergeCell ref="B2430:B2434"/>
    <mergeCell ref="B2435:E2435"/>
    <mergeCell ref="B2436:D2436"/>
    <mergeCell ref="B2437:D2437"/>
    <mergeCell ref="B2444:B2445"/>
    <mergeCell ref="C2444:C2445"/>
    <mergeCell ref="D2444:D2445"/>
    <mergeCell ref="E2444:E2445"/>
    <mergeCell ref="B2400:B2404"/>
    <mergeCell ref="B2405:B2409"/>
    <mergeCell ref="B2410:B2414"/>
    <mergeCell ref="B2415:B2419"/>
    <mergeCell ref="B2420:B2424"/>
    <mergeCell ref="B2425:B2429"/>
    <mergeCell ref="B2384:B2388"/>
    <mergeCell ref="B2389:E2389"/>
    <mergeCell ref="B2390:D2390"/>
    <mergeCell ref="B2391:D2391"/>
    <mergeCell ref="B2398:B2399"/>
    <mergeCell ref="C2398:C2399"/>
    <mergeCell ref="D2398:D2399"/>
    <mergeCell ref="E2398:E2399"/>
    <mergeCell ref="B2354:B2358"/>
    <mergeCell ref="B2359:B2363"/>
    <mergeCell ref="B2364:B2368"/>
    <mergeCell ref="B2369:B2373"/>
    <mergeCell ref="B2374:B2378"/>
    <mergeCell ref="B2379:B2383"/>
    <mergeCell ref="B2338:B2342"/>
    <mergeCell ref="B2343:E2343"/>
    <mergeCell ref="B2344:D2344"/>
    <mergeCell ref="B2345:D2345"/>
    <mergeCell ref="B2352:B2353"/>
    <mergeCell ref="C2352:C2353"/>
    <mergeCell ref="D2352:D2353"/>
    <mergeCell ref="E2352:E2353"/>
    <mergeCell ref="B2308:B2312"/>
    <mergeCell ref="B2313:B2317"/>
    <mergeCell ref="B2318:B2322"/>
    <mergeCell ref="B2323:B2327"/>
    <mergeCell ref="B2328:B2332"/>
    <mergeCell ref="B2333:B2337"/>
    <mergeCell ref="B2292:B2296"/>
    <mergeCell ref="B2297:E2297"/>
    <mergeCell ref="B2298:D2298"/>
    <mergeCell ref="B2299:D2299"/>
    <mergeCell ref="B2306:B2307"/>
    <mergeCell ref="C2306:C2307"/>
    <mergeCell ref="D2306:D2307"/>
    <mergeCell ref="E2306:E2307"/>
    <mergeCell ref="B2262:B2266"/>
    <mergeCell ref="B2267:B2271"/>
    <mergeCell ref="B2272:B2276"/>
    <mergeCell ref="B2277:B2281"/>
    <mergeCell ref="B2282:B2286"/>
    <mergeCell ref="B2287:B2291"/>
    <mergeCell ref="B2246:B2250"/>
    <mergeCell ref="B2251:E2251"/>
    <mergeCell ref="B2252:D2252"/>
    <mergeCell ref="B2253:D2253"/>
    <mergeCell ref="B2260:B2261"/>
    <mergeCell ref="C2260:C2261"/>
    <mergeCell ref="D2260:D2261"/>
    <mergeCell ref="E2260:E2261"/>
    <mergeCell ref="B2216:B2220"/>
    <mergeCell ref="B2221:B2225"/>
    <mergeCell ref="B2226:B2230"/>
    <mergeCell ref="B2231:B2235"/>
    <mergeCell ref="B2236:B2240"/>
    <mergeCell ref="B2241:B2245"/>
    <mergeCell ref="B2200:B2204"/>
    <mergeCell ref="B2205:E2205"/>
    <mergeCell ref="B2206:D2206"/>
    <mergeCell ref="B2207:D2207"/>
    <mergeCell ref="B2214:B2215"/>
    <mergeCell ref="C2214:C2215"/>
    <mergeCell ref="D2214:D2215"/>
    <mergeCell ref="E2214:E2215"/>
    <mergeCell ref="B2170:B2174"/>
    <mergeCell ref="B2175:B2179"/>
    <mergeCell ref="B2180:B2184"/>
    <mergeCell ref="B2185:B2189"/>
    <mergeCell ref="B2190:B2194"/>
    <mergeCell ref="B2195:B2199"/>
    <mergeCell ref="B2154:B2158"/>
    <mergeCell ref="B2159:E2159"/>
    <mergeCell ref="B2160:E2160"/>
    <mergeCell ref="B2161:D2161"/>
    <mergeCell ref="B2162:D2162"/>
    <mergeCell ref="B2168:B2169"/>
    <mergeCell ref="C2168:C2169"/>
    <mergeCell ref="D2168:D2169"/>
    <mergeCell ref="E2168:E2169"/>
    <mergeCell ref="B2124:B2128"/>
    <mergeCell ref="B2129:B2133"/>
    <mergeCell ref="B2134:B2138"/>
    <mergeCell ref="B2139:B2143"/>
    <mergeCell ref="B2144:B2148"/>
    <mergeCell ref="B2149:B2153"/>
    <mergeCell ref="B2108:B2112"/>
    <mergeCell ref="B2113:E2113"/>
    <mergeCell ref="B2114:E2114"/>
    <mergeCell ref="B2115:D2115"/>
    <mergeCell ref="B2116:D2116"/>
    <mergeCell ref="B2122:B2123"/>
    <mergeCell ref="C2122:C2123"/>
    <mergeCell ref="D2122:D2123"/>
    <mergeCell ref="E2122:E2123"/>
    <mergeCell ref="B2078:B2082"/>
    <mergeCell ref="B2083:B2087"/>
    <mergeCell ref="B2088:B2092"/>
    <mergeCell ref="B2093:B2097"/>
    <mergeCell ref="B2098:B2102"/>
    <mergeCell ref="B2103:B2107"/>
    <mergeCell ref="B2062:B2066"/>
    <mergeCell ref="B2067:E2067"/>
    <mergeCell ref="B2068:E2068"/>
    <mergeCell ref="B2069:D2069"/>
    <mergeCell ref="B2070:D2070"/>
    <mergeCell ref="B2076:B2077"/>
    <mergeCell ref="C2076:C2077"/>
    <mergeCell ref="D2076:D2077"/>
    <mergeCell ref="E2076:E2077"/>
    <mergeCell ref="B2032:B2036"/>
    <mergeCell ref="B2037:B2041"/>
    <mergeCell ref="B2042:B2046"/>
    <mergeCell ref="B2047:B2051"/>
    <mergeCell ref="B2052:B2056"/>
    <mergeCell ref="B2057:B2061"/>
    <mergeCell ref="B2016:B2020"/>
    <mergeCell ref="B2021:E2021"/>
    <mergeCell ref="B2022:E2022"/>
    <mergeCell ref="B2023:D2023"/>
    <mergeCell ref="B2024:D2024"/>
    <mergeCell ref="B2030:B2031"/>
    <mergeCell ref="C2030:C2031"/>
    <mergeCell ref="D2030:D2031"/>
    <mergeCell ref="E2030:E2031"/>
    <mergeCell ref="B1986:B1990"/>
    <mergeCell ref="B1991:B1995"/>
    <mergeCell ref="B1996:B2000"/>
    <mergeCell ref="B2001:B2005"/>
    <mergeCell ref="B2006:B2010"/>
    <mergeCell ref="B2011:B2015"/>
    <mergeCell ref="B1970:B1974"/>
    <mergeCell ref="B1975:E1975"/>
    <mergeCell ref="B1976:E1976"/>
    <mergeCell ref="B1977:D1977"/>
    <mergeCell ref="B1978:D1978"/>
    <mergeCell ref="B1984:B1985"/>
    <mergeCell ref="C1984:C1985"/>
    <mergeCell ref="D1984:D1985"/>
    <mergeCell ref="E1984:E1985"/>
    <mergeCell ref="B1940:B1944"/>
    <mergeCell ref="B1945:B1949"/>
    <mergeCell ref="B1950:B1954"/>
    <mergeCell ref="B1955:B1959"/>
    <mergeCell ref="B1960:B1964"/>
    <mergeCell ref="B1965:B1969"/>
    <mergeCell ref="B1924:B1928"/>
    <mergeCell ref="B1929:E1929"/>
    <mergeCell ref="B1930:E1930"/>
    <mergeCell ref="B1931:D1931"/>
    <mergeCell ref="B1932:D1932"/>
    <mergeCell ref="B1938:B1939"/>
    <mergeCell ref="C1938:C1939"/>
    <mergeCell ref="D1938:D1939"/>
    <mergeCell ref="E1938:E1939"/>
    <mergeCell ref="B1894:B1898"/>
    <mergeCell ref="B1899:B1903"/>
    <mergeCell ref="B1904:B1908"/>
    <mergeCell ref="B1909:B1913"/>
    <mergeCell ref="B1914:B1918"/>
    <mergeCell ref="B1919:B1923"/>
    <mergeCell ref="B1878:B1882"/>
    <mergeCell ref="B1883:E1883"/>
    <mergeCell ref="B1884:E1884"/>
    <mergeCell ref="B1885:D1885"/>
    <mergeCell ref="B1886:D1886"/>
    <mergeCell ref="B1892:B1893"/>
    <mergeCell ref="C1892:C1893"/>
    <mergeCell ref="D1892:D1893"/>
    <mergeCell ref="E1892:E1893"/>
    <mergeCell ref="B1848:B1852"/>
    <mergeCell ref="B1853:B1857"/>
    <mergeCell ref="B1858:B1862"/>
    <mergeCell ref="B1863:B1867"/>
    <mergeCell ref="B1868:B1872"/>
    <mergeCell ref="B1873:B1877"/>
    <mergeCell ref="B1832:B1836"/>
    <mergeCell ref="B1837:E1837"/>
    <mergeCell ref="B1838:E1838"/>
    <mergeCell ref="B1839:D1839"/>
    <mergeCell ref="B1840:D1840"/>
    <mergeCell ref="B1846:B1847"/>
    <mergeCell ref="C1846:C1847"/>
    <mergeCell ref="D1846:D1847"/>
    <mergeCell ref="E1846:E1847"/>
    <mergeCell ref="B1802:B1806"/>
    <mergeCell ref="B1807:B1811"/>
    <mergeCell ref="B1812:B1816"/>
    <mergeCell ref="B1817:B1821"/>
    <mergeCell ref="B1822:B1826"/>
    <mergeCell ref="B1827:B1831"/>
    <mergeCell ref="B1786:B1790"/>
    <mergeCell ref="B1791:E1791"/>
    <mergeCell ref="B1792:E1792"/>
    <mergeCell ref="B1793:D1793"/>
    <mergeCell ref="B1794:D1794"/>
    <mergeCell ref="B1800:B1801"/>
    <mergeCell ref="C1800:C1801"/>
    <mergeCell ref="D1800:D1801"/>
    <mergeCell ref="E1800:E1801"/>
    <mergeCell ref="B1756:B1760"/>
    <mergeCell ref="B1761:B1765"/>
    <mergeCell ref="B1766:B1770"/>
    <mergeCell ref="B1771:B1775"/>
    <mergeCell ref="B1776:B1780"/>
    <mergeCell ref="B1781:B1785"/>
    <mergeCell ref="B1740:B1744"/>
    <mergeCell ref="B1745:E1745"/>
    <mergeCell ref="B1746:D1746"/>
    <mergeCell ref="B1747:D1747"/>
    <mergeCell ref="B1754:B1755"/>
    <mergeCell ref="C1754:C1755"/>
    <mergeCell ref="D1754:D1755"/>
    <mergeCell ref="E1754:E1755"/>
    <mergeCell ref="B1710:B1714"/>
    <mergeCell ref="B1715:B1719"/>
    <mergeCell ref="B1720:B1724"/>
    <mergeCell ref="B1725:B1729"/>
    <mergeCell ref="B1730:B1734"/>
    <mergeCell ref="B1735:B1739"/>
    <mergeCell ref="B1694:B1698"/>
    <mergeCell ref="B1699:E1699"/>
    <mergeCell ref="B1700:D1700"/>
    <mergeCell ref="B1701:D1701"/>
    <mergeCell ref="B1708:B1709"/>
    <mergeCell ref="C1708:C1709"/>
    <mergeCell ref="D1708:D1709"/>
    <mergeCell ref="E1708:E1709"/>
    <mergeCell ref="B1664:B1668"/>
    <mergeCell ref="B1669:B1673"/>
    <mergeCell ref="B1674:B1678"/>
    <mergeCell ref="B1679:B1683"/>
    <mergeCell ref="B1684:B1688"/>
    <mergeCell ref="B1689:B1693"/>
    <mergeCell ref="B1648:B1652"/>
    <mergeCell ref="B1653:E1653"/>
    <mergeCell ref="B1654:D1654"/>
    <mergeCell ref="B1655:D1655"/>
    <mergeCell ref="B1662:B1663"/>
    <mergeCell ref="C1662:C1663"/>
    <mergeCell ref="D1662:D1663"/>
    <mergeCell ref="E1662:E1663"/>
    <mergeCell ref="B1618:B1622"/>
    <mergeCell ref="B1623:B1627"/>
    <mergeCell ref="B1628:B1632"/>
    <mergeCell ref="B1633:B1637"/>
    <mergeCell ref="B1638:B1642"/>
    <mergeCell ref="B1643:B1647"/>
    <mergeCell ref="B1602:B1606"/>
    <mergeCell ref="B1607:E1607"/>
    <mergeCell ref="B1608:D1608"/>
    <mergeCell ref="B1609:D1609"/>
    <mergeCell ref="B1616:B1617"/>
    <mergeCell ref="C1616:C1617"/>
    <mergeCell ref="D1616:D1617"/>
    <mergeCell ref="E1616:E1617"/>
    <mergeCell ref="B1572:B1576"/>
    <mergeCell ref="B1577:B1581"/>
    <mergeCell ref="B1582:B1586"/>
    <mergeCell ref="B1587:B1591"/>
    <mergeCell ref="B1592:B1596"/>
    <mergeCell ref="B1597:B1601"/>
    <mergeCell ref="B1556:B1560"/>
    <mergeCell ref="B1561:E1561"/>
    <mergeCell ref="B1562:D1562"/>
    <mergeCell ref="B1563:D1563"/>
    <mergeCell ref="B1570:B1571"/>
    <mergeCell ref="C1570:C1571"/>
    <mergeCell ref="D1570:D1571"/>
    <mergeCell ref="E1570:E1571"/>
    <mergeCell ref="B1526:B1530"/>
    <mergeCell ref="B1531:B1535"/>
    <mergeCell ref="B1536:B1540"/>
    <mergeCell ref="B1541:B1545"/>
    <mergeCell ref="B1546:B1550"/>
    <mergeCell ref="B1551:B1555"/>
    <mergeCell ref="B1509:B1513"/>
    <mergeCell ref="B1514:E1514"/>
    <mergeCell ref="B1515:D1515"/>
    <mergeCell ref="B1516:D1516"/>
    <mergeCell ref="B1524:B1525"/>
    <mergeCell ref="C1524:C1525"/>
    <mergeCell ref="D1524:D1525"/>
    <mergeCell ref="E1524:E1525"/>
    <mergeCell ref="B1479:B1483"/>
    <mergeCell ref="B1484:B1488"/>
    <mergeCell ref="B1489:B1493"/>
    <mergeCell ref="B1494:B1498"/>
    <mergeCell ref="B1499:B1503"/>
    <mergeCell ref="B1504:B1508"/>
    <mergeCell ref="B1462:B1466"/>
    <mergeCell ref="B1467:E1467"/>
    <mergeCell ref="B1468:D1468"/>
    <mergeCell ref="B1469:D1469"/>
    <mergeCell ref="B1477:B1478"/>
    <mergeCell ref="C1477:C1478"/>
    <mergeCell ref="D1477:D1478"/>
    <mergeCell ref="E1477:E1478"/>
    <mergeCell ref="B1432:B1436"/>
    <mergeCell ref="B1437:B1441"/>
    <mergeCell ref="B1442:B1446"/>
    <mergeCell ref="B1447:B1451"/>
    <mergeCell ref="B1452:B1456"/>
    <mergeCell ref="B1457:B1461"/>
    <mergeCell ref="B1415:B1419"/>
    <mergeCell ref="B1420:E1420"/>
    <mergeCell ref="B1421:D1421"/>
    <mergeCell ref="B1422:D1422"/>
    <mergeCell ref="B1430:B1431"/>
    <mergeCell ref="C1430:C1431"/>
    <mergeCell ref="D1430:D1431"/>
    <mergeCell ref="E1430:E1431"/>
    <mergeCell ref="B1385:B1389"/>
    <mergeCell ref="B1390:B1394"/>
    <mergeCell ref="B1395:B1399"/>
    <mergeCell ref="B1400:B1404"/>
    <mergeCell ref="B1405:B1409"/>
    <mergeCell ref="B1410:B1414"/>
    <mergeCell ref="B1367:B1371"/>
    <mergeCell ref="B1372:E1372"/>
    <mergeCell ref="B1373:D1373"/>
    <mergeCell ref="B1374:D1374"/>
    <mergeCell ref="B1383:B1384"/>
    <mergeCell ref="C1383:C1384"/>
    <mergeCell ref="D1383:D1384"/>
    <mergeCell ref="E1383:E1384"/>
    <mergeCell ref="B1337:B1341"/>
    <mergeCell ref="B1342:B1346"/>
    <mergeCell ref="B1347:B1351"/>
    <mergeCell ref="B1352:B1356"/>
    <mergeCell ref="B1357:B1361"/>
    <mergeCell ref="B1362:B1366"/>
    <mergeCell ref="B1321:B1325"/>
    <mergeCell ref="B1326:E1326"/>
    <mergeCell ref="B1327:D1327"/>
    <mergeCell ref="B1328:D1328"/>
    <mergeCell ref="B1335:B1336"/>
    <mergeCell ref="C1335:C1336"/>
    <mergeCell ref="D1335:D1336"/>
    <mergeCell ref="E1335:E1336"/>
    <mergeCell ref="B1291:B1295"/>
    <mergeCell ref="B1296:B1300"/>
    <mergeCell ref="B1301:B1305"/>
    <mergeCell ref="B1306:B1310"/>
    <mergeCell ref="B1311:B1315"/>
    <mergeCell ref="B1316:B1320"/>
    <mergeCell ref="B1275:B1279"/>
    <mergeCell ref="B1280:E1280"/>
    <mergeCell ref="B1281:D1281"/>
    <mergeCell ref="B1282:D1282"/>
    <mergeCell ref="B1289:B1290"/>
    <mergeCell ref="C1289:C1290"/>
    <mergeCell ref="D1289:D1290"/>
    <mergeCell ref="E1289:E1290"/>
    <mergeCell ref="B1245:B1249"/>
    <mergeCell ref="B1250:B1254"/>
    <mergeCell ref="B1255:B1259"/>
    <mergeCell ref="B1260:B1264"/>
    <mergeCell ref="B1265:B1269"/>
    <mergeCell ref="B1270:B1274"/>
    <mergeCell ref="B1223:B1227"/>
    <mergeCell ref="B1228:E1228"/>
    <mergeCell ref="B1229:D1229"/>
    <mergeCell ref="B1230:D1230"/>
    <mergeCell ref="B1243:B1244"/>
    <mergeCell ref="C1243:C1244"/>
    <mergeCell ref="D1243:D1244"/>
    <mergeCell ref="E1243:E1244"/>
    <mergeCell ref="B1193:B1197"/>
    <mergeCell ref="B1198:B1202"/>
    <mergeCell ref="B1203:B1207"/>
    <mergeCell ref="B1208:B1212"/>
    <mergeCell ref="B1213:B1217"/>
    <mergeCell ref="B1218:B1222"/>
    <mergeCell ref="B1181:B1185"/>
    <mergeCell ref="B1186:E1186"/>
    <mergeCell ref="B1187:D1187"/>
    <mergeCell ref="B1188:D1188"/>
    <mergeCell ref="B1191:B1192"/>
    <mergeCell ref="C1191:C1192"/>
    <mergeCell ref="D1191:D1192"/>
    <mergeCell ref="E1191:E1192"/>
    <mergeCell ref="B1151:B1155"/>
    <mergeCell ref="B1156:B1160"/>
    <mergeCell ref="B1161:B1165"/>
    <mergeCell ref="B1166:B1170"/>
    <mergeCell ref="B1171:B1175"/>
    <mergeCell ref="B1176:B1180"/>
    <mergeCell ref="B1135:B1139"/>
    <mergeCell ref="B1140:E1140"/>
    <mergeCell ref="B1141:D1141"/>
    <mergeCell ref="B1142:D1142"/>
    <mergeCell ref="B1149:B1150"/>
    <mergeCell ref="C1149:C1150"/>
    <mergeCell ref="D1149:D1150"/>
    <mergeCell ref="E1149:E1150"/>
    <mergeCell ref="B1105:B1109"/>
    <mergeCell ref="B1110:B1114"/>
    <mergeCell ref="B1115:B1119"/>
    <mergeCell ref="B1120:B1124"/>
    <mergeCell ref="B1125:B1129"/>
    <mergeCell ref="B1130:B1134"/>
    <mergeCell ref="B1089:B1093"/>
    <mergeCell ref="B1094:E1094"/>
    <mergeCell ref="B1095:D1095"/>
    <mergeCell ref="B1096:D1096"/>
    <mergeCell ref="B1103:B1104"/>
    <mergeCell ref="C1103:C1104"/>
    <mergeCell ref="D1103:D1104"/>
    <mergeCell ref="E1103:E1104"/>
    <mergeCell ref="B1059:B1063"/>
    <mergeCell ref="B1064:B1068"/>
    <mergeCell ref="B1069:B1073"/>
    <mergeCell ref="B1074:B1078"/>
    <mergeCell ref="B1079:B1083"/>
    <mergeCell ref="B1084:B1088"/>
    <mergeCell ref="B1043:B1047"/>
    <mergeCell ref="B1048:E1048"/>
    <mergeCell ref="B1049:D1049"/>
    <mergeCell ref="B1050:D1050"/>
    <mergeCell ref="B1057:B1058"/>
    <mergeCell ref="C1057:C1058"/>
    <mergeCell ref="D1057:D1058"/>
    <mergeCell ref="E1057:E1058"/>
    <mergeCell ref="B1013:B1017"/>
    <mergeCell ref="B1018:B1022"/>
    <mergeCell ref="B1023:B1027"/>
    <mergeCell ref="B1028:B1032"/>
    <mergeCell ref="B1033:B1037"/>
    <mergeCell ref="B1038:B1042"/>
    <mergeCell ref="B997:B1001"/>
    <mergeCell ref="B1002:E1002"/>
    <mergeCell ref="B1003:D1003"/>
    <mergeCell ref="B1004:D1004"/>
    <mergeCell ref="B1011:B1012"/>
    <mergeCell ref="C1011:C1012"/>
    <mergeCell ref="D1011:D1012"/>
    <mergeCell ref="E1011:E1012"/>
    <mergeCell ref="B967:B971"/>
    <mergeCell ref="B972:B976"/>
    <mergeCell ref="B977:B981"/>
    <mergeCell ref="B982:B986"/>
    <mergeCell ref="B987:B991"/>
    <mergeCell ref="B992:B996"/>
    <mergeCell ref="B951:B955"/>
    <mergeCell ref="B956:E956"/>
    <mergeCell ref="B957:D957"/>
    <mergeCell ref="B958:D958"/>
    <mergeCell ref="B965:B966"/>
    <mergeCell ref="C965:C966"/>
    <mergeCell ref="D965:D966"/>
    <mergeCell ref="E965:E966"/>
    <mergeCell ref="B921:B925"/>
    <mergeCell ref="B926:B930"/>
    <mergeCell ref="B931:B935"/>
    <mergeCell ref="B936:B940"/>
    <mergeCell ref="B941:B945"/>
    <mergeCell ref="B946:B950"/>
    <mergeCell ref="B905:B909"/>
    <mergeCell ref="B910:E910"/>
    <mergeCell ref="B911:D911"/>
    <mergeCell ref="B912:D912"/>
    <mergeCell ref="B919:B920"/>
    <mergeCell ref="C919:C920"/>
    <mergeCell ref="D919:D920"/>
    <mergeCell ref="E919:E920"/>
    <mergeCell ref="B875:B879"/>
    <mergeCell ref="B880:B884"/>
    <mergeCell ref="B885:B889"/>
    <mergeCell ref="B890:B894"/>
    <mergeCell ref="B895:B899"/>
    <mergeCell ref="B900:B904"/>
    <mergeCell ref="B859:B863"/>
    <mergeCell ref="B864:E864"/>
    <mergeCell ref="B865:D865"/>
    <mergeCell ref="B866:D866"/>
    <mergeCell ref="B873:B874"/>
    <mergeCell ref="C873:C874"/>
    <mergeCell ref="D873:D874"/>
    <mergeCell ref="E873:E874"/>
    <mergeCell ref="B829:B833"/>
    <mergeCell ref="B834:B838"/>
    <mergeCell ref="B839:B843"/>
    <mergeCell ref="B844:B848"/>
    <mergeCell ref="B849:B853"/>
    <mergeCell ref="B854:B858"/>
    <mergeCell ref="B813:B817"/>
    <mergeCell ref="B818:E818"/>
    <mergeCell ref="B819:D819"/>
    <mergeCell ref="B820:D820"/>
    <mergeCell ref="B827:B828"/>
    <mergeCell ref="C827:C828"/>
    <mergeCell ref="D827:D828"/>
    <mergeCell ref="E827:E828"/>
    <mergeCell ref="B783:B787"/>
    <mergeCell ref="B788:B792"/>
    <mergeCell ref="B793:B797"/>
    <mergeCell ref="B798:B802"/>
    <mergeCell ref="B803:B807"/>
    <mergeCell ref="B808:B812"/>
    <mergeCell ref="B767:B771"/>
    <mergeCell ref="B772:E772"/>
    <mergeCell ref="B773:D773"/>
    <mergeCell ref="B774:D774"/>
    <mergeCell ref="B781:B782"/>
    <mergeCell ref="C781:C782"/>
    <mergeCell ref="D781:D782"/>
    <mergeCell ref="E781:E782"/>
    <mergeCell ref="B737:B741"/>
    <mergeCell ref="B742:B746"/>
    <mergeCell ref="B747:B751"/>
    <mergeCell ref="B752:B756"/>
    <mergeCell ref="B757:B761"/>
    <mergeCell ref="B762:B766"/>
    <mergeCell ref="B721:B725"/>
    <mergeCell ref="B726:E726"/>
    <mergeCell ref="B727:D727"/>
    <mergeCell ref="B728:D728"/>
    <mergeCell ref="B735:B736"/>
    <mergeCell ref="C735:C736"/>
    <mergeCell ref="D735:D736"/>
    <mergeCell ref="E735:E736"/>
    <mergeCell ref="B691:B695"/>
    <mergeCell ref="B696:B700"/>
    <mergeCell ref="B701:B705"/>
    <mergeCell ref="B706:B710"/>
    <mergeCell ref="B711:B715"/>
    <mergeCell ref="B716:B720"/>
    <mergeCell ref="B675:B679"/>
    <mergeCell ref="B680:E680"/>
    <mergeCell ref="B681:D681"/>
    <mergeCell ref="B682:D682"/>
    <mergeCell ref="B689:B690"/>
    <mergeCell ref="C689:C690"/>
    <mergeCell ref="D689:D690"/>
    <mergeCell ref="E689:E690"/>
    <mergeCell ref="B645:B649"/>
    <mergeCell ref="B650:B654"/>
    <mergeCell ref="B655:B659"/>
    <mergeCell ref="B660:B664"/>
    <mergeCell ref="B665:B669"/>
    <mergeCell ref="B670:B674"/>
    <mergeCell ref="B632:B636"/>
    <mergeCell ref="B637:E637"/>
    <mergeCell ref="B638:D638"/>
    <mergeCell ref="B639:D639"/>
    <mergeCell ref="B643:B644"/>
    <mergeCell ref="C643:C644"/>
    <mergeCell ref="D643:D644"/>
    <mergeCell ref="E643:E644"/>
    <mergeCell ref="B602:B606"/>
    <mergeCell ref="B607:B611"/>
    <mergeCell ref="B612:B616"/>
    <mergeCell ref="B617:B621"/>
    <mergeCell ref="B622:B626"/>
    <mergeCell ref="B627:B631"/>
    <mergeCell ref="B586:B590"/>
    <mergeCell ref="B591:E591"/>
    <mergeCell ref="B592:D592"/>
    <mergeCell ref="B593:D593"/>
    <mergeCell ref="B600:B601"/>
    <mergeCell ref="C600:C601"/>
    <mergeCell ref="D600:D601"/>
    <mergeCell ref="E600:E601"/>
    <mergeCell ref="B556:B560"/>
    <mergeCell ref="B561:B565"/>
    <mergeCell ref="B566:B570"/>
    <mergeCell ref="B571:B575"/>
    <mergeCell ref="B576:B580"/>
    <mergeCell ref="B581:B585"/>
    <mergeCell ref="B541:B545"/>
    <mergeCell ref="B546:E546"/>
    <mergeCell ref="B547:D547"/>
    <mergeCell ref="B548:D548"/>
    <mergeCell ref="B554:B555"/>
    <mergeCell ref="C554:C555"/>
    <mergeCell ref="D554:D555"/>
    <mergeCell ref="E554:E555"/>
    <mergeCell ref="B511:B515"/>
    <mergeCell ref="B516:B520"/>
    <mergeCell ref="B521:B525"/>
    <mergeCell ref="B526:B530"/>
    <mergeCell ref="B531:B535"/>
    <mergeCell ref="B536:B540"/>
    <mergeCell ref="B496:B500"/>
    <mergeCell ref="B501:E501"/>
    <mergeCell ref="B502:D502"/>
    <mergeCell ref="B503:D503"/>
    <mergeCell ref="B509:B510"/>
    <mergeCell ref="C509:C510"/>
    <mergeCell ref="D509:D510"/>
    <mergeCell ref="E509:E510"/>
    <mergeCell ref="B466:B470"/>
    <mergeCell ref="B471:B475"/>
    <mergeCell ref="B476:B480"/>
    <mergeCell ref="B481:B485"/>
    <mergeCell ref="B486:B490"/>
    <mergeCell ref="B491:B495"/>
    <mergeCell ref="B449:B453"/>
    <mergeCell ref="B454:E454"/>
    <mergeCell ref="B455:D455"/>
    <mergeCell ref="B456:D456"/>
    <mergeCell ref="B464:B465"/>
    <mergeCell ref="C464:C465"/>
    <mergeCell ref="D464:D465"/>
    <mergeCell ref="E464:E465"/>
    <mergeCell ref="B419:B423"/>
    <mergeCell ref="B424:B428"/>
    <mergeCell ref="B429:B433"/>
    <mergeCell ref="B434:B438"/>
    <mergeCell ref="B439:B443"/>
    <mergeCell ref="B444:B448"/>
    <mergeCell ref="B403:B407"/>
    <mergeCell ref="B408:E408"/>
    <mergeCell ref="B409:D409"/>
    <mergeCell ref="B410:D410"/>
    <mergeCell ref="B417:B418"/>
    <mergeCell ref="C417:C418"/>
    <mergeCell ref="D417:D418"/>
    <mergeCell ref="E417:E418"/>
    <mergeCell ref="B373:B377"/>
    <mergeCell ref="B378:B382"/>
    <mergeCell ref="B383:B387"/>
    <mergeCell ref="B388:B392"/>
    <mergeCell ref="B393:B397"/>
    <mergeCell ref="B398:B402"/>
    <mergeCell ref="B357:B361"/>
    <mergeCell ref="B362:E362"/>
    <mergeCell ref="B363:D363"/>
    <mergeCell ref="B364:D364"/>
    <mergeCell ref="B371:B372"/>
    <mergeCell ref="C371:C372"/>
    <mergeCell ref="D371:D372"/>
    <mergeCell ref="E371:E372"/>
    <mergeCell ref="B327:B331"/>
    <mergeCell ref="B332:B336"/>
    <mergeCell ref="B337:B341"/>
    <mergeCell ref="B342:B346"/>
    <mergeCell ref="B347:B351"/>
    <mergeCell ref="B352:B356"/>
    <mergeCell ref="B311:B315"/>
    <mergeCell ref="B316:E316"/>
    <mergeCell ref="B317:D317"/>
    <mergeCell ref="B318:D318"/>
    <mergeCell ref="B325:B326"/>
    <mergeCell ref="C325:C326"/>
    <mergeCell ref="D325:D326"/>
    <mergeCell ref="E325:E326"/>
    <mergeCell ref="B281:B285"/>
    <mergeCell ref="B286:B290"/>
    <mergeCell ref="B291:B295"/>
    <mergeCell ref="B296:B300"/>
    <mergeCell ref="B301:B305"/>
    <mergeCell ref="B306:B310"/>
    <mergeCell ref="B265:B269"/>
    <mergeCell ref="B270:E270"/>
    <mergeCell ref="B271:D271"/>
    <mergeCell ref="B272:D272"/>
    <mergeCell ref="B279:B280"/>
    <mergeCell ref="C279:C280"/>
    <mergeCell ref="D279:D280"/>
    <mergeCell ref="E279:E280"/>
    <mergeCell ref="B235:B239"/>
    <mergeCell ref="B240:B244"/>
    <mergeCell ref="B245:B249"/>
    <mergeCell ref="B250:B254"/>
    <mergeCell ref="B255:B259"/>
    <mergeCell ref="B260:B264"/>
    <mergeCell ref="B219:B223"/>
    <mergeCell ref="B224:E224"/>
    <mergeCell ref="B225:D225"/>
    <mergeCell ref="B226:D226"/>
    <mergeCell ref="B233:B234"/>
    <mergeCell ref="C233:C234"/>
    <mergeCell ref="D233:D234"/>
    <mergeCell ref="E233:E234"/>
    <mergeCell ref="B189:B193"/>
    <mergeCell ref="B194:B198"/>
    <mergeCell ref="B199:B203"/>
    <mergeCell ref="B204:B208"/>
    <mergeCell ref="B209:B213"/>
    <mergeCell ref="B214:B218"/>
    <mergeCell ref="B173:B177"/>
    <mergeCell ref="B178:E178"/>
    <mergeCell ref="B179:D179"/>
    <mergeCell ref="B180:D180"/>
    <mergeCell ref="B187:B188"/>
    <mergeCell ref="C187:C188"/>
    <mergeCell ref="D187:D188"/>
    <mergeCell ref="E187:E188"/>
    <mergeCell ref="B143:B147"/>
    <mergeCell ref="B148:B152"/>
    <mergeCell ref="B153:B157"/>
    <mergeCell ref="B158:B162"/>
    <mergeCell ref="B163:B167"/>
    <mergeCell ref="B168:B172"/>
    <mergeCell ref="B127:B131"/>
    <mergeCell ref="B132:E132"/>
    <mergeCell ref="B133:D133"/>
    <mergeCell ref="B134:D134"/>
    <mergeCell ref="B141:B142"/>
    <mergeCell ref="C141:C142"/>
    <mergeCell ref="D141:D142"/>
    <mergeCell ref="E141:E142"/>
    <mergeCell ref="B97:B101"/>
    <mergeCell ref="B102:B106"/>
    <mergeCell ref="B107:B111"/>
    <mergeCell ref="B112:B116"/>
    <mergeCell ref="B117:B121"/>
    <mergeCell ref="B122:B126"/>
    <mergeCell ref="B15:B19"/>
    <mergeCell ref="B20:B24"/>
    <mergeCell ref="B25:B29"/>
    <mergeCell ref="B30:B34"/>
    <mergeCell ref="B35:B39"/>
    <mergeCell ref="B40:E40"/>
    <mergeCell ref="B3:B4"/>
    <mergeCell ref="C3:C4"/>
    <mergeCell ref="D3:D4"/>
    <mergeCell ref="E3:E4"/>
    <mergeCell ref="B5:B9"/>
    <mergeCell ref="B10:B14"/>
    <mergeCell ref="B81:B85"/>
    <mergeCell ref="B86:E86"/>
    <mergeCell ref="B87:D87"/>
    <mergeCell ref="B88:D88"/>
    <mergeCell ref="B95:B96"/>
    <mergeCell ref="C95:C96"/>
    <mergeCell ref="D95:D96"/>
    <mergeCell ref="E95:E96"/>
    <mergeCell ref="B51:B55"/>
    <mergeCell ref="B56:B60"/>
    <mergeCell ref="B61:B65"/>
    <mergeCell ref="B66:B70"/>
    <mergeCell ref="B71:B75"/>
    <mergeCell ref="B76:B80"/>
    <mergeCell ref="B41:D41"/>
    <mergeCell ref="B42:D42"/>
    <mergeCell ref="B49:B50"/>
    <mergeCell ref="C49:C50"/>
    <mergeCell ref="D49:D50"/>
    <mergeCell ref="E49:E5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F5068"/>
  <sheetViews>
    <sheetView topLeftCell="A25" workbookViewId="0">
      <selection activeCell="D20" sqref="D20"/>
    </sheetView>
  </sheetViews>
  <sheetFormatPr defaultRowHeight="14.5" x14ac:dyDescent="0.35"/>
  <cols>
    <col min="2" max="2" width="14.81640625" customWidth="1"/>
    <col min="3" max="3" width="23" customWidth="1"/>
    <col min="4" max="4" width="21.54296875" customWidth="1"/>
  </cols>
  <sheetData>
    <row r="3" spans="1:4" x14ac:dyDescent="0.35">
      <c r="B3" t="s">
        <v>902</v>
      </c>
    </row>
    <row r="4" spans="1:4" ht="25.5" x14ac:dyDescent="0.35">
      <c r="A4" s="1236" t="s">
        <v>505</v>
      </c>
      <c r="B4" s="1236" t="s">
        <v>903</v>
      </c>
      <c r="C4" s="1237" t="s">
        <v>548</v>
      </c>
      <c r="D4" s="1237" t="s">
        <v>904</v>
      </c>
    </row>
    <row r="5" spans="1:4" x14ac:dyDescent="0.35">
      <c r="A5" s="1238">
        <v>1</v>
      </c>
      <c r="B5" s="1239">
        <v>0.25</v>
      </c>
      <c r="C5" s="1240" t="s">
        <v>258</v>
      </c>
      <c r="D5" s="1241" t="s">
        <v>905</v>
      </c>
    </row>
    <row r="6" spans="1:4" x14ac:dyDescent="0.35">
      <c r="A6" s="1242"/>
      <c r="B6" s="1239">
        <v>0.375</v>
      </c>
      <c r="C6" s="1240" t="s">
        <v>258</v>
      </c>
      <c r="D6" s="1241" t="s">
        <v>905</v>
      </c>
    </row>
    <row r="7" spans="1:4" x14ac:dyDescent="0.35">
      <c r="A7" s="1242"/>
      <c r="B7" s="1239">
        <v>0.5</v>
      </c>
      <c r="C7" s="1240" t="s">
        <v>257</v>
      </c>
      <c r="D7" s="1241" t="s">
        <v>905</v>
      </c>
    </row>
    <row r="8" spans="1:4" x14ac:dyDescent="0.35">
      <c r="A8" s="1242"/>
      <c r="B8" s="1239">
        <v>0.625</v>
      </c>
      <c r="C8" s="1240" t="s">
        <v>262</v>
      </c>
      <c r="D8" s="1241" t="s">
        <v>905</v>
      </c>
    </row>
    <row r="9" spans="1:4" x14ac:dyDescent="0.35">
      <c r="A9" s="1243"/>
      <c r="B9" s="1239">
        <v>0.75</v>
      </c>
      <c r="C9" s="1240" t="s">
        <v>261</v>
      </c>
      <c r="D9" s="1241" t="s">
        <v>906</v>
      </c>
    </row>
    <row r="10" spans="1:4" x14ac:dyDescent="0.35">
      <c r="A10" s="1238">
        <v>2</v>
      </c>
      <c r="B10" s="1239">
        <v>0.25</v>
      </c>
      <c r="C10" s="1240" t="s">
        <v>261</v>
      </c>
      <c r="D10" s="1241" t="s">
        <v>907</v>
      </c>
    </row>
    <row r="11" spans="1:4" x14ac:dyDescent="0.35">
      <c r="A11" s="1242"/>
      <c r="B11" s="1239">
        <v>0.375</v>
      </c>
      <c r="C11" s="1240" t="s">
        <v>261</v>
      </c>
      <c r="D11" s="1241" t="s">
        <v>905</v>
      </c>
    </row>
    <row r="12" spans="1:4" x14ac:dyDescent="0.35">
      <c r="A12" s="1242"/>
      <c r="B12" s="1239">
        <v>0.5</v>
      </c>
      <c r="C12" s="1240" t="s">
        <v>261</v>
      </c>
      <c r="D12" s="1241" t="s">
        <v>905</v>
      </c>
    </row>
    <row r="13" spans="1:4" x14ac:dyDescent="0.35">
      <c r="A13" s="1242"/>
      <c r="B13" s="1239">
        <v>0.625</v>
      </c>
      <c r="C13" s="1240" t="s">
        <v>261</v>
      </c>
      <c r="D13" s="1241" t="s">
        <v>908</v>
      </c>
    </row>
    <row r="14" spans="1:4" x14ac:dyDescent="0.35">
      <c r="A14" s="1243"/>
      <c r="B14" s="1239">
        <v>0.75</v>
      </c>
      <c r="C14" s="1240" t="s">
        <v>261</v>
      </c>
      <c r="D14" s="1241" t="s">
        <v>905</v>
      </c>
    </row>
    <row r="15" spans="1:4" x14ac:dyDescent="0.35">
      <c r="A15" s="1238">
        <v>3</v>
      </c>
      <c r="B15" s="1239">
        <v>0.25</v>
      </c>
      <c r="C15" s="1240" t="s">
        <v>261</v>
      </c>
      <c r="D15" s="1241" t="s">
        <v>907</v>
      </c>
    </row>
    <row r="16" spans="1:4" x14ac:dyDescent="0.35">
      <c r="A16" s="1242"/>
      <c r="B16" s="1239">
        <v>0.375</v>
      </c>
      <c r="C16" s="1240" t="s">
        <v>261</v>
      </c>
      <c r="D16" s="1241" t="s">
        <v>905</v>
      </c>
    </row>
    <row r="17" spans="1:4" x14ac:dyDescent="0.35">
      <c r="A17" s="1242"/>
      <c r="B17" s="1239">
        <v>0.5</v>
      </c>
      <c r="C17" s="1240" t="s">
        <v>261</v>
      </c>
      <c r="D17" s="1241" t="s">
        <v>905</v>
      </c>
    </row>
    <row r="18" spans="1:4" x14ac:dyDescent="0.35">
      <c r="A18" s="1242"/>
      <c r="B18" s="1239">
        <v>0.625</v>
      </c>
      <c r="C18" s="1240" t="s">
        <v>261</v>
      </c>
      <c r="D18" s="1241" t="s">
        <v>908</v>
      </c>
    </row>
    <row r="19" spans="1:4" x14ac:dyDescent="0.35">
      <c r="A19" s="1243"/>
      <c r="B19" s="1239">
        <v>0.75</v>
      </c>
      <c r="C19" s="1240" t="s">
        <v>261</v>
      </c>
      <c r="D19" s="1241" t="s">
        <v>907</v>
      </c>
    </row>
    <row r="20" spans="1:4" x14ac:dyDescent="0.35">
      <c r="A20" s="1238">
        <v>4</v>
      </c>
      <c r="B20" s="1239">
        <v>0.25</v>
      </c>
      <c r="C20" s="1240" t="s">
        <v>257</v>
      </c>
      <c r="D20" s="1241" t="s">
        <v>905</v>
      </c>
    </row>
    <row r="21" spans="1:4" x14ac:dyDescent="0.35">
      <c r="A21" s="1242"/>
      <c r="B21" s="1239">
        <v>0.375</v>
      </c>
      <c r="C21" s="1240" t="s">
        <v>257</v>
      </c>
      <c r="D21" s="1241" t="s">
        <v>907</v>
      </c>
    </row>
    <row r="22" spans="1:4" x14ac:dyDescent="0.35">
      <c r="A22" s="1242"/>
      <c r="B22" s="1239">
        <v>0.5</v>
      </c>
      <c r="C22" s="1240" t="s">
        <v>261</v>
      </c>
      <c r="D22" s="1241" t="s">
        <v>907</v>
      </c>
    </row>
    <row r="23" spans="1:4" x14ac:dyDescent="0.35">
      <c r="A23" s="1242"/>
      <c r="B23" s="1239">
        <v>0.625</v>
      </c>
      <c r="C23" s="1240" t="s">
        <v>261</v>
      </c>
      <c r="D23" s="1241" t="s">
        <v>905</v>
      </c>
    </row>
    <row r="24" spans="1:4" x14ac:dyDescent="0.35">
      <c r="A24" s="1243"/>
      <c r="B24" s="1239">
        <v>0.75</v>
      </c>
      <c r="C24" s="1240" t="s">
        <v>261</v>
      </c>
      <c r="D24" s="1241" t="s">
        <v>905</v>
      </c>
    </row>
    <row r="25" spans="1:4" x14ac:dyDescent="0.35">
      <c r="A25" s="1238">
        <v>5</v>
      </c>
      <c r="B25" s="1239">
        <v>0.25</v>
      </c>
      <c r="C25" s="1240" t="s">
        <v>261</v>
      </c>
      <c r="D25" s="1241" t="s">
        <v>908</v>
      </c>
    </row>
    <row r="26" spans="1:4" x14ac:dyDescent="0.35">
      <c r="A26" s="1242"/>
      <c r="B26" s="1239">
        <v>0.375</v>
      </c>
      <c r="C26" s="1240" t="s">
        <v>557</v>
      </c>
      <c r="D26" s="1241" t="s">
        <v>905</v>
      </c>
    </row>
    <row r="27" spans="1:4" x14ac:dyDescent="0.35">
      <c r="A27" s="1242"/>
      <c r="B27" s="1239">
        <v>0.5</v>
      </c>
      <c r="C27" s="1240" t="s">
        <v>557</v>
      </c>
      <c r="D27" s="1241" t="s">
        <v>905</v>
      </c>
    </row>
    <row r="28" spans="1:4" x14ac:dyDescent="0.35">
      <c r="A28" s="1242"/>
      <c r="B28" s="1239">
        <v>0.625</v>
      </c>
      <c r="C28" s="1240" t="s">
        <v>557</v>
      </c>
      <c r="D28" s="1241" t="s">
        <v>905</v>
      </c>
    </row>
    <row r="29" spans="1:4" x14ac:dyDescent="0.35">
      <c r="A29" s="1243"/>
      <c r="B29" s="1239">
        <v>0.75</v>
      </c>
      <c r="C29" s="1240" t="s">
        <v>557</v>
      </c>
      <c r="D29" s="1241" t="s">
        <v>907</v>
      </c>
    </row>
    <row r="30" spans="1:4" x14ac:dyDescent="0.35">
      <c r="A30" s="1238">
        <v>6</v>
      </c>
      <c r="B30" s="1239">
        <v>0.25</v>
      </c>
      <c r="C30" s="1240" t="s">
        <v>557</v>
      </c>
      <c r="D30" s="1241" t="s">
        <v>905</v>
      </c>
    </row>
    <row r="31" spans="1:4" x14ac:dyDescent="0.35">
      <c r="A31" s="1242"/>
      <c r="B31" s="1239">
        <v>0.375</v>
      </c>
      <c r="C31" s="1240" t="s">
        <v>557</v>
      </c>
      <c r="D31" s="1241" t="s">
        <v>905</v>
      </c>
    </row>
    <row r="32" spans="1:4" x14ac:dyDescent="0.35">
      <c r="A32" s="1242"/>
      <c r="B32" s="1239">
        <v>0.5</v>
      </c>
      <c r="C32" s="1240" t="s">
        <v>257</v>
      </c>
      <c r="D32" s="1241" t="s">
        <v>905</v>
      </c>
    </row>
    <row r="33" spans="1:4" x14ac:dyDescent="0.35">
      <c r="A33" s="1242"/>
      <c r="B33" s="1239">
        <v>0.625</v>
      </c>
      <c r="C33" s="1240" t="s">
        <v>257</v>
      </c>
      <c r="D33" s="1241" t="s">
        <v>907</v>
      </c>
    </row>
    <row r="34" spans="1:4" x14ac:dyDescent="0.35">
      <c r="A34" s="1243"/>
      <c r="B34" s="1239">
        <v>0.75</v>
      </c>
      <c r="C34" s="1240" t="s">
        <v>257</v>
      </c>
      <c r="D34" s="1241" t="s">
        <v>907</v>
      </c>
    </row>
    <row r="35" spans="1:4" x14ac:dyDescent="0.35">
      <c r="A35" s="1238">
        <v>7</v>
      </c>
      <c r="B35" s="1239">
        <v>0.25</v>
      </c>
      <c r="C35" s="1240" t="s">
        <v>257</v>
      </c>
      <c r="D35" s="1241" t="s">
        <v>905</v>
      </c>
    </row>
    <row r="36" spans="1:4" x14ac:dyDescent="0.35">
      <c r="A36" s="1242"/>
      <c r="B36" s="1239">
        <v>0.375</v>
      </c>
      <c r="C36" s="1240" t="s">
        <v>257</v>
      </c>
      <c r="D36" s="1241" t="s">
        <v>905</v>
      </c>
    </row>
    <row r="37" spans="1:4" x14ac:dyDescent="0.35">
      <c r="A37" s="1242"/>
      <c r="B37" s="1239">
        <v>0.5</v>
      </c>
      <c r="C37" s="1240" t="s">
        <v>257</v>
      </c>
      <c r="D37" s="1241" t="s">
        <v>905</v>
      </c>
    </row>
    <row r="38" spans="1:4" x14ac:dyDescent="0.35">
      <c r="A38" s="1242"/>
      <c r="B38" s="1239">
        <v>0.625</v>
      </c>
      <c r="C38" s="1240" t="s">
        <v>257</v>
      </c>
      <c r="D38" s="1241" t="s">
        <v>905</v>
      </c>
    </row>
    <row r="39" spans="1:4" x14ac:dyDescent="0.35">
      <c r="A39" s="1243"/>
      <c r="B39" s="1239">
        <v>0.75</v>
      </c>
      <c r="C39" s="1240" t="s">
        <v>257</v>
      </c>
      <c r="D39" s="1241" t="s">
        <v>905</v>
      </c>
    </row>
    <row r="40" spans="1:4" x14ac:dyDescent="0.35">
      <c r="A40" s="1238">
        <v>8</v>
      </c>
      <c r="B40" s="1239">
        <v>0.25</v>
      </c>
      <c r="C40" s="1240" t="s">
        <v>257</v>
      </c>
      <c r="D40" s="1241" t="s">
        <v>907</v>
      </c>
    </row>
    <row r="41" spans="1:4" x14ac:dyDescent="0.35">
      <c r="A41" s="1242"/>
      <c r="B41" s="1239">
        <v>0.375</v>
      </c>
      <c r="C41" s="1240" t="s">
        <v>257</v>
      </c>
      <c r="D41" s="1241" t="s">
        <v>905</v>
      </c>
    </row>
    <row r="42" spans="1:4" x14ac:dyDescent="0.35">
      <c r="A42" s="1242"/>
      <c r="B42" s="1239">
        <v>0.5</v>
      </c>
      <c r="C42" s="1240" t="s">
        <v>257</v>
      </c>
      <c r="D42" s="1241" t="s">
        <v>905</v>
      </c>
    </row>
    <row r="43" spans="1:4" x14ac:dyDescent="0.35">
      <c r="A43" s="1242"/>
      <c r="B43" s="1239">
        <v>0.625</v>
      </c>
      <c r="C43" s="1240" t="s">
        <v>257</v>
      </c>
      <c r="D43" s="1241" t="s">
        <v>908</v>
      </c>
    </row>
    <row r="44" spans="1:4" x14ac:dyDescent="0.35">
      <c r="A44" s="1243"/>
      <c r="B44" s="1239">
        <v>0.75</v>
      </c>
      <c r="C44" s="1240" t="s">
        <v>257</v>
      </c>
      <c r="D44" s="1241" t="s">
        <v>905</v>
      </c>
    </row>
    <row r="45" spans="1:4" x14ac:dyDescent="0.35">
      <c r="A45" s="1238">
        <v>9</v>
      </c>
      <c r="B45" s="1239">
        <v>0.25</v>
      </c>
      <c r="C45" s="1240" t="s">
        <v>257</v>
      </c>
      <c r="D45" s="1241" t="s">
        <v>905</v>
      </c>
    </row>
    <row r="46" spans="1:4" x14ac:dyDescent="0.35">
      <c r="A46" s="1242"/>
      <c r="B46" s="1239">
        <v>0.375</v>
      </c>
      <c r="C46" s="1240" t="s">
        <v>257</v>
      </c>
      <c r="D46" s="1241" t="s">
        <v>907</v>
      </c>
    </row>
    <row r="47" spans="1:4" x14ac:dyDescent="0.35">
      <c r="A47" s="1242"/>
      <c r="B47" s="1239">
        <v>0.5</v>
      </c>
      <c r="C47" s="1240" t="s">
        <v>257</v>
      </c>
      <c r="D47" s="1241" t="s">
        <v>905</v>
      </c>
    </row>
    <row r="48" spans="1:4" x14ac:dyDescent="0.35">
      <c r="A48" s="1242"/>
      <c r="B48" s="1239">
        <v>0.625</v>
      </c>
      <c r="C48" s="1240" t="s">
        <v>257</v>
      </c>
      <c r="D48" s="1241" t="s">
        <v>905</v>
      </c>
    </row>
    <row r="49" spans="1:4" x14ac:dyDescent="0.35">
      <c r="A49" s="1243"/>
      <c r="B49" s="1239">
        <v>0.75</v>
      </c>
      <c r="C49" s="1240" t="s">
        <v>257</v>
      </c>
      <c r="D49" s="1241" t="s">
        <v>905</v>
      </c>
    </row>
    <row r="50" spans="1:4" x14ac:dyDescent="0.35">
      <c r="A50" s="1238">
        <v>10</v>
      </c>
      <c r="B50" s="1239">
        <v>0.25</v>
      </c>
      <c r="C50" s="1240" t="s">
        <v>257</v>
      </c>
      <c r="D50" s="1241" t="s">
        <v>905</v>
      </c>
    </row>
    <row r="51" spans="1:4" x14ac:dyDescent="0.35">
      <c r="A51" s="1242"/>
      <c r="B51" s="1239">
        <v>0.375</v>
      </c>
      <c r="C51" s="1240" t="s">
        <v>257</v>
      </c>
      <c r="D51" s="1241" t="s">
        <v>907</v>
      </c>
    </row>
    <row r="52" spans="1:4" x14ac:dyDescent="0.35">
      <c r="A52" s="1242"/>
      <c r="B52" s="1239">
        <v>0.5</v>
      </c>
      <c r="C52" s="1240" t="s">
        <v>257</v>
      </c>
      <c r="D52" s="1241" t="s">
        <v>905</v>
      </c>
    </row>
    <row r="53" spans="1:4" x14ac:dyDescent="0.35">
      <c r="A53" s="1242"/>
      <c r="B53" s="1239">
        <v>0.625</v>
      </c>
      <c r="C53" s="1240" t="s">
        <v>257</v>
      </c>
      <c r="D53" s="1241" t="s">
        <v>905</v>
      </c>
    </row>
    <row r="54" spans="1:4" x14ac:dyDescent="0.35">
      <c r="A54" s="1243"/>
      <c r="B54" s="1239">
        <v>0.75</v>
      </c>
      <c r="C54" s="1240" t="s">
        <v>257</v>
      </c>
      <c r="D54" s="1241" t="s">
        <v>907</v>
      </c>
    </row>
    <row r="55" spans="1:4" x14ac:dyDescent="0.35">
      <c r="A55" s="1238">
        <v>11</v>
      </c>
      <c r="B55" s="1239">
        <v>0.25</v>
      </c>
      <c r="C55" s="1240" t="s">
        <v>257</v>
      </c>
      <c r="D55" s="1241" t="s">
        <v>907</v>
      </c>
    </row>
    <row r="56" spans="1:4" x14ac:dyDescent="0.35">
      <c r="A56" s="1242"/>
      <c r="B56" s="1239">
        <v>0.375</v>
      </c>
      <c r="C56" s="1240" t="s">
        <v>257</v>
      </c>
      <c r="D56" s="1241" t="s">
        <v>909</v>
      </c>
    </row>
    <row r="57" spans="1:4" x14ac:dyDescent="0.35">
      <c r="A57" s="1242"/>
      <c r="B57" s="1239">
        <v>0.5</v>
      </c>
      <c r="C57" s="1240" t="s">
        <v>257</v>
      </c>
      <c r="D57" s="1241" t="s">
        <v>905</v>
      </c>
    </row>
    <row r="58" spans="1:4" x14ac:dyDescent="0.35">
      <c r="A58" s="1242"/>
      <c r="B58" s="1239">
        <v>0.625</v>
      </c>
      <c r="C58" s="1240" t="s">
        <v>257</v>
      </c>
      <c r="D58" s="1241" t="s">
        <v>905</v>
      </c>
    </row>
    <row r="59" spans="1:4" x14ac:dyDescent="0.35">
      <c r="A59" s="1243"/>
      <c r="B59" s="1239">
        <v>0.75</v>
      </c>
      <c r="C59" s="1240" t="s">
        <v>257</v>
      </c>
      <c r="D59" s="1241" t="s">
        <v>905</v>
      </c>
    </row>
    <row r="60" spans="1:4" x14ac:dyDescent="0.35">
      <c r="A60" s="1238">
        <v>12</v>
      </c>
      <c r="B60" s="1239">
        <v>0.25</v>
      </c>
      <c r="C60" s="1240" t="s">
        <v>257</v>
      </c>
      <c r="D60" s="1241" t="s">
        <v>905</v>
      </c>
    </row>
    <row r="61" spans="1:4" x14ac:dyDescent="0.35">
      <c r="A61" s="1242"/>
      <c r="B61" s="1239">
        <v>0.375</v>
      </c>
      <c r="C61" s="1240" t="s">
        <v>261</v>
      </c>
      <c r="D61" s="1241" t="s">
        <v>905</v>
      </c>
    </row>
    <row r="62" spans="1:4" x14ac:dyDescent="0.35">
      <c r="A62" s="1242"/>
      <c r="B62" s="1239">
        <v>0.5</v>
      </c>
      <c r="C62" s="1240" t="s">
        <v>261</v>
      </c>
      <c r="D62" s="1241" t="s">
        <v>907</v>
      </c>
    </row>
    <row r="63" spans="1:4" x14ac:dyDescent="0.35">
      <c r="A63" s="1242"/>
      <c r="B63" s="1239">
        <v>0.625</v>
      </c>
      <c r="C63" s="1240" t="s">
        <v>261</v>
      </c>
      <c r="D63" s="1241" t="s">
        <v>905</v>
      </c>
    </row>
    <row r="64" spans="1:4" x14ac:dyDescent="0.35">
      <c r="A64" s="1243"/>
      <c r="B64" s="1239">
        <v>0.75</v>
      </c>
      <c r="C64" s="1240" t="s">
        <v>261</v>
      </c>
      <c r="D64" s="1241" t="s">
        <v>907</v>
      </c>
    </row>
    <row r="65" spans="1:4" x14ac:dyDescent="0.35">
      <c r="A65" s="1238">
        <v>13</v>
      </c>
      <c r="B65" s="1239">
        <v>0.25</v>
      </c>
      <c r="C65" s="1240" t="s">
        <v>261</v>
      </c>
      <c r="D65" s="1241" t="s">
        <v>908</v>
      </c>
    </row>
    <row r="66" spans="1:4" x14ac:dyDescent="0.35">
      <c r="A66" s="1242"/>
      <c r="B66" s="1239">
        <v>0.375</v>
      </c>
      <c r="C66" s="1240" t="s">
        <v>261</v>
      </c>
      <c r="D66" s="1241" t="s">
        <v>905</v>
      </c>
    </row>
    <row r="67" spans="1:4" x14ac:dyDescent="0.35">
      <c r="A67" s="1242"/>
      <c r="B67" s="1239">
        <v>0.5</v>
      </c>
      <c r="C67" s="1240" t="s">
        <v>261</v>
      </c>
      <c r="D67" s="1241" t="s">
        <v>908</v>
      </c>
    </row>
    <row r="68" spans="1:4" x14ac:dyDescent="0.35">
      <c r="A68" s="1242"/>
      <c r="B68" s="1239">
        <v>0.625</v>
      </c>
      <c r="C68" s="1240" t="s">
        <v>261</v>
      </c>
      <c r="D68" s="1241" t="s">
        <v>905</v>
      </c>
    </row>
    <row r="69" spans="1:4" x14ac:dyDescent="0.35">
      <c r="A69" s="1243"/>
      <c r="B69" s="1239">
        <v>0.75</v>
      </c>
      <c r="C69" s="1240" t="s">
        <v>261</v>
      </c>
      <c r="D69" s="1241" t="s">
        <v>905</v>
      </c>
    </row>
    <row r="70" spans="1:4" x14ac:dyDescent="0.35">
      <c r="A70" s="1238">
        <v>14</v>
      </c>
      <c r="B70" s="1239">
        <v>0.25</v>
      </c>
      <c r="C70" s="1240" t="s">
        <v>261</v>
      </c>
      <c r="D70" s="1241" t="s">
        <v>909</v>
      </c>
    </row>
    <row r="71" spans="1:4" x14ac:dyDescent="0.35">
      <c r="A71" s="1242"/>
      <c r="B71" s="1239">
        <v>0.375</v>
      </c>
      <c r="C71" s="1240" t="s">
        <v>261</v>
      </c>
      <c r="D71" s="1241" t="s">
        <v>905</v>
      </c>
    </row>
    <row r="72" spans="1:4" x14ac:dyDescent="0.35">
      <c r="A72" s="1242"/>
      <c r="B72" s="1239">
        <v>0.5</v>
      </c>
      <c r="C72" s="1240" t="s">
        <v>261</v>
      </c>
      <c r="D72" s="1241" t="s">
        <v>905</v>
      </c>
    </row>
    <row r="73" spans="1:4" x14ac:dyDescent="0.35">
      <c r="A73" s="1242"/>
      <c r="B73" s="1239">
        <v>0.625</v>
      </c>
      <c r="C73" s="1240" t="s">
        <v>261</v>
      </c>
      <c r="D73" s="1241" t="s">
        <v>905</v>
      </c>
    </row>
    <row r="74" spans="1:4" x14ac:dyDescent="0.35">
      <c r="A74" s="1243"/>
      <c r="B74" s="1239">
        <v>0.75</v>
      </c>
      <c r="C74" s="1240" t="s">
        <v>261</v>
      </c>
      <c r="D74" s="1241" t="s">
        <v>905</v>
      </c>
    </row>
    <row r="75" spans="1:4" x14ac:dyDescent="0.35">
      <c r="A75" s="1238">
        <v>15</v>
      </c>
      <c r="B75" s="1239">
        <v>0.25</v>
      </c>
      <c r="C75" s="1240" t="s">
        <v>261</v>
      </c>
      <c r="D75" s="1241" t="s">
        <v>907</v>
      </c>
    </row>
    <row r="76" spans="1:4" x14ac:dyDescent="0.35">
      <c r="A76" s="1242"/>
      <c r="B76" s="1239">
        <v>0.375</v>
      </c>
      <c r="C76" s="1240" t="s">
        <v>261</v>
      </c>
      <c r="D76" s="1241" t="s">
        <v>905</v>
      </c>
    </row>
    <row r="77" spans="1:4" x14ac:dyDescent="0.35">
      <c r="A77" s="1242"/>
      <c r="B77" s="1239">
        <v>0.5</v>
      </c>
      <c r="C77" s="1240" t="s">
        <v>261</v>
      </c>
      <c r="D77" s="1241" t="s">
        <v>905</v>
      </c>
    </row>
    <row r="78" spans="1:4" x14ac:dyDescent="0.35">
      <c r="A78" s="1242"/>
      <c r="B78" s="1239">
        <v>0.625</v>
      </c>
      <c r="C78" s="1240" t="s">
        <v>261</v>
      </c>
      <c r="D78" s="1241" t="s">
        <v>907</v>
      </c>
    </row>
    <row r="79" spans="1:4" x14ac:dyDescent="0.35">
      <c r="A79" s="1243"/>
      <c r="B79" s="1239">
        <v>0.75</v>
      </c>
      <c r="C79" s="1240" t="s">
        <v>261</v>
      </c>
      <c r="D79" s="1241" t="s">
        <v>905</v>
      </c>
    </row>
    <row r="80" spans="1:4" x14ac:dyDescent="0.35">
      <c r="A80" s="1238">
        <v>16</v>
      </c>
      <c r="B80" s="1239">
        <v>0.25</v>
      </c>
      <c r="C80" s="1240" t="s">
        <v>261</v>
      </c>
      <c r="D80" s="1241" t="s">
        <v>908</v>
      </c>
    </row>
    <row r="81" spans="1:4" x14ac:dyDescent="0.35">
      <c r="A81" s="1242"/>
      <c r="B81" s="1239">
        <v>0.375</v>
      </c>
      <c r="C81" s="1240" t="s">
        <v>261</v>
      </c>
      <c r="D81" s="1241" t="s">
        <v>905</v>
      </c>
    </row>
    <row r="82" spans="1:4" x14ac:dyDescent="0.35">
      <c r="A82" s="1242"/>
      <c r="B82" s="1239">
        <v>0.5</v>
      </c>
      <c r="C82" s="1240" t="s">
        <v>261</v>
      </c>
      <c r="D82" s="1241" t="s">
        <v>905</v>
      </c>
    </row>
    <row r="83" spans="1:4" x14ac:dyDescent="0.35">
      <c r="A83" s="1242"/>
      <c r="B83" s="1239">
        <v>0.625</v>
      </c>
      <c r="C83" s="1240" t="s">
        <v>261</v>
      </c>
      <c r="D83" s="1241" t="s">
        <v>907</v>
      </c>
    </row>
    <row r="84" spans="1:4" x14ac:dyDescent="0.35">
      <c r="A84" s="1243"/>
      <c r="B84" s="1239">
        <v>0.75</v>
      </c>
      <c r="C84" s="1240" t="s">
        <v>261</v>
      </c>
      <c r="D84" s="1241" t="s">
        <v>905</v>
      </c>
    </row>
    <row r="85" spans="1:4" x14ac:dyDescent="0.35">
      <c r="A85" s="1238">
        <v>17</v>
      </c>
      <c r="B85" s="1239">
        <v>0.25</v>
      </c>
      <c r="C85" s="1240" t="s">
        <v>261</v>
      </c>
      <c r="D85" s="1241" t="s">
        <v>905</v>
      </c>
    </row>
    <row r="86" spans="1:4" x14ac:dyDescent="0.35">
      <c r="A86" s="1242"/>
      <c r="B86" s="1239">
        <v>0.375</v>
      </c>
      <c r="C86" s="1240" t="s">
        <v>261</v>
      </c>
      <c r="D86" s="1241" t="s">
        <v>905</v>
      </c>
    </row>
    <row r="87" spans="1:4" x14ac:dyDescent="0.35">
      <c r="A87" s="1242"/>
      <c r="B87" s="1239">
        <v>0.5</v>
      </c>
      <c r="C87" s="1240" t="s">
        <v>261</v>
      </c>
      <c r="D87" s="1241" t="s">
        <v>907</v>
      </c>
    </row>
    <row r="88" spans="1:4" x14ac:dyDescent="0.35">
      <c r="A88" s="1242"/>
      <c r="B88" s="1239">
        <v>0.625</v>
      </c>
      <c r="C88" s="1240" t="s">
        <v>261</v>
      </c>
      <c r="D88" s="1241" t="s">
        <v>905</v>
      </c>
    </row>
    <row r="89" spans="1:4" x14ac:dyDescent="0.35">
      <c r="A89" s="1243"/>
      <c r="B89" s="1239">
        <v>0.75</v>
      </c>
      <c r="C89" s="1240" t="s">
        <v>261</v>
      </c>
      <c r="D89" s="1241" t="s">
        <v>907</v>
      </c>
    </row>
    <row r="90" spans="1:4" x14ac:dyDescent="0.35">
      <c r="A90" s="1238">
        <v>18</v>
      </c>
      <c r="B90" s="1239">
        <v>0.25</v>
      </c>
      <c r="C90" s="1240" t="s">
        <v>261</v>
      </c>
      <c r="D90" s="1241" t="s">
        <v>907</v>
      </c>
    </row>
    <row r="91" spans="1:4" x14ac:dyDescent="0.35">
      <c r="A91" s="1242"/>
      <c r="B91" s="1239">
        <v>0.375</v>
      </c>
      <c r="C91" s="1240" t="s">
        <v>261</v>
      </c>
      <c r="D91" s="1241" t="s">
        <v>907</v>
      </c>
    </row>
    <row r="92" spans="1:4" x14ac:dyDescent="0.35">
      <c r="A92" s="1242"/>
      <c r="B92" s="1239">
        <v>0.5</v>
      </c>
      <c r="C92" s="1240" t="s">
        <v>261</v>
      </c>
      <c r="D92" s="1241" t="s">
        <v>905</v>
      </c>
    </row>
    <row r="93" spans="1:4" x14ac:dyDescent="0.35">
      <c r="A93" s="1242"/>
      <c r="B93" s="1239">
        <v>0.625</v>
      </c>
      <c r="C93" s="1240" t="s">
        <v>261</v>
      </c>
      <c r="D93" s="1241" t="s">
        <v>907</v>
      </c>
    </row>
    <row r="94" spans="1:4" x14ac:dyDescent="0.35">
      <c r="A94" s="1243"/>
      <c r="B94" s="1239">
        <v>0.75</v>
      </c>
      <c r="C94" s="1240" t="s">
        <v>261</v>
      </c>
      <c r="D94" s="1241" t="s">
        <v>905</v>
      </c>
    </row>
    <row r="95" spans="1:4" x14ac:dyDescent="0.35">
      <c r="A95" s="1238">
        <v>19</v>
      </c>
      <c r="B95" s="1239">
        <v>0.25</v>
      </c>
      <c r="C95" s="1240" t="s">
        <v>261</v>
      </c>
      <c r="D95" s="1241" t="s">
        <v>905</v>
      </c>
    </row>
    <row r="96" spans="1:4" x14ac:dyDescent="0.35">
      <c r="A96" s="1242"/>
      <c r="B96" s="1239">
        <v>0.375</v>
      </c>
      <c r="C96" s="1240" t="s">
        <v>261</v>
      </c>
      <c r="D96" s="1241" t="s">
        <v>905</v>
      </c>
    </row>
    <row r="97" spans="1:4" x14ac:dyDescent="0.35">
      <c r="A97" s="1242"/>
      <c r="B97" s="1239">
        <v>0.5</v>
      </c>
      <c r="C97" s="1240" t="s">
        <v>261</v>
      </c>
      <c r="D97" s="1241" t="s">
        <v>907</v>
      </c>
    </row>
    <row r="98" spans="1:4" x14ac:dyDescent="0.35">
      <c r="A98" s="1242"/>
      <c r="B98" s="1239">
        <v>0.625</v>
      </c>
      <c r="C98" s="1240" t="s">
        <v>261</v>
      </c>
      <c r="D98" s="1241" t="s">
        <v>905</v>
      </c>
    </row>
    <row r="99" spans="1:4" x14ac:dyDescent="0.35">
      <c r="A99" s="1243"/>
      <c r="B99" s="1239">
        <v>0.75</v>
      </c>
      <c r="C99" s="1240" t="s">
        <v>261</v>
      </c>
      <c r="D99" s="1241" t="s">
        <v>907</v>
      </c>
    </row>
    <row r="100" spans="1:4" x14ac:dyDescent="0.35">
      <c r="A100" s="1238">
        <v>20</v>
      </c>
      <c r="B100" s="1239">
        <v>0.25</v>
      </c>
      <c r="C100" s="1240" t="s">
        <v>261</v>
      </c>
      <c r="D100" s="1241" t="s">
        <v>907</v>
      </c>
    </row>
    <row r="101" spans="1:4" x14ac:dyDescent="0.35">
      <c r="A101" s="1242"/>
      <c r="B101" s="1239">
        <v>0.375</v>
      </c>
      <c r="C101" s="1240" t="s">
        <v>261</v>
      </c>
      <c r="D101" s="1241" t="s">
        <v>905</v>
      </c>
    </row>
    <row r="102" spans="1:4" x14ac:dyDescent="0.35">
      <c r="A102" s="1242"/>
      <c r="B102" s="1239">
        <v>0.5</v>
      </c>
      <c r="C102" s="1240" t="s">
        <v>261</v>
      </c>
      <c r="D102" s="1241" t="s">
        <v>907</v>
      </c>
    </row>
    <row r="103" spans="1:4" x14ac:dyDescent="0.35">
      <c r="A103" s="1242"/>
      <c r="B103" s="1239">
        <v>0.625</v>
      </c>
      <c r="C103" s="1240" t="s">
        <v>261</v>
      </c>
      <c r="D103" s="1241" t="s">
        <v>905</v>
      </c>
    </row>
    <row r="104" spans="1:4" x14ac:dyDescent="0.35">
      <c r="A104" s="1243"/>
      <c r="B104" s="1239">
        <v>0.75</v>
      </c>
      <c r="C104" s="1240" t="s">
        <v>261</v>
      </c>
      <c r="D104" s="1241" t="s">
        <v>910</v>
      </c>
    </row>
    <row r="105" spans="1:4" x14ac:dyDescent="0.35">
      <c r="A105" s="1238">
        <v>21</v>
      </c>
      <c r="B105" s="1239">
        <v>0.25</v>
      </c>
      <c r="C105" s="1240" t="s">
        <v>261</v>
      </c>
      <c r="D105" s="1241" t="s">
        <v>905</v>
      </c>
    </row>
    <row r="106" spans="1:4" x14ac:dyDescent="0.35">
      <c r="A106" s="1242"/>
      <c r="B106" s="1239">
        <v>0.375</v>
      </c>
      <c r="C106" s="1240" t="s">
        <v>261</v>
      </c>
      <c r="D106" s="1241" t="s">
        <v>907</v>
      </c>
    </row>
    <row r="107" spans="1:4" x14ac:dyDescent="0.35">
      <c r="A107" s="1242"/>
      <c r="B107" s="1239">
        <v>0.5</v>
      </c>
      <c r="C107" s="1240" t="s">
        <v>261</v>
      </c>
      <c r="D107" s="1241" t="s">
        <v>905</v>
      </c>
    </row>
    <row r="108" spans="1:4" x14ac:dyDescent="0.35">
      <c r="A108" s="1242"/>
      <c r="B108" s="1239">
        <v>0.625</v>
      </c>
      <c r="C108" s="1240" t="s">
        <v>261</v>
      </c>
      <c r="D108" s="1241" t="s">
        <v>907</v>
      </c>
    </row>
    <row r="109" spans="1:4" x14ac:dyDescent="0.35">
      <c r="A109" s="1243"/>
      <c r="B109" s="1239">
        <v>0.75</v>
      </c>
      <c r="C109" s="1240" t="s">
        <v>261</v>
      </c>
      <c r="D109" s="1241" t="s">
        <v>905</v>
      </c>
    </row>
    <row r="110" spans="1:4" x14ac:dyDescent="0.35">
      <c r="A110" s="1238">
        <v>22</v>
      </c>
      <c r="B110" s="1239">
        <v>0.25</v>
      </c>
      <c r="C110" s="1240" t="s">
        <v>261</v>
      </c>
      <c r="D110" s="1241" t="s">
        <v>905</v>
      </c>
    </row>
    <row r="111" spans="1:4" x14ac:dyDescent="0.35">
      <c r="A111" s="1242"/>
      <c r="B111" s="1239">
        <v>0.375</v>
      </c>
      <c r="C111" s="1240" t="s">
        <v>261</v>
      </c>
      <c r="D111" s="1241" t="s">
        <v>907</v>
      </c>
    </row>
    <row r="112" spans="1:4" x14ac:dyDescent="0.35">
      <c r="A112" s="1242"/>
      <c r="B112" s="1239">
        <v>0.5</v>
      </c>
      <c r="C112" s="1240" t="s">
        <v>261</v>
      </c>
      <c r="D112" s="1241" t="s">
        <v>905</v>
      </c>
    </row>
    <row r="113" spans="1:4" x14ac:dyDescent="0.35">
      <c r="A113" s="1242"/>
      <c r="B113" s="1239">
        <v>0.625</v>
      </c>
      <c r="C113" s="1240" t="s">
        <v>261</v>
      </c>
      <c r="D113" s="1241" t="s">
        <v>905</v>
      </c>
    </row>
    <row r="114" spans="1:4" x14ac:dyDescent="0.35">
      <c r="A114" s="1243"/>
      <c r="B114" s="1239">
        <v>0.75</v>
      </c>
      <c r="C114" s="1240" t="s">
        <v>261</v>
      </c>
      <c r="D114" s="1241" t="s">
        <v>905</v>
      </c>
    </row>
    <row r="115" spans="1:4" x14ac:dyDescent="0.35">
      <c r="A115" s="1238">
        <v>23</v>
      </c>
      <c r="B115" s="1239">
        <v>0.25</v>
      </c>
      <c r="C115" s="1240" t="s">
        <v>261</v>
      </c>
      <c r="D115" s="1241" t="s">
        <v>905</v>
      </c>
    </row>
    <row r="116" spans="1:4" x14ac:dyDescent="0.35">
      <c r="A116" s="1242"/>
      <c r="B116" s="1239">
        <v>0.375</v>
      </c>
      <c r="C116" s="1240" t="s">
        <v>570</v>
      </c>
      <c r="D116" s="1241" t="s">
        <v>907</v>
      </c>
    </row>
    <row r="117" spans="1:4" x14ac:dyDescent="0.35">
      <c r="A117" s="1242"/>
      <c r="B117" s="1239">
        <v>0.5</v>
      </c>
      <c r="C117" s="1240" t="s">
        <v>570</v>
      </c>
      <c r="D117" s="1241" t="s">
        <v>905</v>
      </c>
    </row>
    <row r="118" spans="1:4" x14ac:dyDescent="0.35">
      <c r="A118" s="1242"/>
      <c r="B118" s="1239">
        <v>0.625</v>
      </c>
      <c r="C118" s="1240" t="s">
        <v>570</v>
      </c>
      <c r="D118" s="1241" t="s">
        <v>905</v>
      </c>
    </row>
    <row r="119" spans="1:4" x14ac:dyDescent="0.35">
      <c r="A119" s="1243"/>
      <c r="B119" s="1239">
        <v>0.75</v>
      </c>
      <c r="C119" s="1240" t="s">
        <v>258</v>
      </c>
      <c r="D119" s="1241" t="s">
        <v>905</v>
      </c>
    </row>
    <row r="120" spans="1:4" x14ac:dyDescent="0.35">
      <c r="A120" s="1238">
        <v>24</v>
      </c>
      <c r="B120" s="1239">
        <v>0.25</v>
      </c>
      <c r="C120" s="1240" t="s">
        <v>258</v>
      </c>
      <c r="D120" s="1241" t="s">
        <v>907</v>
      </c>
    </row>
    <row r="121" spans="1:4" x14ac:dyDescent="0.35">
      <c r="A121" s="1242"/>
      <c r="B121" s="1239">
        <v>0.375</v>
      </c>
      <c r="C121" s="1240" t="s">
        <v>258</v>
      </c>
      <c r="D121" s="1241" t="s">
        <v>905</v>
      </c>
    </row>
    <row r="122" spans="1:4" x14ac:dyDescent="0.35">
      <c r="A122" s="1242"/>
      <c r="B122" s="1239">
        <v>0.5</v>
      </c>
      <c r="C122" s="1240" t="s">
        <v>258</v>
      </c>
      <c r="D122" s="1241" t="s">
        <v>905</v>
      </c>
    </row>
    <row r="123" spans="1:4" x14ac:dyDescent="0.35">
      <c r="A123" s="1242"/>
      <c r="B123" s="1239">
        <v>0.625</v>
      </c>
      <c r="C123" s="1240" t="s">
        <v>258</v>
      </c>
      <c r="D123" s="1241" t="s">
        <v>909</v>
      </c>
    </row>
    <row r="124" spans="1:4" x14ac:dyDescent="0.35">
      <c r="A124" s="1243"/>
      <c r="B124" s="1239">
        <v>0.75</v>
      </c>
      <c r="C124" s="1240" t="s">
        <v>260</v>
      </c>
      <c r="D124" s="1241" t="s">
        <v>909</v>
      </c>
    </row>
    <row r="125" spans="1:4" x14ac:dyDescent="0.35">
      <c r="A125" s="1238">
        <v>25</v>
      </c>
      <c r="B125" s="1239">
        <v>0.25</v>
      </c>
      <c r="C125" s="1240" t="s">
        <v>260</v>
      </c>
      <c r="D125" s="1241" t="s">
        <v>907</v>
      </c>
    </row>
    <row r="126" spans="1:4" x14ac:dyDescent="0.35">
      <c r="A126" s="1242"/>
      <c r="B126" s="1239">
        <v>0.375</v>
      </c>
      <c r="C126" s="1240" t="s">
        <v>260</v>
      </c>
      <c r="D126" s="1241" t="s">
        <v>907</v>
      </c>
    </row>
    <row r="127" spans="1:4" x14ac:dyDescent="0.35">
      <c r="A127" s="1242"/>
      <c r="B127" s="1239">
        <v>0.5</v>
      </c>
      <c r="C127" s="1240" t="s">
        <v>260</v>
      </c>
      <c r="D127" s="1241" t="s">
        <v>908</v>
      </c>
    </row>
    <row r="128" spans="1:4" x14ac:dyDescent="0.35">
      <c r="A128" s="1242"/>
      <c r="B128" s="1239">
        <v>0.625</v>
      </c>
      <c r="C128" s="1240" t="s">
        <v>260</v>
      </c>
      <c r="D128" s="1241" t="s">
        <v>905</v>
      </c>
    </row>
    <row r="129" spans="1:4" x14ac:dyDescent="0.35">
      <c r="A129" s="1243"/>
      <c r="B129" s="1239">
        <v>0.75</v>
      </c>
      <c r="C129" s="1240" t="s">
        <v>260</v>
      </c>
      <c r="D129" s="1241" t="s">
        <v>907</v>
      </c>
    </row>
    <row r="130" spans="1:4" x14ac:dyDescent="0.35">
      <c r="A130" s="1238">
        <v>26</v>
      </c>
      <c r="B130" s="1239">
        <v>0.25</v>
      </c>
      <c r="C130" s="1240" t="s">
        <v>260</v>
      </c>
      <c r="D130" s="1241" t="s">
        <v>907</v>
      </c>
    </row>
    <row r="131" spans="1:4" x14ac:dyDescent="0.35">
      <c r="A131" s="1242"/>
      <c r="B131" s="1239">
        <v>0.375</v>
      </c>
      <c r="C131" s="1240" t="s">
        <v>260</v>
      </c>
      <c r="D131" s="1241" t="s">
        <v>905</v>
      </c>
    </row>
    <row r="132" spans="1:4" x14ac:dyDescent="0.35">
      <c r="A132" s="1242"/>
      <c r="B132" s="1239">
        <v>0.5</v>
      </c>
      <c r="C132" s="1240" t="s">
        <v>260</v>
      </c>
      <c r="D132" s="1241" t="s">
        <v>907</v>
      </c>
    </row>
    <row r="133" spans="1:4" x14ac:dyDescent="0.35">
      <c r="A133" s="1242"/>
      <c r="B133" s="1239">
        <v>0.625</v>
      </c>
      <c r="C133" s="1240" t="s">
        <v>260</v>
      </c>
      <c r="D133" s="1241" t="s">
        <v>907</v>
      </c>
    </row>
    <row r="134" spans="1:4" x14ac:dyDescent="0.35">
      <c r="A134" s="1243"/>
      <c r="B134" s="1239">
        <v>0.75</v>
      </c>
      <c r="C134" s="1240" t="s">
        <v>261</v>
      </c>
      <c r="D134" s="1241" t="s">
        <v>907</v>
      </c>
    </row>
    <row r="135" spans="1:4" x14ac:dyDescent="0.35">
      <c r="A135" s="1238">
        <v>27</v>
      </c>
      <c r="B135" s="1239">
        <v>0.25</v>
      </c>
      <c r="C135" s="1240" t="s">
        <v>261</v>
      </c>
      <c r="D135" s="1241" t="s">
        <v>908</v>
      </c>
    </row>
    <row r="136" spans="1:4" x14ac:dyDescent="0.35">
      <c r="A136" s="1242"/>
      <c r="B136" s="1239">
        <v>0.375</v>
      </c>
      <c r="C136" s="1240" t="s">
        <v>261</v>
      </c>
      <c r="D136" s="1241" t="s">
        <v>911</v>
      </c>
    </row>
    <row r="137" spans="1:4" x14ac:dyDescent="0.35">
      <c r="A137" s="1242"/>
      <c r="B137" s="1239">
        <v>0.5</v>
      </c>
      <c r="C137" s="1240" t="s">
        <v>261</v>
      </c>
      <c r="D137" s="1241" t="s">
        <v>907</v>
      </c>
    </row>
    <row r="138" spans="1:4" x14ac:dyDescent="0.35">
      <c r="A138" s="1242"/>
      <c r="B138" s="1239">
        <v>0.625</v>
      </c>
      <c r="C138" s="1240" t="s">
        <v>261</v>
      </c>
      <c r="D138" s="1241" t="s">
        <v>907</v>
      </c>
    </row>
    <row r="139" spans="1:4" x14ac:dyDescent="0.35">
      <c r="A139" s="1243"/>
      <c r="B139" s="1239">
        <v>0.75</v>
      </c>
      <c r="C139" s="1240" t="s">
        <v>261</v>
      </c>
      <c r="D139" s="1241" t="s">
        <v>907</v>
      </c>
    </row>
    <row r="140" spans="1:4" x14ac:dyDescent="0.35">
      <c r="A140" s="1238">
        <v>28</v>
      </c>
      <c r="B140" s="1239">
        <v>0.25</v>
      </c>
      <c r="C140" s="1240" t="s">
        <v>261</v>
      </c>
      <c r="D140" s="1241" t="s">
        <v>905</v>
      </c>
    </row>
    <row r="141" spans="1:4" x14ac:dyDescent="0.35">
      <c r="A141" s="1242"/>
      <c r="B141" s="1239">
        <v>0.375</v>
      </c>
      <c r="C141" s="1240" t="s">
        <v>261</v>
      </c>
      <c r="D141" s="1241" t="s">
        <v>907</v>
      </c>
    </row>
    <row r="142" spans="1:4" x14ac:dyDescent="0.35">
      <c r="A142" s="1242"/>
      <c r="B142" s="1239">
        <v>0.5</v>
      </c>
      <c r="C142" s="1240" t="s">
        <v>261</v>
      </c>
      <c r="D142" s="1241" t="s">
        <v>908</v>
      </c>
    </row>
    <row r="143" spans="1:4" x14ac:dyDescent="0.35">
      <c r="A143" s="1242"/>
      <c r="B143" s="1239">
        <v>0.625</v>
      </c>
      <c r="C143" s="1240" t="s">
        <v>261</v>
      </c>
      <c r="D143" s="1241" t="s">
        <v>907</v>
      </c>
    </row>
    <row r="144" spans="1:4" x14ac:dyDescent="0.35">
      <c r="A144" s="1243"/>
      <c r="B144" s="1239">
        <v>0.75</v>
      </c>
      <c r="C144" s="1240" t="s">
        <v>261</v>
      </c>
      <c r="D144" s="1241" t="s">
        <v>908</v>
      </c>
    </row>
    <row r="145" spans="1:4" x14ac:dyDescent="0.35">
      <c r="A145" s="1238">
        <v>29</v>
      </c>
      <c r="B145" s="1239">
        <v>0.25</v>
      </c>
      <c r="C145" s="1240" t="s">
        <v>261</v>
      </c>
      <c r="D145" s="1241" t="s">
        <v>907</v>
      </c>
    </row>
    <row r="146" spans="1:4" x14ac:dyDescent="0.35">
      <c r="A146" s="1242"/>
      <c r="B146" s="1239">
        <v>0.375</v>
      </c>
      <c r="C146" s="1240" t="s">
        <v>261</v>
      </c>
      <c r="D146" s="1241" t="s">
        <v>908</v>
      </c>
    </row>
    <row r="147" spans="1:4" x14ac:dyDescent="0.35">
      <c r="A147" s="1242"/>
      <c r="B147" s="1239">
        <v>0.5</v>
      </c>
      <c r="C147" s="1240" t="s">
        <v>261</v>
      </c>
      <c r="D147" s="1241" t="s">
        <v>907</v>
      </c>
    </row>
    <row r="148" spans="1:4" x14ac:dyDescent="0.35">
      <c r="A148" s="1242"/>
      <c r="B148" s="1239">
        <v>0.625</v>
      </c>
      <c r="C148" s="1240" t="s">
        <v>260</v>
      </c>
      <c r="D148" s="1241" t="s">
        <v>905</v>
      </c>
    </row>
    <row r="149" spans="1:4" x14ac:dyDescent="0.35">
      <c r="A149" s="1243"/>
      <c r="B149" s="1239">
        <v>0.75</v>
      </c>
      <c r="C149" s="1240" t="s">
        <v>260</v>
      </c>
      <c r="D149" s="1241" t="s">
        <v>907</v>
      </c>
    </row>
    <row r="150" spans="1:4" x14ac:dyDescent="0.35">
      <c r="A150" s="1238">
        <v>30</v>
      </c>
      <c r="B150" s="1239">
        <v>0.25</v>
      </c>
      <c r="C150" s="1240" t="s">
        <v>260</v>
      </c>
      <c r="D150" s="1241" t="s">
        <v>907</v>
      </c>
    </row>
    <row r="151" spans="1:4" x14ac:dyDescent="0.35">
      <c r="A151" s="1242"/>
      <c r="B151" s="1239">
        <v>0.375</v>
      </c>
      <c r="C151" s="1240" t="s">
        <v>260</v>
      </c>
      <c r="D151" s="1241" t="s">
        <v>905</v>
      </c>
    </row>
    <row r="152" spans="1:4" x14ac:dyDescent="0.35">
      <c r="A152" s="1242"/>
      <c r="B152" s="1239">
        <v>0.5</v>
      </c>
      <c r="C152" s="1240" t="s">
        <v>261</v>
      </c>
      <c r="D152" s="1241" t="s">
        <v>905</v>
      </c>
    </row>
    <row r="153" spans="1:4" x14ac:dyDescent="0.35">
      <c r="A153" s="1242"/>
      <c r="B153" s="1239">
        <v>0.625</v>
      </c>
      <c r="C153" s="1240" t="s">
        <v>261</v>
      </c>
      <c r="D153" s="1241" t="s">
        <v>908</v>
      </c>
    </row>
    <row r="154" spans="1:4" x14ac:dyDescent="0.35">
      <c r="A154" s="1243"/>
      <c r="B154" s="1239">
        <v>0.75</v>
      </c>
      <c r="C154" s="1240" t="s">
        <v>261</v>
      </c>
      <c r="D154" s="1241" t="s">
        <v>912</v>
      </c>
    </row>
    <row r="155" spans="1:4" x14ac:dyDescent="0.35">
      <c r="A155" s="1687">
        <v>31</v>
      </c>
      <c r="B155" s="1239">
        <v>0.25</v>
      </c>
      <c r="C155" s="1240" t="s">
        <v>261</v>
      </c>
      <c r="D155" s="1241" t="s">
        <v>905</v>
      </c>
    </row>
    <row r="156" spans="1:4" x14ac:dyDescent="0.35">
      <c r="A156" s="1688"/>
      <c r="B156" s="1239">
        <v>0.375</v>
      </c>
      <c r="C156" s="1240" t="s">
        <v>261</v>
      </c>
      <c r="D156" s="1241" t="s">
        <v>907</v>
      </c>
    </row>
    <row r="157" spans="1:4" x14ac:dyDescent="0.35">
      <c r="A157" s="1688"/>
      <c r="B157" s="1239">
        <v>0.5</v>
      </c>
      <c r="C157" s="1240" t="s">
        <v>261</v>
      </c>
      <c r="D157" s="1241" t="s">
        <v>908</v>
      </c>
    </row>
    <row r="158" spans="1:4" x14ac:dyDescent="0.35">
      <c r="A158" s="1688"/>
      <c r="B158" s="1239">
        <v>0.625</v>
      </c>
      <c r="C158" s="1240" t="s">
        <v>261</v>
      </c>
      <c r="D158" s="1241" t="s">
        <v>907</v>
      </c>
    </row>
    <row r="159" spans="1:4" x14ac:dyDescent="0.35">
      <c r="A159" s="1689"/>
      <c r="B159" s="1239">
        <v>0.75</v>
      </c>
      <c r="C159" s="1240" t="s">
        <v>261</v>
      </c>
      <c r="D159" s="1241" t="s">
        <v>908</v>
      </c>
    </row>
    <row r="160" spans="1:4" x14ac:dyDescent="0.35">
      <c r="A160" s="1687"/>
      <c r="B160" s="1690"/>
      <c r="C160" s="1690"/>
      <c r="D160" s="1690"/>
    </row>
    <row r="161" spans="1:6" x14ac:dyDescent="0.35">
      <c r="A161" s="1688"/>
      <c r="B161" s="1691"/>
      <c r="C161" s="1691"/>
      <c r="D161" s="1691"/>
    </row>
    <row r="162" spans="1:6" ht="15.5" x14ac:dyDescent="0.35">
      <c r="A162" s="1692" t="s">
        <v>913</v>
      </c>
      <c r="B162" s="1692"/>
      <c r="C162" s="1692"/>
      <c r="D162" s="1692"/>
      <c r="E162" s="1692"/>
      <c r="F162" s="1692"/>
    </row>
    <row r="163" spans="1:6" ht="15.5" x14ac:dyDescent="0.35">
      <c r="A163" s="1244" t="s">
        <v>914</v>
      </c>
      <c r="B163" s="1244"/>
      <c r="C163" s="1244"/>
      <c r="D163" s="1244"/>
      <c r="E163" s="1245"/>
      <c r="F163" s="1245"/>
    </row>
    <row r="164" spans="1:6" x14ac:dyDescent="0.35">
      <c r="A164" s="1246" t="s">
        <v>915</v>
      </c>
      <c r="B164" s="1247" t="s">
        <v>916</v>
      </c>
    </row>
    <row r="165" spans="1:6" ht="25.5" x14ac:dyDescent="0.35">
      <c r="A165" s="1246"/>
      <c r="B165" s="1248"/>
      <c r="C165" s="1249" t="s">
        <v>548</v>
      </c>
      <c r="D165" s="1237" t="s">
        <v>904</v>
      </c>
      <c r="F165" s="1250"/>
    </row>
    <row r="166" spans="1:6" ht="15.5" x14ac:dyDescent="0.35">
      <c r="A166" s="1246"/>
      <c r="B166" s="1248"/>
      <c r="F166" s="1251"/>
    </row>
    <row r="167" spans="1:6" x14ac:dyDescent="0.35">
      <c r="C167" s="1252"/>
      <c r="D167" s="1253"/>
    </row>
    <row r="168" spans="1:6" x14ac:dyDescent="0.35">
      <c r="A168" s="1684">
        <v>1</v>
      </c>
      <c r="B168" s="1254">
        <v>0.25</v>
      </c>
      <c r="C168" s="1252" t="s">
        <v>557</v>
      </c>
      <c r="D168" s="1252" t="s">
        <v>905</v>
      </c>
    </row>
    <row r="169" spans="1:6" x14ac:dyDescent="0.35">
      <c r="A169" s="1685"/>
      <c r="B169" s="1254">
        <v>0.375</v>
      </c>
      <c r="C169" s="1252" t="s">
        <v>261</v>
      </c>
      <c r="D169" s="1252" t="s">
        <v>905</v>
      </c>
    </row>
    <row r="170" spans="1:6" x14ac:dyDescent="0.35">
      <c r="A170" s="1685"/>
      <c r="B170" s="1254">
        <v>0.5</v>
      </c>
      <c r="C170" s="1252" t="s">
        <v>557</v>
      </c>
      <c r="D170" s="1252" t="s">
        <v>905</v>
      </c>
    </row>
    <row r="171" spans="1:6" x14ac:dyDescent="0.35">
      <c r="A171" s="1685"/>
      <c r="B171" s="1254">
        <v>0.625</v>
      </c>
      <c r="C171" s="1252" t="s">
        <v>261</v>
      </c>
      <c r="D171" s="1252" t="s">
        <v>907</v>
      </c>
    </row>
    <row r="172" spans="1:6" x14ac:dyDescent="0.35">
      <c r="A172" s="1686"/>
      <c r="B172" s="1254">
        <v>0.75</v>
      </c>
      <c r="C172" s="1252" t="s">
        <v>261</v>
      </c>
      <c r="D172" s="1252" t="s">
        <v>905</v>
      </c>
    </row>
    <row r="173" spans="1:6" x14ac:dyDescent="0.35">
      <c r="A173" s="1684">
        <v>2</v>
      </c>
      <c r="B173" s="1254">
        <v>0.25</v>
      </c>
      <c r="C173" s="1252" t="s">
        <v>261</v>
      </c>
      <c r="D173" s="1252" t="s">
        <v>905</v>
      </c>
    </row>
    <row r="174" spans="1:6" x14ac:dyDescent="0.35">
      <c r="A174" s="1685"/>
      <c r="B174" s="1254">
        <v>0.375</v>
      </c>
      <c r="C174" s="1252" t="s">
        <v>261</v>
      </c>
      <c r="D174" s="1252" t="s">
        <v>905</v>
      </c>
    </row>
    <row r="175" spans="1:6" x14ac:dyDescent="0.35">
      <c r="A175" s="1685"/>
      <c r="B175" s="1254">
        <v>0.5</v>
      </c>
      <c r="C175" s="1252" t="s">
        <v>261</v>
      </c>
      <c r="D175" s="1252" t="s">
        <v>907</v>
      </c>
    </row>
    <row r="176" spans="1:6" x14ac:dyDescent="0.35">
      <c r="A176" s="1685"/>
      <c r="B176" s="1254">
        <v>0.625</v>
      </c>
      <c r="C176" s="1252" t="s">
        <v>260</v>
      </c>
      <c r="D176" s="1252" t="s">
        <v>908</v>
      </c>
    </row>
    <row r="177" spans="1:4" x14ac:dyDescent="0.35">
      <c r="A177" s="1686"/>
      <c r="B177" s="1254">
        <v>0.75</v>
      </c>
      <c r="C177" s="1252" t="s">
        <v>261</v>
      </c>
      <c r="D177" s="1252" t="s">
        <v>905</v>
      </c>
    </row>
    <row r="178" spans="1:4" x14ac:dyDescent="0.35">
      <c r="A178" s="1684">
        <v>3</v>
      </c>
      <c r="B178" s="1254">
        <v>0.25</v>
      </c>
      <c r="C178" s="1252" t="s">
        <v>261</v>
      </c>
      <c r="D178" s="1252" t="s">
        <v>905</v>
      </c>
    </row>
    <row r="179" spans="1:4" x14ac:dyDescent="0.35">
      <c r="A179" s="1685"/>
      <c r="B179" s="1254">
        <v>0.375</v>
      </c>
      <c r="C179" s="1252" t="s">
        <v>261</v>
      </c>
      <c r="D179" s="1252" t="s">
        <v>905</v>
      </c>
    </row>
    <row r="180" spans="1:4" x14ac:dyDescent="0.35">
      <c r="A180" s="1685"/>
      <c r="B180" s="1254">
        <v>0.5</v>
      </c>
      <c r="C180" s="1252" t="s">
        <v>261</v>
      </c>
      <c r="D180" s="1252" t="s">
        <v>905</v>
      </c>
    </row>
    <row r="181" spans="1:4" x14ac:dyDescent="0.35">
      <c r="A181" s="1685"/>
      <c r="B181" s="1254">
        <v>0.625</v>
      </c>
      <c r="C181" s="1252" t="s">
        <v>258</v>
      </c>
      <c r="D181" s="1252" t="s">
        <v>917</v>
      </c>
    </row>
    <row r="182" spans="1:4" x14ac:dyDescent="0.35">
      <c r="A182" s="1686"/>
      <c r="B182" s="1254">
        <v>0.75</v>
      </c>
      <c r="C182" s="1252" t="s">
        <v>257</v>
      </c>
      <c r="D182" s="1252" t="s">
        <v>905</v>
      </c>
    </row>
    <row r="183" spans="1:4" x14ac:dyDescent="0.35">
      <c r="A183" s="1684">
        <v>4</v>
      </c>
      <c r="B183" s="1254">
        <v>0.25</v>
      </c>
      <c r="C183" s="1252" t="s">
        <v>261</v>
      </c>
      <c r="D183" s="1252" t="s">
        <v>905</v>
      </c>
    </row>
    <row r="184" spans="1:4" x14ac:dyDescent="0.35">
      <c r="A184" s="1685"/>
      <c r="B184" s="1254">
        <v>0.375</v>
      </c>
      <c r="C184" s="1252" t="s">
        <v>261</v>
      </c>
      <c r="D184" s="1252" t="s">
        <v>907</v>
      </c>
    </row>
    <row r="185" spans="1:4" x14ac:dyDescent="0.35">
      <c r="A185" s="1685"/>
      <c r="B185" s="1254">
        <v>0.5</v>
      </c>
      <c r="C185" s="1252" t="s">
        <v>261</v>
      </c>
      <c r="D185" s="1252" t="s">
        <v>907</v>
      </c>
    </row>
    <row r="186" spans="1:4" x14ac:dyDescent="0.35">
      <c r="A186" s="1685"/>
      <c r="B186" s="1254">
        <v>0.625</v>
      </c>
      <c r="C186" s="1252" t="s">
        <v>260</v>
      </c>
      <c r="D186" s="1252" t="s">
        <v>908</v>
      </c>
    </row>
    <row r="187" spans="1:4" x14ac:dyDescent="0.35">
      <c r="A187" s="1686"/>
      <c r="B187" s="1254">
        <v>0.75</v>
      </c>
      <c r="C187" s="1252" t="s">
        <v>261</v>
      </c>
      <c r="D187" s="1252" t="s">
        <v>905</v>
      </c>
    </row>
    <row r="188" spans="1:4" x14ac:dyDescent="0.35">
      <c r="A188" s="1684">
        <v>5</v>
      </c>
      <c r="B188" s="1254">
        <v>0.25</v>
      </c>
      <c r="C188" s="1252" t="s">
        <v>261</v>
      </c>
      <c r="D188" s="1252" t="s">
        <v>907</v>
      </c>
    </row>
    <row r="189" spans="1:4" x14ac:dyDescent="0.35">
      <c r="A189" s="1685"/>
      <c r="B189" s="1254">
        <v>0.375</v>
      </c>
      <c r="C189" s="1252" t="s">
        <v>261</v>
      </c>
      <c r="D189" s="1252" t="s">
        <v>905</v>
      </c>
    </row>
    <row r="190" spans="1:4" x14ac:dyDescent="0.35">
      <c r="A190" s="1685"/>
      <c r="B190" s="1254">
        <v>0.5</v>
      </c>
      <c r="C190" s="1252" t="s">
        <v>260</v>
      </c>
      <c r="D190" s="1252" t="s">
        <v>907</v>
      </c>
    </row>
    <row r="191" spans="1:4" x14ac:dyDescent="0.35">
      <c r="A191" s="1685"/>
      <c r="B191" s="1254">
        <v>0.625</v>
      </c>
      <c r="C191" s="1252" t="s">
        <v>260</v>
      </c>
      <c r="D191" s="1252" t="s">
        <v>908</v>
      </c>
    </row>
    <row r="192" spans="1:4" x14ac:dyDescent="0.35">
      <c r="A192" s="1686"/>
      <c r="B192" s="1254">
        <v>0.75</v>
      </c>
      <c r="C192" s="1252" t="s">
        <v>261</v>
      </c>
      <c r="D192" s="1252" t="s">
        <v>905</v>
      </c>
    </row>
    <row r="193" spans="1:4" x14ac:dyDescent="0.35">
      <c r="A193" s="1684">
        <v>6</v>
      </c>
      <c r="B193" s="1254">
        <v>0.25</v>
      </c>
      <c r="C193" s="1252" t="s">
        <v>564</v>
      </c>
      <c r="D193" s="1252" t="s">
        <v>905</v>
      </c>
    </row>
    <row r="194" spans="1:4" x14ac:dyDescent="0.35">
      <c r="A194" s="1685"/>
      <c r="B194" s="1254">
        <v>0.375</v>
      </c>
      <c r="C194" s="1252" t="s">
        <v>261</v>
      </c>
      <c r="D194" s="1252" t="s">
        <v>907</v>
      </c>
    </row>
    <row r="195" spans="1:4" x14ac:dyDescent="0.35">
      <c r="A195" s="1685"/>
      <c r="B195" s="1254">
        <v>0.5</v>
      </c>
      <c r="C195" s="1252" t="s">
        <v>564</v>
      </c>
      <c r="D195" s="1252" t="s">
        <v>907</v>
      </c>
    </row>
    <row r="196" spans="1:4" x14ac:dyDescent="0.35">
      <c r="A196" s="1685"/>
      <c r="B196" s="1254">
        <v>0.625</v>
      </c>
      <c r="C196" s="1252" t="s">
        <v>258</v>
      </c>
      <c r="D196" s="1252" t="s">
        <v>908</v>
      </c>
    </row>
    <row r="197" spans="1:4" x14ac:dyDescent="0.35">
      <c r="A197" s="1686"/>
      <c r="B197" s="1254">
        <v>0.75</v>
      </c>
      <c r="C197" s="1252" t="s">
        <v>258</v>
      </c>
      <c r="D197" s="1252" t="s">
        <v>905</v>
      </c>
    </row>
    <row r="198" spans="1:4" x14ac:dyDescent="0.35">
      <c r="A198" s="1684">
        <v>7</v>
      </c>
      <c r="B198" s="1254">
        <v>0.25</v>
      </c>
      <c r="C198" s="1252" t="s">
        <v>261</v>
      </c>
      <c r="D198" s="1252" t="s">
        <v>905</v>
      </c>
    </row>
    <row r="199" spans="1:4" x14ac:dyDescent="0.35">
      <c r="A199" s="1685"/>
      <c r="B199" s="1254">
        <v>0.375</v>
      </c>
      <c r="C199" s="1252" t="s">
        <v>557</v>
      </c>
      <c r="D199" s="1252" t="s">
        <v>907</v>
      </c>
    </row>
    <row r="200" spans="1:4" x14ac:dyDescent="0.35">
      <c r="A200" s="1685"/>
      <c r="B200" s="1254">
        <v>0.5</v>
      </c>
      <c r="C200" s="1252" t="s">
        <v>261</v>
      </c>
      <c r="D200" s="1252" t="s">
        <v>905</v>
      </c>
    </row>
    <row r="201" spans="1:4" x14ac:dyDescent="0.35">
      <c r="A201" s="1685"/>
      <c r="B201" s="1254">
        <v>0.625</v>
      </c>
      <c r="C201" s="1252" t="s">
        <v>564</v>
      </c>
      <c r="D201" s="1252" t="s">
        <v>905</v>
      </c>
    </row>
    <row r="202" spans="1:4" x14ac:dyDescent="0.35">
      <c r="A202" s="1686"/>
      <c r="B202" s="1254">
        <v>0.75</v>
      </c>
      <c r="C202" s="1252" t="s">
        <v>261</v>
      </c>
      <c r="D202" s="1252" t="s">
        <v>905</v>
      </c>
    </row>
    <row r="203" spans="1:4" x14ac:dyDescent="0.35">
      <c r="A203" s="1684">
        <v>8</v>
      </c>
      <c r="B203" s="1254">
        <v>0.25</v>
      </c>
      <c r="C203" s="1252" t="s">
        <v>557</v>
      </c>
      <c r="D203" s="1252" t="s">
        <v>907</v>
      </c>
    </row>
    <row r="204" spans="1:4" x14ac:dyDescent="0.35">
      <c r="A204" s="1685"/>
      <c r="B204" s="1254">
        <v>0.375</v>
      </c>
      <c r="C204" s="1252" t="s">
        <v>261</v>
      </c>
      <c r="D204" s="1252" t="s">
        <v>918</v>
      </c>
    </row>
    <row r="205" spans="1:4" x14ac:dyDescent="0.35">
      <c r="A205" s="1685"/>
      <c r="B205" s="1254">
        <v>0.5</v>
      </c>
      <c r="C205" s="1252" t="s">
        <v>557</v>
      </c>
      <c r="D205" s="1252" t="s">
        <v>907</v>
      </c>
    </row>
    <row r="206" spans="1:4" x14ac:dyDescent="0.35">
      <c r="A206" s="1685"/>
      <c r="B206" s="1254">
        <v>0.625</v>
      </c>
      <c r="C206" s="1252" t="s">
        <v>564</v>
      </c>
      <c r="D206" s="1252" t="s">
        <v>908</v>
      </c>
    </row>
    <row r="207" spans="1:4" x14ac:dyDescent="0.35">
      <c r="A207" s="1686"/>
      <c r="B207" s="1254">
        <v>0.75</v>
      </c>
      <c r="C207" s="1252" t="s">
        <v>261</v>
      </c>
      <c r="D207" s="1252" t="s">
        <v>918</v>
      </c>
    </row>
    <row r="208" spans="1:4" x14ac:dyDescent="0.35">
      <c r="A208" s="1684">
        <v>9</v>
      </c>
      <c r="B208" s="1254">
        <v>0.25</v>
      </c>
      <c r="C208" s="1252" t="s">
        <v>557</v>
      </c>
      <c r="D208" s="1252" t="s">
        <v>905</v>
      </c>
    </row>
    <row r="209" spans="1:4" x14ac:dyDescent="0.35">
      <c r="A209" s="1685"/>
      <c r="B209" s="1254">
        <v>0.375</v>
      </c>
      <c r="C209" s="1252" t="s">
        <v>557</v>
      </c>
      <c r="D209" s="1252" t="s">
        <v>908</v>
      </c>
    </row>
    <row r="210" spans="1:4" x14ac:dyDescent="0.35">
      <c r="A210" s="1685"/>
      <c r="B210" s="1254">
        <v>0.5</v>
      </c>
      <c r="C210" s="1252" t="s">
        <v>557</v>
      </c>
      <c r="D210" s="1252" t="s">
        <v>905</v>
      </c>
    </row>
    <row r="211" spans="1:4" x14ac:dyDescent="0.35">
      <c r="A211" s="1685"/>
      <c r="B211" s="1254">
        <v>0.625</v>
      </c>
      <c r="C211" s="1252" t="s">
        <v>257</v>
      </c>
      <c r="D211" s="1252" t="s">
        <v>908</v>
      </c>
    </row>
    <row r="212" spans="1:4" x14ac:dyDescent="0.35">
      <c r="A212" s="1686"/>
      <c r="B212" s="1254">
        <v>0.75</v>
      </c>
      <c r="C212" s="1252" t="s">
        <v>261</v>
      </c>
      <c r="D212" s="1252" t="s">
        <v>905</v>
      </c>
    </row>
    <row r="213" spans="1:4" x14ac:dyDescent="0.35">
      <c r="A213" s="1684">
        <v>10</v>
      </c>
      <c r="B213" s="1254">
        <v>0.25</v>
      </c>
      <c r="C213" s="1252" t="s">
        <v>261</v>
      </c>
      <c r="D213" s="1252" t="s">
        <v>905</v>
      </c>
    </row>
    <row r="214" spans="1:4" x14ac:dyDescent="0.35">
      <c r="A214" s="1685"/>
      <c r="B214" s="1254">
        <v>0.375</v>
      </c>
      <c r="C214" s="1252" t="s">
        <v>261</v>
      </c>
      <c r="D214" s="1252" t="s">
        <v>907</v>
      </c>
    </row>
    <row r="215" spans="1:4" x14ac:dyDescent="0.35">
      <c r="A215" s="1685"/>
      <c r="B215" s="1254">
        <v>0.5</v>
      </c>
      <c r="C215" s="1252" t="s">
        <v>564</v>
      </c>
      <c r="D215" s="1252" t="s">
        <v>919</v>
      </c>
    </row>
    <row r="216" spans="1:4" x14ac:dyDescent="0.35">
      <c r="A216" s="1685"/>
      <c r="B216" s="1254">
        <v>0.625</v>
      </c>
      <c r="C216" s="1252" t="s">
        <v>570</v>
      </c>
      <c r="D216" s="1252" t="s">
        <v>908</v>
      </c>
    </row>
    <row r="217" spans="1:4" x14ac:dyDescent="0.35">
      <c r="A217" s="1686"/>
      <c r="B217" s="1254">
        <v>0.75</v>
      </c>
      <c r="C217" s="1252" t="s">
        <v>261</v>
      </c>
      <c r="D217" s="1252" t="s">
        <v>905</v>
      </c>
    </row>
    <row r="218" spans="1:4" x14ac:dyDescent="0.35">
      <c r="A218" s="1684">
        <v>11</v>
      </c>
      <c r="B218" s="1254">
        <v>0.25</v>
      </c>
      <c r="C218" s="1252" t="s">
        <v>261</v>
      </c>
      <c r="D218" s="1252" t="s">
        <v>905</v>
      </c>
    </row>
    <row r="219" spans="1:4" x14ac:dyDescent="0.35">
      <c r="A219" s="1685"/>
      <c r="B219" s="1254">
        <v>0.375</v>
      </c>
      <c r="C219" s="1252" t="s">
        <v>261</v>
      </c>
      <c r="D219" s="1252" t="s">
        <v>905</v>
      </c>
    </row>
    <row r="220" spans="1:4" x14ac:dyDescent="0.35">
      <c r="A220" s="1685"/>
      <c r="B220" s="1254">
        <v>0.5</v>
      </c>
      <c r="C220" s="1252" t="s">
        <v>570</v>
      </c>
      <c r="D220" s="1252" t="s">
        <v>908</v>
      </c>
    </row>
    <row r="221" spans="1:4" x14ac:dyDescent="0.35">
      <c r="A221" s="1685"/>
      <c r="B221" s="1254">
        <v>0.625</v>
      </c>
      <c r="C221" s="1252" t="s">
        <v>564</v>
      </c>
      <c r="D221" s="1252" t="s">
        <v>907</v>
      </c>
    </row>
    <row r="222" spans="1:4" x14ac:dyDescent="0.35">
      <c r="A222" s="1686"/>
      <c r="B222" s="1254">
        <v>0.75</v>
      </c>
      <c r="C222" s="1252" t="s">
        <v>564</v>
      </c>
      <c r="D222" s="1252" t="s">
        <v>907</v>
      </c>
    </row>
    <row r="223" spans="1:4" x14ac:dyDescent="0.35">
      <c r="A223" s="1684">
        <v>12</v>
      </c>
      <c r="B223" s="1254">
        <v>0.25</v>
      </c>
      <c r="C223" s="1252" t="s">
        <v>261</v>
      </c>
      <c r="D223" s="1252" t="s">
        <v>905</v>
      </c>
    </row>
    <row r="224" spans="1:4" x14ac:dyDescent="0.35">
      <c r="A224" s="1685"/>
      <c r="B224" s="1254">
        <v>0.375</v>
      </c>
      <c r="C224" s="1252" t="s">
        <v>564</v>
      </c>
      <c r="D224" s="1252" t="s">
        <v>905</v>
      </c>
    </row>
    <row r="225" spans="1:4" x14ac:dyDescent="0.35">
      <c r="A225" s="1685"/>
      <c r="B225" s="1254">
        <v>0.5</v>
      </c>
      <c r="C225" s="1252" t="s">
        <v>564</v>
      </c>
      <c r="D225" s="1252" t="s">
        <v>908</v>
      </c>
    </row>
    <row r="226" spans="1:4" x14ac:dyDescent="0.35">
      <c r="A226" s="1685"/>
      <c r="B226" s="1254">
        <v>0.625</v>
      </c>
      <c r="C226" s="1252" t="s">
        <v>570</v>
      </c>
      <c r="D226" s="1252" t="s">
        <v>908</v>
      </c>
    </row>
    <row r="227" spans="1:4" x14ac:dyDescent="0.35">
      <c r="A227" s="1686"/>
      <c r="B227" s="1254">
        <v>0.75</v>
      </c>
      <c r="C227" s="1252" t="s">
        <v>261</v>
      </c>
      <c r="D227" s="1252" t="s">
        <v>905</v>
      </c>
    </row>
    <row r="228" spans="1:4" x14ac:dyDescent="0.35">
      <c r="A228" s="1684">
        <v>13</v>
      </c>
      <c r="B228" s="1254">
        <v>0.25</v>
      </c>
      <c r="C228" s="1252" t="s">
        <v>261</v>
      </c>
      <c r="D228" s="1252" t="s">
        <v>905</v>
      </c>
    </row>
    <row r="229" spans="1:4" x14ac:dyDescent="0.35">
      <c r="A229" s="1685"/>
      <c r="B229" s="1254">
        <v>0.375</v>
      </c>
      <c r="C229" s="1252" t="s">
        <v>261</v>
      </c>
      <c r="D229" s="1252" t="s">
        <v>905</v>
      </c>
    </row>
    <row r="230" spans="1:4" x14ac:dyDescent="0.35">
      <c r="A230" s="1685"/>
      <c r="B230" s="1254">
        <v>0.5</v>
      </c>
      <c r="C230" s="1252" t="s">
        <v>261</v>
      </c>
      <c r="D230" s="1252" t="s">
        <v>905</v>
      </c>
    </row>
    <row r="231" spans="1:4" x14ac:dyDescent="0.35">
      <c r="A231" s="1685"/>
      <c r="B231" s="1254">
        <v>0.625</v>
      </c>
      <c r="C231" s="1252" t="s">
        <v>260</v>
      </c>
      <c r="D231" s="1252" t="s">
        <v>907</v>
      </c>
    </row>
    <row r="232" spans="1:4" x14ac:dyDescent="0.35">
      <c r="A232" s="1686"/>
      <c r="B232" s="1254">
        <v>0.75</v>
      </c>
      <c r="C232" s="1252" t="s">
        <v>564</v>
      </c>
      <c r="D232" s="1252" t="s">
        <v>907</v>
      </c>
    </row>
    <row r="233" spans="1:4" x14ac:dyDescent="0.35">
      <c r="A233" s="1684">
        <v>14</v>
      </c>
      <c r="B233" s="1254">
        <v>0.25</v>
      </c>
      <c r="C233" s="1252" t="s">
        <v>261</v>
      </c>
      <c r="D233" s="1252" t="s">
        <v>905</v>
      </c>
    </row>
    <row r="234" spans="1:4" x14ac:dyDescent="0.35">
      <c r="A234" s="1685"/>
      <c r="B234" s="1254">
        <v>0.375</v>
      </c>
      <c r="C234" s="1252" t="s">
        <v>261</v>
      </c>
      <c r="D234" s="1252" t="s">
        <v>905</v>
      </c>
    </row>
    <row r="235" spans="1:4" x14ac:dyDescent="0.35">
      <c r="A235" s="1685"/>
      <c r="B235" s="1254">
        <v>0.5</v>
      </c>
      <c r="C235" s="1252" t="s">
        <v>564</v>
      </c>
      <c r="D235" s="1252" t="s">
        <v>907</v>
      </c>
    </row>
    <row r="236" spans="1:4" x14ac:dyDescent="0.35">
      <c r="A236" s="1685"/>
      <c r="B236" s="1254">
        <v>0.625</v>
      </c>
      <c r="C236" s="1252" t="s">
        <v>260</v>
      </c>
      <c r="D236" s="1252" t="s">
        <v>907</v>
      </c>
    </row>
    <row r="237" spans="1:4" x14ac:dyDescent="0.35">
      <c r="A237" s="1686"/>
      <c r="B237" s="1254">
        <v>0.75</v>
      </c>
      <c r="C237" s="1252" t="s">
        <v>261</v>
      </c>
      <c r="D237" s="1252" t="s">
        <v>905</v>
      </c>
    </row>
    <row r="238" spans="1:4" x14ac:dyDescent="0.35">
      <c r="A238" s="1684">
        <v>15</v>
      </c>
      <c r="B238" s="1254">
        <v>0.25</v>
      </c>
      <c r="C238" s="1252" t="s">
        <v>261</v>
      </c>
      <c r="D238" s="1252" t="s">
        <v>905</v>
      </c>
    </row>
    <row r="239" spans="1:4" x14ac:dyDescent="0.35">
      <c r="A239" s="1685"/>
      <c r="B239" s="1254">
        <v>0.375</v>
      </c>
      <c r="C239" s="1252" t="s">
        <v>564</v>
      </c>
      <c r="D239" s="1252" t="s">
        <v>905</v>
      </c>
    </row>
    <row r="240" spans="1:4" x14ac:dyDescent="0.35">
      <c r="A240" s="1685"/>
      <c r="B240" s="1254">
        <v>0.5</v>
      </c>
      <c r="C240" s="1252" t="s">
        <v>260</v>
      </c>
      <c r="D240" s="1252" t="s">
        <v>907</v>
      </c>
    </row>
    <row r="241" spans="1:4" x14ac:dyDescent="0.35">
      <c r="A241" s="1685"/>
      <c r="B241" s="1254">
        <v>0.625</v>
      </c>
      <c r="C241" s="1252" t="s">
        <v>258</v>
      </c>
      <c r="D241" s="1252" t="s">
        <v>907</v>
      </c>
    </row>
    <row r="242" spans="1:4" x14ac:dyDescent="0.35">
      <c r="A242" s="1686"/>
      <c r="B242" s="1254">
        <v>0.75</v>
      </c>
      <c r="C242" s="1252" t="s">
        <v>261</v>
      </c>
      <c r="D242" s="1252" t="s">
        <v>905</v>
      </c>
    </row>
    <row r="243" spans="1:4" x14ac:dyDescent="0.35">
      <c r="A243" s="1684">
        <v>16</v>
      </c>
      <c r="B243" s="1254">
        <v>0.25</v>
      </c>
      <c r="C243" s="1252" t="s">
        <v>261</v>
      </c>
      <c r="D243" s="1252" t="s">
        <v>905</v>
      </c>
    </row>
    <row r="244" spans="1:4" x14ac:dyDescent="0.35">
      <c r="A244" s="1685"/>
      <c r="B244" s="1254">
        <v>0.375</v>
      </c>
      <c r="C244" s="1252" t="s">
        <v>261</v>
      </c>
      <c r="D244" s="1252" t="s">
        <v>907</v>
      </c>
    </row>
    <row r="245" spans="1:4" x14ac:dyDescent="0.35">
      <c r="A245" s="1685"/>
      <c r="B245" s="1254">
        <v>0.5</v>
      </c>
      <c r="C245" s="1252" t="s">
        <v>564</v>
      </c>
      <c r="D245" s="1252" t="s">
        <v>907</v>
      </c>
    </row>
    <row r="246" spans="1:4" x14ac:dyDescent="0.35">
      <c r="A246" s="1685"/>
      <c r="B246" s="1254">
        <v>0.625</v>
      </c>
      <c r="C246" s="1252" t="s">
        <v>260</v>
      </c>
      <c r="D246" s="1252" t="s">
        <v>907</v>
      </c>
    </row>
    <row r="247" spans="1:4" x14ac:dyDescent="0.35">
      <c r="A247" s="1686"/>
      <c r="B247" s="1254">
        <v>0.75</v>
      </c>
      <c r="C247" s="1252" t="s">
        <v>261</v>
      </c>
      <c r="D247" s="1252" t="s">
        <v>905</v>
      </c>
    </row>
    <row r="248" spans="1:4" x14ac:dyDescent="0.35">
      <c r="A248" s="1684">
        <v>17</v>
      </c>
      <c r="B248" s="1254">
        <v>0.25</v>
      </c>
      <c r="C248" s="1252" t="s">
        <v>261</v>
      </c>
      <c r="D248" s="1252" t="s">
        <v>905</v>
      </c>
    </row>
    <row r="249" spans="1:4" x14ac:dyDescent="0.35">
      <c r="A249" s="1685"/>
      <c r="B249" s="1254">
        <v>0.375</v>
      </c>
      <c r="C249" s="1252" t="s">
        <v>261</v>
      </c>
      <c r="D249" s="1252" t="s">
        <v>905</v>
      </c>
    </row>
    <row r="250" spans="1:4" x14ac:dyDescent="0.35">
      <c r="A250" s="1685"/>
      <c r="B250" s="1254">
        <v>0.5</v>
      </c>
      <c r="C250" s="1252" t="s">
        <v>261</v>
      </c>
      <c r="D250" s="1252" t="s">
        <v>905</v>
      </c>
    </row>
    <row r="251" spans="1:4" x14ac:dyDescent="0.35">
      <c r="A251" s="1685"/>
      <c r="B251" s="1254">
        <v>0.625</v>
      </c>
      <c r="C251" s="1252" t="s">
        <v>261</v>
      </c>
      <c r="D251" s="1252" t="s">
        <v>907</v>
      </c>
    </row>
    <row r="252" spans="1:4" x14ac:dyDescent="0.35">
      <c r="A252" s="1686"/>
      <c r="B252" s="1254">
        <v>0.75</v>
      </c>
      <c r="C252" s="1252" t="s">
        <v>261</v>
      </c>
      <c r="D252" s="1252" t="s">
        <v>905</v>
      </c>
    </row>
    <row r="253" spans="1:4" x14ac:dyDescent="0.35">
      <c r="A253" s="1684">
        <v>18</v>
      </c>
      <c r="B253" s="1254">
        <v>0.25</v>
      </c>
      <c r="C253" s="1252" t="s">
        <v>261</v>
      </c>
      <c r="D253" s="1252" t="s">
        <v>905</v>
      </c>
    </row>
    <row r="254" spans="1:4" x14ac:dyDescent="0.35">
      <c r="A254" s="1685"/>
      <c r="B254" s="1254">
        <v>0.375</v>
      </c>
      <c r="C254" s="1252" t="s">
        <v>261</v>
      </c>
      <c r="D254" s="1252" t="s">
        <v>905</v>
      </c>
    </row>
    <row r="255" spans="1:4" x14ac:dyDescent="0.35">
      <c r="A255" s="1685"/>
      <c r="B255" s="1254">
        <v>0.5</v>
      </c>
      <c r="C255" s="1252" t="s">
        <v>564</v>
      </c>
      <c r="D255" s="1252" t="s">
        <v>907</v>
      </c>
    </row>
    <row r="256" spans="1:4" x14ac:dyDescent="0.35">
      <c r="A256" s="1685"/>
      <c r="B256" s="1254">
        <v>0.625</v>
      </c>
      <c r="C256" s="1252" t="s">
        <v>261</v>
      </c>
      <c r="D256" s="1252" t="s">
        <v>905</v>
      </c>
    </row>
    <row r="257" spans="1:4" x14ac:dyDescent="0.35">
      <c r="A257" s="1686"/>
      <c r="B257" s="1254">
        <v>0.75</v>
      </c>
      <c r="C257" s="1252" t="s">
        <v>261</v>
      </c>
      <c r="D257" s="1252" t="s">
        <v>905</v>
      </c>
    </row>
    <row r="258" spans="1:4" x14ac:dyDescent="0.35">
      <c r="A258" s="1684">
        <v>19</v>
      </c>
      <c r="B258" s="1254">
        <v>0.25</v>
      </c>
      <c r="C258" s="1252" t="s">
        <v>564</v>
      </c>
      <c r="D258" s="1252" t="s">
        <v>905</v>
      </c>
    </row>
    <row r="259" spans="1:4" x14ac:dyDescent="0.35">
      <c r="A259" s="1685"/>
      <c r="B259" s="1254">
        <v>0.375</v>
      </c>
      <c r="C259" s="1252" t="s">
        <v>557</v>
      </c>
      <c r="D259" s="1252" t="s">
        <v>907</v>
      </c>
    </row>
    <row r="260" spans="1:4" x14ac:dyDescent="0.35">
      <c r="A260" s="1685"/>
      <c r="B260" s="1254">
        <v>0.5</v>
      </c>
      <c r="C260" s="1252" t="s">
        <v>261</v>
      </c>
      <c r="D260" s="1252" t="s">
        <v>905</v>
      </c>
    </row>
    <row r="261" spans="1:4" x14ac:dyDescent="0.35">
      <c r="A261" s="1685"/>
      <c r="B261" s="1254">
        <v>0.625</v>
      </c>
      <c r="C261" s="1252" t="s">
        <v>261</v>
      </c>
      <c r="D261" s="1252" t="s">
        <v>920</v>
      </c>
    </row>
    <row r="262" spans="1:4" x14ac:dyDescent="0.35">
      <c r="A262" s="1686"/>
      <c r="B262" s="1254">
        <v>0.75</v>
      </c>
      <c r="C262" s="1252" t="s">
        <v>261</v>
      </c>
      <c r="D262" s="1252" t="s">
        <v>905</v>
      </c>
    </row>
    <row r="263" spans="1:4" x14ac:dyDescent="0.35">
      <c r="A263" s="1684">
        <v>20</v>
      </c>
      <c r="B263" s="1254">
        <v>0.25</v>
      </c>
      <c r="C263" s="1252" t="s">
        <v>557</v>
      </c>
      <c r="D263" s="1252" t="s">
        <v>907</v>
      </c>
    </row>
    <row r="264" spans="1:4" x14ac:dyDescent="0.35">
      <c r="A264" s="1685"/>
      <c r="B264" s="1254">
        <v>0.375</v>
      </c>
      <c r="C264" s="1252" t="s">
        <v>261</v>
      </c>
      <c r="D264" s="1252" t="s">
        <v>905</v>
      </c>
    </row>
    <row r="265" spans="1:4" x14ac:dyDescent="0.35">
      <c r="A265" s="1685"/>
      <c r="B265" s="1254">
        <v>0.5</v>
      </c>
      <c r="C265" s="1252" t="s">
        <v>261</v>
      </c>
      <c r="D265" s="1252" t="s">
        <v>905</v>
      </c>
    </row>
    <row r="266" spans="1:4" x14ac:dyDescent="0.35">
      <c r="A266" s="1685"/>
      <c r="B266" s="1254">
        <v>0.625</v>
      </c>
      <c r="C266" s="1252" t="s">
        <v>260</v>
      </c>
      <c r="D266" s="1252" t="s">
        <v>907</v>
      </c>
    </row>
    <row r="267" spans="1:4" x14ac:dyDescent="0.35">
      <c r="A267" s="1686"/>
      <c r="B267" s="1254">
        <v>0.75</v>
      </c>
      <c r="C267" s="1252" t="s">
        <v>261</v>
      </c>
      <c r="D267" s="1252" t="s">
        <v>905</v>
      </c>
    </row>
    <row r="268" spans="1:4" x14ac:dyDescent="0.35">
      <c r="A268" s="1684">
        <v>21</v>
      </c>
      <c r="B268" s="1254">
        <v>0.25</v>
      </c>
      <c r="C268" s="1252" t="s">
        <v>261</v>
      </c>
      <c r="D268" s="1252" t="s">
        <v>905</v>
      </c>
    </row>
    <row r="269" spans="1:4" x14ac:dyDescent="0.35">
      <c r="A269" s="1685"/>
      <c r="B269" s="1254">
        <v>0.375</v>
      </c>
      <c r="C269" s="1252" t="s">
        <v>261</v>
      </c>
      <c r="D269" s="1252" t="s">
        <v>905</v>
      </c>
    </row>
    <row r="270" spans="1:4" x14ac:dyDescent="0.35">
      <c r="A270" s="1685"/>
      <c r="B270" s="1254">
        <v>0.5</v>
      </c>
      <c r="C270" s="1252" t="s">
        <v>261</v>
      </c>
      <c r="D270" s="1252" t="s">
        <v>907</v>
      </c>
    </row>
    <row r="271" spans="1:4" x14ac:dyDescent="0.35">
      <c r="A271" s="1685"/>
      <c r="B271" s="1254">
        <v>0.625</v>
      </c>
      <c r="C271" s="1252" t="s">
        <v>557</v>
      </c>
      <c r="D271" s="1252" t="s">
        <v>908</v>
      </c>
    </row>
    <row r="272" spans="1:4" x14ac:dyDescent="0.35">
      <c r="A272" s="1686"/>
      <c r="B272" s="1254">
        <v>0.75</v>
      </c>
      <c r="C272" s="1252" t="s">
        <v>261</v>
      </c>
      <c r="D272" s="1252" t="s">
        <v>907</v>
      </c>
    </row>
    <row r="273" spans="1:4" x14ac:dyDescent="0.35">
      <c r="A273" s="1684">
        <v>22</v>
      </c>
      <c r="B273" s="1254">
        <v>0.25</v>
      </c>
      <c r="C273" s="1252" t="s">
        <v>261</v>
      </c>
      <c r="D273" s="1252" t="s">
        <v>907</v>
      </c>
    </row>
    <row r="274" spans="1:4" x14ac:dyDescent="0.35">
      <c r="A274" s="1685"/>
      <c r="B274" s="1254">
        <v>0.375</v>
      </c>
      <c r="C274" s="1252" t="s">
        <v>261</v>
      </c>
      <c r="D274" s="1252" t="s">
        <v>907</v>
      </c>
    </row>
    <row r="275" spans="1:4" x14ac:dyDescent="0.35">
      <c r="A275" s="1685"/>
      <c r="B275" s="1254">
        <v>0.5</v>
      </c>
      <c r="C275" s="1252" t="s">
        <v>261</v>
      </c>
      <c r="D275" s="1252" t="s">
        <v>905</v>
      </c>
    </row>
    <row r="276" spans="1:4" x14ac:dyDescent="0.35">
      <c r="A276" s="1685"/>
      <c r="B276" s="1254">
        <v>0.625</v>
      </c>
      <c r="C276" s="1252" t="s">
        <v>570</v>
      </c>
      <c r="D276" s="1252" t="s">
        <v>907</v>
      </c>
    </row>
    <row r="277" spans="1:4" x14ac:dyDescent="0.35">
      <c r="A277" s="1686"/>
      <c r="B277" s="1254">
        <v>0.75</v>
      </c>
      <c r="C277" s="1252" t="s">
        <v>261</v>
      </c>
      <c r="D277" s="1252" t="s">
        <v>905</v>
      </c>
    </row>
    <row r="278" spans="1:4" x14ac:dyDescent="0.35">
      <c r="A278" s="1684">
        <v>23</v>
      </c>
      <c r="B278" s="1254">
        <v>0.25</v>
      </c>
      <c r="C278" s="1252" t="s">
        <v>261</v>
      </c>
      <c r="D278" s="1252" t="s">
        <v>907</v>
      </c>
    </row>
    <row r="279" spans="1:4" x14ac:dyDescent="0.35">
      <c r="A279" s="1685"/>
      <c r="B279" s="1254">
        <v>0.375</v>
      </c>
      <c r="C279" s="1252" t="s">
        <v>261</v>
      </c>
      <c r="D279" s="1252" t="s">
        <v>908</v>
      </c>
    </row>
    <row r="280" spans="1:4" x14ac:dyDescent="0.35">
      <c r="A280" s="1685"/>
      <c r="B280" s="1254">
        <v>0.5</v>
      </c>
      <c r="C280" s="1252" t="s">
        <v>557</v>
      </c>
      <c r="D280" s="1252" t="s">
        <v>907</v>
      </c>
    </row>
    <row r="281" spans="1:4" x14ac:dyDescent="0.35">
      <c r="A281" s="1685"/>
      <c r="B281" s="1254">
        <v>0.625</v>
      </c>
      <c r="C281" s="1252" t="s">
        <v>564</v>
      </c>
      <c r="D281" s="1252" t="s">
        <v>907</v>
      </c>
    </row>
    <row r="282" spans="1:4" x14ac:dyDescent="0.35">
      <c r="A282" s="1686"/>
      <c r="B282" s="1254">
        <v>0.75</v>
      </c>
      <c r="C282" s="1252" t="s">
        <v>261</v>
      </c>
      <c r="D282" s="1252" t="s">
        <v>907</v>
      </c>
    </row>
    <row r="283" spans="1:4" x14ac:dyDescent="0.35">
      <c r="A283" s="1684">
        <v>24</v>
      </c>
      <c r="B283" s="1254">
        <v>0.25</v>
      </c>
      <c r="C283" s="1252" t="s">
        <v>557</v>
      </c>
      <c r="D283" s="1252" t="s">
        <v>919</v>
      </c>
    </row>
    <row r="284" spans="1:4" x14ac:dyDescent="0.35">
      <c r="A284" s="1685"/>
      <c r="B284" s="1254">
        <v>0.375</v>
      </c>
      <c r="C284" s="1252" t="s">
        <v>261</v>
      </c>
      <c r="D284" s="1252" t="s">
        <v>905</v>
      </c>
    </row>
    <row r="285" spans="1:4" x14ac:dyDescent="0.35">
      <c r="A285" s="1685"/>
      <c r="B285" s="1254">
        <v>0.5</v>
      </c>
      <c r="C285" s="1252" t="s">
        <v>261</v>
      </c>
      <c r="D285" s="1252" t="s">
        <v>905</v>
      </c>
    </row>
    <row r="286" spans="1:4" x14ac:dyDescent="0.35">
      <c r="A286" s="1685"/>
      <c r="B286" s="1254">
        <v>0.625</v>
      </c>
      <c r="C286" s="1252" t="s">
        <v>262</v>
      </c>
      <c r="D286" s="1252" t="s">
        <v>909</v>
      </c>
    </row>
    <row r="287" spans="1:4" x14ac:dyDescent="0.35">
      <c r="A287" s="1686"/>
      <c r="B287" s="1254">
        <v>0.75</v>
      </c>
      <c r="C287" s="1252" t="s">
        <v>261</v>
      </c>
      <c r="D287" s="1252" t="s">
        <v>917</v>
      </c>
    </row>
    <row r="288" spans="1:4" x14ac:dyDescent="0.35">
      <c r="A288" s="1684">
        <v>25</v>
      </c>
      <c r="B288" s="1254">
        <v>0.25</v>
      </c>
      <c r="C288" s="1252" t="s">
        <v>261</v>
      </c>
      <c r="D288" s="1252" t="s">
        <v>905</v>
      </c>
    </row>
    <row r="289" spans="1:4" x14ac:dyDescent="0.35">
      <c r="A289" s="1685"/>
      <c r="B289" s="1254">
        <v>0.375</v>
      </c>
      <c r="C289" s="1252" t="s">
        <v>261</v>
      </c>
      <c r="D289" s="1252" t="s">
        <v>905</v>
      </c>
    </row>
    <row r="290" spans="1:4" x14ac:dyDescent="0.35">
      <c r="A290" s="1685"/>
      <c r="B290" s="1254">
        <v>0.5</v>
      </c>
      <c r="C290" s="1252" t="s">
        <v>564</v>
      </c>
      <c r="D290" s="1252" t="s">
        <v>908</v>
      </c>
    </row>
    <row r="291" spans="1:4" x14ac:dyDescent="0.35">
      <c r="A291" s="1685"/>
      <c r="B291" s="1254">
        <v>0.625</v>
      </c>
      <c r="C291" s="1252" t="s">
        <v>261</v>
      </c>
      <c r="D291" s="1252" t="s">
        <v>907</v>
      </c>
    </row>
    <row r="292" spans="1:4" x14ac:dyDescent="0.35">
      <c r="A292" s="1686"/>
      <c r="B292" s="1254">
        <v>0.75</v>
      </c>
      <c r="C292" s="1252" t="s">
        <v>261</v>
      </c>
      <c r="D292" s="1252" t="s">
        <v>905</v>
      </c>
    </row>
    <row r="293" spans="1:4" x14ac:dyDescent="0.35">
      <c r="A293" s="1684">
        <v>26</v>
      </c>
      <c r="B293" s="1254">
        <v>0.25</v>
      </c>
      <c r="C293" s="1252" t="s">
        <v>261</v>
      </c>
      <c r="D293" s="1252" t="s">
        <v>905</v>
      </c>
    </row>
    <row r="294" spans="1:4" x14ac:dyDescent="0.35">
      <c r="A294" s="1685"/>
      <c r="B294" s="1254">
        <v>0.375</v>
      </c>
      <c r="C294" s="1252" t="s">
        <v>557</v>
      </c>
      <c r="D294" s="1252" t="s">
        <v>909</v>
      </c>
    </row>
    <row r="295" spans="1:4" x14ac:dyDescent="0.35">
      <c r="A295" s="1685"/>
      <c r="B295" s="1254">
        <v>0.5</v>
      </c>
      <c r="C295" s="1252" t="s">
        <v>261</v>
      </c>
      <c r="D295" s="1252" t="s">
        <v>907</v>
      </c>
    </row>
    <row r="296" spans="1:4" x14ac:dyDescent="0.35">
      <c r="A296" s="1685"/>
      <c r="B296" s="1254">
        <v>0.625</v>
      </c>
      <c r="C296" s="1252" t="s">
        <v>557</v>
      </c>
      <c r="D296" s="1252" t="s">
        <v>905</v>
      </c>
    </row>
    <row r="297" spans="1:4" x14ac:dyDescent="0.35">
      <c r="A297" s="1686"/>
      <c r="B297" s="1254">
        <v>0.75</v>
      </c>
      <c r="C297" s="1252" t="s">
        <v>261</v>
      </c>
      <c r="D297" s="1252" t="s">
        <v>905</v>
      </c>
    </row>
    <row r="298" spans="1:4" x14ac:dyDescent="0.35">
      <c r="A298" s="1684">
        <v>27</v>
      </c>
      <c r="B298" s="1254">
        <v>0.25</v>
      </c>
      <c r="C298" s="1252" t="s">
        <v>261</v>
      </c>
      <c r="D298" s="1252" t="s">
        <v>905</v>
      </c>
    </row>
    <row r="299" spans="1:4" x14ac:dyDescent="0.35">
      <c r="A299" s="1685"/>
      <c r="B299" s="1254">
        <v>0.375</v>
      </c>
      <c r="C299" s="1252" t="s">
        <v>261</v>
      </c>
      <c r="D299" s="1252" t="s">
        <v>905</v>
      </c>
    </row>
    <row r="300" spans="1:4" x14ac:dyDescent="0.35">
      <c r="A300" s="1685"/>
      <c r="B300" s="1254">
        <v>0.5</v>
      </c>
      <c r="C300" s="1252" t="s">
        <v>261</v>
      </c>
      <c r="D300" s="1252" t="s">
        <v>907</v>
      </c>
    </row>
    <row r="301" spans="1:4" x14ac:dyDescent="0.35">
      <c r="A301" s="1685"/>
      <c r="B301" s="1254">
        <v>0.625</v>
      </c>
      <c r="C301" s="1252" t="s">
        <v>564</v>
      </c>
      <c r="D301" s="1252" t="s">
        <v>907</v>
      </c>
    </row>
    <row r="302" spans="1:4" x14ac:dyDescent="0.35">
      <c r="A302" s="1686"/>
      <c r="B302" s="1254">
        <v>0.75</v>
      </c>
      <c r="C302" s="1252" t="s">
        <v>261</v>
      </c>
      <c r="D302" s="1252" t="s">
        <v>905</v>
      </c>
    </row>
    <row r="303" spans="1:4" x14ac:dyDescent="0.35">
      <c r="A303" s="1684">
        <v>28</v>
      </c>
      <c r="B303" s="1254">
        <v>0.25</v>
      </c>
      <c r="C303" s="1252" t="s">
        <v>261</v>
      </c>
      <c r="D303" s="1252" t="s">
        <v>905</v>
      </c>
    </row>
    <row r="304" spans="1:4" x14ac:dyDescent="0.35">
      <c r="A304" s="1685"/>
      <c r="B304" s="1254">
        <v>0.375</v>
      </c>
      <c r="C304" s="1252" t="s">
        <v>261</v>
      </c>
      <c r="D304" s="1252" t="s">
        <v>905</v>
      </c>
    </row>
    <row r="305" spans="1:4" x14ac:dyDescent="0.35">
      <c r="A305" s="1685"/>
      <c r="B305" s="1254">
        <v>0.5</v>
      </c>
      <c r="C305" s="1252" t="s">
        <v>261</v>
      </c>
      <c r="D305" s="1252" t="s">
        <v>905</v>
      </c>
    </row>
    <row r="306" spans="1:4" x14ac:dyDescent="0.35">
      <c r="A306" s="1685"/>
      <c r="B306" s="1254">
        <v>0.625</v>
      </c>
      <c r="C306" s="1252" t="s">
        <v>261</v>
      </c>
      <c r="D306" s="1252" t="s">
        <v>907</v>
      </c>
    </row>
    <row r="307" spans="1:4" x14ac:dyDescent="0.35">
      <c r="A307" s="1686"/>
      <c r="B307" s="1254">
        <v>0.75</v>
      </c>
      <c r="C307" s="1252" t="s">
        <v>261</v>
      </c>
      <c r="D307" s="1252" t="s">
        <v>905</v>
      </c>
    </row>
    <row r="308" spans="1:4" x14ac:dyDescent="0.35">
      <c r="A308" s="1684">
        <v>29</v>
      </c>
      <c r="B308" s="1254">
        <v>0.25</v>
      </c>
      <c r="C308" s="1252" t="s">
        <v>261</v>
      </c>
      <c r="D308" s="1252" t="s">
        <v>905</v>
      </c>
    </row>
    <row r="309" spans="1:4" x14ac:dyDescent="0.35">
      <c r="A309" s="1685"/>
      <c r="B309" s="1254">
        <v>0.375</v>
      </c>
      <c r="C309" s="1252" t="s">
        <v>564</v>
      </c>
      <c r="D309" s="1252" t="s">
        <v>905</v>
      </c>
    </row>
    <row r="310" spans="1:4" x14ac:dyDescent="0.35">
      <c r="A310" s="1685"/>
      <c r="B310" s="1254">
        <v>0.5</v>
      </c>
      <c r="C310" s="1252" t="s">
        <v>564</v>
      </c>
      <c r="D310" s="1252" t="s">
        <v>907</v>
      </c>
    </row>
    <row r="311" spans="1:4" x14ac:dyDescent="0.35">
      <c r="A311" s="1685"/>
      <c r="B311" s="1254">
        <v>0.625</v>
      </c>
      <c r="C311" s="1252" t="s">
        <v>260</v>
      </c>
      <c r="D311" s="1252" t="s">
        <v>907</v>
      </c>
    </row>
    <row r="312" spans="1:4" x14ac:dyDescent="0.35">
      <c r="A312" s="1686"/>
      <c r="B312" s="1254">
        <v>0.75</v>
      </c>
      <c r="C312" s="1252" t="s">
        <v>261</v>
      </c>
      <c r="D312" s="1252" t="s">
        <v>905</v>
      </c>
    </row>
    <row r="313" spans="1:4" x14ac:dyDescent="0.35">
      <c r="A313" s="1684">
        <v>30</v>
      </c>
      <c r="B313" s="1254">
        <v>0.25</v>
      </c>
      <c r="C313" s="1252" t="s">
        <v>261</v>
      </c>
      <c r="D313" s="1252" t="s">
        <v>921</v>
      </c>
    </row>
    <row r="314" spans="1:4" x14ac:dyDescent="0.35">
      <c r="A314" s="1685"/>
      <c r="B314" s="1254">
        <v>0.375</v>
      </c>
      <c r="C314" s="1252" t="s">
        <v>261</v>
      </c>
      <c r="D314" s="1252" t="s">
        <v>905</v>
      </c>
    </row>
    <row r="315" spans="1:4" x14ac:dyDescent="0.35">
      <c r="A315" s="1685"/>
      <c r="B315" s="1254">
        <v>0.5</v>
      </c>
      <c r="C315" s="1252" t="s">
        <v>261</v>
      </c>
      <c r="D315" s="1252" t="s">
        <v>905</v>
      </c>
    </row>
    <row r="316" spans="1:4" x14ac:dyDescent="0.35">
      <c r="A316" s="1685"/>
      <c r="B316" s="1254">
        <v>0.625</v>
      </c>
      <c r="C316" s="1252" t="s">
        <v>564</v>
      </c>
      <c r="D316" s="1252" t="s">
        <v>907</v>
      </c>
    </row>
    <row r="317" spans="1:4" x14ac:dyDescent="0.35">
      <c r="A317" s="1686"/>
      <c r="B317" s="1254">
        <v>0.75</v>
      </c>
      <c r="C317" s="1252" t="s">
        <v>557</v>
      </c>
      <c r="D317" s="1252" t="s">
        <v>907</v>
      </c>
    </row>
    <row r="318" spans="1:4" x14ac:dyDescent="0.35">
      <c r="A318" s="1247">
        <v>31</v>
      </c>
      <c r="B318" s="1254">
        <v>0.25</v>
      </c>
      <c r="C318" s="1252" t="s">
        <v>261</v>
      </c>
      <c r="D318" s="1252" t="s">
        <v>905</v>
      </c>
    </row>
    <row r="319" spans="1:4" x14ac:dyDescent="0.35">
      <c r="A319" s="1255"/>
      <c r="B319" s="1254">
        <v>0.375</v>
      </c>
      <c r="C319" s="1252" t="s">
        <v>261</v>
      </c>
      <c r="D319" s="1252" t="s">
        <v>905</v>
      </c>
    </row>
    <row r="320" spans="1:4" x14ac:dyDescent="0.35">
      <c r="A320" s="1255"/>
      <c r="B320" s="1254">
        <v>0.5</v>
      </c>
      <c r="C320" s="1252" t="s">
        <v>261</v>
      </c>
      <c r="D320" s="1252" t="s">
        <v>907</v>
      </c>
    </row>
    <row r="321" spans="1:6" x14ac:dyDescent="0.35">
      <c r="A321" s="1255"/>
      <c r="B321" s="1254">
        <v>0.625</v>
      </c>
      <c r="C321" s="1252" t="s">
        <v>261</v>
      </c>
      <c r="D321" s="1252" t="s">
        <v>907</v>
      </c>
    </row>
    <row r="322" spans="1:6" x14ac:dyDescent="0.35">
      <c r="A322" s="1255"/>
      <c r="B322" s="1254">
        <v>0.75</v>
      </c>
      <c r="C322" s="1252" t="s">
        <v>261</v>
      </c>
      <c r="D322" s="1252" t="s">
        <v>905</v>
      </c>
    </row>
    <row r="323" spans="1:6" x14ac:dyDescent="0.35">
      <c r="A323" s="1693" t="s">
        <v>922</v>
      </c>
      <c r="B323" s="1694"/>
    </row>
    <row r="324" spans="1:6" x14ac:dyDescent="0.35">
      <c r="A324" s="1693" t="s">
        <v>923</v>
      </c>
      <c r="B324" s="1694"/>
    </row>
    <row r="325" spans="1:6" x14ac:dyDescent="0.35">
      <c r="A325" s="1693" t="s">
        <v>924</v>
      </c>
      <c r="B325" s="1694"/>
    </row>
    <row r="326" spans="1:6" ht="15.5" x14ac:dyDescent="0.35">
      <c r="A326" s="1692" t="s">
        <v>913</v>
      </c>
      <c r="B326" s="1692"/>
      <c r="C326" s="1692"/>
      <c r="D326" s="1692"/>
      <c r="E326" s="1692"/>
      <c r="F326" s="1692"/>
    </row>
    <row r="327" spans="1:6" ht="15.5" x14ac:dyDescent="0.35">
      <c r="A327" s="1244" t="s">
        <v>914</v>
      </c>
      <c r="B327" s="1244"/>
      <c r="C327" s="1244"/>
      <c r="D327" s="1244"/>
      <c r="E327" s="1245"/>
      <c r="F327" s="1245"/>
    </row>
    <row r="328" spans="1:6" x14ac:dyDescent="0.35">
      <c r="A328" s="1256"/>
      <c r="B328" s="1256" t="s">
        <v>925</v>
      </c>
      <c r="C328" s="1256"/>
      <c r="D328" s="1256"/>
      <c r="E328" s="1256"/>
      <c r="F328" s="1256"/>
    </row>
    <row r="329" spans="1:6" x14ac:dyDescent="0.35">
      <c r="A329" s="1695" t="s">
        <v>505</v>
      </c>
      <c r="B329" s="1695" t="s">
        <v>903</v>
      </c>
    </row>
    <row r="330" spans="1:6" ht="25.5" x14ac:dyDescent="0.35">
      <c r="A330" s="1696"/>
      <c r="B330" s="1696"/>
      <c r="C330" s="1237" t="s">
        <v>548</v>
      </c>
      <c r="D330" s="1237" t="s">
        <v>548</v>
      </c>
    </row>
    <row r="331" spans="1:6" x14ac:dyDescent="0.35">
      <c r="A331" s="1697"/>
      <c r="B331" s="1697"/>
      <c r="C331" s="1257"/>
      <c r="D331" s="1258"/>
    </row>
    <row r="332" spans="1:6" x14ac:dyDescent="0.35">
      <c r="B332" s="1259">
        <v>0.25</v>
      </c>
      <c r="C332" s="1257" t="s">
        <v>261</v>
      </c>
      <c r="D332" s="1258" t="s">
        <v>554</v>
      </c>
    </row>
    <row r="333" spans="1:6" x14ac:dyDescent="0.35">
      <c r="A333" s="1684">
        <v>1</v>
      </c>
      <c r="B333" s="1260">
        <v>0.375</v>
      </c>
      <c r="C333" s="1240" t="s">
        <v>557</v>
      </c>
      <c r="D333" s="1241" t="s">
        <v>909</v>
      </c>
    </row>
    <row r="334" spans="1:6" x14ac:dyDescent="0.35">
      <c r="A334" s="1685"/>
      <c r="B334" s="1260">
        <v>0.5</v>
      </c>
      <c r="C334" s="1240" t="s">
        <v>557</v>
      </c>
      <c r="D334" s="1241" t="s">
        <v>909</v>
      </c>
    </row>
    <row r="335" spans="1:6" x14ac:dyDescent="0.35">
      <c r="A335" s="1685"/>
      <c r="B335" s="1260">
        <v>0.625</v>
      </c>
      <c r="C335" s="1240" t="s">
        <v>261</v>
      </c>
      <c r="D335" s="1241" t="s">
        <v>907</v>
      </c>
    </row>
    <row r="336" spans="1:6" x14ac:dyDescent="0.35">
      <c r="A336" s="1685"/>
      <c r="B336" s="1260">
        <v>0.75</v>
      </c>
      <c r="C336" s="1240" t="s">
        <v>261</v>
      </c>
      <c r="D336" s="1241" t="s">
        <v>554</v>
      </c>
    </row>
    <row r="337" spans="1:4" x14ac:dyDescent="0.35">
      <c r="A337" s="1686"/>
      <c r="B337" s="1260">
        <v>0.25</v>
      </c>
      <c r="C337" s="1240" t="s">
        <v>261</v>
      </c>
      <c r="D337" s="1241" t="s">
        <v>554</v>
      </c>
    </row>
    <row r="338" spans="1:4" x14ac:dyDescent="0.35">
      <c r="A338" s="1684">
        <v>2</v>
      </c>
      <c r="B338" s="1260">
        <v>0.375</v>
      </c>
      <c r="C338" s="1240" t="s">
        <v>557</v>
      </c>
      <c r="D338" s="1241" t="s">
        <v>554</v>
      </c>
    </row>
    <row r="339" spans="1:4" x14ac:dyDescent="0.35">
      <c r="A339" s="1685"/>
      <c r="B339" s="1260">
        <v>0.5</v>
      </c>
      <c r="C339" s="1240" t="s">
        <v>261</v>
      </c>
      <c r="D339" s="1241" t="s">
        <v>907</v>
      </c>
    </row>
    <row r="340" spans="1:4" x14ac:dyDescent="0.35">
      <c r="A340" s="1685"/>
      <c r="B340" s="1260">
        <v>0.625</v>
      </c>
      <c r="C340" s="1240" t="s">
        <v>258</v>
      </c>
      <c r="D340" s="1241" t="s">
        <v>907</v>
      </c>
    </row>
    <row r="341" spans="1:4" x14ac:dyDescent="0.35">
      <c r="A341" s="1685"/>
      <c r="B341" s="1260">
        <v>0.75</v>
      </c>
      <c r="C341" s="1240" t="s">
        <v>261</v>
      </c>
      <c r="D341" s="1241" t="s">
        <v>554</v>
      </c>
    </row>
    <row r="342" spans="1:4" x14ac:dyDescent="0.35">
      <c r="A342" s="1686"/>
      <c r="B342" s="1260">
        <v>0.25</v>
      </c>
      <c r="C342" s="1240" t="s">
        <v>926</v>
      </c>
      <c r="D342" s="1241" t="s">
        <v>554</v>
      </c>
    </row>
    <row r="343" spans="1:4" x14ac:dyDescent="0.35">
      <c r="A343" s="1684">
        <v>3</v>
      </c>
      <c r="B343" s="1260">
        <v>0.375</v>
      </c>
      <c r="C343" s="1240" t="s">
        <v>261</v>
      </c>
      <c r="D343" s="1241" t="s">
        <v>554</v>
      </c>
    </row>
    <row r="344" spans="1:4" x14ac:dyDescent="0.35">
      <c r="A344" s="1685"/>
      <c r="B344" s="1260">
        <v>0.5</v>
      </c>
      <c r="C344" s="1240" t="s">
        <v>261</v>
      </c>
      <c r="D344" s="1241" t="s">
        <v>554</v>
      </c>
    </row>
    <row r="345" spans="1:4" x14ac:dyDescent="0.35">
      <c r="A345" s="1685"/>
      <c r="B345" s="1260">
        <v>0.625</v>
      </c>
      <c r="C345" s="1240" t="s">
        <v>564</v>
      </c>
      <c r="D345" s="1241" t="s">
        <v>907</v>
      </c>
    </row>
    <row r="346" spans="1:4" x14ac:dyDescent="0.35">
      <c r="A346" s="1685"/>
      <c r="B346" s="1260">
        <v>0.75</v>
      </c>
      <c r="C346" s="1240" t="s">
        <v>564</v>
      </c>
      <c r="D346" s="1241" t="s">
        <v>554</v>
      </c>
    </row>
    <row r="347" spans="1:4" x14ac:dyDescent="0.35">
      <c r="A347" s="1686"/>
      <c r="B347" s="1260">
        <v>0.25</v>
      </c>
      <c r="C347" s="1240" t="s">
        <v>261</v>
      </c>
      <c r="D347" s="1241" t="s">
        <v>554</v>
      </c>
    </row>
    <row r="348" spans="1:4" x14ac:dyDescent="0.35">
      <c r="A348" s="1684">
        <v>4</v>
      </c>
      <c r="B348" s="1260">
        <v>0.375</v>
      </c>
      <c r="C348" s="1240" t="s">
        <v>261</v>
      </c>
      <c r="D348" s="1241" t="s">
        <v>909</v>
      </c>
    </row>
    <row r="349" spans="1:4" x14ac:dyDescent="0.35">
      <c r="A349" s="1685"/>
      <c r="B349" s="1260">
        <v>0.5</v>
      </c>
      <c r="C349" s="1240" t="s">
        <v>261</v>
      </c>
      <c r="D349" s="1241" t="s">
        <v>554</v>
      </c>
    </row>
    <row r="350" spans="1:4" x14ac:dyDescent="0.35">
      <c r="A350" s="1685"/>
      <c r="B350" s="1260">
        <v>0.625</v>
      </c>
      <c r="C350" s="1240" t="s">
        <v>261</v>
      </c>
      <c r="D350" s="1241" t="s">
        <v>554</v>
      </c>
    </row>
    <row r="351" spans="1:4" x14ac:dyDescent="0.35">
      <c r="A351" s="1685"/>
      <c r="B351" s="1260">
        <v>0.75</v>
      </c>
      <c r="C351" s="1240" t="s">
        <v>261</v>
      </c>
      <c r="D351" s="1241" t="s">
        <v>554</v>
      </c>
    </row>
    <row r="352" spans="1:4" x14ac:dyDescent="0.35">
      <c r="A352" s="1686"/>
      <c r="B352" s="1260">
        <v>0.25</v>
      </c>
      <c r="C352" s="1240" t="s">
        <v>261</v>
      </c>
      <c r="D352" s="1241" t="s">
        <v>554</v>
      </c>
    </row>
    <row r="353" spans="1:4" x14ac:dyDescent="0.35">
      <c r="A353" s="1684">
        <v>5</v>
      </c>
      <c r="B353" s="1260">
        <v>0.375</v>
      </c>
      <c r="C353" s="1240" t="s">
        <v>261</v>
      </c>
      <c r="D353" s="1241" t="s">
        <v>554</v>
      </c>
    </row>
    <row r="354" spans="1:4" x14ac:dyDescent="0.35">
      <c r="A354" s="1685"/>
      <c r="B354" s="1260">
        <v>0.5</v>
      </c>
      <c r="C354" s="1240" t="s">
        <v>261</v>
      </c>
      <c r="D354" s="1241" t="s">
        <v>554</v>
      </c>
    </row>
    <row r="355" spans="1:4" x14ac:dyDescent="0.35">
      <c r="A355" s="1685"/>
      <c r="B355" s="1260">
        <v>0.625</v>
      </c>
      <c r="C355" s="1240" t="s">
        <v>257</v>
      </c>
      <c r="D355" s="1241" t="s">
        <v>908</v>
      </c>
    </row>
    <row r="356" spans="1:4" x14ac:dyDescent="0.35">
      <c r="A356" s="1685"/>
      <c r="B356" s="1260">
        <v>0.75</v>
      </c>
      <c r="C356" s="1240" t="s">
        <v>261</v>
      </c>
      <c r="D356" s="1241" t="s">
        <v>554</v>
      </c>
    </row>
    <row r="357" spans="1:4" x14ac:dyDescent="0.35">
      <c r="A357" s="1686"/>
      <c r="B357" s="1260">
        <v>0.25</v>
      </c>
      <c r="C357" s="1240" t="s">
        <v>261</v>
      </c>
      <c r="D357" s="1241" t="s">
        <v>554</v>
      </c>
    </row>
    <row r="358" spans="1:4" x14ac:dyDescent="0.35">
      <c r="A358" s="1684">
        <v>6</v>
      </c>
      <c r="B358" s="1260">
        <v>0.375</v>
      </c>
      <c r="C358" s="1240" t="s">
        <v>261</v>
      </c>
      <c r="D358" s="1241" t="s">
        <v>907</v>
      </c>
    </row>
    <row r="359" spans="1:4" x14ac:dyDescent="0.35">
      <c r="A359" s="1685"/>
      <c r="B359" s="1260">
        <v>0.5</v>
      </c>
      <c r="C359" s="1240" t="s">
        <v>258</v>
      </c>
      <c r="D359" s="1241" t="s">
        <v>907</v>
      </c>
    </row>
    <row r="360" spans="1:4" x14ac:dyDescent="0.35">
      <c r="A360" s="1685"/>
      <c r="B360" s="1260">
        <v>0.625</v>
      </c>
      <c r="C360" s="1240" t="s">
        <v>261</v>
      </c>
      <c r="D360" s="1241" t="s">
        <v>554</v>
      </c>
    </row>
    <row r="361" spans="1:4" x14ac:dyDescent="0.35">
      <c r="A361" s="1685"/>
      <c r="B361" s="1260">
        <v>0.75</v>
      </c>
      <c r="C361" s="1240" t="s">
        <v>261</v>
      </c>
      <c r="D361" s="1241" t="s">
        <v>554</v>
      </c>
    </row>
    <row r="362" spans="1:4" x14ac:dyDescent="0.35">
      <c r="A362" s="1686"/>
      <c r="B362" s="1260">
        <v>0.25</v>
      </c>
      <c r="C362" s="1240" t="s">
        <v>261</v>
      </c>
      <c r="D362" s="1241" t="s">
        <v>554</v>
      </c>
    </row>
    <row r="363" spans="1:4" x14ac:dyDescent="0.35">
      <c r="A363" s="1684">
        <v>7</v>
      </c>
      <c r="B363" s="1260">
        <v>0.375</v>
      </c>
      <c r="C363" s="1240" t="s">
        <v>261</v>
      </c>
      <c r="D363" s="1241" t="s">
        <v>554</v>
      </c>
    </row>
    <row r="364" spans="1:4" x14ac:dyDescent="0.35">
      <c r="A364" s="1685"/>
      <c r="B364" s="1260">
        <v>0.5</v>
      </c>
      <c r="C364" s="1240" t="s">
        <v>261</v>
      </c>
      <c r="D364" s="1241" t="s">
        <v>554</v>
      </c>
    </row>
    <row r="365" spans="1:4" x14ac:dyDescent="0.35">
      <c r="A365" s="1685"/>
      <c r="B365" s="1260">
        <v>0.625</v>
      </c>
      <c r="C365" s="1240" t="s">
        <v>564</v>
      </c>
      <c r="D365" s="1241" t="s">
        <v>907</v>
      </c>
    </row>
    <row r="366" spans="1:4" x14ac:dyDescent="0.35">
      <c r="A366" s="1685"/>
      <c r="B366" s="1260">
        <v>0.75</v>
      </c>
      <c r="C366" s="1240" t="s">
        <v>261</v>
      </c>
      <c r="D366" s="1241" t="s">
        <v>554</v>
      </c>
    </row>
    <row r="367" spans="1:4" x14ac:dyDescent="0.35">
      <c r="A367" s="1686"/>
      <c r="B367" s="1260">
        <v>0.25</v>
      </c>
      <c r="C367" s="1240" t="s">
        <v>261</v>
      </c>
      <c r="D367" s="1241" t="s">
        <v>554</v>
      </c>
    </row>
    <row r="368" spans="1:4" x14ac:dyDescent="0.35">
      <c r="A368" s="1684">
        <v>8</v>
      </c>
      <c r="B368" s="1260">
        <v>0.375</v>
      </c>
      <c r="C368" s="1240" t="s">
        <v>261</v>
      </c>
      <c r="D368" s="1241" t="s">
        <v>554</v>
      </c>
    </row>
    <row r="369" spans="1:4" x14ac:dyDescent="0.35">
      <c r="A369" s="1685"/>
      <c r="B369" s="1260">
        <v>0.5</v>
      </c>
      <c r="C369" s="1240" t="s">
        <v>261</v>
      </c>
      <c r="D369" s="1241" t="s">
        <v>554</v>
      </c>
    </row>
    <row r="370" spans="1:4" x14ac:dyDescent="0.35">
      <c r="A370" s="1685"/>
      <c r="B370" s="1260">
        <v>0.625</v>
      </c>
      <c r="C370" s="1240" t="s">
        <v>261</v>
      </c>
      <c r="D370" s="1241" t="s">
        <v>907</v>
      </c>
    </row>
    <row r="371" spans="1:4" x14ac:dyDescent="0.35">
      <c r="A371" s="1685"/>
      <c r="B371" s="1260">
        <v>0.75</v>
      </c>
      <c r="C371" s="1240" t="s">
        <v>261</v>
      </c>
      <c r="D371" s="1241" t="s">
        <v>554</v>
      </c>
    </row>
    <row r="372" spans="1:4" x14ac:dyDescent="0.35">
      <c r="A372" s="1686"/>
      <c r="B372" s="1260">
        <v>0.25</v>
      </c>
      <c r="C372" s="1240" t="s">
        <v>261</v>
      </c>
      <c r="D372" s="1241" t="s">
        <v>554</v>
      </c>
    </row>
    <row r="373" spans="1:4" x14ac:dyDescent="0.35">
      <c r="A373" s="1684">
        <v>9</v>
      </c>
      <c r="B373" s="1260">
        <v>0.375</v>
      </c>
      <c r="C373" s="1240" t="s">
        <v>257</v>
      </c>
      <c r="D373" s="1241" t="s">
        <v>554</v>
      </c>
    </row>
    <row r="374" spans="1:4" x14ac:dyDescent="0.35">
      <c r="A374" s="1685"/>
      <c r="B374" s="1260">
        <v>0.5</v>
      </c>
      <c r="C374" s="1240" t="s">
        <v>258</v>
      </c>
      <c r="D374" s="1241" t="s">
        <v>554</v>
      </c>
    </row>
    <row r="375" spans="1:4" x14ac:dyDescent="0.35">
      <c r="A375" s="1685"/>
      <c r="B375" s="1260">
        <v>0.625</v>
      </c>
      <c r="C375" s="1240" t="s">
        <v>257</v>
      </c>
      <c r="D375" s="1241" t="s">
        <v>908</v>
      </c>
    </row>
    <row r="376" spans="1:4" x14ac:dyDescent="0.35">
      <c r="A376" s="1685"/>
      <c r="B376" s="1260">
        <v>0.75</v>
      </c>
      <c r="C376" s="1240" t="s">
        <v>257</v>
      </c>
      <c r="D376" s="1241" t="s">
        <v>554</v>
      </c>
    </row>
    <row r="377" spans="1:4" x14ac:dyDescent="0.35">
      <c r="A377" s="1686"/>
      <c r="B377" s="1260">
        <v>0.25</v>
      </c>
      <c r="C377" s="1240" t="s">
        <v>261</v>
      </c>
      <c r="D377" s="1241" t="s">
        <v>554</v>
      </c>
    </row>
    <row r="378" spans="1:4" x14ac:dyDescent="0.35">
      <c r="A378" s="1684">
        <v>10</v>
      </c>
      <c r="B378" s="1260">
        <v>0.375</v>
      </c>
      <c r="C378" s="1240" t="s">
        <v>261</v>
      </c>
      <c r="D378" s="1241" t="s">
        <v>554</v>
      </c>
    </row>
    <row r="379" spans="1:4" x14ac:dyDescent="0.35">
      <c r="A379" s="1685"/>
      <c r="B379" s="1260">
        <v>0.5</v>
      </c>
      <c r="C379" s="1240" t="s">
        <v>257</v>
      </c>
      <c r="D379" s="1241" t="s">
        <v>554</v>
      </c>
    </row>
    <row r="380" spans="1:4" x14ac:dyDescent="0.35">
      <c r="A380" s="1685"/>
      <c r="B380" s="1260">
        <v>0.625</v>
      </c>
      <c r="C380" s="1240" t="s">
        <v>261</v>
      </c>
      <c r="D380" s="1241" t="s">
        <v>908</v>
      </c>
    </row>
    <row r="381" spans="1:4" x14ac:dyDescent="0.35">
      <c r="A381" s="1685"/>
      <c r="B381" s="1260">
        <v>0.75</v>
      </c>
      <c r="C381" s="1240" t="s">
        <v>261</v>
      </c>
      <c r="D381" s="1241" t="s">
        <v>907</v>
      </c>
    </row>
    <row r="382" spans="1:4" x14ac:dyDescent="0.35">
      <c r="A382" s="1686"/>
      <c r="B382" s="1260">
        <v>0.25</v>
      </c>
      <c r="C382" s="1240" t="s">
        <v>261</v>
      </c>
      <c r="D382" s="1241" t="s">
        <v>554</v>
      </c>
    </row>
    <row r="383" spans="1:4" x14ac:dyDescent="0.35">
      <c r="A383" s="1684">
        <v>11</v>
      </c>
      <c r="B383" s="1260">
        <v>0.375</v>
      </c>
      <c r="C383" s="1240" t="s">
        <v>261</v>
      </c>
      <c r="D383" s="1241" t="s">
        <v>554</v>
      </c>
    </row>
    <row r="384" spans="1:4" x14ac:dyDescent="0.35">
      <c r="A384" s="1685"/>
      <c r="B384" s="1260">
        <v>0.5</v>
      </c>
      <c r="C384" s="1240" t="s">
        <v>261</v>
      </c>
      <c r="D384" s="1241" t="s">
        <v>554</v>
      </c>
    </row>
    <row r="385" spans="1:4" x14ac:dyDescent="0.35">
      <c r="A385" s="1685"/>
      <c r="B385" s="1260">
        <v>0.625</v>
      </c>
      <c r="C385" s="1240" t="s">
        <v>260</v>
      </c>
      <c r="D385" s="1241" t="s">
        <v>907</v>
      </c>
    </row>
    <row r="386" spans="1:4" x14ac:dyDescent="0.35">
      <c r="A386" s="1685"/>
      <c r="B386" s="1260">
        <v>0.75</v>
      </c>
      <c r="C386" s="1240" t="s">
        <v>261</v>
      </c>
      <c r="D386" s="1241" t="s">
        <v>554</v>
      </c>
    </row>
    <row r="387" spans="1:4" x14ac:dyDescent="0.35">
      <c r="A387" s="1686"/>
      <c r="B387" s="1260">
        <v>0.25</v>
      </c>
      <c r="C387" s="1240" t="s">
        <v>261</v>
      </c>
      <c r="D387" s="1241" t="s">
        <v>554</v>
      </c>
    </row>
    <row r="388" spans="1:4" x14ac:dyDescent="0.35">
      <c r="A388" s="1684">
        <v>12</v>
      </c>
      <c r="B388" s="1260">
        <v>0.375</v>
      </c>
      <c r="C388" s="1240" t="s">
        <v>261</v>
      </c>
      <c r="D388" s="1241" t="s">
        <v>554</v>
      </c>
    </row>
    <row r="389" spans="1:4" x14ac:dyDescent="0.35">
      <c r="A389" s="1685"/>
      <c r="B389" s="1260">
        <v>0.5</v>
      </c>
      <c r="C389" s="1240" t="s">
        <v>564</v>
      </c>
      <c r="D389" s="1241" t="s">
        <v>907</v>
      </c>
    </row>
    <row r="390" spans="1:4" x14ac:dyDescent="0.35">
      <c r="A390" s="1685"/>
      <c r="B390" s="1260">
        <v>0.625</v>
      </c>
      <c r="C390" s="1240" t="s">
        <v>261</v>
      </c>
      <c r="D390" s="1241" t="s">
        <v>907</v>
      </c>
    </row>
    <row r="391" spans="1:4" x14ac:dyDescent="0.35">
      <c r="A391" s="1685"/>
      <c r="B391" s="1260">
        <v>0.75</v>
      </c>
      <c r="C391" s="1240" t="s">
        <v>557</v>
      </c>
      <c r="D391" s="1241" t="s">
        <v>554</v>
      </c>
    </row>
    <row r="392" spans="1:4" x14ac:dyDescent="0.35">
      <c r="A392" s="1686"/>
      <c r="B392" s="1260">
        <v>0.25</v>
      </c>
      <c r="C392" s="1240" t="s">
        <v>261</v>
      </c>
      <c r="D392" s="1241" t="s">
        <v>554</v>
      </c>
    </row>
    <row r="393" spans="1:4" x14ac:dyDescent="0.35">
      <c r="A393" s="1684">
        <v>13</v>
      </c>
      <c r="B393" s="1260">
        <v>0.375</v>
      </c>
      <c r="C393" s="1240" t="s">
        <v>261</v>
      </c>
      <c r="D393" s="1241" t="s">
        <v>554</v>
      </c>
    </row>
    <row r="394" spans="1:4" x14ac:dyDescent="0.35">
      <c r="A394" s="1685"/>
      <c r="B394" s="1260">
        <v>0.5</v>
      </c>
      <c r="C394" s="1240" t="s">
        <v>570</v>
      </c>
      <c r="D394" s="1241" t="s">
        <v>554</v>
      </c>
    </row>
    <row r="395" spans="1:4" x14ac:dyDescent="0.35">
      <c r="A395" s="1685"/>
      <c r="B395" s="1260">
        <v>0.625</v>
      </c>
      <c r="C395" s="1240" t="s">
        <v>261</v>
      </c>
      <c r="D395" s="1241" t="s">
        <v>554</v>
      </c>
    </row>
    <row r="396" spans="1:4" x14ac:dyDescent="0.35">
      <c r="A396" s="1685"/>
      <c r="B396" s="1260">
        <v>0.75</v>
      </c>
      <c r="C396" s="1240" t="s">
        <v>261</v>
      </c>
      <c r="D396" s="1241" t="s">
        <v>554</v>
      </c>
    </row>
    <row r="397" spans="1:4" x14ac:dyDescent="0.35">
      <c r="A397" s="1686"/>
      <c r="B397" s="1260">
        <v>0.25</v>
      </c>
      <c r="C397" s="1240" t="s">
        <v>261</v>
      </c>
      <c r="D397" s="1241" t="s">
        <v>554</v>
      </c>
    </row>
    <row r="398" spans="1:4" x14ac:dyDescent="0.35">
      <c r="A398" s="1684">
        <v>14</v>
      </c>
      <c r="B398" s="1260">
        <v>0.375</v>
      </c>
      <c r="C398" s="1240" t="s">
        <v>261</v>
      </c>
      <c r="D398" s="1241" t="s">
        <v>554</v>
      </c>
    </row>
    <row r="399" spans="1:4" x14ac:dyDescent="0.35">
      <c r="A399" s="1685"/>
      <c r="B399" s="1260">
        <v>0.5</v>
      </c>
      <c r="C399" s="1240" t="s">
        <v>564</v>
      </c>
      <c r="D399" s="1241" t="s">
        <v>907</v>
      </c>
    </row>
    <row r="400" spans="1:4" x14ac:dyDescent="0.35">
      <c r="A400" s="1685"/>
      <c r="B400" s="1260">
        <v>0.625</v>
      </c>
      <c r="C400" s="1240" t="s">
        <v>261</v>
      </c>
      <c r="D400" s="1241" t="s">
        <v>907</v>
      </c>
    </row>
    <row r="401" spans="1:4" x14ac:dyDescent="0.35">
      <c r="A401" s="1685"/>
      <c r="B401" s="1260">
        <v>0.75</v>
      </c>
      <c r="C401" s="1240" t="s">
        <v>261</v>
      </c>
      <c r="D401" s="1241" t="s">
        <v>907</v>
      </c>
    </row>
    <row r="402" spans="1:4" x14ac:dyDescent="0.35">
      <c r="A402" s="1686"/>
      <c r="B402" s="1260">
        <v>0.25</v>
      </c>
      <c r="C402" s="1240" t="s">
        <v>261</v>
      </c>
      <c r="D402" s="1241" t="s">
        <v>554</v>
      </c>
    </row>
    <row r="403" spans="1:4" x14ac:dyDescent="0.35">
      <c r="A403" s="1684">
        <v>15</v>
      </c>
      <c r="B403" s="1260">
        <v>0.375</v>
      </c>
      <c r="C403" s="1240" t="s">
        <v>261</v>
      </c>
      <c r="D403" s="1241" t="s">
        <v>554</v>
      </c>
    </row>
    <row r="404" spans="1:4" x14ac:dyDescent="0.35">
      <c r="A404" s="1685"/>
      <c r="B404" s="1260">
        <v>0.5</v>
      </c>
      <c r="C404" s="1240" t="s">
        <v>261</v>
      </c>
      <c r="D404" s="1241" t="s">
        <v>554</v>
      </c>
    </row>
    <row r="405" spans="1:4" x14ac:dyDescent="0.35">
      <c r="A405" s="1685"/>
      <c r="B405" s="1260">
        <v>0.625</v>
      </c>
      <c r="C405" s="1240" t="s">
        <v>564</v>
      </c>
      <c r="D405" s="1241" t="s">
        <v>554</v>
      </c>
    </row>
    <row r="406" spans="1:4" x14ac:dyDescent="0.35">
      <c r="A406" s="1685"/>
      <c r="B406" s="1260">
        <v>0.75</v>
      </c>
      <c r="C406" s="1240" t="s">
        <v>261</v>
      </c>
      <c r="D406" s="1241" t="s">
        <v>554</v>
      </c>
    </row>
    <row r="407" spans="1:4" x14ac:dyDescent="0.35">
      <c r="A407" s="1686"/>
      <c r="B407" s="1260">
        <v>0.25</v>
      </c>
      <c r="C407" s="1240" t="s">
        <v>557</v>
      </c>
      <c r="D407" s="1241" t="s">
        <v>554</v>
      </c>
    </row>
    <row r="408" spans="1:4" x14ac:dyDescent="0.35">
      <c r="A408" s="1684">
        <v>16</v>
      </c>
      <c r="B408" s="1260">
        <v>0.375</v>
      </c>
      <c r="C408" s="1240" t="s">
        <v>257</v>
      </c>
      <c r="D408" s="1241" t="s">
        <v>908</v>
      </c>
    </row>
    <row r="409" spans="1:4" x14ac:dyDescent="0.35">
      <c r="A409" s="1685"/>
      <c r="B409" s="1260">
        <v>0.5</v>
      </c>
      <c r="C409" s="1240" t="s">
        <v>261</v>
      </c>
      <c r="D409" s="1241" t="s">
        <v>554</v>
      </c>
    </row>
    <row r="410" spans="1:4" x14ac:dyDescent="0.35">
      <c r="A410" s="1685"/>
      <c r="B410" s="1260">
        <v>0.625</v>
      </c>
      <c r="C410" s="1240" t="s">
        <v>261</v>
      </c>
      <c r="D410" s="1241" t="s">
        <v>554</v>
      </c>
    </row>
    <row r="411" spans="1:4" x14ac:dyDescent="0.35">
      <c r="A411" s="1685"/>
      <c r="B411" s="1260">
        <v>0.75</v>
      </c>
      <c r="C411" s="1240" t="s">
        <v>557</v>
      </c>
      <c r="D411" s="1241" t="s">
        <v>554</v>
      </c>
    </row>
    <row r="412" spans="1:4" x14ac:dyDescent="0.35">
      <c r="A412" s="1686"/>
      <c r="B412" s="1260">
        <v>0.25</v>
      </c>
      <c r="C412" s="1240" t="s">
        <v>261</v>
      </c>
      <c r="D412" s="1241" t="s">
        <v>554</v>
      </c>
    </row>
    <row r="413" spans="1:4" x14ac:dyDescent="0.35">
      <c r="A413" s="1684">
        <v>17</v>
      </c>
      <c r="B413" s="1260">
        <v>0.375</v>
      </c>
      <c r="C413" s="1240" t="s">
        <v>564</v>
      </c>
      <c r="D413" s="1241" t="s">
        <v>554</v>
      </c>
    </row>
    <row r="414" spans="1:4" x14ac:dyDescent="0.35">
      <c r="A414" s="1685"/>
      <c r="B414" s="1260">
        <v>0.5</v>
      </c>
      <c r="C414" s="1240" t="s">
        <v>257</v>
      </c>
      <c r="D414" s="1241" t="s">
        <v>907</v>
      </c>
    </row>
    <row r="415" spans="1:4" x14ac:dyDescent="0.35">
      <c r="A415" s="1685"/>
      <c r="B415" s="1260">
        <v>0.625</v>
      </c>
      <c r="C415" s="1240" t="s">
        <v>261</v>
      </c>
      <c r="D415" s="1241" t="s">
        <v>554</v>
      </c>
    </row>
    <row r="416" spans="1:4" x14ac:dyDescent="0.35">
      <c r="A416" s="1685"/>
      <c r="B416" s="1260">
        <v>0.75</v>
      </c>
      <c r="C416" s="1240" t="s">
        <v>257</v>
      </c>
      <c r="D416" s="1241" t="s">
        <v>554</v>
      </c>
    </row>
    <row r="417" spans="1:4" x14ac:dyDescent="0.35">
      <c r="A417" s="1686"/>
      <c r="B417" s="1260">
        <v>0.25</v>
      </c>
      <c r="C417" s="1240" t="s">
        <v>557</v>
      </c>
      <c r="D417" s="1241" t="s">
        <v>554</v>
      </c>
    </row>
    <row r="418" spans="1:4" x14ac:dyDescent="0.35">
      <c r="A418" s="1684">
        <v>18</v>
      </c>
      <c r="B418" s="1260">
        <v>0.375</v>
      </c>
      <c r="C418" s="1240" t="s">
        <v>261</v>
      </c>
      <c r="D418" s="1241" t="s">
        <v>554</v>
      </c>
    </row>
    <row r="419" spans="1:4" x14ac:dyDescent="0.35">
      <c r="A419" s="1685"/>
      <c r="B419" s="1260">
        <v>0.5</v>
      </c>
      <c r="C419" s="1240" t="s">
        <v>261</v>
      </c>
      <c r="D419" s="1241" t="s">
        <v>554</v>
      </c>
    </row>
    <row r="420" spans="1:4" x14ac:dyDescent="0.35">
      <c r="A420" s="1685"/>
      <c r="B420" s="1260">
        <v>0.625</v>
      </c>
      <c r="C420" s="1240" t="s">
        <v>564</v>
      </c>
      <c r="D420" s="1241" t="s">
        <v>554</v>
      </c>
    </row>
    <row r="421" spans="1:4" x14ac:dyDescent="0.35">
      <c r="A421" s="1685"/>
      <c r="B421" s="1260">
        <v>0.75</v>
      </c>
      <c r="C421" s="1240" t="s">
        <v>261</v>
      </c>
      <c r="D421" s="1241" t="s">
        <v>554</v>
      </c>
    </row>
    <row r="422" spans="1:4" x14ac:dyDescent="0.35">
      <c r="A422" s="1686"/>
      <c r="B422" s="1260">
        <v>0.25</v>
      </c>
      <c r="C422" s="1240" t="s">
        <v>261</v>
      </c>
      <c r="D422" s="1241" t="s">
        <v>554</v>
      </c>
    </row>
    <row r="423" spans="1:4" x14ac:dyDescent="0.35">
      <c r="A423" s="1684">
        <v>19</v>
      </c>
      <c r="B423" s="1260">
        <v>0.375</v>
      </c>
      <c r="C423" s="1240" t="s">
        <v>261</v>
      </c>
      <c r="D423" s="1241" t="s">
        <v>554</v>
      </c>
    </row>
    <row r="424" spans="1:4" x14ac:dyDescent="0.35">
      <c r="A424" s="1685"/>
      <c r="B424" s="1260">
        <v>0.5</v>
      </c>
      <c r="C424" s="1240" t="s">
        <v>261</v>
      </c>
      <c r="D424" s="1241" t="s">
        <v>907</v>
      </c>
    </row>
    <row r="425" spans="1:4" x14ac:dyDescent="0.35">
      <c r="A425" s="1685"/>
      <c r="B425" s="1260">
        <v>0.625</v>
      </c>
      <c r="C425" s="1240" t="s">
        <v>261</v>
      </c>
      <c r="D425" s="1241" t="s">
        <v>907</v>
      </c>
    </row>
    <row r="426" spans="1:4" x14ac:dyDescent="0.35">
      <c r="A426" s="1685"/>
      <c r="B426" s="1260">
        <v>0.75</v>
      </c>
      <c r="C426" s="1240" t="s">
        <v>261</v>
      </c>
      <c r="D426" s="1241" t="s">
        <v>554</v>
      </c>
    </row>
    <row r="427" spans="1:4" x14ac:dyDescent="0.35">
      <c r="A427" s="1686"/>
      <c r="B427" s="1260">
        <v>0.25</v>
      </c>
      <c r="C427" s="1240" t="s">
        <v>261</v>
      </c>
      <c r="D427" s="1241" t="s">
        <v>908</v>
      </c>
    </row>
    <row r="428" spans="1:4" x14ac:dyDescent="0.35">
      <c r="A428" s="1684">
        <v>20</v>
      </c>
      <c r="B428" s="1260">
        <v>0.375</v>
      </c>
      <c r="C428" s="1240" t="s">
        <v>261</v>
      </c>
      <c r="D428" s="1241" t="s">
        <v>905</v>
      </c>
    </row>
    <row r="429" spans="1:4" x14ac:dyDescent="0.35">
      <c r="A429" s="1685"/>
      <c r="B429" s="1260">
        <v>0.5</v>
      </c>
      <c r="C429" s="1240" t="s">
        <v>564</v>
      </c>
      <c r="D429" s="1241" t="s">
        <v>907</v>
      </c>
    </row>
    <row r="430" spans="1:4" x14ac:dyDescent="0.35">
      <c r="A430" s="1685"/>
      <c r="B430" s="1260">
        <v>0.625</v>
      </c>
      <c r="C430" s="1240" t="s">
        <v>564</v>
      </c>
      <c r="D430" s="1241" t="s">
        <v>554</v>
      </c>
    </row>
    <row r="431" spans="1:4" x14ac:dyDescent="0.35">
      <c r="A431" s="1685"/>
      <c r="B431" s="1260">
        <v>0.75</v>
      </c>
      <c r="C431" s="1240" t="s">
        <v>261</v>
      </c>
      <c r="D431" s="1241" t="s">
        <v>554</v>
      </c>
    </row>
    <row r="432" spans="1:4" x14ac:dyDescent="0.35">
      <c r="A432" s="1686"/>
      <c r="B432" s="1260">
        <v>0.25</v>
      </c>
      <c r="C432" s="1240" t="s">
        <v>261</v>
      </c>
      <c r="D432" s="1241" t="s">
        <v>554</v>
      </c>
    </row>
    <row r="433" spans="1:4" x14ac:dyDescent="0.35">
      <c r="A433" s="1684">
        <v>21</v>
      </c>
      <c r="B433" s="1260">
        <v>0.375</v>
      </c>
      <c r="C433" s="1240" t="s">
        <v>261</v>
      </c>
      <c r="D433" s="1241" t="s">
        <v>554</v>
      </c>
    </row>
    <row r="434" spans="1:4" x14ac:dyDescent="0.35">
      <c r="A434" s="1685"/>
      <c r="B434" s="1260">
        <v>0.5</v>
      </c>
      <c r="C434" s="1240" t="s">
        <v>261</v>
      </c>
      <c r="D434" s="1241" t="s">
        <v>554</v>
      </c>
    </row>
    <row r="435" spans="1:4" x14ac:dyDescent="0.35">
      <c r="A435" s="1685"/>
      <c r="B435" s="1260">
        <v>0.625</v>
      </c>
      <c r="C435" s="1240" t="s">
        <v>570</v>
      </c>
      <c r="D435" s="1241" t="s">
        <v>907</v>
      </c>
    </row>
    <row r="436" spans="1:4" x14ac:dyDescent="0.35">
      <c r="A436" s="1685"/>
      <c r="B436" s="1260">
        <v>0.75</v>
      </c>
      <c r="C436" s="1240" t="s">
        <v>261</v>
      </c>
      <c r="D436" s="1241" t="s">
        <v>554</v>
      </c>
    </row>
    <row r="437" spans="1:4" x14ac:dyDescent="0.35">
      <c r="A437" s="1686"/>
      <c r="B437" s="1260">
        <v>0.25</v>
      </c>
      <c r="C437" s="1240" t="s">
        <v>564</v>
      </c>
      <c r="D437" s="1241" t="s">
        <v>554</v>
      </c>
    </row>
    <row r="438" spans="1:4" x14ac:dyDescent="0.35">
      <c r="A438" s="1684">
        <v>22</v>
      </c>
      <c r="B438" s="1260">
        <v>0.375</v>
      </c>
      <c r="C438" s="1240" t="s">
        <v>257</v>
      </c>
      <c r="D438" s="1241" t="s">
        <v>554</v>
      </c>
    </row>
    <row r="439" spans="1:4" x14ac:dyDescent="0.35">
      <c r="A439" s="1685"/>
      <c r="B439" s="1260">
        <v>0.5</v>
      </c>
      <c r="C439" s="1240" t="s">
        <v>257</v>
      </c>
      <c r="D439" s="1241" t="s">
        <v>907</v>
      </c>
    </row>
    <row r="440" spans="1:4" x14ac:dyDescent="0.35">
      <c r="A440" s="1685"/>
      <c r="B440" s="1260">
        <v>0.625</v>
      </c>
      <c r="C440" s="1240" t="s">
        <v>570</v>
      </c>
      <c r="D440" s="1241" t="s">
        <v>908</v>
      </c>
    </row>
    <row r="441" spans="1:4" x14ac:dyDescent="0.35">
      <c r="A441" s="1685"/>
      <c r="B441" s="1260">
        <v>0.75</v>
      </c>
      <c r="C441" s="1240" t="s">
        <v>261</v>
      </c>
      <c r="D441" s="1241" t="s">
        <v>554</v>
      </c>
    </row>
    <row r="442" spans="1:4" x14ac:dyDescent="0.35">
      <c r="A442" s="1686"/>
      <c r="B442" s="1260">
        <v>0.25</v>
      </c>
      <c r="C442" s="1240" t="s">
        <v>261</v>
      </c>
      <c r="D442" s="1241" t="s">
        <v>554</v>
      </c>
    </row>
    <row r="443" spans="1:4" x14ac:dyDescent="0.35">
      <c r="A443" s="1684">
        <v>23</v>
      </c>
      <c r="B443" s="1260">
        <v>0.375</v>
      </c>
      <c r="C443" s="1240" t="s">
        <v>261</v>
      </c>
      <c r="D443" s="1241" t="s">
        <v>907</v>
      </c>
    </row>
    <row r="444" spans="1:4" x14ac:dyDescent="0.35">
      <c r="A444" s="1685"/>
      <c r="B444" s="1260">
        <v>0.5</v>
      </c>
      <c r="C444" s="1240" t="s">
        <v>564</v>
      </c>
      <c r="D444" s="1241" t="s">
        <v>907</v>
      </c>
    </row>
    <row r="445" spans="1:4" x14ac:dyDescent="0.35">
      <c r="A445" s="1685"/>
      <c r="B445" s="1260">
        <v>0.625</v>
      </c>
      <c r="C445" s="1240" t="s">
        <v>557</v>
      </c>
      <c r="D445" s="1241" t="s">
        <v>554</v>
      </c>
    </row>
    <row r="446" spans="1:4" x14ac:dyDescent="0.35">
      <c r="A446" s="1685"/>
      <c r="B446" s="1260">
        <v>0.75</v>
      </c>
      <c r="C446" s="1240" t="s">
        <v>261</v>
      </c>
      <c r="D446" s="1241" t="s">
        <v>554</v>
      </c>
    </row>
    <row r="447" spans="1:4" x14ac:dyDescent="0.35">
      <c r="A447" s="1686"/>
      <c r="B447" s="1260">
        <v>0.25</v>
      </c>
      <c r="C447" s="1240" t="s">
        <v>564</v>
      </c>
      <c r="D447" s="1241" t="s">
        <v>554</v>
      </c>
    </row>
    <row r="448" spans="1:4" x14ac:dyDescent="0.35">
      <c r="A448" s="1684">
        <v>24</v>
      </c>
      <c r="B448" s="1260">
        <v>0.375</v>
      </c>
      <c r="C448" s="1240" t="s">
        <v>261</v>
      </c>
      <c r="D448" s="1241" t="s">
        <v>554</v>
      </c>
    </row>
    <row r="449" spans="1:4" x14ac:dyDescent="0.35">
      <c r="A449" s="1685"/>
      <c r="B449" s="1260">
        <v>0.5</v>
      </c>
      <c r="C449" s="1240" t="s">
        <v>261</v>
      </c>
      <c r="D449" s="1241" t="s">
        <v>554</v>
      </c>
    </row>
    <row r="450" spans="1:4" x14ac:dyDescent="0.35">
      <c r="A450" s="1685"/>
      <c r="B450" s="1260">
        <v>0.625</v>
      </c>
      <c r="C450" s="1240" t="s">
        <v>261</v>
      </c>
      <c r="D450" s="1241" t="s">
        <v>907</v>
      </c>
    </row>
    <row r="451" spans="1:4" x14ac:dyDescent="0.35">
      <c r="A451" s="1685"/>
      <c r="B451" s="1260">
        <v>0.75</v>
      </c>
      <c r="C451" s="1240" t="s">
        <v>261</v>
      </c>
      <c r="D451" s="1241" t="s">
        <v>554</v>
      </c>
    </row>
    <row r="452" spans="1:4" x14ac:dyDescent="0.35">
      <c r="A452" s="1686"/>
      <c r="B452" s="1260">
        <v>0.25</v>
      </c>
      <c r="C452" s="1240" t="s">
        <v>564</v>
      </c>
      <c r="D452" s="1241" t="s">
        <v>554</v>
      </c>
    </row>
    <row r="453" spans="1:4" x14ac:dyDescent="0.35">
      <c r="A453" s="1684">
        <v>25</v>
      </c>
      <c r="B453" s="1260">
        <v>0.375</v>
      </c>
      <c r="C453" s="1240" t="s">
        <v>261</v>
      </c>
      <c r="D453" s="1241" t="s">
        <v>554</v>
      </c>
    </row>
    <row r="454" spans="1:4" x14ac:dyDescent="0.35">
      <c r="A454" s="1685"/>
      <c r="B454" s="1260">
        <v>0.5</v>
      </c>
      <c r="C454" s="1240" t="s">
        <v>261</v>
      </c>
      <c r="D454" s="1241" t="s">
        <v>554</v>
      </c>
    </row>
    <row r="455" spans="1:4" x14ac:dyDescent="0.35">
      <c r="A455" s="1685"/>
      <c r="B455" s="1260">
        <v>0.625</v>
      </c>
      <c r="C455" s="1240" t="s">
        <v>260</v>
      </c>
      <c r="D455" s="1241" t="s">
        <v>907</v>
      </c>
    </row>
    <row r="456" spans="1:4" x14ac:dyDescent="0.35">
      <c r="A456" s="1685"/>
      <c r="B456" s="1260">
        <v>0.75</v>
      </c>
      <c r="C456" s="1240" t="s">
        <v>261</v>
      </c>
      <c r="D456" s="1241" t="s">
        <v>554</v>
      </c>
    </row>
    <row r="457" spans="1:4" x14ac:dyDescent="0.35">
      <c r="A457" s="1686"/>
      <c r="B457" s="1260">
        <v>0.25</v>
      </c>
      <c r="C457" s="1240" t="s">
        <v>261</v>
      </c>
      <c r="D457" s="1241" t="s">
        <v>908</v>
      </c>
    </row>
    <row r="458" spans="1:4" x14ac:dyDescent="0.35">
      <c r="A458" s="1684">
        <v>26</v>
      </c>
      <c r="B458" s="1260">
        <v>0.375</v>
      </c>
      <c r="C458" s="1240" t="s">
        <v>557</v>
      </c>
      <c r="D458" s="1241" t="s">
        <v>554</v>
      </c>
    </row>
    <row r="459" spans="1:4" x14ac:dyDescent="0.35">
      <c r="A459" s="1685"/>
      <c r="B459" s="1260">
        <v>0.5</v>
      </c>
      <c r="C459" s="1240" t="s">
        <v>261</v>
      </c>
      <c r="D459" s="1241" t="s">
        <v>554</v>
      </c>
    </row>
    <row r="460" spans="1:4" x14ac:dyDescent="0.35">
      <c r="A460" s="1685"/>
      <c r="B460" s="1260">
        <v>0.625</v>
      </c>
      <c r="C460" s="1240" t="s">
        <v>261</v>
      </c>
      <c r="D460" s="1241" t="s">
        <v>554</v>
      </c>
    </row>
    <row r="461" spans="1:4" x14ac:dyDescent="0.35">
      <c r="A461" s="1685"/>
      <c r="B461" s="1260">
        <v>0.75</v>
      </c>
      <c r="C461" s="1240" t="s">
        <v>261</v>
      </c>
      <c r="D461" s="1241" t="s">
        <v>554</v>
      </c>
    </row>
    <row r="462" spans="1:4" x14ac:dyDescent="0.35">
      <c r="A462" s="1686"/>
      <c r="B462" s="1260">
        <v>0.25</v>
      </c>
      <c r="C462" s="1240" t="s">
        <v>261</v>
      </c>
      <c r="D462" s="1241" t="s">
        <v>907</v>
      </c>
    </row>
    <row r="463" spans="1:4" x14ac:dyDescent="0.35">
      <c r="A463" s="1684">
        <v>27</v>
      </c>
      <c r="B463" s="1260">
        <v>0.375</v>
      </c>
      <c r="C463" s="1240" t="s">
        <v>261</v>
      </c>
      <c r="D463" s="1241" t="s">
        <v>554</v>
      </c>
    </row>
    <row r="464" spans="1:4" x14ac:dyDescent="0.35">
      <c r="A464" s="1685"/>
      <c r="B464" s="1260">
        <v>0.5</v>
      </c>
      <c r="C464" s="1240" t="s">
        <v>261</v>
      </c>
      <c r="D464" s="1241" t="s">
        <v>554</v>
      </c>
    </row>
    <row r="465" spans="1:4" x14ac:dyDescent="0.35">
      <c r="A465" s="1685"/>
      <c r="B465" s="1260">
        <v>0.625</v>
      </c>
      <c r="C465" s="1240" t="s">
        <v>261</v>
      </c>
      <c r="D465" s="1241" t="s">
        <v>554</v>
      </c>
    </row>
    <row r="466" spans="1:4" x14ac:dyDescent="0.35">
      <c r="A466" s="1685"/>
      <c r="B466" s="1260">
        <v>0.75</v>
      </c>
      <c r="C466" s="1240" t="s">
        <v>564</v>
      </c>
      <c r="D466" s="1241" t="s">
        <v>554</v>
      </c>
    </row>
    <row r="467" spans="1:4" x14ac:dyDescent="0.35">
      <c r="A467" s="1686"/>
      <c r="B467" s="1260">
        <v>0.25</v>
      </c>
      <c r="C467" s="1240" t="s">
        <v>261</v>
      </c>
      <c r="D467" s="1241" t="s">
        <v>554</v>
      </c>
    </row>
    <row r="468" spans="1:4" x14ac:dyDescent="0.35">
      <c r="A468" s="1684">
        <v>28</v>
      </c>
      <c r="B468" s="1260">
        <v>0.375</v>
      </c>
      <c r="C468" s="1240" t="s">
        <v>557</v>
      </c>
      <c r="D468" s="1241" t="s">
        <v>907</v>
      </c>
    </row>
    <row r="469" spans="1:4" x14ac:dyDescent="0.35">
      <c r="A469" s="1685"/>
      <c r="B469" s="1260">
        <v>0.5</v>
      </c>
      <c r="C469" s="1240" t="s">
        <v>261</v>
      </c>
      <c r="D469" s="1241" t="s">
        <v>554</v>
      </c>
    </row>
    <row r="470" spans="1:4" x14ac:dyDescent="0.35">
      <c r="A470" s="1685"/>
      <c r="B470" s="1260">
        <v>0.625</v>
      </c>
      <c r="C470" s="1240" t="s">
        <v>564</v>
      </c>
      <c r="D470" s="1241" t="s">
        <v>907</v>
      </c>
    </row>
    <row r="471" spans="1:4" x14ac:dyDescent="0.35">
      <c r="A471" s="1685"/>
      <c r="B471" s="1260">
        <v>0.75</v>
      </c>
      <c r="C471" s="1240" t="s">
        <v>261</v>
      </c>
      <c r="D471" s="1241" t="s">
        <v>554</v>
      </c>
    </row>
    <row r="472" spans="1:4" x14ac:dyDescent="0.35">
      <c r="A472" s="1686"/>
      <c r="B472" s="1260">
        <v>0.25</v>
      </c>
      <c r="C472" s="1240" t="s">
        <v>262</v>
      </c>
      <c r="D472" s="1241" t="s">
        <v>909</v>
      </c>
    </row>
    <row r="473" spans="1:4" x14ac:dyDescent="0.35">
      <c r="A473" s="1684">
        <v>29</v>
      </c>
      <c r="B473" s="1260">
        <v>0.375</v>
      </c>
      <c r="C473" s="1240" t="s">
        <v>261</v>
      </c>
      <c r="D473" s="1241" t="s">
        <v>554</v>
      </c>
    </row>
    <row r="474" spans="1:4" x14ac:dyDescent="0.35">
      <c r="A474" s="1685"/>
      <c r="B474" s="1260">
        <v>0.5</v>
      </c>
      <c r="C474" s="1240" t="s">
        <v>261</v>
      </c>
      <c r="D474" s="1241" t="s">
        <v>554</v>
      </c>
    </row>
    <row r="475" spans="1:4" x14ac:dyDescent="0.35">
      <c r="A475" s="1685"/>
      <c r="B475" s="1260">
        <v>0.625</v>
      </c>
      <c r="C475" s="1240" t="s">
        <v>261</v>
      </c>
      <c r="D475" s="1241" t="s">
        <v>554</v>
      </c>
    </row>
    <row r="476" spans="1:4" x14ac:dyDescent="0.35">
      <c r="A476" s="1685"/>
      <c r="B476" s="1260">
        <v>0.75</v>
      </c>
      <c r="C476" s="1240" t="s">
        <v>261</v>
      </c>
      <c r="D476" s="1241" t="s">
        <v>554</v>
      </c>
    </row>
    <row r="477" spans="1:4" x14ac:dyDescent="0.35">
      <c r="A477" s="1686"/>
      <c r="B477" s="1260">
        <v>0.25</v>
      </c>
      <c r="C477" s="1240" t="s">
        <v>261</v>
      </c>
      <c r="D477" s="1241" t="s">
        <v>554</v>
      </c>
    </row>
    <row r="478" spans="1:4" x14ac:dyDescent="0.35">
      <c r="A478" s="1684">
        <v>30</v>
      </c>
      <c r="B478" s="1260">
        <v>0.375</v>
      </c>
      <c r="C478" s="1240" t="s">
        <v>261</v>
      </c>
      <c r="D478" s="1241" t="s">
        <v>554</v>
      </c>
    </row>
    <row r="479" spans="1:4" x14ac:dyDescent="0.35">
      <c r="A479" s="1685"/>
      <c r="B479" s="1260">
        <v>0.5</v>
      </c>
      <c r="C479" s="1240" t="s">
        <v>557</v>
      </c>
      <c r="D479" s="1241" t="s">
        <v>907</v>
      </c>
    </row>
    <row r="480" spans="1:4" x14ac:dyDescent="0.35">
      <c r="A480" s="1685"/>
      <c r="B480" s="1260">
        <v>0.625</v>
      </c>
      <c r="C480" s="1240" t="s">
        <v>261</v>
      </c>
      <c r="D480" s="1241" t="s">
        <v>927</v>
      </c>
    </row>
    <row r="481" spans="1:6" x14ac:dyDescent="0.35">
      <c r="A481" s="1685"/>
      <c r="B481" s="1260">
        <v>0.75</v>
      </c>
      <c r="C481" s="1240" t="s">
        <v>557</v>
      </c>
      <c r="D481" s="1241" t="s">
        <v>615</v>
      </c>
    </row>
    <row r="483" spans="1:6" ht="15.5" x14ac:dyDescent="0.35">
      <c r="A483" s="1692" t="s">
        <v>913</v>
      </c>
      <c r="B483" s="1692"/>
      <c r="C483" s="1692"/>
      <c r="D483" s="1692"/>
      <c r="E483" s="1692"/>
      <c r="F483" s="1692"/>
    </row>
    <row r="484" spans="1:6" ht="15.5" x14ac:dyDescent="0.35">
      <c r="A484" s="1244" t="s">
        <v>914</v>
      </c>
      <c r="B484" s="1244"/>
      <c r="C484" s="1244"/>
      <c r="D484" s="1244"/>
      <c r="E484" s="1245"/>
      <c r="F484" s="1245"/>
    </row>
    <row r="485" spans="1:6" x14ac:dyDescent="0.35">
      <c r="A485" s="1256"/>
      <c r="B485" s="1261" t="s">
        <v>928</v>
      </c>
      <c r="C485" s="1256" t="s">
        <v>929</v>
      </c>
      <c r="D485" s="1256"/>
      <c r="E485" s="1256"/>
      <c r="F485" s="1256"/>
    </row>
    <row r="486" spans="1:6" x14ac:dyDescent="0.35">
      <c r="A486" s="1698" t="s">
        <v>1</v>
      </c>
      <c r="B486" s="1698" t="s">
        <v>930</v>
      </c>
      <c r="C486" s="306"/>
      <c r="D486" s="306"/>
    </row>
    <row r="487" spans="1:6" ht="25.5" x14ac:dyDescent="0.35">
      <c r="A487" s="1699"/>
      <c r="B487" s="1699"/>
      <c r="C487" s="1262" t="s">
        <v>548</v>
      </c>
      <c r="D487" s="1262" t="s">
        <v>904</v>
      </c>
    </row>
    <row r="488" spans="1:6" x14ac:dyDescent="0.35">
      <c r="A488" s="1700">
        <v>1</v>
      </c>
      <c r="B488" s="1259">
        <v>0.25</v>
      </c>
      <c r="C488" s="1263" t="s">
        <v>261</v>
      </c>
      <c r="D488" s="1264" t="s">
        <v>905</v>
      </c>
    </row>
    <row r="489" spans="1:6" x14ac:dyDescent="0.35">
      <c r="A489" s="1701"/>
      <c r="B489" s="1260">
        <v>0.375</v>
      </c>
      <c r="C489" s="1263" t="s">
        <v>261</v>
      </c>
      <c r="D489" s="1264" t="s">
        <v>905</v>
      </c>
    </row>
    <row r="490" spans="1:6" x14ac:dyDescent="0.35">
      <c r="A490" s="1701"/>
      <c r="B490" s="1260">
        <v>0.5</v>
      </c>
      <c r="C490" s="1263" t="s">
        <v>564</v>
      </c>
      <c r="D490" s="1264" t="s">
        <v>907</v>
      </c>
    </row>
    <row r="491" spans="1:6" x14ac:dyDescent="0.35">
      <c r="A491" s="1701"/>
      <c r="B491" s="1260">
        <v>0.625</v>
      </c>
      <c r="C491" s="1263" t="s">
        <v>257</v>
      </c>
      <c r="D491" s="1264" t="s">
        <v>905</v>
      </c>
    </row>
    <row r="492" spans="1:6" x14ac:dyDescent="0.35">
      <c r="A492" s="1701"/>
      <c r="B492" s="1260">
        <v>0.75</v>
      </c>
      <c r="C492" s="1263" t="s">
        <v>261</v>
      </c>
      <c r="D492" s="1264" t="s">
        <v>905</v>
      </c>
    </row>
    <row r="493" spans="1:6" x14ac:dyDescent="0.35">
      <c r="A493" s="1702"/>
      <c r="B493" s="1260" t="s">
        <v>931</v>
      </c>
      <c r="C493" s="1263" t="s">
        <v>261</v>
      </c>
      <c r="D493" s="1264" t="s">
        <v>905</v>
      </c>
    </row>
    <row r="494" spans="1:6" x14ac:dyDescent="0.35">
      <c r="A494" s="1700">
        <f>2+A531</f>
        <v>2</v>
      </c>
      <c r="B494" s="1260">
        <v>0.25</v>
      </c>
      <c r="C494" s="1263" t="s">
        <v>261</v>
      </c>
      <c r="D494" s="1264" t="s">
        <v>905</v>
      </c>
    </row>
    <row r="495" spans="1:6" x14ac:dyDescent="0.35">
      <c r="A495" s="1701"/>
      <c r="B495" s="1260">
        <v>0.375</v>
      </c>
      <c r="C495" s="1263" t="s">
        <v>261</v>
      </c>
      <c r="D495" s="1264" t="s">
        <v>905</v>
      </c>
    </row>
    <row r="496" spans="1:6" x14ac:dyDescent="0.35">
      <c r="A496" s="1701"/>
      <c r="B496" s="1260">
        <v>0.5</v>
      </c>
      <c r="C496" s="1263" t="s">
        <v>261</v>
      </c>
      <c r="D496" s="1264" t="s">
        <v>907</v>
      </c>
    </row>
    <row r="497" spans="1:4" x14ac:dyDescent="0.35">
      <c r="A497" s="1701"/>
      <c r="B497" s="1260">
        <v>0.625</v>
      </c>
      <c r="C497" s="1263" t="s">
        <v>257</v>
      </c>
      <c r="D497" s="1264" t="s">
        <v>907</v>
      </c>
    </row>
    <row r="498" spans="1:4" x14ac:dyDescent="0.35">
      <c r="A498" s="1701"/>
      <c r="B498" s="1260">
        <v>0.75</v>
      </c>
      <c r="C498" s="1263" t="s">
        <v>261</v>
      </c>
      <c r="D498" s="1264" t="s">
        <v>905</v>
      </c>
    </row>
    <row r="499" spans="1:4" x14ac:dyDescent="0.35">
      <c r="A499" s="1702"/>
      <c r="B499" s="1260"/>
      <c r="C499" s="1263" t="s">
        <v>261</v>
      </c>
      <c r="D499" s="1264" t="s">
        <v>905</v>
      </c>
    </row>
    <row r="500" spans="1:4" x14ac:dyDescent="0.35">
      <c r="A500" s="1700">
        <f>A494+1</f>
        <v>3</v>
      </c>
      <c r="B500" s="1260">
        <v>0.25</v>
      </c>
      <c r="C500" s="1263" t="s">
        <v>262</v>
      </c>
      <c r="D500" s="1264" t="s">
        <v>908</v>
      </c>
    </row>
    <row r="501" spans="1:4" x14ac:dyDescent="0.35">
      <c r="A501" s="1701"/>
      <c r="B501" s="1260">
        <v>0.375</v>
      </c>
      <c r="C501" s="1263" t="s">
        <v>564</v>
      </c>
      <c r="D501" s="1264" t="s">
        <v>907</v>
      </c>
    </row>
    <row r="502" spans="1:4" x14ac:dyDescent="0.35">
      <c r="A502" s="1701"/>
      <c r="B502" s="1260">
        <v>0.5</v>
      </c>
      <c r="C502" s="1263" t="s">
        <v>564</v>
      </c>
      <c r="D502" s="1264" t="s">
        <v>907</v>
      </c>
    </row>
    <row r="503" spans="1:4" x14ac:dyDescent="0.35">
      <c r="A503" s="1701"/>
      <c r="B503" s="1260">
        <v>0.625</v>
      </c>
      <c r="C503" s="1263" t="s">
        <v>261</v>
      </c>
      <c r="D503" s="1264" t="s">
        <v>259</v>
      </c>
    </row>
    <row r="504" spans="1:4" x14ac:dyDescent="0.35">
      <c r="A504" s="1701"/>
      <c r="B504" s="1260">
        <v>0.75</v>
      </c>
      <c r="C504" s="1263" t="s">
        <v>261</v>
      </c>
      <c r="D504" s="1264" t="s">
        <v>259</v>
      </c>
    </row>
    <row r="505" spans="1:4" x14ac:dyDescent="0.35">
      <c r="A505" s="1702"/>
      <c r="B505" s="1260"/>
      <c r="C505" s="1263" t="s">
        <v>261</v>
      </c>
      <c r="D505" s="1264" t="s">
        <v>259</v>
      </c>
    </row>
    <row r="506" spans="1:4" x14ac:dyDescent="0.35">
      <c r="A506" s="1700">
        <f>A500+1</f>
        <v>4</v>
      </c>
      <c r="B506" s="1260">
        <v>0.25</v>
      </c>
      <c r="C506" s="1263" t="s">
        <v>606</v>
      </c>
      <c r="D506" s="1264" t="s">
        <v>259</v>
      </c>
    </row>
    <row r="507" spans="1:4" x14ac:dyDescent="0.35">
      <c r="A507" s="1701"/>
      <c r="B507" s="1260">
        <v>0.375</v>
      </c>
      <c r="C507" s="1263" t="s">
        <v>932</v>
      </c>
      <c r="D507" s="1264" t="s">
        <v>259</v>
      </c>
    </row>
    <row r="508" spans="1:4" x14ac:dyDescent="0.35">
      <c r="A508" s="1701"/>
      <c r="B508" s="1260">
        <v>0.5</v>
      </c>
      <c r="C508" s="1263" t="s">
        <v>564</v>
      </c>
      <c r="D508" s="1264" t="s">
        <v>907</v>
      </c>
    </row>
    <row r="509" spans="1:4" x14ac:dyDescent="0.35">
      <c r="A509" s="1701"/>
      <c r="B509" s="1260">
        <v>0.625</v>
      </c>
      <c r="C509" s="1263" t="s">
        <v>564</v>
      </c>
      <c r="D509" s="1264" t="s">
        <v>907</v>
      </c>
    </row>
    <row r="510" spans="1:4" x14ac:dyDescent="0.35">
      <c r="A510" s="1701"/>
      <c r="B510" s="1260">
        <v>0.75</v>
      </c>
      <c r="C510" s="1263" t="s">
        <v>261</v>
      </c>
      <c r="D510" s="1264" t="s">
        <v>259</v>
      </c>
    </row>
    <row r="511" spans="1:4" x14ac:dyDescent="0.35">
      <c r="A511" s="1702"/>
      <c r="B511" s="1260"/>
      <c r="C511" s="1263" t="s">
        <v>261</v>
      </c>
      <c r="D511" s="1264" t="s">
        <v>259</v>
      </c>
    </row>
    <row r="512" spans="1:4" x14ac:dyDescent="0.35">
      <c r="A512" s="1700">
        <f t="shared" ref="A512" si="0">A506+1</f>
        <v>5</v>
      </c>
      <c r="B512" s="1260">
        <v>0.25</v>
      </c>
      <c r="C512" s="1263" t="s">
        <v>261</v>
      </c>
      <c r="D512" s="1264" t="s">
        <v>259</v>
      </c>
    </row>
    <row r="513" spans="1:4" x14ac:dyDescent="0.35">
      <c r="A513" s="1701"/>
      <c r="B513" s="1260">
        <v>0.375</v>
      </c>
      <c r="C513" s="1263" t="s">
        <v>261</v>
      </c>
      <c r="D513" s="1264" t="s">
        <v>259</v>
      </c>
    </row>
    <row r="514" spans="1:4" x14ac:dyDescent="0.35">
      <c r="A514" s="1701"/>
      <c r="B514" s="1260">
        <v>0.5</v>
      </c>
      <c r="C514" s="1263" t="s">
        <v>257</v>
      </c>
      <c r="D514" s="1264" t="s">
        <v>908</v>
      </c>
    </row>
    <row r="515" spans="1:4" x14ac:dyDescent="0.35">
      <c r="A515" s="1701"/>
      <c r="B515" s="1260">
        <v>0.625</v>
      </c>
      <c r="C515" s="1263" t="s">
        <v>262</v>
      </c>
      <c r="D515" s="1264" t="s">
        <v>908</v>
      </c>
    </row>
    <row r="516" spans="1:4" x14ac:dyDescent="0.35">
      <c r="A516" s="1701"/>
      <c r="B516" s="1260">
        <v>0.75</v>
      </c>
      <c r="C516" s="1263" t="s">
        <v>261</v>
      </c>
      <c r="D516" s="1264" t="s">
        <v>259</v>
      </c>
    </row>
    <row r="517" spans="1:4" x14ac:dyDescent="0.35">
      <c r="A517" s="1702"/>
      <c r="B517" s="1260"/>
      <c r="C517" s="1263" t="s">
        <v>261</v>
      </c>
      <c r="D517" s="1264" t="s">
        <v>259</v>
      </c>
    </row>
    <row r="518" spans="1:4" x14ac:dyDescent="0.35">
      <c r="A518" s="1700">
        <f t="shared" ref="A518" si="1">A512+1</f>
        <v>6</v>
      </c>
      <c r="B518" s="1260">
        <v>0.25</v>
      </c>
      <c r="C518" s="1263" t="s">
        <v>261</v>
      </c>
      <c r="D518" s="1264" t="s">
        <v>259</v>
      </c>
    </row>
    <row r="519" spans="1:4" x14ac:dyDescent="0.35">
      <c r="A519" s="1701"/>
      <c r="B519" s="1260">
        <v>0.375</v>
      </c>
      <c r="C519" s="1263" t="s">
        <v>261</v>
      </c>
      <c r="D519" s="1264" t="s">
        <v>259</v>
      </c>
    </row>
    <row r="520" spans="1:4" x14ac:dyDescent="0.35">
      <c r="A520" s="1701"/>
      <c r="B520" s="1260">
        <v>0.5</v>
      </c>
      <c r="C520" s="1263" t="s">
        <v>564</v>
      </c>
      <c r="D520" s="1264" t="s">
        <v>907</v>
      </c>
    </row>
    <row r="521" spans="1:4" x14ac:dyDescent="0.35">
      <c r="A521" s="1701"/>
      <c r="B521" s="1260">
        <v>0.625</v>
      </c>
      <c r="C521" s="1263" t="s">
        <v>261</v>
      </c>
      <c r="D521" s="1264" t="s">
        <v>907</v>
      </c>
    </row>
    <row r="522" spans="1:4" x14ac:dyDescent="0.35">
      <c r="A522" s="1701"/>
      <c r="B522" s="1260">
        <v>0.75</v>
      </c>
      <c r="C522" s="1263" t="s">
        <v>261</v>
      </c>
      <c r="D522" s="1264" t="s">
        <v>259</v>
      </c>
    </row>
    <row r="523" spans="1:4" x14ac:dyDescent="0.35">
      <c r="A523" s="1702"/>
      <c r="B523" s="1260"/>
      <c r="C523" s="1263" t="s">
        <v>261</v>
      </c>
      <c r="D523" s="1264" t="s">
        <v>259</v>
      </c>
    </row>
    <row r="524" spans="1:4" x14ac:dyDescent="0.35">
      <c r="A524" s="1700">
        <f t="shared" ref="A524" si="2">A518+1</f>
        <v>7</v>
      </c>
      <c r="B524" s="1260">
        <v>0.25</v>
      </c>
      <c r="C524" s="1265" t="s">
        <v>261</v>
      </c>
      <c r="D524" s="1264" t="s">
        <v>259</v>
      </c>
    </row>
    <row r="525" spans="1:4" x14ac:dyDescent="0.35">
      <c r="A525" s="1701"/>
      <c r="B525" s="1260">
        <v>0.375</v>
      </c>
      <c r="C525" s="1263" t="s">
        <v>261</v>
      </c>
      <c r="D525" s="1264" t="s">
        <v>259</v>
      </c>
    </row>
    <row r="526" spans="1:4" x14ac:dyDescent="0.35">
      <c r="A526" s="1701"/>
      <c r="B526" s="1260">
        <v>0.5</v>
      </c>
      <c r="C526" s="1263" t="s">
        <v>261</v>
      </c>
      <c r="D526" s="1264" t="s">
        <v>933</v>
      </c>
    </row>
    <row r="527" spans="1:4" x14ac:dyDescent="0.35">
      <c r="A527" s="1701"/>
      <c r="B527" s="1260">
        <v>0.625</v>
      </c>
      <c r="C527" s="1263" t="s">
        <v>261</v>
      </c>
      <c r="D527" s="1264" t="s">
        <v>907</v>
      </c>
    </row>
    <row r="528" spans="1:4" x14ac:dyDescent="0.35">
      <c r="A528" s="1701"/>
      <c r="B528" s="1260">
        <v>0.75</v>
      </c>
      <c r="C528" s="1263" t="s">
        <v>261</v>
      </c>
      <c r="D528" s="1264" t="s">
        <v>259</v>
      </c>
    </row>
    <row r="529" spans="1:4" x14ac:dyDescent="0.35">
      <c r="A529" s="1700">
        <f>A524+1</f>
        <v>8</v>
      </c>
      <c r="B529" s="1260">
        <v>0.25</v>
      </c>
      <c r="C529" s="1263" t="s">
        <v>261</v>
      </c>
      <c r="D529" s="1264" t="s">
        <v>259</v>
      </c>
    </row>
    <row r="530" spans="1:4" x14ac:dyDescent="0.35">
      <c r="A530" s="1701"/>
      <c r="B530" s="1260">
        <v>30.8</v>
      </c>
      <c r="C530" s="1263" t="s">
        <v>261</v>
      </c>
      <c r="D530" s="1264" t="s">
        <v>259</v>
      </c>
    </row>
    <row r="531" spans="1:4" x14ac:dyDescent="0.35">
      <c r="A531" s="1701"/>
      <c r="B531" s="1260">
        <v>0.5</v>
      </c>
      <c r="C531" s="1263" t="s">
        <v>261</v>
      </c>
      <c r="D531" s="1264" t="s">
        <v>259</v>
      </c>
    </row>
    <row r="532" spans="1:4" x14ac:dyDescent="0.35">
      <c r="A532" s="1701"/>
      <c r="B532" s="1260">
        <v>0.625</v>
      </c>
      <c r="C532" s="1263" t="s">
        <v>258</v>
      </c>
      <c r="D532" s="1264" t="s">
        <v>907</v>
      </c>
    </row>
    <row r="533" spans="1:4" x14ac:dyDescent="0.35">
      <c r="A533" s="1701"/>
      <c r="B533" s="1260">
        <v>0.75</v>
      </c>
      <c r="C533" s="1263" t="s">
        <v>261</v>
      </c>
      <c r="D533" s="1264" t="s">
        <v>259</v>
      </c>
    </row>
    <row r="534" spans="1:4" x14ac:dyDescent="0.35">
      <c r="A534" s="1700">
        <f>A529+1</f>
        <v>9</v>
      </c>
      <c r="B534" s="1260">
        <v>0.25</v>
      </c>
      <c r="C534" s="1263" t="s">
        <v>557</v>
      </c>
      <c r="D534" s="1264" t="s">
        <v>259</v>
      </c>
    </row>
    <row r="535" spans="1:4" x14ac:dyDescent="0.35">
      <c r="A535" s="1701"/>
      <c r="B535" s="1260">
        <v>0.375</v>
      </c>
      <c r="C535" s="1263" t="s">
        <v>261</v>
      </c>
      <c r="D535" s="1264" t="s">
        <v>259</v>
      </c>
    </row>
    <row r="536" spans="1:4" x14ac:dyDescent="0.35">
      <c r="A536" s="1701"/>
      <c r="B536" s="1260">
        <v>0.5</v>
      </c>
      <c r="C536" s="1263" t="s">
        <v>261</v>
      </c>
      <c r="D536" s="1264" t="s">
        <v>259</v>
      </c>
    </row>
    <row r="537" spans="1:4" x14ac:dyDescent="0.35">
      <c r="A537" s="1701"/>
      <c r="B537" s="1260">
        <v>0.625</v>
      </c>
      <c r="C537" s="1263" t="s">
        <v>261</v>
      </c>
      <c r="D537" s="1264" t="s">
        <v>907</v>
      </c>
    </row>
    <row r="538" spans="1:4" x14ac:dyDescent="0.35">
      <c r="A538" s="1701"/>
      <c r="B538" s="1260">
        <v>0.75</v>
      </c>
      <c r="C538" s="1263" t="s">
        <v>557</v>
      </c>
      <c r="D538" s="1264" t="s">
        <v>259</v>
      </c>
    </row>
    <row r="539" spans="1:4" x14ac:dyDescent="0.35">
      <c r="A539" s="1700">
        <f>A534+1</f>
        <v>10</v>
      </c>
      <c r="B539" s="1260">
        <v>0.25</v>
      </c>
      <c r="C539" s="1263" t="s">
        <v>261</v>
      </c>
      <c r="D539" s="1264" t="s">
        <v>259</v>
      </c>
    </row>
    <row r="540" spans="1:4" x14ac:dyDescent="0.35">
      <c r="A540" s="1701"/>
      <c r="B540" s="1260">
        <v>0.375</v>
      </c>
      <c r="C540" s="1263" t="s">
        <v>261</v>
      </c>
      <c r="D540" s="1264" t="s">
        <v>259</v>
      </c>
    </row>
    <row r="541" spans="1:4" x14ac:dyDescent="0.35">
      <c r="A541" s="1701"/>
      <c r="B541" s="1260">
        <v>0.5</v>
      </c>
      <c r="C541" s="1263" t="s">
        <v>261</v>
      </c>
      <c r="D541" s="1264" t="s">
        <v>259</v>
      </c>
    </row>
    <row r="542" spans="1:4" x14ac:dyDescent="0.35">
      <c r="A542" s="1701"/>
      <c r="B542" s="1260">
        <v>0.625</v>
      </c>
      <c r="C542" s="1263" t="s">
        <v>261</v>
      </c>
      <c r="D542" s="1264" t="s">
        <v>907</v>
      </c>
    </row>
    <row r="543" spans="1:4" x14ac:dyDescent="0.35">
      <c r="A543" s="1701"/>
      <c r="B543" s="1260">
        <v>0.75</v>
      </c>
      <c r="C543" s="1263" t="s">
        <v>261</v>
      </c>
      <c r="D543" s="1264" t="s">
        <v>905</v>
      </c>
    </row>
    <row r="544" spans="1:4" x14ac:dyDescent="0.35">
      <c r="A544" s="1700">
        <f>A539+1</f>
        <v>11</v>
      </c>
      <c r="B544" s="1260">
        <v>0.25</v>
      </c>
      <c r="C544" s="1263" t="s">
        <v>261</v>
      </c>
      <c r="D544" s="1264" t="s">
        <v>259</v>
      </c>
    </row>
    <row r="545" spans="1:4" x14ac:dyDescent="0.35">
      <c r="A545" s="1701"/>
      <c r="B545" s="1260">
        <v>0.375</v>
      </c>
      <c r="C545" s="1263" t="s">
        <v>261</v>
      </c>
      <c r="D545" s="1264" t="s">
        <v>259</v>
      </c>
    </row>
    <row r="546" spans="1:4" x14ac:dyDescent="0.35">
      <c r="A546" s="1701"/>
      <c r="B546" s="1260">
        <v>0.5</v>
      </c>
      <c r="C546" s="1263" t="s">
        <v>258</v>
      </c>
      <c r="D546" s="1264" t="s">
        <v>259</v>
      </c>
    </row>
    <row r="547" spans="1:4" x14ac:dyDescent="0.35">
      <c r="A547" s="1701"/>
      <c r="B547" s="1260">
        <v>0.625</v>
      </c>
      <c r="C547" s="1263" t="s">
        <v>258</v>
      </c>
      <c r="D547" s="1264" t="s">
        <v>907</v>
      </c>
    </row>
    <row r="548" spans="1:4" x14ac:dyDescent="0.35">
      <c r="A548" s="1701"/>
      <c r="B548" s="1260">
        <v>0.75</v>
      </c>
      <c r="C548" s="1263" t="s">
        <v>261</v>
      </c>
      <c r="D548" s="1264" t="s">
        <v>259</v>
      </c>
    </row>
    <row r="549" spans="1:4" x14ac:dyDescent="0.35">
      <c r="A549" s="1700">
        <f>A544+1</f>
        <v>12</v>
      </c>
      <c r="B549" s="1260">
        <v>0.25</v>
      </c>
      <c r="C549" s="1263" t="s">
        <v>261</v>
      </c>
      <c r="D549" s="1264" t="s">
        <v>259</v>
      </c>
    </row>
    <row r="550" spans="1:4" x14ac:dyDescent="0.35">
      <c r="A550" s="1701"/>
      <c r="B550" s="1260">
        <v>0.375</v>
      </c>
      <c r="C550" s="1263" t="s">
        <v>261</v>
      </c>
      <c r="D550" s="1264" t="s">
        <v>259</v>
      </c>
    </row>
    <row r="551" spans="1:4" x14ac:dyDescent="0.35">
      <c r="A551" s="1701"/>
      <c r="B551" s="1260">
        <v>0.5</v>
      </c>
      <c r="C551" s="1263" t="s">
        <v>261</v>
      </c>
      <c r="D551" s="1264" t="s">
        <v>259</v>
      </c>
    </row>
    <row r="552" spans="1:4" x14ac:dyDescent="0.35">
      <c r="A552" s="1701"/>
      <c r="B552" s="1260">
        <v>0.625</v>
      </c>
      <c r="C552" s="1263" t="s">
        <v>557</v>
      </c>
      <c r="D552" s="1264" t="s">
        <v>907</v>
      </c>
    </row>
    <row r="553" spans="1:4" x14ac:dyDescent="0.35">
      <c r="A553" s="1701"/>
      <c r="B553" s="1260">
        <v>0.75</v>
      </c>
      <c r="C553" s="1263" t="s">
        <v>261</v>
      </c>
      <c r="D553" s="1264" t="s">
        <v>259</v>
      </c>
    </row>
    <row r="554" spans="1:4" x14ac:dyDescent="0.35">
      <c r="A554" s="1700">
        <f>A549+1</f>
        <v>13</v>
      </c>
      <c r="B554" s="1260">
        <v>0.25</v>
      </c>
      <c r="C554" s="1263" t="s">
        <v>261</v>
      </c>
      <c r="D554" s="1264" t="s">
        <v>259</v>
      </c>
    </row>
    <row r="555" spans="1:4" x14ac:dyDescent="0.35">
      <c r="A555" s="1701"/>
      <c r="B555" s="1260">
        <v>0.375</v>
      </c>
      <c r="C555" s="1263" t="s">
        <v>261</v>
      </c>
      <c r="D555" s="1264" t="s">
        <v>259</v>
      </c>
    </row>
    <row r="556" spans="1:4" x14ac:dyDescent="0.35">
      <c r="A556" s="1701"/>
      <c r="B556" s="1260">
        <v>0.5</v>
      </c>
      <c r="C556" s="1263" t="s">
        <v>260</v>
      </c>
      <c r="D556" s="1264" t="s">
        <v>907</v>
      </c>
    </row>
    <row r="557" spans="1:4" x14ac:dyDescent="0.35">
      <c r="A557" s="1701"/>
      <c r="B557" s="1260">
        <v>0.625</v>
      </c>
      <c r="C557" s="1263" t="s">
        <v>564</v>
      </c>
      <c r="D557" s="1264" t="s">
        <v>907</v>
      </c>
    </row>
    <row r="558" spans="1:4" x14ac:dyDescent="0.35">
      <c r="A558" s="1701"/>
      <c r="B558" s="1260">
        <v>0.75</v>
      </c>
      <c r="C558" s="1263" t="s">
        <v>261</v>
      </c>
      <c r="D558" s="1264" t="s">
        <v>907</v>
      </c>
    </row>
    <row r="559" spans="1:4" x14ac:dyDescent="0.35">
      <c r="A559" s="1702"/>
      <c r="B559" s="1260"/>
      <c r="C559" s="1263" t="s">
        <v>261</v>
      </c>
      <c r="D559" s="1264" t="s">
        <v>907</v>
      </c>
    </row>
    <row r="560" spans="1:4" x14ac:dyDescent="0.35">
      <c r="A560" s="1700">
        <f t="shared" ref="A560" si="3">A554+1</f>
        <v>14</v>
      </c>
      <c r="B560" s="1260">
        <v>0.25</v>
      </c>
      <c r="C560" s="1263" t="s">
        <v>261</v>
      </c>
      <c r="D560" s="1264" t="s">
        <v>259</v>
      </c>
    </row>
    <row r="561" spans="1:4" x14ac:dyDescent="0.35">
      <c r="A561" s="1701"/>
      <c r="B561" s="1260">
        <v>0.375</v>
      </c>
      <c r="C561" s="1263" t="s">
        <v>261</v>
      </c>
      <c r="D561" s="1264" t="s">
        <v>259</v>
      </c>
    </row>
    <row r="562" spans="1:4" x14ac:dyDescent="0.35">
      <c r="A562" s="1701"/>
      <c r="B562" s="1260">
        <v>0.5</v>
      </c>
      <c r="C562" s="1263" t="s">
        <v>261</v>
      </c>
      <c r="D562" s="1264" t="s">
        <v>259</v>
      </c>
    </row>
    <row r="563" spans="1:4" x14ac:dyDescent="0.35">
      <c r="A563" s="1701"/>
      <c r="B563" s="1260">
        <v>0.625</v>
      </c>
      <c r="C563" s="1263" t="s">
        <v>260</v>
      </c>
      <c r="D563" s="1264" t="s">
        <v>907</v>
      </c>
    </row>
    <row r="564" spans="1:4" x14ac:dyDescent="0.35">
      <c r="A564" s="1701"/>
      <c r="B564" s="1260">
        <v>0.75</v>
      </c>
      <c r="C564" s="1263" t="s">
        <v>564</v>
      </c>
      <c r="D564" s="1266" t="s">
        <v>259</v>
      </c>
    </row>
    <row r="565" spans="1:4" x14ac:dyDescent="0.35">
      <c r="A565" s="1700">
        <f>A560+1</f>
        <v>15</v>
      </c>
      <c r="B565" s="1260">
        <v>0.25</v>
      </c>
      <c r="C565" s="1263" t="s">
        <v>261</v>
      </c>
      <c r="D565" s="1264" t="s">
        <v>259</v>
      </c>
    </row>
    <row r="566" spans="1:4" x14ac:dyDescent="0.35">
      <c r="A566" s="1701"/>
      <c r="B566" s="1260">
        <v>0.375</v>
      </c>
      <c r="C566" s="1263" t="s">
        <v>261</v>
      </c>
      <c r="D566" s="1264" t="s">
        <v>259</v>
      </c>
    </row>
    <row r="567" spans="1:4" x14ac:dyDescent="0.35">
      <c r="A567" s="1701"/>
      <c r="B567" s="1260">
        <v>0.5</v>
      </c>
      <c r="C567" s="1263" t="s">
        <v>564</v>
      </c>
      <c r="D567" s="1264" t="s">
        <v>259</v>
      </c>
    </row>
    <row r="568" spans="1:4" x14ac:dyDescent="0.35">
      <c r="A568" s="1701"/>
      <c r="B568" s="1260">
        <v>0.625</v>
      </c>
      <c r="C568" s="1263" t="s">
        <v>564</v>
      </c>
      <c r="D568" s="1264" t="s">
        <v>259</v>
      </c>
    </row>
    <row r="569" spans="1:4" x14ac:dyDescent="0.35">
      <c r="A569" s="1701"/>
      <c r="B569" s="1260">
        <v>0.75</v>
      </c>
      <c r="C569" s="1263" t="s">
        <v>261</v>
      </c>
      <c r="D569" s="1264" t="s">
        <v>259</v>
      </c>
    </row>
    <row r="570" spans="1:4" x14ac:dyDescent="0.35">
      <c r="A570" s="1700">
        <f>A565+1</f>
        <v>16</v>
      </c>
      <c r="B570" s="1260">
        <v>0.25</v>
      </c>
      <c r="C570" s="1263" t="s">
        <v>261</v>
      </c>
      <c r="D570" s="1264" t="s">
        <v>259</v>
      </c>
    </row>
    <row r="571" spans="1:4" x14ac:dyDescent="0.35">
      <c r="A571" s="1701"/>
      <c r="B571" s="1260">
        <v>0.375</v>
      </c>
      <c r="C571" s="1263" t="s">
        <v>564</v>
      </c>
      <c r="D571" s="1264" t="s">
        <v>259</v>
      </c>
    </row>
    <row r="572" spans="1:4" x14ac:dyDescent="0.35">
      <c r="A572" s="1701"/>
      <c r="B572" s="1260">
        <v>0.5</v>
      </c>
      <c r="C572" s="1263" t="s">
        <v>564</v>
      </c>
      <c r="D572" s="1264" t="s">
        <v>907</v>
      </c>
    </row>
    <row r="573" spans="1:4" x14ac:dyDescent="0.35">
      <c r="A573" s="1701"/>
      <c r="B573" s="1260">
        <v>0.625</v>
      </c>
      <c r="C573" s="1263" t="s">
        <v>564</v>
      </c>
      <c r="D573" s="1264" t="s">
        <v>908</v>
      </c>
    </row>
    <row r="574" spans="1:4" x14ac:dyDescent="0.35">
      <c r="A574" s="1701"/>
      <c r="B574" s="1260">
        <v>0.75</v>
      </c>
      <c r="C574" s="1263" t="s">
        <v>261</v>
      </c>
      <c r="D574" s="1264" t="s">
        <v>259</v>
      </c>
    </row>
    <row r="575" spans="1:4" x14ac:dyDescent="0.35">
      <c r="A575" s="1702"/>
      <c r="B575" s="1260">
        <f t="shared" ref="B575" si="4">AVERAGE(B570:B574)</f>
        <v>0.5</v>
      </c>
      <c r="C575" s="1263" t="s">
        <v>261</v>
      </c>
      <c r="D575" s="1264" t="s">
        <v>259</v>
      </c>
    </row>
    <row r="576" spans="1:4" x14ac:dyDescent="0.35">
      <c r="A576" s="1700">
        <f t="shared" ref="A576" si="5">A570+1</f>
        <v>17</v>
      </c>
      <c r="B576" s="1260">
        <v>0.25</v>
      </c>
      <c r="C576" s="1263" t="s">
        <v>261</v>
      </c>
      <c r="D576" s="1264" t="s">
        <v>259</v>
      </c>
    </row>
    <row r="577" spans="1:4" x14ac:dyDescent="0.35">
      <c r="A577" s="1701"/>
      <c r="B577" s="1260">
        <v>0.375</v>
      </c>
      <c r="C577" s="1263" t="s">
        <v>261</v>
      </c>
      <c r="D577" s="1264" t="s">
        <v>259</v>
      </c>
    </row>
    <row r="578" spans="1:4" x14ac:dyDescent="0.35">
      <c r="A578" s="1701"/>
      <c r="B578" s="1260">
        <v>0.5</v>
      </c>
      <c r="C578" s="1263" t="s">
        <v>261</v>
      </c>
      <c r="D578" s="1264" t="s">
        <v>907</v>
      </c>
    </row>
    <row r="579" spans="1:4" x14ac:dyDescent="0.35">
      <c r="A579" s="1701"/>
      <c r="B579" s="1260">
        <v>0.625</v>
      </c>
      <c r="C579" s="1263" t="s">
        <v>261</v>
      </c>
      <c r="D579" s="1264" t="s">
        <v>909</v>
      </c>
    </row>
    <row r="580" spans="1:4" x14ac:dyDescent="0.35">
      <c r="A580" s="1701"/>
      <c r="B580" s="1260">
        <v>0.75</v>
      </c>
      <c r="C580" s="1263" t="s">
        <v>261</v>
      </c>
      <c r="D580" s="1264" t="s">
        <v>259</v>
      </c>
    </row>
    <row r="581" spans="1:4" x14ac:dyDescent="0.35">
      <c r="A581" s="1702"/>
      <c r="B581" s="1260"/>
      <c r="C581" s="1263" t="s">
        <v>261</v>
      </c>
      <c r="D581" s="1264" t="s">
        <v>259</v>
      </c>
    </row>
    <row r="582" spans="1:4" x14ac:dyDescent="0.35">
      <c r="A582" s="1700">
        <f t="shared" ref="A582" si="6">A576+1</f>
        <v>18</v>
      </c>
      <c r="B582" s="1260">
        <v>0.25</v>
      </c>
      <c r="C582" s="1263" t="s">
        <v>261</v>
      </c>
      <c r="D582" s="1264" t="s">
        <v>259</v>
      </c>
    </row>
    <row r="583" spans="1:4" x14ac:dyDescent="0.35">
      <c r="A583" s="1701"/>
      <c r="B583" s="1260">
        <v>0.375</v>
      </c>
      <c r="C583" s="1263" t="s">
        <v>261</v>
      </c>
      <c r="D583" s="1264" t="s">
        <v>259</v>
      </c>
    </row>
    <row r="584" spans="1:4" x14ac:dyDescent="0.35">
      <c r="A584" s="1701"/>
      <c r="B584" s="1260">
        <v>0.5</v>
      </c>
      <c r="C584" s="1263" t="s">
        <v>261</v>
      </c>
      <c r="D584" s="1264" t="s">
        <v>934</v>
      </c>
    </row>
    <row r="585" spans="1:4" x14ac:dyDescent="0.35">
      <c r="A585" s="1701"/>
      <c r="B585" s="1260">
        <v>0.625</v>
      </c>
      <c r="C585" s="1263" t="s">
        <v>564</v>
      </c>
      <c r="D585" s="1264" t="s">
        <v>907</v>
      </c>
    </row>
    <row r="586" spans="1:4" x14ac:dyDescent="0.35">
      <c r="A586" s="1701"/>
      <c r="B586" s="1260">
        <v>0.75</v>
      </c>
      <c r="C586" s="1263" t="s">
        <v>261</v>
      </c>
      <c r="D586" s="1264" t="s">
        <v>259</v>
      </c>
    </row>
    <row r="587" spans="1:4" x14ac:dyDescent="0.35">
      <c r="A587" s="1700">
        <f>A582+1</f>
        <v>19</v>
      </c>
      <c r="B587" s="1260">
        <v>0.25</v>
      </c>
      <c r="C587" s="1263" t="s">
        <v>564</v>
      </c>
      <c r="D587" s="1264" t="s">
        <v>259</v>
      </c>
    </row>
    <row r="588" spans="1:4" x14ac:dyDescent="0.35">
      <c r="A588" s="1701"/>
      <c r="B588" s="1260">
        <v>0.375</v>
      </c>
      <c r="C588" s="1263" t="s">
        <v>564</v>
      </c>
      <c r="D588" s="1264" t="s">
        <v>907</v>
      </c>
    </row>
    <row r="589" spans="1:4" x14ac:dyDescent="0.35">
      <c r="A589" s="1701"/>
      <c r="B589" s="1260">
        <v>0.5</v>
      </c>
      <c r="C589" s="1263" t="s">
        <v>258</v>
      </c>
      <c r="D589" s="1264" t="s">
        <v>907</v>
      </c>
    </row>
    <row r="590" spans="1:4" x14ac:dyDescent="0.35">
      <c r="A590" s="1701"/>
      <c r="B590" s="1260">
        <v>0.625</v>
      </c>
      <c r="C590" s="1263" t="s">
        <v>570</v>
      </c>
      <c r="D590" s="1264" t="s">
        <v>908</v>
      </c>
    </row>
    <row r="591" spans="1:4" x14ac:dyDescent="0.35">
      <c r="A591" s="1701"/>
      <c r="B591" s="1260">
        <v>0.75</v>
      </c>
      <c r="C591" s="1263" t="s">
        <v>261</v>
      </c>
      <c r="D591" s="1264" t="s">
        <v>259</v>
      </c>
    </row>
    <row r="592" spans="1:4" x14ac:dyDescent="0.35">
      <c r="A592" s="1700">
        <f>A587+1</f>
        <v>20</v>
      </c>
      <c r="B592" s="1260">
        <v>0.25</v>
      </c>
      <c r="C592" s="1263" t="s">
        <v>261</v>
      </c>
      <c r="D592" s="1264" t="s">
        <v>259</v>
      </c>
    </row>
    <row r="593" spans="1:4" x14ac:dyDescent="0.35">
      <c r="A593" s="1701"/>
      <c r="B593" s="1260">
        <v>0.375</v>
      </c>
      <c r="C593" s="1263" t="s">
        <v>261</v>
      </c>
      <c r="D593" s="1264" t="s">
        <v>259</v>
      </c>
    </row>
    <row r="594" spans="1:4" x14ac:dyDescent="0.35">
      <c r="A594" s="1701"/>
      <c r="B594" s="1260">
        <v>0.5</v>
      </c>
      <c r="C594" s="1263" t="s">
        <v>261</v>
      </c>
      <c r="D594" s="1264" t="s">
        <v>259</v>
      </c>
    </row>
    <row r="595" spans="1:4" x14ac:dyDescent="0.35">
      <c r="A595" s="1701"/>
      <c r="B595" s="1260">
        <v>0.625</v>
      </c>
      <c r="C595" s="1263" t="s">
        <v>564</v>
      </c>
      <c r="D595" s="1264" t="s">
        <v>907</v>
      </c>
    </row>
    <row r="596" spans="1:4" x14ac:dyDescent="0.35">
      <c r="A596" s="1701"/>
      <c r="B596" s="1260">
        <v>0.75</v>
      </c>
      <c r="C596" s="1263" t="s">
        <v>261</v>
      </c>
      <c r="D596" s="1264" t="s">
        <v>259</v>
      </c>
    </row>
    <row r="597" spans="1:4" x14ac:dyDescent="0.35">
      <c r="A597" s="1702"/>
      <c r="B597" s="1260"/>
      <c r="C597" s="1263" t="s">
        <v>261</v>
      </c>
      <c r="D597" s="1264" t="s">
        <v>259</v>
      </c>
    </row>
    <row r="598" spans="1:4" x14ac:dyDescent="0.35">
      <c r="A598" s="1700">
        <f t="shared" ref="A598" si="7">A592+1</f>
        <v>21</v>
      </c>
      <c r="B598" s="1260">
        <v>0.25</v>
      </c>
      <c r="C598" s="1263" t="s">
        <v>261</v>
      </c>
      <c r="D598" s="1264" t="s">
        <v>259</v>
      </c>
    </row>
    <row r="599" spans="1:4" x14ac:dyDescent="0.35">
      <c r="A599" s="1701"/>
      <c r="B599" s="1260">
        <v>0.375</v>
      </c>
      <c r="C599" s="1263" t="s">
        <v>261</v>
      </c>
      <c r="D599" s="1264" t="s">
        <v>259</v>
      </c>
    </row>
    <row r="600" spans="1:4" x14ac:dyDescent="0.35">
      <c r="A600" s="1701"/>
      <c r="B600" s="1260">
        <v>0.5</v>
      </c>
      <c r="C600" s="1263" t="s">
        <v>564</v>
      </c>
      <c r="D600" s="1264" t="s">
        <v>907</v>
      </c>
    </row>
    <row r="601" spans="1:4" x14ac:dyDescent="0.35">
      <c r="A601" s="1701"/>
      <c r="B601" s="1260">
        <v>0.625</v>
      </c>
      <c r="C601" s="1263" t="s">
        <v>260</v>
      </c>
      <c r="D601" s="1264" t="s">
        <v>907</v>
      </c>
    </row>
    <row r="602" spans="1:4" x14ac:dyDescent="0.35">
      <c r="A602" s="1701"/>
      <c r="B602" s="1260">
        <v>0.75</v>
      </c>
      <c r="C602" s="1263" t="s">
        <v>261</v>
      </c>
      <c r="D602" s="1264" t="s">
        <v>259</v>
      </c>
    </row>
    <row r="603" spans="1:4" x14ac:dyDescent="0.35">
      <c r="A603" s="1700">
        <f>A598+1</f>
        <v>22</v>
      </c>
      <c r="B603" s="1260">
        <v>0.25</v>
      </c>
      <c r="C603" s="1263" t="s">
        <v>261</v>
      </c>
      <c r="D603" s="1264" t="s">
        <v>259</v>
      </c>
    </row>
    <row r="604" spans="1:4" x14ac:dyDescent="0.35">
      <c r="A604" s="1701"/>
      <c r="B604" s="1260">
        <v>0.375</v>
      </c>
      <c r="C604" s="1263" t="s">
        <v>261</v>
      </c>
      <c r="D604" s="1264" t="s">
        <v>259</v>
      </c>
    </row>
    <row r="605" spans="1:4" x14ac:dyDescent="0.35">
      <c r="A605" s="1701"/>
      <c r="B605" s="1260">
        <v>0.5</v>
      </c>
      <c r="C605" s="1263" t="s">
        <v>260</v>
      </c>
      <c r="D605" s="1264" t="s">
        <v>259</v>
      </c>
    </row>
    <row r="606" spans="1:4" x14ac:dyDescent="0.35">
      <c r="A606" s="1701"/>
      <c r="B606" s="1260">
        <v>0.625</v>
      </c>
      <c r="C606" s="1263" t="s">
        <v>261</v>
      </c>
      <c r="D606" s="1264" t="s">
        <v>907</v>
      </c>
    </row>
    <row r="607" spans="1:4" x14ac:dyDescent="0.35">
      <c r="A607" s="1701"/>
      <c r="B607" s="1260">
        <v>0.75</v>
      </c>
      <c r="C607" s="1263" t="s">
        <v>261</v>
      </c>
      <c r="D607" s="1264" t="s">
        <v>259</v>
      </c>
    </row>
    <row r="608" spans="1:4" x14ac:dyDescent="0.35">
      <c r="A608" s="1700">
        <f>A603+1</f>
        <v>23</v>
      </c>
      <c r="B608" s="1260">
        <v>0.25</v>
      </c>
      <c r="C608" s="1263" t="s">
        <v>261</v>
      </c>
      <c r="D608" s="1264" t="s">
        <v>259</v>
      </c>
    </row>
    <row r="609" spans="1:4" x14ac:dyDescent="0.35">
      <c r="A609" s="1701"/>
      <c r="B609" s="1260">
        <v>0.375</v>
      </c>
      <c r="C609" s="1263" t="s">
        <v>261</v>
      </c>
      <c r="D609" s="1264" t="s">
        <v>259</v>
      </c>
    </row>
    <row r="610" spans="1:4" x14ac:dyDescent="0.35">
      <c r="A610" s="1701"/>
      <c r="B610" s="1260">
        <v>0.5</v>
      </c>
      <c r="C610" s="1263" t="s">
        <v>564</v>
      </c>
      <c r="D610" s="1264" t="s">
        <v>907</v>
      </c>
    </row>
    <row r="611" spans="1:4" x14ac:dyDescent="0.35">
      <c r="A611" s="1701"/>
      <c r="B611" s="1260">
        <v>0.625</v>
      </c>
      <c r="C611" s="1263" t="s">
        <v>261</v>
      </c>
      <c r="D611" s="1264" t="s">
        <v>907</v>
      </c>
    </row>
    <row r="612" spans="1:4" x14ac:dyDescent="0.35">
      <c r="A612" s="1701"/>
      <c r="B612" s="1260">
        <v>0.75</v>
      </c>
      <c r="C612" s="1263" t="s">
        <v>261</v>
      </c>
      <c r="D612" s="1264" t="s">
        <v>259</v>
      </c>
    </row>
    <row r="613" spans="1:4" x14ac:dyDescent="0.35">
      <c r="A613" s="1700">
        <f>A608+1</f>
        <v>24</v>
      </c>
      <c r="B613" s="1260">
        <v>0.25</v>
      </c>
      <c r="C613" s="1263" t="s">
        <v>261</v>
      </c>
      <c r="D613" s="1264" t="s">
        <v>259</v>
      </c>
    </row>
    <row r="614" spans="1:4" x14ac:dyDescent="0.35">
      <c r="A614" s="1701"/>
      <c r="B614" s="1260">
        <v>0.375</v>
      </c>
      <c r="C614" s="1263" t="s">
        <v>257</v>
      </c>
      <c r="D614" s="1264" t="s">
        <v>259</v>
      </c>
    </row>
    <row r="615" spans="1:4" x14ac:dyDescent="0.35">
      <c r="A615" s="1701"/>
      <c r="B615" s="1260">
        <v>0.5</v>
      </c>
      <c r="C615" s="1263" t="s">
        <v>564</v>
      </c>
      <c r="D615" s="1264" t="s">
        <v>907</v>
      </c>
    </row>
    <row r="616" spans="1:4" x14ac:dyDescent="0.35">
      <c r="A616" s="1701"/>
      <c r="B616" s="1260">
        <v>0.625</v>
      </c>
      <c r="C616" s="1263" t="s">
        <v>261</v>
      </c>
      <c r="D616" s="1264" t="s">
        <v>259</v>
      </c>
    </row>
    <row r="617" spans="1:4" x14ac:dyDescent="0.35">
      <c r="A617" s="1701"/>
      <c r="B617" s="1260">
        <v>0.75</v>
      </c>
      <c r="C617" s="1267" t="s">
        <v>261</v>
      </c>
      <c r="D617" s="1264" t="s">
        <v>259</v>
      </c>
    </row>
    <row r="618" spans="1:4" x14ac:dyDescent="0.35">
      <c r="A618" s="1702"/>
      <c r="B618" s="1260" t="s">
        <v>51</v>
      </c>
      <c r="C618" s="1267" t="s">
        <v>261</v>
      </c>
      <c r="D618" s="1264" t="s">
        <v>259</v>
      </c>
    </row>
    <row r="619" spans="1:4" x14ac:dyDescent="0.35">
      <c r="A619" s="1700">
        <f>A613+1</f>
        <v>25</v>
      </c>
      <c r="B619" s="1260">
        <v>0.25</v>
      </c>
      <c r="C619" s="1263" t="s">
        <v>261</v>
      </c>
      <c r="D619" s="1264" t="s">
        <v>259</v>
      </c>
    </row>
    <row r="620" spans="1:4" x14ac:dyDescent="0.35">
      <c r="A620" s="1701"/>
      <c r="B620" s="1260">
        <v>0.375</v>
      </c>
      <c r="C620" s="1263" t="s">
        <v>261</v>
      </c>
      <c r="D620" s="1264" t="s">
        <v>259</v>
      </c>
    </row>
    <row r="621" spans="1:4" x14ac:dyDescent="0.35">
      <c r="A621" s="1701"/>
      <c r="B621" s="1260">
        <v>0.5</v>
      </c>
      <c r="C621" s="1263" t="s">
        <v>564</v>
      </c>
      <c r="D621" s="1264" t="s">
        <v>907</v>
      </c>
    </row>
    <row r="622" spans="1:4" x14ac:dyDescent="0.35">
      <c r="A622" s="1701"/>
      <c r="B622" s="1260">
        <v>0.625</v>
      </c>
      <c r="C622" s="1263" t="s">
        <v>564</v>
      </c>
      <c r="D622" s="1264" t="s">
        <v>259</v>
      </c>
    </row>
    <row r="623" spans="1:4" x14ac:dyDescent="0.35">
      <c r="A623" s="1701"/>
      <c r="B623" s="1260">
        <v>0.75</v>
      </c>
      <c r="C623" s="1263" t="s">
        <v>564</v>
      </c>
      <c r="D623" s="1264" t="s">
        <v>259</v>
      </c>
    </row>
    <row r="624" spans="1:4" x14ac:dyDescent="0.35">
      <c r="A624" s="1700">
        <f>A619+1</f>
        <v>26</v>
      </c>
      <c r="B624" s="1260">
        <v>0.25</v>
      </c>
      <c r="C624" s="1263" t="s">
        <v>261</v>
      </c>
      <c r="D624" s="1264" t="s">
        <v>259</v>
      </c>
    </row>
    <row r="625" spans="1:4" x14ac:dyDescent="0.35">
      <c r="A625" s="1701"/>
      <c r="B625" s="1260">
        <v>0.375</v>
      </c>
      <c r="C625" s="1263" t="s">
        <v>261</v>
      </c>
      <c r="D625" s="1264" t="s">
        <v>259</v>
      </c>
    </row>
    <row r="626" spans="1:4" x14ac:dyDescent="0.35">
      <c r="A626" s="1701"/>
      <c r="B626" s="1260">
        <v>0.5</v>
      </c>
      <c r="C626" s="1263" t="s">
        <v>564</v>
      </c>
      <c r="D626" s="1264" t="s">
        <v>907</v>
      </c>
    </row>
    <row r="627" spans="1:4" x14ac:dyDescent="0.35">
      <c r="A627" s="1701"/>
      <c r="B627" s="1260">
        <v>0.625</v>
      </c>
      <c r="C627" s="1263" t="s">
        <v>258</v>
      </c>
      <c r="D627" s="1264" t="s">
        <v>908</v>
      </c>
    </row>
    <row r="628" spans="1:4" x14ac:dyDescent="0.35">
      <c r="A628" s="1701"/>
      <c r="B628" s="1260">
        <v>0.75</v>
      </c>
      <c r="C628" s="1263" t="s">
        <v>261</v>
      </c>
      <c r="D628" s="1264" t="s">
        <v>259</v>
      </c>
    </row>
    <row r="629" spans="1:4" x14ac:dyDescent="0.35">
      <c r="A629" s="1700">
        <f>A624+1</f>
        <v>27</v>
      </c>
      <c r="B629" s="1260">
        <v>0.25</v>
      </c>
      <c r="C629" s="1263" t="s">
        <v>261</v>
      </c>
      <c r="D629" s="1264" t="s">
        <v>259</v>
      </c>
    </row>
    <row r="630" spans="1:4" x14ac:dyDescent="0.35">
      <c r="A630" s="1701"/>
      <c r="B630" s="1260">
        <v>0.375</v>
      </c>
      <c r="C630" s="1263" t="s">
        <v>261</v>
      </c>
      <c r="D630" s="1264" t="s">
        <v>259</v>
      </c>
    </row>
    <row r="631" spans="1:4" x14ac:dyDescent="0.35">
      <c r="A631" s="1701"/>
      <c r="B631" s="1260">
        <v>0.5</v>
      </c>
      <c r="C631" s="1263" t="s">
        <v>564</v>
      </c>
      <c r="D631" s="1264" t="s">
        <v>259</v>
      </c>
    </row>
    <row r="632" spans="1:4" x14ac:dyDescent="0.35">
      <c r="A632" s="1701"/>
      <c r="B632" s="1260">
        <v>0.625</v>
      </c>
      <c r="C632" s="1263" t="s">
        <v>261</v>
      </c>
      <c r="D632" s="1264" t="s">
        <v>908</v>
      </c>
    </row>
    <row r="633" spans="1:4" x14ac:dyDescent="0.35">
      <c r="A633" s="1701"/>
      <c r="B633" s="1260">
        <v>0.75</v>
      </c>
      <c r="C633" s="1263" t="s">
        <v>257</v>
      </c>
      <c r="D633" s="1264" t="s">
        <v>259</v>
      </c>
    </row>
    <row r="634" spans="1:4" x14ac:dyDescent="0.35">
      <c r="A634" s="1700">
        <f>A629+1</f>
        <v>28</v>
      </c>
      <c r="B634" s="1260">
        <v>0.25</v>
      </c>
      <c r="C634" s="1263" t="s">
        <v>261</v>
      </c>
      <c r="D634" s="1264" t="s">
        <v>259</v>
      </c>
    </row>
    <row r="635" spans="1:4" x14ac:dyDescent="0.35">
      <c r="A635" s="1701"/>
      <c r="B635" s="1260">
        <v>0.375</v>
      </c>
      <c r="C635" s="1268" t="s">
        <v>261</v>
      </c>
      <c r="D635" s="1264" t="s">
        <v>907</v>
      </c>
    </row>
    <row r="636" spans="1:4" x14ac:dyDescent="0.35">
      <c r="A636" s="1701"/>
      <c r="B636" s="1260">
        <v>0.5</v>
      </c>
      <c r="C636" s="1268" t="s">
        <v>564</v>
      </c>
      <c r="D636" s="1268" t="s">
        <v>259</v>
      </c>
    </row>
    <row r="637" spans="1:4" x14ac:dyDescent="0.35">
      <c r="A637" s="1701"/>
      <c r="B637" s="1260">
        <v>0.625</v>
      </c>
      <c r="C637" s="1268" t="s">
        <v>260</v>
      </c>
      <c r="D637" s="1268" t="s">
        <v>908</v>
      </c>
    </row>
    <row r="638" spans="1:4" x14ac:dyDescent="0.35">
      <c r="A638" s="1701"/>
      <c r="B638" s="1260">
        <v>0.75</v>
      </c>
      <c r="C638" s="1268" t="s">
        <v>260</v>
      </c>
      <c r="D638" s="1268" t="s">
        <v>259</v>
      </c>
    </row>
    <row r="639" spans="1:4" x14ac:dyDescent="0.35">
      <c r="A639" s="1700">
        <f t="shared" ref="A639" si="8">A634+1</f>
        <v>29</v>
      </c>
      <c r="B639" s="1260">
        <v>0.25</v>
      </c>
      <c r="C639" s="1268" t="s">
        <v>261</v>
      </c>
      <c r="D639" s="1268" t="s">
        <v>259</v>
      </c>
    </row>
    <row r="640" spans="1:4" x14ac:dyDescent="0.35">
      <c r="A640" s="1701"/>
      <c r="B640" s="1260">
        <v>0.375</v>
      </c>
      <c r="C640" s="1268" t="s">
        <v>564</v>
      </c>
      <c r="D640" s="1268" t="s">
        <v>259</v>
      </c>
    </row>
    <row r="641" spans="1:4" x14ac:dyDescent="0.35">
      <c r="A641" s="1701"/>
      <c r="B641" s="1260">
        <v>0.5</v>
      </c>
      <c r="C641" s="1268" t="s">
        <v>260</v>
      </c>
      <c r="D641" s="1268" t="s">
        <v>908</v>
      </c>
    </row>
    <row r="642" spans="1:4" x14ac:dyDescent="0.35">
      <c r="A642" s="1701"/>
      <c r="B642" s="1260">
        <v>0.625</v>
      </c>
      <c r="C642" s="1241" t="s">
        <v>564</v>
      </c>
      <c r="D642" s="1241" t="s">
        <v>907</v>
      </c>
    </row>
    <row r="643" spans="1:4" x14ac:dyDescent="0.35">
      <c r="A643" s="1701"/>
      <c r="B643" s="1260">
        <v>0.75</v>
      </c>
      <c r="C643" s="1241" t="s">
        <v>261</v>
      </c>
      <c r="D643" s="1241" t="s">
        <v>259</v>
      </c>
    </row>
    <row r="644" spans="1:4" x14ac:dyDescent="0.35">
      <c r="A644" s="1700">
        <v>30</v>
      </c>
      <c r="B644" s="1260">
        <v>0.25</v>
      </c>
      <c r="C644" s="1241" t="s">
        <v>261</v>
      </c>
      <c r="D644" s="1241" t="s">
        <v>259</v>
      </c>
    </row>
    <row r="645" spans="1:4" x14ac:dyDescent="0.35">
      <c r="A645" s="1701"/>
      <c r="B645" s="1260">
        <v>0.375</v>
      </c>
      <c r="C645" s="1241" t="s">
        <v>260</v>
      </c>
      <c r="D645" s="1241" t="s">
        <v>907</v>
      </c>
    </row>
    <row r="646" spans="1:4" x14ac:dyDescent="0.35">
      <c r="A646" s="1701"/>
      <c r="B646" s="1260">
        <v>0.5</v>
      </c>
      <c r="C646" s="1241" t="s">
        <v>262</v>
      </c>
      <c r="D646" s="1241" t="s">
        <v>259</v>
      </c>
    </row>
    <row r="647" spans="1:4" x14ac:dyDescent="0.35">
      <c r="A647" s="1701"/>
      <c r="B647" s="1260">
        <v>0.625</v>
      </c>
      <c r="C647" s="1241" t="s">
        <v>258</v>
      </c>
      <c r="D647" s="1241" t="s">
        <v>908</v>
      </c>
    </row>
    <row r="648" spans="1:4" x14ac:dyDescent="0.35">
      <c r="A648" s="1701"/>
      <c r="B648" s="1269">
        <v>0.75</v>
      </c>
      <c r="C648" s="1270" t="s">
        <v>261</v>
      </c>
      <c r="D648" s="1270" t="s">
        <v>907</v>
      </c>
    </row>
    <row r="649" spans="1:4" x14ac:dyDescent="0.35">
      <c r="A649" s="1700">
        <v>31</v>
      </c>
      <c r="B649" s="1260">
        <v>0.25</v>
      </c>
      <c r="C649" s="1241" t="s">
        <v>564</v>
      </c>
      <c r="D649" s="1241" t="s">
        <v>907</v>
      </c>
    </row>
    <row r="650" spans="1:4" x14ac:dyDescent="0.35">
      <c r="A650" s="1701"/>
      <c r="B650" s="1260">
        <v>0.375</v>
      </c>
      <c r="C650" s="1241" t="s">
        <v>557</v>
      </c>
      <c r="D650" s="1241" t="s">
        <v>259</v>
      </c>
    </row>
    <row r="651" spans="1:4" x14ac:dyDescent="0.35">
      <c r="A651" s="1701"/>
      <c r="B651" s="1260">
        <v>0.5</v>
      </c>
      <c r="C651" s="1241" t="s">
        <v>261</v>
      </c>
      <c r="D651" s="1241" t="s">
        <v>259</v>
      </c>
    </row>
    <row r="652" spans="1:4" x14ac:dyDescent="0.35">
      <c r="A652" s="1701"/>
      <c r="B652" s="1260">
        <v>0.625</v>
      </c>
      <c r="C652" s="1241" t="s">
        <v>261</v>
      </c>
      <c r="D652" s="1241" t="s">
        <v>259</v>
      </c>
    </row>
    <row r="653" spans="1:4" x14ac:dyDescent="0.35">
      <c r="A653" s="1701"/>
      <c r="B653" s="1260"/>
      <c r="C653" s="1241"/>
      <c r="D653" s="1241"/>
    </row>
    <row r="654" spans="1:4" x14ac:dyDescent="0.35">
      <c r="A654" s="1701"/>
      <c r="B654" s="1260"/>
      <c r="C654" s="1241"/>
      <c r="D654" s="1241"/>
    </row>
    <row r="655" spans="1:4" x14ac:dyDescent="0.35">
      <c r="A655" s="1701"/>
      <c r="B655" s="1260">
        <v>0.75</v>
      </c>
      <c r="C655" s="1241" t="s">
        <v>261</v>
      </c>
      <c r="D655" s="1241" t="s">
        <v>259</v>
      </c>
    </row>
    <row r="656" spans="1:4" x14ac:dyDescent="0.35">
      <c r="A656" s="1702"/>
      <c r="B656" s="1260"/>
      <c r="C656" s="1241" t="s">
        <v>261</v>
      </c>
      <c r="D656" s="1241" t="s">
        <v>259</v>
      </c>
    </row>
    <row r="658" spans="1:6" ht="15.5" x14ac:dyDescent="0.35">
      <c r="A658" s="1692" t="s">
        <v>913</v>
      </c>
      <c r="B658" s="1692"/>
      <c r="C658" s="1692"/>
      <c r="D658" s="1692"/>
      <c r="E658" s="1692"/>
      <c r="F658" s="1692"/>
    </row>
    <row r="659" spans="1:6" ht="15.5" x14ac:dyDescent="0.35">
      <c r="A659" s="1244" t="s">
        <v>914</v>
      </c>
      <c r="B659" s="1244"/>
      <c r="C659" s="1244"/>
      <c r="D659" s="1244"/>
      <c r="E659" s="1245"/>
      <c r="F659" s="1245"/>
    </row>
    <row r="660" spans="1:6" x14ac:dyDescent="0.35">
      <c r="A660" s="1256"/>
      <c r="B660" s="1271"/>
      <c r="C660" s="1271" t="s">
        <v>1</v>
      </c>
      <c r="D660" s="1703" t="s">
        <v>935</v>
      </c>
      <c r="E660" s="1703"/>
      <c r="F660" s="1272"/>
    </row>
    <row r="661" spans="1:6" x14ac:dyDescent="0.35">
      <c r="A661" s="1232"/>
      <c r="B661" s="1232"/>
      <c r="C661" s="1232"/>
      <c r="D661" s="1273"/>
      <c r="E661" s="1232"/>
      <c r="F661" s="1232"/>
    </row>
    <row r="662" spans="1:6" x14ac:dyDescent="0.35">
      <c r="A662" s="1704" t="s">
        <v>505</v>
      </c>
      <c r="B662" s="1704" t="s">
        <v>930</v>
      </c>
      <c r="C662" s="1706" t="s">
        <v>548</v>
      </c>
      <c r="D662" s="1707"/>
      <c r="E662" s="1706" t="s">
        <v>904</v>
      </c>
      <c r="F662" s="1707"/>
    </row>
    <row r="663" spans="1:6" x14ac:dyDescent="0.35">
      <c r="A663" s="1705"/>
      <c r="B663" s="1705"/>
      <c r="C663" s="295"/>
      <c r="D663" s="1274"/>
      <c r="E663" s="1275"/>
      <c r="F663" s="1276"/>
    </row>
    <row r="664" spans="1:6" x14ac:dyDescent="0.35">
      <c r="A664" s="1277">
        <v>1</v>
      </c>
      <c r="B664" s="1260">
        <v>0.25</v>
      </c>
      <c r="C664" s="1275" t="s">
        <v>261</v>
      </c>
      <c r="D664" s="1276"/>
      <c r="E664" s="1278" t="s">
        <v>907</v>
      </c>
      <c r="F664" s="1279"/>
    </row>
    <row r="665" spans="1:6" x14ac:dyDescent="0.35">
      <c r="A665" s="1280"/>
      <c r="B665" s="1260">
        <v>0.375</v>
      </c>
      <c r="C665" s="1275" t="s">
        <v>261</v>
      </c>
      <c r="D665" s="1276"/>
      <c r="E665" s="1278" t="s">
        <v>907</v>
      </c>
      <c r="F665" s="1279"/>
    </row>
    <row r="666" spans="1:6" x14ac:dyDescent="0.35">
      <c r="A666" s="1280"/>
      <c r="B666" s="1260">
        <v>0.5</v>
      </c>
      <c r="C666" s="1275" t="s">
        <v>261</v>
      </c>
      <c r="D666" s="1276"/>
      <c r="E666" s="1278" t="s">
        <v>259</v>
      </c>
      <c r="F666" s="1279"/>
    </row>
    <row r="667" spans="1:6" x14ac:dyDescent="0.35">
      <c r="A667" s="1280"/>
      <c r="B667" s="1260">
        <v>0.625</v>
      </c>
      <c r="C667" s="1275" t="s">
        <v>261</v>
      </c>
      <c r="D667" s="1276"/>
      <c r="E667" s="1278" t="s">
        <v>259</v>
      </c>
      <c r="F667" s="1279"/>
    </row>
    <row r="668" spans="1:6" x14ac:dyDescent="0.35">
      <c r="A668" s="1281"/>
      <c r="B668" s="1260">
        <v>0.75</v>
      </c>
      <c r="C668" s="1275" t="s">
        <v>261</v>
      </c>
      <c r="D668" s="1276"/>
      <c r="E668" s="1278" t="s">
        <v>259</v>
      </c>
      <c r="F668" s="1279"/>
    </row>
    <row r="669" spans="1:6" x14ac:dyDescent="0.35">
      <c r="A669" s="1708">
        <f>2+A701</f>
        <v>2</v>
      </c>
      <c r="B669" s="1260">
        <v>0.25</v>
      </c>
      <c r="C669" s="1275" t="s">
        <v>261</v>
      </c>
      <c r="D669" s="1276"/>
      <c r="E669" s="1278" t="s">
        <v>259</v>
      </c>
      <c r="F669" s="1279"/>
    </row>
    <row r="670" spans="1:6" x14ac:dyDescent="0.35">
      <c r="A670" s="1709"/>
      <c r="B670" s="1260">
        <v>0.375</v>
      </c>
      <c r="C670" s="1275" t="s">
        <v>261</v>
      </c>
      <c r="D670" s="1279"/>
      <c r="E670" s="1278" t="s">
        <v>259</v>
      </c>
      <c r="F670" s="1279"/>
    </row>
    <row r="671" spans="1:6" x14ac:dyDescent="0.35">
      <c r="A671" s="1709"/>
      <c r="B671" s="1260">
        <v>0.5</v>
      </c>
      <c r="C671" s="1275" t="s">
        <v>257</v>
      </c>
      <c r="D671" s="1279"/>
      <c r="E671" s="1278" t="s">
        <v>907</v>
      </c>
      <c r="F671" s="1279"/>
    </row>
    <row r="672" spans="1:6" x14ac:dyDescent="0.35">
      <c r="A672" s="1709"/>
      <c r="B672" s="1260">
        <v>0.625</v>
      </c>
      <c r="C672" s="1275" t="s">
        <v>261</v>
      </c>
      <c r="D672" s="1279"/>
      <c r="E672" s="1278" t="s">
        <v>259</v>
      </c>
      <c r="F672" s="1279"/>
    </row>
    <row r="673" spans="1:6" x14ac:dyDescent="0.35">
      <c r="A673" s="1710"/>
      <c r="B673" s="1260">
        <v>0.75</v>
      </c>
      <c r="C673" s="1275" t="s">
        <v>557</v>
      </c>
      <c r="D673" s="1279"/>
      <c r="E673" s="1278" t="s">
        <v>907</v>
      </c>
      <c r="F673" s="1274"/>
    </row>
    <row r="674" spans="1:6" x14ac:dyDescent="0.35">
      <c r="A674" s="1708">
        <f>A669+1</f>
        <v>3</v>
      </c>
      <c r="B674" s="1260">
        <v>0.25</v>
      </c>
      <c r="C674" s="1275" t="s">
        <v>936</v>
      </c>
      <c r="D674" s="1279"/>
      <c r="E674" s="1278" t="s">
        <v>259</v>
      </c>
      <c r="F674" s="565"/>
    </row>
    <row r="675" spans="1:6" x14ac:dyDescent="0.35">
      <c r="A675" s="1709"/>
      <c r="B675" s="1260">
        <v>0.375</v>
      </c>
      <c r="C675" s="1275" t="s">
        <v>261</v>
      </c>
      <c r="D675" s="1279"/>
      <c r="E675" s="1278" t="s">
        <v>907</v>
      </c>
      <c r="F675" s="566"/>
    </row>
    <row r="676" spans="1:6" x14ac:dyDescent="0.35">
      <c r="A676" s="1709"/>
      <c r="B676" s="1260">
        <v>0.5</v>
      </c>
      <c r="C676" s="1275" t="s">
        <v>261</v>
      </c>
      <c r="D676" s="1279"/>
      <c r="E676" s="1278" t="s">
        <v>729</v>
      </c>
      <c r="F676" s="1274"/>
    </row>
    <row r="677" spans="1:6" x14ac:dyDescent="0.35">
      <c r="A677" s="1709"/>
      <c r="B677" s="1260">
        <v>0.625</v>
      </c>
      <c r="C677" s="1275" t="s">
        <v>261</v>
      </c>
      <c r="D677" s="1279"/>
      <c r="E677" s="1278" t="s">
        <v>907</v>
      </c>
      <c r="F677" s="1274"/>
    </row>
    <row r="678" spans="1:6" x14ac:dyDescent="0.35">
      <c r="A678" s="1710"/>
      <c r="B678" s="1260">
        <v>0.75</v>
      </c>
      <c r="C678" s="1275" t="s">
        <v>261</v>
      </c>
      <c r="D678" s="1282"/>
      <c r="E678" s="1278" t="s">
        <v>259</v>
      </c>
      <c r="F678" s="1274"/>
    </row>
    <row r="679" spans="1:6" x14ac:dyDescent="0.35">
      <c r="A679" s="1708">
        <f>A674+1</f>
        <v>4</v>
      </c>
      <c r="B679" s="1260">
        <v>0.25</v>
      </c>
      <c r="C679" s="1275" t="s">
        <v>261</v>
      </c>
      <c r="D679" s="1279"/>
      <c r="E679" s="1278" t="s">
        <v>259</v>
      </c>
      <c r="F679" s="1274"/>
    </row>
    <row r="680" spans="1:6" x14ac:dyDescent="0.35">
      <c r="A680" s="1709"/>
      <c r="B680" s="1260">
        <v>0.375</v>
      </c>
      <c r="C680" s="1275" t="s">
        <v>261</v>
      </c>
      <c r="D680" s="1282"/>
      <c r="E680" s="1278" t="s">
        <v>259</v>
      </c>
      <c r="F680" s="1274"/>
    </row>
    <row r="681" spans="1:6" x14ac:dyDescent="0.35">
      <c r="A681" s="1709"/>
      <c r="B681" s="1260">
        <v>0.5</v>
      </c>
      <c r="C681" s="1275" t="s">
        <v>261</v>
      </c>
      <c r="D681" s="1279"/>
      <c r="E681" s="1278" t="s">
        <v>907</v>
      </c>
      <c r="F681" s="1274"/>
    </row>
    <row r="682" spans="1:6" x14ac:dyDescent="0.35">
      <c r="A682" s="1709"/>
      <c r="B682" s="1260">
        <v>0.625</v>
      </c>
      <c r="C682" s="1275" t="s">
        <v>261</v>
      </c>
      <c r="D682" s="1282"/>
      <c r="E682" s="1278" t="s">
        <v>729</v>
      </c>
      <c r="F682" s="1274"/>
    </row>
    <row r="683" spans="1:6" x14ac:dyDescent="0.35">
      <c r="A683" s="1710"/>
      <c r="B683" s="1260">
        <v>0.75</v>
      </c>
      <c r="C683" s="1275" t="s">
        <v>261</v>
      </c>
      <c r="D683" s="1282"/>
      <c r="E683" s="1278" t="s">
        <v>259</v>
      </c>
      <c r="F683" s="1274"/>
    </row>
    <row r="684" spans="1:6" x14ac:dyDescent="0.35">
      <c r="A684" s="1708">
        <f>A679+1</f>
        <v>5</v>
      </c>
      <c r="B684" s="1260">
        <v>0.25</v>
      </c>
      <c r="C684" s="1275" t="s">
        <v>261</v>
      </c>
      <c r="D684" s="1282"/>
      <c r="E684" s="1278" t="s">
        <v>259</v>
      </c>
      <c r="F684" s="1274"/>
    </row>
    <row r="685" spans="1:6" x14ac:dyDescent="0.35">
      <c r="A685" s="1709"/>
      <c r="B685" s="1260">
        <v>0.375</v>
      </c>
      <c r="C685" s="1275" t="s">
        <v>261</v>
      </c>
      <c r="D685" s="1279"/>
      <c r="E685" s="1278" t="s">
        <v>259</v>
      </c>
      <c r="F685" s="1274"/>
    </row>
    <row r="686" spans="1:6" x14ac:dyDescent="0.35">
      <c r="A686" s="1709"/>
      <c r="B686" s="1260">
        <v>0.5</v>
      </c>
      <c r="C686" s="1275" t="s">
        <v>564</v>
      </c>
      <c r="D686" s="1279"/>
      <c r="E686" s="1278" t="s">
        <v>907</v>
      </c>
      <c r="F686" s="1274"/>
    </row>
    <row r="687" spans="1:6" x14ac:dyDescent="0.35">
      <c r="A687" s="1709"/>
      <c r="B687" s="1260">
        <v>0.625</v>
      </c>
      <c r="C687" s="1275" t="s">
        <v>261</v>
      </c>
      <c r="D687" s="1282"/>
      <c r="E687" s="1278" t="s">
        <v>259</v>
      </c>
      <c r="F687" s="1274"/>
    </row>
    <row r="688" spans="1:6" x14ac:dyDescent="0.35">
      <c r="A688" s="1710"/>
      <c r="B688" s="1260">
        <v>0.75</v>
      </c>
      <c r="C688" s="1275" t="s">
        <v>261</v>
      </c>
      <c r="D688" s="1279"/>
      <c r="E688" s="1278" t="s">
        <v>907</v>
      </c>
      <c r="F688" s="1274"/>
    </row>
    <row r="689" spans="1:6" x14ac:dyDescent="0.35">
      <c r="A689" s="1708">
        <f>A684+1</f>
        <v>6</v>
      </c>
      <c r="B689" s="1260">
        <v>0.25</v>
      </c>
      <c r="C689" s="1275" t="s">
        <v>261</v>
      </c>
      <c r="D689" s="1279"/>
      <c r="E689" s="1278" t="s">
        <v>907</v>
      </c>
      <c r="F689" s="1274"/>
    </row>
    <row r="690" spans="1:6" x14ac:dyDescent="0.35">
      <c r="A690" s="1709"/>
      <c r="B690" s="1260">
        <v>0.375</v>
      </c>
      <c r="C690" s="1275" t="s">
        <v>260</v>
      </c>
      <c r="D690" s="1282"/>
      <c r="E690" s="1278" t="s">
        <v>729</v>
      </c>
      <c r="F690" s="1274"/>
    </row>
    <row r="691" spans="1:6" x14ac:dyDescent="0.35">
      <c r="A691" s="1709"/>
      <c r="B691" s="1260">
        <v>0.5</v>
      </c>
      <c r="C691" s="1275" t="s">
        <v>261</v>
      </c>
      <c r="D691" s="1282"/>
      <c r="E691" s="1278" t="s">
        <v>259</v>
      </c>
      <c r="F691" s="1274"/>
    </row>
    <row r="692" spans="1:6" x14ac:dyDescent="0.35">
      <c r="A692" s="1709"/>
      <c r="B692" s="1260">
        <v>0.625</v>
      </c>
      <c r="C692" s="1275" t="s">
        <v>564</v>
      </c>
      <c r="D692" s="1279"/>
      <c r="E692" s="1278" t="s">
        <v>259</v>
      </c>
      <c r="F692" s="1274"/>
    </row>
    <row r="693" spans="1:6" x14ac:dyDescent="0.35">
      <c r="A693" s="1710"/>
      <c r="B693" s="1260">
        <v>0.75</v>
      </c>
      <c r="C693" s="1283" t="s">
        <v>261</v>
      </c>
      <c r="D693" s="1279"/>
      <c r="E693" s="1278" t="s">
        <v>259</v>
      </c>
      <c r="F693" s="1274"/>
    </row>
    <row r="694" spans="1:6" x14ac:dyDescent="0.35">
      <c r="A694" s="1708">
        <f>A689+1</f>
        <v>7</v>
      </c>
      <c r="B694" s="1260">
        <v>0.25</v>
      </c>
      <c r="C694" s="1275" t="s">
        <v>261</v>
      </c>
      <c r="D694" s="1279"/>
      <c r="E694" s="1278" t="s">
        <v>259</v>
      </c>
      <c r="F694" s="1274"/>
    </row>
    <row r="695" spans="1:6" x14ac:dyDescent="0.35">
      <c r="A695" s="1709"/>
      <c r="B695" s="1260">
        <v>0.375</v>
      </c>
      <c r="C695" s="1275" t="s">
        <v>564</v>
      </c>
      <c r="D695" s="1282"/>
      <c r="E695" s="1278" t="s">
        <v>259</v>
      </c>
      <c r="F695" s="1274"/>
    </row>
    <row r="696" spans="1:6" x14ac:dyDescent="0.35">
      <c r="A696" s="1709"/>
      <c r="B696" s="1260">
        <v>0.5</v>
      </c>
      <c r="C696" s="1275" t="s">
        <v>564</v>
      </c>
      <c r="D696" s="1282"/>
      <c r="E696" s="1278" t="s">
        <v>907</v>
      </c>
      <c r="F696" s="1274"/>
    </row>
    <row r="697" spans="1:6" x14ac:dyDescent="0.35">
      <c r="A697" s="1709"/>
      <c r="B697" s="1260">
        <v>0.625</v>
      </c>
      <c r="C697" s="1275" t="s">
        <v>261</v>
      </c>
      <c r="D697" s="1282"/>
      <c r="E697" s="1278" t="s">
        <v>907</v>
      </c>
      <c r="F697" s="1274"/>
    </row>
    <row r="698" spans="1:6" x14ac:dyDescent="0.35">
      <c r="A698" s="1710"/>
      <c r="B698" s="1260">
        <v>0.75</v>
      </c>
      <c r="C698" s="1275" t="s">
        <v>261</v>
      </c>
      <c r="D698" s="1282"/>
      <c r="E698" s="1278" t="s">
        <v>259</v>
      </c>
      <c r="F698" s="1274"/>
    </row>
    <row r="699" spans="1:6" x14ac:dyDescent="0.35">
      <c r="A699" s="1708">
        <f>A694+1</f>
        <v>8</v>
      </c>
      <c r="B699" s="1260">
        <v>0.25</v>
      </c>
      <c r="C699" s="1275" t="s">
        <v>261</v>
      </c>
      <c r="D699" s="1282"/>
      <c r="E699" s="1278" t="s">
        <v>259</v>
      </c>
      <c r="F699" s="1274"/>
    </row>
    <row r="700" spans="1:6" x14ac:dyDescent="0.35">
      <c r="A700" s="1709"/>
      <c r="B700" s="1260">
        <v>30.8</v>
      </c>
      <c r="C700" s="1275" t="s">
        <v>261</v>
      </c>
      <c r="D700" s="1279"/>
      <c r="E700" s="1278" t="s">
        <v>259</v>
      </c>
      <c r="F700" s="1274"/>
    </row>
    <row r="701" spans="1:6" x14ac:dyDescent="0.35">
      <c r="A701" s="1709"/>
      <c r="B701" s="1260">
        <v>0.5</v>
      </c>
      <c r="C701" s="1275" t="s">
        <v>261</v>
      </c>
      <c r="D701" s="1279"/>
      <c r="E701" s="1278" t="s">
        <v>259</v>
      </c>
      <c r="F701" s="1274"/>
    </row>
    <row r="702" spans="1:6" x14ac:dyDescent="0.35">
      <c r="A702" s="1709"/>
      <c r="B702" s="1260">
        <v>0.625</v>
      </c>
      <c r="C702" s="1275" t="s">
        <v>261</v>
      </c>
      <c r="D702" s="1279"/>
      <c r="E702" s="1278" t="s">
        <v>907</v>
      </c>
      <c r="F702" s="1274"/>
    </row>
    <row r="703" spans="1:6" x14ac:dyDescent="0.35">
      <c r="A703" s="1710"/>
      <c r="B703" s="1260">
        <v>0.75</v>
      </c>
      <c r="C703" s="1275" t="s">
        <v>261</v>
      </c>
      <c r="D703" s="1282"/>
      <c r="E703" s="1278" t="s">
        <v>259</v>
      </c>
      <c r="F703" s="1274"/>
    </row>
    <row r="704" spans="1:6" x14ac:dyDescent="0.35">
      <c r="A704" s="1708">
        <f>A699+1</f>
        <v>9</v>
      </c>
      <c r="B704" s="1260">
        <v>0.25</v>
      </c>
      <c r="C704" s="1275" t="s">
        <v>261</v>
      </c>
      <c r="D704" s="1282"/>
      <c r="E704" s="1278" t="s">
        <v>259</v>
      </c>
      <c r="F704" s="1274"/>
    </row>
    <row r="705" spans="1:6" x14ac:dyDescent="0.35">
      <c r="A705" s="1709"/>
      <c r="B705" s="1260">
        <v>0.375</v>
      </c>
      <c r="C705" s="1275" t="s">
        <v>261</v>
      </c>
      <c r="D705" s="1282"/>
      <c r="E705" s="1278" t="s">
        <v>907</v>
      </c>
      <c r="F705" s="1274"/>
    </row>
    <row r="706" spans="1:6" x14ac:dyDescent="0.35">
      <c r="A706" s="1709"/>
      <c r="B706" s="1260">
        <v>0.5</v>
      </c>
      <c r="C706" s="1275" t="s">
        <v>260</v>
      </c>
      <c r="D706" s="1282"/>
      <c r="E706" s="1278" t="s">
        <v>907</v>
      </c>
      <c r="F706" s="1274"/>
    </row>
    <row r="707" spans="1:6" x14ac:dyDescent="0.35">
      <c r="A707" s="1709"/>
      <c r="B707" s="1260">
        <v>0.625</v>
      </c>
      <c r="C707" s="1275" t="s">
        <v>557</v>
      </c>
      <c r="D707" s="1279"/>
      <c r="E707" s="1278" t="s">
        <v>729</v>
      </c>
      <c r="F707" s="1274"/>
    </row>
    <row r="708" spans="1:6" x14ac:dyDescent="0.35">
      <c r="A708" s="1710"/>
      <c r="B708" s="1260">
        <v>0.75</v>
      </c>
      <c r="C708" s="1275" t="s">
        <v>261</v>
      </c>
      <c r="D708" s="1282"/>
      <c r="E708" s="1278" t="s">
        <v>259</v>
      </c>
      <c r="F708" s="1274"/>
    </row>
    <row r="709" spans="1:6" x14ac:dyDescent="0.35">
      <c r="A709" s="1708">
        <f>A704+1</f>
        <v>10</v>
      </c>
      <c r="B709" s="1260">
        <v>0.25</v>
      </c>
      <c r="C709" s="1275" t="s">
        <v>261</v>
      </c>
      <c r="D709" s="1279"/>
      <c r="E709" s="1278" t="s">
        <v>259</v>
      </c>
      <c r="F709" s="1274"/>
    </row>
    <row r="710" spans="1:6" x14ac:dyDescent="0.35">
      <c r="A710" s="1709"/>
      <c r="B710" s="1260">
        <v>0.375</v>
      </c>
      <c r="C710" s="1275" t="s">
        <v>261</v>
      </c>
      <c r="D710" s="1279"/>
      <c r="E710" s="1278" t="s">
        <v>907</v>
      </c>
      <c r="F710" s="1274"/>
    </row>
    <row r="711" spans="1:6" x14ac:dyDescent="0.35">
      <c r="A711" s="1709"/>
      <c r="B711" s="1260">
        <v>0.5</v>
      </c>
      <c r="C711" s="1275" t="s">
        <v>261</v>
      </c>
      <c r="D711" s="1279"/>
      <c r="E711" s="1278" t="s">
        <v>907</v>
      </c>
      <c r="F711" s="1274"/>
    </row>
    <row r="712" spans="1:6" x14ac:dyDescent="0.35">
      <c r="A712" s="1709"/>
      <c r="B712" s="1260">
        <v>0.625</v>
      </c>
      <c r="C712" s="1275" t="s">
        <v>261</v>
      </c>
      <c r="D712" s="1279"/>
      <c r="E712" s="1278" t="s">
        <v>259</v>
      </c>
      <c r="F712" s="1274"/>
    </row>
    <row r="713" spans="1:6" x14ac:dyDescent="0.35">
      <c r="A713" s="1710"/>
      <c r="B713" s="1260">
        <v>0.75</v>
      </c>
      <c r="C713" s="1275" t="s">
        <v>261</v>
      </c>
      <c r="D713" s="1279"/>
      <c r="E713" s="1278" t="s">
        <v>259</v>
      </c>
      <c r="F713" s="1274"/>
    </row>
    <row r="714" spans="1:6" x14ac:dyDescent="0.35">
      <c r="A714" s="1708">
        <f>A709+1</f>
        <v>11</v>
      </c>
      <c r="B714" s="1260">
        <v>0.25</v>
      </c>
      <c r="C714" s="1275" t="s">
        <v>260</v>
      </c>
      <c r="D714" s="1279"/>
      <c r="E714" s="1278" t="s">
        <v>729</v>
      </c>
      <c r="F714" s="1274"/>
    </row>
    <row r="715" spans="1:6" x14ac:dyDescent="0.35">
      <c r="A715" s="1709"/>
      <c r="B715" s="1260">
        <v>0.375</v>
      </c>
      <c r="C715" s="1275" t="s">
        <v>260</v>
      </c>
      <c r="D715" s="1279"/>
      <c r="E715" s="1278" t="s">
        <v>729</v>
      </c>
      <c r="F715" s="1274"/>
    </row>
    <row r="716" spans="1:6" x14ac:dyDescent="0.35">
      <c r="A716" s="1709"/>
      <c r="B716" s="1260">
        <v>0.5</v>
      </c>
      <c r="C716" s="1275" t="s">
        <v>260</v>
      </c>
      <c r="D716" s="1279"/>
      <c r="E716" s="1278" t="s">
        <v>729</v>
      </c>
      <c r="F716" s="1274"/>
    </row>
    <row r="717" spans="1:6" x14ac:dyDescent="0.35">
      <c r="A717" s="1709"/>
      <c r="B717" s="1260">
        <v>0.625</v>
      </c>
      <c r="C717" s="1275" t="s">
        <v>261</v>
      </c>
      <c r="D717" s="1282"/>
      <c r="E717" s="1278" t="s">
        <v>907</v>
      </c>
      <c r="F717" s="1274"/>
    </row>
    <row r="718" spans="1:6" x14ac:dyDescent="0.35">
      <c r="A718" s="1710"/>
      <c r="B718" s="1260">
        <v>0.75</v>
      </c>
      <c r="C718" s="1275" t="s">
        <v>261</v>
      </c>
      <c r="D718" s="1279"/>
      <c r="E718" s="1278" t="s">
        <v>259</v>
      </c>
      <c r="F718" s="1274"/>
    </row>
    <row r="719" spans="1:6" x14ac:dyDescent="0.35">
      <c r="A719" s="1708">
        <f>A714+1</f>
        <v>12</v>
      </c>
      <c r="B719" s="1260">
        <v>0.25</v>
      </c>
      <c r="C719" s="1275" t="s">
        <v>258</v>
      </c>
      <c r="D719" s="1279"/>
      <c r="E719" s="1278" t="s">
        <v>259</v>
      </c>
      <c r="F719" s="1274"/>
    </row>
    <row r="720" spans="1:6" x14ac:dyDescent="0.35">
      <c r="A720" s="1709"/>
      <c r="B720" s="1260">
        <v>0.375</v>
      </c>
      <c r="C720" s="1275" t="s">
        <v>261</v>
      </c>
      <c r="D720" s="1279"/>
      <c r="E720" s="1278" t="s">
        <v>907</v>
      </c>
      <c r="F720" s="1274"/>
    </row>
    <row r="721" spans="1:6" x14ac:dyDescent="0.35">
      <c r="A721" s="1709"/>
      <c r="B721" s="1260">
        <v>0.5</v>
      </c>
      <c r="C721" s="1275" t="s">
        <v>564</v>
      </c>
      <c r="D721" s="1279"/>
      <c r="E721" s="1278" t="s">
        <v>907</v>
      </c>
      <c r="F721" s="1274"/>
    </row>
    <row r="722" spans="1:6" x14ac:dyDescent="0.35">
      <c r="A722" s="1709"/>
      <c r="B722" s="1260">
        <v>0.625</v>
      </c>
      <c r="C722" s="1275" t="s">
        <v>261</v>
      </c>
      <c r="D722" s="1279"/>
      <c r="E722" s="1278" t="s">
        <v>259</v>
      </c>
      <c r="F722" s="1274"/>
    </row>
    <row r="723" spans="1:6" x14ac:dyDescent="0.35">
      <c r="A723" s="1710"/>
      <c r="B723" s="1260">
        <v>0.75</v>
      </c>
      <c r="C723" s="1275" t="s">
        <v>261</v>
      </c>
      <c r="D723" s="1282"/>
      <c r="E723" s="1278" t="s">
        <v>259</v>
      </c>
      <c r="F723" s="1274"/>
    </row>
    <row r="724" spans="1:6" x14ac:dyDescent="0.35">
      <c r="A724" s="1708">
        <f>A719+1</f>
        <v>13</v>
      </c>
      <c r="B724" s="1260">
        <v>0.25</v>
      </c>
      <c r="C724" s="1275" t="s">
        <v>564</v>
      </c>
      <c r="D724" s="1279"/>
      <c r="E724" s="1278" t="s">
        <v>907</v>
      </c>
      <c r="F724" s="1274"/>
    </row>
    <row r="725" spans="1:6" x14ac:dyDescent="0.35">
      <c r="A725" s="1709"/>
      <c r="B725" s="1260">
        <v>0.375</v>
      </c>
      <c r="C725" s="1275" t="s">
        <v>260</v>
      </c>
      <c r="D725" s="1279"/>
      <c r="E725" s="1278" t="s">
        <v>673</v>
      </c>
      <c r="F725" s="1274"/>
    </row>
    <row r="726" spans="1:6" x14ac:dyDescent="0.35">
      <c r="A726" s="1709"/>
      <c r="B726" s="1260">
        <v>0.5</v>
      </c>
      <c r="C726" s="1275" t="s">
        <v>261</v>
      </c>
      <c r="D726" s="1282"/>
      <c r="E726" s="1278" t="s">
        <v>907</v>
      </c>
      <c r="F726" s="1274"/>
    </row>
    <row r="727" spans="1:6" x14ac:dyDescent="0.35">
      <c r="A727" s="1709"/>
      <c r="B727" s="1260">
        <v>0.625</v>
      </c>
      <c r="C727" s="1275" t="s">
        <v>261</v>
      </c>
      <c r="D727" s="1279"/>
      <c r="E727" s="1278" t="s">
        <v>907</v>
      </c>
      <c r="F727" s="1274"/>
    </row>
    <row r="728" spans="1:6" x14ac:dyDescent="0.35">
      <c r="A728" s="1710"/>
      <c r="B728" s="1260">
        <v>0.75</v>
      </c>
      <c r="C728" s="1275" t="s">
        <v>261</v>
      </c>
      <c r="D728" s="1279"/>
      <c r="E728" s="1278" t="s">
        <v>259</v>
      </c>
      <c r="F728" s="1274"/>
    </row>
    <row r="729" spans="1:6" x14ac:dyDescent="0.35">
      <c r="A729" s="1708">
        <f>A724+1</f>
        <v>14</v>
      </c>
      <c r="B729" s="1260">
        <v>0.25</v>
      </c>
      <c r="C729" s="1275" t="s">
        <v>260</v>
      </c>
      <c r="D729" s="1279"/>
      <c r="E729" s="1278" t="s">
        <v>907</v>
      </c>
      <c r="F729" s="1274"/>
    </row>
    <row r="730" spans="1:6" x14ac:dyDescent="0.35">
      <c r="A730" s="1709"/>
      <c r="B730" s="1260">
        <v>0.375</v>
      </c>
      <c r="C730" s="1275" t="s">
        <v>261</v>
      </c>
      <c r="D730" s="1282"/>
      <c r="E730" s="1278" t="s">
        <v>907</v>
      </c>
      <c r="F730" s="1274"/>
    </row>
    <row r="731" spans="1:6" x14ac:dyDescent="0.35">
      <c r="A731" s="1709"/>
      <c r="B731" s="1260">
        <v>0.5</v>
      </c>
      <c r="C731" s="1275" t="s">
        <v>261</v>
      </c>
      <c r="D731" s="1282"/>
      <c r="E731" s="1278" t="s">
        <v>907</v>
      </c>
      <c r="F731" s="1274"/>
    </row>
    <row r="732" spans="1:6" x14ac:dyDescent="0.35">
      <c r="A732" s="1709"/>
      <c r="B732" s="1260">
        <v>0.625</v>
      </c>
      <c r="C732" s="1275" t="s">
        <v>564</v>
      </c>
      <c r="D732" s="1284"/>
      <c r="E732" s="1278" t="s">
        <v>907</v>
      </c>
      <c r="F732" s="1274"/>
    </row>
    <row r="733" spans="1:6" x14ac:dyDescent="0.35">
      <c r="A733" s="1710"/>
      <c r="B733" s="1260">
        <v>0.75</v>
      </c>
      <c r="C733" s="1275" t="s">
        <v>261</v>
      </c>
      <c r="D733" s="1279"/>
      <c r="E733" s="1278" t="s">
        <v>259</v>
      </c>
      <c r="F733" s="1274"/>
    </row>
    <row r="734" spans="1:6" x14ac:dyDescent="0.35">
      <c r="A734" s="1708">
        <f>A729+1</f>
        <v>15</v>
      </c>
      <c r="B734" s="1260">
        <v>0.25</v>
      </c>
      <c r="C734" s="1275" t="s">
        <v>261</v>
      </c>
      <c r="D734" s="1279"/>
      <c r="E734" s="1278" t="s">
        <v>907</v>
      </c>
      <c r="F734" s="1274"/>
    </row>
    <row r="735" spans="1:6" x14ac:dyDescent="0.35">
      <c r="A735" s="1709"/>
      <c r="B735" s="1260">
        <v>0.375</v>
      </c>
      <c r="C735" s="1275" t="s">
        <v>261</v>
      </c>
      <c r="D735" s="1279"/>
      <c r="E735" s="1278" t="s">
        <v>907</v>
      </c>
      <c r="F735" s="1274"/>
    </row>
    <row r="736" spans="1:6" x14ac:dyDescent="0.35">
      <c r="A736" s="1709"/>
      <c r="B736" s="1260">
        <v>0.5</v>
      </c>
      <c r="C736" s="1275" t="s">
        <v>261</v>
      </c>
      <c r="D736" s="1282"/>
      <c r="E736" s="1278" t="s">
        <v>907</v>
      </c>
      <c r="F736" s="1274"/>
    </row>
    <row r="737" spans="1:6" x14ac:dyDescent="0.35">
      <c r="A737" s="1709"/>
      <c r="B737" s="1260">
        <v>0.625</v>
      </c>
      <c r="C737" s="1275" t="s">
        <v>261</v>
      </c>
      <c r="D737" s="1282"/>
      <c r="E737" s="1278" t="s">
        <v>907</v>
      </c>
      <c r="F737" s="1274"/>
    </row>
    <row r="738" spans="1:6" x14ac:dyDescent="0.35">
      <c r="A738" s="1710"/>
      <c r="B738" s="1260">
        <v>0.75</v>
      </c>
      <c r="C738" s="1275" t="s">
        <v>564</v>
      </c>
      <c r="D738" s="1279"/>
      <c r="E738" s="1278" t="s">
        <v>259</v>
      </c>
      <c r="F738" s="1274"/>
    </row>
    <row r="739" spans="1:6" x14ac:dyDescent="0.35">
      <c r="A739" s="1708">
        <f>A734+1</f>
        <v>16</v>
      </c>
      <c r="B739" s="1260">
        <v>0.25</v>
      </c>
      <c r="C739" s="1275" t="s">
        <v>564</v>
      </c>
      <c r="D739" s="1285"/>
      <c r="E739" s="1278" t="s">
        <v>259</v>
      </c>
      <c r="F739" s="1274"/>
    </row>
    <row r="740" spans="1:6" x14ac:dyDescent="0.35">
      <c r="A740" s="1709"/>
      <c r="B740" s="1260">
        <v>0.375</v>
      </c>
      <c r="C740" s="1275" t="s">
        <v>564</v>
      </c>
      <c r="D740" s="1286"/>
      <c r="E740" s="1278" t="s">
        <v>673</v>
      </c>
      <c r="F740" s="1274"/>
    </row>
    <row r="741" spans="1:6" x14ac:dyDescent="0.35">
      <c r="A741" s="1709"/>
      <c r="B741" s="1260">
        <v>0.5</v>
      </c>
      <c r="C741" s="1275" t="s">
        <v>261</v>
      </c>
      <c r="D741" s="1282"/>
      <c r="E741" s="1278" t="s">
        <v>673</v>
      </c>
      <c r="F741" s="1274"/>
    </row>
    <row r="742" spans="1:6" x14ac:dyDescent="0.35">
      <c r="A742" s="1709"/>
      <c r="B742" s="1260">
        <v>0.625</v>
      </c>
      <c r="C742" s="1275" t="s">
        <v>261</v>
      </c>
      <c r="D742" s="1279"/>
      <c r="E742" s="1278" t="s">
        <v>907</v>
      </c>
      <c r="F742" s="1274"/>
    </row>
    <row r="743" spans="1:6" x14ac:dyDescent="0.35">
      <c r="A743" s="1710"/>
      <c r="B743" s="1260">
        <v>0.75</v>
      </c>
      <c r="C743" s="1275" t="s">
        <v>261</v>
      </c>
      <c r="D743" s="1282"/>
      <c r="E743" s="1278" t="s">
        <v>907</v>
      </c>
      <c r="F743" s="1274"/>
    </row>
    <row r="744" spans="1:6" x14ac:dyDescent="0.35">
      <c r="A744" s="1708">
        <f>A739+1</f>
        <v>17</v>
      </c>
      <c r="B744" s="1260">
        <v>0.25</v>
      </c>
      <c r="C744" s="1275" t="s">
        <v>261</v>
      </c>
      <c r="D744" s="1279"/>
      <c r="E744" s="1278" t="s">
        <v>729</v>
      </c>
      <c r="F744" s="1274"/>
    </row>
    <row r="745" spans="1:6" x14ac:dyDescent="0.35">
      <c r="A745" s="1709"/>
      <c r="B745" s="1260">
        <v>0.375</v>
      </c>
      <c r="C745" s="1275" t="s">
        <v>564</v>
      </c>
      <c r="D745" s="1282"/>
      <c r="E745" s="1278" t="s">
        <v>729</v>
      </c>
      <c r="F745" s="1274"/>
    </row>
    <row r="746" spans="1:6" x14ac:dyDescent="0.35">
      <c r="A746" s="1709"/>
      <c r="B746" s="1260">
        <v>0.5</v>
      </c>
      <c r="C746" s="1275" t="s">
        <v>261</v>
      </c>
      <c r="D746" s="1282"/>
      <c r="E746" s="1278" t="s">
        <v>259</v>
      </c>
      <c r="F746" s="1274"/>
    </row>
    <row r="747" spans="1:6" x14ac:dyDescent="0.35">
      <c r="A747" s="1709"/>
      <c r="B747" s="1260">
        <v>0.625</v>
      </c>
      <c r="C747" s="1275" t="s">
        <v>557</v>
      </c>
      <c r="D747" s="1279"/>
      <c r="E747" s="1278" t="s">
        <v>907</v>
      </c>
      <c r="F747" s="1274"/>
    </row>
    <row r="748" spans="1:6" x14ac:dyDescent="0.35">
      <c r="A748" s="1710"/>
      <c r="B748" s="1260">
        <v>0.75</v>
      </c>
      <c r="C748" s="1275" t="s">
        <v>261</v>
      </c>
      <c r="D748" s="1279"/>
      <c r="E748" s="1278" t="s">
        <v>259</v>
      </c>
      <c r="F748" s="1274"/>
    </row>
    <row r="749" spans="1:6" x14ac:dyDescent="0.35">
      <c r="A749" s="1708">
        <f>A744+1</f>
        <v>18</v>
      </c>
      <c r="B749" s="1260">
        <v>0.25</v>
      </c>
      <c r="C749" s="1275" t="s">
        <v>261</v>
      </c>
      <c r="D749" s="1279"/>
      <c r="E749" s="1278" t="s">
        <v>259</v>
      </c>
      <c r="F749" s="1274"/>
    </row>
    <row r="750" spans="1:6" x14ac:dyDescent="0.35">
      <c r="A750" s="1709"/>
      <c r="B750" s="1260">
        <v>0.375</v>
      </c>
      <c r="C750" s="1275" t="s">
        <v>260</v>
      </c>
      <c r="D750" s="1279"/>
      <c r="E750" s="1278" t="s">
        <v>729</v>
      </c>
      <c r="F750" s="1274"/>
    </row>
    <row r="751" spans="1:6" x14ac:dyDescent="0.35">
      <c r="A751" s="1709"/>
      <c r="B751" s="1260">
        <v>0.5</v>
      </c>
      <c r="C751" s="1275" t="s">
        <v>564</v>
      </c>
      <c r="D751" s="1282"/>
      <c r="E751" s="1278" t="s">
        <v>907</v>
      </c>
      <c r="F751" s="1274"/>
    </row>
    <row r="752" spans="1:6" x14ac:dyDescent="0.35">
      <c r="A752" s="1709"/>
      <c r="B752" s="1260">
        <v>0.625</v>
      </c>
      <c r="C752" s="1275" t="s">
        <v>261</v>
      </c>
      <c r="D752" s="1279"/>
      <c r="E752" s="1278" t="s">
        <v>259</v>
      </c>
      <c r="F752" s="1274"/>
    </row>
    <row r="753" spans="1:6" x14ac:dyDescent="0.35">
      <c r="A753" s="1710"/>
      <c r="B753" s="1260">
        <v>0.75</v>
      </c>
      <c r="C753" s="1275" t="s">
        <v>261</v>
      </c>
      <c r="D753" s="1282"/>
      <c r="E753" s="1278" t="s">
        <v>259</v>
      </c>
      <c r="F753" s="1274"/>
    </row>
    <row r="754" spans="1:6" x14ac:dyDescent="0.35">
      <c r="A754" s="1708">
        <f>A749+1</f>
        <v>19</v>
      </c>
      <c r="B754" s="1260">
        <v>0.25</v>
      </c>
      <c r="C754" s="1275" t="s">
        <v>261</v>
      </c>
      <c r="D754" s="1279"/>
      <c r="E754" s="1278" t="s">
        <v>259</v>
      </c>
      <c r="F754" s="1274"/>
    </row>
    <row r="755" spans="1:6" x14ac:dyDescent="0.35">
      <c r="A755" s="1709"/>
      <c r="B755" s="1260">
        <v>0.375</v>
      </c>
      <c r="C755" s="1275" t="s">
        <v>261</v>
      </c>
      <c r="D755" s="1279"/>
      <c r="E755" s="1278" t="s">
        <v>259</v>
      </c>
      <c r="F755" s="1274"/>
    </row>
    <row r="756" spans="1:6" x14ac:dyDescent="0.35">
      <c r="A756" s="1709"/>
      <c r="B756" s="1260">
        <v>0.5</v>
      </c>
      <c r="C756" s="1275" t="s">
        <v>261</v>
      </c>
      <c r="D756" s="1279"/>
      <c r="E756" s="1278" t="s">
        <v>259</v>
      </c>
      <c r="F756" s="1274"/>
    </row>
    <row r="757" spans="1:6" x14ac:dyDescent="0.35">
      <c r="A757" s="1709"/>
      <c r="B757" s="1260">
        <v>0.625</v>
      </c>
      <c r="C757" s="1275" t="s">
        <v>261</v>
      </c>
      <c r="D757" s="1282"/>
      <c r="E757" s="1278" t="s">
        <v>259</v>
      </c>
      <c r="F757" s="1274"/>
    </row>
    <row r="758" spans="1:6" x14ac:dyDescent="0.35">
      <c r="A758" s="1710"/>
      <c r="B758" s="1260">
        <v>0.75</v>
      </c>
      <c r="C758" s="1275" t="s">
        <v>261</v>
      </c>
      <c r="D758" s="1279"/>
      <c r="E758" s="1278" t="s">
        <v>259</v>
      </c>
      <c r="F758" s="1274"/>
    </row>
    <row r="759" spans="1:6" x14ac:dyDescent="0.35">
      <c r="A759" s="1708">
        <f>A754+1</f>
        <v>20</v>
      </c>
      <c r="B759" s="1260">
        <v>0.25</v>
      </c>
      <c r="C759" s="1275" t="s">
        <v>261</v>
      </c>
      <c r="D759" s="1279"/>
      <c r="E759" s="1278" t="s">
        <v>907</v>
      </c>
      <c r="F759" s="1274"/>
    </row>
    <row r="760" spans="1:6" x14ac:dyDescent="0.35">
      <c r="A760" s="1709"/>
      <c r="B760" s="1260">
        <v>0.375</v>
      </c>
      <c r="C760" s="1275" t="s">
        <v>261</v>
      </c>
      <c r="D760" s="1282"/>
      <c r="E760" s="1278" t="s">
        <v>259</v>
      </c>
      <c r="F760" s="1274"/>
    </row>
    <row r="761" spans="1:6" x14ac:dyDescent="0.35">
      <c r="A761" s="1709"/>
      <c r="B761" s="1260">
        <v>0.5</v>
      </c>
      <c r="C761" s="1275" t="s">
        <v>564</v>
      </c>
      <c r="D761" s="1279"/>
      <c r="E761" s="1278" t="s">
        <v>729</v>
      </c>
      <c r="F761" s="1274"/>
    </row>
    <row r="762" spans="1:6" x14ac:dyDescent="0.35">
      <c r="A762" s="1709"/>
      <c r="B762" s="1260">
        <v>0.625</v>
      </c>
      <c r="C762" s="1275" t="s">
        <v>261</v>
      </c>
      <c r="D762" s="1282"/>
      <c r="E762" s="1278" t="s">
        <v>259</v>
      </c>
      <c r="F762" s="1274"/>
    </row>
    <row r="763" spans="1:6" x14ac:dyDescent="0.35">
      <c r="A763" s="1710"/>
      <c r="B763" s="1260">
        <v>0.75</v>
      </c>
      <c r="C763" s="1275" t="s">
        <v>261</v>
      </c>
      <c r="D763" s="1282"/>
      <c r="E763" s="1278" t="s">
        <v>259</v>
      </c>
      <c r="F763" s="1274"/>
    </row>
    <row r="764" spans="1:6" x14ac:dyDescent="0.35">
      <c r="A764" s="1708">
        <f>A759+1</f>
        <v>21</v>
      </c>
      <c r="B764" s="1260">
        <v>0.25</v>
      </c>
      <c r="C764" s="1275" t="s">
        <v>564</v>
      </c>
      <c r="D764" s="1282"/>
      <c r="E764" s="1278" t="s">
        <v>259</v>
      </c>
      <c r="F764" s="1274"/>
    </row>
    <row r="765" spans="1:6" x14ac:dyDescent="0.35">
      <c r="A765" s="1709"/>
      <c r="B765" s="1260">
        <v>0.375</v>
      </c>
      <c r="C765" s="1275" t="s">
        <v>564</v>
      </c>
      <c r="D765" s="1279"/>
      <c r="E765" s="1278" t="s">
        <v>259</v>
      </c>
      <c r="F765" s="1274"/>
    </row>
    <row r="766" spans="1:6" x14ac:dyDescent="0.35">
      <c r="A766" s="1709"/>
      <c r="B766" s="1260">
        <v>0.5</v>
      </c>
      <c r="C766" s="1275" t="s">
        <v>261</v>
      </c>
      <c r="D766" s="1282"/>
      <c r="E766" s="1278" t="s">
        <v>907</v>
      </c>
      <c r="F766" s="1274"/>
    </row>
    <row r="767" spans="1:6" x14ac:dyDescent="0.35">
      <c r="A767" s="1709"/>
      <c r="B767" s="1260">
        <v>0.625</v>
      </c>
      <c r="C767" s="1275" t="s">
        <v>261</v>
      </c>
      <c r="D767" s="1279"/>
      <c r="E767" s="1278" t="s">
        <v>259</v>
      </c>
      <c r="F767" s="1274"/>
    </row>
    <row r="768" spans="1:6" x14ac:dyDescent="0.35">
      <c r="A768" s="1710"/>
      <c r="B768" s="1260">
        <v>0.75</v>
      </c>
      <c r="C768" s="1275" t="s">
        <v>261</v>
      </c>
      <c r="D768" s="1279"/>
      <c r="E768" s="1278" t="s">
        <v>259</v>
      </c>
      <c r="F768" s="1274"/>
    </row>
    <row r="769" spans="1:6" x14ac:dyDescent="0.35">
      <c r="A769" s="1708">
        <f>A764+1</f>
        <v>22</v>
      </c>
      <c r="B769" s="1260">
        <v>0.25</v>
      </c>
      <c r="C769" s="1275" t="s">
        <v>557</v>
      </c>
      <c r="D769" s="1279"/>
      <c r="E769" s="1278" t="s">
        <v>760</v>
      </c>
      <c r="F769" s="1274"/>
    </row>
    <row r="770" spans="1:6" x14ac:dyDescent="0.35">
      <c r="A770" s="1709"/>
      <c r="B770" s="1260">
        <v>0.375</v>
      </c>
      <c r="C770" s="1275" t="s">
        <v>557</v>
      </c>
      <c r="D770" s="1282"/>
      <c r="E770" s="1278" t="s">
        <v>673</v>
      </c>
      <c r="F770" s="1274"/>
    </row>
    <row r="771" spans="1:6" x14ac:dyDescent="0.35">
      <c r="A771" s="1709"/>
      <c r="B771" s="1260">
        <v>0.5</v>
      </c>
      <c r="C771" s="1275" t="s">
        <v>261</v>
      </c>
      <c r="D771" s="1282"/>
      <c r="E771" s="1278" t="s">
        <v>259</v>
      </c>
      <c r="F771" s="1274"/>
    </row>
    <row r="772" spans="1:6" x14ac:dyDescent="0.35">
      <c r="A772" s="1709"/>
      <c r="B772" s="1260">
        <v>0.625</v>
      </c>
      <c r="C772" s="1275" t="s">
        <v>261</v>
      </c>
      <c r="D772" s="1279"/>
      <c r="E772" s="1278" t="s">
        <v>259</v>
      </c>
      <c r="F772" s="1274"/>
    </row>
    <row r="773" spans="1:6" x14ac:dyDescent="0.35">
      <c r="A773" s="1710"/>
      <c r="B773" s="1260">
        <v>0.75</v>
      </c>
      <c r="C773" s="1275" t="s">
        <v>261</v>
      </c>
      <c r="D773" s="1282"/>
      <c r="E773" s="1278" t="s">
        <v>259</v>
      </c>
      <c r="F773" s="1274"/>
    </row>
    <row r="774" spans="1:6" x14ac:dyDescent="0.35">
      <c r="A774" s="1708">
        <f>A769+1</f>
        <v>23</v>
      </c>
      <c r="B774" s="1260">
        <v>0.25</v>
      </c>
      <c r="C774" s="1275" t="s">
        <v>261</v>
      </c>
      <c r="D774" s="1282"/>
      <c r="E774" s="1278" t="s">
        <v>259</v>
      </c>
      <c r="F774" s="1274"/>
    </row>
    <row r="775" spans="1:6" x14ac:dyDescent="0.35">
      <c r="A775" s="1709"/>
      <c r="B775" s="1260">
        <v>0.375</v>
      </c>
      <c r="C775" s="1275" t="s">
        <v>261</v>
      </c>
      <c r="D775" s="1282"/>
      <c r="E775" s="1278" t="s">
        <v>907</v>
      </c>
      <c r="F775" s="1274"/>
    </row>
    <row r="776" spans="1:6" x14ac:dyDescent="0.35">
      <c r="A776" s="1709"/>
      <c r="B776" s="1260">
        <v>0.5</v>
      </c>
      <c r="C776" s="1275" t="s">
        <v>261</v>
      </c>
      <c r="D776" s="1282"/>
      <c r="E776" s="1278" t="s">
        <v>907</v>
      </c>
      <c r="F776" s="1274"/>
    </row>
    <row r="777" spans="1:6" x14ac:dyDescent="0.35">
      <c r="A777" s="1709"/>
      <c r="B777" s="1260">
        <v>0.625</v>
      </c>
      <c r="C777" s="1275" t="s">
        <v>257</v>
      </c>
      <c r="D777" s="1279"/>
      <c r="E777" s="1278" t="s">
        <v>259</v>
      </c>
      <c r="F777" s="1274"/>
    </row>
    <row r="778" spans="1:6" x14ac:dyDescent="0.35">
      <c r="A778" s="1710"/>
      <c r="B778" s="1260">
        <v>0.75</v>
      </c>
      <c r="C778" s="1275" t="s">
        <v>261</v>
      </c>
      <c r="D778" s="1282"/>
      <c r="E778" s="1278" t="s">
        <v>259</v>
      </c>
      <c r="F778" s="1274"/>
    </row>
    <row r="779" spans="1:6" x14ac:dyDescent="0.35">
      <c r="A779" s="1708">
        <f>A774+1</f>
        <v>24</v>
      </c>
      <c r="B779" s="1260">
        <v>0.25</v>
      </c>
      <c r="C779" s="1275" t="s">
        <v>261</v>
      </c>
      <c r="D779" s="1282"/>
      <c r="E779" s="1278" t="s">
        <v>259</v>
      </c>
      <c r="F779" s="1274"/>
    </row>
    <row r="780" spans="1:6" x14ac:dyDescent="0.35">
      <c r="A780" s="1709"/>
      <c r="B780" s="1260">
        <v>0.375</v>
      </c>
      <c r="C780" s="1275" t="s">
        <v>261</v>
      </c>
      <c r="D780" s="1279"/>
      <c r="E780" s="1278" t="s">
        <v>259</v>
      </c>
      <c r="F780" s="1274"/>
    </row>
    <row r="781" spans="1:6" x14ac:dyDescent="0.35">
      <c r="A781" s="1709"/>
      <c r="B781" s="1260">
        <v>0.5</v>
      </c>
      <c r="C781" s="1275" t="s">
        <v>261</v>
      </c>
      <c r="D781" s="1285"/>
      <c r="E781" s="1278" t="s">
        <v>259</v>
      </c>
      <c r="F781" s="1274"/>
    </row>
    <row r="782" spans="1:6" x14ac:dyDescent="0.35">
      <c r="A782" s="1709"/>
      <c r="B782" s="1260">
        <v>0.625</v>
      </c>
      <c r="C782" s="1287" t="s">
        <v>261</v>
      </c>
      <c r="D782" s="1286"/>
      <c r="E782" s="1278" t="s">
        <v>259</v>
      </c>
      <c r="F782" s="1274"/>
    </row>
    <row r="783" spans="1:6" x14ac:dyDescent="0.35">
      <c r="A783" s="1710"/>
      <c r="B783" s="1260">
        <v>0.75</v>
      </c>
      <c r="C783" s="1275" t="s">
        <v>261</v>
      </c>
      <c r="D783" s="1279"/>
      <c r="E783" s="1278" t="s">
        <v>259</v>
      </c>
      <c r="F783" s="1274"/>
    </row>
    <row r="784" spans="1:6" x14ac:dyDescent="0.35">
      <c r="A784" s="1708">
        <f>A779+1</f>
        <v>25</v>
      </c>
      <c r="B784" s="1260">
        <v>0.25</v>
      </c>
      <c r="C784" s="1275" t="s">
        <v>261</v>
      </c>
      <c r="D784" s="1279"/>
      <c r="E784" s="1278" t="s">
        <v>908</v>
      </c>
      <c r="F784" s="1274"/>
    </row>
    <row r="785" spans="1:6" x14ac:dyDescent="0.35">
      <c r="A785" s="1709"/>
      <c r="B785" s="1260">
        <v>0.375</v>
      </c>
      <c r="C785" s="1275" t="s">
        <v>261</v>
      </c>
      <c r="D785" s="1279"/>
      <c r="E785" s="1278" t="s">
        <v>259</v>
      </c>
      <c r="F785" s="1274"/>
    </row>
    <row r="786" spans="1:6" x14ac:dyDescent="0.35">
      <c r="A786" s="1709"/>
      <c r="B786" s="1260">
        <v>0.5</v>
      </c>
      <c r="C786" s="1275" t="s">
        <v>261</v>
      </c>
      <c r="D786" s="1279"/>
      <c r="E786" s="1278" t="s">
        <v>259</v>
      </c>
      <c r="F786" s="1274"/>
    </row>
    <row r="787" spans="1:6" x14ac:dyDescent="0.35">
      <c r="A787" s="1709"/>
      <c r="B787" s="1260">
        <v>0.625</v>
      </c>
      <c r="C787" s="1275" t="s">
        <v>261</v>
      </c>
      <c r="D787" s="1279"/>
      <c r="E787" s="1278" t="s">
        <v>259</v>
      </c>
      <c r="F787" s="1274"/>
    </row>
    <row r="788" spans="1:6" x14ac:dyDescent="0.35">
      <c r="A788" s="1710"/>
      <c r="B788" s="1260">
        <v>0.75</v>
      </c>
      <c r="C788" s="1275" t="s">
        <v>261</v>
      </c>
      <c r="D788" s="1282"/>
      <c r="E788" s="1278" t="s">
        <v>259</v>
      </c>
      <c r="F788" s="1274"/>
    </row>
    <row r="789" spans="1:6" x14ac:dyDescent="0.35">
      <c r="A789" s="1708">
        <f>A784+1</f>
        <v>26</v>
      </c>
      <c r="B789" s="1260">
        <v>0.25</v>
      </c>
      <c r="C789" s="1275" t="s">
        <v>261</v>
      </c>
      <c r="D789" s="1279"/>
      <c r="E789" s="1278" t="s">
        <v>259</v>
      </c>
      <c r="F789" s="1274"/>
    </row>
    <row r="790" spans="1:6" x14ac:dyDescent="0.35">
      <c r="A790" s="1709"/>
      <c r="B790" s="1260">
        <v>0.375</v>
      </c>
      <c r="C790" s="1275" t="s">
        <v>261</v>
      </c>
      <c r="D790" s="1282"/>
      <c r="E790" s="1278" t="s">
        <v>909</v>
      </c>
      <c r="F790" s="1274"/>
    </row>
    <row r="791" spans="1:6" x14ac:dyDescent="0.35">
      <c r="A791" s="1709"/>
      <c r="B791" s="1260">
        <v>0.5</v>
      </c>
      <c r="C791" s="1275" t="s">
        <v>564</v>
      </c>
      <c r="D791" s="1279"/>
      <c r="E791" s="1278" t="s">
        <v>908</v>
      </c>
      <c r="F791" s="1274"/>
    </row>
    <row r="792" spans="1:6" x14ac:dyDescent="0.35">
      <c r="A792" s="1709"/>
      <c r="B792" s="1260">
        <v>0.625</v>
      </c>
      <c r="C792" s="1275" t="s">
        <v>564</v>
      </c>
      <c r="D792" s="1279"/>
      <c r="E792" s="1278" t="s">
        <v>909</v>
      </c>
      <c r="F792" s="1274"/>
    </row>
    <row r="793" spans="1:6" x14ac:dyDescent="0.35">
      <c r="A793" s="1710"/>
      <c r="B793" s="1260">
        <v>0.75</v>
      </c>
      <c r="C793" s="1275" t="s">
        <v>261</v>
      </c>
      <c r="D793" s="1279"/>
      <c r="E793" s="1278" t="s">
        <v>908</v>
      </c>
      <c r="F793" s="1274"/>
    </row>
    <row r="794" spans="1:6" x14ac:dyDescent="0.35">
      <c r="A794" s="1708">
        <f>A789+1</f>
        <v>27</v>
      </c>
      <c r="B794" s="1260">
        <v>0.25</v>
      </c>
      <c r="C794" s="1275" t="s">
        <v>258</v>
      </c>
      <c r="D794" s="1282"/>
      <c r="E794" s="1278" t="s">
        <v>259</v>
      </c>
      <c r="F794" s="1274"/>
    </row>
    <row r="795" spans="1:6" x14ac:dyDescent="0.35">
      <c r="A795" s="1709"/>
      <c r="B795" s="1260">
        <v>0.375</v>
      </c>
      <c r="C795" s="1275" t="s">
        <v>261</v>
      </c>
      <c r="D795" s="1279"/>
      <c r="E795" s="1278" t="s">
        <v>259</v>
      </c>
      <c r="F795" s="1274"/>
    </row>
    <row r="796" spans="1:6" x14ac:dyDescent="0.35">
      <c r="A796" s="1709"/>
      <c r="B796" s="1260">
        <v>0.5</v>
      </c>
      <c r="C796" s="1275" t="s">
        <v>564</v>
      </c>
      <c r="D796" s="1282"/>
      <c r="E796" s="1278" t="s">
        <v>907</v>
      </c>
      <c r="F796" s="1274"/>
    </row>
    <row r="797" spans="1:6" x14ac:dyDescent="0.35">
      <c r="A797" s="1709"/>
      <c r="B797" s="1260">
        <v>0.625</v>
      </c>
      <c r="C797" s="1275" t="s">
        <v>261</v>
      </c>
      <c r="D797" s="1279"/>
      <c r="E797" s="1278" t="s">
        <v>259</v>
      </c>
      <c r="F797" s="1274"/>
    </row>
    <row r="798" spans="1:6" x14ac:dyDescent="0.35">
      <c r="A798" s="1710"/>
      <c r="B798" s="1260">
        <v>0.75</v>
      </c>
      <c r="C798" s="1275" t="s">
        <v>261</v>
      </c>
      <c r="D798" s="1276"/>
      <c r="E798" s="1278" t="s">
        <v>259</v>
      </c>
      <c r="F798" s="1279"/>
    </row>
    <row r="799" spans="1:6" x14ac:dyDescent="0.35">
      <c r="A799" s="1708">
        <f>A794+1</f>
        <v>28</v>
      </c>
      <c r="B799" s="1260">
        <v>0.25</v>
      </c>
      <c r="C799" s="1275" t="s">
        <v>261</v>
      </c>
      <c r="D799" s="1276"/>
      <c r="E799" s="1278" t="s">
        <v>259</v>
      </c>
      <c r="F799" s="1279"/>
    </row>
    <row r="800" spans="1:6" x14ac:dyDescent="0.35">
      <c r="A800" s="1709"/>
      <c r="B800" s="1260">
        <v>0.375</v>
      </c>
      <c r="C800" s="1275" t="s">
        <v>261</v>
      </c>
      <c r="D800" s="1276"/>
      <c r="E800" s="1278" t="s">
        <v>259</v>
      </c>
      <c r="F800" s="1279"/>
    </row>
    <row r="801" spans="1:6" x14ac:dyDescent="0.35">
      <c r="A801" s="1709"/>
      <c r="B801" s="1260">
        <v>0.5</v>
      </c>
      <c r="C801" s="1275" t="s">
        <v>261</v>
      </c>
      <c r="D801" s="1276"/>
      <c r="E801" s="1278" t="s">
        <v>259</v>
      </c>
      <c r="F801" s="1279"/>
    </row>
    <row r="802" spans="1:6" x14ac:dyDescent="0.35">
      <c r="A802" s="1709"/>
      <c r="B802" s="1260">
        <v>0.625</v>
      </c>
      <c r="C802" s="1275" t="s">
        <v>260</v>
      </c>
      <c r="D802" s="1276"/>
      <c r="E802" s="1278" t="s">
        <v>729</v>
      </c>
      <c r="F802" s="1279"/>
    </row>
    <row r="803" spans="1:6" x14ac:dyDescent="0.35">
      <c r="A803" s="1710"/>
      <c r="B803" s="1260">
        <v>0.75</v>
      </c>
      <c r="C803" s="1275" t="s">
        <v>261</v>
      </c>
      <c r="D803" s="1276"/>
      <c r="E803" s="1278" t="s">
        <v>259</v>
      </c>
      <c r="F803" s="1279"/>
    </row>
    <row r="804" spans="1:6" x14ac:dyDescent="0.35">
      <c r="A804" s="1708">
        <f>A799+1</f>
        <v>29</v>
      </c>
      <c r="B804" s="1260">
        <v>0.25</v>
      </c>
      <c r="C804" s="1275" t="s">
        <v>261</v>
      </c>
      <c r="D804" s="1276"/>
      <c r="E804" s="1278" t="s">
        <v>259</v>
      </c>
      <c r="F804" s="1279"/>
    </row>
    <row r="805" spans="1:6" x14ac:dyDescent="0.35">
      <c r="A805" s="1709"/>
      <c r="B805" s="1260">
        <v>0.375</v>
      </c>
      <c r="C805" s="1275" t="s">
        <v>261</v>
      </c>
      <c r="D805" s="1276"/>
      <c r="E805" s="1278" t="s">
        <v>259</v>
      </c>
      <c r="F805" s="1279"/>
    </row>
    <row r="806" spans="1:6" x14ac:dyDescent="0.35">
      <c r="A806" s="1709"/>
      <c r="B806" s="1260">
        <v>0.5</v>
      </c>
      <c r="C806" s="1275" t="s">
        <v>564</v>
      </c>
      <c r="D806" s="1276"/>
      <c r="E806" s="1278" t="s">
        <v>259</v>
      </c>
      <c r="F806" s="1279"/>
    </row>
    <row r="807" spans="1:6" x14ac:dyDescent="0.35">
      <c r="A807" s="1709"/>
      <c r="B807" s="1260">
        <v>0.625</v>
      </c>
      <c r="C807" s="1275" t="s">
        <v>261</v>
      </c>
      <c r="D807" s="1276"/>
      <c r="E807" s="1278" t="s">
        <v>259</v>
      </c>
      <c r="F807" s="1279"/>
    </row>
    <row r="808" spans="1:6" x14ac:dyDescent="0.35">
      <c r="A808" s="1710"/>
      <c r="B808" s="1260">
        <v>0.75</v>
      </c>
      <c r="C808" s="1275" t="s">
        <v>261</v>
      </c>
      <c r="D808" s="1276"/>
      <c r="E808" s="1278" t="s">
        <v>259</v>
      </c>
      <c r="F808" s="1279"/>
    </row>
    <row r="809" spans="1:6" x14ac:dyDescent="0.35">
      <c r="A809" s="1708">
        <v>30</v>
      </c>
      <c r="B809" s="1260">
        <v>0.25</v>
      </c>
      <c r="C809" s="1275" t="s">
        <v>261</v>
      </c>
      <c r="D809" s="1276"/>
      <c r="E809" s="1278" t="s">
        <v>259</v>
      </c>
      <c r="F809" s="1279"/>
    </row>
    <row r="810" spans="1:6" x14ac:dyDescent="0.35">
      <c r="A810" s="1709"/>
      <c r="B810" s="1260">
        <v>0.375</v>
      </c>
      <c r="C810" s="1275" t="s">
        <v>261</v>
      </c>
      <c r="D810" s="1276"/>
      <c r="E810" s="1278" t="s">
        <v>259</v>
      </c>
      <c r="F810" s="1279"/>
    </row>
    <row r="811" spans="1:6" x14ac:dyDescent="0.35">
      <c r="A811" s="1709"/>
      <c r="B811" s="1260">
        <v>0.5</v>
      </c>
      <c r="C811" s="1275" t="s">
        <v>564</v>
      </c>
      <c r="D811" s="1276"/>
      <c r="E811" s="1278" t="s">
        <v>729</v>
      </c>
      <c r="F811" s="1279"/>
    </row>
    <row r="812" spans="1:6" x14ac:dyDescent="0.35">
      <c r="A812" s="1709"/>
      <c r="B812" s="1260">
        <v>0.625</v>
      </c>
      <c r="C812" s="1275" t="s">
        <v>260</v>
      </c>
      <c r="D812" s="1276"/>
      <c r="E812" s="1278" t="s">
        <v>729</v>
      </c>
      <c r="F812" s="1279"/>
    </row>
    <row r="813" spans="1:6" x14ac:dyDescent="0.35">
      <c r="A813" s="1710"/>
      <c r="B813" s="1269">
        <v>0.75</v>
      </c>
      <c r="C813" s="1275" t="s">
        <v>261</v>
      </c>
      <c r="D813" s="1276"/>
      <c r="E813" s="1278" t="s">
        <v>729</v>
      </c>
      <c r="F813" s="1279"/>
    </row>
    <row r="814" spans="1:6" x14ac:dyDescent="0.35">
      <c r="A814" s="1708">
        <v>31</v>
      </c>
      <c r="B814" s="1260">
        <v>0.25</v>
      </c>
      <c r="C814" s="1275" t="s">
        <v>261</v>
      </c>
      <c r="D814" s="1276"/>
      <c r="E814" s="1278" t="s">
        <v>259</v>
      </c>
      <c r="F814" s="1279"/>
    </row>
    <row r="815" spans="1:6" x14ac:dyDescent="0.35">
      <c r="A815" s="1709"/>
      <c r="B815" s="1260">
        <v>0.375</v>
      </c>
      <c r="C815" s="1275" t="s">
        <v>260</v>
      </c>
      <c r="D815" s="1276"/>
      <c r="E815" s="1278" t="s">
        <v>729</v>
      </c>
      <c r="F815" s="1279"/>
    </row>
    <row r="816" spans="1:6" x14ac:dyDescent="0.35">
      <c r="A816" s="1709"/>
      <c r="B816" s="1260">
        <v>0.5</v>
      </c>
      <c r="C816" s="1275" t="s">
        <v>261</v>
      </c>
      <c r="D816" s="1276"/>
      <c r="E816" s="1278" t="s">
        <v>259</v>
      </c>
      <c r="F816" s="1279"/>
    </row>
    <row r="817" spans="1:6" x14ac:dyDescent="0.35">
      <c r="A817" s="1709"/>
      <c r="B817" s="1260">
        <v>0.625</v>
      </c>
      <c r="C817" s="1275" t="s">
        <v>261</v>
      </c>
      <c r="D817" s="1276"/>
      <c r="E817" s="1278" t="s">
        <v>259</v>
      </c>
      <c r="F817" s="1279"/>
    </row>
    <row r="818" spans="1:6" x14ac:dyDescent="0.35">
      <c r="A818" s="1710"/>
      <c r="B818" s="1260">
        <v>0.75</v>
      </c>
      <c r="C818" s="1288" t="s">
        <v>261</v>
      </c>
      <c r="D818" s="1289"/>
      <c r="E818" s="1288" t="s">
        <v>907</v>
      </c>
      <c r="F818" s="1289"/>
    </row>
    <row r="821" spans="1:6" ht="15.5" x14ac:dyDescent="0.35">
      <c r="A821" s="1692" t="s">
        <v>913</v>
      </c>
      <c r="B821" s="1692"/>
      <c r="C821" s="1692"/>
      <c r="D821" s="1692"/>
      <c r="E821" s="1692"/>
      <c r="F821" s="1692"/>
    </row>
    <row r="822" spans="1:6" ht="15.5" x14ac:dyDescent="0.35">
      <c r="A822" s="1244" t="s">
        <v>914</v>
      </c>
      <c r="B822" s="1244"/>
      <c r="C822" s="1244"/>
      <c r="D822" s="1244"/>
      <c r="E822" s="1245"/>
      <c r="F822" s="1245"/>
    </row>
    <row r="823" spans="1:6" x14ac:dyDescent="0.35">
      <c r="A823" s="1256"/>
      <c r="B823" s="1256"/>
      <c r="C823" s="1711" t="s">
        <v>1</v>
      </c>
      <c r="D823" s="1711"/>
      <c r="E823" s="1712" t="s">
        <v>937</v>
      </c>
      <c r="F823" s="1713"/>
    </row>
    <row r="824" spans="1:6" x14ac:dyDescent="0.35">
      <c r="A824" s="1704" t="s">
        <v>505</v>
      </c>
      <c r="B824" s="1704" t="s">
        <v>930</v>
      </c>
      <c r="C824" s="1714" t="s">
        <v>548</v>
      </c>
      <c r="D824" s="1715"/>
      <c r="E824" s="1714" t="s">
        <v>904</v>
      </c>
      <c r="F824" s="1715"/>
    </row>
    <row r="825" spans="1:6" x14ac:dyDescent="0.35">
      <c r="A825" s="1705"/>
      <c r="B825" s="1705"/>
      <c r="C825" s="295"/>
      <c r="D825" s="1274"/>
      <c r="E825" s="1275"/>
      <c r="F825" s="1276"/>
    </row>
    <row r="826" spans="1:6" x14ac:dyDescent="0.35">
      <c r="A826" s="1277">
        <v>1</v>
      </c>
      <c r="B826" s="1260">
        <v>0.25</v>
      </c>
      <c r="C826" s="1290" t="s">
        <v>261</v>
      </c>
      <c r="D826" s="1291"/>
      <c r="E826" s="1292" t="s">
        <v>259</v>
      </c>
      <c r="F826" s="1293"/>
    </row>
    <row r="827" spans="1:6" x14ac:dyDescent="0.35">
      <c r="A827" s="1280"/>
      <c r="B827" s="1260">
        <v>0.375</v>
      </c>
      <c r="C827" s="1290" t="s">
        <v>564</v>
      </c>
      <c r="D827" s="1291"/>
      <c r="E827" s="1292" t="s">
        <v>259</v>
      </c>
      <c r="F827" s="1293"/>
    </row>
    <row r="828" spans="1:6" x14ac:dyDescent="0.35">
      <c r="A828" s="1280"/>
      <c r="B828" s="1260">
        <v>0.5</v>
      </c>
      <c r="C828" s="1290" t="s">
        <v>260</v>
      </c>
      <c r="D828" s="1291"/>
      <c r="E828" s="1292" t="s">
        <v>673</v>
      </c>
      <c r="F828" s="1293"/>
    </row>
    <row r="829" spans="1:6" x14ac:dyDescent="0.35">
      <c r="A829" s="1280"/>
      <c r="B829" s="1260">
        <v>0.625</v>
      </c>
      <c r="C829" s="1290" t="s">
        <v>261</v>
      </c>
      <c r="D829" s="1291"/>
      <c r="E829" s="1292" t="s">
        <v>729</v>
      </c>
      <c r="F829" s="1293"/>
    </row>
    <row r="830" spans="1:6" x14ac:dyDescent="0.35">
      <c r="A830" s="1281"/>
      <c r="B830" s="1260">
        <v>0.75</v>
      </c>
      <c r="C830" s="1290" t="s">
        <v>261</v>
      </c>
      <c r="D830" s="1291"/>
      <c r="E830" s="1292" t="s">
        <v>259</v>
      </c>
      <c r="F830" s="1293"/>
    </row>
    <row r="831" spans="1:6" x14ac:dyDescent="0.35">
      <c r="A831" s="1708">
        <f>2+A863</f>
        <v>2</v>
      </c>
      <c r="B831" s="1260">
        <v>0.25</v>
      </c>
      <c r="C831" s="1290" t="s">
        <v>261</v>
      </c>
      <c r="D831" s="1291"/>
      <c r="E831" s="1292" t="s">
        <v>259</v>
      </c>
      <c r="F831" s="1293"/>
    </row>
    <row r="832" spans="1:6" x14ac:dyDescent="0.35">
      <c r="A832" s="1709"/>
      <c r="B832" s="1260">
        <v>0.375</v>
      </c>
      <c r="C832" s="1290" t="s">
        <v>261</v>
      </c>
      <c r="D832" s="1293"/>
      <c r="E832" s="1292" t="s">
        <v>259</v>
      </c>
      <c r="F832" s="1293"/>
    </row>
    <row r="833" spans="1:6" x14ac:dyDescent="0.35">
      <c r="A833" s="1709"/>
      <c r="B833" s="1260">
        <v>0.5</v>
      </c>
      <c r="C833" s="1290" t="s">
        <v>261</v>
      </c>
      <c r="D833" s="1293"/>
      <c r="E833" s="1292" t="s">
        <v>729</v>
      </c>
      <c r="F833" s="1293"/>
    </row>
    <row r="834" spans="1:6" x14ac:dyDescent="0.35">
      <c r="A834" s="1709"/>
      <c r="B834" s="1260">
        <v>0.625</v>
      </c>
      <c r="C834" s="1290" t="s">
        <v>261</v>
      </c>
      <c r="D834" s="1293"/>
      <c r="E834" s="1292" t="s">
        <v>758</v>
      </c>
      <c r="F834" s="1293"/>
    </row>
    <row r="835" spans="1:6" x14ac:dyDescent="0.35">
      <c r="A835" s="1710"/>
      <c r="B835" s="1260">
        <v>0.75</v>
      </c>
      <c r="C835" s="1290" t="s">
        <v>258</v>
      </c>
      <c r="D835" s="1293"/>
      <c r="E835" s="1292" t="s">
        <v>259</v>
      </c>
      <c r="F835" s="1294"/>
    </row>
    <row r="836" spans="1:6" x14ac:dyDescent="0.35">
      <c r="A836" s="1708">
        <f>A831+1</f>
        <v>3</v>
      </c>
      <c r="B836" s="1260">
        <v>0.25</v>
      </c>
      <c r="C836" s="1290" t="s">
        <v>261</v>
      </c>
      <c r="D836" s="1293"/>
      <c r="E836" s="1292" t="s">
        <v>259</v>
      </c>
      <c r="F836" s="1295"/>
    </row>
    <row r="837" spans="1:6" x14ac:dyDescent="0.35">
      <c r="A837" s="1709"/>
      <c r="B837" s="1260">
        <v>0.375</v>
      </c>
      <c r="C837" s="1290" t="s">
        <v>261</v>
      </c>
      <c r="D837" s="1293"/>
      <c r="E837" s="1292" t="s">
        <v>259</v>
      </c>
      <c r="F837" s="1296"/>
    </row>
    <row r="838" spans="1:6" x14ac:dyDescent="0.35">
      <c r="A838" s="1709"/>
      <c r="B838" s="1260">
        <v>0.5</v>
      </c>
      <c r="C838" s="1290" t="s">
        <v>257</v>
      </c>
      <c r="D838" s="1293"/>
      <c r="E838" s="1292" t="s">
        <v>729</v>
      </c>
      <c r="F838" s="1294"/>
    </row>
    <row r="839" spans="1:6" x14ac:dyDescent="0.35">
      <c r="A839" s="1709"/>
      <c r="B839" s="1260">
        <v>0.625</v>
      </c>
      <c r="C839" s="1290" t="s">
        <v>261</v>
      </c>
      <c r="D839" s="1293"/>
      <c r="E839" s="1292" t="s">
        <v>673</v>
      </c>
      <c r="F839" s="1294"/>
    </row>
    <row r="840" spans="1:6" x14ac:dyDescent="0.35">
      <c r="A840" s="1710"/>
      <c r="B840" s="1260">
        <v>0.75</v>
      </c>
      <c r="C840" s="1290" t="s">
        <v>564</v>
      </c>
      <c r="D840" s="1297"/>
      <c r="E840" s="1292" t="s">
        <v>259</v>
      </c>
      <c r="F840" s="1294"/>
    </row>
    <row r="841" spans="1:6" x14ac:dyDescent="0.35">
      <c r="A841" s="1708">
        <f>A836+1</f>
        <v>4</v>
      </c>
      <c r="B841" s="1260">
        <v>0.25</v>
      </c>
      <c r="C841" s="1290" t="s">
        <v>261</v>
      </c>
      <c r="D841" s="1293"/>
      <c r="E841" s="1292" t="s">
        <v>259</v>
      </c>
      <c r="F841" s="1294"/>
    </row>
    <row r="842" spans="1:6" x14ac:dyDescent="0.35">
      <c r="A842" s="1709"/>
      <c r="B842" s="1260">
        <v>0.375</v>
      </c>
      <c r="C842" s="1290" t="s">
        <v>261</v>
      </c>
      <c r="D842" s="1297"/>
      <c r="E842" s="1292" t="s">
        <v>259</v>
      </c>
      <c r="F842" s="1294"/>
    </row>
    <row r="843" spans="1:6" x14ac:dyDescent="0.35">
      <c r="A843" s="1709"/>
      <c r="B843" s="1260">
        <v>0.5</v>
      </c>
      <c r="C843" s="1290" t="s">
        <v>261</v>
      </c>
      <c r="D843" s="1293"/>
      <c r="E843" s="1292" t="s">
        <v>729</v>
      </c>
      <c r="F843" s="1294"/>
    </row>
    <row r="844" spans="1:6" x14ac:dyDescent="0.35">
      <c r="A844" s="1709"/>
      <c r="B844" s="1260">
        <v>0.625</v>
      </c>
      <c r="C844" s="1290" t="s">
        <v>262</v>
      </c>
      <c r="D844" s="1297"/>
      <c r="E844" s="1292" t="s">
        <v>758</v>
      </c>
      <c r="F844" s="1294"/>
    </row>
    <row r="845" spans="1:6" x14ac:dyDescent="0.35">
      <c r="A845" s="1710"/>
      <c r="B845" s="1260">
        <v>0.75</v>
      </c>
      <c r="C845" s="1290" t="s">
        <v>261</v>
      </c>
      <c r="D845" s="1297"/>
      <c r="E845" s="1292" t="s">
        <v>259</v>
      </c>
      <c r="F845" s="1294"/>
    </row>
    <row r="846" spans="1:6" x14ac:dyDescent="0.35">
      <c r="A846" s="1708">
        <f>A841+1</f>
        <v>5</v>
      </c>
      <c r="B846" s="1260">
        <v>0.25</v>
      </c>
      <c r="C846" s="1290" t="s">
        <v>564</v>
      </c>
      <c r="D846" s="1297"/>
      <c r="E846" s="1292" t="s">
        <v>259</v>
      </c>
      <c r="F846" s="1294"/>
    </row>
    <row r="847" spans="1:6" x14ac:dyDescent="0.35">
      <c r="A847" s="1709"/>
      <c r="B847" s="1260">
        <v>0.375</v>
      </c>
      <c r="C847" s="1290" t="s">
        <v>261</v>
      </c>
      <c r="D847" s="1293"/>
      <c r="E847" s="1292" t="s">
        <v>758</v>
      </c>
      <c r="F847" s="1294"/>
    </row>
    <row r="848" spans="1:6" x14ac:dyDescent="0.35">
      <c r="A848" s="1709"/>
      <c r="B848" s="1260">
        <v>0.5</v>
      </c>
      <c r="C848" s="1290" t="s">
        <v>557</v>
      </c>
      <c r="D848" s="1293"/>
      <c r="E848" s="1292" t="s">
        <v>729</v>
      </c>
      <c r="F848" s="1294"/>
    </row>
    <row r="849" spans="1:6" x14ac:dyDescent="0.35">
      <c r="A849" s="1709"/>
      <c r="B849" s="1260">
        <v>0.625</v>
      </c>
      <c r="C849" s="1290" t="s">
        <v>257</v>
      </c>
      <c r="D849" s="1297"/>
      <c r="E849" s="1292" t="s">
        <v>259</v>
      </c>
      <c r="F849" s="1294"/>
    </row>
    <row r="850" spans="1:6" x14ac:dyDescent="0.35">
      <c r="A850" s="1710"/>
      <c r="B850" s="1260">
        <v>0.75</v>
      </c>
      <c r="C850" s="1290" t="s">
        <v>564</v>
      </c>
      <c r="D850" s="1293"/>
      <c r="E850" s="1292" t="s">
        <v>729</v>
      </c>
      <c r="F850" s="1294"/>
    </row>
    <row r="851" spans="1:6" x14ac:dyDescent="0.35">
      <c r="A851" s="1708">
        <f>A846+1</f>
        <v>6</v>
      </c>
      <c r="B851" s="1260">
        <v>0.25</v>
      </c>
      <c r="C851" s="1290" t="s">
        <v>261</v>
      </c>
      <c r="D851" s="1293"/>
      <c r="E851" s="1292" t="s">
        <v>259</v>
      </c>
      <c r="F851" s="1294"/>
    </row>
    <row r="852" spans="1:6" x14ac:dyDescent="0.35">
      <c r="A852" s="1709"/>
      <c r="B852" s="1260">
        <v>0.375</v>
      </c>
      <c r="C852" s="1290" t="s">
        <v>261</v>
      </c>
      <c r="D852" s="1297"/>
      <c r="E852" s="1292" t="s">
        <v>259</v>
      </c>
      <c r="F852" s="1294"/>
    </row>
    <row r="853" spans="1:6" x14ac:dyDescent="0.35">
      <c r="A853" s="1709"/>
      <c r="B853" s="1260">
        <v>0.5</v>
      </c>
      <c r="C853" s="1290" t="s">
        <v>564</v>
      </c>
      <c r="D853" s="1297"/>
      <c r="E853" s="1292" t="s">
        <v>259</v>
      </c>
      <c r="F853" s="1294"/>
    </row>
    <row r="854" spans="1:6" x14ac:dyDescent="0.35">
      <c r="A854" s="1709"/>
      <c r="B854" s="1260">
        <v>0.625</v>
      </c>
      <c r="C854" s="1290" t="s">
        <v>261</v>
      </c>
      <c r="D854" s="1293"/>
      <c r="E854" s="1292" t="s">
        <v>259</v>
      </c>
      <c r="F854" s="1294"/>
    </row>
    <row r="855" spans="1:6" x14ac:dyDescent="0.35">
      <c r="A855" s="1710"/>
      <c r="B855" s="1260">
        <v>0.75</v>
      </c>
      <c r="C855" s="1298" t="s">
        <v>261</v>
      </c>
      <c r="D855" s="1293"/>
      <c r="E855" s="1292" t="s">
        <v>259</v>
      </c>
      <c r="F855" s="1294"/>
    </row>
    <row r="856" spans="1:6" x14ac:dyDescent="0.35">
      <c r="A856" s="1708">
        <f>A851+1</f>
        <v>7</v>
      </c>
      <c r="B856" s="1260">
        <v>0.25</v>
      </c>
      <c r="C856" s="1290" t="s">
        <v>557</v>
      </c>
      <c r="D856" s="1293"/>
      <c r="E856" s="1292" t="s">
        <v>259</v>
      </c>
      <c r="F856" s="1294"/>
    </row>
    <row r="857" spans="1:6" x14ac:dyDescent="0.35">
      <c r="A857" s="1709"/>
      <c r="B857" s="1260">
        <v>0.375</v>
      </c>
      <c r="C857" s="1290" t="s">
        <v>557</v>
      </c>
      <c r="D857" s="1297"/>
      <c r="E857" s="1292" t="s">
        <v>259</v>
      </c>
      <c r="F857" s="1294"/>
    </row>
    <row r="858" spans="1:6" x14ac:dyDescent="0.35">
      <c r="A858" s="1709"/>
      <c r="B858" s="1260">
        <v>0.5</v>
      </c>
      <c r="C858" s="1290" t="s">
        <v>262</v>
      </c>
      <c r="D858" s="1297"/>
      <c r="E858" s="1292" t="s">
        <v>259</v>
      </c>
      <c r="F858" s="1294"/>
    </row>
    <row r="859" spans="1:6" x14ac:dyDescent="0.35">
      <c r="A859" s="1709"/>
      <c r="B859" s="1260">
        <v>0.625</v>
      </c>
      <c r="C859" s="1290" t="s">
        <v>570</v>
      </c>
      <c r="D859" s="1297"/>
      <c r="E859" s="1292" t="s">
        <v>673</v>
      </c>
      <c r="F859" s="1294"/>
    </row>
    <row r="860" spans="1:6" x14ac:dyDescent="0.35">
      <c r="A860" s="1710"/>
      <c r="B860" s="1260">
        <v>0.75</v>
      </c>
      <c r="C860" s="1290" t="s">
        <v>261</v>
      </c>
      <c r="D860" s="1297"/>
      <c r="E860" s="1292" t="s">
        <v>259</v>
      </c>
      <c r="F860" s="1294"/>
    </row>
    <row r="861" spans="1:6" x14ac:dyDescent="0.35">
      <c r="A861" s="1708">
        <f>A856+1</f>
        <v>8</v>
      </c>
      <c r="B861" s="1260">
        <v>0.25</v>
      </c>
      <c r="C861" s="1290" t="s">
        <v>261</v>
      </c>
      <c r="D861" s="1297"/>
      <c r="E861" s="1292" t="s">
        <v>259</v>
      </c>
      <c r="F861" s="1294"/>
    </row>
    <row r="862" spans="1:6" x14ac:dyDescent="0.35">
      <c r="A862" s="1709"/>
      <c r="B862" s="1260">
        <v>30.8</v>
      </c>
      <c r="C862" s="1290" t="s">
        <v>557</v>
      </c>
      <c r="D862" s="1293"/>
      <c r="E862" s="1292" t="s">
        <v>259</v>
      </c>
      <c r="F862" s="1294"/>
    </row>
    <row r="863" spans="1:6" x14ac:dyDescent="0.35">
      <c r="A863" s="1709"/>
      <c r="B863" s="1260">
        <v>0.5</v>
      </c>
      <c r="C863" s="1290" t="s">
        <v>262</v>
      </c>
      <c r="D863" s="1293"/>
      <c r="E863" s="1292" t="s">
        <v>729</v>
      </c>
      <c r="F863" s="1294"/>
    </row>
    <row r="864" spans="1:6" x14ac:dyDescent="0.35">
      <c r="A864" s="1709"/>
      <c r="B864" s="1260">
        <v>0.625</v>
      </c>
      <c r="C864" s="1290" t="s">
        <v>257</v>
      </c>
      <c r="D864" s="1293"/>
      <c r="E864" s="1292" t="s">
        <v>259</v>
      </c>
      <c r="F864" s="1294"/>
    </row>
    <row r="865" spans="1:6" x14ac:dyDescent="0.35">
      <c r="A865" s="1710"/>
      <c r="B865" s="1260">
        <v>0.75</v>
      </c>
      <c r="C865" s="1290" t="s">
        <v>261</v>
      </c>
      <c r="D865" s="1297"/>
      <c r="E865" s="1292" t="s">
        <v>259</v>
      </c>
      <c r="F865" s="1294"/>
    </row>
    <row r="866" spans="1:6" x14ac:dyDescent="0.35">
      <c r="A866" s="1708">
        <f>A861+1</f>
        <v>9</v>
      </c>
      <c r="B866" s="1260">
        <v>0.25</v>
      </c>
      <c r="C866" s="1290" t="s">
        <v>557</v>
      </c>
      <c r="D866" s="1297"/>
      <c r="E866" s="1292" t="s">
        <v>259</v>
      </c>
      <c r="F866" s="1294"/>
    </row>
    <row r="867" spans="1:6" x14ac:dyDescent="0.35">
      <c r="A867" s="1709"/>
      <c r="B867" s="1260">
        <v>0.375</v>
      </c>
      <c r="C867" s="1290" t="s">
        <v>261</v>
      </c>
      <c r="D867" s="1297"/>
      <c r="E867" s="1292" t="s">
        <v>758</v>
      </c>
      <c r="F867" s="1294"/>
    </row>
    <row r="868" spans="1:6" x14ac:dyDescent="0.35">
      <c r="A868" s="1709"/>
      <c r="B868" s="1260">
        <v>0.5</v>
      </c>
      <c r="C868" s="1290" t="s">
        <v>261</v>
      </c>
      <c r="D868" s="1297"/>
      <c r="E868" s="1292" t="s">
        <v>729</v>
      </c>
      <c r="F868" s="1294"/>
    </row>
    <row r="869" spans="1:6" x14ac:dyDescent="0.35">
      <c r="A869" s="1709"/>
      <c r="B869" s="1260">
        <v>0.625</v>
      </c>
      <c r="C869" s="1290" t="s">
        <v>261</v>
      </c>
      <c r="D869" s="1293"/>
      <c r="E869" s="1292" t="s">
        <v>758</v>
      </c>
      <c r="F869" s="1294"/>
    </row>
    <row r="870" spans="1:6" x14ac:dyDescent="0.35">
      <c r="A870" s="1710"/>
      <c r="B870" s="1260">
        <v>0.75</v>
      </c>
      <c r="C870" s="1290" t="s">
        <v>261</v>
      </c>
      <c r="D870" s="1297"/>
      <c r="E870" s="1292" t="s">
        <v>259</v>
      </c>
      <c r="F870" s="1294"/>
    </row>
    <row r="871" spans="1:6" x14ac:dyDescent="0.35">
      <c r="A871" s="1708">
        <f>A866+1</f>
        <v>10</v>
      </c>
      <c r="B871" s="1260">
        <v>0.25</v>
      </c>
      <c r="C871" s="1290" t="s">
        <v>261</v>
      </c>
      <c r="D871" s="1293"/>
      <c r="E871" s="1292" t="s">
        <v>259</v>
      </c>
      <c r="F871" s="1294"/>
    </row>
    <row r="872" spans="1:6" x14ac:dyDescent="0.35">
      <c r="A872" s="1709"/>
      <c r="B872" s="1260">
        <v>0.375</v>
      </c>
      <c r="C872" s="1290" t="s">
        <v>261</v>
      </c>
      <c r="D872" s="1293"/>
      <c r="E872" s="1292" t="s">
        <v>259</v>
      </c>
      <c r="F872" s="1294"/>
    </row>
    <row r="873" spans="1:6" x14ac:dyDescent="0.35">
      <c r="A873" s="1709"/>
      <c r="B873" s="1260">
        <v>0.5</v>
      </c>
      <c r="C873" s="1290" t="s">
        <v>261</v>
      </c>
      <c r="D873" s="1293"/>
      <c r="E873" s="1292" t="s">
        <v>259</v>
      </c>
      <c r="F873" s="1294"/>
    </row>
    <row r="874" spans="1:6" x14ac:dyDescent="0.35">
      <c r="A874" s="1709"/>
      <c r="B874" s="1260">
        <v>0.625</v>
      </c>
      <c r="C874" s="1290" t="s">
        <v>262</v>
      </c>
      <c r="D874" s="1293"/>
      <c r="E874" s="1292" t="s">
        <v>673</v>
      </c>
      <c r="F874" s="1294"/>
    </row>
    <row r="875" spans="1:6" x14ac:dyDescent="0.35">
      <c r="A875" s="1710"/>
      <c r="B875" s="1260">
        <v>0.75</v>
      </c>
      <c r="C875" s="1290" t="s">
        <v>261</v>
      </c>
      <c r="D875" s="1293"/>
      <c r="E875" s="1292" t="s">
        <v>259</v>
      </c>
      <c r="F875" s="1294"/>
    </row>
    <row r="876" spans="1:6" x14ac:dyDescent="0.35">
      <c r="A876" s="1708">
        <v>11</v>
      </c>
      <c r="B876" s="1260">
        <v>0.25</v>
      </c>
      <c r="C876" s="1290" t="s">
        <v>260</v>
      </c>
      <c r="D876" s="1293"/>
      <c r="E876" s="1292" t="s">
        <v>729</v>
      </c>
      <c r="F876" s="1294"/>
    </row>
    <row r="877" spans="1:6" x14ac:dyDescent="0.35">
      <c r="A877" s="1709"/>
      <c r="B877" s="1260">
        <v>0.375</v>
      </c>
      <c r="C877" s="1290" t="s">
        <v>260</v>
      </c>
      <c r="D877" s="1293"/>
      <c r="E877" s="1292" t="s">
        <v>729</v>
      </c>
      <c r="F877" s="1294"/>
    </row>
    <row r="878" spans="1:6" x14ac:dyDescent="0.35">
      <c r="A878" s="1709"/>
      <c r="B878" s="1260">
        <v>0.5</v>
      </c>
      <c r="C878" s="1290" t="s">
        <v>260</v>
      </c>
      <c r="D878" s="1293"/>
      <c r="E878" s="1292" t="s">
        <v>729</v>
      </c>
      <c r="F878" s="1294"/>
    </row>
    <row r="879" spans="1:6" x14ac:dyDescent="0.35">
      <c r="A879" s="1709"/>
      <c r="B879" s="1260">
        <v>0.625</v>
      </c>
      <c r="C879" s="1290" t="s">
        <v>261</v>
      </c>
      <c r="D879" s="1297"/>
      <c r="E879" s="1292" t="s">
        <v>907</v>
      </c>
      <c r="F879" s="1294"/>
    </row>
    <row r="880" spans="1:6" x14ac:dyDescent="0.35">
      <c r="A880" s="1710"/>
      <c r="B880" s="1260">
        <v>0.75</v>
      </c>
      <c r="C880" s="1290" t="s">
        <v>261</v>
      </c>
      <c r="D880" s="1293"/>
      <c r="E880" s="1292" t="s">
        <v>259</v>
      </c>
      <c r="F880" s="1294"/>
    </row>
    <row r="881" spans="1:6" x14ac:dyDescent="0.35">
      <c r="A881" s="1708">
        <f>A876+1</f>
        <v>12</v>
      </c>
      <c r="B881" s="1260">
        <v>0.25</v>
      </c>
      <c r="C881" s="1290" t="s">
        <v>258</v>
      </c>
      <c r="D881" s="1293"/>
      <c r="E881" s="1292" t="s">
        <v>259</v>
      </c>
      <c r="F881" s="1294"/>
    </row>
    <row r="882" spans="1:6" x14ac:dyDescent="0.35">
      <c r="A882" s="1709"/>
      <c r="B882" s="1260">
        <v>0.375</v>
      </c>
      <c r="C882" s="1290" t="s">
        <v>261</v>
      </c>
      <c r="D882" s="1293"/>
      <c r="E882" s="1292" t="s">
        <v>907</v>
      </c>
      <c r="F882" s="1294"/>
    </row>
    <row r="883" spans="1:6" x14ac:dyDescent="0.35">
      <c r="A883" s="1709"/>
      <c r="B883" s="1260">
        <v>0.5</v>
      </c>
      <c r="C883" s="1290" t="s">
        <v>564</v>
      </c>
      <c r="D883" s="1293"/>
      <c r="E883" s="1292" t="s">
        <v>907</v>
      </c>
      <c r="F883" s="1294"/>
    </row>
    <row r="884" spans="1:6" x14ac:dyDescent="0.35">
      <c r="A884" s="1709"/>
      <c r="B884" s="1260">
        <v>0.625</v>
      </c>
      <c r="C884" s="1290" t="s">
        <v>261</v>
      </c>
      <c r="D884" s="1293"/>
      <c r="E884" s="1292" t="s">
        <v>259</v>
      </c>
      <c r="F884" s="1294"/>
    </row>
    <row r="885" spans="1:6" x14ac:dyDescent="0.35">
      <c r="A885" s="1710"/>
      <c r="B885" s="1260">
        <v>0.75</v>
      </c>
      <c r="C885" s="1290" t="s">
        <v>261</v>
      </c>
      <c r="D885" s="1297"/>
      <c r="E885" s="1292" t="s">
        <v>259</v>
      </c>
      <c r="F885" s="1294"/>
    </row>
    <row r="886" spans="1:6" x14ac:dyDescent="0.35">
      <c r="A886" s="1708">
        <f>A881+1</f>
        <v>13</v>
      </c>
      <c r="B886" s="1260">
        <v>0.25</v>
      </c>
      <c r="C886" s="1290" t="s">
        <v>564</v>
      </c>
      <c r="D886" s="1293"/>
      <c r="E886" s="1292" t="s">
        <v>907</v>
      </c>
      <c r="F886" s="1294"/>
    </row>
    <row r="887" spans="1:6" x14ac:dyDescent="0.35">
      <c r="A887" s="1709"/>
      <c r="B887" s="1260">
        <v>0.375</v>
      </c>
      <c r="C887" s="1290" t="s">
        <v>260</v>
      </c>
      <c r="D887" s="1293"/>
      <c r="E887" s="1292" t="s">
        <v>673</v>
      </c>
      <c r="F887" s="1294"/>
    </row>
    <row r="888" spans="1:6" x14ac:dyDescent="0.35">
      <c r="A888" s="1709"/>
      <c r="B888" s="1260">
        <v>0.5</v>
      </c>
      <c r="C888" s="1290" t="s">
        <v>261</v>
      </c>
      <c r="D888" s="1297"/>
      <c r="E888" s="1292" t="s">
        <v>907</v>
      </c>
      <c r="F888" s="1294"/>
    </row>
    <row r="889" spans="1:6" x14ac:dyDescent="0.35">
      <c r="A889" s="1709"/>
      <c r="B889" s="1260">
        <v>0.625</v>
      </c>
      <c r="C889" s="1290" t="s">
        <v>261</v>
      </c>
      <c r="D889" s="1293"/>
      <c r="E889" s="1292" t="s">
        <v>907</v>
      </c>
      <c r="F889" s="1294"/>
    </row>
    <row r="890" spans="1:6" x14ac:dyDescent="0.35">
      <c r="A890" s="1710"/>
      <c r="B890" s="1260">
        <v>0.75</v>
      </c>
      <c r="C890" s="1290" t="s">
        <v>261</v>
      </c>
      <c r="D890" s="1293"/>
      <c r="E890" s="1292" t="s">
        <v>259</v>
      </c>
      <c r="F890" s="1294"/>
    </row>
    <row r="891" spans="1:6" x14ac:dyDescent="0.35">
      <c r="A891" s="1708">
        <f>A886+1</f>
        <v>14</v>
      </c>
      <c r="B891" s="1260">
        <v>0.25</v>
      </c>
      <c r="C891" s="1290" t="s">
        <v>260</v>
      </c>
      <c r="D891" s="1293"/>
      <c r="E891" s="1292" t="s">
        <v>907</v>
      </c>
      <c r="F891" s="1294"/>
    </row>
    <row r="892" spans="1:6" x14ac:dyDescent="0.35">
      <c r="A892" s="1709"/>
      <c r="B892" s="1260">
        <v>0.375</v>
      </c>
      <c r="C892" s="1290" t="s">
        <v>261</v>
      </c>
      <c r="D892" s="1297"/>
      <c r="E892" s="1292" t="s">
        <v>907</v>
      </c>
      <c r="F892" s="1294"/>
    </row>
    <row r="893" spans="1:6" x14ac:dyDescent="0.35">
      <c r="A893" s="1709"/>
      <c r="B893" s="1260">
        <v>0.5</v>
      </c>
      <c r="C893" s="1290" t="s">
        <v>261</v>
      </c>
      <c r="D893" s="1297"/>
      <c r="E893" s="1292" t="s">
        <v>907</v>
      </c>
      <c r="F893" s="1294"/>
    </row>
    <row r="894" spans="1:6" x14ac:dyDescent="0.35">
      <c r="A894" s="1709"/>
      <c r="B894" s="1260">
        <v>0.625</v>
      </c>
      <c r="C894" s="1290" t="s">
        <v>564</v>
      </c>
      <c r="D894" s="1299"/>
      <c r="E894" s="1292" t="s">
        <v>907</v>
      </c>
      <c r="F894" s="1294"/>
    </row>
    <row r="895" spans="1:6" x14ac:dyDescent="0.35">
      <c r="A895" s="1710"/>
      <c r="B895" s="1260">
        <v>0.75</v>
      </c>
      <c r="C895" s="1290" t="s">
        <v>261</v>
      </c>
      <c r="D895" s="1293"/>
      <c r="E895" s="1292" t="s">
        <v>259</v>
      </c>
      <c r="F895" s="1294"/>
    </row>
    <row r="896" spans="1:6" x14ac:dyDescent="0.35">
      <c r="A896" s="1708">
        <f>A891+1</f>
        <v>15</v>
      </c>
      <c r="B896" s="1260">
        <v>0.25</v>
      </c>
      <c r="C896" s="1290" t="s">
        <v>261</v>
      </c>
      <c r="D896" s="1293"/>
      <c r="E896" s="1292" t="s">
        <v>907</v>
      </c>
      <c r="F896" s="1294"/>
    </row>
    <row r="897" spans="1:6" x14ac:dyDescent="0.35">
      <c r="A897" s="1709"/>
      <c r="B897" s="1260">
        <v>0.375</v>
      </c>
      <c r="C897" s="1290" t="s">
        <v>261</v>
      </c>
      <c r="D897" s="1293"/>
      <c r="E897" s="1292" t="s">
        <v>907</v>
      </c>
      <c r="F897" s="1294"/>
    </row>
    <row r="898" spans="1:6" x14ac:dyDescent="0.35">
      <c r="A898" s="1709"/>
      <c r="B898" s="1260">
        <v>0.5</v>
      </c>
      <c r="C898" s="1290" t="s">
        <v>261</v>
      </c>
      <c r="D898" s="1297"/>
      <c r="E898" s="1292" t="s">
        <v>907</v>
      </c>
      <c r="F898" s="1294"/>
    </row>
    <row r="899" spans="1:6" x14ac:dyDescent="0.35">
      <c r="A899" s="1709"/>
      <c r="B899" s="1260">
        <v>0.625</v>
      </c>
      <c r="C899" s="1290" t="s">
        <v>261</v>
      </c>
      <c r="D899" s="1297"/>
      <c r="E899" s="1292" t="s">
        <v>907</v>
      </c>
      <c r="F899" s="1294"/>
    </row>
    <row r="900" spans="1:6" x14ac:dyDescent="0.35">
      <c r="A900" s="1710"/>
      <c r="B900" s="1260">
        <v>0.75</v>
      </c>
      <c r="C900" s="1290" t="s">
        <v>564</v>
      </c>
      <c r="D900" s="1293"/>
      <c r="E900" s="1292" t="s">
        <v>259</v>
      </c>
      <c r="F900" s="1294"/>
    </row>
    <row r="901" spans="1:6" x14ac:dyDescent="0.35">
      <c r="A901" s="1708">
        <f>A896+1</f>
        <v>16</v>
      </c>
      <c r="B901" s="1260">
        <v>0.25</v>
      </c>
      <c r="C901" s="1290" t="s">
        <v>564</v>
      </c>
      <c r="D901" s="1300"/>
      <c r="E901" s="1292" t="s">
        <v>259</v>
      </c>
      <c r="F901" s="1294"/>
    </row>
    <row r="902" spans="1:6" x14ac:dyDescent="0.35">
      <c r="A902" s="1709"/>
      <c r="B902" s="1260">
        <v>0.375</v>
      </c>
      <c r="C902" s="1290" t="s">
        <v>564</v>
      </c>
      <c r="D902" s="1301"/>
      <c r="E902" s="1292" t="s">
        <v>673</v>
      </c>
      <c r="F902" s="1294"/>
    </row>
    <row r="903" spans="1:6" x14ac:dyDescent="0.35">
      <c r="A903" s="1709"/>
      <c r="B903" s="1260">
        <v>0.5</v>
      </c>
      <c r="C903" s="1290" t="s">
        <v>261</v>
      </c>
      <c r="D903" s="1297"/>
      <c r="E903" s="1292" t="s">
        <v>673</v>
      </c>
      <c r="F903" s="1294"/>
    </row>
    <row r="904" spans="1:6" x14ac:dyDescent="0.35">
      <c r="A904" s="1709"/>
      <c r="B904" s="1260">
        <v>0.625</v>
      </c>
      <c r="C904" s="1290" t="s">
        <v>261</v>
      </c>
      <c r="D904" s="1293"/>
      <c r="E904" s="1292" t="s">
        <v>907</v>
      </c>
      <c r="F904" s="1294"/>
    </row>
    <row r="905" spans="1:6" x14ac:dyDescent="0.35">
      <c r="A905" s="1710"/>
      <c r="B905" s="1260">
        <v>0.75</v>
      </c>
      <c r="C905" s="1290" t="s">
        <v>261</v>
      </c>
      <c r="D905" s="1297"/>
      <c r="E905" s="1292" t="s">
        <v>907</v>
      </c>
      <c r="F905" s="1294"/>
    </row>
    <row r="906" spans="1:6" x14ac:dyDescent="0.35">
      <c r="A906" s="1708">
        <f>A901+1</f>
        <v>17</v>
      </c>
      <c r="B906" s="1260">
        <v>0.25</v>
      </c>
      <c r="C906" s="1290" t="s">
        <v>261</v>
      </c>
      <c r="D906" s="1293"/>
      <c r="E906" s="1292" t="s">
        <v>729</v>
      </c>
      <c r="F906" s="1294"/>
    </row>
    <row r="907" spans="1:6" x14ac:dyDescent="0.35">
      <c r="A907" s="1709"/>
      <c r="B907" s="1260">
        <v>0.375</v>
      </c>
      <c r="C907" s="1290" t="s">
        <v>564</v>
      </c>
      <c r="D907" s="1297"/>
      <c r="E907" s="1292" t="s">
        <v>729</v>
      </c>
      <c r="F907" s="1294"/>
    </row>
    <row r="908" spans="1:6" x14ac:dyDescent="0.35">
      <c r="A908" s="1709"/>
      <c r="B908" s="1260">
        <v>0.5</v>
      </c>
      <c r="C908" s="1290" t="s">
        <v>261</v>
      </c>
      <c r="D908" s="1297"/>
      <c r="E908" s="1292" t="s">
        <v>259</v>
      </c>
      <c r="F908" s="1294"/>
    </row>
    <row r="909" spans="1:6" x14ac:dyDescent="0.35">
      <c r="A909" s="1709"/>
      <c r="B909" s="1260">
        <v>0.625</v>
      </c>
      <c r="C909" s="1290" t="s">
        <v>557</v>
      </c>
      <c r="D909" s="1293"/>
      <c r="E909" s="1292" t="s">
        <v>907</v>
      </c>
      <c r="F909" s="1294"/>
    </row>
    <row r="910" spans="1:6" x14ac:dyDescent="0.35">
      <c r="A910" s="1710"/>
      <c r="B910" s="1260">
        <v>0.75</v>
      </c>
      <c r="C910" s="1290" t="s">
        <v>261</v>
      </c>
      <c r="D910" s="1293"/>
      <c r="E910" s="1292" t="s">
        <v>259</v>
      </c>
      <c r="F910" s="1294"/>
    </row>
    <row r="911" spans="1:6" x14ac:dyDescent="0.35">
      <c r="A911" s="1708">
        <f>A906+1</f>
        <v>18</v>
      </c>
      <c r="B911" s="1260">
        <v>0.25</v>
      </c>
      <c r="C911" s="1290" t="s">
        <v>261</v>
      </c>
      <c r="D911" s="1293"/>
      <c r="E911" s="1292" t="s">
        <v>259</v>
      </c>
      <c r="F911" s="1294"/>
    </row>
    <row r="912" spans="1:6" x14ac:dyDescent="0.35">
      <c r="A912" s="1709"/>
      <c r="B912" s="1260">
        <v>0.375</v>
      </c>
      <c r="C912" s="1290" t="s">
        <v>260</v>
      </c>
      <c r="D912" s="1293"/>
      <c r="E912" s="1292" t="s">
        <v>729</v>
      </c>
      <c r="F912" s="1294"/>
    </row>
    <row r="913" spans="1:6" x14ac:dyDescent="0.35">
      <c r="A913" s="1709"/>
      <c r="B913" s="1260">
        <v>0.5</v>
      </c>
      <c r="C913" s="1290" t="s">
        <v>564</v>
      </c>
      <c r="D913" s="1297"/>
      <c r="E913" s="1292" t="s">
        <v>907</v>
      </c>
      <c r="F913" s="1294"/>
    </row>
    <row r="914" spans="1:6" x14ac:dyDescent="0.35">
      <c r="A914" s="1709"/>
      <c r="B914" s="1260">
        <v>0.625</v>
      </c>
      <c r="C914" s="1290" t="s">
        <v>261</v>
      </c>
      <c r="D914" s="1293"/>
      <c r="E914" s="1292" t="s">
        <v>259</v>
      </c>
      <c r="F914" s="1294"/>
    </row>
    <row r="915" spans="1:6" x14ac:dyDescent="0.35">
      <c r="A915" s="1710"/>
      <c r="B915" s="1260">
        <v>0.75</v>
      </c>
      <c r="C915" s="1290" t="s">
        <v>261</v>
      </c>
      <c r="D915" s="1297"/>
      <c r="E915" s="1292" t="s">
        <v>259</v>
      </c>
      <c r="F915" s="1294"/>
    </row>
    <row r="916" spans="1:6" x14ac:dyDescent="0.35">
      <c r="A916" s="1708">
        <f>A911+1</f>
        <v>19</v>
      </c>
      <c r="B916" s="1260">
        <v>0.25</v>
      </c>
      <c r="C916" s="1290" t="s">
        <v>261</v>
      </c>
      <c r="D916" s="1293"/>
      <c r="E916" s="1292" t="s">
        <v>259</v>
      </c>
      <c r="F916" s="1294"/>
    </row>
    <row r="917" spans="1:6" x14ac:dyDescent="0.35">
      <c r="A917" s="1709"/>
      <c r="B917" s="1260">
        <v>0.375</v>
      </c>
      <c r="C917" s="1290" t="s">
        <v>261</v>
      </c>
      <c r="D917" s="1293"/>
      <c r="E917" s="1292" t="s">
        <v>259</v>
      </c>
      <c r="F917" s="1294"/>
    </row>
    <row r="918" spans="1:6" x14ac:dyDescent="0.35">
      <c r="A918" s="1709"/>
      <c r="B918" s="1260">
        <v>0.5</v>
      </c>
      <c r="C918" s="1290" t="s">
        <v>261</v>
      </c>
      <c r="D918" s="1293"/>
      <c r="E918" s="1292" t="s">
        <v>259</v>
      </c>
      <c r="F918" s="1294"/>
    </row>
    <row r="919" spans="1:6" x14ac:dyDescent="0.35">
      <c r="A919" s="1709"/>
      <c r="B919" s="1260">
        <v>0.625</v>
      </c>
      <c r="C919" s="1290" t="s">
        <v>261</v>
      </c>
      <c r="D919" s="1297"/>
      <c r="E919" s="1292" t="s">
        <v>259</v>
      </c>
      <c r="F919" s="1294"/>
    </row>
    <row r="920" spans="1:6" x14ac:dyDescent="0.35">
      <c r="A920" s="1710"/>
      <c r="B920" s="1260">
        <v>0.75</v>
      </c>
      <c r="C920" s="1290" t="s">
        <v>261</v>
      </c>
      <c r="D920" s="1293"/>
      <c r="E920" s="1292" t="s">
        <v>259</v>
      </c>
      <c r="F920" s="1294"/>
    </row>
    <row r="921" spans="1:6" x14ac:dyDescent="0.35">
      <c r="A921" s="1708">
        <f>A916+1</f>
        <v>20</v>
      </c>
      <c r="B921" s="1260">
        <v>0.25</v>
      </c>
      <c r="C921" s="1290" t="s">
        <v>261</v>
      </c>
      <c r="D921" s="1293"/>
      <c r="E921" s="1292" t="s">
        <v>907</v>
      </c>
      <c r="F921" s="1294"/>
    </row>
    <row r="922" spans="1:6" x14ac:dyDescent="0.35">
      <c r="A922" s="1709"/>
      <c r="B922" s="1260">
        <v>0.375</v>
      </c>
      <c r="C922" s="1290" t="s">
        <v>261</v>
      </c>
      <c r="D922" s="1297"/>
      <c r="E922" s="1292" t="s">
        <v>259</v>
      </c>
      <c r="F922" s="1294"/>
    </row>
    <row r="923" spans="1:6" x14ac:dyDescent="0.35">
      <c r="A923" s="1709"/>
      <c r="B923" s="1260">
        <v>0.5</v>
      </c>
      <c r="C923" s="1290" t="s">
        <v>564</v>
      </c>
      <c r="D923" s="1293"/>
      <c r="E923" s="1292" t="s">
        <v>729</v>
      </c>
      <c r="F923" s="1294"/>
    </row>
    <row r="924" spans="1:6" x14ac:dyDescent="0.35">
      <c r="A924" s="1709"/>
      <c r="B924" s="1260">
        <v>0.625</v>
      </c>
      <c r="C924" s="1290" t="s">
        <v>261</v>
      </c>
      <c r="D924" s="1297"/>
      <c r="E924" s="1292" t="s">
        <v>259</v>
      </c>
      <c r="F924" s="1294"/>
    </row>
    <row r="925" spans="1:6" x14ac:dyDescent="0.35">
      <c r="A925" s="1710"/>
      <c r="B925" s="1260">
        <v>0.75</v>
      </c>
      <c r="C925" s="1290" t="s">
        <v>261</v>
      </c>
      <c r="D925" s="1297"/>
      <c r="E925" s="1292" t="s">
        <v>259</v>
      </c>
      <c r="F925" s="1294"/>
    </row>
    <row r="926" spans="1:6" x14ac:dyDescent="0.35">
      <c r="A926" s="1708">
        <v>21</v>
      </c>
      <c r="B926" s="1260">
        <v>0.25</v>
      </c>
      <c r="C926" s="1290" t="s">
        <v>261</v>
      </c>
      <c r="D926" s="1297"/>
      <c r="E926" s="1292" t="s">
        <v>259</v>
      </c>
      <c r="F926" s="1293"/>
    </row>
    <row r="927" spans="1:6" x14ac:dyDescent="0.35">
      <c r="A927" s="1709"/>
      <c r="B927" s="1260">
        <v>0.375</v>
      </c>
      <c r="C927" s="1290" t="s">
        <v>261</v>
      </c>
      <c r="D927" s="1293"/>
      <c r="E927" s="1292" t="s">
        <v>259</v>
      </c>
      <c r="F927" s="1293"/>
    </row>
    <row r="928" spans="1:6" x14ac:dyDescent="0.35">
      <c r="A928" s="1709"/>
      <c r="B928" s="1260">
        <v>0.5</v>
      </c>
      <c r="C928" s="1290" t="s">
        <v>564</v>
      </c>
      <c r="D928" s="1300"/>
      <c r="E928" s="1292" t="s">
        <v>729</v>
      </c>
      <c r="F928" s="1293"/>
    </row>
    <row r="929" spans="1:6" x14ac:dyDescent="0.35">
      <c r="A929" s="1709"/>
      <c r="B929" s="1260">
        <v>0.625</v>
      </c>
      <c r="C929" s="1302" t="s">
        <v>261</v>
      </c>
      <c r="D929" s="1301"/>
      <c r="E929" s="1292" t="s">
        <v>729</v>
      </c>
      <c r="F929" s="1293"/>
    </row>
    <row r="930" spans="1:6" x14ac:dyDescent="0.35">
      <c r="A930" s="1710"/>
      <c r="B930" s="1260">
        <v>0.75</v>
      </c>
      <c r="C930" s="1290" t="s">
        <v>261</v>
      </c>
      <c r="D930" s="1293"/>
      <c r="E930" s="1292" t="s">
        <v>758</v>
      </c>
      <c r="F930" s="1293"/>
    </row>
    <row r="931" spans="1:6" x14ac:dyDescent="0.35">
      <c r="A931" s="1708">
        <f>A926+1</f>
        <v>22</v>
      </c>
      <c r="B931" s="1260">
        <v>0.25</v>
      </c>
      <c r="C931" s="1290" t="s">
        <v>261</v>
      </c>
      <c r="D931" s="1293"/>
      <c r="E931" s="1292" t="s">
        <v>259</v>
      </c>
      <c r="F931" s="1293"/>
    </row>
    <row r="932" spans="1:6" x14ac:dyDescent="0.35">
      <c r="A932" s="1709"/>
      <c r="B932" s="1260">
        <v>0.375</v>
      </c>
      <c r="C932" s="1290" t="s">
        <v>261</v>
      </c>
      <c r="D932" s="1293"/>
      <c r="E932" s="1292" t="s">
        <v>758</v>
      </c>
      <c r="F932" s="1293"/>
    </row>
    <row r="933" spans="1:6" x14ac:dyDescent="0.35">
      <c r="A933" s="1709"/>
      <c r="B933" s="1260">
        <v>0.5</v>
      </c>
      <c r="C933" s="1290" t="s">
        <v>261</v>
      </c>
      <c r="D933" s="1293"/>
      <c r="E933" s="1292" t="s">
        <v>259</v>
      </c>
      <c r="F933" s="1293"/>
    </row>
    <row r="934" spans="1:6" x14ac:dyDescent="0.35">
      <c r="A934" s="1709"/>
      <c r="B934" s="1260">
        <v>0.625</v>
      </c>
      <c r="C934" s="1290" t="s">
        <v>564</v>
      </c>
      <c r="D934" s="1293"/>
      <c r="E934" s="1292" t="s">
        <v>758</v>
      </c>
      <c r="F934" s="1293"/>
    </row>
    <row r="935" spans="1:6" x14ac:dyDescent="0.35">
      <c r="A935" s="1710"/>
      <c r="B935" s="1260">
        <v>0.75</v>
      </c>
      <c r="C935" s="1290" t="s">
        <v>261</v>
      </c>
      <c r="D935" s="1297"/>
      <c r="E935" s="1292" t="s">
        <v>259</v>
      </c>
      <c r="F935" s="1294"/>
    </row>
    <row r="936" spans="1:6" x14ac:dyDescent="0.35">
      <c r="A936" s="1708">
        <f>A931+1</f>
        <v>23</v>
      </c>
      <c r="B936" s="1260">
        <v>0.25</v>
      </c>
      <c r="C936" s="1290" t="s">
        <v>258</v>
      </c>
      <c r="D936" s="1293"/>
      <c r="E936" s="1292" t="s">
        <v>758</v>
      </c>
      <c r="F936" s="1295"/>
    </row>
    <row r="937" spans="1:6" x14ac:dyDescent="0.35">
      <c r="A937" s="1709"/>
      <c r="B937" s="1260">
        <v>0.375</v>
      </c>
      <c r="C937" s="1290" t="s">
        <v>261</v>
      </c>
      <c r="D937" s="1297"/>
      <c r="E937" s="1292" t="s">
        <v>758</v>
      </c>
      <c r="F937" s="1296"/>
    </row>
    <row r="938" spans="1:6" x14ac:dyDescent="0.35">
      <c r="A938" s="1709"/>
      <c r="B938" s="1260">
        <v>0.5</v>
      </c>
      <c r="C938" s="1290" t="s">
        <v>261</v>
      </c>
      <c r="D938" s="1293"/>
      <c r="E938" s="1292" t="s">
        <v>758</v>
      </c>
      <c r="F938" s="1294"/>
    </row>
    <row r="939" spans="1:6" x14ac:dyDescent="0.35">
      <c r="A939" s="1709"/>
      <c r="B939" s="1260">
        <v>0.625</v>
      </c>
      <c r="C939" s="1290" t="s">
        <v>261</v>
      </c>
      <c r="D939" s="1293"/>
      <c r="E939" s="1292" t="s">
        <v>259</v>
      </c>
      <c r="F939" s="1294"/>
    </row>
    <row r="940" spans="1:6" x14ac:dyDescent="0.35">
      <c r="A940" s="1710"/>
      <c r="B940" s="1260">
        <v>0.75</v>
      </c>
      <c r="C940" s="1290" t="s">
        <v>261</v>
      </c>
      <c r="D940" s="1293"/>
      <c r="E940" s="1292" t="s">
        <v>259</v>
      </c>
      <c r="F940" s="1294"/>
    </row>
    <row r="941" spans="1:6" x14ac:dyDescent="0.35">
      <c r="A941" s="1708">
        <f>A936+1</f>
        <v>24</v>
      </c>
      <c r="B941" s="1260">
        <v>0.25</v>
      </c>
      <c r="C941" s="1290" t="s">
        <v>261</v>
      </c>
      <c r="D941" s="1297"/>
      <c r="E941" s="1292" t="s">
        <v>259</v>
      </c>
      <c r="F941" s="1294"/>
    </row>
    <row r="942" spans="1:6" x14ac:dyDescent="0.35">
      <c r="A942" s="1709"/>
      <c r="B942" s="1260">
        <v>0.375</v>
      </c>
      <c r="C942" s="1290" t="s">
        <v>261</v>
      </c>
      <c r="D942" s="1293"/>
      <c r="E942" s="1292" t="s">
        <v>758</v>
      </c>
      <c r="F942" s="1294"/>
    </row>
    <row r="943" spans="1:6" x14ac:dyDescent="0.35">
      <c r="A943" s="1709"/>
      <c r="B943" s="1260">
        <v>0.5</v>
      </c>
      <c r="C943" s="1290" t="s">
        <v>261</v>
      </c>
      <c r="D943" s="1297"/>
      <c r="E943" s="1292" t="s">
        <v>673</v>
      </c>
      <c r="F943" s="1294"/>
    </row>
    <row r="944" spans="1:6" x14ac:dyDescent="0.35">
      <c r="A944" s="1709"/>
      <c r="B944" s="1260">
        <v>0.625</v>
      </c>
      <c r="C944" s="1290" t="s">
        <v>261</v>
      </c>
      <c r="D944" s="1293"/>
      <c r="E944" s="1292" t="s">
        <v>729</v>
      </c>
      <c r="F944" s="1294"/>
    </row>
    <row r="945" spans="1:6" x14ac:dyDescent="0.35">
      <c r="A945" s="1710"/>
      <c r="B945" s="1260">
        <v>0.75</v>
      </c>
      <c r="C945" s="1290" t="s">
        <v>564</v>
      </c>
      <c r="D945" s="1291"/>
      <c r="E945" s="1292" t="s">
        <v>938</v>
      </c>
      <c r="F945" s="1294"/>
    </row>
    <row r="946" spans="1:6" x14ac:dyDescent="0.35">
      <c r="A946" s="1708">
        <f>A941+1</f>
        <v>25</v>
      </c>
      <c r="B946" s="1260">
        <v>0.25</v>
      </c>
      <c r="C946" s="1290" t="s">
        <v>261</v>
      </c>
      <c r="D946" s="1291"/>
      <c r="E946" s="1292" t="s">
        <v>259</v>
      </c>
      <c r="F946" s="1294"/>
    </row>
    <row r="947" spans="1:6" x14ac:dyDescent="0.35">
      <c r="A947" s="1709"/>
      <c r="B947" s="1260">
        <v>0.375</v>
      </c>
      <c r="C947" s="1290" t="s">
        <v>261</v>
      </c>
      <c r="D947" s="1291"/>
      <c r="E947" s="1292" t="s">
        <v>259</v>
      </c>
      <c r="F947" s="1294"/>
    </row>
    <row r="948" spans="1:6" x14ac:dyDescent="0.35">
      <c r="A948" s="1709"/>
      <c r="B948" s="1260">
        <v>0.5</v>
      </c>
      <c r="C948" s="1290" t="s">
        <v>261</v>
      </c>
      <c r="D948" s="1291"/>
      <c r="E948" s="1292" t="s">
        <v>758</v>
      </c>
      <c r="F948" s="1294"/>
    </row>
    <row r="949" spans="1:6" x14ac:dyDescent="0.35">
      <c r="A949" s="1709"/>
      <c r="B949" s="1260">
        <v>0.625</v>
      </c>
      <c r="C949" s="1290" t="s">
        <v>564</v>
      </c>
      <c r="D949" s="1291"/>
      <c r="E949" s="1292" t="s">
        <v>259</v>
      </c>
      <c r="F949" s="1294"/>
    </row>
    <row r="950" spans="1:6" x14ac:dyDescent="0.35">
      <c r="A950" s="1710"/>
      <c r="B950" s="1260">
        <v>0.75</v>
      </c>
      <c r="C950" s="1290" t="s">
        <v>261</v>
      </c>
      <c r="D950" s="1291"/>
      <c r="E950" s="1292" t="s">
        <v>758</v>
      </c>
      <c r="F950" s="1294"/>
    </row>
    <row r="951" spans="1:6" x14ac:dyDescent="0.35">
      <c r="A951" s="1708">
        <f>A946+1</f>
        <v>26</v>
      </c>
      <c r="B951" s="1260">
        <v>0.25</v>
      </c>
      <c r="C951" s="1290" t="s">
        <v>261</v>
      </c>
      <c r="D951" s="1291"/>
      <c r="E951" s="1292" t="s">
        <v>259</v>
      </c>
      <c r="F951" s="1294"/>
    </row>
    <row r="952" spans="1:6" x14ac:dyDescent="0.35">
      <c r="A952" s="1709"/>
      <c r="B952" s="1260">
        <v>0.375</v>
      </c>
      <c r="C952" s="1290" t="s">
        <v>261</v>
      </c>
      <c r="D952" s="1291"/>
      <c r="E952" s="1292" t="s">
        <v>758</v>
      </c>
      <c r="F952" s="1294"/>
    </row>
    <row r="953" spans="1:6" x14ac:dyDescent="0.35">
      <c r="A953" s="1709"/>
      <c r="B953" s="1260">
        <v>0.5</v>
      </c>
      <c r="C953" s="1290" t="s">
        <v>261</v>
      </c>
      <c r="D953" s="1291"/>
      <c r="E953" s="1292" t="s">
        <v>758</v>
      </c>
      <c r="F953" s="1294"/>
    </row>
    <row r="954" spans="1:6" x14ac:dyDescent="0.35">
      <c r="A954" s="1709"/>
      <c r="B954" s="1260">
        <v>0.625</v>
      </c>
      <c r="C954" s="1290" t="s">
        <v>261</v>
      </c>
      <c r="D954" s="1291"/>
      <c r="E954" s="1292" t="s">
        <v>259</v>
      </c>
      <c r="F954" s="1294"/>
    </row>
    <row r="955" spans="1:6" x14ac:dyDescent="0.35">
      <c r="A955" s="1710"/>
      <c r="B955" s="1260">
        <v>0.75</v>
      </c>
      <c r="C955" s="1290" t="s">
        <v>261</v>
      </c>
      <c r="D955" s="1291"/>
      <c r="E955" s="1292" t="s">
        <v>259</v>
      </c>
      <c r="F955" s="1294"/>
    </row>
    <row r="956" spans="1:6" x14ac:dyDescent="0.35">
      <c r="A956" s="1708">
        <v>27</v>
      </c>
      <c r="B956" s="1260">
        <v>0.25</v>
      </c>
      <c r="C956" s="1290" t="s">
        <v>261</v>
      </c>
      <c r="D956" s="1291"/>
      <c r="E956" s="1292" t="s">
        <v>259</v>
      </c>
      <c r="F956" s="1294"/>
    </row>
    <row r="957" spans="1:6" x14ac:dyDescent="0.35">
      <c r="A957" s="1709"/>
      <c r="B957" s="1260">
        <v>0.375</v>
      </c>
      <c r="C957" s="1290" t="s">
        <v>262</v>
      </c>
      <c r="D957" s="1291"/>
      <c r="E957" s="1292" t="s">
        <v>259</v>
      </c>
      <c r="F957" s="1294"/>
    </row>
    <row r="958" spans="1:6" x14ac:dyDescent="0.35">
      <c r="A958" s="1709"/>
      <c r="B958" s="1260">
        <v>0.5</v>
      </c>
      <c r="C958" s="1290" t="s">
        <v>261</v>
      </c>
      <c r="D958" s="1291"/>
      <c r="E958" s="1292" t="s">
        <v>729</v>
      </c>
      <c r="F958" s="1294"/>
    </row>
    <row r="959" spans="1:6" x14ac:dyDescent="0.35">
      <c r="A959" s="1709"/>
      <c r="B959" s="1260">
        <v>0.625</v>
      </c>
      <c r="C959" s="1290" t="s">
        <v>261</v>
      </c>
      <c r="D959" s="1291"/>
      <c r="E959" s="1292" t="s">
        <v>259</v>
      </c>
      <c r="F959" s="1294"/>
    </row>
    <row r="960" spans="1:6" x14ac:dyDescent="0.35">
      <c r="A960" s="1710"/>
      <c r="B960" s="1269">
        <v>0.75</v>
      </c>
      <c r="C960" s="1290" t="s">
        <v>261</v>
      </c>
      <c r="D960" s="1291"/>
      <c r="E960" s="1292" t="s">
        <v>758</v>
      </c>
      <c r="F960" s="1294"/>
    </row>
    <row r="961" spans="1:6" x14ac:dyDescent="0.35">
      <c r="A961" s="1708">
        <v>28</v>
      </c>
      <c r="B961" s="1260">
        <v>0.25</v>
      </c>
      <c r="C961" s="1290" t="s">
        <v>557</v>
      </c>
      <c r="D961" s="1291"/>
      <c r="E961" s="1292" t="s">
        <v>259</v>
      </c>
      <c r="F961" s="1294"/>
    </row>
    <row r="962" spans="1:6" x14ac:dyDescent="0.35">
      <c r="A962" s="1709"/>
      <c r="B962" s="1260">
        <v>0.375</v>
      </c>
      <c r="C962" s="1290" t="s">
        <v>261</v>
      </c>
      <c r="D962" s="1291"/>
      <c r="E962" s="1292" t="s">
        <v>259</v>
      </c>
      <c r="F962" s="1294"/>
    </row>
    <row r="963" spans="1:6" x14ac:dyDescent="0.35">
      <c r="A963" s="1709"/>
      <c r="B963" s="1260">
        <v>0.5</v>
      </c>
      <c r="C963" s="1290" t="s">
        <v>261</v>
      </c>
      <c r="D963" s="1291"/>
      <c r="E963" s="1292" t="s">
        <v>729</v>
      </c>
      <c r="F963" s="1294"/>
    </row>
    <row r="964" spans="1:6" x14ac:dyDescent="0.35">
      <c r="A964" s="1709"/>
      <c r="B964" s="1260">
        <v>0.625</v>
      </c>
      <c r="C964" s="1290" t="s">
        <v>261</v>
      </c>
      <c r="D964" s="1291"/>
      <c r="E964" s="1292" t="s">
        <v>729</v>
      </c>
      <c r="F964" s="1294"/>
    </row>
    <row r="965" spans="1:6" x14ac:dyDescent="0.35">
      <c r="A965" s="1710"/>
      <c r="B965" s="1260">
        <v>0.75</v>
      </c>
      <c r="C965" s="1303" t="s">
        <v>261</v>
      </c>
      <c r="D965" s="1304"/>
      <c r="E965" s="1292" t="s">
        <v>259</v>
      </c>
      <c r="F965" s="1294"/>
    </row>
    <row r="966" spans="1:6" x14ac:dyDescent="0.35">
      <c r="A966" s="1708">
        <v>29</v>
      </c>
      <c r="B966" s="1260">
        <v>0.25</v>
      </c>
      <c r="C966" s="1290" t="s">
        <v>261</v>
      </c>
      <c r="D966" s="1291"/>
      <c r="E966" s="1292" t="s">
        <v>758</v>
      </c>
      <c r="F966" s="1294"/>
    </row>
    <row r="967" spans="1:6" x14ac:dyDescent="0.35">
      <c r="A967" s="1709"/>
      <c r="B967" s="1260">
        <v>0.375</v>
      </c>
      <c r="C967" s="1290" t="s">
        <v>261</v>
      </c>
      <c r="D967" s="1291"/>
      <c r="E967" s="1292" t="s">
        <v>758</v>
      </c>
      <c r="F967" s="1294"/>
    </row>
    <row r="968" spans="1:6" x14ac:dyDescent="0.35">
      <c r="A968" s="1709"/>
      <c r="B968" s="1260">
        <v>0.5</v>
      </c>
      <c r="C968" s="1290" t="s">
        <v>564</v>
      </c>
      <c r="D968" s="1291"/>
      <c r="E968" s="1292" t="s">
        <v>729</v>
      </c>
      <c r="F968" s="1294"/>
    </row>
    <row r="969" spans="1:6" x14ac:dyDescent="0.35">
      <c r="A969" s="1709"/>
      <c r="B969" s="1260">
        <v>0.625</v>
      </c>
      <c r="C969" s="1290" t="s">
        <v>939</v>
      </c>
      <c r="D969" s="1291"/>
      <c r="E969" s="1292" t="s">
        <v>758</v>
      </c>
      <c r="F969" s="1294"/>
    </row>
    <row r="970" spans="1:6" x14ac:dyDescent="0.35">
      <c r="A970" s="1710"/>
      <c r="B970" s="1260">
        <v>0.75</v>
      </c>
      <c r="C970" s="1290" t="s">
        <v>258</v>
      </c>
      <c r="D970" s="1291"/>
      <c r="E970" s="1292" t="s">
        <v>673</v>
      </c>
      <c r="F970" s="1294"/>
    </row>
    <row r="971" spans="1:6" x14ac:dyDescent="0.35">
      <c r="A971" s="1708">
        <v>30</v>
      </c>
      <c r="B971" s="1260">
        <v>0.25</v>
      </c>
      <c r="C971" s="1290" t="s">
        <v>557</v>
      </c>
      <c r="D971" s="1291"/>
      <c r="E971" s="1292" t="s">
        <v>673</v>
      </c>
      <c r="F971" s="1294"/>
    </row>
    <row r="972" spans="1:6" x14ac:dyDescent="0.35">
      <c r="A972" s="1709"/>
      <c r="B972" s="1260">
        <v>0.375</v>
      </c>
      <c r="C972" s="1290" t="s">
        <v>261</v>
      </c>
      <c r="D972" s="1291"/>
      <c r="E972" s="1292" t="s">
        <v>259</v>
      </c>
      <c r="F972" s="1294"/>
    </row>
    <row r="973" spans="1:6" x14ac:dyDescent="0.35">
      <c r="A973" s="1709"/>
      <c r="B973" s="1260">
        <v>0.5</v>
      </c>
      <c r="C973" s="1290" t="s">
        <v>261</v>
      </c>
      <c r="D973" s="1291"/>
      <c r="E973" s="1292" t="s">
        <v>259</v>
      </c>
      <c r="F973" s="1294"/>
    </row>
    <row r="974" spans="1:6" x14ac:dyDescent="0.35">
      <c r="A974" s="1709"/>
      <c r="B974" s="1260">
        <v>0.625</v>
      </c>
      <c r="C974" s="1290" t="s">
        <v>261</v>
      </c>
      <c r="D974" s="1291"/>
      <c r="E974" s="1292" t="s">
        <v>758</v>
      </c>
      <c r="F974" s="1294"/>
    </row>
    <row r="975" spans="1:6" x14ac:dyDescent="0.35">
      <c r="A975" s="1709"/>
      <c r="B975" s="1269">
        <v>0.75</v>
      </c>
      <c r="C975" s="1290" t="s">
        <v>261</v>
      </c>
      <c r="D975" s="1291"/>
      <c r="E975" s="1292" t="s">
        <v>758</v>
      </c>
      <c r="F975" s="1294"/>
    </row>
    <row r="976" spans="1:6" x14ac:dyDescent="0.35">
      <c r="C976" s="252"/>
      <c r="D976" s="252"/>
      <c r="E976" s="252"/>
      <c r="F976" s="252"/>
    </row>
    <row r="979" spans="1:6" ht="15.5" x14ac:dyDescent="0.35">
      <c r="A979" s="1692" t="s">
        <v>913</v>
      </c>
      <c r="B979" s="1692"/>
      <c r="C979" s="1692"/>
      <c r="D979" s="1692"/>
      <c r="E979" s="1692"/>
      <c r="F979" s="1692"/>
    </row>
    <row r="980" spans="1:6" ht="15.5" x14ac:dyDescent="0.35">
      <c r="A980" s="1244" t="s">
        <v>914</v>
      </c>
      <c r="B980" s="1244"/>
      <c r="C980" s="1244"/>
      <c r="D980" s="1244"/>
      <c r="E980" s="1245"/>
      <c r="F980" s="1245"/>
    </row>
    <row r="981" spans="1:6" x14ac:dyDescent="0.35">
      <c r="A981" s="1256"/>
      <c r="B981" s="1305" t="s">
        <v>940</v>
      </c>
      <c r="C981" s="1305"/>
      <c r="D981" s="1305"/>
      <c r="E981" s="1306"/>
      <c r="F981" s="1305"/>
    </row>
    <row r="982" spans="1:6" x14ac:dyDescent="0.35">
      <c r="A982" s="1704" t="s">
        <v>505</v>
      </c>
      <c r="B982" s="1704" t="s">
        <v>930</v>
      </c>
      <c r="C982" s="1706" t="s">
        <v>548</v>
      </c>
      <c r="D982" s="1707"/>
      <c r="E982" s="1706" t="s">
        <v>904</v>
      </c>
      <c r="F982" s="1707"/>
    </row>
    <row r="983" spans="1:6" x14ac:dyDescent="0.35">
      <c r="A983" s="1705"/>
      <c r="B983" s="1705"/>
      <c r="C983" s="295"/>
      <c r="D983" s="1274"/>
      <c r="E983" s="1275"/>
      <c r="F983" s="1276"/>
    </row>
    <row r="984" spans="1:6" x14ac:dyDescent="0.35">
      <c r="A984" s="1277">
        <v>1</v>
      </c>
      <c r="B984" s="1260">
        <v>0.25</v>
      </c>
      <c r="C984" s="1275" t="s">
        <v>261</v>
      </c>
      <c r="D984" s="1276"/>
      <c r="E984" s="1278" t="s">
        <v>259</v>
      </c>
      <c r="F984" s="1279"/>
    </row>
    <row r="985" spans="1:6" x14ac:dyDescent="0.35">
      <c r="A985" s="1280"/>
      <c r="B985" s="1260">
        <v>0.375</v>
      </c>
      <c r="C985" s="1275" t="s">
        <v>261</v>
      </c>
      <c r="D985" s="1276"/>
      <c r="E985" s="1278" t="s">
        <v>758</v>
      </c>
      <c r="F985" s="1279"/>
    </row>
    <row r="986" spans="1:6" x14ac:dyDescent="0.35">
      <c r="A986" s="1280"/>
      <c r="B986" s="1260">
        <v>0.5</v>
      </c>
      <c r="C986" s="1275" t="s">
        <v>564</v>
      </c>
      <c r="D986" s="1276"/>
      <c r="E986" s="1278" t="s">
        <v>729</v>
      </c>
      <c r="F986" s="1279"/>
    </row>
    <row r="987" spans="1:6" x14ac:dyDescent="0.35">
      <c r="A987" s="1280"/>
      <c r="B987" s="1260">
        <v>0.625</v>
      </c>
      <c r="C987" s="1275" t="s">
        <v>261</v>
      </c>
      <c r="D987" s="1276"/>
      <c r="E987" s="1278" t="s">
        <v>758</v>
      </c>
      <c r="F987" s="1279"/>
    </row>
    <row r="988" spans="1:6" x14ac:dyDescent="0.35">
      <c r="A988" s="1281"/>
      <c r="B988" s="1260">
        <v>0.75</v>
      </c>
      <c r="C988" s="1275" t="s">
        <v>261</v>
      </c>
      <c r="D988" s="1276"/>
      <c r="E988" s="1278" t="s">
        <v>259</v>
      </c>
      <c r="F988" s="1279"/>
    </row>
    <row r="989" spans="1:6" x14ac:dyDescent="0.35">
      <c r="A989" s="1708">
        <f>2+A1021</f>
        <v>2</v>
      </c>
      <c r="B989" s="1260">
        <v>0.25</v>
      </c>
      <c r="C989" s="1275" t="s">
        <v>261</v>
      </c>
      <c r="D989" s="1276"/>
      <c r="E989" s="1278" t="s">
        <v>259</v>
      </c>
      <c r="F989" s="1279"/>
    </row>
    <row r="990" spans="1:6" x14ac:dyDescent="0.35">
      <c r="A990" s="1709"/>
      <c r="B990" s="1260">
        <v>0.375</v>
      </c>
      <c r="C990" s="1275" t="s">
        <v>261</v>
      </c>
      <c r="D990" s="1279"/>
      <c r="E990" s="1278" t="s">
        <v>758</v>
      </c>
      <c r="F990" s="1279"/>
    </row>
    <row r="991" spans="1:6" x14ac:dyDescent="0.35">
      <c r="A991" s="1709"/>
      <c r="B991" s="1260">
        <v>0.5</v>
      </c>
      <c r="C991" s="1275" t="s">
        <v>260</v>
      </c>
      <c r="D991" s="1279"/>
      <c r="E991" s="1278" t="s">
        <v>758</v>
      </c>
      <c r="F991" s="1279"/>
    </row>
    <row r="992" spans="1:6" x14ac:dyDescent="0.35">
      <c r="A992" s="1709"/>
      <c r="B992" s="1260">
        <v>0.625</v>
      </c>
      <c r="C992" s="1275" t="s">
        <v>570</v>
      </c>
      <c r="D992" s="1279"/>
      <c r="E992" s="1278" t="s">
        <v>758</v>
      </c>
      <c r="F992" s="1279"/>
    </row>
    <row r="993" spans="1:6" x14ac:dyDescent="0.35">
      <c r="A993" s="1710"/>
      <c r="B993" s="1260">
        <v>0.75</v>
      </c>
      <c r="C993" s="1275" t="s">
        <v>260</v>
      </c>
      <c r="D993" s="1279"/>
      <c r="E993" s="1278" t="s">
        <v>758</v>
      </c>
      <c r="F993" s="1274"/>
    </row>
    <row r="994" spans="1:6" x14ac:dyDescent="0.35">
      <c r="A994" s="1708">
        <f>A989+1</f>
        <v>3</v>
      </c>
      <c r="B994" s="1260">
        <v>0.25</v>
      </c>
      <c r="C994" s="1275" t="s">
        <v>261</v>
      </c>
      <c r="D994" s="1279"/>
      <c r="E994" s="1278" t="s">
        <v>259</v>
      </c>
      <c r="F994" s="565"/>
    </row>
    <row r="995" spans="1:6" x14ac:dyDescent="0.35">
      <c r="A995" s="1709"/>
      <c r="B995" s="1260">
        <v>0.375</v>
      </c>
      <c r="C995" s="1275" t="s">
        <v>261</v>
      </c>
      <c r="D995" s="1279"/>
      <c r="E995" s="1278" t="s">
        <v>259</v>
      </c>
      <c r="F995" s="566"/>
    </row>
    <row r="996" spans="1:6" x14ac:dyDescent="0.35">
      <c r="A996" s="1709"/>
      <c r="B996" s="1260">
        <v>0.5</v>
      </c>
      <c r="C996" s="1275" t="s">
        <v>261</v>
      </c>
      <c r="D996" s="1279"/>
      <c r="E996" s="1278" t="s">
        <v>259</v>
      </c>
      <c r="F996" s="1274"/>
    </row>
    <row r="997" spans="1:6" x14ac:dyDescent="0.35">
      <c r="A997" s="1709"/>
      <c r="B997" s="1260">
        <v>0.625</v>
      </c>
      <c r="C997" s="1275" t="s">
        <v>261</v>
      </c>
      <c r="D997" s="1279"/>
      <c r="E997" s="1278" t="s">
        <v>259</v>
      </c>
      <c r="F997" s="1274"/>
    </row>
    <row r="998" spans="1:6" x14ac:dyDescent="0.35">
      <c r="A998" s="1710"/>
      <c r="B998" s="1260">
        <v>0.75</v>
      </c>
      <c r="C998" s="1275" t="s">
        <v>261</v>
      </c>
      <c r="D998" s="1282"/>
      <c r="E998" s="1278" t="s">
        <v>758</v>
      </c>
      <c r="F998" s="1274"/>
    </row>
    <row r="999" spans="1:6" x14ac:dyDescent="0.35">
      <c r="A999" s="1708">
        <f>A994+1</f>
        <v>4</v>
      </c>
      <c r="B999" s="1260">
        <v>0.25</v>
      </c>
      <c r="C999" s="1275" t="s">
        <v>261</v>
      </c>
      <c r="D999" s="1279"/>
      <c r="E999" s="1278" t="s">
        <v>259</v>
      </c>
      <c r="F999" s="1274"/>
    </row>
    <row r="1000" spans="1:6" x14ac:dyDescent="0.35">
      <c r="A1000" s="1709"/>
      <c r="B1000" s="1260">
        <v>0.375</v>
      </c>
      <c r="C1000" s="1275" t="s">
        <v>564</v>
      </c>
      <c r="D1000" s="1282"/>
      <c r="E1000" s="1278" t="s">
        <v>259</v>
      </c>
      <c r="F1000" s="1274"/>
    </row>
    <row r="1001" spans="1:6" x14ac:dyDescent="0.35">
      <c r="A1001" s="1709"/>
      <c r="B1001" s="1260">
        <v>0.5</v>
      </c>
      <c r="C1001" s="1275" t="s">
        <v>261</v>
      </c>
      <c r="D1001" s="1279"/>
      <c r="E1001" s="1278" t="s">
        <v>259</v>
      </c>
      <c r="F1001" s="1274"/>
    </row>
    <row r="1002" spans="1:6" x14ac:dyDescent="0.35">
      <c r="A1002" s="1709"/>
      <c r="B1002" s="1260">
        <v>0.625</v>
      </c>
      <c r="C1002" s="1275" t="s">
        <v>258</v>
      </c>
      <c r="D1002" s="1282"/>
      <c r="E1002" s="1278" t="s">
        <v>758</v>
      </c>
      <c r="F1002" s="1274"/>
    </row>
    <row r="1003" spans="1:6" x14ac:dyDescent="0.35">
      <c r="A1003" s="1710"/>
      <c r="B1003" s="1260">
        <v>0.75</v>
      </c>
      <c r="C1003" s="1275" t="s">
        <v>261</v>
      </c>
      <c r="D1003" s="1282"/>
      <c r="E1003" s="1278" t="s">
        <v>760</v>
      </c>
      <c r="F1003" s="1274"/>
    </row>
    <row r="1004" spans="1:6" x14ac:dyDescent="0.35">
      <c r="A1004" s="1708">
        <f>A999+1</f>
        <v>5</v>
      </c>
      <c r="B1004" s="1260">
        <v>0.25</v>
      </c>
      <c r="C1004" s="1275" t="s">
        <v>261</v>
      </c>
      <c r="D1004" s="1282"/>
      <c r="E1004" s="1278" t="s">
        <v>259</v>
      </c>
      <c r="F1004" s="1274"/>
    </row>
    <row r="1005" spans="1:6" x14ac:dyDescent="0.35">
      <c r="A1005" s="1709"/>
      <c r="B1005" s="1260">
        <v>0.375</v>
      </c>
      <c r="C1005" s="1275" t="s">
        <v>261</v>
      </c>
      <c r="D1005" s="1279"/>
      <c r="E1005" s="1278" t="s">
        <v>758</v>
      </c>
      <c r="F1005" s="1274"/>
    </row>
    <row r="1006" spans="1:6" x14ac:dyDescent="0.35">
      <c r="A1006" s="1709"/>
      <c r="B1006" s="1260">
        <v>0.5</v>
      </c>
      <c r="C1006" s="1275" t="s">
        <v>261</v>
      </c>
      <c r="D1006" s="1279"/>
      <c r="E1006" s="1278" t="s">
        <v>259</v>
      </c>
      <c r="F1006" s="1274"/>
    </row>
    <row r="1007" spans="1:6" x14ac:dyDescent="0.35">
      <c r="A1007" s="1709"/>
      <c r="B1007" s="1260">
        <v>0.625</v>
      </c>
      <c r="C1007" s="1275" t="s">
        <v>564</v>
      </c>
      <c r="D1007" s="1282"/>
      <c r="E1007" s="1278" t="s">
        <v>758</v>
      </c>
      <c r="F1007" s="1274"/>
    </row>
    <row r="1008" spans="1:6" x14ac:dyDescent="0.35">
      <c r="A1008" s="1710"/>
      <c r="B1008" s="1260">
        <v>0.75</v>
      </c>
      <c r="C1008" s="1275" t="s">
        <v>261</v>
      </c>
      <c r="D1008" s="1279"/>
      <c r="E1008" s="1278" t="s">
        <v>259</v>
      </c>
      <c r="F1008" s="1274"/>
    </row>
    <row r="1009" spans="1:6" x14ac:dyDescent="0.35">
      <c r="A1009" s="1708">
        <f>A1004+1</f>
        <v>6</v>
      </c>
      <c r="B1009" s="1260">
        <v>0.25</v>
      </c>
      <c r="C1009" s="1275" t="s">
        <v>261</v>
      </c>
      <c r="D1009" s="1282"/>
      <c r="E1009" s="1278" t="s">
        <v>259</v>
      </c>
      <c r="F1009" s="1274"/>
    </row>
    <row r="1010" spans="1:6" x14ac:dyDescent="0.35">
      <c r="A1010" s="1709"/>
      <c r="B1010" s="1260">
        <v>0.375</v>
      </c>
      <c r="C1010" s="1275" t="s">
        <v>261</v>
      </c>
      <c r="D1010" s="1279"/>
      <c r="E1010" s="1278" t="s">
        <v>259</v>
      </c>
      <c r="F1010" s="1274"/>
    </row>
    <row r="1011" spans="1:6" x14ac:dyDescent="0.35">
      <c r="A1011" s="1709"/>
      <c r="B1011" s="1260">
        <v>0.5</v>
      </c>
      <c r="C1011" s="1275" t="s">
        <v>261</v>
      </c>
      <c r="D1011" s="1279"/>
      <c r="E1011" s="1278" t="s">
        <v>673</v>
      </c>
      <c r="F1011" s="1274"/>
    </row>
    <row r="1012" spans="1:6" x14ac:dyDescent="0.35">
      <c r="A1012" s="1709"/>
      <c r="B1012" s="1260">
        <v>0.625</v>
      </c>
      <c r="C1012" s="1275" t="s">
        <v>258</v>
      </c>
      <c r="D1012" s="1282"/>
      <c r="E1012" s="1278" t="s">
        <v>760</v>
      </c>
      <c r="F1012" s="1274"/>
    </row>
    <row r="1013" spans="1:6" x14ac:dyDescent="0.35">
      <c r="A1013" s="1710"/>
      <c r="B1013" s="1260">
        <v>0.75</v>
      </c>
      <c r="C1013" s="1275" t="s">
        <v>564</v>
      </c>
      <c r="D1013" s="1279"/>
      <c r="E1013" s="1278" t="s">
        <v>729</v>
      </c>
      <c r="F1013" s="1274"/>
    </row>
    <row r="1014" spans="1:6" x14ac:dyDescent="0.35">
      <c r="A1014" s="1708">
        <f>A1009+1</f>
        <v>7</v>
      </c>
      <c r="B1014" s="1260">
        <v>0.25</v>
      </c>
      <c r="C1014" s="1275" t="s">
        <v>261</v>
      </c>
      <c r="D1014" s="1279"/>
      <c r="E1014" s="1278" t="s">
        <v>259</v>
      </c>
      <c r="F1014" s="1274"/>
    </row>
    <row r="1015" spans="1:6" x14ac:dyDescent="0.35">
      <c r="A1015" s="1709"/>
      <c r="B1015" s="1260">
        <v>0.375</v>
      </c>
      <c r="C1015" s="1275" t="s">
        <v>261</v>
      </c>
      <c r="D1015" s="1282"/>
      <c r="E1015" s="1278" t="s">
        <v>259</v>
      </c>
      <c r="F1015" s="1274"/>
    </row>
    <row r="1016" spans="1:6" x14ac:dyDescent="0.35">
      <c r="A1016" s="1709"/>
      <c r="B1016" s="1260">
        <v>0.5</v>
      </c>
      <c r="C1016" s="1275" t="s">
        <v>261</v>
      </c>
      <c r="D1016" s="1282"/>
      <c r="E1016" s="1278" t="s">
        <v>259</v>
      </c>
      <c r="F1016" s="1274"/>
    </row>
    <row r="1017" spans="1:6" x14ac:dyDescent="0.35">
      <c r="A1017" s="1709"/>
      <c r="B1017" s="1260">
        <v>0.625</v>
      </c>
      <c r="C1017" s="1275" t="s">
        <v>564</v>
      </c>
      <c r="D1017" s="1282"/>
      <c r="E1017" s="1278" t="s">
        <v>758</v>
      </c>
      <c r="F1017" s="1274"/>
    </row>
    <row r="1018" spans="1:6" x14ac:dyDescent="0.35">
      <c r="A1018" s="1710"/>
      <c r="B1018" s="1260">
        <v>0.75</v>
      </c>
      <c r="C1018" s="1275" t="s">
        <v>261</v>
      </c>
      <c r="D1018" s="1282"/>
      <c r="E1018" s="1278" t="s">
        <v>758</v>
      </c>
      <c r="F1018" s="1274"/>
    </row>
    <row r="1019" spans="1:6" x14ac:dyDescent="0.35">
      <c r="A1019" s="1708">
        <f>A1014+1</f>
        <v>8</v>
      </c>
      <c r="B1019" s="1260">
        <v>0.25</v>
      </c>
      <c r="C1019" s="1275" t="s">
        <v>261</v>
      </c>
      <c r="D1019" s="1282"/>
      <c r="E1019" s="1278" t="s">
        <v>259</v>
      </c>
      <c r="F1019" s="1274"/>
    </row>
    <row r="1020" spans="1:6" x14ac:dyDescent="0.35">
      <c r="A1020" s="1709"/>
      <c r="B1020" s="1260">
        <v>30.8</v>
      </c>
      <c r="C1020" s="1275" t="s">
        <v>261</v>
      </c>
      <c r="D1020" s="1279"/>
      <c r="E1020" s="1278" t="s">
        <v>259</v>
      </c>
      <c r="F1020" s="1274"/>
    </row>
    <row r="1021" spans="1:6" x14ac:dyDescent="0.35">
      <c r="A1021" s="1709"/>
      <c r="B1021" s="1260">
        <v>0.5</v>
      </c>
      <c r="C1021" s="1275" t="s">
        <v>564</v>
      </c>
      <c r="D1021" s="1279"/>
      <c r="E1021" s="1278" t="s">
        <v>758</v>
      </c>
      <c r="F1021" s="1274"/>
    </row>
    <row r="1022" spans="1:6" x14ac:dyDescent="0.35">
      <c r="A1022" s="1709"/>
      <c r="B1022" s="1260">
        <v>0.625</v>
      </c>
      <c r="C1022" s="1275" t="s">
        <v>260</v>
      </c>
      <c r="D1022" s="1279"/>
      <c r="E1022" s="1278" t="s">
        <v>758</v>
      </c>
      <c r="F1022" s="1274"/>
    </row>
    <row r="1023" spans="1:6" x14ac:dyDescent="0.35">
      <c r="A1023" s="1710"/>
      <c r="B1023" s="1260">
        <v>0.75</v>
      </c>
      <c r="C1023" s="1275" t="s">
        <v>261</v>
      </c>
      <c r="D1023" s="1282"/>
      <c r="E1023" s="1278" t="s">
        <v>259</v>
      </c>
      <c r="F1023" s="1274"/>
    </row>
    <row r="1024" spans="1:6" x14ac:dyDescent="0.35">
      <c r="A1024" s="1708">
        <f>A1019+1</f>
        <v>9</v>
      </c>
      <c r="B1024" s="1260">
        <v>0.25</v>
      </c>
      <c r="C1024" s="1275" t="s">
        <v>261</v>
      </c>
      <c r="D1024" s="1282"/>
      <c r="E1024" s="1278" t="s">
        <v>259</v>
      </c>
      <c r="F1024" s="1274"/>
    </row>
    <row r="1025" spans="1:6" x14ac:dyDescent="0.35">
      <c r="A1025" s="1709"/>
      <c r="B1025" s="1260">
        <v>0.375</v>
      </c>
      <c r="C1025" s="1275" t="s">
        <v>261</v>
      </c>
      <c r="D1025" s="1282"/>
      <c r="E1025" s="1278" t="s">
        <v>259</v>
      </c>
      <c r="F1025" s="1274"/>
    </row>
    <row r="1026" spans="1:6" x14ac:dyDescent="0.35">
      <c r="A1026" s="1709"/>
      <c r="B1026" s="1260">
        <v>0.5</v>
      </c>
      <c r="C1026" s="1275" t="s">
        <v>564</v>
      </c>
      <c r="D1026" s="1282"/>
      <c r="E1026" s="1278" t="s">
        <v>673</v>
      </c>
      <c r="F1026" s="1274"/>
    </row>
    <row r="1027" spans="1:6" x14ac:dyDescent="0.35">
      <c r="A1027" s="1709"/>
      <c r="B1027" s="1260">
        <v>0.625</v>
      </c>
      <c r="C1027" s="1275" t="s">
        <v>260</v>
      </c>
      <c r="D1027" s="1279"/>
      <c r="E1027" s="1278" t="s">
        <v>758</v>
      </c>
      <c r="F1027" s="1274"/>
    </row>
    <row r="1028" spans="1:6" x14ac:dyDescent="0.35">
      <c r="A1028" s="1710"/>
      <c r="B1028" s="1260">
        <v>0.75</v>
      </c>
      <c r="C1028" s="1275" t="s">
        <v>261</v>
      </c>
      <c r="D1028" s="1282"/>
      <c r="E1028" s="1278" t="s">
        <v>259</v>
      </c>
      <c r="F1028" s="1274"/>
    </row>
    <row r="1029" spans="1:6" x14ac:dyDescent="0.35">
      <c r="A1029" s="1708">
        <f>A1024+1</f>
        <v>10</v>
      </c>
      <c r="B1029" s="1260">
        <v>0.25</v>
      </c>
      <c r="C1029" s="1275" t="s">
        <v>261</v>
      </c>
      <c r="D1029" s="1279"/>
      <c r="E1029" s="1278" t="s">
        <v>259</v>
      </c>
      <c r="F1029" s="1274"/>
    </row>
    <row r="1030" spans="1:6" x14ac:dyDescent="0.35">
      <c r="A1030" s="1709"/>
      <c r="B1030" s="1260">
        <v>0.375</v>
      </c>
      <c r="C1030" s="1275" t="s">
        <v>260</v>
      </c>
      <c r="D1030" s="1279"/>
      <c r="E1030" s="1278" t="s">
        <v>673</v>
      </c>
      <c r="F1030" s="1274"/>
    </row>
    <row r="1031" spans="1:6" x14ac:dyDescent="0.35">
      <c r="A1031" s="1709"/>
      <c r="B1031" s="1260">
        <v>0.5</v>
      </c>
      <c r="C1031" s="1275" t="s">
        <v>261</v>
      </c>
      <c r="D1031" s="1279"/>
      <c r="E1031" s="1278" t="s">
        <v>758</v>
      </c>
      <c r="F1031" s="1274"/>
    </row>
    <row r="1032" spans="1:6" x14ac:dyDescent="0.35">
      <c r="A1032" s="1709"/>
      <c r="B1032" s="1260">
        <v>0.625</v>
      </c>
      <c r="C1032" s="1275" t="s">
        <v>260</v>
      </c>
      <c r="D1032" s="1279"/>
      <c r="E1032" s="1278" t="s">
        <v>673</v>
      </c>
      <c r="F1032" s="1274"/>
    </row>
    <row r="1033" spans="1:6" x14ac:dyDescent="0.35">
      <c r="A1033" s="1710"/>
      <c r="B1033" s="1260">
        <v>0.75</v>
      </c>
      <c r="C1033" s="1275" t="s">
        <v>261</v>
      </c>
      <c r="D1033" s="1279"/>
      <c r="E1033" s="1278" t="s">
        <v>259</v>
      </c>
      <c r="F1033" s="1274"/>
    </row>
    <row r="1034" spans="1:6" x14ac:dyDescent="0.35">
      <c r="A1034" s="1708">
        <f>A1029+1</f>
        <v>11</v>
      </c>
      <c r="B1034" s="1260">
        <v>0.25</v>
      </c>
      <c r="C1034" s="1275" t="s">
        <v>261</v>
      </c>
      <c r="D1034" s="1279"/>
      <c r="E1034" s="1278" t="s">
        <v>259</v>
      </c>
      <c r="F1034" s="1274"/>
    </row>
    <row r="1035" spans="1:6" x14ac:dyDescent="0.35">
      <c r="A1035" s="1709"/>
      <c r="B1035" s="1260">
        <v>0.375</v>
      </c>
      <c r="C1035" s="1275" t="s">
        <v>261</v>
      </c>
      <c r="D1035" s="1279"/>
      <c r="E1035" s="1278" t="s">
        <v>259</v>
      </c>
      <c r="F1035" s="1274"/>
    </row>
    <row r="1036" spans="1:6" x14ac:dyDescent="0.35">
      <c r="A1036" s="1709"/>
      <c r="B1036" s="1260">
        <v>0.5</v>
      </c>
      <c r="C1036" s="1275" t="s">
        <v>260</v>
      </c>
      <c r="D1036" s="1279"/>
      <c r="E1036" s="1278" t="s">
        <v>729</v>
      </c>
      <c r="F1036" s="1274"/>
    </row>
    <row r="1037" spans="1:6" x14ac:dyDescent="0.35">
      <c r="A1037" s="1709"/>
      <c r="B1037" s="1260">
        <v>0.625</v>
      </c>
      <c r="C1037" s="1275" t="s">
        <v>261</v>
      </c>
      <c r="D1037" s="1282"/>
      <c r="E1037" s="1278" t="s">
        <v>673</v>
      </c>
      <c r="F1037" s="1274"/>
    </row>
    <row r="1038" spans="1:6" x14ac:dyDescent="0.35">
      <c r="A1038" s="1710"/>
      <c r="B1038" s="1260">
        <v>0.75</v>
      </c>
      <c r="C1038" s="1275" t="s">
        <v>261</v>
      </c>
      <c r="D1038" s="1279"/>
      <c r="E1038" s="1278" t="s">
        <v>259</v>
      </c>
      <c r="F1038" s="1274"/>
    </row>
    <row r="1039" spans="1:6" x14ac:dyDescent="0.35">
      <c r="A1039" s="1708">
        <f>A1034+1</f>
        <v>12</v>
      </c>
      <c r="B1039" s="1260">
        <v>0.25</v>
      </c>
      <c r="C1039" s="1275" t="s">
        <v>261</v>
      </c>
      <c r="D1039" s="1279"/>
      <c r="E1039" s="1278" t="s">
        <v>259</v>
      </c>
      <c r="F1039" s="1274"/>
    </row>
    <row r="1040" spans="1:6" x14ac:dyDescent="0.35">
      <c r="A1040" s="1709"/>
      <c r="B1040" s="1260">
        <v>0.375</v>
      </c>
      <c r="C1040" s="1275" t="s">
        <v>261</v>
      </c>
      <c r="D1040" s="1279"/>
      <c r="E1040" s="1278" t="s">
        <v>758</v>
      </c>
      <c r="F1040" s="1274"/>
    </row>
    <row r="1041" spans="1:6" x14ac:dyDescent="0.35">
      <c r="A1041" s="1709"/>
      <c r="B1041" s="1260">
        <v>0.5</v>
      </c>
      <c r="C1041" s="1275" t="s">
        <v>261</v>
      </c>
      <c r="D1041" s="1279"/>
      <c r="E1041" s="1278" t="s">
        <v>259</v>
      </c>
      <c r="F1041" s="1274"/>
    </row>
    <row r="1042" spans="1:6" x14ac:dyDescent="0.35">
      <c r="A1042" s="1709"/>
      <c r="B1042" s="1260">
        <v>0.625</v>
      </c>
      <c r="C1042" s="1275" t="s">
        <v>261</v>
      </c>
      <c r="D1042" s="1279"/>
      <c r="E1042" s="1278" t="s">
        <v>758</v>
      </c>
      <c r="F1042" s="1274"/>
    </row>
    <row r="1043" spans="1:6" x14ac:dyDescent="0.35">
      <c r="A1043" s="1710"/>
      <c r="B1043" s="1260">
        <v>0.75</v>
      </c>
      <c r="C1043" s="1275" t="s">
        <v>261</v>
      </c>
      <c r="D1043" s="1282"/>
      <c r="E1043" s="1278" t="s">
        <v>259</v>
      </c>
      <c r="F1043" s="1274"/>
    </row>
    <row r="1044" spans="1:6" x14ac:dyDescent="0.35">
      <c r="A1044" s="1708">
        <f>A1039+1</f>
        <v>13</v>
      </c>
      <c r="B1044" s="1260">
        <v>0.25</v>
      </c>
      <c r="C1044" s="1275" t="s">
        <v>261</v>
      </c>
      <c r="D1044" s="1279"/>
      <c r="E1044" s="1278" t="s">
        <v>758</v>
      </c>
      <c r="F1044" s="1274"/>
    </row>
    <row r="1045" spans="1:6" x14ac:dyDescent="0.35">
      <c r="A1045" s="1709"/>
      <c r="B1045" s="1260">
        <v>0.375</v>
      </c>
      <c r="C1045" s="1275" t="s">
        <v>261</v>
      </c>
      <c r="D1045" s="1279"/>
      <c r="E1045" s="1278" t="s">
        <v>259</v>
      </c>
      <c r="F1045" s="1274"/>
    </row>
    <row r="1046" spans="1:6" x14ac:dyDescent="0.35">
      <c r="A1046" s="1709"/>
      <c r="B1046" s="1260">
        <v>0.5</v>
      </c>
      <c r="C1046" s="1275" t="s">
        <v>260</v>
      </c>
      <c r="D1046" s="1282"/>
      <c r="E1046" s="1278" t="s">
        <v>729</v>
      </c>
      <c r="F1046" s="1274"/>
    </row>
    <row r="1047" spans="1:6" x14ac:dyDescent="0.35">
      <c r="A1047" s="1709"/>
      <c r="B1047" s="1260">
        <v>0.625</v>
      </c>
      <c r="C1047" s="1275" t="s">
        <v>564</v>
      </c>
      <c r="D1047" s="1279"/>
      <c r="E1047" s="1278" t="s">
        <v>758</v>
      </c>
      <c r="F1047" s="1274"/>
    </row>
    <row r="1048" spans="1:6" x14ac:dyDescent="0.35">
      <c r="A1048" s="1710"/>
      <c r="B1048" s="1260">
        <v>0.75</v>
      </c>
      <c r="C1048" s="1275" t="s">
        <v>261</v>
      </c>
      <c r="D1048" s="1279"/>
      <c r="E1048" s="1278" t="s">
        <v>259</v>
      </c>
      <c r="F1048" s="1274"/>
    </row>
    <row r="1049" spans="1:6" x14ac:dyDescent="0.35">
      <c r="A1049" s="1708">
        <f>A1044+1</f>
        <v>14</v>
      </c>
      <c r="B1049" s="1260">
        <v>0.25</v>
      </c>
      <c r="C1049" s="1275" t="s">
        <v>261</v>
      </c>
      <c r="D1049" s="1279"/>
      <c r="E1049" s="1278" t="s">
        <v>758</v>
      </c>
      <c r="F1049" s="1274"/>
    </row>
    <row r="1050" spans="1:6" x14ac:dyDescent="0.35">
      <c r="A1050" s="1709"/>
      <c r="B1050" s="1260">
        <v>0.375</v>
      </c>
      <c r="C1050" s="1275" t="s">
        <v>261</v>
      </c>
      <c r="D1050" s="1282"/>
      <c r="E1050" s="1278" t="s">
        <v>758</v>
      </c>
      <c r="F1050" s="1274"/>
    </row>
    <row r="1051" spans="1:6" x14ac:dyDescent="0.35">
      <c r="A1051" s="1709"/>
      <c r="B1051" s="1260">
        <v>0.5</v>
      </c>
      <c r="C1051" s="1275" t="s">
        <v>260</v>
      </c>
      <c r="D1051" s="1282"/>
      <c r="E1051" s="1278" t="s">
        <v>729</v>
      </c>
      <c r="F1051" s="1274"/>
    </row>
    <row r="1052" spans="1:6" x14ac:dyDescent="0.35">
      <c r="A1052" s="1709"/>
      <c r="B1052" s="1260">
        <v>0.625</v>
      </c>
      <c r="C1052" s="1275" t="s">
        <v>260</v>
      </c>
      <c r="D1052" s="1284"/>
      <c r="E1052" s="1278" t="s">
        <v>673</v>
      </c>
      <c r="F1052" s="1274"/>
    </row>
    <row r="1053" spans="1:6" x14ac:dyDescent="0.35">
      <c r="A1053" s="1710"/>
      <c r="B1053" s="1260">
        <v>0.75</v>
      </c>
      <c r="C1053" s="1275" t="s">
        <v>261</v>
      </c>
      <c r="D1053" s="1279"/>
      <c r="E1053" s="1278" t="s">
        <v>259</v>
      </c>
      <c r="F1053" s="1274"/>
    </row>
    <row r="1054" spans="1:6" x14ac:dyDescent="0.35">
      <c r="A1054" s="1708">
        <f>A1049+1</f>
        <v>15</v>
      </c>
      <c r="B1054" s="1260">
        <v>0.25</v>
      </c>
      <c r="C1054" s="1275" t="s">
        <v>261</v>
      </c>
      <c r="D1054" s="1279"/>
      <c r="E1054" s="1278" t="s">
        <v>259</v>
      </c>
      <c r="F1054" s="1274"/>
    </row>
    <row r="1055" spans="1:6" x14ac:dyDescent="0.35">
      <c r="A1055" s="1709"/>
      <c r="B1055" s="1260">
        <v>0.375</v>
      </c>
      <c r="C1055" s="1275" t="s">
        <v>261</v>
      </c>
      <c r="D1055" s="1279"/>
      <c r="E1055" s="1278" t="s">
        <v>259</v>
      </c>
      <c r="F1055" s="1274"/>
    </row>
    <row r="1056" spans="1:6" x14ac:dyDescent="0.35">
      <c r="A1056" s="1709"/>
      <c r="B1056" s="1260">
        <v>0.5</v>
      </c>
      <c r="C1056" s="1275" t="s">
        <v>261</v>
      </c>
      <c r="D1056" s="1282"/>
      <c r="E1056" s="1278" t="s">
        <v>673</v>
      </c>
      <c r="F1056" s="1274"/>
    </row>
    <row r="1057" spans="1:6" x14ac:dyDescent="0.35">
      <c r="A1057" s="1709"/>
      <c r="B1057" s="1260">
        <v>0.625</v>
      </c>
      <c r="C1057" s="1275" t="s">
        <v>261</v>
      </c>
      <c r="D1057" s="1282"/>
      <c r="E1057" s="1278" t="s">
        <v>758</v>
      </c>
      <c r="F1057" s="1274"/>
    </row>
    <row r="1058" spans="1:6" x14ac:dyDescent="0.35">
      <c r="A1058" s="1710"/>
      <c r="B1058" s="1260">
        <v>0.75</v>
      </c>
      <c r="C1058" s="1275" t="s">
        <v>564</v>
      </c>
      <c r="D1058" s="1279"/>
      <c r="E1058" s="1278" t="s">
        <v>758</v>
      </c>
      <c r="F1058" s="1274"/>
    </row>
    <row r="1059" spans="1:6" x14ac:dyDescent="0.35">
      <c r="A1059" s="1708">
        <f>A1054+1</f>
        <v>16</v>
      </c>
      <c r="B1059" s="1260">
        <v>0.25</v>
      </c>
      <c r="C1059" s="1275" t="s">
        <v>261</v>
      </c>
      <c r="D1059" s="1285"/>
      <c r="E1059" s="1278" t="s">
        <v>259</v>
      </c>
      <c r="F1059" s="1274"/>
    </row>
    <row r="1060" spans="1:6" x14ac:dyDescent="0.35">
      <c r="A1060" s="1709"/>
      <c r="B1060" s="1260">
        <v>0.375</v>
      </c>
      <c r="C1060" s="1275" t="s">
        <v>261</v>
      </c>
      <c r="D1060" s="1286"/>
      <c r="E1060" s="1278" t="s">
        <v>259</v>
      </c>
      <c r="F1060" s="1274"/>
    </row>
    <row r="1061" spans="1:6" x14ac:dyDescent="0.35">
      <c r="A1061" s="1709"/>
      <c r="B1061" s="1260">
        <v>0.5</v>
      </c>
      <c r="C1061" s="1275" t="s">
        <v>261</v>
      </c>
      <c r="D1061" s="1282"/>
      <c r="E1061" s="1278" t="s">
        <v>758</v>
      </c>
      <c r="F1061" s="1274"/>
    </row>
    <row r="1062" spans="1:6" x14ac:dyDescent="0.35">
      <c r="A1062" s="1709"/>
      <c r="B1062" s="1260">
        <v>0.625</v>
      </c>
      <c r="C1062" s="1275" t="s">
        <v>261</v>
      </c>
      <c r="D1062" s="1279"/>
      <c r="E1062" s="1278" t="s">
        <v>259</v>
      </c>
      <c r="F1062" s="1274"/>
    </row>
    <row r="1063" spans="1:6" x14ac:dyDescent="0.35">
      <c r="A1063" s="1710"/>
      <c r="B1063" s="1260">
        <v>0.75</v>
      </c>
      <c r="C1063" s="1275" t="s">
        <v>557</v>
      </c>
      <c r="D1063" s="1282"/>
      <c r="E1063" s="1278" t="s">
        <v>758</v>
      </c>
      <c r="F1063" s="1274"/>
    </row>
    <row r="1064" spans="1:6" x14ac:dyDescent="0.35">
      <c r="A1064" s="1708">
        <f>A1059+1</f>
        <v>17</v>
      </c>
      <c r="B1064" s="1260">
        <v>0.25</v>
      </c>
      <c r="C1064" s="1275" t="s">
        <v>261</v>
      </c>
      <c r="D1064" s="1279"/>
      <c r="E1064" s="1278" t="s">
        <v>259</v>
      </c>
      <c r="F1064" s="1274"/>
    </row>
    <row r="1065" spans="1:6" x14ac:dyDescent="0.35">
      <c r="A1065" s="1709"/>
      <c r="B1065" s="1260">
        <v>0.375</v>
      </c>
      <c r="C1065" s="1275" t="s">
        <v>261</v>
      </c>
      <c r="D1065" s="1282"/>
      <c r="E1065" s="1278" t="s">
        <v>259</v>
      </c>
      <c r="F1065" s="1274"/>
    </row>
    <row r="1066" spans="1:6" x14ac:dyDescent="0.35">
      <c r="A1066" s="1709"/>
      <c r="B1066" s="1260">
        <v>0.5</v>
      </c>
      <c r="C1066" s="1275" t="s">
        <v>564</v>
      </c>
      <c r="D1066" s="1282"/>
      <c r="E1066" s="1278" t="s">
        <v>758</v>
      </c>
      <c r="F1066" s="1274"/>
    </row>
    <row r="1067" spans="1:6" x14ac:dyDescent="0.35">
      <c r="A1067" s="1709"/>
      <c r="B1067" s="1260">
        <v>0.625</v>
      </c>
      <c r="C1067" s="1275" t="s">
        <v>261</v>
      </c>
      <c r="D1067" s="1279"/>
      <c r="E1067" s="1278" t="s">
        <v>758</v>
      </c>
      <c r="F1067" s="1274"/>
    </row>
    <row r="1068" spans="1:6" x14ac:dyDescent="0.35">
      <c r="A1068" s="1710"/>
      <c r="B1068" s="1260">
        <v>0.75</v>
      </c>
      <c r="C1068" s="1275" t="s">
        <v>261</v>
      </c>
      <c r="D1068" s="1279"/>
      <c r="E1068" s="1278" t="s">
        <v>758</v>
      </c>
      <c r="F1068" s="1274"/>
    </row>
    <row r="1069" spans="1:6" x14ac:dyDescent="0.35">
      <c r="A1069" s="1708">
        <f>A1064+1</f>
        <v>18</v>
      </c>
      <c r="B1069" s="1260">
        <v>0.25</v>
      </c>
      <c r="C1069" s="1275" t="s">
        <v>557</v>
      </c>
      <c r="D1069" s="1279"/>
      <c r="E1069" s="1278" t="s">
        <v>760</v>
      </c>
      <c r="F1069" s="1274"/>
    </row>
    <row r="1070" spans="1:6" x14ac:dyDescent="0.35">
      <c r="A1070" s="1709"/>
      <c r="B1070" s="1260">
        <v>0.375</v>
      </c>
      <c r="C1070" s="1275" t="s">
        <v>261</v>
      </c>
      <c r="D1070" s="1279"/>
      <c r="E1070" s="1278" t="s">
        <v>673</v>
      </c>
      <c r="F1070" s="1274"/>
    </row>
    <row r="1071" spans="1:6" x14ac:dyDescent="0.35">
      <c r="A1071" s="1709"/>
      <c r="B1071" s="1260">
        <v>0.5</v>
      </c>
      <c r="C1071" s="1275" t="s">
        <v>557</v>
      </c>
      <c r="D1071" s="1282"/>
      <c r="E1071" s="1278" t="s">
        <v>758</v>
      </c>
      <c r="F1071" s="1274"/>
    </row>
    <row r="1072" spans="1:6" x14ac:dyDescent="0.35">
      <c r="A1072" s="1709"/>
      <c r="B1072" s="1260">
        <v>0.625</v>
      </c>
      <c r="C1072" s="1275" t="s">
        <v>260</v>
      </c>
      <c r="D1072" s="1279"/>
      <c r="E1072" s="1278" t="s">
        <v>758</v>
      </c>
      <c r="F1072" s="1274"/>
    </row>
    <row r="1073" spans="1:6" x14ac:dyDescent="0.35">
      <c r="A1073" s="1710"/>
      <c r="B1073" s="1260">
        <v>0.75</v>
      </c>
      <c r="C1073" s="1275" t="s">
        <v>258</v>
      </c>
      <c r="D1073" s="1282"/>
      <c r="E1073" s="1278" t="s">
        <v>673</v>
      </c>
      <c r="F1073" s="1274"/>
    </row>
    <row r="1074" spans="1:6" x14ac:dyDescent="0.35">
      <c r="A1074" s="1708">
        <f>A1069+1</f>
        <v>19</v>
      </c>
      <c r="B1074" s="1260">
        <v>0.25</v>
      </c>
      <c r="C1074" s="1275" t="s">
        <v>564</v>
      </c>
      <c r="D1074" s="1279"/>
      <c r="E1074" s="1278" t="s">
        <v>729</v>
      </c>
      <c r="F1074" s="1274"/>
    </row>
    <row r="1075" spans="1:6" x14ac:dyDescent="0.35">
      <c r="A1075" s="1709"/>
      <c r="B1075" s="1260">
        <v>0.375</v>
      </c>
      <c r="C1075" s="1275" t="s">
        <v>261</v>
      </c>
      <c r="D1075" s="1279"/>
      <c r="E1075" s="1278" t="s">
        <v>758</v>
      </c>
      <c r="F1075" s="1274"/>
    </row>
    <row r="1076" spans="1:6" x14ac:dyDescent="0.35">
      <c r="A1076" s="1709"/>
      <c r="B1076" s="1260">
        <v>0.5</v>
      </c>
      <c r="C1076" s="1275" t="s">
        <v>261</v>
      </c>
      <c r="D1076" s="1279"/>
      <c r="E1076" s="1278" t="s">
        <v>758</v>
      </c>
      <c r="F1076" s="1274"/>
    </row>
    <row r="1077" spans="1:6" x14ac:dyDescent="0.35">
      <c r="A1077" s="1709"/>
      <c r="B1077" s="1260">
        <v>0.625</v>
      </c>
      <c r="C1077" s="1275" t="s">
        <v>261</v>
      </c>
      <c r="D1077" s="1282"/>
      <c r="E1077" s="1278" t="s">
        <v>673</v>
      </c>
      <c r="F1077" s="1274"/>
    </row>
    <row r="1078" spans="1:6" x14ac:dyDescent="0.35">
      <c r="A1078" s="1710"/>
      <c r="B1078" s="1260">
        <v>0.75</v>
      </c>
      <c r="C1078" s="1275" t="s">
        <v>261</v>
      </c>
      <c r="D1078" s="1279"/>
      <c r="E1078" s="1278" t="s">
        <v>259</v>
      </c>
      <c r="F1078" s="1274"/>
    </row>
    <row r="1079" spans="1:6" x14ac:dyDescent="0.35">
      <c r="A1079" s="1708">
        <f>A1074+1</f>
        <v>20</v>
      </c>
      <c r="B1079" s="1260">
        <v>0.25</v>
      </c>
      <c r="C1079" s="1275" t="s">
        <v>261</v>
      </c>
      <c r="D1079" s="1279"/>
      <c r="E1079" s="1278" t="s">
        <v>259</v>
      </c>
      <c r="F1079" s="1274"/>
    </row>
    <row r="1080" spans="1:6" x14ac:dyDescent="0.35">
      <c r="A1080" s="1709"/>
      <c r="B1080" s="1260">
        <v>0.375</v>
      </c>
      <c r="C1080" s="1275" t="s">
        <v>261</v>
      </c>
      <c r="D1080" s="1282"/>
      <c r="E1080" s="1278" t="s">
        <v>758</v>
      </c>
      <c r="F1080" s="1274"/>
    </row>
    <row r="1081" spans="1:6" x14ac:dyDescent="0.35">
      <c r="A1081" s="1709"/>
      <c r="B1081" s="1260">
        <v>0.5</v>
      </c>
      <c r="C1081" s="1275" t="s">
        <v>564</v>
      </c>
      <c r="D1081" s="1279"/>
      <c r="E1081" s="1278" t="s">
        <v>758</v>
      </c>
      <c r="F1081" s="1274"/>
    </row>
    <row r="1082" spans="1:6" x14ac:dyDescent="0.35">
      <c r="A1082" s="1709"/>
      <c r="B1082" s="1260">
        <v>0.625</v>
      </c>
      <c r="C1082" s="1275" t="s">
        <v>260</v>
      </c>
      <c r="D1082" s="1282"/>
      <c r="E1082" s="1278" t="s">
        <v>729</v>
      </c>
      <c r="F1082" s="1274"/>
    </row>
    <row r="1083" spans="1:6" x14ac:dyDescent="0.35">
      <c r="A1083" s="1710"/>
      <c r="B1083" s="1260">
        <v>0.75</v>
      </c>
      <c r="C1083" s="1275" t="s">
        <v>261</v>
      </c>
      <c r="D1083" s="1282"/>
      <c r="E1083" s="1278" t="s">
        <v>259</v>
      </c>
      <c r="F1083" s="1274"/>
    </row>
    <row r="1084" spans="1:6" x14ac:dyDescent="0.35">
      <c r="A1084" s="1708">
        <f>A1079+1</f>
        <v>21</v>
      </c>
      <c r="B1084" s="1260">
        <v>0.25</v>
      </c>
      <c r="C1084" s="1275" t="s">
        <v>261</v>
      </c>
      <c r="D1084" s="1282"/>
      <c r="E1084" s="1278" t="s">
        <v>259</v>
      </c>
      <c r="F1084" s="1274"/>
    </row>
    <row r="1085" spans="1:6" x14ac:dyDescent="0.35">
      <c r="A1085" s="1709"/>
      <c r="B1085" s="1260">
        <v>0.375</v>
      </c>
      <c r="C1085" s="1275" t="s">
        <v>261</v>
      </c>
      <c r="D1085" s="1279"/>
      <c r="E1085" s="1278" t="s">
        <v>758</v>
      </c>
      <c r="F1085" s="1274"/>
    </row>
    <row r="1086" spans="1:6" x14ac:dyDescent="0.35">
      <c r="A1086" s="1709"/>
      <c r="B1086" s="1260">
        <v>0.5</v>
      </c>
      <c r="C1086" s="1275" t="s">
        <v>261</v>
      </c>
      <c r="D1086" s="1282"/>
      <c r="E1086" s="1278" t="s">
        <v>758</v>
      </c>
      <c r="F1086" s="1274"/>
    </row>
    <row r="1087" spans="1:6" x14ac:dyDescent="0.35">
      <c r="A1087" s="1709"/>
      <c r="B1087" s="1260">
        <v>0.625</v>
      </c>
      <c r="C1087" s="1275" t="s">
        <v>260</v>
      </c>
      <c r="D1087" s="1279"/>
      <c r="E1087" s="1278" t="s">
        <v>758</v>
      </c>
      <c r="F1087" s="1274"/>
    </row>
    <row r="1088" spans="1:6" x14ac:dyDescent="0.35">
      <c r="A1088" s="1710"/>
      <c r="B1088" s="1260">
        <v>0.75</v>
      </c>
      <c r="C1088" s="1275" t="s">
        <v>261</v>
      </c>
      <c r="D1088" s="1279"/>
      <c r="E1088" s="1278" t="s">
        <v>259</v>
      </c>
      <c r="F1088" s="1274"/>
    </row>
    <row r="1089" spans="1:6" x14ac:dyDescent="0.35">
      <c r="A1089" s="1708">
        <f>A1084+1</f>
        <v>22</v>
      </c>
      <c r="B1089" s="1260">
        <v>0.25</v>
      </c>
      <c r="C1089" s="1275" t="s">
        <v>261</v>
      </c>
      <c r="D1089" s="1279"/>
      <c r="E1089" s="1278" t="s">
        <v>758</v>
      </c>
      <c r="F1089" s="1274"/>
    </row>
    <row r="1090" spans="1:6" x14ac:dyDescent="0.35">
      <c r="A1090" s="1709"/>
      <c r="B1090" s="1260">
        <v>0.375</v>
      </c>
      <c r="C1090" s="1275" t="s">
        <v>557</v>
      </c>
      <c r="D1090" s="1282"/>
      <c r="E1090" s="1278" t="s">
        <v>729</v>
      </c>
      <c r="F1090" s="1274"/>
    </row>
    <row r="1091" spans="1:6" x14ac:dyDescent="0.35">
      <c r="A1091" s="1709"/>
      <c r="B1091" s="1260">
        <v>0.5</v>
      </c>
      <c r="C1091" s="1275" t="s">
        <v>261</v>
      </c>
      <c r="D1091" s="1282"/>
      <c r="E1091" s="1278" t="s">
        <v>758</v>
      </c>
      <c r="F1091" s="1274"/>
    </row>
    <row r="1092" spans="1:6" x14ac:dyDescent="0.35">
      <c r="A1092" s="1709"/>
      <c r="B1092" s="1260">
        <v>0.625</v>
      </c>
      <c r="C1092" s="1275" t="s">
        <v>564</v>
      </c>
      <c r="D1092" s="1279"/>
      <c r="E1092" s="1278" t="s">
        <v>758</v>
      </c>
      <c r="F1092" s="1274"/>
    </row>
    <row r="1093" spans="1:6" x14ac:dyDescent="0.35">
      <c r="A1093" s="1710"/>
      <c r="B1093" s="1260">
        <v>0.75</v>
      </c>
      <c r="C1093" s="1275" t="s">
        <v>570</v>
      </c>
      <c r="D1093" s="1282"/>
      <c r="E1093" s="1278" t="s">
        <v>760</v>
      </c>
      <c r="F1093" s="1274"/>
    </row>
    <row r="1094" spans="1:6" x14ac:dyDescent="0.35">
      <c r="A1094" s="1708">
        <f>A1089+1</f>
        <v>23</v>
      </c>
      <c r="B1094" s="1260">
        <v>0.25</v>
      </c>
      <c r="C1094" s="1275" t="s">
        <v>261</v>
      </c>
      <c r="D1094" s="1282"/>
      <c r="E1094" s="1278" t="s">
        <v>758</v>
      </c>
      <c r="F1094" s="1274"/>
    </row>
    <row r="1095" spans="1:6" x14ac:dyDescent="0.35">
      <c r="A1095" s="1709"/>
      <c r="B1095" s="1260">
        <v>0.375</v>
      </c>
      <c r="C1095" s="1275" t="s">
        <v>261</v>
      </c>
      <c r="D1095" s="1282"/>
      <c r="E1095" s="1278" t="s">
        <v>259</v>
      </c>
      <c r="F1095" s="1274"/>
    </row>
    <row r="1096" spans="1:6" x14ac:dyDescent="0.35">
      <c r="A1096" s="1709"/>
      <c r="B1096" s="1260">
        <v>0.5</v>
      </c>
      <c r="C1096" s="1275" t="s">
        <v>260</v>
      </c>
      <c r="D1096" s="1282"/>
      <c r="E1096" s="1278" t="s">
        <v>941</v>
      </c>
      <c r="F1096" s="1274"/>
    </row>
    <row r="1097" spans="1:6" x14ac:dyDescent="0.35">
      <c r="A1097" s="1709"/>
      <c r="B1097" s="1260">
        <v>0.625</v>
      </c>
      <c r="C1097" s="1275" t="s">
        <v>258</v>
      </c>
      <c r="D1097" s="1279"/>
      <c r="E1097" s="1278" t="s">
        <v>758</v>
      </c>
      <c r="F1097" s="1274"/>
    </row>
    <row r="1098" spans="1:6" x14ac:dyDescent="0.35">
      <c r="A1098" s="1710"/>
      <c r="B1098" s="1260">
        <v>0.75</v>
      </c>
      <c r="C1098" s="1275" t="s">
        <v>260</v>
      </c>
      <c r="D1098" s="1282"/>
      <c r="E1098" s="1278" t="s">
        <v>758</v>
      </c>
      <c r="F1098" s="1274"/>
    </row>
    <row r="1099" spans="1:6" x14ac:dyDescent="0.35">
      <c r="A1099" s="1708">
        <f>A1094+1</f>
        <v>24</v>
      </c>
      <c r="B1099" s="1260">
        <v>0.25</v>
      </c>
      <c r="C1099" s="1275" t="s">
        <v>261</v>
      </c>
      <c r="D1099" s="1282"/>
      <c r="E1099" s="1278" t="s">
        <v>758</v>
      </c>
      <c r="F1099" s="1274"/>
    </row>
    <row r="1100" spans="1:6" x14ac:dyDescent="0.35">
      <c r="A1100" s="1709"/>
      <c r="B1100" s="1260">
        <v>0.375</v>
      </c>
      <c r="C1100" s="1275" t="s">
        <v>261</v>
      </c>
      <c r="D1100" s="1279"/>
      <c r="E1100" s="1278" t="s">
        <v>259</v>
      </c>
      <c r="F1100" s="1274"/>
    </row>
    <row r="1101" spans="1:6" x14ac:dyDescent="0.35">
      <c r="A1101" s="1709"/>
      <c r="B1101" s="1260">
        <v>0.5</v>
      </c>
      <c r="C1101" s="1275" t="s">
        <v>261</v>
      </c>
      <c r="D1101" s="1285"/>
      <c r="E1101" s="1278" t="s">
        <v>758</v>
      </c>
      <c r="F1101" s="1274"/>
    </row>
    <row r="1102" spans="1:6" x14ac:dyDescent="0.35">
      <c r="A1102" s="1709"/>
      <c r="B1102" s="1260">
        <v>0.625</v>
      </c>
      <c r="C1102" s="1287" t="s">
        <v>258</v>
      </c>
      <c r="D1102" s="1286"/>
      <c r="E1102" s="1278" t="s">
        <v>673</v>
      </c>
      <c r="F1102" s="1274"/>
    </row>
    <row r="1103" spans="1:6" x14ac:dyDescent="0.35">
      <c r="A1103" s="1710"/>
      <c r="B1103" s="1260">
        <v>0.75</v>
      </c>
      <c r="C1103" s="1275" t="s">
        <v>564</v>
      </c>
      <c r="D1103" s="1279"/>
      <c r="E1103" s="1278" t="s">
        <v>758</v>
      </c>
      <c r="F1103" s="1274"/>
    </row>
    <row r="1104" spans="1:6" x14ac:dyDescent="0.35">
      <c r="A1104" s="1708">
        <f>A1099+1</f>
        <v>25</v>
      </c>
      <c r="B1104" s="1260">
        <v>0.25</v>
      </c>
      <c r="C1104" s="1275" t="s">
        <v>261</v>
      </c>
      <c r="D1104" s="1279"/>
      <c r="E1104" s="1278" t="s">
        <v>758</v>
      </c>
      <c r="F1104" s="1274"/>
    </row>
    <row r="1105" spans="1:6" x14ac:dyDescent="0.35">
      <c r="A1105" s="1709"/>
      <c r="B1105" s="1260">
        <v>0.375</v>
      </c>
      <c r="C1105" s="1275" t="s">
        <v>257</v>
      </c>
      <c r="D1105" s="1279"/>
      <c r="E1105" s="1278" t="s">
        <v>758</v>
      </c>
      <c r="F1105" s="1274"/>
    </row>
    <row r="1106" spans="1:6" x14ac:dyDescent="0.35">
      <c r="A1106" s="1709"/>
      <c r="B1106" s="1260">
        <v>0.5</v>
      </c>
      <c r="C1106" s="1275" t="s">
        <v>261</v>
      </c>
      <c r="D1106" s="1279"/>
      <c r="E1106" s="1278" t="s">
        <v>259</v>
      </c>
      <c r="F1106" s="1274"/>
    </row>
    <row r="1107" spans="1:6" x14ac:dyDescent="0.35">
      <c r="A1107" s="1709"/>
      <c r="B1107" s="1260">
        <v>0.625</v>
      </c>
      <c r="C1107" s="1275" t="s">
        <v>564</v>
      </c>
      <c r="D1107" s="1279"/>
      <c r="E1107" s="1278" t="s">
        <v>729</v>
      </c>
      <c r="F1107" s="1274"/>
    </row>
    <row r="1108" spans="1:6" x14ac:dyDescent="0.35">
      <c r="A1108" s="1710"/>
      <c r="B1108" s="1260">
        <v>0.75</v>
      </c>
      <c r="C1108" s="1275" t="s">
        <v>564</v>
      </c>
      <c r="D1108" s="1282"/>
      <c r="E1108" s="1278" t="s">
        <v>259</v>
      </c>
      <c r="F1108" s="1274"/>
    </row>
    <row r="1109" spans="1:6" x14ac:dyDescent="0.35">
      <c r="A1109" s="1708">
        <f>A1104+1</f>
        <v>26</v>
      </c>
      <c r="B1109" s="1260">
        <v>0.25</v>
      </c>
      <c r="C1109" s="1275" t="s">
        <v>261</v>
      </c>
      <c r="D1109" s="1279"/>
      <c r="E1109" s="1278" t="s">
        <v>259</v>
      </c>
      <c r="F1109" s="1274"/>
    </row>
    <row r="1110" spans="1:6" x14ac:dyDescent="0.35">
      <c r="A1110" s="1709"/>
      <c r="B1110" s="1260">
        <v>0.375</v>
      </c>
      <c r="C1110" s="1275" t="s">
        <v>942</v>
      </c>
      <c r="D1110" s="1282"/>
      <c r="E1110" s="1278" t="s">
        <v>729</v>
      </c>
      <c r="F1110" s="1274"/>
    </row>
    <row r="1111" spans="1:6" x14ac:dyDescent="0.35">
      <c r="A1111" s="1709"/>
      <c r="B1111" s="1260">
        <v>0.5</v>
      </c>
      <c r="C1111" s="1275" t="s">
        <v>261</v>
      </c>
      <c r="D1111" s="1279"/>
      <c r="E1111" s="1278" t="s">
        <v>758</v>
      </c>
      <c r="F1111" s="1274"/>
    </row>
    <row r="1112" spans="1:6" x14ac:dyDescent="0.35">
      <c r="A1112" s="1709"/>
      <c r="B1112" s="1260">
        <v>0.625</v>
      </c>
      <c r="C1112" s="1275" t="s">
        <v>564</v>
      </c>
      <c r="D1112" s="1279"/>
      <c r="E1112" s="1278" t="s">
        <v>259</v>
      </c>
      <c r="F1112" s="1274"/>
    </row>
    <row r="1113" spans="1:6" x14ac:dyDescent="0.35">
      <c r="A1113" s="1710"/>
      <c r="B1113" s="1260">
        <v>0.75</v>
      </c>
      <c r="C1113" s="1275" t="s">
        <v>564</v>
      </c>
      <c r="D1113" s="1279"/>
      <c r="E1113" s="1278" t="s">
        <v>758</v>
      </c>
      <c r="F1113" s="1274"/>
    </row>
    <row r="1114" spans="1:6" x14ac:dyDescent="0.35">
      <c r="A1114" s="1708">
        <f>A1109+1</f>
        <v>27</v>
      </c>
      <c r="B1114" s="1260">
        <v>0.25</v>
      </c>
      <c r="C1114" s="1275" t="s">
        <v>261</v>
      </c>
      <c r="D1114" s="1282"/>
      <c r="E1114" s="1278" t="s">
        <v>259</v>
      </c>
      <c r="F1114" s="1274"/>
    </row>
    <row r="1115" spans="1:6" x14ac:dyDescent="0.35">
      <c r="A1115" s="1709"/>
      <c r="B1115" s="1260">
        <v>0.375</v>
      </c>
      <c r="C1115" s="1275" t="s">
        <v>564</v>
      </c>
      <c r="D1115" s="1279"/>
      <c r="E1115" s="1278" t="s">
        <v>758</v>
      </c>
      <c r="F1115" s="1274"/>
    </row>
    <row r="1116" spans="1:6" x14ac:dyDescent="0.35">
      <c r="A1116" s="1709"/>
      <c r="B1116" s="1260">
        <v>0.5</v>
      </c>
      <c r="C1116" s="1275" t="s">
        <v>260</v>
      </c>
      <c r="D1116" s="1282"/>
      <c r="E1116" s="1278" t="s">
        <v>758</v>
      </c>
      <c r="F1116" s="1274"/>
    </row>
    <row r="1117" spans="1:6" x14ac:dyDescent="0.35">
      <c r="A1117" s="1709"/>
      <c r="B1117" s="1260">
        <v>0.625</v>
      </c>
      <c r="C1117" s="1275" t="s">
        <v>261</v>
      </c>
      <c r="D1117" s="1279"/>
      <c r="E1117" s="1278" t="s">
        <v>758</v>
      </c>
      <c r="F1117" s="1274"/>
    </row>
    <row r="1118" spans="1:6" x14ac:dyDescent="0.35">
      <c r="A1118" s="1710"/>
      <c r="B1118" s="1260">
        <v>0.75</v>
      </c>
      <c r="C1118" s="1275" t="s">
        <v>564</v>
      </c>
      <c r="D1118" s="1276"/>
      <c r="E1118" s="1278" t="s">
        <v>259</v>
      </c>
      <c r="F1118" s="1279"/>
    </row>
    <row r="1119" spans="1:6" x14ac:dyDescent="0.35">
      <c r="A1119" s="1708">
        <f>A1114+1</f>
        <v>28</v>
      </c>
      <c r="B1119" s="1260">
        <v>0.25</v>
      </c>
      <c r="C1119" s="1275" t="s">
        <v>261</v>
      </c>
      <c r="D1119" s="1276"/>
      <c r="E1119" s="1278" t="s">
        <v>259</v>
      </c>
      <c r="F1119" s="1279"/>
    </row>
    <row r="1120" spans="1:6" x14ac:dyDescent="0.35">
      <c r="A1120" s="1709"/>
      <c r="B1120" s="1260">
        <v>0.375</v>
      </c>
      <c r="C1120" s="1275" t="s">
        <v>261</v>
      </c>
      <c r="D1120" s="1276"/>
      <c r="E1120" s="1278" t="s">
        <v>758</v>
      </c>
      <c r="F1120" s="1279"/>
    </row>
    <row r="1121" spans="1:6" x14ac:dyDescent="0.35">
      <c r="A1121" s="1709"/>
      <c r="B1121" s="1260">
        <v>0.5</v>
      </c>
      <c r="C1121" s="1275" t="s">
        <v>260</v>
      </c>
      <c r="D1121" s="1276"/>
      <c r="E1121" s="1278" t="s">
        <v>758</v>
      </c>
      <c r="F1121" s="1279"/>
    </row>
    <row r="1122" spans="1:6" x14ac:dyDescent="0.35">
      <c r="A1122" s="1709"/>
      <c r="B1122" s="1260">
        <v>0.625</v>
      </c>
      <c r="C1122" s="1275" t="s">
        <v>260</v>
      </c>
      <c r="D1122" s="1276"/>
      <c r="E1122" s="1278" t="s">
        <v>673</v>
      </c>
      <c r="F1122" s="1279"/>
    </row>
    <row r="1123" spans="1:6" x14ac:dyDescent="0.35">
      <c r="A1123" s="1710"/>
      <c r="B1123" s="1260">
        <v>0.75</v>
      </c>
      <c r="C1123" s="1275" t="s">
        <v>564</v>
      </c>
      <c r="D1123" s="1276"/>
      <c r="E1123" s="1278" t="s">
        <v>758</v>
      </c>
      <c r="F1123" s="1279"/>
    </row>
    <row r="1124" spans="1:6" x14ac:dyDescent="0.35">
      <c r="A1124" s="1708">
        <f>A1119+1</f>
        <v>29</v>
      </c>
      <c r="B1124" s="1260">
        <v>0.25</v>
      </c>
      <c r="C1124" s="1275" t="s">
        <v>261</v>
      </c>
      <c r="D1124" s="1276"/>
      <c r="E1124" s="1278" t="s">
        <v>259</v>
      </c>
      <c r="F1124" s="1279"/>
    </row>
    <row r="1125" spans="1:6" x14ac:dyDescent="0.35">
      <c r="A1125" s="1709"/>
      <c r="B1125" s="1260">
        <v>0.375</v>
      </c>
      <c r="C1125" s="1275" t="s">
        <v>261</v>
      </c>
      <c r="D1125" s="1276"/>
      <c r="E1125" s="1278" t="s">
        <v>758</v>
      </c>
      <c r="F1125" s="1279"/>
    </row>
    <row r="1126" spans="1:6" x14ac:dyDescent="0.35">
      <c r="A1126" s="1709"/>
      <c r="B1126" s="1260">
        <v>0.5</v>
      </c>
      <c r="C1126" s="1275" t="s">
        <v>261</v>
      </c>
      <c r="D1126" s="1276"/>
      <c r="E1126" s="1278" t="s">
        <v>758</v>
      </c>
      <c r="F1126" s="1279"/>
    </row>
    <row r="1127" spans="1:6" x14ac:dyDescent="0.35">
      <c r="A1127" s="1709"/>
      <c r="B1127" s="1260">
        <v>0.625</v>
      </c>
      <c r="C1127" s="1275" t="s">
        <v>261</v>
      </c>
      <c r="D1127" s="1276"/>
      <c r="E1127" s="1278" t="s">
        <v>259</v>
      </c>
      <c r="F1127" s="1279"/>
    </row>
    <row r="1128" spans="1:6" x14ac:dyDescent="0.35">
      <c r="A1128" s="1710"/>
      <c r="B1128" s="1260">
        <v>0.75</v>
      </c>
      <c r="C1128" s="1275" t="s">
        <v>261</v>
      </c>
      <c r="D1128" s="1276"/>
      <c r="E1128" s="1278" t="s">
        <v>259</v>
      </c>
      <c r="F1128" s="1279"/>
    </row>
    <row r="1129" spans="1:6" x14ac:dyDescent="0.35">
      <c r="A1129" s="1708">
        <v>30</v>
      </c>
      <c r="B1129" s="1260">
        <v>0.25</v>
      </c>
      <c r="C1129" s="1275" t="s">
        <v>557</v>
      </c>
      <c r="D1129" s="1276"/>
      <c r="E1129" s="1278" t="s">
        <v>758</v>
      </c>
      <c r="F1129" s="1279"/>
    </row>
    <row r="1130" spans="1:6" x14ac:dyDescent="0.35">
      <c r="A1130" s="1709"/>
      <c r="B1130" s="1260">
        <v>0.375</v>
      </c>
      <c r="C1130" s="1275" t="s">
        <v>261</v>
      </c>
      <c r="D1130" s="1276"/>
      <c r="E1130" s="1278" t="s">
        <v>758</v>
      </c>
      <c r="F1130" s="1279"/>
    </row>
    <row r="1131" spans="1:6" x14ac:dyDescent="0.35">
      <c r="A1131" s="1709"/>
      <c r="B1131" s="1260">
        <v>0.5</v>
      </c>
      <c r="C1131" s="1275" t="s">
        <v>557</v>
      </c>
      <c r="D1131" s="1276"/>
      <c r="E1131" s="1278" t="s">
        <v>729</v>
      </c>
      <c r="F1131" s="1279"/>
    </row>
    <row r="1132" spans="1:6" x14ac:dyDescent="0.35">
      <c r="A1132" s="1709"/>
      <c r="B1132" s="1260">
        <v>0.625</v>
      </c>
      <c r="C1132" s="1275" t="s">
        <v>570</v>
      </c>
      <c r="D1132" s="1276"/>
      <c r="E1132" s="1278" t="s">
        <v>758</v>
      </c>
      <c r="F1132" s="1279"/>
    </row>
    <row r="1133" spans="1:6" x14ac:dyDescent="0.35">
      <c r="A1133" s="1710"/>
      <c r="B1133" s="1269">
        <v>0.75</v>
      </c>
      <c r="C1133" s="1275" t="s">
        <v>564</v>
      </c>
      <c r="D1133" s="1276"/>
      <c r="E1133" s="1278" t="s">
        <v>259</v>
      </c>
      <c r="F1133" s="1279"/>
    </row>
    <row r="1134" spans="1:6" x14ac:dyDescent="0.35">
      <c r="A1134" s="1708">
        <v>31</v>
      </c>
      <c r="B1134" s="1260">
        <v>0.25</v>
      </c>
      <c r="C1134" s="1275" t="s">
        <v>261</v>
      </c>
      <c r="D1134" s="1276"/>
      <c r="E1134" s="1278" t="s">
        <v>259</v>
      </c>
      <c r="F1134" s="1279"/>
    </row>
    <row r="1135" spans="1:6" x14ac:dyDescent="0.35">
      <c r="A1135" s="1709"/>
      <c r="B1135" s="1260">
        <v>0.375</v>
      </c>
      <c r="C1135" s="1275" t="s">
        <v>564</v>
      </c>
      <c r="D1135" s="1276"/>
      <c r="E1135" s="1278" t="s">
        <v>758</v>
      </c>
      <c r="F1135" s="1279"/>
    </row>
    <row r="1136" spans="1:6" x14ac:dyDescent="0.35">
      <c r="A1136" s="1709"/>
      <c r="B1136" s="1260">
        <v>0.5</v>
      </c>
      <c r="C1136" s="1275" t="s">
        <v>261</v>
      </c>
      <c r="D1136" s="1276"/>
      <c r="E1136" s="1278" t="s">
        <v>729</v>
      </c>
      <c r="F1136" s="1279"/>
    </row>
    <row r="1137" spans="1:6" x14ac:dyDescent="0.35">
      <c r="A1137" s="1709"/>
      <c r="B1137" s="1260">
        <v>0.625</v>
      </c>
      <c r="C1137" s="1275" t="s">
        <v>261</v>
      </c>
      <c r="D1137" s="1276"/>
      <c r="E1137" s="1278" t="s">
        <v>758</v>
      </c>
      <c r="F1137" s="1279"/>
    </row>
    <row r="1138" spans="1:6" x14ac:dyDescent="0.35">
      <c r="A1138" s="1710"/>
      <c r="B1138" s="1260">
        <v>0.75</v>
      </c>
      <c r="C1138" s="1288" t="s">
        <v>261</v>
      </c>
      <c r="D1138" s="1289"/>
      <c r="E1138" s="1288" t="s">
        <v>259</v>
      </c>
      <c r="F1138" s="1289"/>
    </row>
    <row r="1142" spans="1:6" ht="15.5" x14ac:dyDescent="0.35">
      <c r="A1142" s="1692" t="s">
        <v>913</v>
      </c>
      <c r="B1142" s="1692"/>
      <c r="C1142" s="1692"/>
      <c r="D1142" s="1692"/>
      <c r="E1142" s="1692"/>
      <c r="F1142" s="1692"/>
    </row>
    <row r="1143" spans="1:6" ht="15.5" x14ac:dyDescent="0.35">
      <c r="A1143" s="1244" t="s">
        <v>914</v>
      </c>
      <c r="B1143" s="1244"/>
      <c r="C1143" s="1244"/>
      <c r="D1143" s="1244"/>
      <c r="E1143" s="1245"/>
      <c r="F1143" s="1245"/>
    </row>
    <row r="1144" spans="1:6" ht="15.5" x14ac:dyDescent="0.35">
      <c r="A1144" s="1307"/>
      <c r="B1144" s="1307"/>
      <c r="C1144" s="1307"/>
      <c r="D1144" s="1308"/>
      <c r="E1144" s="1308"/>
      <c r="F1144" s="1308"/>
    </row>
    <row r="1145" spans="1:6" x14ac:dyDescent="0.35">
      <c r="A1145" s="1256"/>
      <c r="B1145" s="1256"/>
      <c r="C1145" s="1256" t="s">
        <v>943</v>
      </c>
      <c r="D1145" s="1256"/>
      <c r="E1145" s="1256"/>
      <c r="F1145" s="1256"/>
    </row>
    <row r="1146" spans="1:6" x14ac:dyDescent="0.35">
      <c r="A1146" s="1256"/>
      <c r="B1146" s="1256"/>
      <c r="C1146" s="1256"/>
      <c r="D1146" s="1256"/>
      <c r="E1146" s="1256"/>
      <c r="F1146" s="1256"/>
    </row>
    <row r="1147" spans="1:6" x14ac:dyDescent="0.35">
      <c r="A1147" s="1704" t="s">
        <v>505</v>
      </c>
      <c r="B1147" s="1704" t="s">
        <v>930</v>
      </c>
      <c r="C1147" s="1706" t="s">
        <v>548</v>
      </c>
      <c r="D1147" s="1707"/>
      <c r="E1147" s="1706" t="s">
        <v>904</v>
      </c>
      <c r="F1147" s="1707"/>
    </row>
    <row r="1148" spans="1:6" x14ac:dyDescent="0.35">
      <c r="A1148" s="1705"/>
      <c r="B1148" s="1705"/>
      <c r="C1148" s="295"/>
      <c r="D1148" s="1274"/>
      <c r="E1148" s="1275"/>
      <c r="F1148" s="1276"/>
    </row>
    <row r="1149" spans="1:6" x14ac:dyDescent="0.35">
      <c r="A1149" s="1277">
        <v>1</v>
      </c>
      <c r="B1149" s="1260">
        <v>0.25</v>
      </c>
      <c r="C1149" s="1275" t="s">
        <v>261</v>
      </c>
      <c r="D1149" s="1276"/>
      <c r="E1149" s="1278" t="s">
        <v>259</v>
      </c>
      <c r="F1149" s="1279"/>
    </row>
    <row r="1150" spans="1:6" x14ac:dyDescent="0.35">
      <c r="A1150" s="1280"/>
      <c r="B1150" s="1260">
        <v>0.375</v>
      </c>
      <c r="C1150" s="1275" t="s">
        <v>261</v>
      </c>
      <c r="D1150" s="1276"/>
      <c r="E1150" s="1278" t="s">
        <v>758</v>
      </c>
      <c r="F1150" s="1279"/>
    </row>
    <row r="1151" spans="1:6" x14ac:dyDescent="0.35">
      <c r="A1151" s="1280"/>
      <c r="B1151" s="1260">
        <v>0.5</v>
      </c>
      <c r="C1151" s="1275" t="s">
        <v>260</v>
      </c>
      <c r="D1151" s="1276"/>
      <c r="E1151" s="1278" t="s">
        <v>758</v>
      </c>
      <c r="F1151" s="1279"/>
    </row>
    <row r="1152" spans="1:6" x14ac:dyDescent="0.35">
      <c r="A1152" s="1280"/>
      <c r="B1152" s="1260">
        <v>0.625</v>
      </c>
      <c r="C1152" s="1275" t="s">
        <v>260</v>
      </c>
      <c r="D1152" s="1276"/>
      <c r="E1152" s="1278" t="s">
        <v>729</v>
      </c>
      <c r="F1152" s="1279"/>
    </row>
    <row r="1153" spans="1:6" x14ac:dyDescent="0.35">
      <c r="A1153" s="1281"/>
      <c r="B1153" s="1260">
        <v>0.75</v>
      </c>
      <c r="C1153" s="1275" t="s">
        <v>564</v>
      </c>
      <c r="D1153" s="1276"/>
      <c r="E1153" s="1278" t="s">
        <v>259</v>
      </c>
      <c r="F1153" s="1279"/>
    </row>
    <row r="1154" spans="1:6" x14ac:dyDescent="0.35">
      <c r="A1154" s="1708">
        <f>2+A1186</f>
        <v>2</v>
      </c>
      <c r="B1154" s="1260">
        <v>0.25</v>
      </c>
      <c r="C1154" s="1275" t="s">
        <v>261</v>
      </c>
      <c r="D1154" s="1276"/>
      <c r="E1154" s="1278" t="s">
        <v>259</v>
      </c>
      <c r="F1154" s="1279"/>
    </row>
    <row r="1155" spans="1:6" x14ac:dyDescent="0.35">
      <c r="A1155" s="1709"/>
      <c r="B1155" s="1260">
        <v>0.375</v>
      </c>
      <c r="C1155" s="1275" t="s">
        <v>261</v>
      </c>
      <c r="D1155" s="1279"/>
      <c r="E1155" s="1278" t="s">
        <v>259</v>
      </c>
      <c r="F1155" s="1279"/>
    </row>
    <row r="1156" spans="1:6" x14ac:dyDescent="0.35">
      <c r="A1156" s="1709"/>
      <c r="B1156" s="1260">
        <v>0.5</v>
      </c>
      <c r="C1156" s="1275" t="s">
        <v>570</v>
      </c>
      <c r="D1156" s="1279"/>
      <c r="E1156" s="1278" t="s">
        <v>758</v>
      </c>
      <c r="F1156" s="1279"/>
    </row>
    <row r="1157" spans="1:6" x14ac:dyDescent="0.35">
      <c r="A1157" s="1709"/>
      <c r="B1157" s="1260">
        <v>0.625</v>
      </c>
      <c r="C1157" s="1275" t="s">
        <v>261</v>
      </c>
      <c r="D1157" s="1279"/>
      <c r="E1157" s="1278" t="s">
        <v>259</v>
      </c>
      <c r="F1157" s="1279"/>
    </row>
    <row r="1158" spans="1:6" x14ac:dyDescent="0.35">
      <c r="A1158" s="1710"/>
      <c r="B1158" s="1260">
        <v>0.75</v>
      </c>
      <c r="C1158" s="1275" t="s">
        <v>261</v>
      </c>
      <c r="D1158" s="1279"/>
      <c r="E1158" s="1278" t="s">
        <v>259</v>
      </c>
      <c r="F1158" s="1274"/>
    </row>
    <row r="1159" spans="1:6" x14ac:dyDescent="0.35">
      <c r="A1159" s="1708">
        <f>A1154+1</f>
        <v>3</v>
      </c>
      <c r="B1159" s="1260">
        <v>0.25</v>
      </c>
      <c r="C1159" s="1275" t="s">
        <v>261</v>
      </c>
      <c r="D1159" s="1279"/>
      <c r="E1159" s="1278" t="s">
        <v>758</v>
      </c>
      <c r="F1159" s="565"/>
    </row>
    <row r="1160" spans="1:6" x14ac:dyDescent="0.35">
      <c r="A1160" s="1709"/>
      <c r="B1160" s="1260">
        <v>0.375</v>
      </c>
      <c r="C1160" s="1275" t="s">
        <v>261</v>
      </c>
      <c r="D1160" s="1279"/>
      <c r="E1160" s="1278" t="s">
        <v>758</v>
      </c>
      <c r="F1160" s="566"/>
    </row>
    <row r="1161" spans="1:6" x14ac:dyDescent="0.35">
      <c r="A1161" s="1709"/>
      <c r="B1161" s="1260">
        <v>0.5</v>
      </c>
      <c r="C1161" s="1275" t="s">
        <v>261</v>
      </c>
      <c r="D1161" s="1279"/>
      <c r="E1161" s="1278" t="s">
        <v>729</v>
      </c>
      <c r="F1161" s="1274"/>
    </row>
    <row r="1162" spans="1:6" x14ac:dyDescent="0.35">
      <c r="A1162" s="1709"/>
      <c r="B1162" s="1260">
        <v>0.625</v>
      </c>
      <c r="C1162" s="1275" t="s">
        <v>261</v>
      </c>
      <c r="D1162" s="1279"/>
      <c r="E1162" s="1278" t="s">
        <v>729</v>
      </c>
      <c r="F1162" s="1274"/>
    </row>
    <row r="1163" spans="1:6" x14ac:dyDescent="0.35">
      <c r="A1163" s="1710"/>
      <c r="B1163" s="1260">
        <v>0.75</v>
      </c>
      <c r="C1163" s="1275" t="s">
        <v>261</v>
      </c>
      <c r="D1163" s="1282"/>
      <c r="E1163" s="1278" t="s">
        <v>259</v>
      </c>
      <c r="F1163" s="1274"/>
    </row>
    <row r="1164" spans="1:6" x14ac:dyDescent="0.35">
      <c r="A1164" s="1708">
        <f>A1159+1</f>
        <v>4</v>
      </c>
      <c r="B1164" s="1260">
        <v>0.25</v>
      </c>
      <c r="C1164" s="1275" t="s">
        <v>261</v>
      </c>
      <c r="D1164" s="1279"/>
      <c r="E1164" s="1278" t="s">
        <v>259</v>
      </c>
      <c r="F1164" s="1274"/>
    </row>
    <row r="1165" spans="1:6" x14ac:dyDescent="0.35">
      <c r="A1165" s="1709"/>
      <c r="B1165" s="1260">
        <v>0.375</v>
      </c>
      <c r="C1165" s="1275" t="s">
        <v>261</v>
      </c>
      <c r="D1165" s="1282"/>
      <c r="E1165" s="1278" t="s">
        <v>259</v>
      </c>
      <c r="F1165" s="1274"/>
    </row>
    <row r="1166" spans="1:6" x14ac:dyDescent="0.35">
      <c r="A1166" s="1709"/>
      <c r="B1166" s="1260">
        <v>0.5</v>
      </c>
      <c r="C1166" s="1275" t="s">
        <v>260</v>
      </c>
      <c r="D1166" s="1279"/>
      <c r="E1166" s="1278" t="s">
        <v>729</v>
      </c>
      <c r="F1166" s="1274"/>
    </row>
    <row r="1167" spans="1:6" x14ac:dyDescent="0.35">
      <c r="A1167" s="1709"/>
      <c r="B1167" s="1260">
        <v>0.625</v>
      </c>
      <c r="C1167" s="1275" t="s">
        <v>260</v>
      </c>
      <c r="D1167" s="1282"/>
      <c r="E1167" s="1278" t="s">
        <v>758</v>
      </c>
      <c r="F1167" s="1274"/>
    </row>
    <row r="1168" spans="1:6" x14ac:dyDescent="0.35">
      <c r="A1168" s="1710"/>
      <c r="B1168" s="1260">
        <v>0.75</v>
      </c>
      <c r="C1168" s="1275" t="s">
        <v>257</v>
      </c>
      <c r="D1168" s="1282"/>
      <c r="E1168" s="1278" t="s">
        <v>673</v>
      </c>
      <c r="F1168" s="1274"/>
    </row>
    <row r="1169" spans="1:6" x14ac:dyDescent="0.35">
      <c r="A1169" s="1708">
        <f>A1164+1</f>
        <v>5</v>
      </c>
      <c r="B1169" s="1260">
        <v>0.25</v>
      </c>
      <c r="C1169" s="1275" t="s">
        <v>261</v>
      </c>
      <c r="D1169" s="1282"/>
      <c r="E1169" s="1278" t="s">
        <v>758</v>
      </c>
      <c r="F1169" s="1274"/>
    </row>
    <row r="1170" spans="1:6" x14ac:dyDescent="0.35">
      <c r="A1170" s="1709"/>
      <c r="B1170" s="1260">
        <v>0.375</v>
      </c>
      <c r="C1170" s="1275" t="s">
        <v>557</v>
      </c>
      <c r="D1170" s="1279"/>
      <c r="E1170" s="1278" t="s">
        <v>760</v>
      </c>
      <c r="F1170" s="1274"/>
    </row>
    <row r="1171" spans="1:6" x14ac:dyDescent="0.35">
      <c r="A1171" s="1709"/>
      <c r="B1171" s="1260">
        <v>0.5</v>
      </c>
      <c r="C1171" s="1275" t="s">
        <v>261</v>
      </c>
      <c r="D1171" s="1279"/>
      <c r="E1171" s="1278" t="s">
        <v>729</v>
      </c>
      <c r="F1171" s="1274"/>
    </row>
    <row r="1172" spans="1:6" x14ac:dyDescent="0.35">
      <c r="A1172" s="1709"/>
      <c r="B1172" s="1260">
        <v>0.625</v>
      </c>
      <c r="C1172" s="1275" t="s">
        <v>261</v>
      </c>
      <c r="D1172" s="1282"/>
      <c r="E1172" s="1278" t="s">
        <v>758</v>
      </c>
      <c r="F1172" s="1274"/>
    </row>
    <row r="1173" spans="1:6" x14ac:dyDescent="0.35">
      <c r="A1173" s="1710"/>
      <c r="B1173" s="1260">
        <v>0.75</v>
      </c>
      <c r="C1173" s="1275" t="s">
        <v>261</v>
      </c>
      <c r="D1173" s="1279"/>
      <c r="E1173" s="1278" t="s">
        <v>758</v>
      </c>
      <c r="F1173" s="1274"/>
    </row>
    <row r="1174" spans="1:6" x14ac:dyDescent="0.35">
      <c r="A1174" s="1708">
        <f>A1169+1</f>
        <v>6</v>
      </c>
      <c r="B1174" s="1260">
        <v>0.25</v>
      </c>
      <c r="C1174" s="1275" t="s">
        <v>261</v>
      </c>
      <c r="D1174" s="1282"/>
      <c r="E1174" s="1278" t="s">
        <v>259</v>
      </c>
      <c r="F1174" s="1274"/>
    </row>
    <row r="1175" spans="1:6" x14ac:dyDescent="0.35">
      <c r="A1175" s="1709"/>
      <c r="B1175" s="1260">
        <v>0.375</v>
      </c>
      <c r="C1175" s="1275" t="s">
        <v>261</v>
      </c>
      <c r="D1175" s="1279"/>
      <c r="E1175" s="1278" t="s">
        <v>259</v>
      </c>
      <c r="F1175" s="1274"/>
    </row>
    <row r="1176" spans="1:6" x14ac:dyDescent="0.35">
      <c r="A1176" s="1709"/>
      <c r="B1176" s="1260">
        <v>0.5</v>
      </c>
      <c r="C1176" s="1275" t="s">
        <v>570</v>
      </c>
      <c r="D1176" s="1279"/>
      <c r="E1176" s="1278" t="s">
        <v>729</v>
      </c>
      <c r="F1176" s="1274"/>
    </row>
    <row r="1177" spans="1:6" x14ac:dyDescent="0.35">
      <c r="A1177" s="1709"/>
      <c r="B1177" s="1260">
        <v>0.625</v>
      </c>
      <c r="C1177" s="1275" t="s">
        <v>260</v>
      </c>
      <c r="D1177" s="1282"/>
      <c r="E1177" s="1278" t="s">
        <v>758</v>
      </c>
      <c r="F1177" s="1274"/>
    </row>
    <row r="1178" spans="1:6" x14ac:dyDescent="0.35">
      <c r="A1178" s="1710"/>
      <c r="B1178" s="1260">
        <v>0.75</v>
      </c>
      <c r="C1178" s="1275" t="s">
        <v>261</v>
      </c>
      <c r="D1178" s="1279"/>
      <c r="E1178" s="1278" t="s">
        <v>259</v>
      </c>
      <c r="F1178" s="1274"/>
    </row>
    <row r="1179" spans="1:6" x14ac:dyDescent="0.35">
      <c r="A1179" s="1708">
        <f>A1174+1</f>
        <v>7</v>
      </c>
      <c r="B1179" s="1260">
        <v>0.25</v>
      </c>
      <c r="C1179" s="1275" t="s">
        <v>261</v>
      </c>
      <c r="D1179" s="1279"/>
      <c r="E1179" s="1278" t="s">
        <v>259</v>
      </c>
      <c r="F1179" s="1274"/>
    </row>
    <row r="1180" spans="1:6" x14ac:dyDescent="0.35">
      <c r="A1180" s="1709"/>
      <c r="B1180" s="1260">
        <v>0.375</v>
      </c>
      <c r="C1180" s="1275" t="s">
        <v>261</v>
      </c>
      <c r="D1180" s="1282"/>
      <c r="E1180" s="1278" t="s">
        <v>259</v>
      </c>
      <c r="F1180" s="1274"/>
    </row>
    <row r="1181" spans="1:6" x14ac:dyDescent="0.35">
      <c r="A1181" s="1709"/>
      <c r="B1181" s="1260">
        <v>0.5</v>
      </c>
      <c r="C1181" s="1275" t="s">
        <v>260</v>
      </c>
      <c r="D1181" s="1282"/>
      <c r="E1181" s="1278" t="s">
        <v>758</v>
      </c>
      <c r="F1181" s="1274"/>
    </row>
    <row r="1182" spans="1:6" x14ac:dyDescent="0.35">
      <c r="A1182" s="1709"/>
      <c r="B1182" s="1260">
        <v>0.625</v>
      </c>
      <c r="C1182" s="1275" t="s">
        <v>261</v>
      </c>
      <c r="D1182" s="1282"/>
      <c r="E1182" s="1278" t="s">
        <v>760</v>
      </c>
      <c r="F1182" s="1274"/>
    </row>
    <row r="1183" spans="1:6" x14ac:dyDescent="0.35">
      <c r="A1183" s="1710"/>
      <c r="B1183" s="1260">
        <v>0.75</v>
      </c>
      <c r="C1183" s="1275" t="s">
        <v>261</v>
      </c>
      <c r="D1183" s="1282"/>
      <c r="E1183" s="1278" t="s">
        <v>758</v>
      </c>
      <c r="F1183" s="1274"/>
    </row>
    <row r="1184" spans="1:6" x14ac:dyDescent="0.35">
      <c r="A1184" s="1708">
        <f>A1179+1</f>
        <v>8</v>
      </c>
      <c r="B1184" s="1260">
        <v>0.25</v>
      </c>
      <c r="C1184" s="1275" t="s">
        <v>261</v>
      </c>
      <c r="D1184" s="1282"/>
      <c r="E1184" s="1278" t="s">
        <v>758</v>
      </c>
      <c r="F1184" s="1274"/>
    </row>
    <row r="1185" spans="1:6" x14ac:dyDescent="0.35">
      <c r="A1185" s="1709"/>
      <c r="B1185" s="1260">
        <v>30.8</v>
      </c>
      <c r="C1185" s="1275" t="s">
        <v>261</v>
      </c>
      <c r="D1185" s="1279"/>
      <c r="E1185" s="1278" t="s">
        <v>758</v>
      </c>
      <c r="F1185" s="1274"/>
    </row>
    <row r="1186" spans="1:6" x14ac:dyDescent="0.35">
      <c r="A1186" s="1709"/>
      <c r="B1186" s="1260">
        <v>0.5</v>
      </c>
      <c r="C1186" s="1275" t="s">
        <v>261</v>
      </c>
      <c r="D1186" s="1279"/>
      <c r="E1186" s="1278" t="s">
        <v>259</v>
      </c>
      <c r="F1186" s="1274"/>
    </row>
    <row r="1187" spans="1:6" x14ac:dyDescent="0.35">
      <c r="A1187" s="1709"/>
      <c r="B1187" s="1260">
        <v>0.625</v>
      </c>
      <c r="C1187" s="1275" t="s">
        <v>261</v>
      </c>
      <c r="D1187" s="1279"/>
      <c r="E1187" s="1278" t="s">
        <v>259</v>
      </c>
      <c r="F1187" s="1274"/>
    </row>
    <row r="1188" spans="1:6" x14ac:dyDescent="0.35">
      <c r="A1188" s="1710"/>
      <c r="B1188" s="1260">
        <v>0.75</v>
      </c>
      <c r="C1188" s="1275" t="s">
        <v>261</v>
      </c>
      <c r="D1188" s="1282"/>
      <c r="E1188" s="1278" t="s">
        <v>259</v>
      </c>
      <c r="F1188" s="1274"/>
    </row>
    <row r="1189" spans="1:6" x14ac:dyDescent="0.35">
      <c r="A1189" s="1708">
        <f>A1184+1</f>
        <v>9</v>
      </c>
      <c r="B1189" s="1260">
        <v>0.25</v>
      </c>
      <c r="C1189" s="1275" t="s">
        <v>261</v>
      </c>
      <c r="D1189" s="1282"/>
      <c r="E1189" s="1278" t="s">
        <v>259</v>
      </c>
      <c r="F1189" s="1274"/>
    </row>
    <row r="1190" spans="1:6" x14ac:dyDescent="0.35">
      <c r="A1190" s="1709"/>
      <c r="B1190" s="1260">
        <v>0.375</v>
      </c>
      <c r="C1190" s="1275" t="s">
        <v>261</v>
      </c>
      <c r="D1190" s="1282"/>
      <c r="E1190" s="1278" t="s">
        <v>259</v>
      </c>
      <c r="F1190" s="1274"/>
    </row>
    <row r="1191" spans="1:6" x14ac:dyDescent="0.35">
      <c r="A1191" s="1709"/>
      <c r="B1191" s="1260">
        <v>0.5</v>
      </c>
      <c r="C1191" s="1275" t="s">
        <v>564</v>
      </c>
      <c r="D1191" s="1282"/>
      <c r="E1191" s="1278" t="s">
        <v>259</v>
      </c>
      <c r="F1191" s="1274"/>
    </row>
    <row r="1192" spans="1:6" x14ac:dyDescent="0.35">
      <c r="A1192" s="1709"/>
      <c r="B1192" s="1260">
        <v>0.625</v>
      </c>
      <c r="C1192" s="1275" t="s">
        <v>261</v>
      </c>
      <c r="D1192" s="1279"/>
      <c r="E1192" s="1278" t="s">
        <v>758</v>
      </c>
      <c r="F1192" s="1274"/>
    </row>
    <row r="1193" spans="1:6" x14ac:dyDescent="0.35">
      <c r="A1193" s="1710"/>
      <c r="B1193" s="1260">
        <v>0.75</v>
      </c>
      <c r="C1193" s="1275" t="s">
        <v>261</v>
      </c>
      <c r="D1193" s="1282"/>
      <c r="E1193" s="1278" t="s">
        <v>259</v>
      </c>
      <c r="F1193" s="1274"/>
    </row>
    <row r="1194" spans="1:6" x14ac:dyDescent="0.35">
      <c r="A1194" s="1708">
        <f>A1189+1</f>
        <v>10</v>
      </c>
      <c r="B1194" s="1260">
        <v>0.25</v>
      </c>
      <c r="C1194" s="1275" t="s">
        <v>261</v>
      </c>
      <c r="D1194" s="1279"/>
      <c r="E1194" s="1278" t="s">
        <v>259</v>
      </c>
      <c r="F1194" s="1274"/>
    </row>
    <row r="1195" spans="1:6" x14ac:dyDescent="0.35">
      <c r="A1195" s="1709"/>
      <c r="B1195" s="1260">
        <v>0.375</v>
      </c>
      <c r="C1195" s="1275" t="s">
        <v>261</v>
      </c>
      <c r="D1195" s="1279"/>
      <c r="E1195" s="1278" t="s">
        <v>259</v>
      </c>
      <c r="F1195" s="1274"/>
    </row>
    <row r="1196" spans="1:6" x14ac:dyDescent="0.35">
      <c r="A1196" s="1709"/>
      <c r="B1196" s="1260">
        <v>0.5</v>
      </c>
      <c r="C1196" s="1275" t="s">
        <v>557</v>
      </c>
      <c r="D1196" s="1279"/>
      <c r="E1196" s="1278" t="s">
        <v>673</v>
      </c>
      <c r="F1196" s="1274"/>
    </row>
    <row r="1197" spans="1:6" x14ac:dyDescent="0.35">
      <c r="A1197" s="1709"/>
      <c r="B1197" s="1260">
        <v>0.625</v>
      </c>
      <c r="C1197" s="1275" t="s">
        <v>261</v>
      </c>
      <c r="D1197" s="1279"/>
      <c r="E1197" s="1278" t="s">
        <v>729</v>
      </c>
      <c r="F1197" s="1274"/>
    </row>
    <row r="1198" spans="1:6" x14ac:dyDescent="0.35">
      <c r="A1198" s="1710"/>
      <c r="B1198" s="1260">
        <v>0.75</v>
      </c>
      <c r="C1198" s="1275" t="s">
        <v>261</v>
      </c>
      <c r="D1198" s="1279"/>
      <c r="E1198" s="1278" t="s">
        <v>259</v>
      </c>
      <c r="F1198" s="1274"/>
    </row>
    <row r="1199" spans="1:6" x14ac:dyDescent="0.35">
      <c r="A1199" s="1708">
        <f>A1194+1</f>
        <v>11</v>
      </c>
      <c r="B1199" s="1260">
        <v>0.25</v>
      </c>
      <c r="C1199" s="1275" t="s">
        <v>261</v>
      </c>
      <c r="D1199" s="1279"/>
      <c r="E1199" s="1278" t="s">
        <v>259</v>
      </c>
      <c r="F1199" s="1274"/>
    </row>
    <row r="1200" spans="1:6" x14ac:dyDescent="0.35">
      <c r="A1200" s="1709"/>
      <c r="B1200" s="1260">
        <v>0.375</v>
      </c>
      <c r="C1200" s="1275" t="s">
        <v>557</v>
      </c>
      <c r="D1200" s="1279"/>
      <c r="E1200" s="1278" t="s">
        <v>758</v>
      </c>
      <c r="F1200" s="1274"/>
    </row>
    <row r="1201" spans="1:6" x14ac:dyDescent="0.35">
      <c r="A1201" s="1709"/>
      <c r="B1201" s="1260">
        <v>0.5</v>
      </c>
      <c r="C1201" s="1275" t="s">
        <v>261</v>
      </c>
      <c r="D1201" s="1279"/>
      <c r="E1201" s="1278" t="s">
        <v>259</v>
      </c>
      <c r="F1201" s="1274"/>
    </row>
    <row r="1202" spans="1:6" x14ac:dyDescent="0.35">
      <c r="A1202" s="1709"/>
      <c r="B1202" s="1260">
        <v>0.625</v>
      </c>
      <c r="C1202" s="1275" t="s">
        <v>564</v>
      </c>
      <c r="D1202" s="1282"/>
      <c r="E1202" s="1278" t="s">
        <v>758</v>
      </c>
      <c r="F1202" s="1274"/>
    </row>
    <row r="1203" spans="1:6" x14ac:dyDescent="0.35">
      <c r="A1203" s="1710"/>
      <c r="B1203" s="1260">
        <v>0.75</v>
      </c>
      <c r="C1203" s="1275" t="s">
        <v>261</v>
      </c>
      <c r="D1203" s="1279"/>
      <c r="E1203" s="1278" t="s">
        <v>259</v>
      </c>
      <c r="F1203" s="1274"/>
    </row>
    <row r="1204" spans="1:6" x14ac:dyDescent="0.35">
      <c r="A1204" s="1708">
        <f>A1199+1</f>
        <v>12</v>
      </c>
      <c r="B1204" s="1260">
        <v>0.25</v>
      </c>
      <c r="C1204" s="1275" t="s">
        <v>261</v>
      </c>
      <c r="D1204" s="1279"/>
      <c r="E1204" s="1278" t="s">
        <v>259</v>
      </c>
      <c r="F1204" s="1274"/>
    </row>
    <row r="1205" spans="1:6" x14ac:dyDescent="0.35">
      <c r="A1205" s="1709"/>
      <c r="B1205" s="1260">
        <v>0.375</v>
      </c>
      <c r="C1205" s="1275" t="s">
        <v>557</v>
      </c>
      <c r="D1205" s="1279"/>
      <c r="E1205" s="1278" t="s">
        <v>758</v>
      </c>
      <c r="F1205" s="1274"/>
    </row>
    <row r="1206" spans="1:6" x14ac:dyDescent="0.35">
      <c r="A1206" s="1709"/>
      <c r="B1206" s="1260">
        <v>0.5</v>
      </c>
      <c r="C1206" s="1275" t="s">
        <v>261</v>
      </c>
      <c r="D1206" s="1279"/>
      <c r="E1206" s="1278" t="s">
        <v>758</v>
      </c>
      <c r="F1206" s="1274"/>
    </row>
    <row r="1207" spans="1:6" x14ac:dyDescent="0.35">
      <c r="A1207" s="1709"/>
      <c r="B1207" s="1260">
        <v>0.625</v>
      </c>
      <c r="C1207" s="1275" t="s">
        <v>564</v>
      </c>
      <c r="D1207" s="1279"/>
      <c r="E1207" s="1278" t="s">
        <v>259</v>
      </c>
      <c r="F1207" s="1274"/>
    </row>
    <row r="1208" spans="1:6" x14ac:dyDescent="0.35">
      <c r="A1208" s="1710"/>
      <c r="B1208" s="1260">
        <v>0.75</v>
      </c>
      <c r="C1208" s="1275" t="s">
        <v>261</v>
      </c>
      <c r="D1208" s="1282"/>
      <c r="E1208" s="1278" t="s">
        <v>259</v>
      </c>
      <c r="F1208" s="1274"/>
    </row>
    <row r="1209" spans="1:6" x14ac:dyDescent="0.35">
      <c r="A1209" s="1708">
        <f>A1204+1</f>
        <v>13</v>
      </c>
      <c r="B1209" s="1260">
        <v>0.25</v>
      </c>
      <c r="C1209" s="1275" t="s">
        <v>261</v>
      </c>
      <c r="D1209" s="1279"/>
      <c r="E1209" s="1278" t="s">
        <v>259</v>
      </c>
      <c r="F1209" s="1274"/>
    </row>
    <row r="1210" spans="1:6" x14ac:dyDescent="0.35">
      <c r="A1210" s="1709"/>
      <c r="B1210" s="1260">
        <v>0.375</v>
      </c>
      <c r="C1210" s="1275" t="s">
        <v>261</v>
      </c>
      <c r="D1210" s="1279"/>
      <c r="E1210" s="1278" t="s">
        <v>259</v>
      </c>
      <c r="F1210" s="1274"/>
    </row>
    <row r="1211" spans="1:6" x14ac:dyDescent="0.35">
      <c r="A1211" s="1709"/>
      <c r="B1211" s="1260">
        <v>0.5</v>
      </c>
      <c r="C1211" s="1275" t="s">
        <v>260</v>
      </c>
      <c r="D1211" s="1282"/>
      <c r="E1211" s="1278" t="s">
        <v>729</v>
      </c>
      <c r="F1211" s="1274"/>
    </row>
    <row r="1212" spans="1:6" x14ac:dyDescent="0.35">
      <c r="A1212" s="1709"/>
      <c r="B1212" s="1260">
        <v>0.625</v>
      </c>
      <c r="C1212" s="1275" t="s">
        <v>261</v>
      </c>
      <c r="D1212" s="1279"/>
      <c r="E1212" s="1278" t="s">
        <v>758</v>
      </c>
      <c r="F1212" s="1274"/>
    </row>
    <row r="1213" spans="1:6" x14ac:dyDescent="0.35">
      <c r="A1213" s="1710"/>
      <c r="B1213" s="1260">
        <v>0.75</v>
      </c>
      <c r="C1213" s="1275" t="s">
        <v>261</v>
      </c>
      <c r="D1213" s="1279"/>
      <c r="E1213" s="1278" t="s">
        <v>259</v>
      </c>
      <c r="F1213" s="1274"/>
    </row>
    <row r="1214" spans="1:6" x14ac:dyDescent="0.35">
      <c r="A1214" s="1708">
        <f>A1209+1</f>
        <v>14</v>
      </c>
      <c r="B1214" s="1260">
        <v>0.25</v>
      </c>
      <c r="C1214" s="1275" t="s">
        <v>261</v>
      </c>
      <c r="D1214" s="1279"/>
      <c r="E1214" s="1278" t="s">
        <v>758</v>
      </c>
      <c r="F1214" s="1274"/>
    </row>
    <row r="1215" spans="1:6" x14ac:dyDescent="0.35">
      <c r="A1215" s="1709"/>
      <c r="B1215" s="1260">
        <v>0.375</v>
      </c>
      <c r="C1215" s="1275" t="s">
        <v>261</v>
      </c>
      <c r="D1215" s="1282"/>
      <c r="E1215" s="1278" t="s">
        <v>758</v>
      </c>
      <c r="F1215" s="1274"/>
    </row>
    <row r="1216" spans="1:6" x14ac:dyDescent="0.35">
      <c r="A1216" s="1709"/>
      <c r="B1216" s="1260">
        <v>0.5</v>
      </c>
      <c r="C1216" s="1275" t="s">
        <v>261</v>
      </c>
      <c r="D1216" s="1282"/>
      <c r="E1216" s="1278" t="s">
        <v>758</v>
      </c>
      <c r="F1216" s="1274"/>
    </row>
    <row r="1217" spans="1:6" x14ac:dyDescent="0.35">
      <c r="A1217" s="1709"/>
      <c r="B1217" s="1260">
        <v>0.625</v>
      </c>
      <c r="C1217" s="1275" t="s">
        <v>261</v>
      </c>
      <c r="D1217" s="1284"/>
      <c r="E1217" s="1278" t="s">
        <v>259</v>
      </c>
      <c r="F1217" s="1274"/>
    </row>
    <row r="1218" spans="1:6" x14ac:dyDescent="0.35">
      <c r="A1218" s="1710"/>
      <c r="B1218" s="1260">
        <v>0.75</v>
      </c>
      <c r="C1218" s="1275" t="s">
        <v>261</v>
      </c>
      <c r="D1218" s="1279"/>
      <c r="E1218" s="1278" t="s">
        <v>259</v>
      </c>
      <c r="F1218" s="1274"/>
    </row>
    <row r="1219" spans="1:6" x14ac:dyDescent="0.35">
      <c r="A1219" s="1708">
        <f>A1214+1</f>
        <v>15</v>
      </c>
      <c r="B1219" s="1260">
        <v>0.25</v>
      </c>
      <c r="C1219" s="1275" t="s">
        <v>261</v>
      </c>
      <c r="D1219" s="1279"/>
      <c r="E1219" s="1278" t="s">
        <v>259</v>
      </c>
      <c r="F1219" s="1274"/>
    </row>
    <row r="1220" spans="1:6" x14ac:dyDescent="0.35">
      <c r="A1220" s="1709"/>
      <c r="B1220" s="1260">
        <v>0.375</v>
      </c>
      <c r="C1220" s="1275" t="s">
        <v>564</v>
      </c>
      <c r="D1220" s="1279"/>
      <c r="E1220" s="1278" t="s">
        <v>758</v>
      </c>
      <c r="F1220" s="1274"/>
    </row>
    <row r="1221" spans="1:6" x14ac:dyDescent="0.35">
      <c r="A1221" s="1709"/>
      <c r="B1221" s="1260">
        <v>0.5</v>
      </c>
      <c r="C1221" s="1275" t="s">
        <v>570</v>
      </c>
      <c r="D1221" s="1282"/>
      <c r="E1221" s="1278" t="s">
        <v>758</v>
      </c>
      <c r="F1221" s="1274"/>
    </row>
    <row r="1222" spans="1:6" x14ac:dyDescent="0.35">
      <c r="A1222" s="1709"/>
      <c r="B1222" s="1260">
        <v>0.625</v>
      </c>
      <c r="C1222" s="1275" t="s">
        <v>261</v>
      </c>
      <c r="D1222" s="1282"/>
      <c r="E1222" s="1278" t="s">
        <v>673</v>
      </c>
      <c r="F1222" s="1274"/>
    </row>
    <row r="1223" spans="1:6" x14ac:dyDescent="0.35">
      <c r="A1223" s="1710"/>
      <c r="B1223" s="1260">
        <v>0.75</v>
      </c>
      <c r="C1223" s="1275" t="s">
        <v>557</v>
      </c>
      <c r="D1223" s="1279"/>
      <c r="E1223" s="1278" t="s">
        <v>729</v>
      </c>
      <c r="F1223" s="1274"/>
    </row>
    <row r="1224" spans="1:6" x14ac:dyDescent="0.35">
      <c r="A1224" s="1708">
        <f>A1219+1</f>
        <v>16</v>
      </c>
      <c r="B1224" s="1260">
        <v>0.25</v>
      </c>
      <c r="C1224" s="1275" t="s">
        <v>261</v>
      </c>
      <c r="D1224" s="1285"/>
      <c r="E1224" s="1278" t="s">
        <v>259</v>
      </c>
      <c r="F1224" s="1274"/>
    </row>
    <row r="1225" spans="1:6" x14ac:dyDescent="0.35">
      <c r="A1225" s="1709"/>
      <c r="B1225" s="1260">
        <v>0.375</v>
      </c>
      <c r="C1225" s="1275" t="s">
        <v>261</v>
      </c>
      <c r="D1225" s="1286"/>
      <c r="E1225" s="1278" t="s">
        <v>758</v>
      </c>
      <c r="F1225" s="1274"/>
    </row>
    <row r="1226" spans="1:6" x14ac:dyDescent="0.35">
      <c r="A1226" s="1709"/>
      <c r="B1226" s="1260">
        <v>0.5</v>
      </c>
      <c r="C1226" s="1275" t="s">
        <v>557</v>
      </c>
      <c r="D1226" s="1282"/>
      <c r="E1226" s="1278" t="s">
        <v>729</v>
      </c>
      <c r="F1226" s="1274"/>
    </row>
    <row r="1227" spans="1:6" x14ac:dyDescent="0.35">
      <c r="A1227" s="1709"/>
      <c r="B1227" s="1260">
        <v>0.625</v>
      </c>
      <c r="C1227" s="1275" t="s">
        <v>257</v>
      </c>
      <c r="D1227" s="1279"/>
      <c r="E1227" s="1278" t="s">
        <v>729</v>
      </c>
      <c r="F1227" s="1274"/>
    </row>
    <row r="1228" spans="1:6" x14ac:dyDescent="0.35">
      <c r="A1228" s="1710"/>
      <c r="B1228" s="1260">
        <v>0.75</v>
      </c>
      <c r="C1228" s="1275" t="s">
        <v>261</v>
      </c>
      <c r="D1228" s="1282"/>
      <c r="E1228" s="1278" t="s">
        <v>259</v>
      </c>
      <c r="F1228" s="1274"/>
    </row>
    <row r="1229" spans="1:6" x14ac:dyDescent="0.35">
      <c r="A1229" s="1708">
        <f>A1224+1</f>
        <v>17</v>
      </c>
      <c r="B1229" s="1260">
        <v>0.25</v>
      </c>
      <c r="C1229" s="1275" t="s">
        <v>261</v>
      </c>
      <c r="D1229" s="1279"/>
      <c r="E1229" s="1278" t="s">
        <v>673</v>
      </c>
      <c r="F1229" s="1274"/>
    </row>
    <row r="1230" spans="1:6" x14ac:dyDescent="0.35">
      <c r="A1230" s="1709"/>
      <c r="B1230" s="1260">
        <v>0.375</v>
      </c>
      <c r="C1230" s="1275" t="s">
        <v>557</v>
      </c>
      <c r="D1230" s="1282"/>
      <c r="E1230" s="1278" t="s">
        <v>729</v>
      </c>
      <c r="F1230" s="1274"/>
    </row>
    <row r="1231" spans="1:6" x14ac:dyDescent="0.35">
      <c r="A1231" s="1709"/>
      <c r="B1231" s="1260">
        <v>0.5</v>
      </c>
      <c r="C1231" s="1275" t="s">
        <v>257</v>
      </c>
      <c r="D1231" s="1282"/>
      <c r="E1231" s="1278" t="s">
        <v>673</v>
      </c>
      <c r="F1231" s="1274"/>
    </row>
    <row r="1232" spans="1:6" x14ac:dyDescent="0.35">
      <c r="A1232" s="1709"/>
      <c r="B1232" s="1260">
        <v>0.625</v>
      </c>
      <c r="C1232" s="1275" t="s">
        <v>261</v>
      </c>
      <c r="D1232" s="1279"/>
      <c r="E1232" s="1278" t="s">
        <v>729</v>
      </c>
      <c r="F1232" s="1274"/>
    </row>
    <row r="1233" spans="1:6" x14ac:dyDescent="0.35">
      <c r="A1233" s="1710"/>
      <c r="B1233" s="1260">
        <v>0.75</v>
      </c>
      <c r="C1233" s="1275" t="s">
        <v>557</v>
      </c>
      <c r="D1233" s="1279"/>
      <c r="E1233" s="1278" t="s">
        <v>758</v>
      </c>
      <c r="F1233" s="1274"/>
    </row>
    <row r="1234" spans="1:6" x14ac:dyDescent="0.35">
      <c r="A1234" s="1708">
        <f>A1229+1</f>
        <v>18</v>
      </c>
      <c r="B1234" s="1260">
        <v>0.25</v>
      </c>
      <c r="C1234" s="1275" t="s">
        <v>261</v>
      </c>
      <c r="D1234" s="1279"/>
      <c r="E1234" s="1278" t="s">
        <v>259</v>
      </c>
      <c r="F1234" s="1274"/>
    </row>
    <row r="1235" spans="1:6" x14ac:dyDescent="0.35">
      <c r="A1235" s="1709"/>
      <c r="B1235" s="1260">
        <v>0.375</v>
      </c>
      <c r="C1235" s="1275" t="s">
        <v>261</v>
      </c>
      <c r="D1235" s="1279"/>
      <c r="E1235" s="1278" t="s">
        <v>259</v>
      </c>
      <c r="F1235" s="1274"/>
    </row>
    <row r="1236" spans="1:6" x14ac:dyDescent="0.35">
      <c r="A1236" s="1709"/>
      <c r="B1236" s="1260">
        <v>0.5</v>
      </c>
      <c r="C1236" s="1275" t="s">
        <v>261</v>
      </c>
      <c r="D1236" s="1282"/>
      <c r="E1236" s="1278" t="s">
        <v>259</v>
      </c>
      <c r="F1236" s="1274"/>
    </row>
    <row r="1237" spans="1:6" x14ac:dyDescent="0.35">
      <c r="A1237" s="1709"/>
      <c r="B1237" s="1260">
        <v>0.625</v>
      </c>
      <c r="C1237" s="1275" t="s">
        <v>564</v>
      </c>
      <c r="D1237" s="1279"/>
      <c r="E1237" s="1278" t="s">
        <v>758</v>
      </c>
      <c r="F1237" s="1274"/>
    </row>
    <row r="1238" spans="1:6" x14ac:dyDescent="0.35">
      <c r="A1238" s="1710"/>
      <c r="B1238" s="1260">
        <v>0.75</v>
      </c>
      <c r="C1238" s="1275" t="s">
        <v>261</v>
      </c>
      <c r="D1238" s="1282"/>
      <c r="E1238" s="1278" t="s">
        <v>259</v>
      </c>
      <c r="F1238" s="1274"/>
    </row>
    <row r="1239" spans="1:6" x14ac:dyDescent="0.35">
      <c r="A1239" s="1708">
        <f>A1234+1</f>
        <v>19</v>
      </c>
      <c r="B1239" s="1260">
        <v>0.25</v>
      </c>
      <c r="C1239" s="1275" t="s">
        <v>261</v>
      </c>
      <c r="D1239" s="1279"/>
      <c r="E1239" s="1278" t="s">
        <v>259</v>
      </c>
      <c r="F1239" s="1274"/>
    </row>
    <row r="1240" spans="1:6" x14ac:dyDescent="0.35">
      <c r="A1240" s="1709"/>
      <c r="B1240" s="1260">
        <v>0.375</v>
      </c>
      <c r="C1240" s="1275" t="s">
        <v>261</v>
      </c>
      <c r="D1240" s="1279"/>
      <c r="E1240" s="1278" t="s">
        <v>259</v>
      </c>
      <c r="F1240" s="1274"/>
    </row>
    <row r="1241" spans="1:6" x14ac:dyDescent="0.35">
      <c r="A1241" s="1709"/>
      <c r="B1241" s="1260">
        <v>0.5</v>
      </c>
      <c r="C1241" s="1275" t="s">
        <v>261</v>
      </c>
      <c r="D1241" s="1279"/>
      <c r="E1241" s="1278" t="s">
        <v>758</v>
      </c>
      <c r="F1241" s="1274"/>
    </row>
    <row r="1242" spans="1:6" x14ac:dyDescent="0.35">
      <c r="A1242" s="1709"/>
      <c r="B1242" s="1260">
        <v>0.625</v>
      </c>
      <c r="C1242" s="1275" t="s">
        <v>564</v>
      </c>
      <c r="D1242" s="1282"/>
      <c r="E1242" s="1278" t="s">
        <v>758</v>
      </c>
      <c r="F1242" s="1274"/>
    </row>
    <row r="1243" spans="1:6" x14ac:dyDescent="0.35">
      <c r="A1243" s="1710"/>
      <c r="B1243" s="1260">
        <v>0.75</v>
      </c>
      <c r="C1243" s="1275" t="s">
        <v>261</v>
      </c>
      <c r="D1243" s="1279"/>
      <c r="E1243" s="1278" t="s">
        <v>259</v>
      </c>
      <c r="F1243" s="1274"/>
    </row>
    <row r="1244" spans="1:6" x14ac:dyDescent="0.35">
      <c r="A1244" s="1708">
        <f>A1239+1</f>
        <v>20</v>
      </c>
      <c r="B1244" s="1260">
        <v>0.25</v>
      </c>
      <c r="C1244" s="1275" t="s">
        <v>261</v>
      </c>
      <c r="D1244" s="1279"/>
      <c r="E1244" s="1278" t="s">
        <v>259</v>
      </c>
      <c r="F1244" s="1274"/>
    </row>
    <row r="1245" spans="1:6" x14ac:dyDescent="0.35">
      <c r="A1245" s="1709"/>
      <c r="B1245" s="1260">
        <v>0.375</v>
      </c>
      <c r="C1245" s="1275" t="s">
        <v>261</v>
      </c>
      <c r="D1245" s="1282"/>
      <c r="E1245" s="1278" t="s">
        <v>758</v>
      </c>
      <c r="F1245" s="1274"/>
    </row>
    <row r="1246" spans="1:6" x14ac:dyDescent="0.35">
      <c r="A1246" s="1709"/>
      <c r="B1246" s="1260">
        <v>0.5</v>
      </c>
      <c r="C1246" s="1275" t="s">
        <v>261</v>
      </c>
      <c r="D1246" s="1279"/>
      <c r="E1246" s="1278" t="s">
        <v>758</v>
      </c>
      <c r="F1246" s="1274"/>
    </row>
    <row r="1247" spans="1:6" x14ac:dyDescent="0.35">
      <c r="A1247" s="1709"/>
      <c r="B1247" s="1260">
        <v>0.625</v>
      </c>
      <c r="C1247" s="1275" t="s">
        <v>261</v>
      </c>
      <c r="D1247" s="1282"/>
      <c r="E1247" s="1278" t="s">
        <v>758</v>
      </c>
      <c r="F1247" s="1274"/>
    </row>
    <row r="1248" spans="1:6" x14ac:dyDescent="0.35">
      <c r="A1248" s="1710"/>
      <c r="B1248" s="1260">
        <v>0.75</v>
      </c>
      <c r="C1248" s="1275" t="s">
        <v>261</v>
      </c>
      <c r="D1248" s="1282"/>
      <c r="E1248" s="1278" t="s">
        <v>259</v>
      </c>
      <c r="F1248" s="1274"/>
    </row>
    <row r="1249" spans="1:6" x14ac:dyDescent="0.35">
      <c r="A1249" s="1708">
        <f>A1244+1</f>
        <v>21</v>
      </c>
      <c r="B1249" s="1260">
        <v>0.25</v>
      </c>
      <c r="C1249" s="1275" t="s">
        <v>261</v>
      </c>
      <c r="D1249" s="1282"/>
      <c r="E1249" s="1278" t="s">
        <v>259</v>
      </c>
      <c r="F1249" s="1274"/>
    </row>
    <row r="1250" spans="1:6" x14ac:dyDescent="0.35">
      <c r="A1250" s="1709"/>
      <c r="B1250" s="1260">
        <v>0.375</v>
      </c>
      <c r="C1250" s="1275" t="s">
        <v>261</v>
      </c>
      <c r="D1250" s="1279"/>
      <c r="E1250" s="1278" t="s">
        <v>259</v>
      </c>
      <c r="F1250" s="1274"/>
    </row>
    <row r="1251" spans="1:6" x14ac:dyDescent="0.35">
      <c r="A1251" s="1709"/>
      <c r="B1251" s="1260">
        <v>0.5</v>
      </c>
      <c r="C1251" s="1275" t="s">
        <v>261</v>
      </c>
      <c r="D1251" s="1282"/>
      <c r="E1251" s="1278" t="s">
        <v>758</v>
      </c>
      <c r="F1251" s="1274"/>
    </row>
    <row r="1252" spans="1:6" x14ac:dyDescent="0.35">
      <c r="A1252" s="1709"/>
      <c r="B1252" s="1260">
        <v>0.625</v>
      </c>
      <c r="C1252" s="1275" t="s">
        <v>261</v>
      </c>
      <c r="D1252" s="1279"/>
      <c r="E1252" s="1278" t="s">
        <v>758</v>
      </c>
      <c r="F1252" s="1274"/>
    </row>
    <row r="1253" spans="1:6" x14ac:dyDescent="0.35">
      <c r="A1253" s="1710"/>
      <c r="B1253" s="1260">
        <v>0.75</v>
      </c>
      <c r="C1253" s="1275" t="s">
        <v>261</v>
      </c>
      <c r="D1253" s="1279"/>
      <c r="E1253" s="1278" t="s">
        <v>259</v>
      </c>
      <c r="F1253" s="1274"/>
    </row>
    <row r="1254" spans="1:6" x14ac:dyDescent="0.35">
      <c r="A1254" s="1708">
        <f>A1249+1</f>
        <v>22</v>
      </c>
      <c r="B1254" s="1260">
        <v>0.25</v>
      </c>
      <c r="C1254" s="1275" t="s">
        <v>261</v>
      </c>
      <c r="D1254" s="1279"/>
      <c r="E1254" s="1278" t="s">
        <v>259</v>
      </c>
      <c r="F1254" s="1274"/>
    </row>
    <row r="1255" spans="1:6" x14ac:dyDescent="0.35">
      <c r="A1255" s="1709"/>
      <c r="B1255" s="1260">
        <v>0.375</v>
      </c>
      <c r="C1255" s="1275" t="s">
        <v>261</v>
      </c>
      <c r="D1255" s="1282"/>
      <c r="E1255" s="1278" t="s">
        <v>259</v>
      </c>
      <c r="F1255" s="1274"/>
    </row>
    <row r="1256" spans="1:6" x14ac:dyDescent="0.35">
      <c r="A1256" s="1709"/>
      <c r="B1256" s="1260">
        <v>0.5</v>
      </c>
      <c r="C1256" s="1275" t="s">
        <v>261</v>
      </c>
      <c r="D1256" s="1282"/>
      <c r="E1256" s="1278" t="s">
        <v>259</v>
      </c>
      <c r="F1256" s="1274"/>
    </row>
    <row r="1257" spans="1:6" x14ac:dyDescent="0.35">
      <c r="A1257" s="1709"/>
      <c r="B1257" s="1260">
        <v>0.625</v>
      </c>
      <c r="C1257" s="1275" t="s">
        <v>564</v>
      </c>
      <c r="D1257" s="1279"/>
      <c r="E1257" s="1278" t="s">
        <v>758</v>
      </c>
      <c r="F1257" s="1274"/>
    </row>
    <row r="1258" spans="1:6" x14ac:dyDescent="0.35">
      <c r="A1258" s="1710"/>
      <c r="B1258" s="1260">
        <v>0.75</v>
      </c>
      <c r="C1258" s="1275" t="s">
        <v>261</v>
      </c>
      <c r="D1258" s="1282"/>
      <c r="E1258" s="1278" t="s">
        <v>259</v>
      </c>
      <c r="F1258" s="1274"/>
    </row>
    <row r="1259" spans="1:6" x14ac:dyDescent="0.35">
      <c r="A1259" s="1708">
        <f>A1254+1</f>
        <v>23</v>
      </c>
      <c r="B1259" s="1260">
        <v>0.25</v>
      </c>
      <c r="C1259" s="1275" t="s">
        <v>261</v>
      </c>
      <c r="D1259" s="1282"/>
      <c r="E1259" s="1278" t="s">
        <v>259</v>
      </c>
      <c r="F1259" s="1274"/>
    </row>
    <row r="1260" spans="1:6" x14ac:dyDescent="0.35">
      <c r="A1260" s="1709"/>
      <c r="B1260" s="1260">
        <v>0.375</v>
      </c>
      <c r="C1260" s="1275" t="s">
        <v>261</v>
      </c>
      <c r="D1260" s="1282"/>
      <c r="E1260" s="1278" t="s">
        <v>259</v>
      </c>
      <c r="F1260" s="1274"/>
    </row>
    <row r="1261" spans="1:6" x14ac:dyDescent="0.35">
      <c r="A1261" s="1709"/>
      <c r="B1261" s="1260">
        <v>0.5</v>
      </c>
      <c r="C1261" s="1275" t="s">
        <v>258</v>
      </c>
      <c r="D1261" s="1282"/>
      <c r="E1261" s="1278" t="s">
        <v>729</v>
      </c>
      <c r="F1261" s="1274"/>
    </row>
    <row r="1262" spans="1:6" x14ac:dyDescent="0.35">
      <c r="A1262" s="1709"/>
      <c r="B1262" s="1260">
        <v>0.625</v>
      </c>
      <c r="C1262" s="1275" t="s">
        <v>260</v>
      </c>
      <c r="D1262" s="1279"/>
      <c r="E1262" s="1278" t="s">
        <v>259</v>
      </c>
      <c r="F1262" s="1274"/>
    </row>
    <row r="1263" spans="1:6" x14ac:dyDescent="0.35">
      <c r="A1263" s="1710"/>
      <c r="B1263" s="1260">
        <v>0.75</v>
      </c>
      <c r="C1263" s="1275" t="s">
        <v>564</v>
      </c>
      <c r="D1263" s="1282"/>
      <c r="E1263" s="1278" t="s">
        <v>259</v>
      </c>
      <c r="F1263" s="1274"/>
    </row>
    <row r="1264" spans="1:6" x14ac:dyDescent="0.35">
      <c r="A1264" s="1708">
        <f>A1259+1</f>
        <v>24</v>
      </c>
      <c r="B1264" s="1260">
        <v>0.25</v>
      </c>
      <c r="C1264" s="1275" t="s">
        <v>261</v>
      </c>
      <c r="D1264" s="1282"/>
      <c r="E1264" s="1278" t="s">
        <v>259</v>
      </c>
      <c r="F1264" s="1274"/>
    </row>
    <row r="1265" spans="1:6" x14ac:dyDescent="0.35">
      <c r="A1265" s="1709"/>
      <c r="B1265" s="1260">
        <v>0.375</v>
      </c>
      <c r="C1265" s="1275" t="s">
        <v>261</v>
      </c>
      <c r="D1265" s="1279"/>
      <c r="E1265" s="1278" t="s">
        <v>758</v>
      </c>
      <c r="F1265" s="1274"/>
    </row>
    <row r="1266" spans="1:6" x14ac:dyDescent="0.35">
      <c r="A1266" s="1709"/>
      <c r="B1266" s="1260">
        <v>0.5</v>
      </c>
      <c r="C1266" s="1275" t="s">
        <v>261</v>
      </c>
      <c r="D1266" s="1285"/>
      <c r="E1266" s="1278" t="s">
        <v>259</v>
      </c>
      <c r="F1266" s="1274"/>
    </row>
    <row r="1267" spans="1:6" x14ac:dyDescent="0.35">
      <c r="A1267" s="1709"/>
      <c r="B1267" s="1260">
        <v>0.625</v>
      </c>
      <c r="C1267" s="1287" t="s">
        <v>564</v>
      </c>
      <c r="D1267" s="1286"/>
      <c r="E1267" s="1278" t="s">
        <v>758</v>
      </c>
      <c r="F1267" s="1274"/>
    </row>
    <row r="1268" spans="1:6" x14ac:dyDescent="0.35">
      <c r="A1268" s="1710"/>
      <c r="B1268" s="1260">
        <v>0.75</v>
      </c>
      <c r="C1268" s="1275" t="s">
        <v>261</v>
      </c>
      <c r="D1268" s="1279"/>
      <c r="E1268" s="1278" t="s">
        <v>259</v>
      </c>
      <c r="F1268" s="1274"/>
    </row>
    <row r="1269" spans="1:6" x14ac:dyDescent="0.35">
      <c r="A1269" s="1708">
        <f>A1264+1</f>
        <v>25</v>
      </c>
      <c r="B1269" s="1260">
        <v>0.25</v>
      </c>
      <c r="C1269" s="1275" t="s">
        <v>261</v>
      </c>
      <c r="D1269" s="1279"/>
      <c r="E1269" s="1278" t="s">
        <v>259</v>
      </c>
      <c r="F1269" s="1274"/>
    </row>
    <row r="1270" spans="1:6" x14ac:dyDescent="0.35">
      <c r="A1270" s="1709"/>
      <c r="B1270" s="1260">
        <v>0.375</v>
      </c>
      <c r="C1270" s="1275" t="s">
        <v>261</v>
      </c>
      <c r="D1270" s="1279"/>
      <c r="E1270" s="1278" t="s">
        <v>259</v>
      </c>
      <c r="F1270" s="1274"/>
    </row>
    <row r="1271" spans="1:6" x14ac:dyDescent="0.35">
      <c r="A1271" s="1709"/>
      <c r="B1271" s="1260">
        <v>0.5</v>
      </c>
      <c r="C1271" s="1275" t="s">
        <v>261</v>
      </c>
      <c r="D1271" s="1279"/>
      <c r="E1271" s="1278" t="s">
        <v>758</v>
      </c>
      <c r="F1271" s="1274"/>
    </row>
    <row r="1272" spans="1:6" x14ac:dyDescent="0.35">
      <c r="A1272" s="1709"/>
      <c r="B1272" s="1260">
        <v>0.625</v>
      </c>
      <c r="C1272" s="1275" t="s">
        <v>261</v>
      </c>
      <c r="D1272" s="1279"/>
      <c r="E1272" s="1278" t="s">
        <v>259</v>
      </c>
      <c r="F1272" s="1274"/>
    </row>
    <row r="1273" spans="1:6" x14ac:dyDescent="0.35">
      <c r="A1273" s="1710"/>
      <c r="B1273" s="1260">
        <v>0.75</v>
      </c>
      <c r="C1273" s="1275" t="s">
        <v>261</v>
      </c>
      <c r="D1273" s="1282"/>
      <c r="E1273" s="1278" t="s">
        <v>259</v>
      </c>
      <c r="F1273" s="1274"/>
    </row>
    <row r="1274" spans="1:6" x14ac:dyDescent="0.35">
      <c r="A1274" s="1708">
        <f>A1269+1</f>
        <v>26</v>
      </c>
      <c r="B1274" s="1260">
        <v>0.25</v>
      </c>
      <c r="C1274" s="1275" t="s">
        <v>261</v>
      </c>
      <c r="D1274" s="1279"/>
      <c r="E1274" s="1278" t="s">
        <v>259</v>
      </c>
      <c r="F1274" s="1274"/>
    </row>
    <row r="1275" spans="1:6" x14ac:dyDescent="0.35">
      <c r="A1275" s="1709"/>
      <c r="B1275" s="1260">
        <v>0.375</v>
      </c>
      <c r="C1275" s="1275" t="s">
        <v>261</v>
      </c>
      <c r="D1275" s="1282"/>
      <c r="E1275" s="1278" t="s">
        <v>259</v>
      </c>
      <c r="F1275" s="1274"/>
    </row>
    <row r="1276" spans="1:6" x14ac:dyDescent="0.35">
      <c r="A1276" s="1709"/>
      <c r="B1276" s="1260">
        <v>0.5</v>
      </c>
      <c r="C1276" s="1275" t="s">
        <v>261</v>
      </c>
      <c r="D1276" s="1279"/>
      <c r="E1276" s="1278" t="s">
        <v>758</v>
      </c>
      <c r="F1276" s="1274"/>
    </row>
    <row r="1277" spans="1:6" x14ac:dyDescent="0.35">
      <c r="A1277" s="1709"/>
      <c r="B1277" s="1260">
        <v>0.625</v>
      </c>
      <c r="C1277" s="1275" t="s">
        <v>261</v>
      </c>
      <c r="D1277" s="1279"/>
      <c r="E1277" s="1278" t="s">
        <v>729</v>
      </c>
      <c r="F1277" s="1274"/>
    </row>
    <row r="1278" spans="1:6" x14ac:dyDescent="0.35">
      <c r="A1278" s="1710"/>
      <c r="B1278" s="1260">
        <v>0.75</v>
      </c>
      <c r="C1278" s="1275" t="s">
        <v>261</v>
      </c>
      <c r="D1278" s="1279"/>
      <c r="E1278" s="1278" t="s">
        <v>259</v>
      </c>
      <c r="F1278" s="1274"/>
    </row>
    <row r="1279" spans="1:6" x14ac:dyDescent="0.35">
      <c r="A1279" s="1708">
        <f>A1274+1</f>
        <v>27</v>
      </c>
      <c r="B1279" s="1260">
        <v>0.25</v>
      </c>
      <c r="C1279" s="1275" t="s">
        <v>261</v>
      </c>
      <c r="D1279" s="1282"/>
      <c r="E1279" s="1278" t="s">
        <v>259</v>
      </c>
      <c r="F1279" s="1274"/>
    </row>
    <row r="1280" spans="1:6" x14ac:dyDescent="0.35">
      <c r="A1280" s="1709"/>
      <c r="B1280" s="1260">
        <v>0.375</v>
      </c>
      <c r="C1280" s="1275" t="s">
        <v>261</v>
      </c>
      <c r="D1280" s="1279"/>
      <c r="E1280" s="1278" t="s">
        <v>758</v>
      </c>
      <c r="F1280" s="1274"/>
    </row>
    <row r="1281" spans="1:6" x14ac:dyDescent="0.35">
      <c r="A1281" s="1709"/>
      <c r="B1281" s="1260">
        <v>0.5</v>
      </c>
      <c r="C1281" s="1275" t="s">
        <v>260</v>
      </c>
      <c r="D1281" s="1282"/>
      <c r="E1281" s="1278" t="s">
        <v>729</v>
      </c>
      <c r="F1281" s="1274"/>
    </row>
    <row r="1282" spans="1:6" x14ac:dyDescent="0.35">
      <c r="A1282" s="1709"/>
      <c r="B1282" s="1260">
        <v>0.625</v>
      </c>
      <c r="C1282" s="1275" t="s">
        <v>260</v>
      </c>
      <c r="D1282" s="1279"/>
      <c r="E1282" s="1278" t="s">
        <v>259</v>
      </c>
      <c r="F1282" s="1274"/>
    </row>
    <row r="1283" spans="1:6" x14ac:dyDescent="0.35">
      <c r="A1283" s="1710"/>
      <c r="B1283" s="1260">
        <v>0.75</v>
      </c>
      <c r="C1283" s="1275" t="s">
        <v>261</v>
      </c>
      <c r="D1283" s="1276"/>
      <c r="E1283" s="1278" t="s">
        <v>259</v>
      </c>
      <c r="F1283" s="1279"/>
    </row>
    <row r="1284" spans="1:6" x14ac:dyDescent="0.35">
      <c r="A1284" s="1708">
        <f>A1279+1</f>
        <v>28</v>
      </c>
      <c r="B1284" s="1260">
        <v>0.25</v>
      </c>
      <c r="C1284" s="1275" t="s">
        <v>261</v>
      </c>
      <c r="D1284" s="1276"/>
      <c r="E1284" s="1278" t="s">
        <v>259</v>
      </c>
      <c r="F1284" s="1279"/>
    </row>
    <row r="1285" spans="1:6" x14ac:dyDescent="0.35">
      <c r="A1285" s="1709"/>
      <c r="B1285" s="1260">
        <v>0.375</v>
      </c>
      <c r="C1285" s="1275" t="s">
        <v>261</v>
      </c>
      <c r="D1285" s="1276"/>
      <c r="E1285" s="1278" t="s">
        <v>259</v>
      </c>
      <c r="F1285" s="1279"/>
    </row>
    <row r="1286" spans="1:6" x14ac:dyDescent="0.35">
      <c r="A1286" s="1709"/>
      <c r="B1286" s="1260">
        <v>0.5</v>
      </c>
      <c r="C1286" s="1275" t="s">
        <v>564</v>
      </c>
      <c r="D1286" s="1276"/>
      <c r="E1286" s="1278" t="s">
        <v>259</v>
      </c>
      <c r="F1286" s="1279"/>
    </row>
    <row r="1287" spans="1:6" x14ac:dyDescent="0.35">
      <c r="A1287" s="1709"/>
      <c r="B1287" s="1260">
        <v>0.625</v>
      </c>
      <c r="C1287" s="1275" t="s">
        <v>570</v>
      </c>
      <c r="D1287" s="1276"/>
      <c r="E1287" s="1278" t="s">
        <v>729</v>
      </c>
      <c r="F1287" s="1279"/>
    </row>
    <row r="1288" spans="1:6" x14ac:dyDescent="0.35">
      <c r="A1288" s="1710"/>
      <c r="B1288" s="1260">
        <v>0.75</v>
      </c>
      <c r="C1288" s="1275" t="s">
        <v>564</v>
      </c>
      <c r="D1288" s="1276"/>
      <c r="E1288" s="1278" t="s">
        <v>259</v>
      </c>
      <c r="F1288" s="1279"/>
    </row>
    <row r="1289" spans="1:6" x14ac:dyDescent="0.35">
      <c r="A1289" s="1708">
        <f>A1284+1</f>
        <v>29</v>
      </c>
      <c r="B1289" s="1260">
        <v>0.25</v>
      </c>
      <c r="C1289" s="1275" t="s">
        <v>261</v>
      </c>
      <c r="D1289" s="1276"/>
      <c r="E1289" s="1278" t="s">
        <v>259</v>
      </c>
      <c r="F1289" s="1279"/>
    </row>
    <row r="1290" spans="1:6" x14ac:dyDescent="0.35">
      <c r="A1290" s="1709"/>
      <c r="B1290" s="1260">
        <v>0.375</v>
      </c>
      <c r="C1290" s="1275" t="s">
        <v>261</v>
      </c>
      <c r="D1290" s="1276"/>
      <c r="E1290" s="1278" t="s">
        <v>259</v>
      </c>
      <c r="F1290" s="1279"/>
    </row>
    <row r="1291" spans="1:6" x14ac:dyDescent="0.35">
      <c r="A1291" s="1709"/>
      <c r="B1291" s="1260">
        <v>0.5</v>
      </c>
      <c r="C1291" s="1275" t="s">
        <v>564</v>
      </c>
      <c r="D1291" s="1276"/>
      <c r="E1291" s="1278" t="s">
        <v>758</v>
      </c>
      <c r="F1291" s="1279"/>
    </row>
    <row r="1292" spans="1:6" x14ac:dyDescent="0.35">
      <c r="A1292" s="1709"/>
      <c r="B1292" s="1260">
        <v>0.625</v>
      </c>
      <c r="C1292" s="1275" t="s">
        <v>261</v>
      </c>
      <c r="D1292" s="1276"/>
      <c r="E1292" s="1278" t="s">
        <v>758</v>
      </c>
      <c r="F1292" s="1279"/>
    </row>
    <row r="1293" spans="1:6" x14ac:dyDescent="0.35">
      <c r="A1293" s="1710"/>
      <c r="B1293" s="1260">
        <v>0.75</v>
      </c>
      <c r="C1293" s="1275" t="s">
        <v>261</v>
      </c>
      <c r="D1293" s="1276"/>
      <c r="E1293" s="1278" t="s">
        <v>259</v>
      </c>
      <c r="F1293" s="1279"/>
    </row>
    <row r="1294" spans="1:6" x14ac:dyDescent="0.35">
      <c r="A1294" s="1708">
        <v>30</v>
      </c>
      <c r="B1294" s="1260">
        <v>0.25</v>
      </c>
      <c r="C1294" s="1275" t="s">
        <v>261</v>
      </c>
      <c r="D1294" s="1276"/>
      <c r="E1294" s="1278" t="s">
        <v>259</v>
      </c>
      <c r="F1294" s="1279"/>
    </row>
    <row r="1295" spans="1:6" x14ac:dyDescent="0.35">
      <c r="A1295" s="1709"/>
      <c r="B1295" s="1260">
        <v>0.375</v>
      </c>
      <c r="C1295" s="1275" t="s">
        <v>261</v>
      </c>
      <c r="D1295" s="1276"/>
      <c r="E1295" s="1278" t="s">
        <v>758</v>
      </c>
      <c r="F1295" s="1279"/>
    </row>
    <row r="1296" spans="1:6" x14ac:dyDescent="0.35">
      <c r="A1296" s="1709"/>
      <c r="B1296" s="1260">
        <v>0.5</v>
      </c>
      <c r="C1296" s="1275" t="s">
        <v>564</v>
      </c>
      <c r="D1296" s="1276"/>
      <c r="E1296" s="1278" t="s">
        <v>259</v>
      </c>
      <c r="F1296" s="1279"/>
    </row>
    <row r="1297" spans="1:6" x14ac:dyDescent="0.35">
      <c r="A1297" s="1709"/>
      <c r="B1297" s="1260">
        <v>0.625</v>
      </c>
      <c r="C1297" s="1275" t="s">
        <v>261</v>
      </c>
      <c r="D1297" s="1276"/>
      <c r="E1297" s="1278" t="s">
        <v>758</v>
      </c>
      <c r="F1297" s="1279"/>
    </row>
    <row r="1298" spans="1:6" x14ac:dyDescent="0.35">
      <c r="A1298" s="1710"/>
      <c r="B1298" s="1260">
        <v>0.75</v>
      </c>
      <c r="C1298" s="1275" t="s">
        <v>261</v>
      </c>
      <c r="D1298" s="1276"/>
      <c r="E1298" s="1278" t="s">
        <v>259</v>
      </c>
      <c r="F1298" s="1279"/>
    </row>
    <row r="1299" spans="1:6" x14ac:dyDescent="0.35">
      <c r="A1299" s="320" t="s">
        <v>944</v>
      </c>
      <c r="B1299" s="320"/>
    </row>
    <row r="1300" spans="1:6" x14ac:dyDescent="0.35">
      <c r="A1300" s="320" t="s">
        <v>945</v>
      </c>
      <c r="B1300" s="320"/>
    </row>
    <row r="1301" spans="1:6" x14ac:dyDescent="0.35">
      <c r="A1301" s="1309" t="s">
        <v>946</v>
      </c>
      <c r="B1301" s="1309"/>
    </row>
    <row r="1302" spans="1:6" x14ac:dyDescent="0.35">
      <c r="A1302" s="320" t="s">
        <v>947</v>
      </c>
      <c r="B1302" t="s">
        <v>948</v>
      </c>
    </row>
    <row r="1303" spans="1:6" x14ac:dyDescent="0.35">
      <c r="A1303" s="320" t="s">
        <v>949</v>
      </c>
      <c r="B1303" s="320" t="s">
        <v>950</v>
      </c>
    </row>
    <row r="1305" spans="1:6" ht="15.5" x14ac:dyDescent="0.35">
      <c r="A1305" s="1692" t="s">
        <v>913</v>
      </c>
      <c r="B1305" s="1692"/>
      <c r="C1305" s="1692"/>
      <c r="D1305" s="1692"/>
      <c r="E1305" s="1692"/>
      <c r="F1305" s="1692"/>
    </row>
    <row r="1306" spans="1:6" ht="15.5" x14ac:dyDescent="0.35">
      <c r="A1306" s="1244" t="s">
        <v>914</v>
      </c>
      <c r="B1306" s="1244"/>
      <c r="C1306" s="1244"/>
      <c r="D1306" s="1244"/>
      <c r="E1306" s="1245"/>
      <c r="F1306" s="1245"/>
    </row>
    <row r="1307" spans="1:6" ht="15.5" x14ac:dyDescent="0.35">
      <c r="A1307" s="1307"/>
      <c r="B1307" s="1307"/>
      <c r="C1307" s="1307"/>
      <c r="D1307" s="1308"/>
      <c r="E1307" s="1308"/>
      <c r="F1307" s="1308"/>
    </row>
    <row r="1308" spans="1:6" x14ac:dyDescent="0.35">
      <c r="A1308" s="1256"/>
      <c r="B1308" s="1256"/>
      <c r="C1308" s="1256" t="s">
        <v>951</v>
      </c>
      <c r="D1308" s="1256"/>
      <c r="E1308" s="1256"/>
      <c r="F1308" s="1256"/>
    </row>
    <row r="1309" spans="1:6" x14ac:dyDescent="0.35">
      <c r="A1309" s="1256"/>
      <c r="B1309" s="1256"/>
      <c r="C1309" s="1256"/>
      <c r="D1309" s="1256"/>
      <c r="E1309" s="1256"/>
      <c r="F1309" s="1256"/>
    </row>
    <row r="1310" spans="1:6" x14ac:dyDescent="0.35">
      <c r="A1310" s="1704" t="s">
        <v>505</v>
      </c>
      <c r="B1310" s="1704" t="s">
        <v>930</v>
      </c>
      <c r="C1310" s="1706" t="s">
        <v>548</v>
      </c>
      <c r="D1310" s="1707"/>
      <c r="E1310" s="1706" t="s">
        <v>904</v>
      </c>
      <c r="F1310" s="1707"/>
    </row>
    <row r="1311" spans="1:6" x14ac:dyDescent="0.35">
      <c r="A1311" s="1705"/>
      <c r="B1311" s="1705"/>
      <c r="C1311" s="295"/>
      <c r="D1311" s="1274"/>
      <c r="E1311" s="1275"/>
      <c r="F1311" s="1276"/>
    </row>
    <row r="1312" spans="1:6" x14ac:dyDescent="0.35">
      <c r="A1312" s="1277">
        <v>1</v>
      </c>
      <c r="B1312" s="1260">
        <v>0.25</v>
      </c>
      <c r="C1312" s="1275" t="s">
        <v>257</v>
      </c>
      <c r="D1312" s="1276"/>
      <c r="E1312" s="1278" t="s">
        <v>952</v>
      </c>
      <c r="F1312" s="1279"/>
    </row>
    <row r="1313" spans="1:6" x14ac:dyDescent="0.35">
      <c r="A1313" s="1280"/>
      <c r="B1313" s="1260">
        <v>0.375</v>
      </c>
      <c r="C1313" s="1275" t="s">
        <v>257</v>
      </c>
      <c r="D1313" s="1276"/>
      <c r="E1313" s="1278" t="s">
        <v>952</v>
      </c>
      <c r="F1313" s="1279"/>
    </row>
    <row r="1314" spans="1:6" x14ac:dyDescent="0.35">
      <c r="A1314" s="1280"/>
      <c r="B1314" s="1260">
        <v>0.5</v>
      </c>
      <c r="C1314" s="1275" t="s">
        <v>257</v>
      </c>
      <c r="D1314" s="1276"/>
      <c r="E1314" s="1278" t="s">
        <v>758</v>
      </c>
      <c r="F1314" s="1279"/>
    </row>
    <row r="1315" spans="1:6" x14ac:dyDescent="0.35">
      <c r="A1315" s="1280"/>
      <c r="B1315" s="1260">
        <v>0.625</v>
      </c>
      <c r="C1315" s="1275" t="s">
        <v>257</v>
      </c>
      <c r="D1315" s="1276"/>
      <c r="E1315" s="1278" t="s">
        <v>953</v>
      </c>
      <c r="F1315" s="1279"/>
    </row>
    <row r="1316" spans="1:6" x14ac:dyDescent="0.35">
      <c r="A1316" s="1281"/>
      <c r="B1316" s="1260">
        <v>0.75</v>
      </c>
      <c r="C1316" s="1275" t="s">
        <v>257</v>
      </c>
      <c r="D1316" s="1276"/>
      <c r="E1316" s="1278" t="s">
        <v>952</v>
      </c>
      <c r="F1316" s="1279"/>
    </row>
    <row r="1317" spans="1:6" x14ac:dyDescent="0.35">
      <c r="A1317" s="1716">
        <f>2+A1349</f>
        <v>2</v>
      </c>
      <c r="B1317" s="1260">
        <v>0.25</v>
      </c>
      <c r="C1317" s="1275" t="s">
        <v>261</v>
      </c>
      <c r="D1317" s="1276"/>
      <c r="E1317" s="1278" t="s">
        <v>758</v>
      </c>
      <c r="F1317" s="1279"/>
    </row>
    <row r="1318" spans="1:6" x14ac:dyDescent="0.35">
      <c r="A1318" s="1716"/>
      <c r="B1318" s="1260">
        <v>0.375</v>
      </c>
      <c r="C1318" s="1275" t="s">
        <v>261</v>
      </c>
      <c r="D1318" s="1279"/>
      <c r="E1318" s="1278" t="s">
        <v>952</v>
      </c>
      <c r="F1318" s="1279"/>
    </row>
    <row r="1319" spans="1:6" x14ac:dyDescent="0.35">
      <c r="A1319" s="1716"/>
      <c r="B1319" s="1260">
        <v>0.5</v>
      </c>
      <c r="C1319" s="1275" t="s">
        <v>564</v>
      </c>
      <c r="D1319" s="1279"/>
      <c r="E1319" s="1278" t="s">
        <v>758</v>
      </c>
      <c r="F1319" s="1279"/>
    </row>
    <row r="1320" spans="1:6" x14ac:dyDescent="0.35">
      <c r="A1320" s="1716"/>
      <c r="B1320" s="1260">
        <v>0.625</v>
      </c>
      <c r="C1320" s="1275" t="s">
        <v>261</v>
      </c>
      <c r="D1320" s="1279"/>
      <c r="E1320" s="1278" t="s">
        <v>952</v>
      </c>
      <c r="F1320" s="1279"/>
    </row>
    <row r="1321" spans="1:6" x14ac:dyDescent="0.35">
      <c r="A1321" s="1716"/>
      <c r="B1321" s="1260">
        <v>0.75</v>
      </c>
      <c r="C1321" s="1275" t="s">
        <v>261</v>
      </c>
      <c r="D1321" s="1279"/>
      <c r="E1321" s="1278" t="s">
        <v>952</v>
      </c>
      <c r="F1321" s="1274"/>
    </row>
    <row r="1322" spans="1:6" x14ac:dyDescent="0.35">
      <c r="A1322" s="1716">
        <f>A1317+1</f>
        <v>3</v>
      </c>
      <c r="B1322" s="1260">
        <v>0.25</v>
      </c>
      <c r="C1322" s="1275" t="s">
        <v>260</v>
      </c>
      <c r="D1322" s="1279"/>
      <c r="E1322" s="1278" t="s">
        <v>760</v>
      </c>
      <c r="F1322" s="565"/>
    </row>
    <row r="1323" spans="1:6" x14ac:dyDescent="0.35">
      <c r="A1323" s="1716"/>
      <c r="B1323" s="1260">
        <v>0.375</v>
      </c>
      <c r="C1323" s="1275" t="s">
        <v>261</v>
      </c>
      <c r="D1323" s="1279"/>
      <c r="E1323" s="1278" t="s">
        <v>758</v>
      </c>
      <c r="F1323" s="566"/>
    </row>
    <row r="1324" spans="1:6" x14ac:dyDescent="0.35">
      <c r="A1324" s="1716"/>
      <c r="B1324" s="1260">
        <v>0.5</v>
      </c>
      <c r="C1324" s="1275" t="s">
        <v>261</v>
      </c>
      <c r="D1324" s="1279"/>
      <c r="E1324" s="1278" t="s">
        <v>952</v>
      </c>
      <c r="F1324" s="1274"/>
    </row>
    <row r="1325" spans="1:6" x14ac:dyDescent="0.35">
      <c r="A1325" s="1716"/>
      <c r="B1325" s="1260">
        <v>0.625</v>
      </c>
      <c r="C1325" s="1275" t="s">
        <v>564</v>
      </c>
      <c r="D1325" s="1279"/>
      <c r="E1325" s="1278" t="s">
        <v>758</v>
      </c>
      <c r="F1325" s="1274"/>
    </row>
    <row r="1326" spans="1:6" x14ac:dyDescent="0.35">
      <c r="A1326" s="1716"/>
      <c r="B1326" s="1260">
        <v>0.75</v>
      </c>
      <c r="C1326" s="1275" t="s">
        <v>564</v>
      </c>
      <c r="D1326" s="1282"/>
      <c r="E1326" s="1278" t="s">
        <v>952</v>
      </c>
      <c r="F1326" s="1274"/>
    </row>
    <row r="1327" spans="1:6" x14ac:dyDescent="0.35">
      <c r="A1327" s="1716">
        <f>A1322+1</f>
        <v>4</v>
      </c>
      <c r="B1327" s="1260">
        <v>0.25</v>
      </c>
      <c r="C1327" s="1275" t="s">
        <v>557</v>
      </c>
      <c r="D1327" s="1279"/>
      <c r="E1327" s="1278" t="s">
        <v>673</v>
      </c>
      <c r="F1327" s="1274"/>
    </row>
    <row r="1328" spans="1:6" x14ac:dyDescent="0.35">
      <c r="A1328" s="1716"/>
      <c r="B1328" s="1260">
        <v>0.375</v>
      </c>
      <c r="C1328" s="1275" t="s">
        <v>261</v>
      </c>
      <c r="D1328" s="1282"/>
      <c r="E1328" s="1278" t="s">
        <v>758</v>
      </c>
      <c r="F1328" s="1274"/>
    </row>
    <row r="1329" spans="1:6" x14ac:dyDescent="0.35">
      <c r="A1329" s="1716"/>
      <c r="B1329" s="1260">
        <v>0.5</v>
      </c>
      <c r="C1329" s="1275" t="s">
        <v>557</v>
      </c>
      <c r="D1329" s="1279"/>
      <c r="E1329" s="1278" t="s">
        <v>758</v>
      </c>
      <c r="F1329" s="1274"/>
    </row>
    <row r="1330" spans="1:6" x14ac:dyDescent="0.35">
      <c r="A1330" s="1716"/>
      <c r="B1330" s="1260">
        <v>0.625</v>
      </c>
      <c r="C1330" s="1275" t="s">
        <v>564</v>
      </c>
      <c r="D1330" s="1282"/>
      <c r="E1330" s="1278" t="s">
        <v>758</v>
      </c>
      <c r="F1330" s="1274"/>
    </row>
    <row r="1331" spans="1:6" x14ac:dyDescent="0.35">
      <c r="A1331" s="1716"/>
      <c r="B1331" s="1260">
        <v>0.75</v>
      </c>
      <c r="C1331" s="1275" t="s">
        <v>564</v>
      </c>
      <c r="D1331" s="1282"/>
      <c r="E1331" s="1278" t="s">
        <v>952</v>
      </c>
      <c r="F1331" s="1274"/>
    </row>
    <row r="1332" spans="1:6" x14ac:dyDescent="0.35">
      <c r="A1332" s="1716">
        <f>A1327+1</f>
        <v>5</v>
      </c>
      <c r="B1332" s="1260">
        <v>0.25</v>
      </c>
      <c r="C1332" s="1275" t="s">
        <v>261</v>
      </c>
      <c r="D1332" s="1282"/>
      <c r="E1332" s="1278" t="s">
        <v>952</v>
      </c>
      <c r="F1332" s="1274"/>
    </row>
    <row r="1333" spans="1:6" x14ac:dyDescent="0.35">
      <c r="A1333" s="1716"/>
      <c r="B1333" s="1260">
        <v>0.375</v>
      </c>
      <c r="C1333" s="1275" t="s">
        <v>261</v>
      </c>
      <c r="D1333" s="1279"/>
      <c r="E1333" s="1278" t="s">
        <v>952</v>
      </c>
      <c r="F1333" s="1274"/>
    </row>
    <row r="1334" spans="1:6" x14ac:dyDescent="0.35">
      <c r="A1334" s="1716"/>
      <c r="B1334" s="1260">
        <v>0.5</v>
      </c>
      <c r="C1334" s="1275" t="s">
        <v>261</v>
      </c>
      <c r="D1334" s="1279"/>
      <c r="E1334" s="1278" t="s">
        <v>952</v>
      </c>
      <c r="F1334" s="1274"/>
    </row>
    <row r="1335" spans="1:6" x14ac:dyDescent="0.35">
      <c r="A1335" s="1716"/>
      <c r="B1335" s="1260">
        <v>0.625</v>
      </c>
      <c r="C1335" s="1275" t="s">
        <v>261</v>
      </c>
      <c r="D1335" s="1282"/>
      <c r="E1335" s="1278" t="s">
        <v>758</v>
      </c>
      <c r="F1335" s="1274"/>
    </row>
    <row r="1336" spans="1:6" x14ac:dyDescent="0.35">
      <c r="A1336" s="1716"/>
      <c r="B1336" s="1260">
        <v>0.75</v>
      </c>
      <c r="C1336" s="1275" t="s">
        <v>261</v>
      </c>
      <c r="D1336" s="1279"/>
      <c r="E1336" s="1278" t="s">
        <v>952</v>
      </c>
      <c r="F1336" s="1274"/>
    </row>
    <row r="1337" spans="1:6" x14ac:dyDescent="0.35">
      <c r="A1337" s="1716">
        <f>A1332+1</f>
        <v>6</v>
      </c>
      <c r="B1337" s="1260">
        <v>0.25</v>
      </c>
      <c r="C1337" s="1275" t="s">
        <v>261</v>
      </c>
      <c r="D1337" s="1282"/>
      <c r="E1337" s="1278" t="s">
        <v>758</v>
      </c>
      <c r="F1337" s="1274"/>
    </row>
    <row r="1338" spans="1:6" x14ac:dyDescent="0.35">
      <c r="A1338" s="1716"/>
      <c r="B1338" s="1260">
        <v>0.375</v>
      </c>
      <c r="C1338" s="1275" t="s">
        <v>261</v>
      </c>
      <c r="D1338" s="1279"/>
      <c r="E1338" s="1278" t="s">
        <v>952</v>
      </c>
      <c r="F1338" s="1274"/>
    </row>
    <row r="1339" spans="1:6" x14ac:dyDescent="0.35">
      <c r="A1339" s="1716"/>
      <c r="B1339" s="1260">
        <v>0.5</v>
      </c>
      <c r="C1339" s="1275" t="s">
        <v>564</v>
      </c>
      <c r="D1339" s="1279"/>
      <c r="E1339" s="1278" t="s">
        <v>758</v>
      </c>
      <c r="F1339" s="1274"/>
    </row>
    <row r="1340" spans="1:6" x14ac:dyDescent="0.35">
      <c r="A1340" s="1716"/>
      <c r="B1340" s="1260">
        <v>0.625</v>
      </c>
      <c r="C1340" s="1275" t="s">
        <v>564</v>
      </c>
      <c r="D1340" s="1282"/>
      <c r="E1340" s="1278" t="s">
        <v>952</v>
      </c>
      <c r="F1340" s="1274"/>
    </row>
    <row r="1341" spans="1:6" x14ac:dyDescent="0.35">
      <c r="A1341" s="1716"/>
      <c r="B1341" s="1260">
        <v>0.75</v>
      </c>
      <c r="C1341" s="1275" t="s">
        <v>261</v>
      </c>
      <c r="D1341" s="1279"/>
      <c r="E1341" s="1278" t="s">
        <v>952</v>
      </c>
      <c r="F1341" s="1274"/>
    </row>
    <row r="1342" spans="1:6" x14ac:dyDescent="0.35">
      <c r="A1342" s="1716">
        <f>A1337+1</f>
        <v>7</v>
      </c>
      <c r="B1342" s="1260">
        <v>0.25</v>
      </c>
      <c r="C1342" s="1275" t="s">
        <v>261</v>
      </c>
      <c r="D1342" s="1279"/>
      <c r="E1342" s="1278" t="s">
        <v>952</v>
      </c>
      <c r="F1342" s="1274"/>
    </row>
    <row r="1343" spans="1:6" x14ac:dyDescent="0.35">
      <c r="A1343" s="1716"/>
      <c r="B1343" s="1260">
        <v>0.375</v>
      </c>
      <c r="C1343" s="1275" t="s">
        <v>260</v>
      </c>
      <c r="D1343" s="1282"/>
      <c r="E1343" s="1278" t="s">
        <v>952</v>
      </c>
      <c r="F1343" s="1274"/>
    </row>
    <row r="1344" spans="1:6" x14ac:dyDescent="0.35">
      <c r="A1344" s="1716"/>
      <c r="B1344" s="1260">
        <v>0.5</v>
      </c>
      <c r="C1344" s="1275" t="s">
        <v>260</v>
      </c>
      <c r="D1344" s="1282"/>
      <c r="E1344" s="1278" t="s">
        <v>758</v>
      </c>
      <c r="F1344" s="1274"/>
    </row>
    <row r="1345" spans="1:6" x14ac:dyDescent="0.35">
      <c r="A1345" s="1716"/>
      <c r="B1345" s="1260">
        <v>0.625</v>
      </c>
      <c r="C1345" s="1275" t="s">
        <v>261</v>
      </c>
      <c r="D1345" s="1282"/>
      <c r="E1345" s="1278" t="s">
        <v>673</v>
      </c>
      <c r="F1345" s="1274"/>
    </row>
    <row r="1346" spans="1:6" x14ac:dyDescent="0.35">
      <c r="A1346" s="1716"/>
      <c r="B1346" s="1260">
        <v>0.75</v>
      </c>
      <c r="C1346" s="1275" t="s">
        <v>261</v>
      </c>
      <c r="D1346" s="1282"/>
      <c r="E1346" s="1278" t="s">
        <v>952</v>
      </c>
      <c r="F1346" s="1274"/>
    </row>
    <row r="1347" spans="1:6" x14ac:dyDescent="0.35">
      <c r="A1347" s="1716">
        <f>A1342+1</f>
        <v>8</v>
      </c>
      <c r="B1347" s="1260">
        <v>0.25</v>
      </c>
      <c r="C1347" s="1275" t="s">
        <v>557</v>
      </c>
      <c r="D1347" s="1282"/>
      <c r="E1347" s="1278" t="s">
        <v>952</v>
      </c>
      <c r="F1347" s="1274"/>
    </row>
    <row r="1348" spans="1:6" x14ac:dyDescent="0.35">
      <c r="A1348" s="1716"/>
      <c r="B1348" s="1260">
        <v>30.8</v>
      </c>
      <c r="C1348" s="1275" t="s">
        <v>261</v>
      </c>
      <c r="D1348" s="1279"/>
      <c r="E1348" s="1278" t="s">
        <v>758</v>
      </c>
      <c r="F1348" s="1274"/>
    </row>
    <row r="1349" spans="1:6" x14ac:dyDescent="0.35">
      <c r="A1349" s="1716"/>
      <c r="B1349" s="1260">
        <v>0.5</v>
      </c>
      <c r="C1349" s="1275" t="s">
        <v>257</v>
      </c>
      <c r="D1349" s="1279"/>
      <c r="E1349" s="1278" t="s">
        <v>758</v>
      </c>
      <c r="F1349" s="1274"/>
    </row>
    <row r="1350" spans="1:6" x14ac:dyDescent="0.35">
      <c r="A1350" s="1716"/>
      <c r="B1350" s="1260">
        <v>0.625</v>
      </c>
      <c r="C1350" s="1275" t="s">
        <v>261</v>
      </c>
      <c r="D1350" s="1279"/>
      <c r="E1350" s="1278" t="s">
        <v>758</v>
      </c>
      <c r="F1350" s="1274"/>
    </row>
    <row r="1351" spans="1:6" x14ac:dyDescent="0.35">
      <c r="A1351" s="1716"/>
      <c r="B1351" s="1260">
        <v>0.75</v>
      </c>
      <c r="C1351" s="1275" t="s">
        <v>257</v>
      </c>
      <c r="D1351" s="1282"/>
      <c r="E1351" s="1278" t="s">
        <v>952</v>
      </c>
      <c r="F1351" s="1274"/>
    </row>
    <row r="1352" spans="1:6" x14ac:dyDescent="0.35">
      <c r="A1352" s="1716">
        <f>A1347+1</f>
        <v>9</v>
      </c>
      <c r="B1352" s="1260">
        <v>0.25</v>
      </c>
      <c r="C1352" s="1275" t="s">
        <v>257</v>
      </c>
      <c r="D1352" s="1282"/>
      <c r="E1352" s="1278" t="s">
        <v>758</v>
      </c>
      <c r="F1352" s="1274"/>
    </row>
    <row r="1353" spans="1:6" x14ac:dyDescent="0.35">
      <c r="A1353" s="1716"/>
      <c r="B1353" s="1260">
        <v>0.375</v>
      </c>
      <c r="C1353" s="1275" t="s">
        <v>257</v>
      </c>
      <c r="D1353" s="1282"/>
      <c r="E1353" s="1278" t="s">
        <v>952</v>
      </c>
      <c r="F1353" s="1274"/>
    </row>
    <row r="1354" spans="1:6" x14ac:dyDescent="0.35">
      <c r="A1354" s="1716"/>
      <c r="B1354" s="1260">
        <v>0.5</v>
      </c>
      <c r="C1354" s="1275" t="s">
        <v>257</v>
      </c>
      <c r="D1354" s="1282"/>
      <c r="E1354" s="1278" t="s">
        <v>758</v>
      </c>
      <c r="F1354" s="1274"/>
    </row>
    <row r="1355" spans="1:6" x14ac:dyDescent="0.35">
      <c r="A1355" s="1716"/>
      <c r="B1355" s="1260">
        <v>0.625</v>
      </c>
      <c r="C1355" s="1275" t="s">
        <v>260</v>
      </c>
      <c r="D1355" s="1279"/>
      <c r="E1355" s="1278" t="s">
        <v>952</v>
      </c>
      <c r="F1355" s="1274"/>
    </row>
    <row r="1356" spans="1:6" x14ac:dyDescent="0.35">
      <c r="A1356" s="1716"/>
      <c r="B1356" s="1260">
        <v>0.75</v>
      </c>
      <c r="C1356" s="1275" t="s">
        <v>261</v>
      </c>
      <c r="D1356" s="1282"/>
      <c r="E1356" s="1278" t="s">
        <v>952</v>
      </c>
      <c r="F1356" s="1274"/>
    </row>
    <row r="1357" spans="1:6" x14ac:dyDescent="0.35">
      <c r="A1357" s="1716">
        <f>A1352+1</f>
        <v>10</v>
      </c>
      <c r="B1357" s="1260">
        <v>0.25</v>
      </c>
      <c r="C1357" s="1275" t="s">
        <v>261</v>
      </c>
      <c r="D1357" s="1279"/>
      <c r="E1357" s="1278" t="s">
        <v>758</v>
      </c>
      <c r="F1357" s="1274"/>
    </row>
    <row r="1358" spans="1:6" x14ac:dyDescent="0.35">
      <c r="A1358" s="1716"/>
      <c r="B1358" s="1260">
        <v>0.375</v>
      </c>
      <c r="C1358" s="1275" t="s">
        <v>261</v>
      </c>
      <c r="D1358" s="1279"/>
      <c r="E1358" s="1278" t="s">
        <v>952</v>
      </c>
      <c r="F1358" s="1274"/>
    </row>
    <row r="1359" spans="1:6" x14ac:dyDescent="0.35">
      <c r="A1359" s="1716"/>
      <c r="B1359" s="1260">
        <v>0.5</v>
      </c>
      <c r="C1359" s="1275" t="s">
        <v>261</v>
      </c>
      <c r="D1359" s="1279"/>
      <c r="E1359" s="1278" t="s">
        <v>952</v>
      </c>
      <c r="F1359" s="1274"/>
    </row>
    <row r="1360" spans="1:6" x14ac:dyDescent="0.35">
      <c r="A1360" s="1716"/>
      <c r="B1360" s="1260">
        <v>0.625</v>
      </c>
      <c r="C1360" s="1275" t="s">
        <v>564</v>
      </c>
      <c r="D1360" s="1279"/>
      <c r="E1360" s="1278" t="s">
        <v>758</v>
      </c>
      <c r="F1360" s="1274"/>
    </row>
    <row r="1361" spans="1:6" x14ac:dyDescent="0.35">
      <c r="A1361" s="1716"/>
      <c r="B1361" s="1260">
        <v>0.75</v>
      </c>
      <c r="C1361" s="1275" t="s">
        <v>564</v>
      </c>
      <c r="D1361" s="1279"/>
      <c r="E1361" s="1278" t="s">
        <v>952</v>
      </c>
      <c r="F1361" s="1274"/>
    </row>
    <row r="1362" spans="1:6" x14ac:dyDescent="0.35">
      <c r="A1362" s="1716">
        <f>A1357+1</f>
        <v>11</v>
      </c>
      <c r="B1362" s="1260">
        <v>0.25</v>
      </c>
      <c r="C1362" s="1275" t="s">
        <v>564</v>
      </c>
      <c r="D1362" s="1279"/>
      <c r="E1362" s="1278" t="s">
        <v>758</v>
      </c>
      <c r="F1362" s="1274"/>
    </row>
    <row r="1363" spans="1:6" x14ac:dyDescent="0.35">
      <c r="A1363" s="1716"/>
      <c r="B1363" s="1260">
        <v>0.375</v>
      </c>
      <c r="C1363" s="1275" t="s">
        <v>261</v>
      </c>
      <c r="D1363" s="1279"/>
      <c r="E1363" s="1278" t="s">
        <v>758</v>
      </c>
      <c r="F1363" s="1274"/>
    </row>
    <row r="1364" spans="1:6" x14ac:dyDescent="0.35">
      <c r="A1364" s="1716"/>
      <c r="B1364" s="1260">
        <v>0.5</v>
      </c>
      <c r="C1364" s="1275" t="s">
        <v>260</v>
      </c>
      <c r="D1364" s="1279"/>
      <c r="E1364" s="1278" t="s">
        <v>953</v>
      </c>
      <c r="F1364" s="1274"/>
    </row>
    <row r="1365" spans="1:6" x14ac:dyDescent="0.35">
      <c r="A1365" s="1716"/>
      <c r="B1365" s="1260">
        <v>0.625</v>
      </c>
      <c r="C1365" s="1275" t="s">
        <v>260</v>
      </c>
      <c r="D1365" s="1282"/>
      <c r="E1365" s="1278" t="s">
        <v>673</v>
      </c>
      <c r="F1365" s="1274"/>
    </row>
    <row r="1366" spans="1:6" x14ac:dyDescent="0.35">
      <c r="A1366" s="1716"/>
      <c r="B1366" s="1260">
        <v>0.75</v>
      </c>
      <c r="C1366" s="1275" t="s">
        <v>261</v>
      </c>
      <c r="D1366" s="1279"/>
      <c r="E1366" s="1278" t="s">
        <v>952</v>
      </c>
      <c r="F1366" s="1274"/>
    </row>
    <row r="1367" spans="1:6" x14ac:dyDescent="0.35">
      <c r="A1367" s="1716">
        <f>A1362+1</f>
        <v>12</v>
      </c>
      <c r="B1367" s="1260">
        <v>0.25</v>
      </c>
      <c r="C1367" s="1275" t="s">
        <v>261</v>
      </c>
      <c r="D1367" s="1279"/>
      <c r="E1367" s="1278" t="s">
        <v>758</v>
      </c>
      <c r="F1367" s="1274"/>
    </row>
    <row r="1368" spans="1:6" x14ac:dyDescent="0.35">
      <c r="A1368" s="1716"/>
      <c r="B1368" s="1260">
        <v>0.375</v>
      </c>
      <c r="C1368" s="1275" t="s">
        <v>261</v>
      </c>
      <c r="D1368" s="1279"/>
      <c r="E1368" s="1278" t="s">
        <v>952</v>
      </c>
      <c r="F1368" s="1274"/>
    </row>
    <row r="1369" spans="1:6" x14ac:dyDescent="0.35">
      <c r="A1369" s="1716"/>
      <c r="B1369" s="1260">
        <v>0.5</v>
      </c>
      <c r="C1369" s="1275" t="s">
        <v>261</v>
      </c>
      <c r="D1369" s="1279"/>
      <c r="E1369" s="1278" t="s">
        <v>758</v>
      </c>
      <c r="F1369" s="1274"/>
    </row>
    <row r="1370" spans="1:6" x14ac:dyDescent="0.35">
      <c r="A1370" s="1716"/>
      <c r="B1370" s="1260">
        <v>0.625</v>
      </c>
      <c r="C1370" s="1275" t="s">
        <v>564</v>
      </c>
      <c r="D1370" s="1279"/>
      <c r="E1370" s="1278" t="s">
        <v>758</v>
      </c>
      <c r="F1370" s="1274"/>
    </row>
    <row r="1371" spans="1:6" x14ac:dyDescent="0.35">
      <c r="A1371" s="1716"/>
      <c r="B1371" s="1260">
        <v>0.75</v>
      </c>
      <c r="C1371" s="1275" t="s">
        <v>564</v>
      </c>
      <c r="D1371" s="1282"/>
      <c r="E1371" s="1278" t="s">
        <v>952</v>
      </c>
      <c r="F1371" s="1274"/>
    </row>
    <row r="1372" spans="1:6" x14ac:dyDescent="0.35">
      <c r="A1372" s="1716">
        <f>A1367+1</f>
        <v>13</v>
      </c>
      <c r="B1372" s="1260">
        <v>0.25</v>
      </c>
      <c r="C1372" s="1275" t="s">
        <v>257</v>
      </c>
      <c r="D1372" s="1279"/>
      <c r="E1372" s="1278" t="s">
        <v>952</v>
      </c>
      <c r="F1372" s="1274"/>
    </row>
    <row r="1373" spans="1:6" x14ac:dyDescent="0.35">
      <c r="A1373" s="1716"/>
      <c r="B1373" s="1260">
        <v>0.375</v>
      </c>
      <c r="C1373" s="1275" t="s">
        <v>257</v>
      </c>
      <c r="D1373" s="1279"/>
      <c r="E1373" s="1278" t="s">
        <v>758</v>
      </c>
      <c r="F1373" s="1274"/>
    </row>
    <row r="1374" spans="1:6" x14ac:dyDescent="0.35">
      <c r="A1374" s="1716"/>
      <c r="B1374" s="1260">
        <v>0.5</v>
      </c>
      <c r="C1374" s="1275" t="s">
        <v>257</v>
      </c>
      <c r="D1374" s="1282"/>
      <c r="E1374" s="1278" t="s">
        <v>952</v>
      </c>
      <c r="F1374" s="1274"/>
    </row>
    <row r="1375" spans="1:6" x14ac:dyDescent="0.35">
      <c r="A1375" s="1716"/>
      <c r="B1375" s="1260">
        <v>0.625</v>
      </c>
      <c r="C1375" s="1275" t="s">
        <v>257</v>
      </c>
      <c r="D1375" s="1279"/>
      <c r="E1375" s="1278" t="s">
        <v>673</v>
      </c>
      <c r="F1375" s="1274"/>
    </row>
    <row r="1376" spans="1:6" x14ac:dyDescent="0.35">
      <c r="A1376" s="1716"/>
      <c r="B1376" s="1260">
        <v>0.75</v>
      </c>
      <c r="C1376" s="1275" t="s">
        <v>564</v>
      </c>
      <c r="D1376" s="1279"/>
      <c r="E1376" s="1278" t="s">
        <v>952</v>
      </c>
      <c r="F1376" s="1274"/>
    </row>
    <row r="1377" spans="1:6" x14ac:dyDescent="0.35">
      <c r="A1377" s="1716">
        <f>A1372+1</f>
        <v>14</v>
      </c>
      <c r="B1377" s="1260">
        <v>0.25</v>
      </c>
      <c r="C1377" s="1275" t="s">
        <v>257</v>
      </c>
      <c r="D1377" s="1279"/>
      <c r="E1377" s="1278" t="s">
        <v>952</v>
      </c>
      <c r="F1377" s="1274"/>
    </row>
    <row r="1378" spans="1:6" x14ac:dyDescent="0.35">
      <c r="A1378" s="1716"/>
      <c r="B1378" s="1260">
        <v>0.375</v>
      </c>
      <c r="C1378" s="1275" t="s">
        <v>257</v>
      </c>
      <c r="D1378" s="1282"/>
      <c r="E1378" s="1278" t="s">
        <v>758</v>
      </c>
      <c r="F1378" s="1274"/>
    </row>
    <row r="1379" spans="1:6" x14ac:dyDescent="0.35">
      <c r="A1379" s="1716"/>
      <c r="B1379" s="1260">
        <v>0.5</v>
      </c>
      <c r="C1379" s="1275" t="s">
        <v>257</v>
      </c>
      <c r="D1379" s="1282"/>
      <c r="E1379" s="1278" t="s">
        <v>952</v>
      </c>
      <c r="F1379" s="1274"/>
    </row>
    <row r="1380" spans="1:6" x14ac:dyDescent="0.35">
      <c r="A1380" s="1716"/>
      <c r="B1380" s="1260">
        <v>0.625</v>
      </c>
      <c r="C1380" s="1275" t="s">
        <v>564</v>
      </c>
      <c r="D1380" s="1284"/>
      <c r="E1380" s="1278" t="s">
        <v>952</v>
      </c>
      <c r="F1380" s="1274"/>
    </row>
    <row r="1381" spans="1:6" x14ac:dyDescent="0.35">
      <c r="A1381" s="1716"/>
      <c r="B1381" s="1260">
        <v>0.75</v>
      </c>
      <c r="C1381" s="1275" t="s">
        <v>257</v>
      </c>
      <c r="D1381" s="1279"/>
      <c r="E1381" s="1278" t="s">
        <v>952</v>
      </c>
      <c r="F1381" s="1274"/>
    </row>
    <row r="1382" spans="1:6" x14ac:dyDescent="0.35">
      <c r="A1382" s="1716">
        <f>A1377+1</f>
        <v>15</v>
      </c>
      <c r="B1382" s="1260">
        <v>0.25</v>
      </c>
      <c r="C1382" s="1275" t="s">
        <v>257</v>
      </c>
      <c r="D1382" s="1279"/>
      <c r="E1382" s="1278" t="s">
        <v>952</v>
      </c>
      <c r="F1382" s="1274"/>
    </row>
    <row r="1383" spans="1:6" x14ac:dyDescent="0.35">
      <c r="A1383" s="1716"/>
      <c r="B1383" s="1260">
        <v>0.375</v>
      </c>
      <c r="C1383" s="1275" t="s">
        <v>257</v>
      </c>
      <c r="D1383" s="1279"/>
      <c r="E1383" s="1278" t="s">
        <v>952</v>
      </c>
      <c r="F1383" s="1274"/>
    </row>
    <row r="1384" spans="1:6" x14ac:dyDescent="0.35">
      <c r="A1384" s="1716"/>
      <c r="B1384" s="1260">
        <v>0.5</v>
      </c>
      <c r="C1384" s="1275" t="s">
        <v>564</v>
      </c>
      <c r="D1384" s="1282"/>
      <c r="E1384" s="1278" t="s">
        <v>758</v>
      </c>
      <c r="F1384" s="1274"/>
    </row>
    <row r="1385" spans="1:6" x14ac:dyDescent="0.35">
      <c r="A1385" s="1716"/>
      <c r="B1385" s="1260">
        <v>0.625</v>
      </c>
      <c r="C1385" s="1275" t="s">
        <v>257</v>
      </c>
      <c r="D1385" s="1282"/>
      <c r="E1385" s="1278" t="s">
        <v>758</v>
      </c>
      <c r="F1385" s="1274"/>
    </row>
    <row r="1386" spans="1:6" x14ac:dyDescent="0.35">
      <c r="A1386" s="1716"/>
      <c r="B1386" s="1260">
        <v>0.75</v>
      </c>
      <c r="C1386" s="1275" t="s">
        <v>257</v>
      </c>
      <c r="D1386" s="1279"/>
      <c r="E1386" s="1278" t="s">
        <v>952</v>
      </c>
      <c r="F1386" s="1274"/>
    </row>
    <row r="1387" spans="1:6" x14ac:dyDescent="0.35">
      <c r="A1387" s="1716">
        <f>A1382+1</f>
        <v>16</v>
      </c>
      <c r="B1387" s="1260">
        <v>0.25</v>
      </c>
      <c r="C1387" s="1275" t="s">
        <v>257</v>
      </c>
      <c r="D1387" s="1285"/>
      <c r="E1387" s="1278" t="s">
        <v>952</v>
      </c>
      <c r="F1387" s="1274"/>
    </row>
    <row r="1388" spans="1:6" x14ac:dyDescent="0.35">
      <c r="A1388" s="1716"/>
      <c r="B1388" s="1260">
        <v>0.375</v>
      </c>
      <c r="C1388" s="1275" t="s">
        <v>557</v>
      </c>
      <c r="D1388" s="1286"/>
      <c r="E1388" s="1278" t="s">
        <v>952</v>
      </c>
      <c r="F1388" s="1274"/>
    </row>
    <row r="1389" spans="1:6" x14ac:dyDescent="0.35">
      <c r="A1389" s="1716"/>
      <c r="B1389" s="1260">
        <v>0.5</v>
      </c>
      <c r="C1389" s="1275" t="s">
        <v>257</v>
      </c>
      <c r="D1389" s="1282"/>
      <c r="E1389" s="1278" t="s">
        <v>952</v>
      </c>
      <c r="F1389" s="1274"/>
    </row>
    <row r="1390" spans="1:6" x14ac:dyDescent="0.35">
      <c r="A1390" s="1716"/>
      <c r="B1390" s="1260">
        <v>0.625</v>
      </c>
      <c r="C1390" s="1275" t="s">
        <v>257</v>
      </c>
      <c r="D1390" s="1279"/>
      <c r="E1390" s="1278" t="s">
        <v>758</v>
      </c>
      <c r="F1390" s="1274"/>
    </row>
    <row r="1391" spans="1:6" x14ac:dyDescent="0.35">
      <c r="A1391" s="1716"/>
      <c r="B1391" s="1260">
        <v>0.75</v>
      </c>
      <c r="C1391" s="1275" t="s">
        <v>257</v>
      </c>
      <c r="D1391" s="1282"/>
      <c r="E1391" s="1278" t="s">
        <v>952</v>
      </c>
      <c r="F1391" s="1274"/>
    </row>
    <row r="1392" spans="1:6" x14ac:dyDescent="0.35">
      <c r="A1392" s="1716">
        <f>A1387+1</f>
        <v>17</v>
      </c>
      <c r="B1392" s="1260">
        <v>0.25</v>
      </c>
      <c r="C1392" s="1275" t="s">
        <v>257</v>
      </c>
      <c r="D1392" s="1279"/>
      <c r="E1392" s="1278" t="s">
        <v>952</v>
      </c>
      <c r="F1392" s="1274"/>
    </row>
    <row r="1393" spans="1:6" x14ac:dyDescent="0.35">
      <c r="A1393" s="1716"/>
      <c r="B1393" s="1260">
        <v>0.375</v>
      </c>
      <c r="C1393" s="1275" t="s">
        <v>257</v>
      </c>
      <c r="D1393" s="1282"/>
      <c r="E1393" s="1278" t="s">
        <v>758</v>
      </c>
      <c r="F1393" s="1274"/>
    </row>
    <row r="1394" spans="1:6" x14ac:dyDescent="0.35">
      <c r="A1394" s="1716"/>
      <c r="B1394" s="1260">
        <v>0.5</v>
      </c>
      <c r="C1394" s="1275" t="s">
        <v>564</v>
      </c>
      <c r="D1394" s="1282"/>
      <c r="E1394" s="1278" t="s">
        <v>758</v>
      </c>
      <c r="F1394" s="1274"/>
    </row>
    <row r="1395" spans="1:6" x14ac:dyDescent="0.35">
      <c r="A1395" s="1716"/>
      <c r="B1395" s="1260">
        <v>0.625</v>
      </c>
      <c r="C1395" s="1275" t="s">
        <v>260</v>
      </c>
      <c r="D1395" s="1279"/>
      <c r="E1395" s="1278" t="s">
        <v>758</v>
      </c>
      <c r="F1395" s="1274"/>
    </row>
    <row r="1396" spans="1:6" x14ac:dyDescent="0.35">
      <c r="A1396" s="1716"/>
      <c r="B1396" s="1260">
        <v>0.75</v>
      </c>
      <c r="C1396" s="1275" t="s">
        <v>257</v>
      </c>
      <c r="D1396" s="1279"/>
      <c r="E1396" s="1278" t="s">
        <v>952</v>
      </c>
      <c r="F1396" s="1274"/>
    </row>
    <row r="1397" spans="1:6" x14ac:dyDescent="0.35">
      <c r="A1397" s="1716">
        <f>A1392+1</f>
        <v>18</v>
      </c>
      <c r="B1397" s="1260">
        <v>0.25</v>
      </c>
      <c r="C1397" s="1275" t="s">
        <v>257</v>
      </c>
      <c r="D1397" s="1279"/>
      <c r="E1397" s="1278" t="s">
        <v>952</v>
      </c>
      <c r="F1397" s="1274"/>
    </row>
    <row r="1398" spans="1:6" x14ac:dyDescent="0.35">
      <c r="A1398" s="1716"/>
      <c r="B1398" s="1260">
        <v>0.375</v>
      </c>
      <c r="C1398" s="1275" t="s">
        <v>257</v>
      </c>
      <c r="D1398" s="1279"/>
      <c r="E1398" s="1278" t="s">
        <v>952</v>
      </c>
      <c r="F1398" s="1274"/>
    </row>
    <row r="1399" spans="1:6" x14ac:dyDescent="0.35">
      <c r="A1399" s="1716"/>
      <c r="B1399" s="1260">
        <v>0.5</v>
      </c>
      <c r="C1399" s="1275" t="s">
        <v>258</v>
      </c>
      <c r="D1399" s="1282"/>
      <c r="E1399" s="1278" t="s">
        <v>758</v>
      </c>
      <c r="F1399" s="1274"/>
    </row>
    <row r="1400" spans="1:6" x14ac:dyDescent="0.35">
      <c r="A1400" s="1716"/>
      <c r="B1400" s="1260">
        <v>0.625</v>
      </c>
      <c r="C1400" s="1275" t="s">
        <v>564</v>
      </c>
      <c r="D1400" s="1279"/>
      <c r="E1400" s="1278" t="s">
        <v>758</v>
      </c>
      <c r="F1400" s="1274"/>
    </row>
    <row r="1401" spans="1:6" x14ac:dyDescent="0.35">
      <c r="A1401" s="1716"/>
      <c r="B1401" s="1260">
        <v>0.75</v>
      </c>
      <c r="C1401" s="1275" t="s">
        <v>564</v>
      </c>
      <c r="D1401" s="1282"/>
      <c r="E1401" s="1278" t="s">
        <v>952</v>
      </c>
      <c r="F1401" s="1274"/>
    </row>
    <row r="1402" spans="1:6" x14ac:dyDescent="0.35">
      <c r="A1402" s="1716">
        <f>A1397+1</f>
        <v>19</v>
      </c>
      <c r="B1402" s="1260">
        <v>0.25</v>
      </c>
      <c r="C1402" s="1275" t="s">
        <v>257</v>
      </c>
      <c r="D1402" s="1279"/>
      <c r="E1402" s="1278" t="s">
        <v>952</v>
      </c>
      <c r="F1402" s="1274"/>
    </row>
    <row r="1403" spans="1:6" x14ac:dyDescent="0.35">
      <c r="A1403" s="1716"/>
      <c r="B1403" s="1260">
        <v>0.375</v>
      </c>
      <c r="C1403" s="1275" t="s">
        <v>257</v>
      </c>
      <c r="D1403" s="1279"/>
      <c r="E1403" s="1278" t="s">
        <v>952</v>
      </c>
      <c r="F1403" s="1274"/>
    </row>
    <row r="1404" spans="1:6" x14ac:dyDescent="0.35">
      <c r="A1404" s="1716"/>
      <c r="B1404" s="1260">
        <v>0.5</v>
      </c>
      <c r="C1404" s="1275" t="s">
        <v>257</v>
      </c>
      <c r="D1404" s="1279"/>
      <c r="E1404" s="1278" t="s">
        <v>758</v>
      </c>
      <c r="F1404" s="1274"/>
    </row>
    <row r="1405" spans="1:6" x14ac:dyDescent="0.35">
      <c r="A1405" s="1716"/>
      <c r="B1405" s="1260">
        <v>0.625</v>
      </c>
      <c r="C1405" s="1275" t="s">
        <v>257</v>
      </c>
      <c r="D1405" s="1282"/>
      <c r="E1405" s="1278" t="s">
        <v>952</v>
      </c>
      <c r="F1405" s="1274"/>
    </row>
    <row r="1406" spans="1:6" x14ac:dyDescent="0.35">
      <c r="A1406" s="1716"/>
      <c r="B1406" s="1260">
        <v>0.75</v>
      </c>
      <c r="C1406" s="1275" t="s">
        <v>257</v>
      </c>
      <c r="D1406" s="1279"/>
      <c r="E1406" s="1278" t="s">
        <v>952</v>
      </c>
      <c r="F1406" s="1274"/>
    </row>
    <row r="1407" spans="1:6" x14ac:dyDescent="0.35">
      <c r="A1407" s="1716">
        <f>A1402+1</f>
        <v>20</v>
      </c>
      <c r="B1407" s="1260">
        <v>0.25</v>
      </c>
      <c r="C1407" s="1275" t="s">
        <v>257</v>
      </c>
      <c r="D1407" s="1279"/>
      <c r="E1407" s="1278" t="s">
        <v>952</v>
      </c>
      <c r="F1407" s="1274"/>
    </row>
    <row r="1408" spans="1:6" x14ac:dyDescent="0.35">
      <c r="A1408" s="1716"/>
      <c r="B1408" s="1260">
        <v>0.375</v>
      </c>
      <c r="C1408" s="1275" t="s">
        <v>257</v>
      </c>
      <c r="D1408" s="1282"/>
      <c r="E1408" s="1278" t="s">
        <v>952</v>
      </c>
      <c r="F1408" s="1274"/>
    </row>
    <row r="1409" spans="1:6" x14ac:dyDescent="0.35">
      <c r="A1409" s="1716"/>
      <c r="B1409" s="1260">
        <v>0.5</v>
      </c>
      <c r="C1409" s="1275" t="s">
        <v>257</v>
      </c>
      <c r="D1409" s="1279"/>
      <c r="E1409" s="1278" t="s">
        <v>952</v>
      </c>
      <c r="F1409" s="1274"/>
    </row>
    <row r="1410" spans="1:6" x14ac:dyDescent="0.35">
      <c r="A1410" s="1716"/>
      <c r="B1410" s="1260">
        <v>0.625</v>
      </c>
      <c r="C1410" s="1275" t="s">
        <v>564</v>
      </c>
      <c r="D1410" s="1282"/>
      <c r="E1410" s="1278" t="s">
        <v>758</v>
      </c>
      <c r="F1410" s="1274"/>
    </row>
    <row r="1411" spans="1:6" x14ac:dyDescent="0.35">
      <c r="A1411" s="1716"/>
      <c r="B1411" s="1260">
        <v>0.75</v>
      </c>
      <c r="C1411" s="1275" t="s">
        <v>257</v>
      </c>
      <c r="D1411" s="1282"/>
      <c r="E1411" s="1278" t="s">
        <v>952</v>
      </c>
      <c r="F1411" s="1274"/>
    </row>
    <row r="1412" spans="1:6" x14ac:dyDescent="0.35">
      <c r="A1412" s="1716">
        <f>A1407+1</f>
        <v>21</v>
      </c>
      <c r="B1412" s="1260">
        <v>0.25</v>
      </c>
      <c r="C1412" s="1275" t="s">
        <v>257</v>
      </c>
      <c r="D1412" s="1282"/>
      <c r="E1412" s="1278" t="s">
        <v>952</v>
      </c>
      <c r="F1412" s="1274"/>
    </row>
    <row r="1413" spans="1:6" x14ac:dyDescent="0.35">
      <c r="A1413" s="1716"/>
      <c r="B1413" s="1260">
        <v>0.375</v>
      </c>
      <c r="C1413" s="1275" t="s">
        <v>257</v>
      </c>
      <c r="D1413" s="1279"/>
      <c r="E1413" s="1278" t="s">
        <v>952</v>
      </c>
      <c r="F1413" s="1274"/>
    </row>
    <row r="1414" spans="1:6" x14ac:dyDescent="0.35">
      <c r="A1414" s="1716"/>
      <c r="B1414" s="1260">
        <v>0.5</v>
      </c>
      <c r="C1414" s="1275" t="s">
        <v>564</v>
      </c>
      <c r="D1414" s="1282"/>
      <c r="E1414" s="1278" t="s">
        <v>952</v>
      </c>
      <c r="F1414" s="1274"/>
    </row>
    <row r="1415" spans="1:6" x14ac:dyDescent="0.35">
      <c r="A1415" s="1716"/>
      <c r="B1415" s="1260">
        <v>0.625</v>
      </c>
      <c r="C1415" s="1275" t="s">
        <v>257</v>
      </c>
      <c r="D1415" s="1279"/>
      <c r="E1415" s="1278" t="s">
        <v>758</v>
      </c>
      <c r="F1415" s="1274"/>
    </row>
    <row r="1416" spans="1:6" x14ac:dyDescent="0.35">
      <c r="A1416" s="1716"/>
      <c r="B1416" s="1260">
        <v>0.75</v>
      </c>
      <c r="C1416" s="1275" t="s">
        <v>257</v>
      </c>
      <c r="D1416" s="1279"/>
      <c r="E1416" s="1278" t="s">
        <v>952</v>
      </c>
      <c r="F1416" s="1274"/>
    </row>
    <row r="1417" spans="1:6" x14ac:dyDescent="0.35">
      <c r="A1417" s="1716">
        <f>A1412+1</f>
        <v>22</v>
      </c>
      <c r="B1417" s="1260">
        <v>0.25</v>
      </c>
      <c r="C1417" s="1275" t="s">
        <v>257</v>
      </c>
      <c r="D1417" s="1279"/>
      <c r="E1417" s="1278" t="s">
        <v>952</v>
      </c>
      <c r="F1417" s="1274"/>
    </row>
    <row r="1418" spans="1:6" x14ac:dyDescent="0.35">
      <c r="A1418" s="1716"/>
      <c r="B1418" s="1260">
        <v>0.375</v>
      </c>
      <c r="C1418" s="1275" t="s">
        <v>257</v>
      </c>
      <c r="D1418" s="1282"/>
      <c r="E1418" s="1278" t="s">
        <v>952</v>
      </c>
      <c r="F1418" s="1274"/>
    </row>
    <row r="1419" spans="1:6" x14ac:dyDescent="0.35">
      <c r="A1419" s="1716"/>
      <c r="B1419" s="1260">
        <v>0.5</v>
      </c>
      <c r="C1419" s="1275" t="s">
        <v>564</v>
      </c>
      <c r="D1419" s="1282"/>
      <c r="E1419" s="1278" t="s">
        <v>758</v>
      </c>
      <c r="F1419" s="1274"/>
    </row>
    <row r="1420" spans="1:6" x14ac:dyDescent="0.35">
      <c r="A1420" s="1716"/>
      <c r="B1420" s="1260">
        <v>0.625</v>
      </c>
      <c r="C1420" s="1275" t="s">
        <v>261</v>
      </c>
      <c r="D1420" s="1279"/>
      <c r="E1420" s="1278" t="s">
        <v>758</v>
      </c>
      <c r="F1420" s="1274"/>
    </row>
    <row r="1421" spans="1:6" x14ac:dyDescent="0.35">
      <c r="A1421" s="1716"/>
      <c r="B1421" s="1260">
        <v>0.75</v>
      </c>
      <c r="C1421" s="1275" t="s">
        <v>564</v>
      </c>
      <c r="D1421" s="1282"/>
      <c r="E1421" s="1278" t="s">
        <v>952</v>
      </c>
      <c r="F1421" s="1274"/>
    </row>
    <row r="1422" spans="1:6" x14ac:dyDescent="0.35">
      <c r="A1422" s="1716">
        <f>A1417+1</f>
        <v>23</v>
      </c>
      <c r="B1422" s="1260">
        <v>0.25</v>
      </c>
      <c r="C1422" s="1275" t="s">
        <v>257</v>
      </c>
      <c r="D1422" s="1282"/>
      <c r="E1422" s="1278" t="s">
        <v>952</v>
      </c>
      <c r="F1422" s="1274"/>
    </row>
    <row r="1423" spans="1:6" x14ac:dyDescent="0.35">
      <c r="A1423" s="1716"/>
      <c r="B1423" s="1260">
        <v>0.375</v>
      </c>
      <c r="C1423" s="1275" t="s">
        <v>257</v>
      </c>
      <c r="D1423" s="1282"/>
      <c r="E1423" s="1278" t="s">
        <v>952</v>
      </c>
      <c r="F1423" s="1274"/>
    </row>
    <row r="1424" spans="1:6" x14ac:dyDescent="0.35">
      <c r="A1424" s="1716"/>
      <c r="B1424" s="1260">
        <v>0.5</v>
      </c>
      <c r="C1424" s="1275" t="s">
        <v>257</v>
      </c>
      <c r="D1424" s="1282"/>
      <c r="E1424" s="1278" t="s">
        <v>758</v>
      </c>
      <c r="F1424" s="1274"/>
    </row>
    <row r="1425" spans="1:6" x14ac:dyDescent="0.35">
      <c r="A1425" s="1716"/>
      <c r="B1425" s="1260">
        <v>0.625</v>
      </c>
      <c r="C1425" s="1275" t="s">
        <v>257</v>
      </c>
      <c r="D1425" s="1279"/>
      <c r="E1425" s="1278" t="s">
        <v>758</v>
      </c>
      <c r="F1425" s="1274"/>
    </row>
    <row r="1426" spans="1:6" x14ac:dyDescent="0.35">
      <c r="A1426" s="1716"/>
      <c r="B1426" s="1260">
        <v>0.75</v>
      </c>
      <c r="C1426" s="1275" t="s">
        <v>564</v>
      </c>
      <c r="D1426" s="1282"/>
      <c r="E1426" s="1278" t="s">
        <v>952</v>
      </c>
      <c r="F1426" s="1274"/>
    </row>
    <row r="1427" spans="1:6" x14ac:dyDescent="0.35">
      <c r="A1427" s="1716">
        <f>A1422+1</f>
        <v>24</v>
      </c>
      <c r="B1427" s="1260">
        <v>0.25</v>
      </c>
      <c r="C1427" s="1275" t="s">
        <v>261</v>
      </c>
      <c r="D1427" s="1282"/>
      <c r="E1427" s="1278" t="s">
        <v>952</v>
      </c>
      <c r="F1427" s="1274"/>
    </row>
    <row r="1428" spans="1:6" x14ac:dyDescent="0.35">
      <c r="A1428" s="1716"/>
      <c r="B1428" s="1260">
        <v>0.375</v>
      </c>
      <c r="C1428" s="1275" t="s">
        <v>261</v>
      </c>
      <c r="D1428" s="1279"/>
      <c r="E1428" s="1278" t="s">
        <v>952</v>
      </c>
      <c r="F1428" s="1274"/>
    </row>
    <row r="1429" spans="1:6" x14ac:dyDescent="0.35">
      <c r="A1429" s="1716"/>
      <c r="B1429" s="1260">
        <v>0.5</v>
      </c>
      <c r="C1429" s="1275" t="s">
        <v>570</v>
      </c>
      <c r="D1429" s="1285"/>
      <c r="E1429" s="1278" t="s">
        <v>729</v>
      </c>
      <c r="F1429" s="1274"/>
    </row>
    <row r="1430" spans="1:6" x14ac:dyDescent="0.35">
      <c r="A1430" s="1716"/>
      <c r="B1430" s="1260">
        <v>0.625</v>
      </c>
      <c r="C1430" s="1287" t="s">
        <v>260</v>
      </c>
      <c r="D1430" s="1286"/>
      <c r="E1430" s="1278" t="s">
        <v>758</v>
      </c>
      <c r="F1430" s="1274"/>
    </row>
    <row r="1431" spans="1:6" x14ac:dyDescent="0.35">
      <c r="A1431" s="1716"/>
      <c r="B1431" s="1260">
        <v>0.75</v>
      </c>
      <c r="C1431" s="1275" t="s">
        <v>564</v>
      </c>
      <c r="D1431" s="1279"/>
      <c r="E1431" s="1278" t="s">
        <v>952</v>
      </c>
      <c r="F1431" s="1274"/>
    </row>
    <row r="1432" spans="1:6" x14ac:dyDescent="0.35">
      <c r="A1432" s="1716">
        <f>A1427+1</f>
        <v>25</v>
      </c>
      <c r="B1432" s="1260">
        <v>0.25</v>
      </c>
      <c r="C1432" s="1275" t="s">
        <v>261</v>
      </c>
      <c r="D1432" s="1279"/>
      <c r="E1432" s="1278" t="s">
        <v>952</v>
      </c>
      <c r="F1432" s="1274"/>
    </row>
    <row r="1433" spans="1:6" x14ac:dyDescent="0.35">
      <c r="A1433" s="1716"/>
      <c r="B1433" s="1260">
        <v>0.375</v>
      </c>
      <c r="C1433" s="1275" t="s">
        <v>261</v>
      </c>
      <c r="D1433" s="1279"/>
      <c r="E1433" s="1278" t="s">
        <v>952</v>
      </c>
      <c r="F1433" s="1274"/>
    </row>
    <row r="1434" spans="1:6" x14ac:dyDescent="0.35">
      <c r="A1434" s="1716"/>
      <c r="B1434" s="1260">
        <v>0.5</v>
      </c>
      <c r="C1434" s="1275" t="s">
        <v>260</v>
      </c>
      <c r="D1434" s="1279"/>
      <c r="E1434" s="1278" t="s">
        <v>758</v>
      </c>
      <c r="F1434" s="1274"/>
    </row>
    <row r="1435" spans="1:6" x14ac:dyDescent="0.35">
      <c r="A1435" s="1716"/>
      <c r="B1435" s="1260">
        <v>0.625</v>
      </c>
      <c r="C1435" s="1275" t="s">
        <v>260</v>
      </c>
      <c r="D1435" s="1279"/>
      <c r="E1435" s="1278" t="s">
        <v>758</v>
      </c>
      <c r="F1435" s="1274"/>
    </row>
    <row r="1436" spans="1:6" x14ac:dyDescent="0.35">
      <c r="A1436" s="1716"/>
      <c r="B1436" s="1260">
        <v>0.75</v>
      </c>
      <c r="C1436" s="1275" t="s">
        <v>564</v>
      </c>
      <c r="D1436" s="1282"/>
      <c r="E1436" s="1278" t="s">
        <v>758</v>
      </c>
      <c r="F1436" s="1274"/>
    </row>
    <row r="1437" spans="1:6" x14ac:dyDescent="0.35">
      <c r="A1437" s="1716">
        <f>A1432+1</f>
        <v>26</v>
      </c>
      <c r="B1437" s="1260">
        <v>0.25</v>
      </c>
      <c r="C1437" s="1275" t="s">
        <v>261</v>
      </c>
      <c r="D1437" s="1279"/>
      <c r="E1437" s="1278" t="s">
        <v>952</v>
      </c>
      <c r="F1437" s="1274"/>
    </row>
    <row r="1438" spans="1:6" x14ac:dyDescent="0.35">
      <c r="A1438" s="1716"/>
      <c r="B1438" s="1260">
        <v>0.375</v>
      </c>
      <c r="C1438" s="1275" t="s">
        <v>257</v>
      </c>
      <c r="D1438" s="1282"/>
      <c r="E1438" s="1278" t="s">
        <v>952</v>
      </c>
      <c r="F1438" s="1274"/>
    </row>
    <row r="1439" spans="1:6" x14ac:dyDescent="0.35">
      <c r="A1439" s="1716"/>
      <c r="B1439" s="1260">
        <v>0.5</v>
      </c>
      <c r="C1439" s="1275" t="s">
        <v>258</v>
      </c>
      <c r="D1439" s="1279"/>
      <c r="E1439" s="1278" t="s">
        <v>952</v>
      </c>
      <c r="F1439" s="1274"/>
    </row>
    <row r="1440" spans="1:6" x14ac:dyDescent="0.35">
      <c r="A1440" s="1716"/>
      <c r="B1440" s="1260">
        <v>0.625</v>
      </c>
      <c r="C1440" s="1275" t="s">
        <v>257</v>
      </c>
      <c r="D1440" s="1279"/>
      <c r="E1440" s="1278" t="s">
        <v>758</v>
      </c>
      <c r="F1440" s="1274"/>
    </row>
    <row r="1441" spans="1:6" x14ac:dyDescent="0.35">
      <c r="A1441" s="1716"/>
      <c r="B1441" s="1260">
        <v>0.75</v>
      </c>
      <c r="C1441" s="1275" t="s">
        <v>262</v>
      </c>
      <c r="D1441" s="1279"/>
      <c r="E1441" s="1278" t="s">
        <v>952</v>
      </c>
      <c r="F1441" s="1274"/>
    </row>
    <row r="1442" spans="1:6" x14ac:dyDescent="0.35">
      <c r="A1442" s="1716">
        <f>A1437+1</f>
        <v>27</v>
      </c>
      <c r="B1442" s="1260">
        <v>0.25</v>
      </c>
      <c r="C1442" s="1275" t="s">
        <v>257</v>
      </c>
      <c r="D1442" s="1282"/>
      <c r="E1442" s="1278" t="s">
        <v>952</v>
      </c>
      <c r="F1442" s="1274"/>
    </row>
    <row r="1443" spans="1:6" x14ac:dyDescent="0.35">
      <c r="A1443" s="1716"/>
      <c r="B1443" s="1260">
        <v>0.375</v>
      </c>
      <c r="C1443" s="1275" t="s">
        <v>257</v>
      </c>
      <c r="D1443" s="1279"/>
      <c r="E1443" s="1278" t="s">
        <v>952</v>
      </c>
      <c r="F1443" s="1274"/>
    </row>
    <row r="1444" spans="1:6" x14ac:dyDescent="0.35">
      <c r="A1444" s="1716"/>
      <c r="B1444" s="1260">
        <v>0.5</v>
      </c>
      <c r="C1444" s="1275" t="s">
        <v>258</v>
      </c>
      <c r="D1444" s="1282"/>
      <c r="E1444" s="1278" t="s">
        <v>758</v>
      </c>
      <c r="F1444" s="1274"/>
    </row>
    <row r="1445" spans="1:6" x14ac:dyDescent="0.35">
      <c r="A1445" s="1716"/>
      <c r="B1445" s="1260">
        <v>0.625</v>
      </c>
      <c r="C1445" s="1275" t="s">
        <v>262</v>
      </c>
      <c r="D1445" s="1279"/>
      <c r="E1445" s="1278" t="s">
        <v>758</v>
      </c>
      <c r="F1445" s="1274"/>
    </row>
    <row r="1446" spans="1:6" x14ac:dyDescent="0.35">
      <c r="A1446" s="1716"/>
      <c r="B1446" s="1260">
        <v>0.75</v>
      </c>
      <c r="C1446" s="1275" t="s">
        <v>262</v>
      </c>
      <c r="D1446" s="1276"/>
      <c r="E1446" s="1278" t="s">
        <v>952</v>
      </c>
      <c r="F1446" s="1279"/>
    </row>
    <row r="1447" spans="1:6" x14ac:dyDescent="0.35">
      <c r="A1447" s="1716">
        <f>A1442+1</f>
        <v>28</v>
      </c>
      <c r="B1447" s="1260">
        <v>0.25</v>
      </c>
      <c r="C1447" s="1275" t="s">
        <v>257</v>
      </c>
      <c r="D1447" s="1276"/>
      <c r="E1447" s="1278" t="s">
        <v>952</v>
      </c>
      <c r="F1447" s="1279"/>
    </row>
    <row r="1448" spans="1:6" x14ac:dyDescent="0.35">
      <c r="A1448" s="1716"/>
      <c r="B1448" s="1260">
        <v>0.375</v>
      </c>
      <c r="C1448" s="1275" t="s">
        <v>257</v>
      </c>
      <c r="D1448" s="1276"/>
      <c r="E1448" s="1278" t="s">
        <v>952</v>
      </c>
      <c r="F1448" s="1279"/>
    </row>
    <row r="1449" spans="1:6" x14ac:dyDescent="0.35">
      <c r="A1449" s="1716"/>
      <c r="B1449" s="1260">
        <v>0.5</v>
      </c>
      <c r="C1449" s="1275" t="s">
        <v>570</v>
      </c>
      <c r="D1449" s="1276"/>
      <c r="E1449" s="1278" t="s">
        <v>758</v>
      </c>
      <c r="F1449" s="1279"/>
    </row>
    <row r="1450" spans="1:6" x14ac:dyDescent="0.35">
      <c r="A1450" s="1716"/>
      <c r="B1450" s="1260">
        <v>0.625</v>
      </c>
      <c r="C1450" s="1275" t="s">
        <v>257</v>
      </c>
      <c r="D1450" s="1276"/>
      <c r="E1450" s="1278" t="s">
        <v>758</v>
      </c>
      <c r="F1450" s="1279"/>
    </row>
    <row r="1451" spans="1:6" x14ac:dyDescent="0.35">
      <c r="A1451" s="1716"/>
      <c r="B1451" s="1260">
        <v>0.75</v>
      </c>
      <c r="C1451" s="1275" t="s">
        <v>262</v>
      </c>
      <c r="D1451" s="1276"/>
      <c r="E1451" s="1278" t="s">
        <v>952</v>
      </c>
      <c r="F1451" s="1279"/>
    </row>
    <row r="1452" spans="1:6" x14ac:dyDescent="0.35">
      <c r="A1452" s="1716">
        <f>A1447+1</f>
        <v>29</v>
      </c>
      <c r="B1452" s="1260">
        <v>0.25</v>
      </c>
      <c r="C1452" s="1275" t="s">
        <v>557</v>
      </c>
      <c r="D1452" s="1276"/>
      <c r="E1452" s="1278" t="s">
        <v>758</v>
      </c>
      <c r="F1452" s="1279"/>
    </row>
    <row r="1453" spans="1:6" x14ac:dyDescent="0.35">
      <c r="A1453" s="1716"/>
      <c r="B1453" s="1260">
        <v>0.375</v>
      </c>
      <c r="C1453" s="1275" t="s">
        <v>257</v>
      </c>
      <c r="D1453" s="1276"/>
      <c r="E1453" s="1278" t="s">
        <v>729</v>
      </c>
      <c r="F1453" s="1279"/>
    </row>
    <row r="1454" spans="1:6" x14ac:dyDescent="0.35">
      <c r="A1454" s="1716"/>
      <c r="B1454" s="1260">
        <v>0.5</v>
      </c>
      <c r="C1454" s="1275" t="s">
        <v>257</v>
      </c>
      <c r="D1454" s="1276"/>
      <c r="E1454" s="1278" t="s">
        <v>673</v>
      </c>
      <c r="F1454" s="1279"/>
    </row>
    <row r="1455" spans="1:6" x14ac:dyDescent="0.35">
      <c r="A1455" s="1716"/>
      <c r="B1455" s="1260">
        <v>0.625</v>
      </c>
      <c r="C1455" s="1275" t="s">
        <v>257</v>
      </c>
      <c r="D1455" s="1276"/>
      <c r="E1455" s="1278" t="s">
        <v>758</v>
      </c>
      <c r="F1455" s="1279"/>
    </row>
    <row r="1456" spans="1:6" x14ac:dyDescent="0.35">
      <c r="A1456" s="1716"/>
      <c r="B1456" s="1260">
        <v>0.75</v>
      </c>
      <c r="C1456" s="1275" t="s">
        <v>257</v>
      </c>
      <c r="D1456" s="1276"/>
      <c r="E1456" s="1278" t="s">
        <v>952</v>
      </c>
      <c r="F1456" s="1279"/>
    </row>
    <row r="1457" spans="1:6" x14ac:dyDescent="0.35">
      <c r="A1457" s="1716">
        <v>30</v>
      </c>
      <c r="B1457" s="1260">
        <v>0.25</v>
      </c>
      <c r="C1457" s="1275" t="s">
        <v>260</v>
      </c>
      <c r="D1457" s="1276"/>
      <c r="E1457" s="1278" t="s">
        <v>952</v>
      </c>
      <c r="F1457" s="1279"/>
    </row>
    <row r="1458" spans="1:6" x14ac:dyDescent="0.35">
      <c r="A1458" s="1716"/>
      <c r="B1458" s="1260">
        <v>0.375</v>
      </c>
      <c r="C1458" s="1275" t="s">
        <v>257</v>
      </c>
      <c r="D1458" s="1276"/>
      <c r="E1458" s="1278" t="s">
        <v>952</v>
      </c>
      <c r="F1458" s="1279"/>
    </row>
    <row r="1459" spans="1:6" x14ac:dyDescent="0.35">
      <c r="A1459" s="1716"/>
      <c r="B1459" s="1260">
        <v>0.5</v>
      </c>
      <c r="C1459" s="1275" t="s">
        <v>257</v>
      </c>
      <c r="D1459" s="1276"/>
      <c r="E1459" s="1278" t="s">
        <v>758</v>
      </c>
      <c r="F1459" s="1279"/>
    </row>
    <row r="1460" spans="1:6" x14ac:dyDescent="0.35">
      <c r="A1460" s="1716"/>
      <c r="B1460" s="1260">
        <v>0.625</v>
      </c>
      <c r="C1460" s="1275" t="s">
        <v>258</v>
      </c>
      <c r="D1460" s="1276"/>
      <c r="E1460" s="1278" t="s">
        <v>952</v>
      </c>
      <c r="F1460" s="1279"/>
    </row>
    <row r="1461" spans="1:6" x14ac:dyDescent="0.35">
      <c r="A1461" s="1708"/>
      <c r="B1461" s="1269">
        <v>0.75</v>
      </c>
      <c r="C1461" s="1275" t="s">
        <v>257</v>
      </c>
      <c r="D1461" s="1276"/>
      <c r="E1461" s="1278" t="s">
        <v>952</v>
      </c>
      <c r="F1461" s="1279"/>
    </row>
    <row r="1462" spans="1:6" x14ac:dyDescent="0.35">
      <c r="A1462" s="1716">
        <v>31</v>
      </c>
      <c r="B1462" s="1260">
        <v>0.25</v>
      </c>
      <c r="C1462" s="1275" t="s">
        <v>260</v>
      </c>
      <c r="D1462" s="1276"/>
      <c r="E1462" s="1278" t="s">
        <v>952</v>
      </c>
      <c r="F1462" s="1279"/>
    </row>
    <row r="1463" spans="1:6" x14ac:dyDescent="0.35">
      <c r="A1463" s="1716"/>
      <c r="B1463" s="1260">
        <v>0.375</v>
      </c>
      <c r="C1463" s="1275" t="s">
        <v>257</v>
      </c>
      <c r="D1463" s="1276"/>
      <c r="E1463" s="1278" t="s">
        <v>952</v>
      </c>
      <c r="F1463" s="1279"/>
    </row>
    <row r="1464" spans="1:6" x14ac:dyDescent="0.35">
      <c r="A1464" s="1716"/>
      <c r="B1464" s="1260">
        <v>0.5</v>
      </c>
      <c r="C1464" s="1275" t="s">
        <v>260</v>
      </c>
      <c r="D1464" s="1276"/>
      <c r="E1464" s="1278" t="s">
        <v>952</v>
      </c>
      <c r="F1464" s="1279"/>
    </row>
    <row r="1465" spans="1:6" x14ac:dyDescent="0.35">
      <c r="A1465" s="1716"/>
      <c r="B1465" s="1260">
        <v>0.625</v>
      </c>
      <c r="C1465" s="1275" t="s">
        <v>262</v>
      </c>
      <c r="D1465" s="1276"/>
      <c r="E1465" s="1278" t="s">
        <v>758</v>
      </c>
      <c r="F1465" s="1279"/>
    </row>
    <row r="1466" spans="1:6" x14ac:dyDescent="0.35">
      <c r="A1466" s="1716"/>
      <c r="B1466" s="1260">
        <v>0.75</v>
      </c>
      <c r="C1466" s="1288" t="s">
        <v>257</v>
      </c>
      <c r="D1466" s="1289"/>
      <c r="E1466" s="1288" t="s">
        <v>952</v>
      </c>
      <c r="F1466" s="1289"/>
    </row>
    <row r="1468" spans="1:6" x14ac:dyDescent="0.35">
      <c r="A1468" s="320" t="s">
        <v>944</v>
      </c>
      <c r="B1468" s="320"/>
    </row>
    <row r="1469" spans="1:6" x14ac:dyDescent="0.35">
      <c r="A1469" s="320" t="s">
        <v>945</v>
      </c>
      <c r="B1469" s="320"/>
    </row>
    <row r="1470" spans="1:6" x14ac:dyDescent="0.35">
      <c r="A1470" s="1309" t="s">
        <v>946</v>
      </c>
      <c r="B1470" s="1309"/>
    </row>
    <row r="1471" spans="1:6" x14ac:dyDescent="0.35">
      <c r="A1471" s="320" t="s">
        <v>947</v>
      </c>
      <c r="B1471" t="s">
        <v>948</v>
      </c>
    </row>
    <row r="1472" spans="1:6" x14ac:dyDescent="0.35">
      <c r="A1472" s="320" t="s">
        <v>949</v>
      </c>
      <c r="B1472" s="320" t="s">
        <v>950</v>
      </c>
    </row>
    <row r="1477" spans="1:6" ht="15.5" x14ac:dyDescent="0.35">
      <c r="A1477" s="1717" t="s">
        <v>913</v>
      </c>
      <c r="B1477" s="1717"/>
      <c r="C1477" s="1717"/>
      <c r="D1477" s="1717"/>
      <c r="E1477" s="1717"/>
      <c r="F1477" s="1717"/>
    </row>
    <row r="1478" spans="1:6" ht="15.5" x14ac:dyDescent="0.35">
      <c r="A1478" s="1310" t="s">
        <v>914</v>
      </c>
      <c r="B1478" s="1310"/>
      <c r="C1478" s="1310"/>
      <c r="D1478" s="1310"/>
      <c r="E1478" s="1311"/>
      <c r="F1478" s="1311"/>
    </row>
    <row r="1479" spans="1:6" ht="15.5" x14ac:dyDescent="0.35">
      <c r="A1479" s="1312"/>
      <c r="B1479" s="1312"/>
      <c r="C1479" s="1312"/>
      <c r="D1479" s="1313"/>
      <c r="E1479" s="1313"/>
      <c r="F1479" s="1313"/>
    </row>
    <row r="1480" spans="1:6" x14ac:dyDescent="0.35">
      <c r="A1480" s="1314"/>
      <c r="B1480" s="1314" t="s">
        <v>954</v>
      </c>
      <c r="C1480" s="1314"/>
      <c r="D1480" s="1314"/>
      <c r="E1480" s="1314"/>
      <c r="F1480" s="1314"/>
    </row>
    <row r="1481" spans="1:6" x14ac:dyDescent="0.35">
      <c r="A1481" s="1314"/>
      <c r="B1481" s="1314" t="s">
        <v>955</v>
      </c>
      <c r="C1481" s="1314"/>
      <c r="D1481" s="1314" t="s">
        <v>956</v>
      </c>
      <c r="E1481" s="1314"/>
      <c r="F1481" s="1314"/>
    </row>
    <row r="1482" spans="1:6" x14ac:dyDescent="0.35">
      <c r="A1482" s="1704" t="s">
        <v>505</v>
      </c>
      <c r="B1482" s="1704" t="s">
        <v>930</v>
      </c>
      <c r="C1482" s="1706" t="s">
        <v>548</v>
      </c>
      <c r="D1482" s="1707"/>
      <c r="E1482" s="1706" t="s">
        <v>904</v>
      </c>
      <c r="F1482" s="1707"/>
    </row>
    <row r="1483" spans="1:6" x14ac:dyDescent="0.35">
      <c r="A1483" s="1705"/>
      <c r="B1483" s="1705"/>
      <c r="C1483" s="295"/>
      <c r="D1483" s="1274"/>
      <c r="E1483" s="1275"/>
      <c r="F1483" s="1276"/>
    </row>
    <row r="1484" spans="1:6" x14ac:dyDescent="0.35">
      <c r="A1484" s="1277">
        <v>1</v>
      </c>
      <c r="B1484" s="1260">
        <v>0.25</v>
      </c>
      <c r="C1484" s="1275" t="s">
        <v>257</v>
      </c>
      <c r="D1484" s="1276"/>
      <c r="E1484" s="1278" t="s">
        <v>259</v>
      </c>
      <c r="F1484" s="1279"/>
    </row>
    <row r="1485" spans="1:6" x14ac:dyDescent="0.35">
      <c r="A1485" s="1280"/>
      <c r="B1485" s="1260">
        <v>0.375</v>
      </c>
      <c r="C1485" s="1275" t="s">
        <v>261</v>
      </c>
      <c r="D1485" s="1276"/>
      <c r="E1485" s="1278" t="s">
        <v>259</v>
      </c>
      <c r="F1485" s="1279"/>
    </row>
    <row r="1486" spans="1:6" x14ac:dyDescent="0.35">
      <c r="A1486" s="1280"/>
      <c r="B1486" s="1260">
        <v>0.5</v>
      </c>
      <c r="C1486" s="1275" t="s">
        <v>257</v>
      </c>
      <c r="D1486" s="1276"/>
      <c r="E1486" s="1278" t="s">
        <v>758</v>
      </c>
      <c r="F1486" s="1279"/>
    </row>
    <row r="1487" spans="1:6" x14ac:dyDescent="0.35">
      <c r="A1487" s="1280"/>
      <c r="B1487" s="1260">
        <v>0.625</v>
      </c>
      <c r="C1487" s="1275" t="s">
        <v>257</v>
      </c>
      <c r="D1487" s="1276"/>
      <c r="E1487" s="1278" t="s">
        <v>758</v>
      </c>
      <c r="F1487" s="1279"/>
    </row>
    <row r="1488" spans="1:6" x14ac:dyDescent="0.35">
      <c r="A1488" s="1281"/>
      <c r="B1488" s="1260">
        <v>0.75</v>
      </c>
      <c r="C1488" s="1275" t="s">
        <v>257</v>
      </c>
      <c r="D1488" s="1276"/>
      <c r="E1488" s="1278" t="s">
        <v>259</v>
      </c>
      <c r="F1488" s="1279"/>
    </row>
    <row r="1489" spans="1:6" x14ac:dyDescent="0.35">
      <c r="A1489" s="1716">
        <f>2+A1521</f>
        <v>2</v>
      </c>
      <c r="B1489" s="1260">
        <v>0.25</v>
      </c>
      <c r="C1489" s="1275" t="s">
        <v>257</v>
      </c>
      <c r="D1489" s="1276"/>
      <c r="E1489" s="1278" t="s">
        <v>758</v>
      </c>
      <c r="F1489" s="1279"/>
    </row>
    <row r="1490" spans="1:6" x14ac:dyDescent="0.35">
      <c r="A1490" s="1716"/>
      <c r="B1490" s="1260">
        <v>0.375</v>
      </c>
      <c r="C1490" s="1275" t="s">
        <v>257</v>
      </c>
      <c r="D1490" s="1279"/>
      <c r="E1490" s="1278" t="s">
        <v>259</v>
      </c>
      <c r="F1490" s="1279"/>
    </row>
    <row r="1491" spans="1:6" x14ac:dyDescent="0.35">
      <c r="A1491" s="1716"/>
      <c r="B1491" s="1260">
        <v>0.5</v>
      </c>
      <c r="C1491" s="1275" t="s">
        <v>257</v>
      </c>
      <c r="D1491" s="1279"/>
      <c r="E1491" s="1278" t="s">
        <v>758</v>
      </c>
      <c r="F1491" s="1279"/>
    </row>
    <row r="1492" spans="1:6" x14ac:dyDescent="0.35">
      <c r="A1492" s="1716"/>
      <c r="B1492" s="1260">
        <v>0.625</v>
      </c>
      <c r="C1492" s="1275" t="s">
        <v>258</v>
      </c>
      <c r="D1492" s="1279"/>
      <c r="E1492" s="1278" t="s">
        <v>758</v>
      </c>
      <c r="F1492" s="1279"/>
    </row>
    <row r="1493" spans="1:6" x14ac:dyDescent="0.35">
      <c r="A1493" s="1716"/>
      <c r="B1493" s="1260">
        <v>0.75</v>
      </c>
      <c r="C1493" s="1275" t="s">
        <v>257</v>
      </c>
      <c r="D1493" s="1279"/>
      <c r="E1493" s="1278" t="s">
        <v>259</v>
      </c>
      <c r="F1493" s="1274"/>
    </row>
    <row r="1494" spans="1:6" x14ac:dyDescent="0.35">
      <c r="A1494" s="1716">
        <f>A1489+1</f>
        <v>3</v>
      </c>
      <c r="B1494" s="1260">
        <v>0.25</v>
      </c>
      <c r="C1494" s="1275" t="s">
        <v>260</v>
      </c>
      <c r="D1494" s="1279"/>
      <c r="E1494" s="1278" t="s">
        <v>259</v>
      </c>
      <c r="F1494" s="565"/>
    </row>
    <row r="1495" spans="1:6" x14ac:dyDescent="0.35">
      <c r="A1495" s="1716"/>
      <c r="B1495" s="1260">
        <v>0.375</v>
      </c>
      <c r="C1495" s="1275" t="s">
        <v>257</v>
      </c>
      <c r="D1495" s="1279"/>
      <c r="E1495" s="1278" t="s">
        <v>259</v>
      </c>
      <c r="F1495" s="566"/>
    </row>
    <row r="1496" spans="1:6" x14ac:dyDescent="0.35">
      <c r="A1496" s="1716"/>
      <c r="B1496" s="1260">
        <v>0.5</v>
      </c>
      <c r="C1496" s="1275" t="s">
        <v>936</v>
      </c>
      <c r="D1496" s="1279"/>
      <c r="E1496" s="1278" t="s">
        <v>259</v>
      </c>
      <c r="F1496" s="1274"/>
    </row>
    <row r="1497" spans="1:6" x14ac:dyDescent="0.35">
      <c r="A1497" s="1716"/>
      <c r="B1497" s="1260">
        <v>0.625</v>
      </c>
      <c r="C1497" s="1275" t="s">
        <v>257</v>
      </c>
      <c r="D1497" s="1279"/>
      <c r="E1497" s="1278" t="s">
        <v>758</v>
      </c>
      <c r="F1497" s="1274"/>
    </row>
    <row r="1498" spans="1:6" x14ac:dyDescent="0.35">
      <c r="A1498" s="1716"/>
      <c r="B1498" s="1260">
        <v>0.75</v>
      </c>
      <c r="C1498" s="1275" t="s">
        <v>257</v>
      </c>
      <c r="D1498" s="1282"/>
      <c r="E1498" s="1278" t="s">
        <v>259</v>
      </c>
      <c r="F1498" s="1274"/>
    </row>
    <row r="1499" spans="1:6" x14ac:dyDescent="0.35">
      <c r="A1499" s="1716">
        <f>A1494+1</f>
        <v>4</v>
      </c>
      <c r="B1499" s="1260">
        <v>0.25</v>
      </c>
      <c r="C1499" s="1275" t="s">
        <v>257</v>
      </c>
      <c r="D1499" s="1279"/>
      <c r="E1499" s="1278" t="s">
        <v>259</v>
      </c>
      <c r="F1499" s="1274"/>
    </row>
    <row r="1500" spans="1:6" x14ac:dyDescent="0.35">
      <c r="A1500" s="1716"/>
      <c r="B1500" s="1260">
        <v>0.375</v>
      </c>
      <c r="C1500" s="1275" t="s">
        <v>257</v>
      </c>
      <c r="D1500" s="1282"/>
      <c r="E1500" s="1278" t="s">
        <v>259</v>
      </c>
      <c r="F1500" s="1274"/>
    </row>
    <row r="1501" spans="1:6" x14ac:dyDescent="0.35">
      <c r="A1501" s="1716"/>
      <c r="B1501" s="1260">
        <v>0.5</v>
      </c>
      <c r="C1501" s="1275" t="s">
        <v>257</v>
      </c>
      <c r="D1501" s="1279"/>
      <c r="E1501" s="1278" t="s">
        <v>758</v>
      </c>
      <c r="F1501" s="1274"/>
    </row>
    <row r="1502" spans="1:6" x14ac:dyDescent="0.35">
      <c r="A1502" s="1716"/>
      <c r="B1502" s="1260">
        <v>0.625</v>
      </c>
      <c r="C1502" s="1275" t="s">
        <v>260</v>
      </c>
      <c r="D1502" s="1282"/>
      <c r="E1502" s="1278" t="s">
        <v>729</v>
      </c>
      <c r="F1502" s="1274"/>
    </row>
    <row r="1503" spans="1:6" x14ac:dyDescent="0.35">
      <c r="A1503" s="1716"/>
      <c r="B1503" s="1260">
        <v>0.75</v>
      </c>
      <c r="C1503" s="1275" t="s">
        <v>257</v>
      </c>
      <c r="D1503" s="1282"/>
      <c r="E1503" s="1278" t="s">
        <v>259</v>
      </c>
      <c r="F1503" s="1274"/>
    </row>
    <row r="1504" spans="1:6" x14ac:dyDescent="0.35">
      <c r="A1504" s="1716">
        <f>A1499+1</f>
        <v>5</v>
      </c>
      <c r="B1504" s="1260">
        <v>0.25</v>
      </c>
      <c r="C1504" s="1275" t="s">
        <v>261</v>
      </c>
      <c r="D1504" s="1282"/>
      <c r="E1504" s="1278" t="s">
        <v>259</v>
      </c>
      <c r="F1504" s="1274"/>
    </row>
    <row r="1505" spans="1:6" x14ac:dyDescent="0.35">
      <c r="A1505" s="1716"/>
      <c r="B1505" s="1260">
        <v>0.375</v>
      </c>
      <c r="C1505" s="1275" t="s">
        <v>261</v>
      </c>
      <c r="D1505" s="1279"/>
      <c r="E1505" s="1278" t="s">
        <v>259</v>
      </c>
      <c r="F1505" s="1274"/>
    </row>
    <row r="1506" spans="1:6" x14ac:dyDescent="0.35">
      <c r="A1506" s="1716"/>
      <c r="B1506" s="1260">
        <v>0.5</v>
      </c>
      <c r="C1506" s="1275" t="s">
        <v>258</v>
      </c>
      <c r="D1506" s="1279"/>
      <c r="E1506" s="1278" t="s">
        <v>758</v>
      </c>
      <c r="F1506" s="1274"/>
    </row>
    <row r="1507" spans="1:6" x14ac:dyDescent="0.35">
      <c r="A1507" s="1716"/>
      <c r="B1507" s="1260">
        <v>0.625</v>
      </c>
      <c r="C1507" s="1275" t="s">
        <v>258</v>
      </c>
      <c r="D1507" s="1282"/>
      <c r="E1507" s="1278" t="s">
        <v>259</v>
      </c>
      <c r="F1507" s="1274"/>
    </row>
    <row r="1508" spans="1:6" x14ac:dyDescent="0.35">
      <c r="A1508" s="1716"/>
      <c r="B1508" s="1260">
        <v>0.75</v>
      </c>
      <c r="C1508" s="1275" t="s">
        <v>257</v>
      </c>
      <c r="D1508" s="1279"/>
      <c r="E1508" s="1278" t="s">
        <v>259</v>
      </c>
      <c r="F1508" s="1274"/>
    </row>
    <row r="1509" spans="1:6" x14ac:dyDescent="0.35">
      <c r="A1509" s="1716">
        <f>A1504+1</f>
        <v>6</v>
      </c>
      <c r="B1509" s="1260">
        <v>0.25</v>
      </c>
      <c r="C1509" s="1275" t="s">
        <v>260</v>
      </c>
      <c r="D1509" s="1282"/>
      <c r="E1509" s="1278" t="s">
        <v>259</v>
      </c>
      <c r="F1509" s="1274"/>
    </row>
    <row r="1510" spans="1:6" x14ac:dyDescent="0.35">
      <c r="A1510" s="1716"/>
      <c r="B1510" s="1260">
        <v>0.375</v>
      </c>
      <c r="C1510" s="1275" t="s">
        <v>261</v>
      </c>
      <c r="D1510" s="1279"/>
      <c r="E1510" s="1278" t="s">
        <v>259</v>
      </c>
      <c r="F1510" s="1274"/>
    </row>
    <row r="1511" spans="1:6" x14ac:dyDescent="0.35">
      <c r="A1511" s="1716"/>
      <c r="B1511" s="1260">
        <v>0.5</v>
      </c>
      <c r="C1511" s="1275" t="s">
        <v>257</v>
      </c>
      <c r="D1511" s="1279"/>
      <c r="E1511" s="1278" t="s">
        <v>758</v>
      </c>
      <c r="F1511" s="1274"/>
    </row>
    <row r="1512" spans="1:6" x14ac:dyDescent="0.35">
      <c r="A1512" s="1716"/>
      <c r="B1512" s="1260">
        <v>0.625</v>
      </c>
      <c r="C1512" s="1275" t="s">
        <v>262</v>
      </c>
      <c r="D1512" s="1282"/>
      <c r="E1512" s="1278" t="s">
        <v>758</v>
      </c>
      <c r="F1512" s="1274"/>
    </row>
    <row r="1513" spans="1:6" x14ac:dyDescent="0.35">
      <c r="A1513" s="1716"/>
      <c r="B1513" s="1260">
        <v>0.75</v>
      </c>
      <c r="C1513" s="1275" t="s">
        <v>257</v>
      </c>
      <c r="D1513" s="1279"/>
      <c r="E1513" s="1278" t="s">
        <v>259</v>
      </c>
      <c r="F1513" s="1274"/>
    </row>
    <row r="1514" spans="1:6" x14ac:dyDescent="0.35">
      <c r="A1514" s="1716">
        <f>A1509+1</f>
        <v>7</v>
      </c>
      <c r="B1514" s="1260">
        <v>0.25</v>
      </c>
      <c r="C1514" s="1275" t="s">
        <v>257</v>
      </c>
      <c r="D1514" s="1279"/>
      <c r="E1514" s="1278" t="s">
        <v>259</v>
      </c>
      <c r="F1514" s="1274"/>
    </row>
    <row r="1515" spans="1:6" x14ac:dyDescent="0.35">
      <c r="A1515" s="1716"/>
      <c r="B1515" s="1260">
        <v>0.375</v>
      </c>
      <c r="C1515" s="1275" t="s">
        <v>257</v>
      </c>
      <c r="D1515" s="1282"/>
      <c r="E1515" s="1278" t="s">
        <v>259</v>
      </c>
      <c r="F1515" s="1274"/>
    </row>
    <row r="1516" spans="1:6" x14ac:dyDescent="0.35">
      <c r="A1516" s="1716"/>
      <c r="B1516" s="1260">
        <v>0.5</v>
      </c>
      <c r="C1516" s="1275" t="s">
        <v>261</v>
      </c>
      <c r="D1516" s="1282"/>
      <c r="E1516" s="1278" t="s">
        <v>758</v>
      </c>
      <c r="F1516" s="1274"/>
    </row>
    <row r="1517" spans="1:6" x14ac:dyDescent="0.35">
      <c r="A1517" s="1716"/>
      <c r="B1517" s="1260">
        <v>0.625</v>
      </c>
      <c r="C1517" s="1275" t="s">
        <v>260</v>
      </c>
      <c r="D1517" s="1282"/>
      <c r="E1517" s="1278" t="s">
        <v>758</v>
      </c>
      <c r="F1517" s="1274"/>
    </row>
    <row r="1518" spans="1:6" x14ac:dyDescent="0.35">
      <c r="A1518" s="1716"/>
      <c r="B1518" s="1260">
        <v>0.75</v>
      </c>
      <c r="C1518" s="1275" t="s">
        <v>257</v>
      </c>
      <c r="D1518" s="1282"/>
      <c r="E1518" s="1278" t="s">
        <v>259</v>
      </c>
      <c r="F1518" s="1274"/>
    </row>
    <row r="1519" spans="1:6" x14ac:dyDescent="0.35">
      <c r="A1519" s="1716">
        <f>A1514+1</f>
        <v>8</v>
      </c>
      <c r="B1519" s="1260">
        <v>0.25</v>
      </c>
      <c r="C1519" s="1275" t="s">
        <v>261</v>
      </c>
      <c r="D1519" s="1282"/>
      <c r="E1519" s="1278" t="s">
        <v>259</v>
      </c>
      <c r="F1519" s="1274"/>
    </row>
    <row r="1520" spans="1:6" x14ac:dyDescent="0.35">
      <c r="A1520" s="1716"/>
      <c r="B1520" s="1260">
        <v>30.8</v>
      </c>
      <c r="C1520" s="1275" t="s">
        <v>260</v>
      </c>
      <c r="D1520" s="1279"/>
      <c r="E1520" s="1278" t="s">
        <v>259</v>
      </c>
      <c r="F1520" s="1274"/>
    </row>
    <row r="1521" spans="1:6" x14ac:dyDescent="0.35">
      <c r="A1521" s="1716"/>
      <c r="B1521" s="1260">
        <v>0.5</v>
      </c>
      <c r="C1521" s="1275" t="s">
        <v>257</v>
      </c>
      <c r="D1521" s="1279"/>
      <c r="E1521" s="1278" t="s">
        <v>758</v>
      </c>
      <c r="F1521" s="1274"/>
    </row>
    <row r="1522" spans="1:6" x14ac:dyDescent="0.35">
      <c r="A1522" s="1716"/>
      <c r="B1522" s="1260">
        <v>0.625</v>
      </c>
      <c r="C1522" s="1275" t="s">
        <v>257</v>
      </c>
      <c r="D1522" s="1279"/>
      <c r="E1522" s="1278" t="s">
        <v>758</v>
      </c>
      <c r="F1522" s="1274"/>
    </row>
    <row r="1523" spans="1:6" x14ac:dyDescent="0.35">
      <c r="A1523" s="1716"/>
      <c r="B1523" s="1260">
        <v>0.75</v>
      </c>
      <c r="C1523" s="1275" t="s">
        <v>262</v>
      </c>
      <c r="D1523" s="1282"/>
      <c r="E1523" s="1278" t="s">
        <v>259</v>
      </c>
      <c r="F1523" s="1274"/>
    </row>
    <row r="1524" spans="1:6" x14ac:dyDescent="0.35">
      <c r="A1524" s="1716">
        <f>A1519+1</f>
        <v>9</v>
      </c>
      <c r="B1524" s="1260">
        <v>0.25</v>
      </c>
      <c r="C1524" s="1275" t="s">
        <v>257</v>
      </c>
      <c r="D1524" s="1282"/>
      <c r="E1524" s="1278" t="s">
        <v>259</v>
      </c>
      <c r="F1524" s="1274"/>
    </row>
    <row r="1525" spans="1:6" x14ac:dyDescent="0.35">
      <c r="A1525" s="1716"/>
      <c r="B1525" s="1260">
        <v>0.375</v>
      </c>
      <c r="C1525" s="1275" t="s">
        <v>257</v>
      </c>
      <c r="D1525" s="1282"/>
      <c r="E1525" s="1278" t="s">
        <v>758</v>
      </c>
      <c r="F1525" s="1274"/>
    </row>
    <row r="1526" spans="1:6" x14ac:dyDescent="0.35">
      <c r="A1526" s="1716"/>
      <c r="B1526" s="1260">
        <v>0.5</v>
      </c>
      <c r="C1526" s="1275" t="s">
        <v>258</v>
      </c>
      <c r="D1526" s="1282"/>
      <c r="E1526" s="1278" t="s">
        <v>758</v>
      </c>
      <c r="F1526" s="1274"/>
    </row>
    <row r="1527" spans="1:6" x14ac:dyDescent="0.35">
      <c r="A1527" s="1716"/>
      <c r="B1527" s="1260">
        <v>0.625</v>
      </c>
      <c r="C1527" s="1275" t="s">
        <v>260</v>
      </c>
      <c r="D1527" s="1279"/>
      <c r="E1527" s="1278" t="s">
        <v>729</v>
      </c>
      <c r="F1527" s="1274"/>
    </row>
    <row r="1528" spans="1:6" x14ac:dyDescent="0.35">
      <c r="A1528" s="1716"/>
      <c r="B1528" s="1260">
        <v>0.75</v>
      </c>
      <c r="C1528" s="1275" t="s">
        <v>257</v>
      </c>
      <c r="D1528" s="1282"/>
      <c r="E1528" s="1278" t="s">
        <v>259</v>
      </c>
      <c r="F1528" s="1274"/>
    </row>
    <row r="1529" spans="1:6" x14ac:dyDescent="0.35">
      <c r="A1529" s="1716">
        <f>A1524+1</f>
        <v>10</v>
      </c>
      <c r="B1529" s="1260">
        <v>0.25</v>
      </c>
      <c r="C1529" s="1275" t="s">
        <v>557</v>
      </c>
      <c r="D1529" s="1279"/>
      <c r="E1529" s="1278" t="s">
        <v>259</v>
      </c>
      <c r="F1529" s="1274"/>
    </row>
    <row r="1530" spans="1:6" x14ac:dyDescent="0.35">
      <c r="A1530" s="1716"/>
      <c r="B1530" s="1260">
        <v>0.375</v>
      </c>
      <c r="C1530" s="1275" t="s">
        <v>261</v>
      </c>
      <c r="D1530" s="1279"/>
      <c r="E1530" s="1278" t="s">
        <v>259</v>
      </c>
      <c r="F1530" s="1274"/>
    </row>
    <row r="1531" spans="1:6" x14ac:dyDescent="0.35">
      <c r="A1531" s="1716"/>
      <c r="B1531" s="1260">
        <v>0.5</v>
      </c>
      <c r="C1531" s="1275" t="s">
        <v>257</v>
      </c>
      <c r="D1531" s="1279"/>
      <c r="E1531" s="1278" t="s">
        <v>259</v>
      </c>
      <c r="F1531" s="1274"/>
    </row>
    <row r="1532" spans="1:6" x14ac:dyDescent="0.35">
      <c r="A1532" s="1716"/>
      <c r="B1532" s="1260">
        <v>0.625</v>
      </c>
      <c r="C1532" s="1275" t="s">
        <v>257</v>
      </c>
      <c r="D1532" s="1279"/>
      <c r="E1532" s="1278" t="s">
        <v>758</v>
      </c>
      <c r="F1532" s="1274"/>
    </row>
    <row r="1533" spans="1:6" x14ac:dyDescent="0.35">
      <c r="A1533" s="1716"/>
      <c r="B1533" s="1260">
        <v>0.75</v>
      </c>
      <c r="C1533" s="1275" t="s">
        <v>257</v>
      </c>
      <c r="D1533" s="1279"/>
      <c r="E1533" s="1278" t="s">
        <v>259</v>
      </c>
      <c r="F1533" s="1274"/>
    </row>
    <row r="1534" spans="1:6" x14ac:dyDescent="0.35">
      <c r="A1534" s="1716">
        <f>A1529+1</f>
        <v>11</v>
      </c>
      <c r="B1534" s="1260">
        <v>0.25</v>
      </c>
      <c r="C1534" s="1275" t="s">
        <v>257</v>
      </c>
      <c r="D1534" s="1279"/>
      <c r="E1534" s="1278" t="s">
        <v>259</v>
      </c>
      <c r="F1534" s="1274"/>
    </row>
    <row r="1535" spans="1:6" x14ac:dyDescent="0.35">
      <c r="A1535" s="1716"/>
      <c r="B1535" s="1260">
        <v>0.375</v>
      </c>
      <c r="C1535" s="1275" t="s">
        <v>257</v>
      </c>
      <c r="D1535" s="1279"/>
      <c r="E1535" s="1278" t="s">
        <v>259</v>
      </c>
      <c r="F1535" s="1274"/>
    </row>
    <row r="1536" spans="1:6" x14ac:dyDescent="0.35">
      <c r="A1536" s="1716"/>
      <c r="B1536" s="1260">
        <v>0.5</v>
      </c>
      <c r="C1536" s="1275" t="s">
        <v>262</v>
      </c>
      <c r="D1536" s="1279"/>
      <c r="E1536" s="1278" t="s">
        <v>758</v>
      </c>
      <c r="F1536" s="1274"/>
    </row>
    <row r="1537" spans="1:6" x14ac:dyDescent="0.35">
      <c r="A1537" s="1716"/>
      <c r="B1537" s="1260">
        <v>0.625</v>
      </c>
      <c r="C1537" s="1275" t="s">
        <v>261</v>
      </c>
      <c r="D1537" s="1282"/>
      <c r="E1537" s="1278" t="s">
        <v>729</v>
      </c>
      <c r="F1537" s="1274"/>
    </row>
    <row r="1538" spans="1:6" x14ac:dyDescent="0.35">
      <c r="A1538" s="1716"/>
      <c r="B1538" s="1260">
        <v>0.75</v>
      </c>
      <c r="C1538" s="1275" t="s">
        <v>257</v>
      </c>
      <c r="D1538" s="1279"/>
      <c r="E1538" s="1278" t="s">
        <v>259</v>
      </c>
      <c r="F1538" s="1274"/>
    </row>
    <row r="1539" spans="1:6" x14ac:dyDescent="0.35">
      <c r="A1539" s="1716">
        <f>A1534+1</f>
        <v>12</v>
      </c>
      <c r="B1539" s="1260">
        <v>0.25</v>
      </c>
      <c r="C1539" s="1275" t="s">
        <v>261</v>
      </c>
      <c r="D1539" s="1279"/>
      <c r="E1539" s="1278" t="s">
        <v>259</v>
      </c>
      <c r="F1539" s="1274"/>
    </row>
    <row r="1540" spans="1:6" x14ac:dyDescent="0.35">
      <c r="A1540" s="1716"/>
      <c r="B1540" s="1260">
        <v>0.375</v>
      </c>
      <c r="C1540" s="1275" t="s">
        <v>257</v>
      </c>
      <c r="D1540" s="1279"/>
      <c r="E1540" s="1278" t="s">
        <v>259</v>
      </c>
      <c r="F1540" s="1274"/>
    </row>
    <row r="1541" spans="1:6" x14ac:dyDescent="0.35">
      <c r="A1541" s="1716"/>
      <c r="B1541" s="1260">
        <v>0.5</v>
      </c>
      <c r="C1541" s="1275" t="s">
        <v>557</v>
      </c>
      <c r="D1541" s="1279"/>
      <c r="E1541" s="1278" t="s">
        <v>758</v>
      </c>
      <c r="F1541" s="1274"/>
    </row>
    <row r="1542" spans="1:6" x14ac:dyDescent="0.35">
      <c r="A1542" s="1716"/>
      <c r="B1542" s="1260">
        <v>0.625</v>
      </c>
      <c r="C1542" s="1275" t="s">
        <v>262</v>
      </c>
      <c r="D1542" s="1279"/>
      <c r="E1542" s="1278" t="s">
        <v>758</v>
      </c>
      <c r="F1542" s="1274"/>
    </row>
    <row r="1543" spans="1:6" x14ac:dyDescent="0.35">
      <c r="A1543" s="1716"/>
      <c r="B1543" s="1260">
        <v>0.75</v>
      </c>
      <c r="C1543" s="1275" t="s">
        <v>257</v>
      </c>
      <c r="D1543" s="1282"/>
      <c r="E1543" s="1278" t="s">
        <v>259</v>
      </c>
      <c r="F1543" s="1274"/>
    </row>
    <row r="1544" spans="1:6" x14ac:dyDescent="0.35">
      <c r="A1544" s="1716">
        <f>A1539+1</f>
        <v>13</v>
      </c>
      <c r="B1544" s="1260">
        <v>0.25</v>
      </c>
      <c r="C1544" s="1275" t="s">
        <v>257</v>
      </c>
      <c r="D1544" s="1279"/>
      <c r="E1544" s="1278" t="s">
        <v>259</v>
      </c>
      <c r="F1544" s="1274"/>
    </row>
    <row r="1545" spans="1:6" x14ac:dyDescent="0.35">
      <c r="A1545" s="1716"/>
      <c r="B1545" s="1260">
        <v>0.375</v>
      </c>
      <c r="C1545" s="1275" t="s">
        <v>257</v>
      </c>
      <c r="D1545" s="1279"/>
      <c r="E1545" s="1278" t="s">
        <v>259</v>
      </c>
      <c r="F1545" s="1274"/>
    </row>
    <row r="1546" spans="1:6" x14ac:dyDescent="0.35">
      <c r="A1546" s="1716"/>
      <c r="B1546" s="1260">
        <v>0.5</v>
      </c>
      <c r="C1546" s="1275" t="s">
        <v>261</v>
      </c>
      <c r="D1546" s="1282"/>
      <c r="E1546" s="1278" t="s">
        <v>758</v>
      </c>
      <c r="F1546" s="1274"/>
    </row>
    <row r="1547" spans="1:6" x14ac:dyDescent="0.35">
      <c r="A1547" s="1716"/>
      <c r="B1547" s="1260">
        <v>0.625</v>
      </c>
      <c r="C1547" s="1275" t="s">
        <v>258</v>
      </c>
      <c r="D1547" s="1279"/>
      <c r="E1547" s="1278" t="s">
        <v>758</v>
      </c>
      <c r="F1547" s="1274"/>
    </row>
    <row r="1548" spans="1:6" x14ac:dyDescent="0.35">
      <c r="A1548" s="1716"/>
      <c r="B1548" s="1260">
        <v>0.75</v>
      </c>
      <c r="C1548" s="1275" t="s">
        <v>257</v>
      </c>
      <c r="D1548" s="1279"/>
      <c r="E1548" s="1278" t="s">
        <v>259</v>
      </c>
      <c r="F1548" s="1274"/>
    </row>
    <row r="1549" spans="1:6" x14ac:dyDescent="0.35">
      <c r="A1549" s="1716">
        <f>A1544+1</f>
        <v>14</v>
      </c>
      <c r="B1549" s="1260">
        <v>0.25</v>
      </c>
      <c r="C1549" s="1275" t="s">
        <v>261</v>
      </c>
      <c r="D1549" s="1279"/>
      <c r="E1549" s="1278" t="s">
        <v>758</v>
      </c>
      <c r="F1549" s="1274"/>
    </row>
    <row r="1550" spans="1:6" x14ac:dyDescent="0.35">
      <c r="A1550" s="1716"/>
      <c r="B1550" s="1260">
        <v>0.375</v>
      </c>
      <c r="C1550" s="1275" t="s">
        <v>257</v>
      </c>
      <c r="D1550" s="1282"/>
      <c r="E1550" s="1278" t="s">
        <v>259</v>
      </c>
      <c r="F1550" s="1274"/>
    </row>
    <row r="1551" spans="1:6" x14ac:dyDescent="0.35">
      <c r="A1551" s="1716"/>
      <c r="B1551" s="1260">
        <v>0.5</v>
      </c>
      <c r="C1551" s="1275" t="s">
        <v>257</v>
      </c>
      <c r="D1551" s="1282"/>
      <c r="E1551" s="1278" t="s">
        <v>758</v>
      </c>
      <c r="F1551" s="1274"/>
    </row>
    <row r="1552" spans="1:6" x14ac:dyDescent="0.35">
      <c r="A1552" s="1716"/>
      <c r="B1552" s="1260">
        <v>0.625</v>
      </c>
      <c r="C1552" s="1275" t="s">
        <v>257</v>
      </c>
      <c r="D1552" s="1284"/>
      <c r="E1552" s="1278" t="s">
        <v>259</v>
      </c>
      <c r="F1552" s="1274"/>
    </row>
    <row r="1553" spans="1:6" x14ac:dyDescent="0.35">
      <c r="A1553" s="1716"/>
      <c r="B1553" s="1260">
        <v>0.75</v>
      </c>
      <c r="C1553" s="1275" t="s">
        <v>262</v>
      </c>
      <c r="D1553" s="1279"/>
      <c r="E1553" s="1278" t="s">
        <v>259</v>
      </c>
      <c r="F1553" s="1274"/>
    </row>
    <row r="1554" spans="1:6" x14ac:dyDescent="0.35">
      <c r="A1554" s="1716">
        <f>A1549+1</f>
        <v>15</v>
      </c>
      <c r="B1554" s="1260">
        <v>0.25</v>
      </c>
      <c r="C1554" s="1275" t="s">
        <v>257</v>
      </c>
      <c r="D1554" s="1279"/>
      <c r="E1554" s="1278" t="s">
        <v>259</v>
      </c>
      <c r="F1554" s="1274"/>
    </row>
    <row r="1555" spans="1:6" x14ac:dyDescent="0.35">
      <c r="A1555" s="1716"/>
      <c r="B1555" s="1260">
        <v>0.375</v>
      </c>
      <c r="C1555" s="1275" t="s">
        <v>257</v>
      </c>
      <c r="D1555" s="1279"/>
      <c r="E1555" s="1278" t="s">
        <v>259</v>
      </c>
      <c r="F1555" s="1274"/>
    </row>
    <row r="1556" spans="1:6" x14ac:dyDescent="0.35">
      <c r="A1556" s="1716"/>
      <c r="B1556" s="1260">
        <v>0.5</v>
      </c>
      <c r="C1556" s="1275" t="s">
        <v>262</v>
      </c>
      <c r="D1556" s="1282"/>
      <c r="E1556" s="1278" t="s">
        <v>758</v>
      </c>
      <c r="F1556" s="1274"/>
    </row>
    <row r="1557" spans="1:6" x14ac:dyDescent="0.35">
      <c r="A1557" s="1716"/>
      <c r="B1557" s="1260">
        <v>0.625</v>
      </c>
      <c r="C1557" s="1275" t="s">
        <v>257</v>
      </c>
      <c r="D1557" s="1282"/>
      <c r="E1557" s="1278" t="s">
        <v>729</v>
      </c>
      <c r="F1557" s="1274"/>
    </row>
    <row r="1558" spans="1:6" x14ac:dyDescent="0.35">
      <c r="A1558" s="1716"/>
      <c r="B1558" s="1260">
        <v>0.75</v>
      </c>
      <c r="C1558" s="1275" t="s">
        <v>257</v>
      </c>
      <c r="D1558" s="1279"/>
      <c r="E1558" s="1278" t="s">
        <v>259</v>
      </c>
      <c r="F1558" s="1274"/>
    </row>
    <row r="1559" spans="1:6" x14ac:dyDescent="0.35">
      <c r="A1559" s="1716">
        <f>A1554+1</f>
        <v>16</v>
      </c>
      <c r="B1559" s="1260">
        <v>0.25</v>
      </c>
      <c r="C1559" s="1275" t="s">
        <v>557</v>
      </c>
      <c r="D1559" s="1285"/>
      <c r="E1559" s="1278" t="s">
        <v>259</v>
      </c>
      <c r="F1559" s="1274"/>
    </row>
    <row r="1560" spans="1:6" x14ac:dyDescent="0.35">
      <c r="A1560" s="1716"/>
      <c r="B1560" s="1260">
        <v>0.375</v>
      </c>
      <c r="C1560" s="1275" t="s">
        <v>257</v>
      </c>
      <c r="D1560" s="1286"/>
      <c r="E1560" s="1278" t="s">
        <v>259</v>
      </c>
      <c r="F1560" s="1274"/>
    </row>
    <row r="1561" spans="1:6" x14ac:dyDescent="0.35">
      <c r="A1561" s="1716"/>
      <c r="B1561" s="1260">
        <v>0.5</v>
      </c>
      <c r="C1561" s="1275" t="s">
        <v>262</v>
      </c>
      <c r="D1561" s="1282"/>
      <c r="E1561" s="1278" t="s">
        <v>259</v>
      </c>
      <c r="F1561" s="1274"/>
    </row>
    <row r="1562" spans="1:6" x14ac:dyDescent="0.35">
      <c r="A1562" s="1716"/>
      <c r="B1562" s="1260">
        <v>0.625</v>
      </c>
      <c r="C1562" s="1275" t="s">
        <v>258</v>
      </c>
      <c r="D1562" s="1279"/>
      <c r="E1562" s="1278" t="s">
        <v>758</v>
      </c>
      <c r="F1562" s="1274"/>
    </row>
    <row r="1563" spans="1:6" x14ac:dyDescent="0.35">
      <c r="A1563" s="1716"/>
      <c r="B1563" s="1260">
        <v>0.75</v>
      </c>
      <c r="C1563" s="1275" t="s">
        <v>257</v>
      </c>
      <c r="D1563" s="1282"/>
      <c r="E1563" s="1278" t="s">
        <v>259</v>
      </c>
      <c r="F1563" s="1274"/>
    </row>
    <row r="1564" spans="1:6" x14ac:dyDescent="0.35">
      <c r="A1564" s="1716">
        <f>A1559+1</f>
        <v>17</v>
      </c>
      <c r="B1564" s="1260">
        <v>0.25</v>
      </c>
      <c r="C1564" s="1275" t="s">
        <v>261</v>
      </c>
      <c r="D1564" s="1279"/>
      <c r="E1564" s="1278" t="s">
        <v>259</v>
      </c>
      <c r="F1564" s="1274"/>
    </row>
    <row r="1565" spans="1:6" x14ac:dyDescent="0.35">
      <c r="A1565" s="1716"/>
      <c r="B1565" s="1260">
        <v>0.375</v>
      </c>
      <c r="C1565" s="1275" t="s">
        <v>257</v>
      </c>
      <c r="D1565" s="1282"/>
      <c r="E1565" s="1278" t="s">
        <v>259</v>
      </c>
      <c r="F1565" s="1274"/>
    </row>
    <row r="1566" spans="1:6" x14ac:dyDescent="0.35">
      <c r="A1566" s="1716"/>
      <c r="B1566" s="1260">
        <v>0.5</v>
      </c>
      <c r="C1566" s="1275" t="s">
        <v>257</v>
      </c>
      <c r="D1566" s="1282"/>
      <c r="E1566" s="1278" t="s">
        <v>259</v>
      </c>
      <c r="F1566" s="1274"/>
    </row>
    <row r="1567" spans="1:6" x14ac:dyDescent="0.35">
      <c r="A1567" s="1716"/>
      <c r="B1567" s="1260">
        <v>0.625</v>
      </c>
      <c r="C1567" s="1275" t="s">
        <v>257</v>
      </c>
      <c r="D1567" s="1279"/>
      <c r="E1567" s="1278" t="s">
        <v>729</v>
      </c>
      <c r="F1567" s="1274"/>
    </row>
    <row r="1568" spans="1:6" x14ac:dyDescent="0.35">
      <c r="A1568" s="1716"/>
      <c r="B1568" s="1260">
        <v>0.75</v>
      </c>
      <c r="C1568" s="1275" t="s">
        <v>257</v>
      </c>
      <c r="D1568" s="1279"/>
      <c r="E1568" s="1278" t="s">
        <v>259</v>
      </c>
      <c r="F1568" s="1274"/>
    </row>
    <row r="1569" spans="1:6" x14ac:dyDescent="0.35">
      <c r="A1569" s="1716">
        <f>A1564+1</f>
        <v>18</v>
      </c>
      <c r="B1569" s="1260">
        <v>0.25</v>
      </c>
      <c r="C1569" s="1275" t="s">
        <v>260</v>
      </c>
      <c r="D1569" s="1279"/>
      <c r="E1569" s="1278" t="s">
        <v>758</v>
      </c>
      <c r="F1569" s="1274"/>
    </row>
    <row r="1570" spans="1:6" x14ac:dyDescent="0.35">
      <c r="A1570" s="1716"/>
      <c r="B1570" s="1260">
        <v>0.375</v>
      </c>
      <c r="C1570" s="1275" t="s">
        <v>257</v>
      </c>
      <c r="D1570" s="1279"/>
      <c r="E1570" s="1278" t="s">
        <v>259</v>
      </c>
      <c r="F1570" s="1274"/>
    </row>
    <row r="1571" spans="1:6" x14ac:dyDescent="0.35">
      <c r="A1571" s="1716"/>
      <c r="B1571" s="1260">
        <v>0.5</v>
      </c>
      <c r="C1571" s="1275" t="s">
        <v>258</v>
      </c>
      <c r="D1571" s="1282"/>
      <c r="E1571" s="1278" t="s">
        <v>758</v>
      </c>
      <c r="F1571" s="1274"/>
    </row>
    <row r="1572" spans="1:6" x14ac:dyDescent="0.35">
      <c r="A1572" s="1716"/>
      <c r="B1572" s="1260">
        <v>0.625</v>
      </c>
      <c r="C1572" s="1275" t="s">
        <v>257</v>
      </c>
      <c r="D1572" s="1279"/>
      <c r="E1572" s="1278" t="s">
        <v>259</v>
      </c>
      <c r="F1572" s="1274"/>
    </row>
    <row r="1573" spans="1:6" x14ac:dyDescent="0.35">
      <c r="A1573" s="1716"/>
      <c r="B1573" s="1260">
        <v>0.75</v>
      </c>
      <c r="C1573" s="1275" t="s">
        <v>257</v>
      </c>
      <c r="D1573" s="1282"/>
      <c r="E1573" s="1278" t="s">
        <v>259</v>
      </c>
      <c r="F1573" s="1274"/>
    </row>
    <row r="1574" spans="1:6" x14ac:dyDescent="0.35">
      <c r="A1574" s="1716">
        <f>A1569+1</f>
        <v>19</v>
      </c>
      <c r="B1574" s="1260">
        <v>0.25</v>
      </c>
      <c r="C1574" s="1275" t="s">
        <v>257</v>
      </c>
      <c r="D1574" s="1279"/>
      <c r="E1574" s="1278" t="s">
        <v>259</v>
      </c>
      <c r="F1574" s="1274"/>
    </row>
    <row r="1575" spans="1:6" x14ac:dyDescent="0.35">
      <c r="A1575" s="1716"/>
      <c r="B1575" s="1260">
        <v>0.375</v>
      </c>
      <c r="C1575" s="1275" t="s">
        <v>262</v>
      </c>
      <c r="D1575" s="1279"/>
      <c r="E1575" s="1278" t="s">
        <v>758</v>
      </c>
      <c r="F1575" s="1274"/>
    </row>
    <row r="1576" spans="1:6" x14ac:dyDescent="0.35">
      <c r="A1576" s="1716"/>
      <c r="B1576" s="1260">
        <v>0.5</v>
      </c>
      <c r="C1576" s="1275" t="s">
        <v>262</v>
      </c>
      <c r="D1576" s="1279"/>
      <c r="E1576" s="1278" t="s">
        <v>758</v>
      </c>
      <c r="F1576" s="1274"/>
    </row>
    <row r="1577" spans="1:6" x14ac:dyDescent="0.35">
      <c r="A1577" s="1716"/>
      <c r="B1577" s="1260">
        <v>0.625</v>
      </c>
      <c r="C1577" s="1275" t="s">
        <v>570</v>
      </c>
      <c r="D1577" s="1282"/>
      <c r="E1577" s="1278" t="s">
        <v>758</v>
      </c>
      <c r="F1577" s="1274"/>
    </row>
    <row r="1578" spans="1:6" x14ac:dyDescent="0.35">
      <c r="A1578" s="1716"/>
      <c r="B1578" s="1260">
        <v>0.75</v>
      </c>
      <c r="C1578" s="1275" t="s">
        <v>258</v>
      </c>
      <c r="D1578" s="1279"/>
      <c r="E1578" s="1278" t="s">
        <v>758</v>
      </c>
      <c r="F1578" s="1274"/>
    </row>
    <row r="1579" spans="1:6" x14ac:dyDescent="0.35">
      <c r="A1579" s="1716">
        <f>A1574+1</f>
        <v>20</v>
      </c>
      <c r="B1579" s="1260">
        <v>0.25</v>
      </c>
      <c r="C1579" s="1275" t="s">
        <v>261</v>
      </c>
      <c r="D1579" s="1279"/>
      <c r="E1579" s="1278" t="s">
        <v>259</v>
      </c>
      <c r="F1579" s="1274"/>
    </row>
    <row r="1580" spans="1:6" x14ac:dyDescent="0.35">
      <c r="A1580" s="1716"/>
      <c r="B1580" s="1260">
        <v>0.375</v>
      </c>
      <c r="C1580" s="1275" t="s">
        <v>257</v>
      </c>
      <c r="D1580" s="1282"/>
      <c r="E1580" s="1278" t="s">
        <v>259</v>
      </c>
      <c r="F1580" s="1274"/>
    </row>
    <row r="1581" spans="1:6" x14ac:dyDescent="0.35">
      <c r="A1581" s="1716"/>
      <c r="B1581" s="1260">
        <v>0.5</v>
      </c>
      <c r="C1581" s="1275" t="s">
        <v>258</v>
      </c>
      <c r="D1581" s="1279"/>
      <c r="E1581" s="1278" t="s">
        <v>758</v>
      </c>
      <c r="F1581" s="1274"/>
    </row>
    <row r="1582" spans="1:6" x14ac:dyDescent="0.35">
      <c r="A1582" s="1716"/>
      <c r="B1582" s="1260">
        <v>0.625</v>
      </c>
      <c r="C1582" s="1275" t="s">
        <v>257</v>
      </c>
      <c r="D1582" s="1282"/>
      <c r="E1582" s="1278" t="s">
        <v>758</v>
      </c>
      <c r="F1582" s="1274"/>
    </row>
    <row r="1583" spans="1:6" x14ac:dyDescent="0.35">
      <c r="A1583" s="1716"/>
      <c r="B1583" s="1260">
        <v>0.75</v>
      </c>
      <c r="C1583" s="1275" t="s">
        <v>257</v>
      </c>
      <c r="D1583" s="1282"/>
      <c r="E1583" s="1278" t="s">
        <v>259</v>
      </c>
      <c r="F1583" s="1274"/>
    </row>
    <row r="1584" spans="1:6" x14ac:dyDescent="0.35">
      <c r="A1584" s="1716">
        <f>A1579+1</f>
        <v>21</v>
      </c>
      <c r="B1584" s="1260">
        <v>0.25</v>
      </c>
      <c r="C1584" s="1275" t="s">
        <v>257</v>
      </c>
      <c r="D1584" s="1282"/>
      <c r="E1584" s="1278" t="s">
        <v>259</v>
      </c>
      <c r="F1584" s="1274"/>
    </row>
    <row r="1585" spans="1:6" x14ac:dyDescent="0.35">
      <c r="A1585" s="1716"/>
      <c r="B1585" s="1260">
        <v>0.375</v>
      </c>
      <c r="C1585" s="1275" t="s">
        <v>257</v>
      </c>
      <c r="D1585" s="1315"/>
      <c r="E1585" s="1278" t="s">
        <v>758</v>
      </c>
      <c r="F1585" s="1274"/>
    </row>
    <row r="1586" spans="1:6" x14ac:dyDescent="0.35">
      <c r="A1586" s="1716"/>
      <c r="B1586" s="1260">
        <v>0.5</v>
      </c>
      <c r="C1586" s="1275" t="s">
        <v>262</v>
      </c>
      <c r="D1586" s="1282"/>
      <c r="E1586" s="1278" t="s">
        <v>758</v>
      </c>
      <c r="F1586" s="1274"/>
    </row>
    <row r="1587" spans="1:6" x14ac:dyDescent="0.35">
      <c r="A1587" s="1716"/>
      <c r="B1587" s="1260">
        <v>0.625</v>
      </c>
      <c r="C1587" s="1275" t="s">
        <v>262</v>
      </c>
      <c r="D1587" s="1279"/>
      <c r="E1587" s="1278" t="s">
        <v>758</v>
      </c>
      <c r="F1587" s="1274"/>
    </row>
    <row r="1588" spans="1:6" x14ac:dyDescent="0.35">
      <c r="A1588" s="1716"/>
      <c r="B1588" s="1260">
        <v>0.75</v>
      </c>
      <c r="C1588" s="1275" t="s">
        <v>257</v>
      </c>
      <c r="D1588" s="1279"/>
      <c r="E1588" s="1278" t="s">
        <v>259</v>
      </c>
      <c r="F1588" s="1274"/>
    </row>
    <row r="1589" spans="1:6" x14ac:dyDescent="0.35">
      <c r="A1589" s="1716">
        <f>A1584+1</f>
        <v>22</v>
      </c>
      <c r="B1589" s="1260">
        <v>0.25</v>
      </c>
      <c r="C1589" s="1275" t="s">
        <v>257</v>
      </c>
      <c r="D1589" s="1279"/>
      <c r="E1589" s="1278" t="s">
        <v>259</v>
      </c>
      <c r="F1589" s="1274"/>
    </row>
    <row r="1590" spans="1:6" x14ac:dyDescent="0.35">
      <c r="A1590" s="1716"/>
      <c r="B1590" s="1260">
        <v>0.375</v>
      </c>
      <c r="C1590" s="1275" t="s">
        <v>257</v>
      </c>
      <c r="D1590" s="1282"/>
      <c r="E1590" s="1278" t="s">
        <v>259</v>
      </c>
      <c r="F1590" s="1274"/>
    </row>
    <row r="1591" spans="1:6" x14ac:dyDescent="0.35">
      <c r="A1591" s="1716"/>
      <c r="B1591" s="1260">
        <v>0.5</v>
      </c>
      <c r="C1591" s="1275" t="s">
        <v>258</v>
      </c>
      <c r="D1591" s="1282"/>
      <c r="E1591" s="1278" t="s">
        <v>758</v>
      </c>
      <c r="F1591" s="1274"/>
    </row>
    <row r="1592" spans="1:6" x14ac:dyDescent="0.35">
      <c r="A1592" s="1716"/>
      <c r="B1592" s="1260">
        <v>0.625</v>
      </c>
      <c r="C1592" s="1275" t="s">
        <v>262</v>
      </c>
      <c r="D1592" s="1279"/>
      <c r="E1592" s="1278" t="s">
        <v>758</v>
      </c>
      <c r="F1592" s="1274"/>
    </row>
    <row r="1593" spans="1:6" x14ac:dyDescent="0.35">
      <c r="A1593" s="1716"/>
      <c r="B1593" s="1260">
        <v>0.75</v>
      </c>
      <c r="C1593" s="1275" t="s">
        <v>262</v>
      </c>
      <c r="D1593" s="1282"/>
      <c r="E1593" s="1278" t="s">
        <v>259</v>
      </c>
      <c r="F1593" s="1274"/>
    </row>
    <row r="1594" spans="1:6" x14ac:dyDescent="0.35">
      <c r="A1594" s="1716">
        <f>A1589+1</f>
        <v>23</v>
      </c>
      <c r="B1594" s="1260">
        <v>0.25</v>
      </c>
      <c r="C1594" s="1275" t="s">
        <v>257</v>
      </c>
      <c r="D1594" s="1282"/>
      <c r="E1594" s="1278" t="s">
        <v>259</v>
      </c>
      <c r="F1594" s="1274"/>
    </row>
    <row r="1595" spans="1:6" x14ac:dyDescent="0.35">
      <c r="A1595" s="1716"/>
      <c r="B1595" s="1260">
        <v>0.375</v>
      </c>
      <c r="C1595" s="1275" t="s">
        <v>262</v>
      </c>
      <c r="D1595" s="1282"/>
      <c r="E1595" s="1278" t="s">
        <v>259</v>
      </c>
      <c r="F1595" s="1274"/>
    </row>
    <row r="1596" spans="1:6" x14ac:dyDescent="0.35">
      <c r="A1596" s="1716"/>
      <c r="B1596" s="1260">
        <v>0.5</v>
      </c>
      <c r="C1596" s="1275" t="s">
        <v>258</v>
      </c>
      <c r="D1596" s="1282"/>
      <c r="E1596" s="1278" t="s">
        <v>758</v>
      </c>
      <c r="F1596" s="1274"/>
    </row>
    <row r="1597" spans="1:6" x14ac:dyDescent="0.35">
      <c r="A1597" s="1716"/>
      <c r="B1597" s="1260">
        <v>0.625</v>
      </c>
      <c r="C1597" s="1275" t="s">
        <v>257</v>
      </c>
      <c r="D1597" s="1279"/>
      <c r="E1597" s="1278" t="s">
        <v>259</v>
      </c>
      <c r="F1597" s="1274"/>
    </row>
    <row r="1598" spans="1:6" x14ac:dyDescent="0.35">
      <c r="A1598" s="1716"/>
      <c r="B1598" s="1260">
        <v>0.75</v>
      </c>
      <c r="C1598" s="1275" t="s">
        <v>257</v>
      </c>
      <c r="D1598" s="1282"/>
      <c r="E1598" s="1278" t="s">
        <v>259</v>
      </c>
      <c r="F1598" s="1274"/>
    </row>
    <row r="1599" spans="1:6" x14ac:dyDescent="0.35">
      <c r="A1599" s="1716">
        <f>A1594+1</f>
        <v>24</v>
      </c>
      <c r="B1599" s="1260">
        <v>0.25</v>
      </c>
      <c r="C1599" s="1275" t="s">
        <v>257</v>
      </c>
      <c r="D1599" s="1282"/>
      <c r="E1599" s="1278" t="s">
        <v>259</v>
      </c>
      <c r="F1599" s="1274"/>
    </row>
    <row r="1600" spans="1:6" x14ac:dyDescent="0.35">
      <c r="A1600" s="1716"/>
      <c r="B1600" s="1260">
        <v>0.375</v>
      </c>
      <c r="C1600" s="1275" t="s">
        <v>262</v>
      </c>
      <c r="D1600" s="1279"/>
      <c r="E1600" s="1278" t="s">
        <v>758</v>
      </c>
      <c r="F1600" s="1274"/>
    </row>
    <row r="1601" spans="1:6" x14ac:dyDescent="0.35">
      <c r="A1601" s="1716"/>
      <c r="B1601" s="1260">
        <v>0.5</v>
      </c>
      <c r="C1601" s="1275" t="s">
        <v>262</v>
      </c>
      <c r="D1601" s="1285"/>
      <c r="E1601" s="1278" t="s">
        <v>758</v>
      </c>
      <c r="F1601" s="1274"/>
    </row>
    <row r="1602" spans="1:6" x14ac:dyDescent="0.35">
      <c r="A1602" s="1716"/>
      <c r="B1602" s="1260">
        <v>0.625</v>
      </c>
      <c r="C1602" s="1287" t="s">
        <v>257</v>
      </c>
      <c r="D1602" s="1316"/>
      <c r="E1602" s="1278" t="s">
        <v>758</v>
      </c>
      <c r="F1602" s="1274"/>
    </row>
    <row r="1603" spans="1:6" x14ac:dyDescent="0.35">
      <c r="A1603" s="1716"/>
      <c r="B1603" s="1260">
        <v>0.75</v>
      </c>
      <c r="C1603" s="1275" t="s">
        <v>262</v>
      </c>
      <c r="D1603" s="1279"/>
      <c r="E1603" s="1278" t="s">
        <v>259</v>
      </c>
      <c r="F1603" s="1274"/>
    </row>
    <row r="1604" spans="1:6" x14ac:dyDescent="0.35">
      <c r="A1604" s="1716">
        <f>A1599+1</f>
        <v>25</v>
      </c>
      <c r="B1604" s="1260">
        <v>0.25</v>
      </c>
      <c r="C1604" s="1275" t="s">
        <v>557</v>
      </c>
      <c r="D1604" s="1279"/>
      <c r="E1604" s="1278" t="s">
        <v>259</v>
      </c>
      <c r="F1604" s="1274"/>
    </row>
    <row r="1605" spans="1:6" x14ac:dyDescent="0.35">
      <c r="A1605" s="1716"/>
      <c r="B1605" s="1260">
        <v>0.375</v>
      </c>
      <c r="C1605" s="1275" t="s">
        <v>257</v>
      </c>
      <c r="D1605" s="1279"/>
      <c r="E1605" s="1278" t="s">
        <v>259</v>
      </c>
      <c r="F1605" s="1274"/>
    </row>
    <row r="1606" spans="1:6" x14ac:dyDescent="0.35">
      <c r="A1606" s="1716"/>
      <c r="B1606" s="1260">
        <v>0.5</v>
      </c>
      <c r="C1606" s="1275" t="s">
        <v>570</v>
      </c>
      <c r="D1606" s="1279"/>
      <c r="E1606" s="1278" t="s">
        <v>758</v>
      </c>
      <c r="F1606" s="1274"/>
    </row>
    <row r="1607" spans="1:6" x14ac:dyDescent="0.35">
      <c r="A1607" s="1716"/>
      <c r="B1607" s="1260">
        <v>0.625</v>
      </c>
      <c r="C1607" s="1275" t="s">
        <v>258</v>
      </c>
      <c r="D1607" s="1279"/>
      <c r="E1607" s="1278" t="s">
        <v>758</v>
      </c>
      <c r="F1607" s="1274"/>
    </row>
    <row r="1608" spans="1:6" x14ac:dyDescent="0.35">
      <c r="A1608" s="1716"/>
      <c r="B1608" s="1260">
        <v>0.75</v>
      </c>
      <c r="C1608" s="1275" t="s">
        <v>262</v>
      </c>
      <c r="D1608" s="1282"/>
      <c r="E1608" s="1278" t="s">
        <v>259</v>
      </c>
      <c r="F1608" s="1274"/>
    </row>
    <row r="1609" spans="1:6" x14ac:dyDescent="0.35">
      <c r="A1609" s="1716">
        <f>A1604+1</f>
        <v>26</v>
      </c>
      <c r="B1609" s="1260">
        <v>0.25</v>
      </c>
      <c r="C1609" s="1275" t="s">
        <v>257</v>
      </c>
      <c r="D1609" s="1279"/>
      <c r="E1609" s="1278" t="s">
        <v>259</v>
      </c>
      <c r="F1609" s="1274"/>
    </row>
    <row r="1610" spans="1:6" x14ac:dyDescent="0.35">
      <c r="A1610" s="1716"/>
      <c r="B1610" s="1260">
        <v>0.375</v>
      </c>
      <c r="C1610" s="1275" t="s">
        <v>257</v>
      </c>
      <c r="D1610" s="1282"/>
      <c r="E1610" s="1278" t="s">
        <v>259</v>
      </c>
      <c r="F1610" s="1274"/>
    </row>
    <row r="1611" spans="1:6" x14ac:dyDescent="0.35">
      <c r="A1611" s="1716"/>
      <c r="B1611" s="1260">
        <v>0.5</v>
      </c>
      <c r="C1611" s="1275" t="s">
        <v>570</v>
      </c>
      <c r="D1611" s="1279"/>
      <c r="E1611" s="1278" t="s">
        <v>760</v>
      </c>
      <c r="F1611" s="1274"/>
    </row>
    <row r="1612" spans="1:6" x14ac:dyDescent="0.35">
      <c r="A1612" s="1716"/>
      <c r="B1612" s="1260">
        <v>0.625</v>
      </c>
      <c r="C1612" s="1275" t="s">
        <v>257</v>
      </c>
      <c r="D1612" s="1279"/>
      <c r="E1612" s="1278" t="s">
        <v>758</v>
      </c>
      <c r="F1612" s="1274"/>
    </row>
    <row r="1613" spans="1:6" x14ac:dyDescent="0.35">
      <c r="A1613" s="1716"/>
      <c r="B1613" s="1260">
        <v>0.75</v>
      </c>
      <c r="C1613" s="1275" t="s">
        <v>257</v>
      </c>
      <c r="D1613" s="1279"/>
      <c r="E1613" s="1278" t="s">
        <v>758</v>
      </c>
      <c r="F1613" s="1274"/>
    </row>
    <row r="1614" spans="1:6" x14ac:dyDescent="0.35">
      <c r="A1614" s="1716">
        <f>A1609+1</f>
        <v>27</v>
      </c>
      <c r="B1614" s="1260">
        <v>0.25</v>
      </c>
      <c r="C1614" s="1275" t="s">
        <v>257</v>
      </c>
      <c r="D1614" s="1282"/>
      <c r="E1614" s="1278" t="s">
        <v>259</v>
      </c>
      <c r="F1614" s="1274"/>
    </row>
    <row r="1615" spans="1:6" x14ac:dyDescent="0.35">
      <c r="A1615" s="1716"/>
      <c r="B1615" s="1260">
        <v>0.375</v>
      </c>
      <c r="C1615" s="1275" t="s">
        <v>257</v>
      </c>
      <c r="D1615" s="1279"/>
      <c r="E1615" s="1278" t="s">
        <v>758</v>
      </c>
      <c r="F1615" s="1274"/>
    </row>
    <row r="1616" spans="1:6" x14ac:dyDescent="0.35">
      <c r="A1616" s="1716"/>
      <c r="B1616" s="1260">
        <v>0.5</v>
      </c>
      <c r="C1616" s="1275" t="s">
        <v>262</v>
      </c>
      <c r="D1616" s="1282"/>
      <c r="E1616" s="1278" t="s">
        <v>758</v>
      </c>
      <c r="F1616" s="1274"/>
    </row>
    <row r="1617" spans="1:6" x14ac:dyDescent="0.35">
      <c r="A1617" s="1716"/>
      <c r="B1617" s="1260">
        <v>0.625</v>
      </c>
      <c r="C1617" s="1275" t="s">
        <v>257</v>
      </c>
      <c r="D1617" s="1279"/>
      <c r="E1617" s="1278" t="s">
        <v>758</v>
      </c>
      <c r="F1617" s="1274"/>
    </row>
    <row r="1618" spans="1:6" x14ac:dyDescent="0.35">
      <c r="A1618" s="1716"/>
      <c r="B1618" s="1260">
        <v>0.75</v>
      </c>
      <c r="C1618" s="1275" t="s">
        <v>257</v>
      </c>
      <c r="D1618" s="1276"/>
      <c r="E1618" s="1278" t="s">
        <v>259</v>
      </c>
      <c r="F1618" s="1279"/>
    </row>
    <row r="1619" spans="1:6" x14ac:dyDescent="0.35">
      <c r="A1619" s="1716">
        <f>A1614+1</f>
        <v>28</v>
      </c>
      <c r="B1619" s="1260">
        <v>0.25</v>
      </c>
      <c r="C1619" s="1275" t="s">
        <v>557</v>
      </c>
      <c r="D1619" s="1276"/>
      <c r="E1619" s="1278" t="s">
        <v>259</v>
      </c>
      <c r="F1619" s="1279"/>
    </row>
    <row r="1620" spans="1:6" x14ac:dyDescent="0.35">
      <c r="A1620" s="1716"/>
      <c r="B1620" s="1260">
        <v>0.375</v>
      </c>
      <c r="C1620" s="1275" t="s">
        <v>257</v>
      </c>
      <c r="D1620" s="1276"/>
      <c r="E1620" s="1278" t="s">
        <v>259</v>
      </c>
      <c r="F1620" s="1279"/>
    </row>
    <row r="1621" spans="1:6" x14ac:dyDescent="0.35">
      <c r="A1621" s="1716"/>
      <c r="B1621" s="1260">
        <v>0.5</v>
      </c>
      <c r="C1621" s="1275" t="s">
        <v>257</v>
      </c>
      <c r="D1621" s="1276"/>
      <c r="E1621" s="1278" t="s">
        <v>729</v>
      </c>
      <c r="F1621" s="1279"/>
    </row>
    <row r="1622" spans="1:6" x14ac:dyDescent="0.35">
      <c r="A1622" s="1716"/>
      <c r="B1622" s="1260">
        <v>0.625</v>
      </c>
      <c r="C1622" s="1275" t="s">
        <v>257</v>
      </c>
      <c r="D1622" s="1276"/>
      <c r="E1622" s="1278" t="s">
        <v>259</v>
      </c>
      <c r="F1622" s="1279"/>
    </row>
    <row r="1623" spans="1:6" x14ac:dyDescent="0.35">
      <c r="A1623" s="1716"/>
      <c r="B1623" s="1260">
        <v>0.75</v>
      </c>
      <c r="C1623" s="1275" t="s">
        <v>257</v>
      </c>
      <c r="D1623" s="1276"/>
      <c r="E1623" s="1278" t="s">
        <v>259</v>
      </c>
      <c r="F1623" s="1279"/>
    </row>
    <row r="1624" spans="1:6" x14ac:dyDescent="0.35">
      <c r="A1624" s="1716">
        <f>A1619+1</f>
        <v>29</v>
      </c>
      <c r="B1624" s="1260">
        <v>0.25</v>
      </c>
      <c r="C1624" s="1275" t="s">
        <v>570</v>
      </c>
      <c r="D1624" s="1276"/>
      <c r="E1624" s="1278" t="s">
        <v>760</v>
      </c>
      <c r="F1624" s="1279"/>
    </row>
    <row r="1625" spans="1:6" x14ac:dyDescent="0.35">
      <c r="A1625" s="1716"/>
      <c r="B1625" s="1260">
        <v>0.375</v>
      </c>
      <c r="C1625" s="1275" t="s">
        <v>257</v>
      </c>
      <c r="D1625" s="1276"/>
      <c r="E1625" s="1278" t="s">
        <v>729</v>
      </c>
      <c r="F1625" s="1279"/>
    </row>
    <row r="1626" spans="1:6" x14ac:dyDescent="0.35">
      <c r="A1626" s="1716"/>
      <c r="B1626" s="1260">
        <v>0.5</v>
      </c>
      <c r="C1626" s="1275" t="s">
        <v>257</v>
      </c>
      <c r="D1626" s="1276"/>
      <c r="E1626" s="1278" t="s">
        <v>758</v>
      </c>
      <c r="F1626" s="1279"/>
    </row>
    <row r="1627" spans="1:6" x14ac:dyDescent="0.35">
      <c r="A1627" s="1716"/>
      <c r="B1627" s="1260">
        <v>0.625</v>
      </c>
      <c r="C1627" s="1275" t="s">
        <v>257</v>
      </c>
      <c r="D1627" s="1276"/>
      <c r="E1627" s="1278" t="s">
        <v>259</v>
      </c>
      <c r="F1627" s="1279"/>
    </row>
    <row r="1628" spans="1:6" x14ac:dyDescent="0.35">
      <c r="A1628" s="1716"/>
      <c r="B1628" s="1260">
        <v>0.75</v>
      </c>
      <c r="C1628" s="1275" t="s">
        <v>557</v>
      </c>
      <c r="D1628" s="1276"/>
      <c r="E1628" s="1278" t="s">
        <v>259</v>
      </c>
      <c r="F1628" s="1279"/>
    </row>
    <row r="1629" spans="1:6" x14ac:dyDescent="0.35">
      <c r="A1629" s="1716">
        <v>30</v>
      </c>
      <c r="B1629" s="1260">
        <v>0.25</v>
      </c>
      <c r="C1629" s="1275" t="s">
        <v>257</v>
      </c>
      <c r="D1629" s="1276"/>
      <c r="E1629" s="1278" t="s">
        <v>259</v>
      </c>
      <c r="F1629" s="1279"/>
    </row>
    <row r="1630" spans="1:6" x14ac:dyDescent="0.35">
      <c r="A1630" s="1716"/>
      <c r="B1630" s="1260">
        <v>0.375</v>
      </c>
      <c r="C1630" s="1275" t="s">
        <v>257</v>
      </c>
      <c r="D1630" s="1276"/>
      <c r="E1630" s="1278" t="s">
        <v>758</v>
      </c>
      <c r="F1630" s="1279"/>
    </row>
    <row r="1631" spans="1:6" x14ac:dyDescent="0.35">
      <c r="A1631" s="1716"/>
      <c r="B1631" s="1260">
        <v>0.5</v>
      </c>
      <c r="C1631" s="1275" t="s">
        <v>262</v>
      </c>
      <c r="D1631" s="1276"/>
      <c r="E1631" s="1278" t="s">
        <v>673</v>
      </c>
      <c r="F1631" s="1279"/>
    </row>
    <row r="1632" spans="1:6" x14ac:dyDescent="0.35">
      <c r="A1632" s="1716"/>
      <c r="B1632" s="1260">
        <v>0.625</v>
      </c>
      <c r="C1632" s="1275" t="s">
        <v>257</v>
      </c>
      <c r="D1632" s="1276"/>
      <c r="E1632" s="1278" t="s">
        <v>673</v>
      </c>
      <c r="F1632" s="1279"/>
    </row>
    <row r="1633" spans="1:6" x14ac:dyDescent="0.35">
      <c r="A1633" s="1708"/>
      <c r="B1633" s="1269">
        <v>0.75</v>
      </c>
      <c r="C1633" s="1275" t="s">
        <v>257</v>
      </c>
      <c r="D1633" s="1276"/>
      <c r="E1633" s="1278" t="s">
        <v>758</v>
      </c>
      <c r="F1633" s="1279"/>
    </row>
    <row r="1634" spans="1:6" x14ac:dyDescent="0.35">
      <c r="A1634" s="1716">
        <v>31</v>
      </c>
      <c r="B1634" s="1260">
        <v>0.25</v>
      </c>
      <c r="C1634" s="1275" t="s">
        <v>257</v>
      </c>
      <c r="D1634" s="1276"/>
      <c r="E1634" s="1278" t="s">
        <v>259</v>
      </c>
      <c r="F1634" s="1279"/>
    </row>
    <row r="1635" spans="1:6" x14ac:dyDescent="0.35">
      <c r="A1635" s="1716"/>
      <c r="B1635" s="1260">
        <v>0.375</v>
      </c>
      <c r="C1635" s="1275" t="s">
        <v>257</v>
      </c>
      <c r="D1635" s="1276"/>
      <c r="E1635" s="1278" t="s">
        <v>259</v>
      </c>
      <c r="F1635" s="1279"/>
    </row>
    <row r="1636" spans="1:6" x14ac:dyDescent="0.35">
      <c r="A1636" s="1716"/>
      <c r="B1636" s="1260">
        <v>0.5</v>
      </c>
      <c r="C1636" s="1275" t="s">
        <v>262</v>
      </c>
      <c r="D1636" s="1276"/>
      <c r="E1636" s="1278" t="s">
        <v>729</v>
      </c>
      <c r="F1636" s="1279"/>
    </row>
    <row r="1637" spans="1:6" x14ac:dyDescent="0.35">
      <c r="A1637" s="1716"/>
      <c r="B1637" s="1260">
        <v>0.625</v>
      </c>
      <c r="C1637" s="1275" t="s">
        <v>257</v>
      </c>
      <c r="D1637" s="1276"/>
      <c r="E1637" s="1278" t="s">
        <v>259</v>
      </c>
      <c r="F1637" s="1279"/>
    </row>
    <row r="1638" spans="1:6" x14ac:dyDescent="0.35">
      <c r="A1638" s="1716"/>
      <c r="B1638" s="1260">
        <v>0.75</v>
      </c>
      <c r="C1638" s="1288" t="s">
        <v>257</v>
      </c>
      <c r="D1638" s="1289"/>
      <c r="E1638" s="1288" t="s">
        <v>259</v>
      </c>
      <c r="F1638" s="1289"/>
    </row>
    <row r="1645" spans="1:6" ht="15.5" x14ac:dyDescent="0.35">
      <c r="A1645" s="1718" t="s">
        <v>913</v>
      </c>
      <c r="B1645" s="1718"/>
      <c r="C1645" s="1718"/>
      <c r="D1645" s="1718"/>
      <c r="E1645" s="1718"/>
      <c r="F1645" s="1718"/>
    </row>
    <row r="1646" spans="1:6" ht="15.5" x14ac:dyDescent="0.35">
      <c r="A1646" s="1251" t="s">
        <v>914</v>
      </c>
      <c r="B1646" s="1251"/>
      <c r="C1646" s="1251"/>
      <c r="D1646" s="1251"/>
      <c r="E1646" s="1317"/>
      <c r="F1646" s="1317"/>
    </row>
    <row r="1647" spans="1:6" ht="15.5" x14ac:dyDescent="0.35">
      <c r="A1647" s="1318"/>
      <c r="B1647" s="1318"/>
      <c r="C1647" s="1318"/>
      <c r="D1647" s="1319"/>
      <c r="E1647" s="1319"/>
      <c r="F1647" s="1319"/>
    </row>
    <row r="1648" spans="1:6" x14ac:dyDescent="0.35">
      <c r="C1648" t="s">
        <v>957</v>
      </c>
    </row>
    <row r="1650" spans="1:6" x14ac:dyDescent="0.35">
      <c r="A1650" s="1704" t="s">
        <v>505</v>
      </c>
      <c r="B1650" s="1704" t="s">
        <v>930</v>
      </c>
      <c r="C1650" s="1706" t="s">
        <v>548</v>
      </c>
      <c r="D1650" s="1707"/>
      <c r="E1650" s="1706" t="s">
        <v>904</v>
      </c>
      <c r="F1650" s="1707"/>
    </row>
    <row r="1651" spans="1:6" x14ac:dyDescent="0.35">
      <c r="A1651" s="1705"/>
      <c r="B1651" s="1705"/>
      <c r="C1651" s="295"/>
      <c r="D1651" s="1274"/>
      <c r="E1651" s="1275"/>
      <c r="F1651" s="1276"/>
    </row>
    <row r="1652" spans="1:6" x14ac:dyDescent="0.35">
      <c r="A1652" s="1277">
        <v>1</v>
      </c>
      <c r="B1652" s="1260">
        <v>0.25</v>
      </c>
      <c r="C1652" s="1275" t="s">
        <v>557</v>
      </c>
      <c r="D1652" s="1276"/>
      <c r="E1652" s="1278" t="s">
        <v>259</v>
      </c>
      <c r="F1652" s="1279"/>
    </row>
    <row r="1653" spans="1:6" x14ac:dyDescent="0.35">
      <c r="A1653" s="1280"/>
      <c r="B1653" s="1260">
        <v>0.375</v>
      </c>
      <c r="C1653" s="1275" t="s">
        <v>257</v>
      </c>
      <c r="D1653" s="1276"/>
      <c r="E1653" s="1278" t="s">
        <v>259</v>
      </c>
      <c r="F1653" s="1279"/>
    </row>
    <row r="1654" spans="1:6" x14ac:dyDescent="0.35">
      <c r="A1654" s="1280"/>
      <c r="B1654" s="1260">
        <v>0.5</v>
      </c>
      <c r="C1654" s="1275" t="s">
        <v>257</v>
      </c>
      <c r="D1654" s="1276"/>
      <c r="E1654" s="1278" t="s">
        <v>259</v>
      </c>
      <c r="F1654" s="1279"/>
    </row>
    <row r="1655" spans="1:6" x14ac:dyDescent="0.35">
      <c r="A1655" s="1280"/>
      <c r="B1655" s="1260">
        <v>0.625</v>
      </c>
      <c r="C1655" s="326" t="s">
        <v>564</v>
      </c>
      <c r="D1655" s="1276"/>
      <c r="E1655" s="1278" t="s">
        <v>673</v>
      </c>
      <c r="F1655" s="1279"/>
    </row>
    <row r="1656" spans="1:6" x14ac:dyDescent="0.35">
      <c r="A1656" s="1281"/>
      <c r="B1656" s="1260">
        <v>0.75</v>
      </c>
      <c r="C1656" s="1275" t="s">
        <v>261</v>
      </c>
      <c r="D1656" s="1276"/>
      <c r="E1656" s="1278" t="s">
        <v>259</v>
      </c>
      <c r="F1656" s="1279"/>
    </row>
    <row r="1657" spans="1:6" x14ac:dyDescent="0.35">
      <c r="A1657" s="1716">
        <f>2+A1689</f>
        <v>2</v>
      </c>
      <c r="B1657" s="1260">
        <v>0.25</v>
      </c>
      <c r="C1657" s="1275" t="s">
        <v>257</v>
      </c>
      <c r="D1657" s="1276"/>
      <c r="E1657" s="1278" t="s">
        <v>758</v>
      </c>
      <c r="F1657" s="1279"/>
    </row>
    <row r="1658" spans="1:6" x14ac:dyDescent="0.35">
      <c r="A1658" s="1716"/>
      <c r="B1658" s="1260">
        <v>0.375</v>
      </c>
      <c r="C1658" s="1275" t="s">
        <v>257</v>
      </c>
      <c r="D1658" s="1279"/>
      <c r="E1658" s="1278" t="s">
        <v>259</v>
      </c>
      <c r="F1658" s="1279"/>
    </row>
    <row r="1659" spans="1:6" x14ac:dyDescent="0.35">
      <c r="A1659" s="1716"/>
      <c r="B1659" s="1260">
        <v>0.5</v>
      </c>
      <c r="C1659" s="1275" t="s">
        <v>257</v>
      </c>
      <c r="D1659" s="1279"/>
      <c r="E1659" s="1278" t="s">
        <v>758</v>
      </c>
      <c r="F1659" s="1279"/>
    </row>
    <row r="1660" spans="1:6" x14ac:dyDescent="0.35">
      <c r="A1660" s="1716"/>
      <c r="B1660" s="1260">
        <v>0.625</v>
      </c>
      <c r="C1660" s="1275" t="s">
        <v>258</v>
      </c>
      <c r="D1660" s="1279"/>
      <c r="E1660" s="1278" t="s">
        <v>758</v>
      </c>
      <c r="F1660" s="1279"/>
    </row>
    <row r="1661" spans="1:6" x14ac:dyDescent="0.35">
      <c r="A1661" s="1716"/>
      <c r="B1661" s="1260">
        <v>0.75</v>
      </c>
      <c r="C1661" s="1275" t="s">
        <v>257</v>
      </c>
      <c r="D1661" s="1279"/>
      <c r="E1661" s="1278" t="s">
        <v>259</v>
      </c>
      <c r="F1661" s="1274"/>
    </row>
    <row r="1662" spans="1:6" x14ac:dyDescent="0.35">
      <c r="A1662" s="1716">
        <f>A1657+1</f>
        <v>3</v>
      </c>
      <c r="B1662" s="1260">
        <v>0.25</v>
      </c>
      <c r="C1662" s="1275" t="s">
        <v>260</v>
      </c>
      <c r="D1662" s="1279"/>
      <c r="E1662" s="1278" t="s">
        <v>259</v>
      </c>
      <c r="F1662" s="565"/>
    </row>
    <row r="1663" spans="1:6" x14ac:dyDescent="0.35">
      <c r="A1663" s="1716"/>
      <c r="B1663" s="1260">
        <v>0.375</v>
      </c>
      <c r="C1663" s="1275" t="s">
        <v>257</v>
      </c>
      <c r="D1663" s="1279"/>
      <c r="E1663" s="1278" t="s">
        <v>259</v>
      </c>
      <c r="F1663" s="566"/>
    </row>
    <row r="1664" spans="1:6" x14ac:dyDescent="0.35">
      <c r="A1664" s="1716"/>
      <c r="B1664" s="1260">
        <v>0.5</v>
      </c>
      <c r="C1664" s="1275" t="s">
        <v>936</v>
      </c>
      <c r="D1664" s="1279"/>
      <c r="E1664" s="1278" t="s">
        <v>259</v>
      </c>
      <c r="F1664" s="1274"/>
    </row>
    <row r="1665" spans="1:6" x14ac:dyDescent="0.35">
      <c r="A1665" s="1716"/>
      <c r="B1665" s="1260">
        <v>0.625</v>
      </c>
      <c r="C1665" s="1275" t="s">
        <v>257</v>
      </c>
      <c r="D1665" s="1279"/>
      <c r="E1665" s="1278" t="s">
        <v>758</v>
      </c>
      <c r="F1665" s="1274"/>
    </row>
    <row r="1666" spans="1:6" x14ac:dyDescent="0.35">
      <c r="A1666" s="1716"/>
      <c r="B1666" s="1260">
        <v>0.75</v>
      </c>
      <c r="C1666" s="1275" t="s">
        <v>257</v>
      </c>
      <c r="D1666" s="1282"/>
      <c r="E1666" s="1278" t="s">
        <v>259</v>
      </c>
      <c r="F1666" s="1274"/>
    </row>
    <row r="1667" spans="1:6" x14ac:dyDescent="0.35">
      <c r="A1667" s="1716">
        <f>A1662+1</f>
        <v>4</v>
      </c>
      <c r="B1667" s="1260">
        <v>0.25</v>
      </c>
      <c r="C1667" s="1275" t="s">
        <v>257</v>
      </c>
      <c r="D1667" s="1279"/>
      <c r="E1667" s="1278" t="s">
        <v>259</v>
      </c>
      <c r="F1667" s="1274"/>
    </row>
    <row r="1668" spans="1:6" x14ac:dyDescent="0.35">
      <c r="A1668" s="1716"/>
      <c r="B1668" s="1260">
        <v>0.375</v>
      </c>
      <c r="C1668" s="1275" t="s">
        <v>257</v>
      </c>
      <c r="D1668" s="1282"/>
      <c r="E1668" s="1278" t="s">
        <v>259</v>
      </c>
      <c r="F1668" s="1274"/>
    </row>
    <row r="1669" spans="1:6" x14ac:dyDescent="0.35">
      <c r="A1669" s="1716"/>
      <c r="B1669" s="1260">
        <v>0.5</v>
      </c>
      <c r="C1669" s="1275" t="s">
        <v>257</v>
      </c>
      <c r="D1669" s="1279"/>
      <c r="E1669" s="1278" t="s">
        <v>758</v>
      </c>
      <c r="F1669" s="1274"/>
    </row>
    <row r="1670" spans="1:6" x14ac:dyDescent="0.35">
      <c r="A1670" s="1716"/>
      <c r="B1670" s="1260">
        <v>0.625</v>
      </c>
      <c r="C1670" s="1275" t="s">
        <v>260</v>
      </c>
      <c r="D1670" s="1282"/>
      <c r="E1670" s="1278" t="s">
        <v>729</v>
      </c>
      <c r="F1670" s="1274"/>
    </row>
    <row r="1671" spans="1:6" x14ac:dyDescent="0.35">
      <c r="A1671" s="1716"/>
      <c r="B1671" s="1260">
        <v>0.75</v>
      </c>
      <c r="C1671" s="1275" t="s">
        <v>257</v>
      </c>
      <c r="D1671" s="1282"/>
      <c r="E1671" s="1278" t="s">
        <v>259</v>
      </c>
      <c r="F1671" s="1274"/>
    </row>
    <row r="1672" spans="1:6" x14ac:dyDescent="0.35">
      <c r="A1672" s="1716">
        <f>A1667+1</f>
        <v>5</v>
      </c>
      <c r="B1672" s="1260">
        <v>0.25</v>
      </c>
      <c r="C1672" s="1275" t="s">
        <v>261</v>
      </c>
      <c r="D1672" s="1282"/>
      <c r="E1672" s="1278" t="s">
        <v>259</v>
      </c>
      <c r="F1672" s="1274"/>
    </row>
    <row r="1673" spans="1:6" x14ac:dyDescent="0.35">
      <c r="A1673" s="1716"/>
      <c r="B1673" s="1260">
        <v>0.375</v>
      </c>
      <c r="C1673" s="1275" t="s">
        <v>261</v>
      </c>
      <c r="D1673" s="1279"/>
      <c r="E1673" s="1278" t="s">
        <v>259</v>
      </c>
      <c r="F1673" s="1274"/>
    </row>
    <row r="1674" spans="1:6" x14ac:dyDescent="0.35">
      <c r="A1674" s="1716"/>
      <c r="B1674" s="1260">
        <v>0.5</v>
      </c>
      <c r="C1674" s="1275" t="s">
        <v>258</v>
      </c>
      <c r="D1674" s="1279"/>
      <c r="E1674" s="1278" t="s">
        <v>758</v>
      </c>
      <c r="F1674" s="1274"/>
    </row>
    <row r="1675" spans="1:6" x14ac:dyDescent="0.35">
      <c r="A1675" s="1716"/>
      <c r="B1675" s="1260">
        <v>0.625</v>
      </c>
      <c r="C1675" s="1275" t="s">
        <v>258</v>
      </c>
      <c r="D1675" s="1282"/>
      <c r="E1675" s="1278" t="s">
        <v>259</v>
      </c>
      <c r="F1675" s="1274"/>
    </row>
    <row r="1676" spans="1:6" x14ac:dyDescent="0.35">
      <c r="A1676" s="1716"/>
      <c r="B1676" s="1260">
        <v>0.75</v>
      </c>
      <c r="C1676" s="1275" t="s">
        <v>257</v>
      </c>
      <c r="D1676" s="1279"/>
      <c r="E1676" s="1278" t="s">
        <v>259</v>
      </c>
      <c r="F1676" s="1274"/>
    </row>
    <row r="1677" spans="1:6" x14ac:dyDescent="0.35">
      <c r="A1677" s="1716">
        <f>A1672+1</f>
        <v>6</v>
      </c>
      <c r="B1677" s="1260">
        <v>0.25</v>
      </c>
      <c r="C1677" s="1275" t="s">
        <v>260</v>
      </c>
      <c r="D1677" s="1282"/>
      <c r="E1677" s="1278" t="s">
        <v>259</v>
      </c>
      <c r="F1677" s="1274"/>
    </row>
    <row r="1678" spans="1:6" x14ac:dyDescent="0.35">
      <c r="A1678" s="1716"/>
      <c r="B1678" s="1260">
        <v>0.375</v>
      </c>
      <c r="C1678" s="1275" t="s">
        <v>261</v>
      </c>
      <c r="D1678" s="1279"/>
      <c r="E1678" s="1278" t="s">
        <v>259</v>
      </c>
      <c r="F1678" s="1274"/>
    </row>
    <row r="1679" spans="1:6" x14ac:dyDescent="0.35">
      <c r="A1679" s="1716"/>
      <c r="B1679" s="1260">
        <v>0.5</v>
      </c>
      <c r="C1679" s="1275" t="s">
        <v>257</v>
      </c>
      <c r="D1679" s="1279"/>
      <c r="E1679" s="1278" t="s">
        <v>758</v>
      </c>
      <c r="F1679" s="1274"/>
    </row>
    <row r="1680" spans="1:6" x14ac:dyDescent="0.35">
      <c r="A1680" s="1716"/>
      <c r="B1680" s="1260">
        <v>0.625</v>
      </c>
      <c r="C1680" s="1275" t="s">
        <v>262</v>
      </c>
      <c r="D1680" s="1282"/>
      <c r="E1680" s="1278" t="s">
        <v>758</v>
      </c>
      <c r="F1680" s="1274"/>
    </row>
    <row r="1681" spans="1:6" x14ac:dyDescent="0.35">
      <c r="A1681" s="1716"/>
      <c r="B1681" s="1260">
        <v>0.75</v>
      </c>
      <c r="C1681" s="1275" t="s">
        <v>257</v>
      </c>
      <c r="D1681" s="1279"/>
      <c r="E1681" s="1278" t="s">
        <v>259</v>
      </c>
      <c r="F1681" s="1274"/>
    </row>
    <row r="1682" spans="1:6" x14ac:dyDescent="0.35">
      <c r="A1682" s="1716">
        <f>A1677+1</f>
        <v>7</v>
      </c>
      <c r="B1682" s="1260">
        <v>0.25</v>
      </c>
      <c r="C1682" s="1275" t="s">
        <v>257</v>
      </c>
      <c r="D1682" s="1279"/>
      <c r="E1682" s="1278" t="s">
        <v>259</v>
      </c>
      <c r="F1682" s="1274"/>
    </row>
    <row r="1683" spans="1:6" x14ac:dyDescent="0.35">
      <c r="A1683" s="1716"/>
      <c r="B1683" s="1260">
        <v>0.375</v>
      </c>
      <c r="C1683" s="1275" t="s">
        <v>257</v>
      </c>
      <c r="D1683" s="1282"/>
      <c r="E1683" s="1278" t="s">
        <v>259</v>
      </c>
      <c r="F1683" s="1274"/>
    </row>
    <row r="1684" spans="1:6" x14ac:dyDescent="0.35">
      <c r="A1684" s="1716"/>
      <c r="B1684" s="1260">
        <v>0.5</v>
      </c>
      <c r="C1684" s="1275" t="s">
        <v>261</v>
      </c>
      <c r="D1684" s="1282"/>
      <c r="E1684" s="1278" t="s">
        <v>758</v>
      </c>
      <c r="F1684" s="1274"/>
    </row>
    <row r="1685" spans="1:6" x14ac:dyDescent="0.35">
      <c r="A1685" s="1716"/>
      <c r="B1685" s="1260">
        <v>0.625</v>
      </c>
      <c r="C1685" s="1275" t="s">
        <v>260</v>
      </c>
      <c r="D1685" s="1282"/>
      <c r="E1685" s="1278" t="s">
        <v>758</v>
      </c>
      <c r="F1685" s="1274"/>
    </row>
    <row r="1686" spans="1:6" x14ac:dyDescent="0.35">
      <c r="A1686" s="1716"/>
      <c r="B1686" s="1260">
        <v>0.75</v>
      </c>
      <c r="C1686" s="1275" t="s">
        <v>257</v>
      </c>
      <c r="D1686" s="1282"/>
      <c r="E1686" s="1278" t="s">
        <v>259</v>
      </c>
      <c r="F1686" s="1274"/>
    </row>
    <row r="1687" spans="1:6" x14ac:dyDescent="0.35">
      <c r="A1687" s="1716">
        <f>A1682+1</f>
        <v>8</v>
      </c>
      <c r="B1687" s="1260">
        <v>0.25</v>
      </c>
      <c r="C1687" s="1275" t="s">
        <v>261</v>
      </c>
      <c r="D1687" s="1282"/>
      <c r="E1687" s="1278" t="s">
        <v>259</v>
      </c>
      <c r="F1687" s="1274"/>
    </row>
    <row r="1688" spans="1:6" x14ac:dyDescent="0.35">
      <c r="A1688" s="1716"/>
      <c r="B1688" s="1260">
        <v>30.8</v>
      </c>
      <c r="C1688" s="1275" t="s">
        <v>260</v>
      </c>
      <c r="D1688" s="1279"/>
      <c r="E1688" s="1278" t="s">
        <v>259</v>
      </c>
      <c r="F1688" s="1274"/>
    </row>
    <row r="1689" spans="1:6" x14ac:dyDescent="0.35">
      <c r="A1689" s="1716"/>
      <c r="B1689" s="1260">
        <v>0.5</v>
      </c>
      <c r="C1689" s="1275" t="s">
        <v>257</v>
      </c>
      <c r="D1689" s="1279"/>
      <c r="E1689" s="1278" t="s">
        <v>758</v>
      </c>
      <c r="F1689" s="1274"/>
    </row>
    <row r="1690" spans="1:6" x14ac:dyDescent="0.35">
      <c r="A1690" s="1716"/>
      <c r="B1690" s="1260">
        <v>0.625</v>
      </c>
      <c r="C1690" s="1275" t="s">
        <v>257</v>
      </c>
      <c r="D1690" s="1279"/>
      <c r="E1690" s="1278" t="s">
        <v>758</v>
      </c>
      <c r="F1690" s="1274"/>
    </row>
    <row r="1691" spans="1:6" x14ac:dyDescent="0.35">
      <c r="A1691" s="1716"/>
      <c r="B1691" s="1260">
        <v>0.75</v>
      </c>
      <c r="C1691" s="1275" t="s">
        <v>262</v>
      </c>
      <c r="D1691" s="1282"/>
      <c r="E1691" s="1278" t="s">
        <v>259</v>
      </c>
      <c r="F1691" s="1274"/>
    </row>
    <row r="1692" spans="1:6" x14ac:dyDescent="0.35">
      <c r="A1692" s="1716">
        <f>A1687+1</f>
        <v>9</v>
      </c>
      <c r="B1692" s="1260">
        <v>0.25</v>
      </c>
      <c r="C1692" s="1275" t="s">
        <v>257</v>
      </c>
      <c r="D1692" s="1282"/>
      <c r="E1692" s="1278" t="s">
        <v>259</v>
      </c>
      <c r="F1692" s="1274"/>
    </row>
    <row r="1693" spans="1:6" x14ac:dyDescent="0.35">
      <c r="A1693" s="1716"/>
      <c r="B1693" s="1260">
        <v>0.375</v>
      </c>
      <c r="C1693" s="1275" t="s">
        <v>257</v>
      </c>
      <c r="D1693" s="1282"/>
      <c r="E1693" s="1278" t="s">
        <v>758</v>
      </c>
      <c r="F1693" s="1274"/>
    </row>
    <row r="1694" spans="1:6" x14ac:dyDescent="0.35">
      <c r="A1694" s="1716"/>
      <c r="B1694" s="1260">
        <v>0.5</v>
      </c>
      <c r="C1694" s="1275" t="s">
        <v>258</v>
      </c>
      <c r="D1694" s="1282"/>
      <c r="E1694" s="1278" t="s">
        <v>758</v>
      </c>
      <c r="F1694" s="1274"/>
    </row>
    <row r="1695" spans="1:6" x14ac:dyDescent="0.35">
      <c r="A1695" s="1716"/>
      <c r="B1695" s="1260">
        <v>0.625</v>
      </c>
      <c r="C1695" s="1275" t="s">
        <v>260</v>
      </c>
      <c r="D1695" s="1279"/>
      <c r="E1695" s="1278" t="s">
        <v>729</v>
      </c>
      <c r="F1695" s="1274"/>
    </row>
    <row r="1696" spans="1:6" x14ac:dyDescent="0.35">
      <c r="A1696" s="1716"/>
      <c r="B1696" s="1260">
        <v>0.75</v>
      </c>
      <c r="C1696" s="1275" t="s">
        <v>257</v>
      </c>
      <c r="D1696" s="1282"/>
      <c r="E1696" s="1278" t="s">
        <v>259</v>
      </c>
      <c r="F1696" s="1274"/>
    </row>
    <row r="1697" spans="1:6" x14ac:dyDescent="0.35">
      <c r="A1697" s="1716">
        <f>A1692+1</f>
        <v>10</v>
      </c>
      <c r="B1697" s="1260">
        <v>0.25</v>
      </c>
      <c r="C1697" s="1275" t="s">
        <v>557</v>
      </c>
      <c r="D1697" s="1279"/>
      <c r="E1697" s="1278" t="s">
        <v>259</v>
      </c>
      <c r="F1697" s="1274"/>
    </row>
    <row r="1698" spans="1:6" x14ac:dyDescent="0.35">
      <c r="A1698" s="1716"/>
      <c r="B1698" s="1260">
        <v>0.375</v>
      </c>
      <c r="C1698" s="1275" t="s">
        <v>261</v>
      </c>
      <c r="D1698" s="1279"/>
      <c r="E1698" s="1278" t="s">
        <v>259</v>
      </c>
      <c r="F1698" s="1274"/>
    </row>
    <row r="1699" spans="1:6" x14ac:dyDescent="0.35">
      <c r="A1699" s="1716"/>
      <c r="B1699" s="1260">
        <v>0.5</v>
      </c>
      <c r="C1699" s="1275" t="s">
        <v>257</v>
      </c>
      <c r="D1699" s="1279"/>
      <c r="E1699" s="1278" t="s">
        <v>259</v>
      </c>
      <c r="F1699" s="1274"/>
    </row>
    <row r="1700" spans="1:6" x14ac:dyDescent="0.35">
      <c r="A1700" s="1716"/>
      <c r="B1700" s="1260">
        <v>0.625</v>
      </c>
      <c r="C1700" s="1275" t="s">
        <v>257</v>
      </c>
      <c r="D1700" s="1279"/>
      <c r="E1700" s="1278" t="s">
        <v>758</v>
      </c>
      <c r="F1700" s="1274"/>
    </row>
    <row r="1701" spans="1:6" x14ac:dyDescent="0.35">
      <c r="A1701" s="1716"/>
      <c r="B1701" s="1260">
        <v>0.75</v>
      </c>
      <c r="C1701" s="1275" t="s">
        <v>257</v>
      </c>
      <c r="D1701" s="1279"/>
      <c r="E1701" s="1278" t="s">
        <v>259</v>
      </c>
      <c r="F1701" s="1274"/>
    </row>
    <row r="1702" spans="1:6" x14ac:dyDescent="0.35">
      <c r="A1702" s="1716">
        <f>A1697+1</f>
        <v>11</v>
      </c>
      <c r="B1702" s="1260">
        <v>0.25</v>
      </c>
      <c r="C1702" s="1275" t="s">
        <v>257</v>
      </c>
      <c r="D1702" s="1279"/>
      <c r="E1702" s="1278" t="s">
        <v>259</v>
      </c>
      <c r="F1702" s="1274"/>
    </row>
    <row r="1703" spans="1:6" x14ac:dyDescent="0.35">
      <c r="A1703" s="1716"/>
      <c r="B1703" s="1260">
        <v>0.375</v>
      </c>
      <c r="C1703" s="1275" t="s">
        <v>257</v>
      </c>
      <c r="D1703" s="1279"/>
      <c r="E1703" s="1278" t="s">
        <v>259</v>
      </c>
      <c r="F1703" s="1274"/>
    </row>
    <row r="1704" spans="1:6" x14ac:dyDescent="0.35">
      <c r="A1704" s="1716"/>
      <c r="B1704" s="1260">
        <v>0.5</v>
      </c>
      <c r="C1704" s="1275" t="s">
        <v>262</v>
      </c>
      <c r="D1704" s="1279"/>
      <c r="E1704" s="1278" t="s">
        <v>758</v>
      </c>
      <c r="F1704" s="1274"/>
    </row>
    <row r="1705" spans="1:6" x14ac:dyDescent="0.35">
      <c r="A1705" s="1716"/>
      <c r="B1705" s="1260">
        <v>0.625</v>
      </c>
      <c r="C1705" s="1275" t="s">
        <v>261</v>
      </c>
      <c r="D1705" s="1282"/>
      <c r="E1705" s="1278" t="s">
        <v>729</v>
      </c>
      <c r="F1705" s="1274"/>
    </row>
    <row r="1706" spans="1:6" x14ac:dyDescent="0.35">
      <c r="A1706" s="1716"/>
      <c r="B1706" s="1260">
        <v>0.75</v>
      </c>
      <c r="C1706" s="1275" t="s">
        <v>257</v>
      </c>
      <c r="D1706" s="1279"/>
      <c r="E1706" s="1278" t="s">
        <v>259</v>
      </c>
      <c r="F1706" s="1274"/>
    </row>
    <row r="1707" spans="1:6" x14ac:dyDescent="0.35">
      <c r="A1707" s="1716">
        <f>A1702+1</f>
        <v>12</v>
      </c>
      <c r="B1707" s="1260">
        <v>0.25</v>
      </c>
      <c r="C1707" s="1275" t="s">
        <v>258</v>
      </c>
      <c r="D1707" s="1279"/>
      <c r="E1707" s="1278" t="s">
        <v>259</v>
      </c>
      <c r="F1707" s="1274"/>
    </row>
    <row r="1708" spans="1:6" x14ac:dyDescent="0.35">
      <c r="A1708" s="1716"/>
      <c r="B1708" s="1260">
        <v>0.375</v>
      </c>
      <c r="C1708" s="1275" t="s">
        <v>257</v>
      </c>
      <c r="D1708" s="1279"/>
      <c r="E1708" s="1278" t="s">
        <v>259</v>
      </c>
      <c r="F1708" s="1274"/>
    </row>
    <row r="1709" spans="1:6" x14ac:dyDescent="0.35">
      <c r="A1709" s="1716"/>
      <c r="B1709" s="1260">
        <v>0.5</v>
      </c>
      <c r="C1709" s="1275" t="s">
        <v>260</v>
      </c>
      <c r="D1709" s="1279"/>
      <c r="E1709" s="1278" t="s">
        <v>758</v>
      </c>
      <c r="F1709" s="1274"/>
    </row>
    <row r="1710" spans="1:6" x14ac:dyDescent="0.35">
      <c r="A1710" s="1716"/>
      <c r="B1710" s="1260">
        <v>0.625</v>
      </c>
      <c r="C1710" s="1275" t="s">
        <v>260</v>
      </c>
      <c r="D1710" s="1279"/>
      <c r="E1710" s="1278" t="s">
        <v>758</v>
      </c>
      <c r="F1710" s="1274"/>
    </row>
    <row r="1711" spans="1:6" x14ac:dyDescent="0.35">
      <c r="A1711" s="1716"/>
      <c r="B1711" s="1260">
        <v>0.75</v>
      </c>
      <c r="C1711" s="1275" t="s">
        <v>257</v>
      </c>
      <c r="D1711" s="1282"/>
      <c r="E1711" s="1278" t="s">
        <v>758</v>
      </c>
      <c r="F1711" s="1274"/>
    </row>
    <row r="1712" spans="1:6" x14ac:dyDescent="0.35">
      <c r="A1712" s="1716">
        <f>A1707+1</f>
        <v>13</v>
      </c>
      <c r="B1712" s="1260">
        <v>0.25</v>
      </c>
      <c r="C1712" s="1275" t="s">
        <v>257</v>
      </c>
      <c r="D1712" s="1279"/>
      <c r="E1712" s="1278" t="s">
        <v>259</v>
      </c>
      <c r="F1712" s="1274"/>
    </row>
    <row r="1713" spans="1:6" x14ac:dyDescent="0.35">
      <c r="A1713" s="1716"/>
      <c r="B1713" s="1260">
        <v>0.375</v>
      </c>
      <c r="C1713" s="1275" t="s">
        <v>262</v>
      </c>
      <c r="D1713" s="1279"/>
      <c r="E1713" s="1278" t="s">
        <v>758</v>
      </c>
      <c r="F1713" s="1274"/>
    </row>
    <row r="1714" spans="1:6" x14ac:dyDescent="0.35">
      <c r="A1714" s="1716"/>
      <c r="B1714" s="1260">
        <v>0.5</v>
      </c>
      <c r="C1714" s="1275" t="s">
        <v>257</v>
      </c>
      <c r="D1714" s="1282"/>
      <c r="E1714" s="1278" t="s">
        <v>758</v>
      </c>
      <c r="F1714" s="1274"/>
    </row>
    <row r="1715" spans="1:6" x14ac:dyDescent="0.35">
      <c r="A1715" s="1716"/>
      <c r="B1715" s="1260">
        <v>0.625</v>
      </c>
      <c r="C1715" s="1275" t="s">
        <v>257</v>
      </c>
      <c r="D1715" s="1279"/>
      <c r="E1715" s="1278" t="s">
        <v>758</v>
      </c>
      <c r="F1715" s="1274"/>
    </row>
    <row r="1716" spans="1:6" x14ac:dyDescent="0.35">
      <c r="A1716" s="1716"/>
      <c r="B1716" s="1260">
        <v>0.75</v>
      </c>
      <c r="C1716" s="1275" t="s">
        <v>257</v>
      </c>
      <c r="D1716" s="1279"/>
      <c r="E1716" s="1278" t="s">
        <v>758</v>
      </c>
      <c r="F1716" s="1274"/>
    </row>
    <row r="1717" spans="1:6" x14ac:dyDescent="0.35">
      <c r="A1717" s="1716">
        <f>A1712+1</f>
        <v>14</v>
      </c>
      <c r="B1717" s="1260">
        <v>0.25</v>
      </c>
      <c r="C1717" s="1275" t="s">
        <v>261</v>
      </c>
      <c r="D1717" s="1279"/>
      <c r="E1717" s="1278" t="s">
        <v>758</v>
      </c>
      <c r="F1717" s="1274"/>
    </row>
    <row r="1718" spans="1:6" x14ac:dyDescent="0.35">
      <c r="A1718" s="1716"/>
      <c r="B1718" s="1260">
        <v>0.375</v>
      </c>
      <c r="C1718" s="1275" t="s">
        <v>260</v>
      </c>
      <c r="D1718" s="1282"/>
      <c r="E1718" s="1278" t="s">
        <v>758</v>
      </c>
      <c r="F1718" s="1274"/>
    </row>
    <row r="1719" spans="1:6" x14ac:dyDescent="0.35">
      <c r="A1719" s="1716"/>
      <c r="B1719" s="1260">
        <v>0.5</v>
      </c>
      <c r="C1719" s="1275" t="s">
        <v>262</v>
      </c>
      <c r="D1719" s="1282"/>
      <c r="E1719" s="1278" t="s">
        <v>729</v>
      </c>
      <c r="F1719" s="1274"/>
    </row>
    <row r="1720" spans="1:6" x14ac:dyDescent="0.35">
      <c r="A1720" s="1716"/>
      <c r="B1720" s="1260">
        <v>0.625</v>
      </c>
      <c r="C1720" s="1275" t="s">
        <v>258</v>
      </c>
      <c r="D1720" s="1284"/>
      <c r="E1720" s="1278" t="s">
        <v>758</v>
      </c>
      <c r="F1720" s="1274"/>
    </row>
    <row r="1721" spans="1:6" x14ac:dyDescent="0.35">
      <c r="A1721" s="1716"/>
      <c r="B1721" s="1260">
        <v>0.75</v>
      </c>
      <c r="C1721" s="1275" t="s">
        <v>258</v>
      </c>
      <c r="D1721" s="1279"/>
      <c r="E1721" s="1278" t="s">
        <v>673</v>
      </c>
      <c r="F1721" s="1274"/>
    </row>
    <row r="1722" spans="1:6" x14ac:dyDescent="0.35">
      <c r="A1722" s="1716">
        <f>A1717+1</f>
        <v>15</v>
      </c>
      <c r="B1722" s="1260">
        <v>0.25</v>
      </c>
      <c r="C1722" s="1275" t="s">
        <v>260</v>
      </c>
      <c r="D1722" s="1279"/>
      <c r="E1722" s="1278" t="s">
        <v>758</v>
      </c>
      <c r="F1722" s="1274"/>
    </row>
    <row r="1723" spans="1:6" x14ac:dyDescent="0.35">
      <c r="A1723" s="1716"/>
      <c r="B1723" s="1260">
        <v>0.375</v>
      </c>
      <c r="C1723" s="1275" t="s">
        <v>257</v>
      </c>
      <c r="D1723" s="1279"/>
      <c r="E1723" s="1278" t="s">
        <v>758</v>
      </c>
      <c r="F1723" s="1274"/>
    </row>
    <row r="1724" spans="1:6" x14ac:dyDescent="0.35">
      <c r="A1724" s="1716"/>
      <c r="B1724" s="1260">
        <v>0.5</v>
      </c>
      <c r="C1724" s="1275" t="s">
        <v>557</v>
      </c>
      <c r="D1724" s="1282"/>
      <c r="E1724" s="1278" t="s">
        <v>729</v>
      </c>
      <c r="F1724" s="1274"/>
    </row>
    <row r="1725" spans="1:6" x14ac:dyDescent="0.35">
      <c r="A1725" s="1716"/>
      <c r="B1725" s="1260">
        <v>0.625</v>
      </c>
      <c r="C1725" s="1275" t="s">
        <v>557</v>
      </c>
      <c r="D1725" s="1282"/>
      <c r="E1725" s="1278" t="s">
        <v>758</v>
      </c>
      <c r="F1725" s="1274"/>
    </row>
    <row r="1726" spans="1:6" x14ac:dyDescent="0.35">
      <c r="A1726" s="1716"/>
      <c r="B1726" s="1260">
        <v>0.75</v>
      </c>
      <c r="C1726" s="1275" t="s">
        <v>257</v>
      </c>
      <c r="D1726" s="1279"/>
      <c r="E1726" s="1278" t="s">
        <v>758</v>
      </c>
      <c r="F1726" s="1274"/>
    </row>
    <row r="1727" spans="1:6" x14ac:dyDescent="0.35">
      <c r="A1727" s="1716">
        <f>A1722+1</f>
        <v>16</v>
      </c>
      <c r="B1727" s="1260">
        <v>0.25</v>
      </c>
      <c r="C1727" s="1275" t="s">
        <v>557</v>
      </c>
      <c r="D1727" s="1285"/>
      <c r="E1727" s="1278" t="s">
        <v>259</v>
      </c>
      <c r="F1727" s="1274"/>
    </row>
    <row r="1728" spans="1:6" x14ac:dyDescent="0.35">
      <c r="A1728" s="1716"/>
      <c r="B1728" s="1260">
        <v>0.375</v>
      </c>
      <c r="C1728" s="1275" t="s">
        <v>557</v>
      </c>
      <c r="D1728" s="1286"/>
      <c r="E1728" s="1278" t="s">
        <v>758</v>
      </c>
      <c r="F1728" s="1274"/>
    </row>
    <row r="1729" spans="1:6" x14ac:dyDescent="0.35">
      <c r="A1729" s="1716"/>
      <c r="B1729" s="1260">
        <v>0.5</v>
      </c>
      <c r="C1729" s="1275" t="s">
        <v>257</v>
      </c>
      <c r="D1729" s="1282"/>
      <c r="E1729" s="1278" t="s">
        <v>259</v>
      </c>
      <c r="F1729" s="1274"/>
    </row>
    <row r="1730" spans="1:6" x14ac:dyDescent="0.35">
      <c r="A1730" s="1716"/>
      <c r="B1730" s="1260">
        <v>0.625</v>
      </c>
      <c r="C1730" s="1275" t="s">
        <v>258</v>
      </c>
      <c r="D1730" s="1279"/>
      <c r="E1730" s="1278" t="s">
        <v>259</v>
      </c>
      <c r="F1730" s="1274"/>
    </row>
    <row r="1731" spans="1:6" x14ac:dyDescent="0.35">
      <c r="A1731" s="1716"/>
      <c r="B1731" s="1260">
        <v>0.75</v>
      </c>
      <c r="C1731" s="1275" t="s">
        <v>262</v>
      </c>
      <c r="D1731" s="1282"/>
      <c r="E1731" s="1278" t="s">
        <v>758</v>
      </c>
      <c r="F1731" s="1274"/>
    </row>
    <row r="1732" spans="1:6" x14ac:dyDescent="0.35">
      <c r="A1732" s="1716">
        <f>A1727+1</f>
        <v>17</v>
      </c>
      <c r="B1732" s="1260">
        <v>0.25</v>
      </c>
      <c r="C1732" s="1275" t="s">
        <v>958</v>
      </c>
      <c r="D1732" s="1279"/>
      <c r="E1732" s="1278" t="s">
        <v>673</v>
      </c>
      <c r="F1732" s="1274"/>
    </row>
    <row r="1733" spans="1:6" x14ac:dyDescent="0.35">
      <c r="A1733" s="1716"/>
      <c r="B1733" s="1260">
        <v>0.375</v>
      </c>
      <c r="C1733" s="1275" t="s">
        <v>257</v>
      </c>
      <c r="D1733" s="1282"/>
      <c r="E1733" s="1278" t="s">
        <v>729</v>
      </c>
      <c r="F1733" s="1274"/>
    </row>
    <row r="1734" spans="1:6" x14ac:dyDescent="0.35">
      <c r="A1734" s="1716"/>
      <c r="B1734" s="1260">
        <v>0.5</v>
      </c>
      <c r="C1734" s="1275" t="s">
        <v>257</v>
      </c>
      <c r="D1734" s="1282"/>
      <c r="E1734" s="1278" t="s">
        <v>729</v>
      </c>
      <c r="F1734" s="1274"/>
    </row>
    <row r="1735" spans="1:6" x14ac:dyDescent="0.35">
      <c r="A1735" s="1716"/>
      <c r="B1735" s="1260">
        <v>0.625</v>
      </c>
      <c r="C1735" s="1275" t="s">
        <v>262</v>
      </c>
      <c r="D1735" s="1279"/>
      <c r="E1735" s="1278" t="s">
        <v>758</v>
      </c>
      <c r="F1735" s="1274"/>
    </row>
    <row r="1736" spans="1:6" x14ac:dyDescent="0.35">
      <c r="A1736" s="1716"/>
      <c r="B1736" s="1260">
        <v>0.75</v>
      </c>
      <c r="C1736" s="1275" t="s">
        <v>262</v>
      </c>
      <c r="D1736" s="1279"/>
      <c r="E1736" s="1278" t="s">
        <v>758</v>
      </c>
      <c r="F1736" s="1274"/>
    </row>
    <row r="1737" spans="1:6" x14ac:dyDescent="0.35">
      <c r="A1737" s="1716">
        <f>A1732+1</f>
        <v>18</v>
      </c>
      <c r="B1737" s="1260">
        <v>0.25</v>
      </c>
      <c r="C1737" s="1275" t="s">
        <v>262</v>
      </c>
      <c r="D1737" s="1279"/>
      <c r="E1737" s="1278" t="s">
        <v>758</v>
      </c>
      <c r="F1737" s="1274"/>
    </row>
    <row r="1738" spans="1:6" x14ac:dyDescent="0.35">
      <c r="A1738" s="1716"/>
      <c r="B1738" s="1260">
        <v>0.375</v>
      </c>
      <c r="C1738" s="1275" t="s">
        <v>257</v>
      </c>
      <c r="D1738" s="1279"/>
      <c r="E1738" s="1278" t="s">
        <v>959</v>
      </c>
      <c r="F1738" s="1274"/>
    </row>
    <row r="1739" spans="1:6" x14ac:dyDescent="0.35">
      <c r="A1739" s="1716"/>
      <c r="B1739" s="1260">
        <v>0.5</v>
      </c>
      <c r="C1739" s="1275" t="s">
        <v>257</v>
      </c>
      <c r="D1739" s="1282"/>
      <c r="E1739" s="1278" t="s">
        <v>758</v>
      </c>
      <c r="F1739" s="1274"/>
    </row>
    <row r="1740" spans="1:6" x14ac:dyDescent="0.35">
      <c r="A1740" s="1716"/>
      <c r="B1740" s="1260">
        <v>0.625</v>
      </c>
      <c r="C1740" s="1275" t="s">
        <v>257</v>
      </c>
      <c r="D1740" s="1279"/>
      <c r="E1740" s="1278" t="s">
        <v>758</v>
      </c>
      <c r="F1740" s="1274"/>
    </row>
    <row r="1741" spans="1:6" x14ac:dyDescent="0.35">
      <c r="A1741" s="1716"/>
      <c r="B1741" s="1260">
        <v>0.75</v>
      </c>
      <c r="C1741" s="1275" t="s">
        <v>257</v>
      </c>
      <c r="D1741" s="1282"/>
      <c r="E1741" s="1278" t="s">
        <v>959</v>
      </c>
      <c r="F1741" s="1274"/>
    </row>
    <row r="1742" spans="1:6" x14ac:dyDescent="0.35">
      <c r="A1742" s="1716">
        <f>A1737+1</f>
        <v>19</v>
      </c>
      <c r="B1742" s="1260">
        <v>0.25</v>
      </c>
      <c r="C1742" s="1275" t="s">
        <v>257</v>
      </c>
      <c r="D1742" s="1279"/>
      <c r="E1742" s="1278" t="s">
        <v>729</v>
      </c>
      <c r="F1742" s="1274"/>
    </row>
    <row r="1743" spans="1:6" x14ac:dyDescent="0.35">
      <c r="A1743" s="1716"/>
      <c r="B1743" s="1260">
        <v>0.375</v>
      </c>
      <c r="C1743" s="1275" t="s">
        <v>261</v>
      </c>
      <c r="D1743" s="1279"/>
      <c r="E1743" s="1278" t="s">
        <v>673</v>
      </c>
      <c r="F1743" s="1274"/>
    </row>
    <row r="1744" spans="1:6" x14ac:dyDescent="0.35">
      <c r="A1744" s="1716"/>
      <c r="B1744" s="1260">
        <v>0.5</v>
      </c>
      <c r="C1744" s="1275" t="s">
        <v>261</v>
      </c>
      <c r="D1744" s="1279"/>
      <c r="E1744" s="1278" t="s">
        <v>673</v>
      </c>
      <c r="F1744" s="1274"/>
    </row>
    <row r="1745" spans="1:6" x14ac:dyDescent="0.35">
      <c r="A1745" s="1716"/>
      <c r="B1745" s="1260">
        <v>0.625</v>
      </c>
      <c r="C1745" s="1275" t="s">
        <v>261</v>
      </c>
      <c r="D1745" s="1282"/>
      <c r="E1745" s="1278" t="s">
        <v>729</v>
      </c>
      <c r="F1745" s="1274"/>
    </row>
    <row r="1746" spans="1:6" x14ac:dyDescent="0.35">
      <c r="A1746" s="1716"/>
      <c r="B1746" s="1260">
        <v>0.75</v>
      </c>
      <c r="C1746" s="1275" t="s">
        <v>261</v>
      </c>
      <c r="D1746" s="1279"/>
      <c r="E1746" s="1278" t="s">
        <v>758</v>
      </c>
      <c r="F1746" s="1274"/>
    </row>
    <row r="1747" spans="1:6" x14ac:dyDescent="0.35">
      <c r="A1747" s="1716">
        <f>A1742+1</f>
        <v>20</v>
      </c>
      <c r="B1747" s="1260">
        <v>0.25</v>
      </c>
      <c r="C1747" s="1275" t="s">
        <v>257</v>
      </c>
      <c r="D1747" s="1279"/>
      <c r="E1747" s="1278" t="s">
        <v>959</v>
      </c>
      <c r="F1747" s="1274"/>
    </row>
    <row r="1748" spans="1:6" x14ac:dyDescent="0.35">
      <c r="A1748" s="1716"/>
      <c r="B1748" s="1260">
        <v>0.375</v>
      </c>
      <c r="C1748" s="1275" t="s">
        <v>257</v>
      </c>
      <c r="D1748" s="1282"/>
      <c r="E1748" s="1278" t="s">
        <v>758</v>
      </c>
      <c r="F1748" s="1274"/>
    </row>
    <row r="1749" spans="1:6" x14ac:dyDescent="0.35">
      <c r="A1749" s="1716"/>
      <c r="B1749" s="1260">
        <v>0.5</v>
      </c>
      <c r="C1749" s="1275" t="s">
        <v>261</v>
      </c>
      <c r="D1749" s="1279"/>
      <c r="E1749" s="1278" t="s">
        <v>758</v>
      </c>
      <c r="F1749" s="1274"/>
    </row>
    <row r="1750" spans="1:6" x14ac:dyDescent="0.35">
      <c r="A1750" s="1716"/>
      <c r="B1750" s="1260">
        <v>0.625</v>
      </c>
      <c r="C1750" s="1275" t="s">
        <v>258</v>
      </c>
      <c r="D1750" s="1282"/>
      <c r="E1750" s="1278" t="s">
        <v>758</v>
      </c>
      <c r="F1750" s="1274"/>
    </row>
    <row r="1751" spans="1:6" x14ac:dyDescent="0.35">
      <c r="A1751" s="1716"/>
      <c r="B1751" s="1260">
        <v>0.75</v>
      </c>
      <c r="C1751" s="1275" t="s">
        <v>257</v>
      </c>
      <c r="D1751" s="1282"/>
      <c r="E1751" s="1278" t="s">
        <v>758</v>
      </c>
      <c r="F1751" s="1274"/>
    </row>
    <row r="1752" spans="1:6" x14ac:dyDescent="0.35">
      <c r="A1752" s="1716">
        <f>A1747+1</f>
        <v>21</v>
      </c>
      <c r="B1752" s="1260">
        <v>0.25</v>
      </c>
      <c r="C1752" s="1275" t="s">
        <v>257</v>
      </c>
      <c r="D1752" s="1282"/>
      <c r="E1752" s="1278" t="s">
        <v>729</v>
      </c>
      <c r="F1752" s="1274"/>
    </row>
    <row r="1753" spans="1:6" x14ac:dyDescent="0.35">
      <c r="A1753" s="1716"/>
      <c r="B1753" s="1260">
        <v>0.375</v>
      </c>
      <c r="C1753" s="1275" t="s">
        <v>257</v>
      </c>
      <c r="D1753" s="1279"/>
      <c r="E1753" s="1278" t="s">
        <v>729</v>
      </c>
      <c r="F1753" s="1274"/>
    </row>
    <row r="1754" spans="1:6" x14ac:dyDescent="0.35">
      <c r="A1754" s="1716"/>
      <c r="B1754" s="1260">
        <v>0.5</v>
      </c>
      <c r="C1754" s="1275" t="s">
        <v>258</v>
      </c>
      <c r="D1754" s="1282"/>
      <c r="E1754" s="1278" t="s">
        <v>758</v>
      </c>
      <c r="F1754" s="1274"/>
    </row>
    <row r="1755" spans="1:6" x14ac:dyDescent="0.35">
      <c r="A1755" s="1716"/>
      <c r="B1755" s="1260">
        <v>0.625</v>
      </c>
      <c r="C1755" s="1275" t="s">
        <v>257</v>
      </c>
      <c r="D1755" s="1279"/>
      <c r="E1755" s="1278" t="s">
        <v>758</v>
      </c>
      <c r="F1755" s="1274"/>
    </row>
    <row r="1756" spans="1:6" x14ac:dyDescent="0.35">
      <c r="A1756" s="1716"/>
      <c r="B1756" s="1260">
        <v>0.75</v>
      </c>
      <c r="C1756" s="1275" t="s">
        <v>260</v>
      </c>
      <c r="D1756" s="1279"/>
      <c r="E1756" s="1278" t="s">
        <v>673</v>
      </c>
      <c r="F1756" s="1274"/>
    </row>
    <row r="1757" spans="1:6" x14ac:dyDescent="0.35">
      <c r="A1757" s="1716">
        <f>A1752+1</f>
        <v>22</v>
      </c>
      <c r="B1757" s="1260">
        <v>0.25</v>
      </c>
      <c r="C1757" s="1275" t="s">
        <v>260</v>
      </c>
      <c r="D1757" s="1279"/>
      <c r="E1757" s="1278" t="s">
        <v>729</v>
      </c>
      <c r="F1757" s="1274"/>
    </row>
    <row r="1758" spans="1:6" x14ac:dyDescent="0.35">
      <c r="A1758" s="1716"/>
      <c r="B1758" s="1260">
        <v>0.375</v>
      </c>
      <c r="C1758" s="1275" t="s">
        <v>257</v>
      </c>
      <c r="D1758" s="1282"/>
      <c r="E1758" s="1278" t="s">
        <v>673</v>
      </c>
      <c r="F1758" s="1274"/>
    </row>
    <row r="1759" spans="1:6" x14ac:dyDescent="0.35">
      <c r="A1759" s="1716"/>
      <c r="B1759" s="1260">
        <v>0.5</v>
      </c>
      <c r="C1759" s="1275" t="s">
        <v>257</v>
      </c>
      <c r="D1759" s="1282"/>
      <c r="E1759" s="1278" t="s">
        <v>758</v>
      </c>
      <c r="F1759" s="1274"/>
    </row>
    <row r="1760" spans="1:6" x14ac:dyDescent="0.35">
      <c r="A1760" s="1716"/>
      <c r="B1760" s="1260">
        <v>0.625</v>
      </c>
      <c r="C1760" s="1275" t="s">
        <v>257</v>
      </c>
      <c r="D1760" s="1279"/>
      <c r="E1760" s="1278" t="s">
        <v>758</v>
      </c>
      <c r="F1760" s="1274"/>
    </row>
    <row r="1761" spans="1:6" x14ac:dyDescent="0.35">
      <c r="A1761" s="1716"/>
      <c r="B1761" s="1260">
        <v>0.75</v>
      </c>
      <c r="C1761" s="1275" t="s">
        <v>262</v>
      </c>
      <c r="D1761" s="1282"/>
      <c r="E1761" s="1278" t="s">
        <v>758</v>
      </c>
      <c r="F1761" s="1274"/>
    </row>
    <row r="1762" spans="1:6" x14ac:dyDescent="0.35">
      <c r="A1762" s="1716">
        <f>A1757+1</f>
        <v>23</v>
      </c>
      <c r="B1762" s="1260">
        <v>0.25</v>
      </c>
      <c r="C1762" s="1275" t="s">
        <v>262</v>
      </c>
      <c r="D1762" s="1282"/>
      <c r="E1762" s="1278" t="s">
        <v>959</v>
      </c>
      <c r="F1762" s="1274"/>
    </row>
    <row r="1763" spans="1:6" x14ac:dyDescent="0.35">
      <c r="A1763" s="1716"/>
      <c r="B1763" s="1260">
        <v>0.375</v>
      </c>
      <c r="C1763" s="1275" t="s">
        <v>257</v>
      </c>
      <c r="D1763" s="1282"/>
      <c r="E1763" s="1278" t="s">
        <v>959</v>
      </c>
      <c r="F1763" s="1274"/>
    </row>
    <row r="1764" spans="1:6" x14ac:dyDescent="0.35">
      <c r="A1764" s="1716"/>
      <c r="B1764" s="1260">
        <v>0.5</v>
      </c>
      <c r="C1764" s="1275" t="s">
        <v>262</v>
      </c>
      <c r="D1764" s="1282"/>
      <c r="E1764" s="1278" t="s">
        <v>758</v>
      </c>
      <c r="F1764" s="1274"/>
    </row>
    <row r="1765" spans="1:6" x14ac:dyDescent="0.35">
      <c r="A1765" s="1716"/>
      <c r="B1765" s="1260">
        <v>0.625</v>
      </c>
      <c r="C1765" s="1275" t="s">
        <v>258</v>
      </c>
      <c r="D1765" s="1279"/>
      <c r="E1765" s="1278" t="s">
        <v>758</v>
      </c>
      <c r="F1765" s="1274"/>
    </row>
    <row r="1766" spans="1:6" x14ac:dyDescent="0.35">
      <c r="A1766" s="1716"/>
      <c r="B1766" s="1260">
        <v>0.75</v>
      </c>
      <c r="C1766" s="1275" t="s">
        <v>257</v>
      </c>
      <c r="D1766" s="1282"/>
      <c r="E1766" s="1278" t="s">
        <v>959</v>
      </c>
      <c r="F1766" s="1274"/>
    </row>
    <row r="1767" spans="1:6" x14ac:dyDescent="0.35">
      <c r="A1767" s="1716">
        <f>A1762+1</f>
        <v>24</v>
      </c>
      <c r="B1767" s="1260">
        <v>0.25</v>
      </c>
      <c r="C1767" s="1275" t="s">
        <v>257</v>
      </c>
      <c r="D1767" s="1282"/>
      <c r="E1767" s="1278" t="s">
        <v>673</v>
      </c>
      <c r="F1767" s="1274"/>
    </row>
    <row r="1768" spans="1:6" x14ac:dyDescent="0.35">
      <c r="A1768" s="1716"/>
      <c r="B1768" s="1260">
        <v>0.375</v>
      </c>
      <c r="C1768" s="1275" t="s">
        <v>557</v>
      </c>
      <c r="D1768" s="1279"/>
      <c r="E1768" s="1278" t="s">
        <v>758</v>
      </c>
      <c r="F1768" s="1274"/>
    </row>
    <row r="1769" spans="1:6" x14ac:dyDescent="0.35">
      <c r="A1769" s="1716"/>
      <c r="B1769" s="1260">
        <v>0.5</v>
      </c>
      <c r="C1769" s="1275" t="s">
        <v>257</v>
      </c>
      <c r="D1769" s="1285"/>
      <c r="E1769" s="1278" t="s">
        <v>758</v>
      </c>
      <c r="F1769" s="1274"/>
    </row>
    <row r="1770" spans="1:6" x14ac:dyDescent="0.35">
      <c r="A1770" s="1716"/>
      <c r="B1770" s="1260">
        <v>0.625</v>
      </c>
      <c r="C1770" s="1287" t="s">
        <v>257</v>
      </c>
      <c r="D1770" s="1286"/>
      <c r="E1770" s="1278" t="s">
        <v>758</v>
      </c>
      <c r="F1770" s="1274"/>
    </row>
    <row r="1771" spans="1:6" x14ac:dyDescent="0.35">
      <c r="A1771" s="1716"/>
      <c r="B1771" s="1260">
        <v>0.75</v>
      </c>
      <c r="C1771" s="1275" t="s">
        <v>262</v>
      </c>
      <c r="D1771" s="1279"/>
      <c r="E1771" s="1278" t="s">
        <v>959</v>
      </c>
      <c r="F1771" s="1274"/>
    </row>
    <row r="1772" spans="1:6" x14ac:dyDescent="0.35">
      <c r="A1772" s="1716">
        <f>A1767+1</f>
        <v>25</v>
      </c>
      <c r="B1772" s="1260">
        <v>0.25</v>
      </c>
      <c r="C1772" s="1275" t="s">
        <v>557</v>
      </c>
      <c r="D1772" s="1279"/>
      <c r="E1772" s="1278" t="s">
        <v>673</v>
      </c>
      <c r="F1772" s="1274"/>
    </row>
    <row r="1773" spans="1:6" x14ac:dyDescent="0.35">
      <c r="A1773" s="1716"/>
      <c r="B1773" s="1260">
        <v>0.375</v>
      </c>
      <c r="C1773" s="1275" t="s">
        <v>257</v>
      </c>
      <c r="D1773" s="1279"/>
      <c r="E1773" s="1278" t="s">
        <v>758</v>
      </c>
      <c r="F1773" s="1274"/>
    </row>
    <row r="1774" spans="1:6" x14ac:dyDescent="0.35">
      <c r="A1774" s="1716"/>
      <c r="B1774" s="1260">
        <v>0.5</v>
      </c>
      <c r="C1774" s="1275" t="s">
        <v>261</v>
      </c>
      <c r="D1774" s="1279"/>
      <c r="E1774" s="1278" t="s">
        <v>758</v>
      </c>
      <c r="F1774" s="1274"/>
    </row>
    <row r="1775" spans="1:6" x14ac:dyDescent="0.35">
      <c r="A1775" s="1716"/>
      <c r="B1775" s="1260">
        <v>0.625</v>
      </c>
      <c r="C1775" s="1275" t="s">
        <v>258</v>
      </c>
      <c r="D1775" s="1279"/>
      <c r="E1775" s="1278" t="s">
        <v>758</v>
      </c>
      <c r="F1775" s="1274"/>
    </row>
    <row r="1776" spans="1:6" x14ac:dyDescent="0.35">
      <c r="A1776" s="1716"/>
      <c r="B1776" s="1260">
        <v>0.75</v>
      </c>
      <c r="C1776" s="1275" t="s">
        <v>262</v>
      </c>
      <c r="D1776" s="1282"/>
      <c r="E1776" s="1278" t="s">
        <v>758</v>
      </c>
      <c r="F1776" s="1274"/>
    </row>
    <row r="1777" spans="1:6" x14ac:dyDescent="0.35">
      <c r="A1777" s="1716">
        <f>A1772+1</f>
        <v>26</v>
      </c>
      <c r="B1777" s="1260">
        <v>0.25</v>
      </c>
      <c r="C1777" s="1275" t="s">
        <v>557</v>
      </c>
      <c r="D1777" s="1279"/>
      <c r="E1777" s="1278" t="s">
        <v>758</v>
      </c>
      <c r="F1777" s="1274"/>
    </row>
    <row r="1778" spans="1:6" x14ac:dyDescent="0.35">
      <c r="A1778" s="1716"/>
      <c r="B1778" s="1260">
        <v>0.375</v>
      </c>
      <c r="C1778" s="1275" t="s">
        <v>257</v>
      </c>
      <c r="D1778" s="1282"/>
      <c r="E1778" s="1278" t="s">
        <v>758</v>
      </c>
      <c r="F1778" s="1274"/>
    </row>
    <row r="1779" spans="1:6" x14ac:dyDescent="0.35">
      <c r="A1779" s="1716"/>
      <c r="B1779" s="1260">
        <v>0.5</v>
      </c>
      <c r="C1779" s="1275" t="s">
        <v>260</v>
      </c>
      <c r="D1779" s="1279"/>
      <c r="E1779" s="1278" t="s">
        <v>758</v>
      </c>
      <c r="F1779" s="1274"/>
    </row>
    <row r="1780" spans="1:6" x14ac:dyDescent="0.35">
      <c r="A1780" s="1716"/>
      <c r="B1780" s="1260">
        <v>0.625</v>
      </c>
      <c r="C1780" s="1275" t="s">
        <v>257</v>
      </c>
      <c r="D1780" s="1279"/>
      <c r="E1780" s="1278" t="s">
        <v>729</v>
      </c>
      <c r="F1780" s="1274"/>
    </row>
    <row r="1781" spans="1:6" x14ac:dyDescent="0.35">
      <c r="A1781" s="1716"/>
      <c r="B1781" s="1260">
        <v>0.75</v>
      </c>
      <c r="C1781" s="1275" t="s">
        <v>262</v>
      </c>
      <c r="D1781" s="1279"/>
      <c r="E1781" s="1278" t="s">
        <v>959</v>
      </c>
      <c r="F1781" s="1274"/>
    </row>
    <row r="1782" spans="1:6" x14ac:dyDescent="0.35">
      <c r="A1782" s="1716">
        <f>A1777+1</f>
        <v>27</v>
      </c>
      <c r="B1782" s="1260">
        <v>0.25</v>
      </c>
      <c r="C1782" s="1275" t="s">
        <v>257</v>
      </c>
      <c r="D1782" s="1282"/>
      <c r="E1782" s="1278" t="s">
        <v>959</v>
      </c>
      <c r="F1782" s="1274"/>
    </row>
    <row r="1783" spans="1:6" x14ac:dyDescent="0.35">
      <c r="A1783" s="1716"/>
      <c r="B1783" s="1260">
        <v>0.375</v>
      </c>
      <c r="C1783" s="1275" t="s">
        <v>257</v>
      </c>
      <c r="D1783" s="1279"/>
      <c r="E1783" s="1278" t="s">
        <v>959</v>
      </c>
      <c r="F1783" s="1274"/>
    </row>
    <row r="1784" spans="1:6" x14ac:dyDescent="0.35">
      <c r="A1784" s="1716"/>
      <c r="B1784" s="1260">
        <v>0.5</v>
      </c>
      <c r="C1784" s="1275" t="s">
        <v>257</v>
      </c>
      <c r="D1784" s="1282"/>
      <c r="E1784" s="1278" t="s">
        <v>758</v>
      </c>
      <c r="F1784" s="1274"/>
    </row>
    <row r="1785" spans="1:6" x14ac:dyDescent="0.35">
      <c r="A1785" s="1716"/>
      <c r="B1785" s="1260">
        <v>0.625</v>
      </c>
      <c r="C1785" s="1275" t="s">
        <v>258</v>
      </c>
      <c r="D1785" s="1279"/>
      <c r="E1785" s="1278" t="s">
        <v>758</v>
      </c>
      <c r="F1785" s="1274"/>
    </row>
    <row r="1786" spans="1:6" x14ac:dyDescent="0.35">
      <c r="A1786" s="1716"/>
      <c r="B1786" s="1260">
        <v>0.75</v>
      </c>
      <c r="C1786" s="1275" t="s">
        <v>257</v>
      </c>
      <c r="D1786" s="1276"/>
      <c r="E1786" s="1278" t="s">
        <v>959</v>
      </c>
      <c r="F1786" s="1279"/>
    </row>
    <row r="1787" spans="1:6" x14ac:dyDescent="0.35">
      <c r="A1787" s="1716">
        <f>A1782+1</f>
        <v>28</v>
      </c>
      <c r="B1787" s="1260">
        <v>0.25</v>
      </c>
      <c r="C1787" s="1275" t="s">
        <v>257</v>
      </c>
      <c r="D1787" s="1276"/>
      <c r="E1787" s="1278" t="s">
        <v>959</v>
      </c>
      <c r="F1787" s="1279"/>
    </row>
    <row r="1788" spans="1:6" x14ac:dyDescent="0.35">
      <c r="A1788" s="1716"/>
      <c r="B1788" s="1260">
        <v>0.375</v>
      </c>
      <c r="C1788" s="1275" t="s">
        <v>257</v>
      </c>
      <c r="D1788" s="1276"/>
      <c r="E1788" s="1278" t="s">
        <v>959</v>
      </c>
      <c r="F1788" s="1279"/>
    </row>
    <row r="1789" spans="1:6" x14ac:dyDescent="0.35">
      <c r="A1789" s="1716"/>
      <c r="B1789" s="1260">
        <v>0.5</v>
      </c>
      <c r="C1789" s="1275" t="s">
        <v>258</v>
      </c>
      <c r="D1789" s="1276"/>
      <c r="E1789" s="1278" t="s">
        <v>758</v>
      </c>
      <c r="F1789" s="1279"/>
    </row>
    <row r="1790" spans="1:6" x14ac:dyDescent="0.35">
      <c r="A1790" s="1716"/>
      <c r="B1790" s="1260">
        <v>0.625</v>
      </c>
      <c r="C1790" s="1275" t="s">
        <v>257</v>
      </c>
      <c r="D1790" s="1276"/>
      <c r="E1790" s="1278" t="s">
        <v>959</v>
      </c>
      <c r="F1790" s="1279"/>
    </row>
    <row r="1791" spans="1:6" x14ac:dyDescent="0.35">
      <c r="A1791" s="1716"/>
      <c r="B1791" s="1260">
        <v>0.75</v>
      </c>
      <c r="C1791" s="1275" t="s">
        <v>557</v>
      </c>
      <c r="D1791" s="1276"/>
      <c r="E1791" s="1278" t="s">
        <v>673</v>
      </c>
      <c r="F1791" s="1279"/>
    </row>
    <row r="1793" spans="1:6" x14ac:dyDescent="0.35">
      <c r="A1793" s="320" t="s">
        <v>944</v>
      </c>
      <c r="B1793" s="320"/>
    </row>
    <row r="1794" spans="1:6" x14ac:dyDescent="0.35">
      <c r="A1794" s="320" t="s">
        <v>945</v>
      </c>
      <c r="B1794" s="320"/>
    </row>
    <row r="1795" spans="1:6" x14ac:dyDescent="0.35">
      <c r="A1795" s="1309" t="s">
        <v>946</v>
      </c>
      <c r="B1795" s="1309"/>
      <c r="C1795" t="s">
        <v>960</v>
      </c>
    </row>
    <row r="1796" spans="1:6" x14ac:dyDescent="0.35">
      <c r="A1796" s="320" t="s">
        <v>947</v>
      </c>
      <c r="B1796" t="s">
        <v>961</v>
      </c>
    </row>
    <row r="1797" spans="1:6" x14ac:dyDescent="0.35">
      <c r="A1797" s="320" t="s">
        <v>949</v>
      </c>
      <c r="B1797" s="320" t="s">
        <v>950</v>
      </c>
    </row>
    <row r="1800" spans="1:6" ht="15.5" x14ac:dyDescent="0.35">
      <c r="A1800" s="1718" t="s">
        <v>913</v>
      </c>
      <c r="B1800" s="1718"/>
      <c r="C1800" s="1718"/>
      <c r="D1800" s="1718"/>
      <c r="E1800" s="1718"/>
      <c r="F1800" s="1718"/>
    </row>
    <row r="1801" spans="1:6" ht="15.5" x14ac:dyDescent="0.35">
      <c r="A1801" s="1251" t="s">
        <v>914</v>
      </c>
      <c r="B1801" s="1251"/>
      <c r="C1801" s="1251"/>
      <c r="D1801" s="1251"/>
      <c r="E1801" s="1317"/>
      <c r="F1801" s="1317"/>
    </row>
    <row r="1802" spans="1:6" ht="15.5" x14ac:dyDescent="0.35">
      <c r="A1802" s="1318"/>
      <c r="B1802" s="1318"/>
      <c r="C1802" s="1318"/>
      <c r="D1802" s="1319"/>
      <c r="E1802" s="1319"/>
      <c r="F1802" s="1319"/>
    </row>
    <row r="1803" spans="1:6" x14ac:dyDescent="0.35">
      <c r="C1803" t="s">
        <v>962</v>
      </c>
    </row>
    <row r="1805" spans="1:6" x14ac:dyDescent="0.35">
      <c r="A1805" s="1704" t="s">
        <v>505</v>
      </c>
      <c r="B1805" s="1704" t="s">
        <v>930</v>
      </c>
      <c r="C1805" s="1706" t="s">
        <v>548</v>
      </c>
      <c r="D1805" s="1707"/>
      <c r="E1805" s="1706" t="s">
        <v>904</v>
      </c>
      <c r="F1805" s="1707"/>
    </row>
    <row r="1806" spans="1:6" x14ac:dyDescent="0.35">
      <c r="A1806" s="1705"/>
      <c r="B1806" s="1705"/>
      <c r="C1806" s="295"/>
      <c r="D1806" s="1274"/>
      <c r="E1806" s="1275"/>
      <c r="F1806" s="1276"/>
    </row>
    <row r="1807" spans="1:6" x14ac:dyDescent="0.35">
      <c r="A1807" s="1277">
        <v>1</v>
      </c>
      <c r="B1807" s="1260">
        <v>0.25</v>
      </c>
      <c r="C1807" s="1275" t="s">
        <v>257</v>
      </c>
      <c r="D1807" s="1276"/>
      <c r="E1807" s="1278" t="s">
        <v>959</v>
      </c>
      <c r="F1807" s="1279"/>
    </row>
    <row r="1808" spans="1:6" x14ac:dyDescent="0.35">
      <c r="A1808" s="1280"/>
      <c r="B1808" s="1260">
        <v>0.375</v>
      </c>
      <c r="C1808" s="1275" t="s">
        <v>257</v>
      </c>
      <c r="D1808" s="1276"/>
      <c r="E1808" s="1278" t="s">
        <v>758</v>
      </c>
      <c r="F1808" s="1279"/>
    </row>
    <row r="1809" spans="1:6" x14ac:dyDescent="0.35">
      <c r="A1809" s="1280"/>
      <c r="B1809" s="1260">
        <v>0.5</v>
      </c>
      <c r="C1809" s="1275" t="s">
        <v>564</v>
      </c>
      <c r="D1809" s="1276"/>
      <c r="E1809" s="1278" t="s">
        <v>758</v>
      </c>
      <c r="F1809" s="1279"/>
    </row>
    <row r="1810" spans="1:6" x14ac:dyDescent="0.35">
      <c r="A1810" s="1280"/>
      <c r="B1810" s="1260">
        <v>0.625</v>
      </c>
      <c r="C1810" s="326" t="s">
        <v>261</v>
      </c>
      <c r="D1810" s="1276"/>
      <c r="E1810" s="1278" t="s">
        <v>673</v>
      </c>
      <c r="F1810" s="1279"/>
    </row>
    <row r="1811" spans="1:6" x14ac:dyDescent="0.35">
      <c r="A1811" s="1281"/>
      <c r="B1811" s="1260">
        <v>0.75</v>
      </c>
      <c r="C1811" s="1275" t="s">
        <v>261</v>
      </c>
      <c r="D1811" s="1276"/>
      <c r="E1811" s="1278" t="s">
        <v>729</v>
      </c>
      <c r="F1811" s="1279"/>
    </row>
    <row r="1812" spans="1:6" x14ac:dyDescent="0.35">
      <c r="A1812" s="1716">
        <f>2+A1844</f>
        <v>2</v>
      </c>
      <c r="B1812" s="1260">
        <v>0.25</v>
      </c>
      <c r="C1812" s="1275" t="s">
        <v>261</v>
      </c>
      <c r="D1812" s="1276"/>
      <c r="E1812" s="1278" t="s">
        <v>729</v>
      </c>
      <c r="F1812" s="1279"/>
    </row>
    <row r="1813" spans="1:6" x14ac:dyDescent="0.35">
      <c r="A1813" s="1716"/>
      <c r="B1813" s="1260">
        <v>0.375</v>
      </c>
      <c r="C1813" s="1275" t="s">
        <v>257</v>
      </c>
      <c r="D1813" s="1279"/>
      <c r="E1813" s="1278" t="s">
        <v>959</v>
      </c>
      <c r="F1813" s="1279"/>
    </row>
    <row r="1814" spans="1:6" x14ac:dyDescent="0.35">
      <c r="A1814" s="1716"/>
      <c r="B1814" s="1260">
        <v>0.5</v>
      </c>
      <c r="C1814" s="1275" t="s">
        <v>262</v>
      </c>
      <c r="D1814" s="1279"/>
      <c r="E1814" s="1278" t="s">
        <v>758</v>
      </c>
      <c r="F1814" s="1279"/>
    </row>
    <row r="1815" spans="1:6" x14ac:dyDescent="0.35">
      <c r="A1815" s="1716"/>
      <c r="B1815" s="1260">
        <v>0.625</v>
      </c>
      <c r="C1815" s="1275" t="s">
        <v>258</v>
      </c>
      <c r="D1815" s="1279"/>
      <c r="E1815" s="1278" t="s">
        <v>758</v>
      </c>
      <c r="F1815" s="1279"/>
    </row>
    <row r="1816" spans="1:6" x14ac:dyDescent="0.35">
      <c r="A1816" s="1716"/>
      <c r="B1816" s="1260">
        <v>0.75</v>
      </c>
      <c r="C1816" s="1275" t="s">
        <v>257</v>
      </c>
      <c r="D1816" s="1279"/>
      <c r="E1816" s="1278" t="s">
        <v>673</v>
      </c>
      <c r="F1816" s="1274"/>
    </row>
    <row r="1817" spans="1:6" x14ac:dyDescent="0.35">
      <c r="A1817" s="1716">
        <f>A1812+1</f>
        <v>3</v>
      </c>
      <c r="B1817" s="1260">
        <v>0.25</v>
      </c>
      <c r="C1817" s="1275" t="s">
        <v>557</v>
      </c>
      <c r="D1817" s="1279"/>
      <c r="E1817" s="1278" t="s">
        <v>673</v>
      </c>
      <c r="F1817" s="565"/>
    </row>
    <row r="1818" spans="1:6" x14ac:dyDescent="0.35">
      <c r="A1818" s="1716"/>
      <c r="B1818" s="1260">
        <v>0.375</v>
      </c>
      <c r="C1818" s="1275" t="s">
        <v>557</v>
      </c>
      <c r="D1818" s="1279"/>
      <c r="E1818" s="1278" t="s">
        <v>729</v>
      </c>
      <c r="F1818" s="566"/>
    </row>
    <row r="1819" spans="1:6" x14ac:dyDescent="0.35">
      <c r="A1819" s="1716"/>
      <c r="B1819" s="1260">
        <v>0.5</v>
      </c>
      <c r="C1819" s="1275" t="s">
        <v>261</v>
      </c>
      <c r="D1819" s="1279"/>
      <c r="E1819" s="1278" t="s">
        <v>729</v>
      </c>
      <c r="F1819" s="1274"/>
    </row>
    <row r="1820" spans="1:6" x14ac:dyDescent="0.35">
      <c r="A1820" s="1716"/>
      <c r="B1820" s="1260">
        <v>0.625</v>
      </c>
      <c r="C1820" s="1275" t="s">
        <v>261</v>
      </c>
      <c r="D1820" s="1279"/>
      <c r="E1820" s="1278" t="s">
        <v>758</v>
      </c>
      <c r="F1820" s="1274"/>
    </row>
    <row r="1821" spans="1:6" x14ac:dyDescent="0.35">
      <c r="A1821" s="1716"/>
      <c r="B1821" s="1260">
        <v>0.75</v>
      </c>
      <c r="C1821" s="1275" t="s">
        <v>261</v>
      </c>
      <c r="D1821" s="1282"/>
      <c r="E1821" s="1278" t="s">
        <v>758</v>
      </c>
      <c r="F1821" s="1274"/>
    </row>
    <row r="1822" spans="1:6" x14ac:dyDescent="0.35">
      <c r="A1822" s="1716">
        <f>A1817+1</f>
        <v>4</v>
      </c>
      <c r="B1822" s="1260">
        <v>0.25</v>
      </c>
      <c r="C1822" s="1275" t="s">
        <v>557</v>
      </c>
      <c r="D1822" s="1279"/>
      <c r="E1822" s="1278" t="s">
        <v>673</v>
      </c>
      <c r="F1822" s="1274"/>
    </row>
    <row r="1823" spans="1:6" x14ac:dyDescent="0.35">
      <c r="A1823" s="1716"/>
      <c r="B1823" s="1260">
        <v>0.375</v>
      </c>
      <c r="C1823" s="1275" t="s">
        <v>257</v>
      </c>
      <c r="D1823" s="1282"/>
      <c r="E1823" s="1278" t="s">
        <v>758</v>
      </c>
      <c r="F1823" s="1274"/>
    </row>
    <row r="1824" spans="1:6" x14ac:dyDescent="0.35">
      <c r="A1824" s="1716"/>
      <c r="B1824" s="1260">
        <v>0.5</v>
      </c>
      <c r="C1824" s="1275" t="s">
        <v>257</v>
      </c>
      <c r="D1824" s="1279"/>
      <c r="E1824" s="1278" t="s">
        <v>758</v>
      </c>
      <c r="F1824" s="1274"/>
    </row>
    <row r="1825" spans="1:6" x14ac:dyDescent="0.35">
      <c r="A1825" s="1716"/>
      <c r="B1825" s="1260">
        <v>0.625</v>
      </c>
      <c r="C1825" s="1275" t="s">
        <v>257</v>
      </c>
      <c r="D1825" s="1282"/>
      <c r="E1825" s="1278" t="s">
        <v>758</v>
      </c>
      <c r="F1825" s="1274"/>
    </row>
    <row r="1826" spans="1:6" x14ac:dyDescent="0.35">
      <c r="A1826" s="1716"/>
      <c r="B1826" s="1260">
        <v>0.75</v>
      </c>
      <c r="C1826" s="1275" t="s">
        <v>564</v>
      </c>
      <c r="D1826" s="1282"/>
      <c r="E1826" s="1278" t="s">
        <v>959</v>
      </c>
      <c r="F1826" s="1274"/>
    </row>
    <row r="1827" spans="1:6" x14ac:dyDescent="0.35">
      <c r="A1827" s="1716">
        <f>A1822+1</f>
        <v>5</v>
      </c>
      <c r="B1827" s="1260">
        <v>0.25</v>
      </c>
      <c r="C1827" s="1275" t="s">
        <v>261</v>
      </c>
      <c r="D1827" s="1282"/>
      <c r="E1827" s="1278" t="s">
        <v>673</v>
      </c>
      <c r="F1827" s="1274"/>
    </row>
    <row r="1828" spans="1:6" x14ac:dyDescent="0.35">
      <c r="A1828" s="1716"/>
      <c r="B1828" s="1260">
        <v>0.375</v>
      </c>
      <c r="C1828" s="1275" t="s">
        <v>257</v>
      </c>
      <c r="D1828" s="1279"/>
      <c r="E1828" s="1278" t="s">
        <v>758</v>
      </c>
      <c r="F1828" s="1274"/>
    </row>
    <row r="1829" spans="1:6" x14ac:dyDescent="0.35">
      <c r="A1829" s="1716"/>
      <c r="B1829" s="1260">
        <v>0.5</v>
      </c>
      <c r="C1829" s="1275" t="s">
        <v>257</v>
      </c>
      <c r="D1829" s="1279"/>
      <c r="E1829" s="1278" t="s">
        <v>959</v>
      </c>
      <c r="F1829" s="1274"/>
    </row>
    <row r="1830" spans="1:6" x14ac:dyDescent="0.35">
      <c r="A1830" s="1716"/>
      <c r="B1830" s="1260">
        <v>0.625</v>
      </c>
      <c r="C1830" s="1275" t="s">
        <v>564</v>
      </c>
      <c r="D1830" s="1282"/>
      <c r="E1830" s="1278" t="s">
        <v>758</v>
      </c>
      <c r="F1830" s="1274"/>
    </row>
    <row r="1831" spans="1:6" x14ac:dyDescent="0.35">
      <c r="A1831" s="1716"/>
      <c r="B1831" s="1260">
        <v>0.75</v>
      </c>
      <c r="C1831" s="1275" t="s">
        <v>557</v>
      </c>
      <c r="D1831" s="1279"/>
      <c r="E1831" s="1278" t="s">
        <v>729</v>
      </c>
      <c r="F1831" s="1274"/>
    </row>
    <row r="1832" spans="1:6" x14ac:dyDescent="0.35">
      <c r="A1832" s="1716">
        <f>A1827+1</f>
        <v>6</v>
      </c>
      <c r="B1832" s="1260">
        <v>0.25</v>
      </c>
      <c r="C1832" s="1275" t="s">
        <v>557</v>
      </c>
      <c r="D1832" s="1282"/>
      <c r="E1832" s="1278" t="s">
        <v>758</v>
      </c>
      <c r="F1832" s="1274"/>
    </row>
    <row r="1833" spans="1:6" x14ac:dyDescent="0.35">
      <c r="A1833" s="1716"/>
      <c r="B1833" s="1260">
        <v>0.375</v>
      </c>
      <c r="C1833" s="1275" t="s">
        <v>257</v>
      </c>
      <c r="D1833" s="1279"/>
      <c r="E1833" s="1278" t="s">
        <v>758</v>
      </c>
      <c r="F1833" s="1274"/>
    </row>
    <row r="1834" spans="1:6" x14ac:dyDescent="0.35">
      <c r="A1834" s="1716"/>
      <c r="B1834" s="1260">
        <v>0.5</v>
      </c>
      <c r="C1834" s="1275" t="s">
        <v>261</v>
      </c>
      <c r="D1834" s="1279"/>
      <c r="E1834" s="1278" t="s">
        <v>673</v>
      </c>
      <c r="F1834" s="1274"/>
    </row>
    <row r="1835" spans="1:6" x14ac:dyDescent="0.35">
      <c r="A1835" s="1716"/>
      <c r="B1835" s="1260">
        <v>0.625</v>
      </c>
      <c r="C1835" s="1275" t="s">
        <v>261</v>
      </c>
      <c r="D1835" s="1282"/>
      <c r="E1835" s="1278" t="s">
        <v>758</v>
      </c>
      <c r="F1835" s="1274"/>
    </row>
    <row r="1836" spans="1:6" x14ac:dyDescent="0.35">
      <c r="A1836" s="1716"/>
      <c r="B1836" s="1260">
        <v>0.75</v>
      </c>
      <c r="C1836" s="1275" t="s">
        <v>257</v>
      </c>
      <c r="D1836" s="1279"/>
      <c r="E1836" s="1278" t="s">
        <v>959</v>
      </c>
      <c r="F1836" s="1274"/>
    </row>
    <row r="1837" spans="1:6" x14ac:dyDescent="0.35">
      <c r="A1837" s="1716">
        <f>A1832+1</f>
        <v>7</v>
      </c>
      <c r="B1837" s="1260">
        <v>0.25</v>
      </c>
      <c r="C1837" s="1275" t="s">
        <v>557</v>
      </c>
      <c r="D1837" s="1279"/>
      <c r="E1837" s="1278" t="s">
        <v>673</v>
      </c>
      <c r="F1837" s="1274"/>
    </row>
    <row r="1838" spans="1:6" x14ac:dyDescent="0.35">
      <c r="A1838" s="1716"/>
      <c r="B1838" s="1260">
        <v>0.375</v>
      </c>
      <c r="C1838" s="1275" t="s">
        <v>257</v>
      </c>
      <c r="D1838" s="1282"/>
      <c r="E1838" s="1278" t="s">
        <v>729</v>
      </c>
      <c r="F1838" s="1274"/>
    </row>
    <row r="1839" spans="1:6" x14ac:dyDescent="0.35">
      <c r="A1839" s="1716"/>
      <c r="B1839" s="1260">
        <v>0.5</v>
      </c>
      <c r="C1839" s="1282" t="s">
        <v>257</v>
      </c>
      <c r="D1839" s="1282"/>
      <c r="E1839" s="1278" t="s">
        <v>758</v>
      </c>
      <c r="F1839" s="1274"/>
    </row>
    <row r="1840" spans="1:6" x14ac:dyDescent="0.35">
      <c r="A1840" s="1716"/>
      <c r="B1840" s="1260">
        <v>0.625</v>
      </c>
      <c r="C1840" s="1282" t="s">
        <v>258</v>
      </c>
      <c r="D1840" s="1282"/>
      <c r="E1840" s="1278" t="s">
        <v>758</v>
      </c>
      <c r="F1840" s="1274"/>
    </row>
    <row r="1841" spans="1:6" x14ac:dyDescent="0.35">
      <c r="A1841" s="1716"/>
      <c r="B1841" s="1260">
        <v>0.75</v>
      </c>
      <c r="C1841" s="1282" t="s">
        <v>258</v>
      </c>
      <c r="D1841" s="1282"/>
      <c r="E1841" s="1278" t="s">
        <v>729</v>
      </c>
      <c r="F1841" s="1274"/>
    </row>
    <row r="1842" spans="1:6" x14ac:dyDescent="0.35">
      <c r="A1842" s="1716">
        <f>A1837+1</f>
        <v>8</v>
      </c>
      <c r="B1842" s="1260">
        <v>0.25</v>
      </c>
      <c r="C1842" s="1275" t="s">
        <v>261</v>
      </c>
      <c r="D1842" s="1282"/>
      <c r="E1842" s="1278" t="s">
        <v>760</v>
      </c>
      <c r="F1842" s="1274"/>
    </row>
    <row r="1843" spans="1:6" x14ac:dyDescent="0.35">
      <c r="A1843" s="1716"/>
      <c r="B1843" s="1260">
        <v>30.8</v>
      </c>
      <c r="C1843" s="1275" t="s">
        <v>261</v>
      </c>
      <c r="D1843" s="1279"/>
      <c r="E1843" s="1278" t="s">
        <v>959</v>
      </c>
      <c r="F1843" s="1274"/>
    </row>
    <row r="1844" spans="1:6" x14ac:dyDescent="0.35">
      <c r="A1844" s="1716"/>
      <c r="B1844" s="1260">
        <v>0.5</v>
      </c>
      <c r="C1844" s="1275" t="s">
        <v>257</v>
      </c>
      <c r="D1844" s="1279"/>
      <c r="E1844" s="1278" t="s">
        <v>959</v>
      </c>
      <c r="F1844" s="1274"/>
    </row>
    <row r="1845" spans="1:6" x14ac:dyDescent="0.35">
      <c r="A1845" s="1716"/>
      <c r="B1845" s="1260">
        <v>0.625</v>
      </c>
      <c r="C1845" s="1275" t="s">
        <v>262</v>
      </c>
      <c r="D1845" s="1279"/>
      <c r="E1845" s="1278" t="s">
        <v>758</v>
      </c>
      <c r="F1845" s="1274"/>
    </row>
    <row r="1846" spans="1:6" x14ac:dyDescent="0.35">
      <c r="A1846" s="1716"/>
      <c r="B1846" s="1260">
        <v>0.75</v>
      </c>
      <c r="C1846" s="1275" t="s">
        <v>257</v>
      </c>
      <c r="D1846" s="1282"/>
      <c r="E1846" s="1278" t="s">
        <v>758</v>
      </c>
      <c r="F1846" s="1274"/>
    </row>
    <row r="1847" spans="1:6" x14ac:dyDescent="0.35">
      <c r="A1847" s="1716">
        <f>A1842+1</f>
        <v>9</v>
      </c>
      <c r="B1847" s="1260">
        <v>0.25</v>
      </c>
      <c r="C1847" s="1275" t="s">
        <v>261</v>
      </c>
      <c r="D1847" s="1282"/>
      <c r="E1847" s="1278" t="s">
        <v>959</v>
      </c>
      <c r="F1847" s="1274"/>
    </row>
    <row r="1848" spans="1:6" x14ac:dyDescent="0.35">
      <c r="A1848" s="1716"/>
      <c r="B1848" s="1260">
        <v>0.375</v>
      </c>
      <c r="C1848" s="1275" t="s">
        <v>257</v>
      </c>
      <c r="D1848" s="1282"/>
      <c r="E1848" s="1278" t="s">
        <v>758</v>
      </c>
      <c r="F1848" s="1274"/>
    </row>
    <row r="1849" spans="1:6" x14ac:dyDescent="0.35">
      <c r="A1849" s="1716"/>
      <c r="B1849" s="1260">
        <v>0.5</v>
      </c>
      <c r="C1849" s="1275" t="s">
        <v>260</v>
      </c>
      <c r="D1849" s="1282"/>
      <c r="E1849" s="1278" t="s">
        <v>758</v>
      </c>
      <c r="F1849" s="1274"/>
    </row>
    <row r="1850" spans="1:6" x14ac:dyDescent="0.35">
      <c r="A1850" s="1716"/>
      <c r="B1850" s="1260">
        <v>0.625</v>
      </c>
      <c r="C1850" s="1275" t="s">
        <v>261</v>
      </c>
      <c r="D1850" s="1279"/>
      <c r="E1850" s="1278" t="s">
        <v>758</v>
      </c>
      <c r="F1850" s="1274"/>
    </row>
    <row r="1851" spans="1:6" x14ac:dyDescent="0.35">
      <c r="A1851" s="1716"/>
      <c r="B1851" s="1260">
        <v>0.75</v>
      </c>
      <c r="C1851" s="1275" t="s">
        <v>564</v>
      </c>
      <c r="D1851" s="1282"/>
      <c r="E1851" s="1278" t="s">
        <v>729</v>
      </c>
      <c r="F1851" s="1274"/>
    </row>
    <row r="1852" spans="1:6" x14ac:dyDescent="0.35">
      <c r="A1852" s="1716">
        <f>A1847+1</f>
        <v>10</v>
      </c>
      <c r="B1852" s="1260">
        <v>0.25</v>
      </c>
      <c r="C1852" s="1275" t="s">
        <v>257</v>
      </c>
      <c r="D1852" s="1279"/>
      <c r="E1852" s="1278" t="s">
        <v>959</v>
      </c>
      <c r="F1852" s="1274"/>
    </row>
    <row r="1853" spans="1:6" x14ac:dyDescent="0.35">
      <c r="A1853" s="1716"/>
      <c r="B1853" s="1260">
        <v>0.375</v>
      </c>
      <c r="C1853" s="1275" t="s">
        <v>257</v>
      </c>
      <c r="D1853" s="1279"/>
      <c r="E1853" s="1278" t="s">
        <v>959</v>
      </c>
      <c r="F1853" s="1274"/>
    </row>
    <row r="1854" spans="1:6" x14ac:dyDescent="0.35">
      <c r="A1854" s="1716"/>
      <c r="B1854" s="1260">
        <v>0.5</v>
      </c>
      <c r="C1854" s="1275" t="s">
        <v>262</v>
      </c>
      <c r="D1854" s="1279"/>
      <c r="E1854" s="1278" t="s">
        <v>729</v>
      </c>
      <c r="F1854" s="1274"/>
    </row>
    <row r="1855" spans="1:6" x14ac:dyDescent="0.35">
      <c r="A1855" s="1716"/>
      <c r="B1855" s="1260">
        <v>0.625</v>
      </c>
      <c r="C1855" s="1275" t="s">
        <v>257</v>
      </c>
      <c r="D1855" s="1279"/>
      <c r="E1855" s="1278" t="s">
        <v>758</v>
      </c>
      <c r="F1855" s="1274"/>
    </row>
    <row r="1856" spans="1:6" x14ac:dyDescent="0.35">
      <c r="A1856" s="1716"/>
      <c r="B1856" s="1260">
        <v>0.75</v>
      </c>
      <c r="C1856" s="1275" t="s">
        <v>257</v>
      </c>
      <c r="D1856" s="1279"/>
      <c r="E1856" s="1278" t="s">
        <v>959</v>
      </c>
      <c r="F1856" s="1274"/>
    </row>
    <row r="1857" spans="1:6" x14ac:dyDescent="0.35">
      <c r="A1857" s="1716">
        <f>A1852+1</f>
        <v>11</v>
      </c>
      <c r="B1857" s="1260">
        <v>0.25</v>
      </c>
      <c r="C1857" s="1275" t="s">
        <v>262</v>
      </c>
      <c r="D1857" s="1279"/>
      <c r="E1857" s="1278" t="s">
        <v>959</v>
      </c>
      <c r="F1857" s="1274"/>
    </row>
    <row r="1858" spans="1:6" x14ac:dyDescent="0.35">
      <c r="A1858" s="1716"/>
      <c r="B1858" s="1260">
        <v>0.375</v>
      </c>
      <c r="C1858" s="1275" t="s">
        <v>570</v>
      </c>
      <c r="D1858" s="1279"/>
      <c r="E1858" s="1278" t="s">
        <v>758</v>
      </c>
      <c r="F1858" s="1274"/>
    </row>
    <row r="1859" spans="1:6" x14ac:dyDescent="0.35">
      <c r="A1859" s="1716"/>
      <c r="B1859" s="1260">
        <v>0.5</v>
      </c>
      <c r="C1859" s="1275" t="s">
        <v>570</v>
      </c>
      <c r="D1859" s="1279"/>
      <c r="E1859" s="1278" t="s">
        <v>758</v>
      </c>
      <c r="F1859" s="1274"/>
    </row>
    <row r="1860" spans="1:6" x14ac:dyDescent="0.35">
      <c r="A1860" s="1716"/>
      <c r="B1860" s="1260">
        <v>0.625</v>
      </c>
      <c r="C1860" s="1275" t="s">
        <v>262</v>
      </c>
      <c r="D1860" s="1282"/>
      <c r="E1860" s="1278" t="s">
        <v>758</v>
      </c>
      <c r="F1860" s="1274"/>
    </row>
    <row r="1861" spans="1:6" x14ac:dyDescent="0.35">
      <c r="A1861" s="1716"/>
      <c r="B1861" s="1260">
        <v>0.75</v>
      </c>
      <c r="C1861" s="1275" t="s">
        <v>257</v>
      </c>
      <c r="D1861" s="1279"/>
      <c r="E1861" s="1278" t="s">
        <v>959</v>
      </c>
      <c r="F1861" s="1274"/>
    </row>
    <row r="1862" spans="1:6" x14ac:dyDescent="0.35">
      <c r="A1862" s="1716">
        <f>A1857+1</f>
        <v>12</v>
      </c>
      <c r="B1862" s="1260">
        <v>0.25</v>
      </c>
      <c r="C1862" s="1275" t="s">
        <v>257</v>
      </c>
      <c r="D1862" s="1279"/>
      <c r="E1862" s="1278" t="s">
        <v>959</v>
      </c>
      <c r="F1862" s="1274"/>
    </row>
    <row r="1863" spans="1:6" x14ac:dyDescent="0.35">
      <c r="A1863" s="1716"/>
      <c r="B1863" s="1260">
        <v>0.375</v>
      </c>
      <c r="C1863" s="1275" t="s">
        <v>557</v>
      </c>
      <c r="D1863" s="1279"/>
      <c r="E1863" s="1278" t="s">
        <v>959</v>
      </c>
      <c r="F1863" s="1274"/>
    </row>
    <row r="1864" spans="1:6" x14ac:dyDescent="0.35">
      <c r="A1864" s="1716"/>
      <c r="B1864" s="1260">
        <v>0.5</v>
      </c>
      <c r="C1864" s="1275" t="s">
        <v>258</v>
      </c>
      <c r="D1864" s="1279"/>
      <c r="E1864" s="1278" t="s">
        <v>758</v>
      </c>
      <c r="F1864" s="1274"/>
    </row>
    <row r="1865" spans="1:6" x14ac:dyDescent="0.35">
      <c r="A1865" s="1716"/>
      <c r="B1865" s="1260">
        <v>0.625</v>
      </c>
      <c r="C1865" s="1275" t="s">
        <v>257</v>
      </c>
      <c r="D1865" s="1279"/>
      <c r="E1865" s="1278" t="s">
        <v>729</v>
      </c>
      <c r="F1865" s="1274"/>
    </row>
    <row r="1866" spans="1:6" x14ac:dyDescent="0.35">
      <c r="A1866" s="1716"/>
      <c r="B1866" s="1260">
        <v>0.75</v>
      </c>
      <c r="C1866" s="1275" t="s">
        <v>257</v>
      </c>
      <c r="D1866" s="1282"/>
      <c r="E1866" s="1278" t="s">
        <v>959</v>
      </c>
      <c r="F1866" s="1274"/>
    </row>
    <row r="1867" spans="1:6" x14ac:dyDescent="0.35">
      <c r="A1867" s="1716">
        <f>A1862+1</f>
        <v>13</v>
      </c>
      <c r="B1867" s="1260">
        <v>0.25</v>
      </c>
      <c r="C1867" s="1275" t="s">
        <v>557</v>
      </c>
      <c r="D1867" s="1279"/>
      <c r="E1867" s="1278" t="s">
        <v>959</v>
      </c>
      <c r="F1867" s="1274"/>
    </row>
    <row r="1868" spans="1:6" x14ac:dyDescent="0.35">
      <c r="A1868" s="1716"/>
      <c r="B1868" s="1260">
        <v>0.375</v>
      </c>
      <c r="C1868" s="1275" t="s">
        <v>257</v>
      </c>
      <c r="D1868" s="1279"/>
      <c r="E1868" s="1278" t="s">
        <v>729</v>
      </c>
      <c r="F1868" s="1274"/>
    </row>
    <row r="1869" spans="1:6" x14ac:dyDescent="0.35">
      <c r="A1869" s="1716"/>
      <c r="B1869" s="1260">
        <v>0.5</v>
      </c>
      <c r="C1869" s="1275" t="s">
        <v>258</v>
      </c>
      <c r="D1869" s="1282"/>
      <c r="E1869" s="1278" t="s">
        <v>729</v>
      </c>
      <c r="F1869" s="1274"/>
    </row>
    <row r="1870" spans="1:6" x14ac:dyDescent="0.35">
      <c r="A1870" s="1716"/>
      <c r="B1870" s="1260">
        <v>0.625</v>
      </c>
      <c r="C1870" s="1275" t="s">
        <v>257</v>
      </c>
      <c r="D1870" s="1279"/>
      <c r="E1870" s="1278" t="s">
        <v>673</v>
      </c>
      <c r="F1870" s="1274"/>
    </row>
    <row r="1871" spans="1:6" x14ac:dyDescent="0.35">
      <c r="A1871" s="1716"/>
      <c r="B1871" s="1260">
        <v>0.75</v>
      </c>
      <c r="C1871" s="1275" t="s">
        <v>257</v>
      </c>
      <c r="D1871" s="1279"/>
      <c r="E1871" s="1278" t="s">
        <v>959</v>
      </c>
      <c r="F1871" s="1274"/>
    </row>
    <row r="1872" spans="1:6" x14ac:dyDescent="0.35">
      <c r="A1872" s="1716">
        <f>A1867+1</f>
        <v>14</v>
      </c>
      <c r="B1872" s="1260">
        <v>0.25</v>
      </c>
      <c r="C1872" s="1275" t="s">
        <v>557</v>
      </c>
      <c r="D1872" s="1279"/>
      <c r="E1872" s="1278" t="s">
        <v>959</v>
      </c>
      <c r="F1872" s="1274"/>
    </row>
    <row r="1873" spans="1:6" x14ac:dyDescent="0.35">
      <c r="A1873" s="1716"/>
      <c r="B1873" s="1260">
        <v>0.375</v>
      </c>
      <c r="C1873" s="1275" t="s">
        <v>257</v>
      </c>
      <c r="D1873" s="1282"/>
      <c r="E1873" s="1278" t="s">
        <v>959</v>
      </c>
      <c r="F1873" s="1274"/>
    </row>
    <row r="1874" spans="1:6" x14ac:dyDescent="0.35">
      <c r="A1874" s="1716"/>
      <c r="B1874" s="1260">
        <v>0.5</v>
      </c>
      <c r="C1874" s="1275" t="s">
        <v>258</v>
      </c>
      <c r="D1874" s="1282"/>
      <c r="E1874" s="1278" t="s">
        <v>758</v>
      </c>
      <c r="F1874" s="1274"/>
    </row>
    <row r="1875" spans="1:6" x14ac:dyDescent="0.35">
      <c r="A1875" s="1716"/>
      <c r="B1875" s="1260">
        <v>0.625</v>
      </c>
      <c r="C1875" s="1275" t="s">
        <v>257</v>
      </c>
      <c r="D1875" s="1284"/>
      <c r="E1875" s="1278" t="s">
        <v>959</v>
      </c>
      <c r="F1875" s="1274"/>
    </row>
    <row r="1876" spans="1:6" x14ac:dyDescent="0.35">
      <c r="A1876" s="1716"/>
      <c r="B1876" s="1260">
        <v>0.75</v>
      </c>
      <c r="C1876" s="1275" t="s">
        <v>257</v>
      </c>
      <c r="D1876" s="1279"/>
      <c r="E1876" s="1278" t="s">
        <v>959</v>
      </c>
      <c r="F1876" s="1274"/>
    </row>
    <row r="1877" spans="1:6" x14ac:dyDescent="0.35">
      <c r="A1877" s="1716">
        <f>A1872+1</f>
        <v>15</v>
      </c>
      <c r="B1877" s="1260">
        <v>0.25</v>
      </c>
      <c r="C1877" s="1275" t="s">
        <v>257</v>
      </c>
      <c r="D1877" s="1279"/>
      <c r="E1877" s="1278" t="s">
        <v>729</v>
      </c>
      <c r="F1877" s="1274"/>
    </row>
    <row r="1878" spans="1:6" x14ac:dyDescent="0.35">
      <c r="A1878" s="1716"/>
      <c r="B1878" s="1260">
        <v>0.375</v>
      </c>
      <c r="C1878" s="1275" t="s">
        <v>257</v>
      </c>
      <c r="D1878" s="1279"/>
      <c r="E1878" s="1278" t="s">
        <v>758</v>
      </c>
      <c r="F1878" s="1274"/>
    </row>
    <row r="1879" spans="1:6" x14ac:dyDescent="0.35">
      <c r="A1879" s="1716"/>
      <c r="B1879" s="1260">
        <v>0.5</v>
      </c>
      <c r="C1879" s="1275" t="s">
        <v>258</v>
      </c>
      <c r="D1879" s="1282"/>
      <c r="E1879" s="1278" t="s">
        <v>758</v>
      </c>
      <c r="F1879" s="1274"/>
    </row>
    <row r="1880" spans="1:6" x14ac:dyDescent="0.35">
      <c r="A1880" s="1716"/>
      <c r="B1880" s="1260">
        <v>0.625</v>
      </c>
      <c r="C1880" s="1275" t="s">
        <v>257</v>
      </c>
      <c r="D1880" s="1282"/>
      <c r="E1880" s="1278" t="s">
        <v>758</v>
      </c>
      <c r="F1880" s="1274"/>
    </row>
    <row r="1881" spans="1:6" x14ac:dyDescent="0.35">
      <c r="A1881" s="1716"/>
      <c r="B1881" s="1260">
        <v>0.75</v>
      </c>
      <c r="C1881" s="1275" t="s">
        <v>257</v>
      </c>
      <c r="D1881" s="1279"/>
      <c r="E1881" s="1278" t="s">
        <v>959</v>
      </c>
      <c r="F1881" s="1274"/>
    </row>
    <row r="1882" spans="1:6" x14ac:dyDescent="0.35">
      <c r="A1882" s="1716">
        <f>A1877+1</f>
        <v>16</v>
      </c>
      <c r="B1882" s="1260">
        <v>0.25</v>
      </c>
      <c r="C1882" s="1320" t="s">
        <v>257</v>
      </c>
      <c r="D1882" s="1321"/>
      <c r="E1882" s="1278" t="s">
        <v>760</v>
      </c>
      <c r="F1882" s="1274"/>
    </row>
    <row r="1883" spans="1:6" x14ac:dyDescent="0.35">
      <c r="A1883" s="1716"/>
      <c r="B1883" s="1260">
        <v>0.375</v>
      </c>
      <c r="C1883" s="1320" t="s">
        <v>257</v>
      </c>
      <c r="D1883" s="1321"/>
      <c r="E1883" s="1278" t="s">
        <v>959</v>
      </c>
      <c r="F1883" s="1274"/>
    </row>
    <row r="1884" spans="1:6" x14ac:dyDescent="0.35">
      <c r="A1884" s="1716"/>
      <c r="B1884" s="1260">
        <v>0.5</v>
      </c>
      <c r="C1884" s="1275" t="s">
        <v>257</v>
      </c>
      <c r="D1884" s="1282"/>
      <c r="E1884" s="1278" t="s">
        <v>758</v>
      </c>
      <c r="F1884" s="1274"/>
    </row>
    <row r="1885" spans="1:6" x14ac:dyDescent="0.35">
      <c r="A1885" s="1716"/>
      <c r="B1885" s="1260">
        <v>0.625</v>
      </c>
      <c r="C1885" s="1275" t="s">
        <v>557</v>
      </c>
      <c r="D1885" s="1279"/>
      <c r="E1885" s="1278" t="s">
        <v>758</v>
      </c>
      <c r="F1885" s="1274"/>
    </row>
    <row r="1886" spans="1:6" x14ac:dyDescent="0.35">
      <c r="A1886" s="1716"/>
      <c r="B1886" s="1260">
        <v>0.75</v>
      </c>
      <c r="C1886" s="1275" t="s">
        <v>257</v>
      </c>
      <c r="D1886" s="1282"/>
      <c r="E1886" s="1278" t="s">
        <v>758</v>
      </c>
      <c r="F1886" s="1274"/>
    </row>
    <row r="1887" spans="1:6" x14ac:dyDescent="0.35">
      <c r="A1887" s="1716">
        <f>A1882+1</f>
        <v>17</v>
      </c>
      <c r="B1887" s="1260">
        <v>0.25</v>
      </c>
      <c r="C1887" s="1275" t="s">
        <v>257</v>
      </c>
      <c r="D1887" s="1279"/>
      <c r="E1887" s="1278" t="s">
        <v>760</v>
      </c>
      <c r="F1887" s="1274"/>
    </row>
    <row r="1888" spans="1:6" x14ac:dyDescent="0.35">
      <c r="A1888" s="1716"/>
      <c r="B1888" s="1260">
        <v>0.375</v>
      </c>
      <c r="C1888" s="1275" t="s">
        <v>257</v>
      </c>
      <c r="D1888" s="1282"/>
      <c r="E1888" s="1278" t="s">
        <v>729</v>
      </c>
      <c r="F1888" s="1274"/>
    </row>
    <row r="1889" spans="1:6" x14ac:dyDescent="0.35">
      <c r="A1889" s="1716"/>
      <c r="B1889" s="1260">
        <v>0.5</v>
      </c>
      <c r="C1889" s="1275" t="s">
        <v>261</v>
      </c>
      <c r="D1889" s="1282"/>
      <c r="E1889" s="1278" t="s">
        <v>758</v>
      </c>
      <c r="F1889" s="1274"/>
    </row>
    <row r="1890" spans="1:6" x14ac:dyDescent="0.35">
      <c r="A1890" s="1716"/>
      <c r="B1890" s="1260">
        <v>0.625</v>
      </c>
      <c r="C1890" s="1275" t="s">
        <v>261</v>
      </c>
      <c r="D1890" s="1279"/>
      <c r="E1890" s="1278" t="s">
        <v>758</v>
      </c>
      <c r="F1890" s="1274"/>
    </row>
    <row r="1891" spans="1:6" x14ac:dyDescent="0.35">
      <c r="A1891" s="1716"/>
      <c r="B1891" s="1260">
        <v>0.75</v>
      </c>
      <c r="C1891" s="1275" t="s">
        <v>257</v>
      </c>
      <c r="D1891" s="1279"/>
      <c r="E1891" s="1278" t="s">
        <v>959</v>
      </c>
      <c r="F1891" s="1274"/>
    </row>
    <row r="1892" spans="1:6" x14ac:dyDescent="0.35">
      <c r="A1892" s="1716">
        <f>A1887+1</f>
        <v>18</v>
      </c>
      <c r="B1892" s="1260">
        <v>0.25</v>
      </c>
      <c r="C1892" s="1275" t="s">
        <v>257</v>
      </c>
      <c r="D1892" s="1279"/>
      <c r="E1892" s="1278" t="s">
        <v>729</v>
      </c>
      <c r="F1892" s="1274"/>
    </row>
    <row r="1893" spans="1:6" x14ac:dyDescent="0.35">
      <c r="A1893" s="1716"/>
      <c r="B1893" s="1260">
        <v>0.375</v>
      </c>
      <c r="C1893" s="1275" t="s">
        <v>257</v>
      </c>
      <c r="D1893" s="1279"/>
      <c r="E1893" s="1278" t="s">
        <v>758</v>
      </c>
      <c r="F1893" s="1274"/>
    </row>
    <row r="1894" spans="1:6" x14ac:dyDescent="0.35">
      <c r="A1894" s="1716"/>
      <c r="B1894" s="1260">
        <v>0.5</v>
      </c>
      <c r="C1894" s="1275" t="s">
        <v>257</v>
      </c>
      <c r="D1894" s="1282"/>
      <c r="E1894" s="1278" t="s">
        <v>729</v>
      </c>
      <c r="F1894" s="1274"/>
    </row>
    <row r="1895" spans="1:6" x14ac:dyDescent="0.35">
      <c r="A1895" s="1716"/>
      <c r="B1895" s="1260">
        <v>0.625</v>
      </c>
      <c r="C1895" s="1275" t="s">
        <v>257</v>
      </c>
      <c r="D1895" s="1279"/>
      <c r="E1895" s="1278" t="s">
        <v>758</v>
      </c>
      <c r="F1895" s="1274"/>
    </row>
    <row r="1896" spans="1:6" x14ac:dyDescent="0.35">
      <c r="A1896" s="1716"/>
      <c r="B1896" s="1260">
        <v>0.75</v>
      </c>
      <c r="C1896" s="1275" t="s">
        <v>257</v>
      </c>
      <c r="D1896" s="1282"/>
      <c r="E1896" s="1278" t="s">
        <v>959</v>
      </c>
      <c r="F1896" s="1274"/>
    </row>
    <row r="1897" spans="1:6" x14ac:dyDescent="0.35">
      <c r="A1897" s="1716">
        <f>A1892+1</f>
        <v>19</v>
      </c>
      <c r="B1897" s="1260">
        <v>0.25</v>
      </c>
      <c r="C1897" s="1275" t="s">
        <v>261</v>
      </c>
      <c r="D1897" s="1279"/>
      <c r="E1897" s="1278" t="s">
        <v>959</v>
      </c>
      <c r="F1897" s="1274"/>
    </row>
    <row r="1898" spans="1:6" x14ac:dyDescent="0.35">
      <c r="A1898" s="1716"/>
      <c r="B1898" s="1260">
        <v>0.375</v>
      </c>
      <c r="C1898" s="1275" t="s">
        <v>257</v>
      </c>
      <c r="D1898" s="1279"/>
      <c r="E1898" s="1278" t="s">
        <v>959</v>
      </c>
      <c r="F1898" s="1274"/>
    </row>
    <row r="1899" spans="1:6" x14ac:dyDescent="0.35">
      <c r="A1899" s="1716"/>
      <c r="B1899" s="1260">
        <v>0.5</v>
      </c>
      <c r="C1899" s="1275" t="s">
        <v>257</v>
      </c>
      <c r="D1899" s="1279"/>
      <c r="E1899" s="1278" t="s">
        <v>963</v>
      </c>
      <c r="F1899" s="1274"/>
    </row>
    <row r="1900" spans="1:6" x14ac:dyDescent="0.35">
      <c r="A1900" s="1716"/>
      <c r="B1900" s="1260">
        <v>0.625</v>
      </c>
      <c r="C1900" s="1275" t="s">
        <v>262</v>
      </c>
      <c r="D1900" s="1282"/>
      <c r="E1900" s="1278" t="s">
        <v>758</v>
      </c>
      <c r="F1900" s="1274"/>
    </row>
    <row r="1901" spans="1:6" x14ac:dyDescent="0.35">
      <c r="A1901" s="1716"/>
      <c r="B1901" s="1260">
        <v>0.75</v>
      </c>
      <c r="C1901" s="1275" t="s">
        <v>257</v>
      </c>
      <c r="D1901" s="1279"/>
      <c r="E1901" s="1278" t="s">
        <v>959</v>
      </c>
      <c r="F1901" s="1274"/>
    </row>
    <row r="1902" spans="1:6" x14ac:dyDescent="0.35">
      <c r="A1902" s="1716">
        <f>A1897+1</f>
        <v>20</v>
      </c>
      <c r="B1902" s="1260">
        <v>0.25</v>
      </c>
      <c r="C1902" s="1275" t="s">
        <v>257</v>
      </c>
      <c r="D1902" s="1279"/>
      <c r="E1902" s="1278" t="s">
        <v>959</v>
      </c>
      <c r="F1902" s="1274"/>
    </row>
    <row r="1903" spans="1:6" x14ac:dyDescent="0.35">
      <c r="A1903" s="1716"/>
      <c r="B1903" s="1260">
        <v>0.375</v>
      </c>
      <c r="C1903" s="1275" t="s">
        <v>258</v>
      </c>
      <c r="D1903" s="1282"/>
      <c r="E1903" s="1278" t="s">
        <v>959</v>
      </c>
      <c r="F1903" s="1274"/>
    </row>
    <row r="1904" spans="1:6" x14ac:dyDescent="0.35">
      <c r="A1904" s="1716"/>
      <c r="B1904" s="1260">
        <v>0.5</v>
      </c>
      <c r="C1904" s="1275" t="s">
        <v>262</v>
      </c>
      <c r="D1904" s="1279"/>
      <c r="E1904" s="1278" t="s">
        <v>758</v>
      </c>
      <c r="F1904" s="1274"/>
    </row>
    <row r="1905" spans="1:6" x14ac:dyDescent="0.35">
      <c r="A1905" s="1716"/>
      <c r="B1905" s="1260">
        <v>0.625</v>
      </c>
      <c r="C1905" s="1275" t="s">
        <v>257</v>
      </c>
      <c r="D1905" s="1282"/>
      <c r="E1905" s="1278" t="s">
        <v>758</v>
      </c>
      <c r="F1905" s="1274"/>
    </row>
    <row r="1906" spans="1:6" x14ac:dyDescent="0.35">
      <c r="A1906" s="1716"/>
      <c r="B1906" s="1260">
        <v>0.75</v>
      </c>
      <c r="C1906" s="1275" t="s">
        <v>257</v>
      </c>
      <c r="D1906" s="1282"/>
      <c r="E1906" s="1278" t="s">
        <v>729</v>
      </c>
      <c r="F1906" s="1274"/>
    </row>
    <row r="1907" spans="1:6" x14ac:dyDescent="0.35">
      <c r="A1907" s="1716">
        <f>A1902+1</f>
        <v>21</v>
      </c>
      <c r="B1907" s="1260">
        <v>0.25</v>
      </c>
      <c r="C1907" s="1275" t="s">
        <v>257</v>
      </c>
      <c r="D1907" s="1282"/>
      <c r="E1907" s="1278" t="s">
        <v>758</v>
      </c>
      <c r="F1907" s="1274"/>
    </row>
    <row r="1908" spans="1:6" x14ac:dyDescent="0.35">
      <c r="A1908" s="1716"/>
      <c r="B1908" s="1260">
        <v>0.375</v>
      </c>
      <c r="C1908" s="1275" t="s">
        <v>257</v>
      </c>
      <c r="D1908" s="1279"/>
      <c r="E1908" s="1278" t="s">
        <v>959</v>
      </c>
      <c r="F1908" s="1274"/>
    </row>
    <row r="1909" spans="1:6" x14ac:dyDescent="0.35">
      <c r="A1909" s="1716"/>
      <c r="B1909" s="1260">
        <v>0.5</v>
      </c>
      <c r="C1909" s="1275" t="s">
        <v>570</v>
      </c>
      <c r="D1909" s="1282"/>
      <c r="E1909" s="1278" t="s">
        <v>758</v>
      </c>
      <c r="F1909" s="1274"/>
    </row>
    <row r="1910" spans="1:6" x14ac:dyDescent="0.35">
      <c r="A1910" s="1716"/>
      <c r="B1910" s="1260">
        <v>0.625</v>
      </c>
      <c r="C1910" s="1275" t="s">
        <v>258</v>
      </c>
      <c r="D1910" s="1279"/>
      <c r="E1910" s="1278" t="s">
        <v>959</v>
      </c>
      <c r="F1910" s="1274"/>
    </row>
    <row r="1911" spans="1:6" x14ac:dyDescent="0.35">
      <c r="A1911" s="1716"/>
      <c r="B1911" s="1260">
        <v>0.75</v>
      </c>
      <c r="C1911" s="1275" t="s">
        <v>257</v>
      </c>
      <c r="D1911" s="1279"/>
      <c r="E1911" s="1278" t="s">
        <v>758</v>
      </c>
      <c r="F1911" s="1274"/>
    </row>
    <row r="1912" spans="1:6" x14ac:dyDescent="0.35">
      <c r="A1912" s="1716">
        <f>A1907+1</f>
        <v>22</v>
      </c>
      <c r="B1912" s="1260">
        <v>0.25</v>
      </c>
      <c r="C1912" s="1275" t="s">
        <v>257</v>
      </c>
      <c r="D1912" s="1279"/>
      <c r="E1912" s="1278" t="s">
        <v>760</v>
      </c>
      <c r="F1912" s="1274"/>
    </row>
    <row r="1913" spans="1:6" x14ac:dyDescent="0.35">
      <c r="A1913" s="1716"/>
      <c r="B1913" s="1260">
        <v>0.375</v>
      </c>
      <c r="C1913" s="1275" t="s">
        <v>257</v>
      </c>
      <c r="D1913" s="1282"/>
      <c r="E1913" s="1278" t="s">
        <v>959</v>
      </c>
      <c r="F1913" s="1274"/>
    </row>
    <row r="1914" spans="1:6" x14ac:dyDescent="0.35">
      <c r="A1914" s="1716"/>
      <c r="B1914" s="1260">
        <v>0.5</v>
      </c>
      <c r="C1914" s="1275" t="s">
        <v>262</v>
      </c>
      <c r="D1914" s="1282"/>
      <c r="E1914" s="1278" t="s">
        <v>758</v>
      </c>
      <c r="F1914" s="1274"/>
    </row>
    <row r="1915" spans="1:6" x14ac:dyDescent="0.35">
      <c r="A1915" s="1716"/>
      <c r="B1915" s="1260">
        <v>0.625</v>
      </c>
      <c r="C1915" s="1275" t="s">
        <v>257</v>
      </c>
      <c r="D1915" s="1279"/>
      <c r="E1915" s="1278" t="s">
        <v>959</v>
      </c>
      <c r="F1915" s="1274"/>
    </row>
    <row r="1916" spans="1:6" x14ac:dyDescent="0.35">
      <c r="A1916" s="1716"/>
      <c r="B1916" s="1260">
        <v>0.75</v>
      </c>
      <c r="C1916" s="1275" t="s">
        <v>257</v>
      </c>
      <c r="D1916" s="1282"/>
      <c r="E1916" s="1278" t="s">
        <v>758</v>
      </c>
      <c r="F1916" s="1274"/>
    </row>
    <row r="1917" spans="1:6" x14ac:dyDescent="0.35">
      <c r="A1917" s="1716">
        <f>A1912+1</f>
        <v>23</v>
      </c>
      <c r="B1917" s="1260">
        <v>0.25</v>
      </c>
      <c r="C1917" s="1275" t="s">
        <v>260</v>
      </c>
      <c r="D1917" s="1282"/>
      <c r="E1917" s="1278" t="s">
        <v>760</v>
      </c>
      <c r="F1917" s="1274"/>
    </row>
    <row r="1918" spans="1:6" x14ac:dyDescent="0.35">
      <c r="A1918" s="1716"/>
      <c r="B1918" s="1260">
        <v>0.375</v>
      </c>
      <c r="C1918" s="1275" t="s">
        <v>258</v>
      </c>
      <c r="D1918" s="1282"/>
      <c r="E1918" s="1278" t="s">
        <v>729</v>
      </c>
      <c r="F1918" s="1274"/>
    </row>
    <row r="1919" spans="1:6" x14ac:dyDescent="0.35">
      <c r="A1919" s="1716"/>
      <c r="B1919" s="1260">
        <v>0.5</v>
      </c>
      <c r="C1919" s="1275" t="s">
        <v>257</v>
      </c>
      <c r="D1919" s="1282"/>
      <c r="E1919" s="1278" t="s">
        <v>729</v>
      </c>
      <c r="F1919" s="1274"/>
    </row>
    <row r="1920" spans="1:6" x14ac:dyDescent="0.35">
      <c r="A1920" s="1716"/>
      <c r="B1920" s="1260">
        <v>0.625</v>
      </c>
      <c r="C1920" s="1275" t="s">
        <v>257</v>
      </c>
      <c r="D1920" s="1279"/>
      <c r="E1920" s="1278" t="s">
        <v>758</v>
      </c>
      <c r="F1920" s="1274"/>
    </row>
    <row r="1921" spans="1:6" x14ac:dyDescent="0.35">
      <c r="A1921" s="1716"/>
      <c r="B1921" s="1260">
        <v>0.75</v>
      </c>
      <c r="C1921" s="1275" t="s">
        <v>257</v>
      </c>
      <c r="D1921" s="1282"/>
      <c r="E1921" s="1278" t="s">
        <v>729</v>
      </c>
      <c r="F1921" s="1274"/>
    </row>
    <row r="1922" spans="1:6" x14ac:dyDescent="0.35">
      <c r="A1922" s="1716">
        <f>A1917+1</f>
        <v>24</v>
      </c>
      <c r="B1922" s="1260">
        <v>0.25</v>
      </c>
      <c r="C1922" s="1275" t="s">
        <v>257</v>
      </c>
      <c r="D1922" s="1282"/>
      <c r="E1922" s="1278" t="s">
        <v>938</v>
      </c>
      <c r="F1922" s="1274"/>
    </row>
    <row r="1923" spans="1:6" x14ac:dyDescent="0.35">
      <c r="A1923" s="1716"/>
      <c r="B1923" s="1260">
        <v>0.375</v>
      </c>
      <c r="C1923" s="1275" t="s">
        <v>257</v>
      </c>
      <c r="D1923" s="1279"/>
      <c r="E1923" s="1278" t="s">
        <v>959</v>
      </c>
      <c r="F1923" s="1274"/>
    </row>
    <row r="1924" spans="1:6" x14ac:dyDescent="0.35">
      <c r="A1924" s="1716"/>
      <c r="B1924" s="1260">
        <v>0.5</v>
      </c>
      <c r="C1924" s="1275" t="s">
        <v>258</v>
      </c>
      <c r="D1924" s="1285"/>
      <c r="E1924" s="1278" t="s">
        <v>729</v>
      </c>
      <c r="F1924" s="1274"/>
    </row>
    <row r="1925" spans="1:6" x14ac:dyDescent="0.35">
      <c r="A1925" s="1716"/>
      <c r="B1925" s="1260">
        <v>0.625</v>
      </c>
      <c r="C1925" s="1287" t="s">
        <v>257</v>
      </c>
      <c r="D1925" s="1286"/>
      <c r="E1925" s="1278" t="s">
        <v>758</v>
      </c>
      <c r="F1925" s="1274"/>
    </row>
    <row r="1926" spans="1:6" x14ac:dyDescent="0.35">
      <c r="A1926" s="1716"/>
      <c r="B1926" s="1260">
        <v>0.75</v>
      </c>
      <c r="C1926" s="1275" t="s">
        <v>257</v>
      </c>
      <c r="D1926" s="1279"/>
      <c r="E1926" s="1278" t="s">
        <v>959</v>
      </c>
      <c r="F1926" s="1274"/>
    </row>
    <row r="1927" spans="1:6" x14ac:dyDescent="0.35">
      <c r="A1927" s="1716">
        <f>A1922+1</f>
        <v>25</v>
      </c>
      <c r="B1927" s="1260">
        <v>0.25</v>
      </c>
      <c r="C1927" s="1275" t="s">
        <v>262</v>
      </c>
      <c r="D1927" s="1279"/>
      <c r="E1927" s="1278" t="s">
        <v>760</v>
      </c>
      <c r="F1927" s="1274"/>
    </row>
    <row r="1928" spans="1:6" x14ac:dyDescent="0.35">
      <c r="A1928" s="1716"/>
      <c r="B1928" s="1260">
        <v>0.375</v>
      </c>
      <c r="C1928" s="1275" t="s">
        <v>258</v>
      </c>
      <c r="D1928" s="1279"/>
      <c r="E1928" s="1278" t="s">
        <v>959</v>
      </c>
      <c r="F1928" s="1274"/>
    </row>
    <row r="1929" spans="1:6" x14ac:dyDescent="0.35">
      <c r="A1929" s="1716"/>
      <c r="B1929" s="1260">
        <v>0.5</v>
      </c>
      <c r="C1929" s="1275" t="s">
        <v>258</v>
      </c>
      <c r="D1929" s="1279"/>
      <c r="E1929" s="1278" t="s">
        <v>758</v>
      </c>
      <c r="F1929" s="1274"/>
    </row>
    <row r="1930" spans="1:6" x14ac:dyDescent="0.35">
      <c r="A1930" s="1716"/>
      <c r="B1930" s="1260">
        <v>0.625</v>
      </c>
      <c r="C1930" s="1275" t="s">
        <v>257</v>
      </c>
      <c r="D1930" s="1279"/>
      <c r="E1930" s="1278" t="s">
        <v>758</v>
      </c>
      <c r="F1930" s="1274"/>
    </row>
    <row r="1931" spans="1:6" x14ac:dyDescent="0.35">
      <c r="A1931" s="1716"/>
      <c r="B1931" s="1260">
        <v>0.75</v>
      </c>
      <c r="C1931" s="1275" t="s">
        <v>257</v>
      </c>
      <c r="D1931" s="1282"/>
      <c r="E1931" s="1278" t="s">
        <v>959</v>
      </c>
      <c r="F1931" s="1274"/>
    </row>
    <row r="1932" spans="1:6" x14ac:dyDescent="0.35">
      <c r="A1932" s="1716">
        <f>A1927+1</f>
        <v>26</v>
      </c>
      <c r="B1932" s="1260">
        <v>0.25</v>
      </c>
      <c r="C1932" s="1275" t="s">
        <v>557</v>
      </c>
      <c r="D1932" s="1279"/>
      <c r="E1932" s="1278" t="s">
        <v>673</v>
      </c>
      <c r="F1932" s="1274"/>
    </row>
    <row r="1933" spans="1:6" x14ac:dyDescent="0.35">
      <c r="A1933" s="1716"/>
      <c r="B1933" s="1260">
        <v>0.375</v>
      </c>
      <c r="C1933" s="1275" t="s">
        <v>261</v>
      </c>
      <c r="D1933" s="1282"/>
      <c r="E1933" s="1278" t="s">
        <v>673</v>
      </c>
      <c r="F1933" s="1274"/>
    </row>
    <row r="1934" spans="1:6" x14ac:dyDescent="0.35">
      <c r="A1934" s="1716"/>
      <c r="B1934" s="1260">
        <v>0.5</v>
      </c>
      <c r="C1934" s="1275" t="s">
        <v>257</v>
      </c>
      <c r="D1934" s="1279"/>
      <c r="E1934" s="1278" t="s">
        <v>758</v>
      </c>
      <c r="F1934" s="1274"/>
    </row>
    <row r="1935" spans="1:6" x14ac:dyDescent="0.35">
      <c r="A1935" s="1716"/>
      <c r="B1935" s="1260">
        <v>0.625</v>
      </c>
      <c r="C1935" s="1275" t="s">
        <v>557</v>
      </c>
      <c r="D1935" s="1279"/>
      <c r="E1935" s="1278" t="s">
        <v>758</v>
      </c>
      <c r="F1935" s="1274"/>
    </row>
    <row r="1936" spans="1:6" x14ac:dyDescent="0.35">
      <c r="A1936" s="1716"/>
      <c r="B1936" s="1260">
        <v>0.75</v>
      </c>
      <c r="C1936" s="1275" t="s">
        <v>257</v>
      </c>
      <c r="D1936" s="1279"/>
      <c r="E1936" s="1278" t="s">
        <v>758</v>
      </c>
      <c r="F1936" s="1274"/>
    </row>
    <row r="1937" spans="1:6" x14ac:dyDescent="0.35">
      <c r="A1937" s="1716">
        <f>A1932+1</f>
        <v>27</v>
      </c>
      <c r="B1937" s="1260">
        <v>0.25</v>
      </c>
      <c r="C1937" s="1275" t="s">
        <v>257</v>
      </c>
      <c r="D1937" s="1279"/>
      <c r="E1937" s="1278" t="s">
        <v>964</v>
      </c>
      <c r="F1937" s="1274"/>
    </row>
    <row r="1938" spans="1:6" x14ac:dyDescent="0.35">
      <c r="A1938" s="1716"/>
      <c r="B1938" s="1260">
        <v>0.375</v>
      </c>
      <c r="C1938" s="1275" t="s">
        <v>257</v>
      </c>
      <c r="D1938" s="1282"/>
      <c r="E1938" s="1278" t="s">
        <v>758</v>
      </c>
      <c r="F1938" s="1274"/>
    </row>
    <row r="1939" spans="1:6" x14ac:dyDescent="0.35">
      <c r="A1939" s="1716"/>
      <c r="B1939" s="1260">
        <v>0.5</v>
      </c>
      <c r="C1939" s="1275" t="s">
        <v>257</v>
      </c>
      <c r="D1939" s="1279"/>
      <c r="E1939" s="1278" t="s">
        <v>758</v>
      </c>
      <c r="F1939" s="1274"/>
    </row>
    <row r="1940" spans="1:6" x14ac:dyDescent="0.35">
      <c r="A1940" s="1716"/>
      <c r="B1940" s="1260">
        <v>0.625</v>
      </c>
      <c r="C1940" s="1275" t="s">
        <v>261</v>
      </c>
      <c r="D1940" s="1279"/>
      <c r="E1940" s="1278" t="s">
        <v>758</v>
      </c>
      <c r="F1940" s="1274"/>
    </row>
    <row r="1941" spans="1:6" x14ac:dyDescent="0.35">
      <c r="A1941" s="1716"/>
      <c r="B1941" s="1260">
        <v>0.75</v>
      </c>
      <c r="C1941" s="1275" t="s">
        <v>258</v>
      </c>
      <c r="D1941" s="1279"/>
      <c r="E1941" s="1278" t="s">
        <v>760</v>
      </c>
      <c r="F1941" s="1279"/>
    </row>
    <row r="1942" spans="1:6" x14ac:dyDescent="0.35">
      <c r="A1942" s="1716">
        <f>A1937+1</f>
        <v>28</v>
      </c>
      <c r="B1942" s="1260">
        <v>0.25</v>
      </c>
      <c r="C1942" s="1275" t="s">
        <v>257</v>
      </c>
      <c r="D1942" s="1276"/>
      <c r="E1942" s="1278" t="s">
        <v>729</v>
      </c>
      <c r="F1942" s="1279"/>
    </row>
    <row r="1943" spans="1:6" x14ac:dyDescent="0.35">
      <c r="A1943" s="1716"/>
      <c r="B1943" s="1260">
        <v>0.375</v>
      </c>
      <c r="C1943" s="1275" t="s">
        <v>257</v>
      </c>
      <c r="D1943" s="1276"/>
      <c r="E1943" s="1278" t="s">
        <v>758</v>
      </c>
      <c r="F1943" s="1279"/>
    </row>
    <row r="1944" spans="1:6" x14ac:dyDescent="0.35">
      <c r="A1944" s="1716"/>
      <c r="B1944" s="1260">
        <v>0.5</v>
      </c>
      <c r="C1944" s="1275" t="s">
        <v>262</v>
      </c>
      <c r="D1944" s="1276"/>
      <c r="E1944" s="1278" t="s">
        <v>758</v>
      </c>
      <c r="F1944" s="1279"/>
    </row>
    <row r="1945" spans="1:6" x14ac:dyDescent="0.35">
      <c r="A1945" s="1716"/>
      <c r="B1945" s="1260">
        <v>0.625</v>
      </c>
      <c r="C1945" s="1275" t="s">
        <v>258</v>
      </c>
      <c r="D1945" s="1276"/>
      <c r="E1945" s="1278" t="s">
        <v>729</v>
      </c>
      <c r="F1945" s="1279"/>
    </row>
    <row r="1946" spans="1:6" x14ac:dyDescent="0.35">
      <c r="A1946" s="1716"/>
      <c r="B1946" s="1260">
        <v>0.75</v>
      </c>
      <c r="C1946" s="1275" t="s">
        <v>262</v>
      </c>
      <c r="D1946" s="1276"/>
      <c r="E1946" s="1278" t="s">
        <v>959</v>
      </c>
      <c r="F1946" s="1279"/>
    </row>
    <row r="1947" spans="1:6" x14ac:dyDescent="0.35">
      <c r="A1947" s="1716">
        <f>A1942+1</f>
        <v>29</v>
      </c>
      <c r="B1947" s="1260">
        <v>0.25</v>
      </c>
      <c r="C1947" s="1275" t="s">
        <v>257</v>
      </c>
      <c r="D1947" s="1279"/>
      <c r="E1947" s="1278" t="s">
        <v>673</v>
      </c>
      <c r="F1947" s="1274"/>
    </row>
    <row r="1948" spans="1:6" x14ac:dyDescent="0.35">
      <c r="A1948" s="1716"/>
      <c r="B1948" s="1260">
        <v>0.375</v>
      </c>
      <c r="C1948" s="1275" t="s">
        <v>257</v>
      </c>
      <c r="D1948" s="1282"/>
      <c r="E1948" s="1278" t="s">
        <v>758</v>
      </c>
      <c r="F1948" s="1274"/>
    </row>
    <row r="1949" spans="1:6" x14ac:dyDescent="0.35">
      <c r="A1949" s="1716"/>
      <c r="B1949" s="1260">
        <v>0.5</v>
      </c>
      <c r="C1949" s="1275" t="s">
        <v>557</v>
      </c>
      <c r="D1949" s="1279"/>
      <c r="E1949" s="1278" t="s">
        <v>758</v>
      </c>
      <c r="F1949" s="1274"/>
    </row>
    <row r="1950" spans="1:6" x14ac:dyDescent="0.35">
      <c r="A1950" s="1716"/>
      <c r="B1950" s="1260">
        <v>0.625</v>
      </c>
      <c r="C1950" s="1275" t="s">
        <v>257</v>
      </c>
      <c r="D1950" s="1279"/>
      <c r="E1950" s="1278" t="s">
        <v>758</v>
      </c>
      <c r="F1950" s="1274"/>
    </row>
    <row r="1951" spans="1:6" x14ac:dyDescent="0.35">
      <c r="A1951" s="1716"/>
      <c r="B1951" s="1260">
        <v>0.75</v>
      </c>
      <c r="C1951" s="1275" t="s">
        <v>262</v>
      </c>
      <c r="D1951" s="1279"/>
      <c r="E1951" s="1278" t="s">
        <v>959</v>
      </c>
      <c r="F1951" s="1274"/>
    </row>
    <row r="1952" spans="1:6" x14ac:dyDescent="0.35">
      <c r="A1952" s="1716">
        <f>A1947+1</f>
        <v>30</v>
      </c>
      <c r="B1952" s="1260">
        <v>0.25</v>
      </c>
      <c r="C1952" s="1275" t="s">
        <v>257</v>
      </c>
      <c r="D1952" s="1282"/>
      <c r="E1952" s="1278" t="s">
        <v>758</v>
      </c>
      <c r="F1952" s="1274"/>
    </row>
    <row r="1953" spans="1:6" x14ac:dyDescent="0.35">
      <c r="A1953" s="1716"/>
      <c r="B1953" s="1260">
        <v>0.375</v>
      </c>
      <c r="C1953" s="1275" t="s">
        <v>257</v>
      </c>
      <c r="D1953" s="1279"/>
      <c r="E1953" s="1278" t="s">
        <v>959</v>
      </c>
      <c r="F1953" s="1274"/>
    </row>
    <row r="1954" spans="1:6" x14ac:dyDescent="0.35">
      <c r="A1954" s="1716"/>
      <c r="B1954" s="1260">
        <v>0.5</v>
      </c>
      <c r="C1954" s="1275" t="s">
        <v>557</v>
      </c>
      <c r="D1954" s="1282"/>
      <c r="E1954" s="1278" t="s">
        <v>758</v>
      </c>
      <c r="F1954" s="1274"/>
    </row>
    <row r="1955" spans="1:6" x14ac:dyDescent="0.35">
      <c r="A1955" s="1716"/>
      <c r="B1955" s="1260">
        <v>0.625</v>
      </c>
      <c r="C1955" s="1275" t="s">
        <v>257</v>
      </c>
      <c r="D1955" s="1279"/>
      <c r="E1955" s="1278" t="s">
        <v>758</v>
      </c>
      <c r="F1955" s="1274"/>
    </row>
    <row r="1956" spans="1:6" x14ac:dyDescent="0.35">
      <c r="A1956" s="1716"/>
      <c r="B1956" s="1260">
        <v>0.75</v>
      </c>
      <c r="C1956" s="1275" t="s">
        <v>557</v>
      </c>
      <c r="D1956" s="1276"/>
      <c r="E1956" s="1278" t="s">
        <v>959</v>
      </c>
      <c r="F1956" s="1279"/>
    </row>
    <row r="1957" spans="1:6" x14ac:dyDescent="0.35">
      <c r="A1957" s="1716">
        <v>31</v>
      </c>
      <c r="B1957" s="1260">
        <v>0.25</v>
      </c>
      <c r="C1957" s="1275" t="s">
        <v>257</v>
      </c>
      <c r="D1957" s="1276"/>
      <c r="E1957" s="1278" t="s">
        <v>758</v>
      </c>
      <c r="F1957" s="1279"/>
    </row>
    <row r="1958" spans="1:6" x14ac:dyDescent="0.35">
      <c r="A1958" s="1716"/>
      <c r="B1958" s="1260">
        <v>0.375</v>
      </c>
      <c r="C1958" s="1275" t="s">
        <v>257</v>
      </c>
      <c r="D1958" s="1276"/>
      <c r="E1958" s="1278" t="s">
        <v>959</v>
      </c>
      <c r="F1958" s="1279"/>
    </row>
    <row r="1959" spans="1:6" x14ac:dyDescent="0.35">
      <c r="A1959" s="1716"/>
      <c r="B1959" s="1260">
        <v>0.5</v>
      </c>
      <c r="C1959" s="1275" t="s">
        <v>257</v>
      </c>
      <c r="D1959" s="1276"/>
      <c r="E1959" s="1278" t="s">
        <v>758</v>
      </c>
      <c r="F1959" s="1279"/>
    </row>
    <row r="1960" spans="1:6" x14ac:dyDescent="0.35">
      <c r="A1960" s="1716"/>
      <c r="B1960" s="1260">
        <v>0.625</v>
      </c>
      <c r="C1960" s="1275" t="s">
        <v>257</v>
      </c>
      <c r="D1960" s="1276"/>
      <c r="E1960" s="1278" t="s">
        <v>959</v>
      </c>
      <c r="F1960" s="1279"/>
    </row>
    <row r="1961" spans="1:6" x14ac:dyDescent="0.35">
      <c r="A1961" s="1716"/>
      <c r="B1961" s="1260">
        <v>0.75</v>
      </c>
      <c r="C1961" s="1275" t="s">
        <v>557</v>
      </c>
      <c r="D1961" s="1276"/>
      <c r="E1961" s="1278" t="s">
        <v>758</v>
      </c>
      <c r="F1961" s="1279"/>
    </row>
    <row r="1963" spans="1:6" x14ac:dyDescent="0.35">
      <c r="B1963" s="320" t="s">
        <v>944</v>
      </c>
      <c r="C1963" s="320"/>
    </row>
    <row r="1964" spans="1:6" x14ac:dyDescent="0.35">
      <c r="B1964" s="320" t="s">
        <v>945</v>
      </c>
      <c r="C1964" s="320"/>
    </row>
    <row r="1965" spans="1:6" x14ac:dyDescent="0.35">
      <c r="B1965" s="1309" t="s">
        <v>946</v>
      </c>
      <c r="C1965" s="1309"/>
      <c r="D1965" t="s">
        <v>960</v>
      </c>
    </row>
    <row r="1966" spans="1:6" x14ac:dyDescent="0.35">
      <c r="B1966" s="320" t="s">
        <v>947</v>
      </c>
      <c r="C1966" t="s">
        <v>961</v>
      </c>
    </row>
    <row r="1967" spans="1:6" x14ac:dyDescent="0.35">
      <c r="B1967" s="320" t="s">
        <v>949</v>
      </c>
      <c r="C1967" s="320" t="s">
        <v>950</v>
      </c>
    </row>
    <row r="1971" spans="1:6" ht="15.5" x14ac:dyDescent="0.35">
      <c r="A1971" s="1718" t="s">
        <v>913</v>
      </c>
      <c r="B1971" s="1718"/>
      <c r="C1971" s="1718"/>
      <c r="D1971" s="1718"/>
      <c r="E1971" s="1718"/>
      <c r="F1971" s="1718"/>
    </row>
    <row r="1972" spans="1:6" ht="15.5" x14ac:dyDescent="0.35">
      <c r="A1972" s="1251" t="s">
        <v>914</v>
      </c>
      <c r="B1972" s="1251"/>
      <c r="C1972" s="1251"/>
      <c r="D1972" s="1251"/>
      <c r="E1972" s="1317"/>
      <c r="F1972" s="1317"/>
    </row>
    <row r="1973" spans="1:6" ht="15.5" x14ac:dyDescent="0.35">
      <c r="A1973" s="1318"/>
      <c r="B1973" s="1318"/>
      <c r="C1973" s="1318"/>
      <c r="D1973" s="1319"/>
      <c r="E1973" s="1319"/>
      <c r="F1973" s="1319"/>
    </row>
    <row r="1974" spans="1:6" x14ac:dyDescent="0.35">
      <c r="A1974" s="1322"/>
      <c r="B1974" t="s">
        <v>965</v>
      </c>
    </row>
    <row r="1976" spans="1:6" x14ac:dyDescent="0.35">
      <c r="A1976" s="1704" t="s">
        <v>505</v>
      </c>
      <c r="B1976" s="1704" t="s">
        <v>930</v>
      </c>
      <c r="C1976" s="1706" t="s">
        <v>548</v>
      </c>
      <c r="D1976" s="1707"/>
      <c r="E1976" s="1706" t="s">
        <v>904</v>
      </c>
      <c r="F1976" s="1707"/>
    </row>
    <row r="1977" spans="1:6" x14ac:dyDescent="0.35">
      <c r="A1977" s="1705"/>
      <c r="B1977" s="1705"/>
      <c r="C1977" s="295"/>
      <c r="D1977" s="1274"/>
      <c r="E1977" s="1706" t="s">
        <v>904</v>
      </c>
      <c r="F1977" s="1707"/>
    </row>
    <row r="1978" spans="1:6" x14ac:dyDescent="0.35">
      <c r="A1978" s="1277">
        <v>1</v>
      </c>
      <c r="B1978" s="1260">
        <v>0.25</v>
      </c>
      <c r="C1978" s="1275" t="s">
        <v>257</v>
      </c>
      <c r="D1978" s="1276"/>
      <c r="E1978" s="1278" t="s">
        <v>729</v>
      </c>
      <c r="F1978" s="1279"/>
    </row>
    <row r="1979" spans="1:6" x14ac:dyDescent="0.35">
      <c r="A1979" s="1280"/>
      <c r="B1979" s="1260">
        <v>0.375</v>
      </c>
      <c r="C1979" s="1275" t="s">
        <v>257</v>
      </c>
      <c r="D1979" s="1276"/>
      <c r="E1979" s="1278" t="s">
        <v>758</v>
      </c>
      <c r="F1979" s="1279"/>
    </row>
    <row r="1980" spans="1:6" x14ac:dyDescent="0.35">
      <c r="A1980" s="1280"/>
      <c r="B1980" s="1260">
        <v>0.5</v>
      </c>
      <c r="C1980" s="1275" t="s">
        <v>257</v>
      </c>
      <c r="D1980" s="1276"/>
      <c r="E1980" s="1278" t="s">
        <v>758</v>
      </c>
      <c r="F1980" s="1279"/>
    </row>
    <row r="1981" spans="1:6" x14ac:dyDescent="0.35">
      <c r="A1981" s="1280"/>
      <c r="B1981" s="1260">
        <v>0.625</v>
      </c>
      <c r="C1981" s="1275" t="s">
        <v>257</v>
      </c>
      <c r="D1981" s="1276"/>
      <c r="E1981" s="1278" t="s">
        <v>758</v>
      </c>
      <c r="F1981" s="1279"/>
    </row>
    <row r="1982" spans="1:6" x14ac:dyDescent="0.35">
      <c r="A1982" s="1281"/>
      <c r="B1982" s="1260">
        <v>0.75</v>
      </c>
      <c r="C1982" s="1275" t="s">
        <v>257</v>
      </c>
      <c r="D1982" s="1276"/>
      <c r="E1982" s="1278" t="s">
        <v>758</v>
      </c>
      <c r="F1982" s="1279"/>
    </row>
    <row r="1983" spans="1:6" x14ac:dyDescent="0.35">
      <c r="A1983" s="1716">
        <f>2+A2015</f>
        <v>2</v>
      </c>
      <c r="B1983" s="1260">
        <v>0.25</v>
      </c>
      <c r="C1983" s="1275" t="s">
        <v>257</v>
      </c>
      <c r="D1983" s="1276"/>
      <c r="E1983" s="1278" t="s">
        <v>952</v>
      </c>
      <c r="F1983" s="1279"/>
    </row>
    <row r="1984" spans="1:6" x14ac:dyDescent="0.35">
      <c r="A1984" s="1716"/>
      <c r="B1984" s="1260">
        <v>0.375</v>
      </c>
      <c r="C1984" s="1275" t="s">
        <v>557</v>
      </c>
      <c r="D1984" s="1279"/>
      <c r="E1984" s="1278" t="s">
        <v>952</v>
      </c>
      <c r="F1984" s="1279"/>
    </row>
    <row r="1985" spans="1:6" x14ac:dyDescent="0.35">
      <c r="A1985" s="1716"/>
      <c r="B1985" s="1260">
        <v>0.5</v>
      </c>
      <c r="C1985" s="1275" t="s">
        <v>257</v>
      </c>
      <c r="D1985" s="1279"/>
      <c r="E1985" s="1278" t="s">
        <v>952</v>
      </c>
      <c r="F1985" s="1279"/>
    </row>
    <row r="1986" spans="1:6" x14ac:dyDescent="0.35">
      <c r="A1986" s="1716"/>
      <c r="B1986" s="1260">
        <v>0.625</v>
      </c>
      <c r="C1986" s="1275" t="s">
        <v>557</v>
      </c>
      <c r="D1986" s="1279"/>
      <c r="E1986" s="1278" t="s">
        <v>758</v>
      </c>
      <c r="F1986" s="1279"/>
    </row>
    <row r="1987" spans="1:6" x14ac:dyDescent="0.35">
      <c r="A1987" s="1716"/>
      <c r="B1987" s="1260">
        <v>0.75</v>
      </c>
      <c r="C1987" s="1275" t="s">
        <v>261</v>
      </c>
      <c r="D1987" s="1279"/>
      <c r="E1987" s="1278" t="s">
        <v>952</v>
      </c>
      <c r="F1987" s="1274"/>
    </row>
    <row r="1988" spans="1:6" x14ac:dyDescent="0.35">
      <c r="A1988" s="1716">
        <f>A1983+1</f>
        <v>3</v>
      </c>
      <c r="B1988" s="1260">
        <v>0.25</v>
      </c>
      <c r="C1988" s="1275" t="s">
        <v>257</v>
      </c>
      <c r="D1988" s="1279"/>
      <c r="E1988" s="1278" t="s">
        <v>760</v>
      </c>
      <c r="F1988" s="565"/>
    </row>
    <row r="1989" spans="1:6" x14ac:dyDescent="0.35">
      <c r="A1989" s="1716"/>
      <c r="B1989" s="1260">
        <v>0.375</v>
      </c>
      <c r="C1989" s="1275" t="s">
        <v>557</v>
      </c>
      <c r="D1989" s="1279"/>
      <c r="E1989" s="1278" t="s">
        <v>758</v>
      </c>
      <c r="F1989" s="566"/>
    </row>
    <row r="1990" spans="1:6" x14ac:dyDescent="0.35">
      <c r="A1990" s="1716"/>
      <c r="B1990" s="1260">
        <v>0.5</v>
      </c>
      <c r="C1990" s="1275" t="s">
        <v>557</v>
      </c>
      <c r="D1990" s="1279"/>
      <c r="E1990" s="1278" t="s">
        <v>758</v>
      </c>
      <c r="F1990" s="1274"/>
    </row>
    <row r="1991" spans="1:6" x14ac:dyDescent="0.35">
      <c r="A1991" s="1716"/>
      <c r="B1991" s="1260">
        <v>0.625</v>
      </c>
      <c r="C1991" s="1275" t="s">
        <v>257</v>
      </c>
      <c r="D1991" s="1279"/>
      <c r="E1991" s="1278" t="s">
        <v>758</v>
      </c>
      <c r="F1991" s="1274"/>
    </row>
    <row r="1992" spans="1:6" x14ac:dyDescent="0.35">
      <c r="A1992" s="1716"/>
      <c r="B1992" s="1260">
        <v>0.75</v>
      </c>
      <c r="C1992" s="1275" t="s">
        <v>257</v>
      </c>
      <c r="D1992" s="1282"/>
      <c r="E1992" s="1278" t="s">
        <v>952</v>
      </c>
      <c r="F1992" s="1274"/>
    </row>
    <row r="1993" spans="1:6" x14ac:dyDescent="0.35">
      <c r="A1993" s="1716">
        <f>A1988+1</f>
        <v>4</v>
      </c>
      <c r="B1993" s="1260">
        <v>0.25</v>
      </c>
      <c r="C1993" s="1275" t="s">
        <v>257</v>
      </c>
      <c r="D1993" s="1279"/>
      <c r="E1993" s="1278" t="s">
        <v>729</v>
      </c>
      <c r="F1993" s="1274"/>
    </row>
    <row r="1994" spans="1:6" x14ac:dyDescent="0.35">
      <c r="A1994" s="1716"/>
      <c r="B1994" s="1260">
        <v>0.375</v>
      </c>
      <c r="C1994" s="1275" t="s">
        <v>257</v>
      </c>
      <c r="D1994" s="1282"/>
      <c r="E1994" s="1278" t="s">
        <v>758</v>
      </c>
      <c r="F1994" s="1274"/>
    </row>
    <row r="1995" spans="1:6" x14ac:dyDescent="0.35">
      <c r="A1995" s="1716"/>
      <c r="B1995" s="1260">
        <v>0.5</v>
      </c>
      <c r="C1995" s="1275" t="s">
        <v>257</v>
      </c>
      <c r="D1995" s="1279"/>
      <c r="E1995" s="1278" t="s">
        <v>758</v>
      </c>
      <c r="F1995" s="1274"/>
    </row>
    <row r="1996" spans="1:6" x14ac:dyDescent="0.35">
      <c r="A1996" s="1716"/>
      <c r="B1996" s="1260">
        <v>0.625</v>
      </c>
      <c r="C1996" s="1275" t="s">
        <v>557</v>
      </c>
      <c r="D1996" s="1282"/>
      <c r="E1996" s="1278" t="s">
        <v>758</v>
      </c>
      <c r="F1996" s="1274"/>
    </row>
    <row r="1997" spans="1:6" x14ac:dyDescent="0.35">
      <c r="A1997" s="1716"/>
      <c r="B1997" s="1260">
        <v>0.75</v>
      </c>
      <c r="C1997" s="1275" t="s">
        <v>557</v>
      </c>
      <c r="D1997" s="1282"/>
      <c r="E1997" s="1278" t="s">
        <v>758</v>
      </c>
      <c r="F1997" s="1274"/>
    </row>
    <row r="1998" spans="1:6" x14ac:dyDescent="0.35">
      <c r="A1998" s="1716">
        <f>A1993+1</f>
        <v>5</v>
      </c>
      <c r="B1998" s="1260">
        <v>0.25</v>
      </c>
      <c r="C1998" s="1275" t="s">
        <v>257</v>
      </c>
      <c r="D1998" s="1282"/>
      <c r="E1998" s="1278" t="s">
        <v>952</v>
      </c>
      <c r="F1998" s="1274"/>
    </row>
    <row r="1999" spans="1:6" x14ac:dyDescent="0.35">
      <c r="A1999" s="1716"/>
      <c r="B1999" s="1260">
        <v>0.375</v>
      </c>
      <c r="C1999" s="1275" t="s">
        <v>257</v>
      </c>
      <c r="D1999" s="1279"/>
      <c r="E1999" s="1278" t="s">
        <v>952</v>
      </c>
      <c r="F1999" s="1274"/>
    </row>
    <row r="2000" spans="1:6" x14ac:dyDescent="0.35">
      <c r="A2000" s="1716"/>
      <c r="B2000" s="1260">
        <v>0.5</v>
      </c>
      <c r="C2000" s="1275" t="s">
        <v>258</v>
      </c>
      <c r="D2000" s="1279"/>
      <c r="E2000" s="1278" t="s">
        <v>952</v>
      </c>
      <c r="F2000" s="1274"/>
    </row>
    <row r="2001" spans="1:6" x14ac:dyDescent="0.35">
      <c r="A2001" s="1716"/>
      <c r="B2001" s="1260">
        <v>0.625</v>
      </c>
      <c r="C2001" s="1275" t="s">
        <v>557</v>
      </c>
      <c r="D2001" s="1282"/>
      <c r="E2001" s="1278" t="s">
        <v>952</v>
      </c>
      <c r="F2001" s="1274"/>
    </row>
    <row r="2002" spans="1:6" x14ac:dyDescent="0.35">
      <c r="A2002" s="1716"/>
      <c r="B2002" s="1260">
        <v>0.75</v>
      </c>
      <c r="C2002" s="1275" t="s">
        <v>257</v>
      </c>
      <c r="D2002" s="1279"/>
      <c r="E2002" s="1278" t="s">
        <v>952</v>
      </c>
      <c r="F2002" s="1274"/>
    </row>
    <row r="2003" spans="1:6" x14ac:dyDescent="0.35">
      <c r="A2003" s="1716">
        <f>A1998+1</f>
        <v>6</v>
      </c>
      <c r="B2003" s="1260">
        <v>0.25</v>
      </c>
      <c r="C2003" s="1275" t="s">
        <v>257</v>
      </c>
      <c r="D2003" s="1282"/>
      <c r="E2003" s="1278" t="s">
        <v>952</v>
      </c>
      <c r="F2003" s="1274"/>
    </row>
    <row r="2004" spans="1:6" x14ac:dyDescent="0.35">
      <c r="A2004" s="1716"/>
      <c r="B2004" s="1260">
        <v>0.375</v>
      </c>
      <c r="C2004" s="1275" t="s">
        <v>262</v>
      </c>
      <c r="D2004" s="1279"/>
      <c r="E2004" s="1278" t="s">
        <v>952</v>
      </c>
      <c r="F2004" s="1274"/>
    </row>
    <row r="2005" spans="1:6" x14ac:dyDescent="0.35">
      <c r="A2005" s="1716"/>
      <c r="B2005" s="1260">
        <v>0.5</v>
      </c>
      <c r="C2005" s="1275" t="s">
        <v>257</v>
      </c>
      <c r="D2005" s="1279"/>
      <c r="E2005" s="1278" t="s">
        <v>758</v>
      </c>
      <c r="F2005" s="1274"/>
    </row>
    <row r="2006" spans="1:6" x14ac:dyDescent="0.35">
      <c r="A2006" s="1716"/>
      <c r="B2006" s="1260">
        <v>0.625</v>
      </c>
      <c r="C2006" s="1275" t="s">
        <v>257</v>
      </c>
      <c r="D2006" s="1282"/>
      <c r="E2006" s="1278" t="s">
        <v>758</v>
      </c>
      <c r="F2006" s="1274"/>
    </row>
    <row r="2007" spans="1:6" x14ac:dyDescent="0.35">
      <c r="A2007" s="1716"/>
      <c r="B2007" s="1260">
        <v>0.75</v>
      </c>
      <c r="C2007" s="1275" t="s">
        <v>257</v>
      </c>
      <c r="D2007" s="1279"/>
      <c r="E2007" s="1278" t="s">
        <v>952</v>
      </c>
      <c r="F2007" s="1274"/>
    </row>
    <row r="2008" spans="1:6" x14ac:dyDescent="0.35">
      <c r="A2008" s="1716">
        <f>A2003+1</f>
        <v>7</v>
      </c>
      <c r="B2008" s="1260">
        <v>0.25</v>
      </c>
      <c r="C2008" s="1275" t="s">
        <v>257</v>
      </c>
      <c r="D2008" s="1279"/>
      <c r="E2008" s="1278" t="s">
        <v>952</v>
      </c>
      <c r="F2008" s="1274"/>
    </row>
    <row r="2009" spans="1:6" x14ac:dyDescent="0.35">
      <c r="A2009" s="1716"/>
      <c r="B2009" s="1260">
        <v>0.375</v>
      </c>
      <c r="C2009" s="1275" t="s">
        <v>557</v>
      </c>
      <c r="D2009" s="1282"/>
      <c r="E2009" s="1278" t="s">
        <v>952</v>
      </c>
      <c r="F2009" s="1274"/>
    </row>
    <row r="2010" spans="1:6" x14ac:dyDescent="0.35">
      <c r="A2010" s="1716"/>
      <c r="B2010" s="1260">
        <v>0.5</v>
      </c>
      <c r="C2010" s="1282" t="s">
        <v>257</v>
      </c>
      <c r="D2010" s="1282"/>
      <c r="E2010" s="1278" t="s">
        <v>758</v>
      </c>
      <c r="F2010" s="1274"/>
    </row>
    <row r="2011" spans="1:6" x14ac:dyDescent="0.35">
      <c r="A2011" s="1716"/>
      <c r="B2011" s="1260">
        <v>0.625</v>
      </c>
      <c r="C2011" s="1282" t="s">
        <v>257</v>
      </c>
      <c r="D2011" s="1282"/>
      <c r="E2011" s="1278" t="s">
        <v>758</v>
      </c>
      <c r="F2011" s="1274"/>
    </row>
    <row r="2012" spans="1:6" x14ac:dyDescent="0.35">
      <c r="A2012" s="1716"/>
      <c r="B2012" s="1260">
        <v>0.75</v>
      </c>
      <c r="C2012" s="1282" t="s">
        <v>257</v>
      </c>
      <c r="D2012" s="1282"/>
      <c r="E2012" s="1278" t="s">
        <v>952</v>
      </c>
      <c r="F2012" s="1274"/>
    </row>
    <row r="2013" spans="1:6" x14ac:dyDescent="0.35">
      <c r="A2013" s="1716">
        <f>A2008+1</f>
        <v>8</v>
      </c>
      <c r="B2013" s="1260">
        <v>0.25</v>
      </c>
      <c r="C2013" s="1275" t="s">
        <v>257</v>
      </c>
      <c r="D2013" s="1282"/>
      <c r="E2013" s="1278" t="s">
        <v>729</v>
      </c>
      <c r="F2013" s="1274"/>
    </row>
    <row r="2014" spans="1:6" x14ac:dyDescent="0.35">
      <c r="A2014" s="1716"/>
      <c r="B2014" s="1260">
        <v>30.8</v>
      </c>
      <c r="C2014" s="1275" t="s">
        <v>557</v>
      </c>
      <c r="D2014" s="1279"/>
      <c r="E2014" s="1278" t="s">
        <v>758</v>
      </c>
      <c r="F2014" s="1274"/>
    </row>
    <row r="2015" spans="1:6" x14ac:dyDescent="0.35">
      <c r="A2015" s="1716"/>
      <c r="B2015" s="1260">
        <v>0.5</v>
      </c>
      <c r="C2015" s="1275" t="s">
        <v>257</v>
      </c>
      <c r="D2015" s="1279"/>
      <c r="E2015" s="1278" t="s">
        <v>729</v>
      </c>
      <c r="F2015" s="1274"/>
    </row>
    <row r="2016" spans="1:6" x14ac:dyDescent="0.35">
      <c r="A2016" s="1716"/>
      <c r="B2016" s="1260">
        <v>0.625</v>
      </c>
      <c r="C2016" s="1275" t="s">
        <v>257</v>
      </c>
      <c r="D2016" s="1279"/>
      <c r="E2016" s="1278" t="s">
        <v>952</v>
      </c>
      <c r="F2016" s="1274"/>
    </row>
    <row r="2017" spans="1:6" x14ac:dyDescent="0.35">
      <c r="A2017" s="1716"/>
      <c r="B2017" s="1260">
        <v>0.75</v>
      </c>
      <c r="C2017" s="1275" t="s">
        <v>257</v>
      </c>
      <c r="D2017" s="1282"/>
      <c r="E2017" s="1278" t="s">
        <v>952</v>
      </c>
      <c r="F2017" s="1274"/>
    </row>
    <row r="2018" spans="1:6" x14ac:dyDescent="0.35">
      <c r="A2018" s="1716">
        <f>A2013+1</f>
        <v>9</v>
      </c>
      <c r="B2018" s="1260">
        <v>0.25</v>
      </c>
      <c r="C2018" s="1275" t="s">
        <v>257</v>
      </c>
      <c r="D2018" s="1282"/>
      <c r="E2018" s="1278" t="s">
        <v>758</v>
      </c>
      <c r="F2018" s="1274"/>
    </row>
    <row r="2019" spans="1:6" x14ac:dyDescent="0.35">
      <c r="A2019" s="1716"/>
      <c r="B2019" s="1260">
        <v>0.375</v>
      </c>
      <c r="C2019" s="1275" t="s">
        <v>257</v>
      </c>
      <c r="D2019" s="1282"/>
      <c r="E2019" s="1278" t="s">
        <v>758</v>
      </c>
      <c r="F2019" s="1274"/>
    </row>
    <row r="2020" spans="1:6" x14ac:dyDescent="0.35">
      <c r="A2020" s="1716"/>
      <c r="B2020" s="1260">
        <v>0.5</v>
      </c>
      <c r="C2020" s="1275" t="s">
        <v>557</v>
      </c>
      <c r="D2020" s="1282"/>
      <c r="E2020" s="1278" t="s">
        <v>729</v>
      </c>
      <c r="F2020" s="1274"/>
    </row>
    <row r="2021" spans="1:6" x14ac:dyDescent="0.35">
      <c r="A2021" s="1716"/>
      <c r="B2021" s="1260">
        <v>0.625</v>
      </c>
      <c r="C2021" s="1275" t="s">
        <v>257</v>
      </c>
      <c r="D2021" s="1279"/>
      <c r="E2021" s="1278" t="s">
        <v>952</v>
      </c>
      <c r="F2021" s="1274"/>
    </row>
    <row r="2022" spans="1:6" x14ac:dyDescent="0.35">
      <c r="A2022" s="1716"/>
      <c r="B2022" s="1260">
        <v>0.75</v>
      </c>
      <c r="C2022" s="1275" t="s">
        <v>262</v>
      </c>
      <c r="D2022" s="1282"/>
      <c r="E2022" s="1278" t="s">
        <v>952</v>
      </c>
      <c r="F2022" s="1274"/>
    </row>
    <row r="2023" spans="1:6" x14ac:dyDescent="0.35">
      <c r="A2023" s="1716">
        <f>A2018+1</f>
        <v>10</v>
      </c>
      <c r="B2023" s="1260">
        <v>0.25</v>
      </c>
      <c r="C2023" s="1275" t="s">
        <v>257</v>
      </c>
      <c r="D2023" s="1279"/>
      <c r="E2023" s="1278" t="s">
        <v>729</v>
      </c>
      <c r="F2023" s="1274"/>
    </row>
    <row r="2024" spans="1:6" x14ac:dyDescent="0.35">
      <c r="A2024" s="1716"/>
      <c r="B2024" s="1260">
        <v>0.375</v>
      </c>
      <c r="C2024" s="1275" t="s">
        <v>257</v>
      </c>
      <c r="D2024" s="1279"/>
      <c r="E2024" s="1278" t="s">
        <v>758</v>
      </c>
      <c r="F2024" s="1274"/>
    </row>
    <row r="2025" spans="1:6" x14ac:dyDescent="0.35">
      <c r="A2025" s="1716"/>
      <c r="B2025" s="1260">
        <v>0.5</v>
      </c>
      <c r="C2025" s="1275" t="s">
        <v>257</v>
      </c>
      <c r="D2025" s="1279"/>
      <c r="E2025" s="1278" t="s">
        <v>758</v>
      </c>
      <c r="F2025" s="1274"/>
    </row>
    <row r="2026" spans="1:6" x14ac:dyDescent="0.35">
      <c r="A2026" s="1716"/>
      <c r="B2026" s="1260">
        <v>0.625</v>
      </c>
      <c r="C2026" s="1275" t="s">
        <v>261</v>
      </c>
      <c r="D2026" s="1279"/>
      <c r="E2026" s="1278" t="s">
        <v>758</v>
      </c>
      <c r="F2026" s="1274"/>
    </row>
    <row r="2027" spans="1:6" x14ac:dyDescent="0.35">
      <c r="A2027" s="1716"/>
      <c r="B2027" s="1260">
        <v>0.75</v>
      </c>
      <c r="C2027" s="1275" t="s">
        <v>257</v>
      </c>
      <c r="D2027" s="1279"/>
      <c r="E2027" s="1278" t="s">
        <v>952</v>
      </c>
      <c r="F2027" s="1274"/>
    </row>
    <row r="2028" spans="1:6" x14ac:dyDescent="0.35">
      <c r="A2028" s="1716">
        <f>A2023+1</f>
        <v>11</v>
      </c>
      <c r="B2028" s="1260">
        <v>0.25</v>
      </c>
      <c r="C2028" s="1275" t="s">
        <v>257</v>
      </c>
      <c r="D2028" s="1279"/>
      <c r="E2028" s="1278" t="s">
        <v>729</v>
      </c>
      <c r="F2028" s="1274"/>
    </row>
    <row r="2029" spans="1:6" x14ac:dyDescent="0.35">
      <c r="A2029" s="1716"/>
      <c r="B2029" s="1260">
        <v>0.375</v>
      </c>
      <c r="C2029" s="1275" t="s">
        <v>257</v>
      </c>
      <c r="D2029" s="1279"/>
      <c r="E2029" s="1278" t="s">
        <v>758</v>
      </c>
      <c r="F2029" s="1274"/>
    </row>
    <row r="2030" spans="1:6" x14ac:dyDescent="0.35">
      <c r="A2030" s="1716"/>
      <c r="B2030" s="1260">
        <v>0.5</v>
      </c>
      <c r="C2030" s="1275" t="s">
        <v>257</v>
      </c>
      <c r="D2030" s="1279"/>
      <c r="E2030" s="1278" t="s">
        <v>758</v>
      </c>
      <c r="F2030" s="1274"/>
    </row>
    <row r="2031" spans="1:6" x14ac:dyDescent="0.35">
      <c r="A2031" s="1716"/>
      <c r="B2031" s="1260">
        <v>0.625</v>
      </c>
      <c r="C2031" s="1275" t="s">
        <v>257</v>
      </c>
      <c r="D2031" s="1282"/>
      <c r="E2031" s="1278" t="s">
        <v>758</v>
      </c>
      <c r="F2031" s="1274"/>
    </row>
    <row r="2032" spans="1:6" x14ac:dyDescent="0.35">
      <c r="A2032" s="1716"/>
      <c r="B2032" s="1260">
        <v>0.75</v>
      </c>
      <c r="C2032" s="1275" t="s">
        <v>257</v>
      </c>
      <c r="D2032" s="1279"/>
      <c r="E2032" s="1278" t="s">
        <v>952</v>
      </c>
      <c r="F2032" s="1274"/>
    </row>
    <row r="2033" spans="1:6" x14ac:dyDescent="0.35">
      <c r="A2033" s="1716">
        <f>A2028+1</f>
        <v>12</v>
      </c>
      <c r="B2033" s="1260">
        <v>0.25</v>
      </c>
      <c r="C2033" s="1275" t="s">
        <v>257</v>
      </c>
      <c r="D2033" s="1279"/>
      <c r="E2033" s="1278" t="s">
        <v>952</v>
      </c>
      <c r="F2033" s="1274"/>
    </row>
    <row r="2034" spans="1:6" x14ac:dyDescent="0.35">
      <c r="A2034" s="1716"/>
      <c r="B2034" s="1260">
        <v>0.375</v>
      </c>
      <c r="C2034" s="1275" t="s">
        <v>257</v>
      </c>
      <c r="D2034" s="1279"/>
      <c r="E2034" s="1278" t="s">
        <v>952</v>
      </c>
      <c r="F2034" s="1274"/>
    </row>
    <row r="2035" spans="1:6" x14ac:dyDescent="0.35">
      <c r="A2035" s="1716"/>
      <c r="B2035" s="1260">
        <v>0.5</v>
      </c>
      <c r="C2035" s="1275" t="s">
        <v>257</v>
      </c>
      <c r="D2035" s="1279"/>
      <c r="E2035" s="1278" t="s">
        <v>952</v>
      </c>
      <c r="F2035" s="1274"/>
    </row>
    <row r="2036" spans="1:6" x14ac:dyDescent="0.35">
      <c r="A2036" s="1716"/>
      <c r="B2036" s="1260">
        <v>0.625</v>
      </c>
      <c r="C2036" s="1275" t="s">
        <v>966</v>
      </c>
      <c r="D2036" s="1279"/>
      <c r="E2036" s="1278" t="s">
        <v>758</v>
      </c>
      <c r="F2036" s="1274"/>
    </row>
    <row r="2037" spans="1:6" x14ac:dyDescent="0.35">
      <c r="A2037" s="1716"/>
      <c r="B2037" s="1260">
        <v>0.75</v>
      </c>
      <c r="C2037" s="1275" t="s">
        <v>257</v>
      </c>
      <c r="D2037" s="1282"/>
      <c r="E2037" s="1278" t="s">
        <v>760</v>
      </c>
      <c r="F2037" s="1274"/>
    </row>
    <row r="2038" spans="1:6" x14ac:dyDescent="0.35">
      <c r="A2038" s="1716">
        <f>A2033+1</f>
        <v>13</v>
      </c>
      <c r="B2038" s="1260">
        <v>0.25</v>
      </c>
      <c r="C2038" s="1275" t="s">
        <v>257</v>
      </c>
      <c r="D2038" s="1279"/>
      <c r="E2038" s="1278" t="s">
        <v>952</v>
      </c>
      <c r="F2038" s="1274"/>
    </row>
    <row r="2039" spans="1:6" x14ac:dyDescent="0.35">
      <c r="A2039" s="1716"/>
      <c r="B2039" s="1260">
        <v>0.375</v>
      </c>
      <c r="C2039" s="1275" t="s">
        <v>257</v>
      </c>
      <c r="D2039" s="1279"/>
      <c r="E2039" s="1278" t="s">
        <v>952</v>
      </c>
      <c r="F2039" s="1274"/>
    </row>
    <row r="2040" spans="1:6" x14ac:dyDescent="0.35">
      <c r="A2040" s="1716"/>
      <c r="B2040" s="1260">
        <v>0.5</v>
      </c>
      <c r="C2040" s="1275" t="s">
        <v>257</v>
      </c>
      <c r="D2040" s="1282"/>
      <c r="E2040" s="1278" t="s">
        <v>758</v>
      </c>
      <c r="F2040" s="1274"/>
    </row>
    <row r="2041" spans="1:6" x14ac:dyDescent="0.35">
      <c r="A2041" s="1716"/>
      <c r="B2041" s="1260">
        <v>0.625</v>
      </c>
      <c r="C2041" s="1275" t="s">
        <v>257</v>
      </c>
      <c r="D2041" s="1279"/>
      <c r="E2041" s="1278" t="s">
        <v>758</v>
      </c>
      <c r="F2041" s="1274"/>
    </row>
    <row r="2042" spans="1:6" x14ac:dyDescent="0.35">
      <c r="A2042" s="1716"/>
      <c r="B2042" s="1260">
        <v>0.75</v>
      </c>
      <c r="C2042" s="1275" t="s">
        <v>257</v>
      </c>
      <c r="D2042" s="1279"/>
      <c r="E2042" s="1278" t="s">
        <v>729</v>
      </c>
      <c r="F2042" s="1274"/>
    </row>
    <row r="2043" spans="1:6" x14ac:dyDescent="0.35">
      <c r="A2043" s="1716">
        <f>A2038+1</f>
        <v>14</v>
      </c>
      <c r="B2043" s="1260">
        <v>0.25</v>
      </c>
      <c r="C2043" s="1275" t="s">
        <v>257</v>
      </c>
      <c r="D2043" s="1279"/>
      <c r="E2043" s="1278" t="s">
        <v>758</v>
      </c>
      <c r="F2043" s="1274"/>
    </row>
    <row r="2044" spans="1:6" x14ac:dyDescent="0.35">
      <c r="A2044" s="1716"/>
      <c r="B2044" s="1260">
        <v>0.375</v>
      </c>
      <c r="C2044" s="1275" t="s">
        <v>257</v>
      </c>
      <c r="D2044" s="1282"/>
      <c r="E2044" s="1278" t="s">
        <v>758</v>
      </c>
      <c r="F2044" s="1274"/>
    </row>
    <row r="2045" spans="1:6" x14ac:dyDescent="0.35">
      <c r="A2045" s="1716"/>
      <c r="B2045" s="1260">
        <v>0.5</v>
      </c>
      <c r="C2045" s="1275" t="s">
        <v>257</v>
      </c>
      <c r="D2045" s="1282"/>
      <c r="E2045" s="1278" t="s">
        <v>758</v>
      </c>
      <c r="F2045" s="1274"/>
    </row>
    <row r="2046" spans="1:6" x14ac:dyDescent="0.35">
      <c r="A2046" s="1716"/>
      <c r="B2046" s="1260">
        <v>0.625</v>
      </c>
      <c r="C2046" s="1275" t="s">
        <v>966</v>
      </c>
      <c r="D2046" s="1284"/>
      <c r="E2046" s="1278" t="s">
        <v>729</v>
      </c>
      <c r="F2046" s="1274"/>
    </row>
    <row r="2047" spans="1:6" x14ac:dyDescent="0.35">
      <c r="A2047" s="1716"/>
      <c r="B2047" s="1260">
        <v>0.75</v>
      </c>
      <c r="C2047" s="1275" t="s">
        <v>257</v>
      </c>
      <c r="D2047" s="1279"/>
      <c r="E2047" s="1278" t="s">
        <v>952</v>
      </c>
      <c r="F2047" s="1274"/>
    </row>
    <row r="2048" spans="1:6" x14ac:dyDescent="0.35">
      <c r="A2048" s="1716">
        <f>A2043+1</f>
        <v>15</v>
      </c>
      <c r="B2048" s="1260">
        <v>0.25</v>
      </c>
      <c r="C2048" s="1275" t="s">
        <v>557</v>
      </c>
      <c r="D2048" s="1279"/>
      <c r="E2048" s="1278" t="s">
        <v>729</v>
      </c>
      <c r="F2048" s="1274"/>
    </row>
    <row r="2049" spans="1:6" x14ac:dyDescent="0.35">
      <c r="A2049" s="1716"/>
      <c r="B2049" s="1260">
        <v>0.375</v>
      </c>
      <c r="C2049" s="1275" t="s">
        <v>261</v>
      </c>
      <c r="D2049" s="1279"/>
      <c r="E2049" s="1278" t="s">
        <v>758</v>
      </c>
      <c r="F2049" s="1274"/>
    </row>
    <row r="2050" spans="1:6" x14ac:dyDescent="0.35">
      <c r="A2050" s="1716"/>
      <c r="B2050" s="1260">
        <v>0.5</v>
      </c>
      <c r="C2050" s="1275" t="s">
        <v>557</v>
      </c>
      <c r="D2050" s="1282"/>
      <c r="E2050" s="1278" t="s">
        <v>758</v>
      </c>
      <c r="F2050" s="1274"/>
    </row>
    <row r="2051" spans="1:6" x14ac:dyDescent="0.35">
      <c r="A2051" s="1716"/>
      <c r="B2051" s="1260">
        <v>0.625</v>
      </c>
      <c r="C2051" s="1275" t="s">
        <v>257</v>
      </c>
      <c r="D2051" s="1282"/>
      <c r="E2051" s="1278" t="s">
        <v>758</v>
      </c>
      <c r="F2051" s="1274"/>
    </row>
    <row r="2052" spans="1:6" x14ac:dyDescent="0.35">
      <c r="A2052" s="1716"/>
      <c r="B2052" s="1260">
        <v>0.75</v>
      </c>
      <c r="C2052" s="1275" t="s">
        <v>257</v>
      </c>
      <c r="D2052" s="1279"/>
      <c r="E2052" s="1278" t="s">
        <v>952</v>
      </c>
      <c r="F2052" s="1274"/>
    </row>
    <row r="2053" spans="1:6" x14ac:dyDescent="0.35">
      <c r="A2053" s="1716">
        <f>A2048+1</f>
        <v>16</v>
      </c>
      <c r="B2053" s="1260">
        <v>0.25</v>
      </c>
      <c r="C2053" s="1275" t="s">
        <v>261</v>
      </c>
      <c r="D2053" s="1321"/>
      <c r="E2053" s="1278" t="s">
        <v>673</v>
      </c>
      <c r="F2053" s="1274"/>
    </row>
    <row r="2054" spans="1:6" x14ac:dyDescent="0.35">
      <c r="A2054" s="1716"/>
      <c r="B2054" s="1260">
        <v>0.375</v>
      </c>
      <c r="C2054" s="1275" t="s">
        <v>261</v>
      </c>
      <c r="D2054" s="1321"/>
      <c r="E2054" s="1278" t="s">
        <v>673</v>
      </c>
      <c r="F2054" s="1274"/>
    </row>
    <row r="2055" spans="1:6" x14ac:dyDescent="0.35">
      <c r="A2055" s="1716"/>
      <c r="B2055" s="1260">
        <v>0.5</v>
      </c>
      <c r="C2055" s="1275" t="s">
        <v>261</v>
      </c>
      <c r="D2055" s="1282"/>
      <c r="E2055" s="1278" t="s">
        <v>760</v>
      </c>
      <c r="F2055" s="1274"/>
    </row>
    <row r="2056" spans="1:6" x14ac:dyDescent="0.35">
      <c r="A2056" s="1716"/>
      <c r="B2056" s="1260">
        <v>0.625</v>
      </c>
      <c r="C2056" s="1275" t="s">
        <v>257</v>
      </c>
      <c r="D2056" s="1279"/>
      <c r="E2056" s="1278" t="s">
        <v>758</v>
      </c>
      <c r="F2056" s="1274"/>
    </row>
    <row r="2057" spans="1:6" x14ac:dyDescent="0.35">
      <c r="A2057" s="1716"/>
      <c r="B2057" s="1260">
        <v>0.75</v>
      </c>
      <c r="C2057" s="1275" t="s">
        <v>257</v>
      </c>
      <c r="D2057" s="1282"/>
      <c r="E2057" s="1278" t="s">
        <v>729</v>
      </c>
      <c r="F2057" s="1274"/>
    </row>
    <row r="2058" spans="1:6" x14ac:dyDescent="0.35">
      <c r="A2058" s="1716">
        <f>A2053+1</f>
        <v>17</v>
      </c>
      <c r="B2058" s="1260">
        <v>0.25</v>
      </c>
      <c r="C2058" s="1275" t="s">
        <v>257</v>
      </c>
      <c r="D2058" s="1279"/>
      <c r="E2058" s="1278" t="s">
        <v>952</v>
      </c>
      <c r="F2058" s="1274"/>
    </row>
    <row r="2059" spans="1:6" x14ac:dyDescent="0.35">
      <c r="A2059" s="1716"/>
      <c r="B2059" s="1260">
        <v>0.375</v>
      </c>
      <c r="C2059" s="1275" t="s">
        <v>257</v>
      </c>
      <c r="D2059" s="1282"/>
      <c r="E2059" s="1278" t="s">
        <v>758</v>
      </c>
      <c r="F2059" s="1274"/>
    </row>
    <row r="2060" spans="1:6" x14ac:dyDescent="0.35">
      <c r="A2060" s="1716"/>
      <c r="B2060" s="1260">
        <v>0.5</v>
      </c>
      <c r="C2060" s="1275" t="s">
        <v>262</v>
      </c>
      <c r="D2060" s="1282"/>
      <c r="E2060" s="1278" t="s">
        <v>952</v>
      </c>
      <c r="F2060" s="1274"/>
    </row>
    <row r="2061" spans="1:6" x14ac:dyDescent="0.35">
      <c r="A2061" s="1716"/>
      <c r="B2061" s="1260">
        <v>0.625</v>
      </c>
      <c r="C2061" s="1275" t="s">
        <v>260</v>
      </c>
      <c r="D2061" s="1279"/>
      <c r="E2061" s="1278" t="s">
        <v>729</v>
      </c>
      <c r="F2061" s="1274"/>
    </row>
    <row r="2062" spans="1:6" x14ac:dyDescent="0.35">
      <c r="A2062" s="1716"/>
      <c r="B2062" s="1260">
        <v>0.75</v>
      </c>
      <c r="C2062" s="1275" t="s">
        <v>262</v>
      </c>
      <c r="D2062" s="1279"/>
      <c r="E2062" s="1278" t="s">
        <v>729</v>
      </c>
      <c r="F2062" s="1274"/>
    </row>
    <row r="2063" spans="1:6" x14ac:dyDescent="0.35">
      <c r="A2063" s="1716">
        <f>A2058+1</f>
        <v>18</v>
      </c>
      <c r="B2063" s="1260">
        <v>0.25</v>
      </c>
      <c r="C2063" s="1275" t="s">
        <v>257</v>
      </c>
      <c r="D2063" s="1279"/>
      <c r="E2063" s="1278" t="s">
        <v>758</v>
      </c>
      <c r="F2063" s="1274"/>
    </row>
    <row r="2064" spans="1:6" x14ac:dyDescent="0.35">
      <c r="A2064" s="1716"/>
      <c r="B2064" s="1260">
        <v>0.375</v>
      </c>
      <c r="C2064" s="1275" t="s">
        <v>257</v>
      </c>
      <c r="D2064" s="1279"/>
      <c r="E2064" s="1278" t="s">
        <v>952</v>
      </c>
      <c r="F2064" s="1274"/>
    </row>
    <row r="2065" spans="1:6" x14ac:dyDescent="0.35">
      <c r="A2065" s="1716"/>
      <c r="B2065" s="1260">
        <v>0.5</v>
      </c>
      <c r="C2065" s="1275" t="s">
        <v>262</v>
      </c>
      <c r="D2065" s="1282"/>
      <c r="E2065" s="1278" t="s">
        <v>758</v>
      </c>
      <c r="F2065" s="1274"/>
    </row>
    <row r="2066" spans="1:6" x14ac:dyDescent="0.35">
      <c r="A2066" s="1716"/>
      <c r="B2066" s="1260">
        <v>0.625</v>
      </c>
      <c r="C2066" s="1275" t="s">
        <v>564</v>
      </c>
      <c r="D2066" s="1279"/>
      <c r="E2066" s="1278" t="s">
        <v>758</v>
      </c>
      <c r="F2066" s="1274"/>
    </row>
    <row r="2067" spans="1:6" x14ac:dyDescent="0.35">
      <c r="A2067" s="1716"/>
      <c r="B2067" s="1260">
        <v>0.75</v>
      </c>
      <c r="C2067" s="1275" t="s">
        <v>260</v>
      </c>
      <c r="D2067" s="1282"/>
      <c r="E2067" s="1278" t="s">
        <v>760</v>
      </c>
      <c r="F2067" s="1274"/>
    </row>
    <row r="2068" spans="1:6" x14ac:dyDescent="0.35">
      <c r="A2068" s="1716">
        <f>A2063+1</f>
        <v>19</v>
      </c>
      <c r="B2068" s="1260">
        <v>0.25</v>
      </c>
      <c r="C2068" s="1278" t="s">
        <v>257</v>
      </c>
      <c r="D2068" s="1279"/>
      <c r="E2068" s="1278" t="s">
        <v>758</v>
      </c>
      <c r="F2068" s="1274"/>
    </row>
    <row r="2069" spans="1:6" x14ac:dyDescent="0.35">
      <c r="A2069" s="1716"/>
      <c r="B2069" s="1260">
        <v>0.375</v>
      </c>
      <c r="C2069" s="1275" t="s">
        <v>557</v>
      </c>
      <c r="D2069" s="1279"/>
      <c r="E2069" s="1278" t="s">
        <v>952</v>
      </c>
      <c r="F2069" s="1274"/>
    </row>
    <row r="2070" spans="1:6" x14ac:dyDescent="0.35">
      <c r="A2070" s="1716"/>
      <c r="B2070" s="1260">
        <v>0.5</v>
      </c>
      <c r="C2070" s="1275" t="s">
        <v>262</v>
      </c>
      <c r="D2070" s="1279"/>
      <c r="E2070" s="1278" t="s">
        <v>758</v>
      </c>
      <c r="F2070" s="1274"/>
    </row>
    <row r="2071" spans="1:6" x14ac:dyDescent="0.35">
      <c r="A2071" s="1716"/>
      <c r="B2071" s="1260">
        <v>0.625</v>
      </c>
      <c r="C2071" s="1275" t="s">
        <v>564</v>
      </c>
      <c r="D2071" s="1282"/>
      <c r="E2071" s="1278" t="s">
        <v>758</v>
      </c>
      <c r="F2071" s="1274"/>
    </row>
    <row r="2072" spans="1:6" x14ac:dyDescent="0.35">
      <c r="A2072" s="1716"/>
      <c r="B2072" s="1260">
        <v>0.75</v>
      </c>
      <c r="C2072" s="1275" t="s">
        <v>260</v>
      </c>
      <c r="D2072" s="1279"/>
      <c r="E2072" s="1278" t="s">
        <v>760</v>
      </c>
      <c r="F2072" s="1274"/>
    </row>
    <row r="2073" spans="1:6" x14ac:dyDescent="0.35">
      <c r="A2073" s="1716">
        <f>A2068+1</f>
        <v>20</v>
      </c>
      <c r="B2073" s="1260">
        <v>0.25</v>
      </c>
      <c r="C2073" s="1275" t="s">
        <v>257</v>
      </c>
      <c r="D2073" s="1279"/>
      <c r="E2073" s="1278" t="s">
        <v>952</v>
      </c>
      <c r="F2073" s="1274"/>
    </row>
    <row r="2074" spans="1:6" x14ac:dyDescent="0.35">
      <c r="A2074" s="1716"/>
      <c r="B2074" s="1260">
        <v>0.375</v>
      </c>
      <c r="C2074" s="1275" t="s">
        <v>257</v>
      </c>
      <c r="D2074" s="1282"/>
      <c r="E2074" s="1278" t="s">
        <v>952</v>
      </c>
      <c r="F2074" s="1274"/>
    </row>
    <row r="2075" spans="1:6" x14ac:dyDescent="0.35">
      <c r="A2075" s="1716"/>
      <c r="B2075" s="1260">
        <v>0.5</v>
      </c>
      <c r="C2075" s="1275" t="s">
        <v>257</v>
      </c>
      <c r="D2075" s="1279"/>
      <c r="E2075" s="1278" t="s">
        <v>758</v>
      </c>
      <c r="F2075" s="1274"/>
    </row>
    <row r="2076" spans="1:6" x14ac:dyDescent="0.35">
      <c r="A2076" s="1716"/>
      <c r="B2076" s="1260">
        <v>0.625</v>
      </c>
      <c r="C2076" s="1275" t="s">
        <v>257</v>
      </c>
      <c r="D2076" s="1282"/>
      <c r="E2076" s="1278" t="s">
        <v>758</v>
      </c>
      <c r="F2076" s="1274"/>
    </row>
    <row r="2077" spans="1:6" x14ac:dyDescent="0.35">
      <c r="A2077" s="1716"/>
      <c r="B2077" s="1260">
        <v>0.75</v>
      </c>
      <c r="C2077" s="1283" t="s">
        <v>257</v>
      </c>
      <c r="D2077" s="1282"/>
      <c r="E2077" s="1278" t="s">
        <v>758</v>
      </c>
      <c r="F2077" s="1274"/>
    </row>
    <row r="2078" spans="1:6" x14ac:dyDescent="0.35">
      <c r="A2078" s="1716">
        <f>A2073+1</f>
        <v>21</v>
      </c>
      <c r="B2078" s="1260">
        <v>0.25</v>
      </c>
      <c r="C2078" s="1275" t="s">
        <v>261</v>
      </c>
      <c r="D2078" s="1282"/>
      <c r="E2078" s="1278" t="s">
        <v>758</v>
      </c>
      <c r="F2078" s="1274"/>
    </row>
    <row r="2079" spans="1:6" x14ac:dyDescent="0.35">
      <c r="A2079" s="1716"/>
      <c r="B2079" s="1260">
        <v>0.375</v>
      </c>
      <c r="C2079" s="1275" t="s">
        <v>257</v>
      </c>
      <c r="D2079" s="1279"/>
      <c r="E2079" s="1278" t="s">
        <v>758</v>
      </c>
      <c r="F2079" s="1274"/>
    </row>
    <row r="2080" spans="1:6" x14ac:dyDescent="0.35">
      <c r="A2080" s="1716"/>
      <c r="B2080" s="1260">
        <v>0.5</v>
      </c>
      <c r="C2080" s="1275" t="s">
        <v>257</v>
      </c>
      <c r="D2080" s="1282"/>
      <c r="E2080" s="1278" t="s">
        <v>952</v>
      </c>
      <c r="F2080" s="1274"/>
    </row>
    <row r="2081" spans="1:6" x14ac:dyDescent="0.35">
      <c r="A2081" s="1716"/>
      <c r="B2081" s="1260">
        <v>0.625</v>
      </c>
      <c r="C2081" s="1275" t="s">
        <v>257</v>
      </c>
      <c r="D2081" s="1279"/>
      <c r="E2081" s="1278" t="s">
        <v>758</v>
      </c>
      <c r="F2081" s="1274"/>
    </row>
    <row r="2082" spans="1:6" x14ac:dyDescent="0.35">
      <c r="A2082" s="1716"/>
      <c r="B2082" s="1260">
        <v>0.75</v>
      </c>
      <c r="C2082" s="1275" t="s">
        <v>257</v>
      </c>
      <c r="D2082" s="1279"/>
      <c r="E2082" s="1278" t="s">
        <v>952</v>
      </c>
      <c r="F2082" s="1274"/>
    </row>
    <row r="2083" spans="1:6" x14ac:dyDescent="0.35">
      <c r="A2083" s="1716">
        <f>A2078+1</f>
        <v>22</v>
      </c>
      <c r="B2083" s="1260">
        <v>0.25</v>
      </c>
      <c r="C2083" s="1275" t="s">
        <v>257</v>
      </c>
      <c r="D2083" s="1279"/>
      <c r="E2083" s="1278" t="s">
        <v>758</v>
      </c>
      <c r="F2083" s="1274"/>
    </row>
    <row r="2084" spans="1:6" x14ac:dyDescent="0.35">
      <c r="A2084" s="1716"/>
      <c r="B2084" s="1260">
        <v>0.375</v>
      </c>
      <c r="C2084" s="1275" t="s">
        <v>257</v>
      </c>
      <c r="D2084" s="1282"/>
      <c r="E2084" s="1278" t="s">
        <v>952</v>
      </c>
      <c r="F2084" s="1274"/>
    </row>
    <row r="2085" spans="1:6" x14ac:dyDescent="0.35">
      <c r="A2085" s="1716"/>
      <c r="B2085" s="1260">
        <v>0.5</v>
      </c>
      <c r="C2085" s="1275" t="s">
        <v>257</v>
      </c>
      <c r="D2085" s="1282"/>
      <c r="E2085" s="1278" t="s">
        <v>758</v>
      </c>
      <c r="F2085" s="1274"/>
    </row>
    <row r="2086" spans="1:6" x14ac:dyDescent="0.35">
      <c r="A2086" s="1716"/>
      <c r="B2086" s="1260">
        <v>0.625</v>
      </c>
      <c r="C2086" s="1275" t="s">
        <v>570</v>
      </c>
      <c r="D2086" s="1279"/>
      <c r="E2086" s="1278" t="s">
        <v>758</v>
      </c>
      <c r="F2086" s="1274"/>
    </row>
    <row r="2087" spans="1:6" x14ac:dyDescent="0.35">
      <c r="A2087" s="1716"/>
      <c r="B2087" s="1260">
        <v>0.75</v>
      </c>
      <c r="C2087" s="1275" t="s">
        <v>257</v>
      </c>
      <c r="D2087" s="1282"/>
      <c r="E2087" s="1278" t="s">
        <v>952</v>
      </c>
      <c r="F2087" s="1274"/>
    </row>
    <row r="2088" spans="1:6" x14ac:dyDescent="0.35">
      <c r="A2088" s="1716">
        <f>A2083+1</f>
        <v>23</v>
      </c>
      <c r="B2088" s="1260">
        <v>0.25</v>
      </c>
      <c r="C2088" s="1275" t="s">
        <v>258</v>
      </c>
      <c r="D2088" s="1282"/>
      <c r="E2088" s="1278" t="s">
        <v>758</v>
      </c>
      <c r="F2088" s="1274"/>
    </row>
    <row r="2089" spans="1:6" x14ac:dyDescent="0.35">
      <c r="A2089" s="1716"/>
      <c r="B2089" s="1260">
        <v>0.375</v>
      </c>
      <c r="C2089" s="1275" t="s">
        <v>257</v>
      </c>
      <c r="D2089" s="1282"/>
      <c r="E2089" s="1278" t="s">
        <v>952</v>
      </c>
      <c r="F2089" s="1274"/>
    </row>
    <row r="2090" spans="1:6" x14ac:dyDescent="0.35">
      <c r="A2090" s="1716"/>
      <c r="B2090" s="1260">
        <v>0.5</v>
      </c>
      <c r="C2090" s="1275" t="s">
        <v>257</v>
      </c>
      <c r="D2090" s="1282"/>
      <c r="E2090" s="1278" t="s">
        <v>758</v>
      </c>
      <c r="F2090" s="1274"/>
    </row>
    <row r="2091" spans="1:6" x14ac:dyDescent="0.35">
      <c r="A2091" s="1716"/>
      <c r="B2091" s="1260">
        <v>0.625</v>
      </c>
      <c r="C2091" s="1275" t="s">
        <v>258</v>
      </c>
      <c r="D2091" s="1279"/>
      <c r="E2091" s="1278" t="s">
        <v>758</v>
      </c>
      <c r="F2091" s="1274"/>
    </row>
    <row r="2092" spans="1:6" x14ac:dyDescent="0.35">
      <c r="A2092" s="1716"/>
      <c r="B2092" s="1260">
        <v>0.75</v>
      </c>
      <c r="C2092" s="1275" t="s">
        <v>258</v>
      </c>
      <c r="D2092" s="1282"/>
      <c r="E2092" s="1278" t="s">
        <v>729</v>
      </c>
      <c r="F2092" s="1274"/>
    </row>
    <row r="2093" spans="1:6" x14ac:dyDescent="0.35">
      <c r="A2093" s="1716">
        <f>A2088+1</f>
        <v>24</v>
      </c>
      <c r="B2093" s="1260">
        <v>0.25</v>
      </c>
      <c r="C2093" s="1275" t="s">
        <v>257</v>
      </c>
      <c r="D2093" s="1282"/>
      <c r="E2093" s="1278" t="s">
        <v>673</v>
      </c>
      <c r="F2093" s="1274"/>
    </row>
    <row r="2094" spans="1:6" x14ac:dyDescent="0.35">
      <c r="A2094" s="1716"/>
      <c r="B2094" s="1260">
        <v>0.375</v>
      </c>
      <c r="C2094" s="1275" t="s">
        <v>557</v>
      </c>
      <c r="D2094" s="1279"/>
      <c r="E2094" s="1278" t="s">
        <v>952</v>
      </c>
      <c r="F2094" s="1274"/>
    </row>
    <row r="2095" spans="1:6" x14ac:dyDescent="0.35">
      <c r="A2095" s="1716"/>
      <c r="B2095" s="1260">
        <v>0.5</v>
      </c>
      <c r="C2095" s="1275" t="s">
        <v>557</v>
      </c>
      <c r="D2095" s="1285"/>
      <c r="E2095" s="1278" t="s">
        <v>758</v>
      </c>
      <c r="F2095" s="1274"/>
    </row>
    <row r="2096" spans="1:6" x14ac:dyDescent="0.35">
      <c r="A2096" s="1716"/>
      <c r="B2096" s="1260">
        <v>0.625</v>
      </c>
      <c r="C2096" s="1287" t="s">
        <v>257</v>
      </c>
      <c r="D2096" s="1286"/>
      <c r="E2096" s="1278" t="s">
        <v>729</v>
      </c>
      <c r="F2096" s="1274"/>
    </row>
    <row r="2097" spans="1:6" x14ac:dyDescent="0.35">
      <c r="A2097" s="1716"/>
      <c r="B2097" s="1260">
        <v>0.75</v>
      </c>
      <c r="C2097" s="1275" t="s">
        <v>262</v>
      </c>
      <c r="D2097" s="1279"/>
      <c r="E2097" s="1278" t="s">
        <v>758</v>
      </c>
      <c r="F2097" s="1274"/>
    </row>
    <row r="2098" spans="1:6" x14ac:dyDescent="0.35">
      <c r="A2098" s="1716">
        <f>A2093+1</f>
        <v>25</v>
      </c>
      <c r="B2098" s="1260">
        <v>0.25</v>
      </c>
      <c r="C2098" s="1275" t="s">
        <v>260</v>
      </c>
      <c r="D2098" s="1279"/>
      <c r="E2098" s="1278" t="s">
        <v>729</v>
      </c>
      <c r="F2098" s="1274"/>
    </row>
    <row r="2099" spans="1:6" x14ac:dyDescent="0.35">
      <c r="A2099" s="1716"/>
      <c r="B2099" s="1260">
        <v>0.375</v>
      </c>
      <c r="C2099" s="1287" t="s">
        <v>257</v>
      </c>
      <c r="D2099" s="1279"/>
      <c r="E2099" s="1278" t="s">
        <v>952</v>
      </c>
      <c r="F2099" s="1274"/>
    </row>
    <row r="2100" spans="1:6" x14ac:dyDescent="0.35">
      <c r="A2100" s="1716"/>
      <c r="B2100" s="1260">
        <v>0.5</v>
      </c>
      <c r="C2100" s="1287" t="s">
        <v>257</v>
      </c>
      <c r="D2100" s="1279"/>
      <c r="E2100" s="1278" t="s">
        <v>952</v>
      </c>
      <c r="F2100" s="1274"/>
    </row>
    <row r="2101" spans="1:6" x14ac:dyDescent="0.35">
      <c r="A2101" s="1716"/>
      <c r="B2101" s="1260">
        <v>0.625</v>
      </c>
      <c r="C2101" s="1287" t="s">
        <v>257</v>
      </c>
      <c r="D2101" s="1279"/>
      <c r="E2101" s="1278" t="s">
        <v>952</v>
      </c>
      <c r="F2101" s="1274"/>
    </row>
    <row r="2102" spans="1:6" x14ac:dyDescent="0.35">
      <c r="A2102" s="1716"/>
      <c r="B2102" s="1260">
        <v>0.75</v>
      </c>
      <c r="C2102" s="1287" t="s">
        <v>257</v>
      </c>
      <c r="D2102" s="1282"/>
      <c r="E2102" s="1278" t="s">
        <v>758</v>
      </c>
      <c r="F2102" s="1274"/>
    </row>
    <row r="2103" spans="1:6" x14ac:dyDescent="0.35">
      <c r="A2103" s="1716">
        <f>A2098+1</f>
        <v>26</v>
      </c>
      <c r="B2103" s="1260">
        <v>0.25</v>
      </c>
      <c r="C2103" s="1275" t="s">
        <v>257</v>
      </c>
      <c r="D2103" s="1279"/>
      <c r="E2103" s="1278" t="s">
        <v>952</v>
      </c>
      <c r="F2103" s="1274"/>
    </row>
    <row r="2104" spans="1:6" x14ac:dyDescent="0.35">
      <c r="A2104" s="1716"/>
      <c r="B2104" s="1260">
        <v>0.375</v>
      </c>
      <c r="C2104" s="1275" t="s">
        <v>257</v>
      </c>
      <c r="D2104" s="1282"/>
      <c r="E2104" s="1278" t="s">
        <v>952</v>
      </c>
      <c r="F2104" s="1274"/>
    </row>
    <row r="2105" spans="1:6" x14ac:dyDescent="0.35">
      <c r="A2105" s="1716"/>
      <c r="B2105" s="1260">
        <v>0.5</v>
      </c>
      <c r="C2105" s="1275" t="s">
        <v>260</v>
      </c>
      <c r="D2105" s="1279"/>
      <c r="E2105" s="1278" t="s">
        <v>758</v>
      </c>
      <c r="F2105" s="1274"/>
    </row>
    <row r="2106" spans="1:6" x14ac:dyDescent="0.35">
      <c r="A2106" s="1716"/>
      <c r="B2106" s="1260">
        <v>0.625</v>
      </c>
      <c r="C2106" s="1275" t="s">
        <v>257</v>
      </c>
      <c r="D2106" s="1279"/>
      <c r="E2106" s="1278" t="s">
        <v>952</v>
      </c>
      <c r="F2106" s="1274"/>
    </row>
    <row r="2107" spans="1:6" x14ac:dyDescent="0.35">
      <c r="A2107" s="1716"/>
      <c r="B2107" s="1260">
        <v>0.75</v>
      </c>
      <c r="C2107" s="1275" t="s">
        <v>257</v>
      </c>
      <c r="D2107" s="1279"/>
      <c r="E2107" s="1278" t="s">
        <v>952</v>
      </c>
      <c r="F2107" s="1274"/>
    </row>
    <row r="2108" spans="1:6" x14ac:dyDescent="0.35">
      <c r="A2108" s="1716">
        <f>A2103+1</f>
        <v>27</v>
      </c>
      <c r="B2108" s="1260">
        <v>0.25</v>
      </c>
      <c r="C2108" s="1275" t="s">
        <v>257</v>
      </c>
      <c r="D2108" s="1279"/>
      <c r="E2108" s="1278" t="s">
        <v>952</v>
      </c>
      <c r="F2108" s="1274"/>
    </row>
    <row r="2109" spans="1:6" x14ac:dyDescent="0.35">
      <c r="A2109" s="1716"/>
      <c r="B2109" s="1260">
        <v>0.375</v>
      </c>
      <c r="C2109" s="1275" t="s">
        <v>257</v>
      </c>
      <c r="D2109" s="1282"/>
      <c r="E2109" s="1278" t="s">
        <v>952</v>
      </c>
      <c r="F2109" s="1274"/>
    </row>
    <row r="2110" spans="1:6" x14ac:dyDescent="0.35">
      <c r="A2110" s="1716"/>
      <c r="B2110" s="1260">
        <v>0.5</v>
      </c>
      <c r="C2110" s="1275" t="s">
        <v>257</v>
      </c>
      <c r="D2110" s="1279"/>
      <c r="E2110" s="1278" t="s">
        <v>758</v>
      </c>
      <c r="F2110" s="1274"/>
    </row>
    <row r="2111" spans="1:6" x14ac:dyDescent="0.35">
      <c r="A2111" s="1716"/>
      <c r="B2111" s="1260">
        <v>0.625</v>
      </c>
      <c r="C2111" s="1275" t="s">
        <v>258</v>
      </c>
      <c r="D2111" s="1279"/>
      <c r="E2111" s="1278" t="s">
        <v>952</v>
      </c>
      <c r="F2111" s="1274"/>
    </row>
    <row r="2112" spans="1:6" x14ac:dyDescent="0.35">
      <c r="A2112" s="1716"/>
      <c r="B2112" s="1260">
        <v>0.75</v>
      </c>
      <c r="C2112" s="1275" t="s">
        <v>262</v>
      </c>
      <c r="D2112" s="1279"/>
      <c r="E2112" s="1278" t="s">
        <v>952</v>
      </c>
      <c r="F2112" s="1279"/>
    </row>
    <row r="2113" spans="1:6" x14ac:dyDescent="0.35">
      <c r="A2113" s="1716">
        <f>A2108+1</f>
        <v>28</v>
      </c>
      <c r="B2113" s="1260">
        <v>0.25</v>
      </c>
      <c r="C2113" s="1275" t="s">
        <v>257</v>
      </c>
      <c r="D2113" s="1276"/>
      <c r="E2113" s="1278" t="s">
        <v>758</v>
      </c>
      <c r="F2113" s="1279"/>
    </row>
    <row r="2114" spans="1:6" x14ac:dyDescent="0.35">
      <c r="A2114" s="1716"/>
      <c r="B2114" s="1260">
        <v>0.375</v>
      </c>
      <c r="C2114" s="1275" t="s">
        <v>261</v>
      </c>
      <c r="D2114" s="1276"/>
      <c r="E2114" s="1278" t="s">
        <v>758</v>
      </c>
      <c r="F2114" s="1279"/>
    </row>
    <row r="2115" spans="1:6" x14ac:dyDescent="0.35">
      <c r="A2115" s="1716"/>
      <c r="B2115" s="1260">
        <v>0.5</v>
      </c>
      <c r="C2115" s="1275" t="s">
        <v>257</v>
      </c>
      <c r="D2115" s="1276"/>
      <c r="E2115" s="1278" t="s">
        <v>758</v>
      </c>
      <c r="F2115" s="1279"/>
    </row>
    <row r="2116" spans="1:6" x14ac:dyDescent="0.35">
      <c r="A2116" s="1716"/>
      <c r="B2116" s="1260">
        <v>0.625</v>
      </c>
      <c r="C2116" s="1275" t="s">
        <v>257</v>
      </c>
      <c r="D2116" s="1276"/>
      <c r="E2116" s="1278" t="s">
        <v>952</v>
      </c>
      <c r="F2116" s="1279"/>
    </row>
    <row r="2117" spans="1:6" x14ac:dyDescent="0.35">
      <c r="A2117" s="1716"/>
      <c r="B2117" s="1260">
        <v>0.75</v>
      </c>
      <c r="C2117" s="1275" t="s">
        <v>257</v>
      </c>
      <c r="D2117" s="1276"/>
      <c r="E2117" s="1278" t="s">
        <v>952</v>
      </c>
      <c r="F2117" s="1279"/>
    </row>
    <row r="2118" spans="1:6" x14ac:dyDescent="0.35">
      <c r="A2118" s="1716">
        <f>A2113+1</f>
        <v>29</v>
      </c>
      <c r="B2118" s="1260">
        <v>0.25</v>
      </c>
      <c r="C2118" s="1275" t="s">
        <v>257</v>
      </c>
      <c r="D2118" s="1279"/>
      <c r="E2118" s="1278" t="s">
        <v>952</v>
      </c>
      <c r="F2118" s="1274"/>
    </row>
    <row r="2119" spans="1:6" x14ac:dyDescent="0.35">
      <c r="A2119" s="1716"/>
      <c r="B2119" s="1260">
        <v>0.375</v>
      </c>
      <c r="C2119" s="1275" t="s">
        <v>257</v>
      </c>
      <c r="D2119" s="1282"/>
      <c r="E2119" s="1278" t="s">
        <v>952</v>
      </c>
      <c r="F2119" s="1274"/>
    </row>
    <row r="2120" spans="1:6" x14ac:dyDescent="0.35">
      <c r="A2120" s="1716"/>
      <c r="B2120" s="1260">
        <v>0.5</v>
      </c>
      <c r="C2120" s="1275" t="s">
        <v>258</v>
      </c>
      <c r="D2120" s="1279"/>
      <c r="E2120" s="1278" t="s">
        <v>758</v>
      </c>
      <c r="F2120" s="1274"/>
    </row>
    <row r="2121" spans="1:6" x14ac:dyDescent="0.35">
      <c r="A2121" s="1716"/>
      <c r="B2121" s="1260">
        <v>0.625</v>
      </c>
      <c r="C2121" s="1275" t="s">
        <v>257</v>
      </c>
      <c r="D2121" s="1279"/>
      <c r="E2121" s="1278" t="s">
        <v>758</v>
      </c>
      <c r="F2121" s="1274"/>
    </row>
    <row r="2122" spans="1:6" x14ac:dyDescent="0.35">
      <c r="A2122" s="1716"/>
      <c r="B2122" s="1260">
        <v>0.75</v>
      </c>
      <c r="C2122" s="1275" t="s">
        <v>257</v>
      </c>
      <c r="D2122" s="1279"/>
      <c r="E2122" s="1278" t="s">
        <v>758</v>
      </c>
      <c r="F2122" s="1274"/>
    </row>
    <row r="2123" spans="1:6" x14ac:dyDescent="0.35">
      <c r="A2123" s="1716">
        <f>A2118+1</f>
        <v>30</v>
      </c>
      <c r="B2123" s="1260">
        <v>0.25</v>
      </c>
      <c r="C2123" s="1275" t="s">
        <v>257</v>
      </c>
      <c r="D2123" s="1282"/>
      <c r="E2123" s="1278" t="s">
        <v>952</v>
      </c>
      <c r="F2123" s="1274"/>
    </row>
    <row r="2124" spans="1:6" x14ac:dyDescent="0.35">
      <c r="A2124" s="1716"/>
      <c r="B2124" s="1260">
        <v>0.375</v>
      </c>
      <c r="C2124" s="1275" t="s">
        <v>257</v>
      </c>
      <c r="D2124" s="1279"/>
      <c r="E2124" s="1278" t="s">
        <v>952</v>
      </c>
      <c r="F2124" s="1274"/>
    </row>
    <row r="2125" spans="1:6" x14ac:dyDescent="0.35">
      <c r="A2125" s="1716"/>
      <c r="B2125" s="1260">
        <v>0.5</v>
      </c>
      <c r="C2125" s="1275" t="s">
        <v>570</v>
      </c>
      <c r="D2125" s="1282"/>
      <c r="E2125" s="1278" t="s">
        <v>729</v>
      </c>
      <c r="F2125" s="1274"/>
    </row>
    <row r="2126" spans="1:6" x14ac:dyDescent="0.35">
      <c r="A2126" s="1716"/>
      <c r="B2126" s="1260">
        <v>0.625</v>
      </c>
      <c r="C2126" s="1275" t="s">
        <v>260</v>
      </c>
      <c r="D2126" s="1279"/>
      <c r="E2126" s="1278" t="s">
        <v>758</v>
      </c>
      <c r="F2126" s="1274"/>
    </row>
    <row r="2127" spans="1:6" x14ac:dyDescent="0.35">
      <c r="A2127" s="1716"/>
      <c r="B2127" s="1260">
        <v>0.75</v>
      </c>
      <c r="C2127" s="1275" t="s">
        <v>257</v>
      </c>
      <c r="D2127" s="1276"/>
      <c r="E2127" s="1278" t="s">
        <v>758</v>
      </c>
      <c r="F2127" s="1279"/>
    </row>
    <row r="2129" spans="1:6" x14ac:dyDescent="0.35">
      <c r="B2129" s="320" t="s">
        <v>944</v>
      </c>
      <c r="C2129" s="320"/>
    </row>
    <row r="2130" spans="1:6" x14ac:dyDescent="0.35">
      <c r="B2130" s="320" t="s">
        <v>945</v>
      </c>
      <c r="C2130" s="320"/>
    </row>
    <row r="2131" spans="1:6" x14ac:dyDescent="0.35">
      <c r="B2131" s="1309" t="s">
        <v>946</v>
      </c>
      <c r="C2131" s="1309"/>
      <c r="D2131" t="s">
        <v>960</v>
      </c>
    </row>
    <row r="2132" spans="1:6" x14ac:dyDescent="0.35">
      <c r="B2132" s="320" t="s">
        <v>947</v>
      </c>
      <c r="C2132" t="s">
        <v>961</v>
      </c>
    </row>
    <row r="2133" spans="1:6" x14ac:dyDescent="0.35">
      <c r="B2133" s="320" t="s">
        <v>967</v>
      </c>
      <c r="C2133" t="s">
        <v>968</v>
      </c>
    </row>
    <row r="2135" spans="1:6" ht="15.5" x14ac:dyDescent="0.35">
      <c r="A2135" s="1718" t="s">
        <v>913</v>
      </c>
      <c r="B2135" s="1718"/>
      <c r="C2135" s="1718"/>
      <c r="D2135" s="1718"/>
      <c r="E2135" s="1718"/>
      <c r="F2135" s="1718"/>
    </row>
    <row r="2136" spans="1:6" ht="15.5" x14ac:dyDescent="0.35">
      <c r="A2136" s="1251" t="s">
        <v>914</v>
      </c>
      <c r="B2136" s="1251"/>
      <c r="C2136" s="1251"/>
      <c r="D2136" s="1251"/>
      <c r="E2136" s="1317"/>
      <c r="F2136" s="1317"/>
    </row>
    <row r="2137" spans="1:6" x14ac:dyDescent="0.35">
      <c r="D2137" s="1314" t="s">
        <v>969</v>
      </c>
      <c r="E2137" s="1314"/>
      <c r="F2137" s="1314"/>
    </row>
    <row r="2139" spans="1:6" x14ac:dyDescent="0.35">
      <c r="A2139" s="1704" t="s">
        <v>505</v>
      </c>
      <c r="B2139" s="1704" t="s">
        <v>930</v>
      </c>
      <c r="C2139" s="1706" t="s">
        <v>548</v>
      </c>
      <c r="D2139" s="1707"/>
      <c r="E2139" s="1706" t="s">
        <v>904</v>
      </c>
      <c r="F2139" s="1707"/>
    </row>
    <row r="2140" spans="1:6" x14ac:dyDescent="0.35">
      <c r="A2140" s="1705"/>
      <c r="B2140" s="1705"/>
      <c r="C2140" s="295"/>
      <c r="D2140" s="1274"/>
      <c r="E2140" s="1275"/>
      <c r="F2140" s="1276"/>
    </row>
    <row r="2141" spans="1:6" x14ac:dyDescent="0.35">
      <c r="A2141" s="1277">
        <v>1</v>
      </c>
      <c r="B2141" s="1260">
        <v>0.25</v>
      </c>
      <c r="C2141" s="1275" t="s">
        <v>257</v>
      </c>
      <c r="D2141" s="1276"/>
      <c r="E2141" s="1278" t="s">
        <v>959</v>
      </c>
      <c r="F2141" s="1279"/>
    </row>
    <row r="2142" spans="1:6" x14ac:dyDescent="0.35">
      <c r="A2142" s="1280"/>
      <c r="B2142" s="1260">
        <v>0.375</v>
      </c>
      <c r="C2142" s="1275" t="s">
        <v>257</v>
      </c>
      <c r="D2142" s="1276"/>
      <c r="E2142" s="1278" t="s">
        <v>959</v>
      </c>
      <c r="F2142" s="1279"/>
    </row>
    <row r="2143" spans="1:6" x14ac:dyDescent="0.35">
      <c r="A2143" s="1280"/>
      <c r="B2143" s="1260">
        <v>0.5</v>
      </c>
      <c r="C2143" s="1275" t="s">
        <v>257</v>
      </c>
      <c r="D2143" s="1276"/>
      <c r="E2143" s="1278" t="s">
        <v>959</v>
      </c>
      <c r="F2143" s="1279"/>
    </row>
    <row r="2144" spans="1:6" x14ac:dyDescent="0.35">
      <c r="A2144" s="1280"/>
      <c r="B2144" s="1260">
        <v>0.625</v>
      </c>
      <c r="C2144" s="1275" t="s">
        <v>261</v>
      </c>
      <c r="D2144" s="1276"/>
      <c r="E2144" s="1278" t="s">
        <v>959</v>
      </c>
      <c r="F2144" s="1279"/>
    </row>
    <row r="2145" spans="1:6" x14ac:dyDescent="0.35">
      <c r="A2145" s="1281"/>
      <c r="B2145" s="1260">
        <v>0.75</v>
      </c>
      <c r="C2145" s="1275" t="s">
        <v>261</v>
      </c>
      <c r="D2145" s="1276"/>
      <c r="E2145" s="1278" t="s">
        <v>758</v>
      </c>
      <c r="F2145" s="1279"/>
    </row>
    <row r="2146" spans="1:6" x14ac:dyDescent="0.35">
      <c r="A2146" s="1716">
        <f>2+A2178</f>
        <v>2</v>
      </c>
      <c r="B2146" s="1260">
        <v>0.25</v>
      </c>
      <c r="C2146" s="1275" t="s">
        <v>257</v>
      </c>
      <c r="D2146" s="1276"/>
      <c r="E2146" s="1278" t="s">
        <v>758</v>
      </c>
      <c r="F2146" s="1279"/>
    </row>
    <row r="2147" spans="1:6" x14ac:dyDescent="0.35">
      <c r="A2147" s="1716"/>
      <c r="B2147" s="1260">
        <v>0.375</v>
      </c>
      <c r="C2147" s="1275" t="s">
        <v>257</v>
      </c>
      <c r="D2147" s="1279"/>
      <c r="E2147" s="1278" t="s">
        <v>959</v>
      </c>
      <c r="F2147" s="1279"/>
    </row>
    <row r="2148" spans="1:6" x14ac:dyDescent="0.35">
      <c r="A2148" s="1716"/>
      <c r="B2148" s="1260">
        <v>0.5</v>
      </c>
      <c r="C2148" s="1275" t="s">
        <v>257</v>
      </c>
      <c r="D2148" s="1279"/>
      <c r="E2148" s="1278" t="s">
        <v>959</v>
      </c>
      <c r="F2148" s="1279"/>
    </row>
    <row r="2149" spans="1:6" x14ac:dyDescent="0.35">
      <c r="A2149" s="1716"/>
      <c r="B2149" s="1260">
        <v>0.625</v>
      </c>
      <c r="C2149" s="1275" t="s">
        <v>257</v>
      </c>
      <c r="D2149" s="1279"/>
      <c r="E2149" s="1278" t="s">
        <v>959</v>
      </c>
      <c r="F2149" s="1279"/>
    </row>
    <row r="2150" spans="1:6" x14ac:dyDescent="0.35">
      <c r="A2150" s="1716"/>
      <c r="B2150" s="1260">
        <v>0.75</v>
      </c>
      <c r="C2150" s="1275" t="s">
        <v>257</v>
      </c>
      <c r="D2150" s="1279"/>
      <c r="E2150" s="1278" t="s">
        <v>959</v>
      </c>
      <c r="F2150" s="1274"/>
    </row>
    <row r="2151" spans="1:6" x14ac:dyDescent="0.35">
      <c r="A2151" s="1716">
        <f>A2146+1</f>
        <v>3</v>
      </c>
      <c r="B2151" s="1260">
        <v>0.25</v>
      </c>
      <c r="C2151" s="1275" t="s">
        <v>257</v>
      </c>
      <c r="D2151" s="1279"/>
      <c r="E2151" s="1278" t="s">
        <v>729</v>
      </c>
      <c r="F2151" s="565"/>
    </row>
    <row r="2152" spans="1:6" x14ac:dyDescent="0.35">
      <c r="A2152" s="1716"/>
      <c r="B2152" s="1260">
        <v>0.375</v>
      </c>
      <c r="C2152" s="1275" t="s">
        <v>258</v>
      </c>
      <c r="D2152" s="1279"/>
      <c r="E2152" s="1278" t="s">
        <v>758</v>
      </c>
      <c r="F2152" s="566"/>
    </row>
    <row r="2153" spans="1:6" x14ac:dyDescent="0.35">
      <c r="A2153" s="1716"/>
      <c r="B2153" s="1260">
        <v>0.5</v>
      </c>
      <c r="C2153" s="1275" t="s">
        <v>564</v>
      </c>
      <c r="D2153" s="1279"/>
      <c r="E2153" s="1278" t="s">
        <v>758</v>
      </c>
      <c r="F2153" s="1274"/>
    </row>
    <row r="2154" spans="1:6" x14ac:dyDescent="0.35">
      <c r="A2154" s="1716"/>
      <c r="B2154" s="1260">
        <v>0.625</v>
      </c>
      <c r="C2154" s="1275" t="s">
        <v>258</v>
      </c>
      <c r="D2154" s="1279"/>
      <c r="E2154" s="1278" t="s">
        <v>758</v>
      </c>
      <c r="F2154" s="1274"/>
    </row>
    <row r="2155" spans="1:6" x14ac:dyDescent="0.35">
      <c r="A2155" s="1716"/>
      <c r="B2155" s="1260">
        <v>0.75</v>
      </c>
      <c r="C2155" s="1275" t="s">
        <v>258</v>
      </c>
      <c r="D2155" s="1282"/>
      <c r="E2155" s="1278" t="s">
        <v>959</v>
      </c>
      <c r="F2155" s="1274"/>
    </row>
    <row r="2156" spans="1:6" x14ac:dyDescent="0.35">
      <c r="A2156" s="1716">
        <f>A2151+1</f>
        <v>4</v>
      </c>
      <c r="B2156" s="1260">
        <v>0.25</v>
      </c>
      <c r="C2156" s="1275" t="s">
        <v>257</v>
      </c>
      <c r="D2156" s="1279"/>
      <c r="E2156" s="1278" t="s">
        <v>959</v>
      </c>
      <c r="F2156" s="1274"/>
    </row>
    <row r="2157" spans="1:6" x14ac:dyDescent="0.35">
      <c r="A2157" s="1716"/>
      <c r="B2157" s="1260">
        <v>0.375</v>
      </c>
      <c r="C2157" s="1275" t="s">
        <v>261</v>
      </c>
      <c r="D2157" s="1282"/>
      <c r="E2157" s="1278" t="s">
        <v>959</v>
      </c>
      <c r="F2157" s="1274"/>
    </row>
    <row r="2158" spans="1:6" x14ac:dyDescent="0.35">
      <c r="A2158" s="1716"/>
      <c r="B2158" s="1260">
        <v>0.5</v>
      </c>
      <c r="C2158" s="1275" t="s">
        <v>257</v>
      </c>
      <c r="D2158" s="1279"/>
      <c r="E2158" s="1278" t="s">
        <v>758</v>
      </c>
      <c r="F2158" s="1274"/>
    </row>
    <row r="2159" spans="1:6" x14ac:dyDescent="0.35">
      <c r="A2159" s="1716"/>
      <c r="B2159" s="1260">
        <v>0.625</v>
      </c>
      <c r="C2159" s="1275" t="s">
        <v>257</v>
      </c>
      <c r="D2159" s="1282"/>
      <c r="E2159" s="1278" t="s">
        <v>959</v>
      </c>
      <c r="F2159" s="1274"/>
    </row>
    <row r="2160" spans="1:6" x14ac:dyDescent="0.35">
      <c r="A2160" s="1716"/>
      <c r="B2160" s="1260">
        <v>0.75</v>
      </c>
      <c r="C2160" s="1275" t="s">
        <v>257</v>
      </c>
      <c r="D2160" s="1282"/>
      <c r="E2160" s="1278" t="s">
        <v>959</v>
      </c>
      <c r="F2160" s="1274"/>
    </row>
    <row r="2161" spans="1:6" x14ac:dyDescent="0.35">
      <c r="A2161" s="1716">
        <f>A2156+1</f>
        <v>5</v>
      </c>
      <c r="B2161" s="1260">
        <v>0.25</v>
      </c>
      <c r="C2161" s="1275" t="s">
        <v>257</v>
      </c>
      <c r="D2161" s="1282"/>
      <c r="E2161" s="1278" t="s">
        <v>959</v>
      </c>
      <c r="F2161" s="1274"/>
    </row>
    <row r="2162" spans="1:6" x14ac:dyDescent="0.35">
      <c r="A2162" s="1716"/>
      <c r="B2162" s="1260">
        <v>0.375</v>
      </c>
      <c r="C2162" s="1275" t="s">
        <v>257</v>
      </c>
      <c r="D2162" s="1279"/>
      <c r="E2162" s="1278" t="s">
        <v>959</v>
      </c>
      <c r="F2162" s="1274"/>
    </row>
    <row r="2163" spans="1:6" x14ac:dyDescent="0.35">
      <c r="A2163" s="1716"/>
      <c r="B2163" s="1260">
        <v>0.5</v>
      </c>
      <c r="C2163" s="1275" t="s">
        <v>257</v>
      </c>
      <c r="D2163" s="1279"/>
      <c r="E2163" s="1278" t="s">
        <v>959</v>
      </c>
      <c r="F2163" s="1274"/>
    </row>
    <row r="2164" spans="1:6" x14ac:dyDescent="0.35">
      <c r="A2164" s="1716"/>
      <c r="B2164" s="1260">
        <v>0.625</v>
      </c>
      <c r="C2164" s="1275" t="s">
        <v>257</v>
      </c>
      <c r="D2164" s="1282"/>
      <c r="E2164" s="1278" t="s">
        <v>758</v>
      </c>
      <c r="F2164" s="1274"/>
    </row>
    <row r="2165" spans="1:6" x14ac:dyDescent="0.35">
      <c r="A2165" s="1716"/>
      <c r="B2165" s="1260">
        <v>0.75</v>
      </c>
      <c r="C2165" s="1275" t="s">
        <v>262</v>
      </c>
      <c r="D2165" s="1279"/>
      <c r="E2165" s="1278" t="s">
        <v>959</v>
      </c>
      <c r="F2165" s="1274"/>
    </row>
    <row r="2166" spans="1:6" x14ac:dyDescent="0.35">
      <c r="A2166" s="1716">
        <f>A2161+1</f>
        <v>6</v>
      </c>
      <c r="B2166" s="1260">
        <v>0.25</v>
      </c>
      <c r="C2166" s="1275" t="s">
        <v>261</v>
      </c>
      <c r="D2166" s="1282"/>
      <c r="E2166" s="1278" t="s">
        <v>729</v>
      </c>
      <c r="F2166" s="1274"/>
    </row>
    <row r="2167" spans="1:6" x14ac:dyDescent="0.35">
      <c r="A2167" s="1716"/>
      <c r="B2167" s="1260">
        <v>0.375</v>
      </c>
      <c r="C2167" s="1275" t="s">
        <v>261</v>
      </c>
      <c r="D2167" s="1279"/>
      <c r="E2167" s="1278" t="s">
        <v>758</v>
      </c>
      <c r="F2167" s="1274"/>
    </row>
    <row r="2168" spans="1:6" x14ac:dyDescent="0.35">
      <c r="A2168" s="1716"/>
      <c r="B2168" s="1260">
        <v>0.5</v>
      </c>
      <c r="C2168" s="1275" t="s">
        <v>257</v>
      </c>
      <c r="D2168" s="1279"/>
      <c r="E2168" s="1278" t="s">
        <v>959</v>
      </c>
      <c r="F2168" s="1274"/>
    </row>
    <row r="2169" spans="1:6" x14ac:dyDescent="0.35">
      <c r="A2169" s="1716"/>
      <c r="B2169" s="1260">
        <v>0.625</v>
      </c>
      <c r="C2169" s="1275" t="s">
        <v>262</v>
      </c>
      <c r="D2169" s="1282"/>
      <c r="E2169" s="1278" t="s">
        <v>959</v>
      </c>
      <c r="F2169" s="1274"/>
    </row>
    <row r="2170" spans="1:6" x14ac:dyDescent="0.35">
      <c r="A2170" s="1716"/>
      <c r="B2170" s="1260">
        <v>0.75</v>
      </c>
      <c r="C2170" s="1275" t="s">
        <v>262</v>
      </c>
      <c r="D2170" s="1279"/>
      <c r="E2170" s="1278" t="s">
        <v>959</v>
      </c>
      <c r="F2170" s="1274"/>
    </row>
    <row r="2171" spans="1:6" x14ac:dyDescent="0.35">
      <c r="A2171" s="1716">
        <f>A2166+1</f>
        <v>7</v>
      </c>
      <c r="B2171" s="1260">
        <v>0.25</v>
      </c>
      <c r="C2171" s="1275" t="s">
        <v>257</v>
      </c>
      <c r="D2171" s="1279"/>
      <c r="E2171" s="1278" t="s">
        <v>959</v>
      </c>
      <c r="F2171" s="1274"/>
    </row>
    <row r="2172" spans="1:6" x14ac:dyDescent="0.35">
      <c r="A2172" s="1716"/>
      <c r="B2172" s="1260">
        <v>0.375</v>
      </c>
      <c r="C2172" s="1275" t="s">
        <v>257</v>
      </c>
      <c r="D2172" s="1282"/>
      <c r="E2172" s="1278" t="s">
        <v>959</v>
      </c>
      <c r="F2172" s="1274"/>
    </row>
    <row r="2173" spans="1:6" x14ac:dyDescent="0.35">
      <c r="A2173" s="1716"/>
      <c r="B2173" s="1260">
        <v>0.5</v>
      </c>
      <c r="C2173" s="1282" t="s">
        <v>257</v>
      </c>
      <c r="D2173" s="1282"/>
      <c r="E2173" s="1278" t="s">
        <v>959</v>
      </c>
      <c r="F2173" s="1274"/>
    </row>
    <row r="2174" spans="1:6" x14ac:dyDescent="0.35">
      <c r="A2174" s="1716"/>
      <c r="B2174" s="1260">
        <v>0.625</v>
      </c>
      <c r="C2174" s="1282" t="s">
        <v>258</v>
      </c>
      <c r="D2174" s="1282"/>
      <c r="E2174" s="1278" t="s">
        <v>959</v>
      </c>
      <c r="F2174" s="1274"/>
    </row>
    <row r="2175" spans="1:6" x14ac:dyDescent="0.35">
      <c r="A2175" s="1716"/>
      <c r="B2175" s="1260">
        <v>0.75</v>
      </c>
      <c r="C2175" s="1282" t="s">
        <v>257</v>
      </c>
      <c r="D2175" s="1282"/>
      <c r="E2175" s="1278" t="s">
        <v>959</v>
      </c>
      <c r="F2175" s="1274"/>
    </row>
    <row r="2176" spans="1:6" x14ac:dyDescent="0.35">
      <c r="A2176" s="1716">
        <f>A2171+1</f>
        <v>8</v>
      </c>
      <c r="B2176" s="1260">
        <v>0.25</v>
      </c>
      <c r="C2176" s="1282" t="s">
        <v>257</v>
      </c>
      <c r="D2176" s="1282"/>
      <c r="E2176" s="1278" t="s">
        <v>959</v>
      </c>
      <c r="F2176" s="1274"/>
    </row>
    <row r="2177" spans="1:6" x14ac:dyDescent="0.35">
      <c r="A2177" s="1716"/>
      <c r="B2177" s="1260">
        <v>30.8</v>
      </c>
      <c r="C2177" s="1282" t="s">
        <v>257</v>
      </c>
      <c r="D2177" s="1279"/>
      <c r="E2177" s="1278" t="s">
        <v>959</v>
      </c>
      <c r="F2177" s="1274"/>
    </row>
    <row r="2178" spans="1:6" x14ac:dyDescent="0.35">
      <c r="A2178" s="1716"/>
      <c r="B2178" s="1260">
        <v>0.5</v>
      </c>
      <c r="C2178" s="1282" t="s">
        <v>257</v>
      </c>
      <c r="D2178" s="1279"/>
      <c r="E2178" s="1278" t="s">
        <v>758</v>
      </c>
      <c r="F2178" s="1274"/>
    </row>
    <row r="2179" spans="1:6" x14ac:dyDescent="0.35">
      <c r="A2179" s="1716"/>
      <c r="B2179" s="1260">
        <v>0.625</v>
      </c>
      <c r="C2179" s="1282" t="s">
        <v>258</v>
      </c>
      <c r="D2179" s="1279"/>
      <c r="E2179" s="1278" t="s">
        <v>758</v>
      </c>
      <c r="F2179" s="1274"/>
    </row>
    <row r="2180" spans="1:6" x14ac:dyDescent="0.35">
      <c r="A2180" s="1716"/>
      <c r="B2180" s="1260">
        <v>0.75</v>
      </c>
      <c r="C2180" s="1282" t="s">
        <v>257</v>
      </c>
      <c r="D2180" s="1282"/>
      <c r="E2180" s="1278" t="s">
        <v>959</v>
      </c>
      <c r="F2180" s="1274"/>
    </row>
    <row r="2181" spans="1:6" x14ac:dyDescent="0.35">
      <c r="A2181" s="1716">
        <f>A2176+1</f>
        <v>9</v>
      </c>
      <c r="B2181" s="1260">
        <v>0.25</v>
      </c>
      <c r="C2181" s="1275" t="s">
        <v>257</v>
      </c>
      <c r="D2181" s="1282"/>
      <c r="E2181" s="1278" t="s">
        <v>959</v>
      </c>
      <c r="F2181" s="1274"/>
    </row>
    <row r="2182" spans="1:6" x14ac:dyDescent="0.35">
      <c r="A2182" s="1716"/>
      <c r="B2182" s="1260">
        <v>0.375</v>
      </c>
      <c r="C2182" s="1275" t="s">
        <v>261</v>
      </c>
      <c r="D2182" s="1282"/>
      <c r="E2182" s="1278" t="s">
        <v>959</v>
      </c>
      <c r="F2182" s="1274"/>
    </row>
    <row r="2183" spans="1:6" x14ac:dyDescent="0.35">
      <c r="A2183" s="1716"/>
      <c r="B2183" s="1260">
        <v>0.5</v>
      </c>
      <c r="C2183" s="1275" t="s">
        <v>261</v>
      </c>
      <c r="D2183" s="1282"/>
      <c r="E2183" s="1278" t="s">
        <v>959</v>
      </c>
      <c r="F2183" s="1274"/>
    </row>
    <row r="2184" spans="1:6" x14ac:dyDescent="0.35">
      <c r="A2184" s="1716"/>
      <c r="B2184" s="1260">
        <v>0.625</v>
      </c>
      <c r="C2184" s="1275" t="s">
        <v>262</v>
      </c>
      <c r="D2184" s="1279"/>
      <c r="E2184" s="1278" t="s">
        <v>758</v>
      </c>
      <c r="F2184" s="1274"/>
    </row>
    <row r="2185" spans="1:6" x14ac:dyDescent="0.35">
      <c r="A2185" s="1716"/>
      <c r="B2185" s="1260">
        <v>0.75</v>
      </c>
      <c r="C2185" s="1275" t="s">
        <v>257</v>
      </c>
      <c r="D2185" s="1282"/>
      <c r="E2185" s="1278" t="s">
        <v>959</v>
      </c>
      <c r="F2185" s="1274"/>
    </row>
    <row r="2186" spans="1:6" x14ac:dyDescent="0.35">
      <c r="A2186" s="1716">
        <f>A2181+1</f>
        <v>10</v>
      </c>
      <c r="B2186" s="1260">
        <v>0.25</v>
      </c>
      <c r="C2186" s="1275" t="s">
        <v>257</v>
      </c>
      <c r="D2186" s="1279"/>
      <c r="E2186" s="1278" t="s">
        <v>959</v>
      </c>
      <c r="F2186" s="1274"/>
    </row>
    <row r="2187" spans="1:6" x14ac:dyDescent="0.35">
      <c r="A2187" s="1716"/>
      <c r="B2187" s="1260">
        <v>0.375</v>
      </c>
      <c r="C2187" s="1275" t="s">
        <v>257</v>
      </c>
      <c r="D2187" s="1279"/>
      <c r="E2187" s="1278" t="s">
        <v>970</v>
      </c>
      <c r="F2187" s="1274"/>
    </row>
    <row r="2188" spans="1:6" x14ac:dyDescent="0.35">
      <c r="A2188" s="1716"/>
      <c r="B2188" s="1260">
        <v>0.5</v>
      </c>
      <c r="C2188" s="1275" t="s">
        <v>257</v>
      </c>
      <c r="D2188" s="1279"/>
      <c r="E2188" s="1278" t="s">
        <v>959</v>
      </c>
      <c r="F2188" s="1274"/>
    </row>
    <row r="2189" spans="1:6" x14ac:dyDescent="0.35">
      <c r="A2189" s="1716"/>
      <c r="B2189" s="1260">
        <v>0.625</v>
      </c>
      <c r="C2189" s="1275" t="s">
        <v>257</v>
      </c>
      <c r="D2189" s="1279"/>
      <c r="E2189" s="1278" t="s">
        <v>758</v>
      </c>
      <c r="F2189" s="1274"/>
    </row>
    <row r="2190" spans="1:6" x14ac:dyDescent="0.35">
      <c r="A2190" s="1716"/>
      <c r="B2190" s="1260">
        <v>0.75</v>
      </c>
      <c r="C2190" s="1275" t="s">
        <v>257</v>
      </c>
      <c r="D2190" s="1279"/>
      <c r="E2190" s="1278" t="s">
        <v>959</v>
      </c>
      <c r="F2190" s="1274"/>
    </row>
    <row r="2191" spans="1:6" x14ac:dyDescent="0.35">
      <c r="A2191" s="1716">
        <f>A2186+1</f>
        <v>11</v>
      </c>
      <c r="B2191" s="1260">
        <v>0.25</v>
      </c>
      <c r="C2191" s="1275" t="s">
        <v>257</v>
      </c>
      <c r="D2191" s="1279"/>
      <c r="E2191" s="1278" t="s">
        <v>959</v>
      </c>
      <c r="F2191" s="1274"/>
    </row>
    <row r="2192" spans="1:6" x14ac:dyDescent="0.35">
      <c r="A2192" s="1716"/>
      <c r="B2192" s="1260">
        <v>0.375</v>
      </c>
      <c r="C2192" s="1275" t="s">
        <v>257</v>
      </c>
      <c r="D2192" s="1279"/>
      <c r="E2192" s="1278" t="s">
        <v>959</v>
      </c>
      <c r="F2192" s="1274"/>
    </row>
    <row r="2193" spans="1:6" x14ac:dyDescent="0.35">
      <c r="A2193" s="1716"/>
      <c r="B2193" s="1260">
        <v>0.5</v>
      </c>
      <c r="C2193" s="1275" t="s">
        <v>257</v>
      </c>
      <c r="D2193" s="1279"/>
      <c r="E2193" s="1278" t="s">
        <v>959</v>
      </c>
      <c r="F2193" s="1274"/>
    </row>
    <row r="2194" spans="1:6" x14ac:dyDescent="0.35">
      <c r="A2194" s="1716"/>
      <c r="B2194" s="1260">
        <v>0.625</v>
      </c>
      <c r="C2194" s="1275" t="s">
        <v>258</v>
      </c>
      <c r="D2194" s="1282"/>
      <c r="E2194" s="1278" t="s">
        <v>758</v>
      </c>
      <c r="F2194" s="1274"/>
    </row>
    <row r="2195" spans="1:6" x14ac:dyDescent="0.35">
      <c r="A2195" s="1716"/>
      <c r="B2195" s="1260">
        <v>0.75</v>
      </c>
      <c r="C2195" s="1275" t="s">
        <v>262</v>
      </c>
      <c r="D2195" s="1279"/>
      <c r="E2195" s="1278" t="s">
        <v>758</v>
      </c>
      <c r="F2195" s="1274"/>
    </row>
    <row r="2196" spans="1:6" x14ac:dyDescent="0.35">
      <c r="A2196" s="1716">
        <f>A2191+1</f>
        <v>12</v>
      </c>
      <c r="B2196" s="1260">
        <v>0.25</v>
      </c>
      <c r="C2196" s="1275" t="s">
        <v>257</v>
      </c>
      <c r="D2196" s="1279"/>
      <c r="E2196" s="1278" t="s">
        <v>959</v>
      </c>
      <c r="F2196" s="1274"/>
    </row>
    <row r="2197" spans="1:6" x14ac:dyDescent="0.35">
      <c r="A2197" s="1716"/>
      <c r="B2197" s="1260">
        <v>0.375</v>
      </c>
      <c r="C2197" s="1275" t="s">
        <v>257</v>
      </c>
      <c r="D2197" s="1279"/>
      <c r="E2197" s="1278" t="s">
        <v>959</v>
      </c>
      <c r="F2197" s="1274"/>
    </row>
    <row r="2198" spans="1:6" x14ac:dyDescent="0.35">
      <c r="A2198" s="1716"/>
      <c r="B2198" s="1260">
        <v>0.5</v>
      </c>
      <c r="C2198" s="1275" t="s">
        <v>261</v>
      </c>
      <c r="D2198" s="1279"/>
      <c r="E2198" s="1278" t="s">
        <v>758</v>
      </c>
      <c r="F2198" s="1274"/>
    </row>
    <row r="2199" spans="1:6" x14ac:dyDescent="0.35">
      <c r="A2199" s="1716"/>
      <c r="B2199" s="1260">
        <v>0.625</v>
      </c>
      <c r="C2199" s="1275" t="s">
        <v>258</v>
      </c>
      <c r="D2199" s="1279"/>
      <c r="E2199" s="1278" t="s">
        <v>758</v>
      </c>
      <c r="F2199" s="1274"/>
    </row>
    <row r="2200" spans="1:6" x14ac:dyDescent="0.35">
      <c r="A2200" s="1716"/>
      <c r="B2200" s="1260">
        <v>0.75</v>
      </c>
      <c r="C2200" s="1275" t="s">
        <v>258</v>
      </c>
      <c r="D2200" s="1282"/>
      <c r="E2200" s="1278" t="s">
        <v>959</v>
      </c>
      <c r="F2200" s="1274"/>
    </row>
    <row r="2201" spans="1:6" x14ac:dyDescent="0.35">
      <c r="A2201" s="1716">
        <f>A2196+1</f>
        <v>13</v>
      </c>
      <c r="B2201" s="1260">
        <v>0.25</v>
      </c>
      <c r="C2201" s="1275" t="s">
        <v>257</v>
      </c>
      <c r="D2201" s="1279"/>
      <c r="E2201" s="1278" t="s">
        <v>959</v>
      </c>
      <c r="F2201" s="1274"/>
    </row>
    <row r="2202" spans="1:6" x14ac:dyDescent="0.35">
      <c r="A2202" s="1716"/>
      <c r="B2202" s="1260">
        <v>0.375</v>
      </c>
      <c r="C2202" s="1275" t="s">
        <v>257</v>
      </c>
      <c r="D2202" s="1279"/>
      <c r="E2202" s="1278" t="s">
        <v>959</v>
      </c>
      <c r="F2202" s="1274"/>
    </row>
    <row r="2203" spans="1:6" x14ac:dyDescent="0.35">
      <c r="A2203" s="1716"/>
      <c r="B2203" s="1260">
        <v>0.5</v>
      </c>
      <c r="C2203" s="1275" t="s">
        <v>257</v>
      </c>
      <c r="D2203" s="1282"/>
      <c r="E2203" s="1278" t="s">
        <v>959</v>
      </c>
      <c r="F2203" s="1274"/>
    </row>
    <row r="2204" spans="1:6" x14ac:dyDescent="0.35">
      <c r="A2204" s="1716"/>
      <c r="B2204" s="1260">
        <v>0.625</v>
      </c>
      <c r="C2204" s="1275" t="s">
        <v>257</v>
      </c>
      <c r="D2204" s="1279"/>
      <c r="E2204" s="1278" t="s">
        <v>758</v>
      </c>
      <c r="F2204" s="1274"/>
    </row>
    <row r="2205" spans="1:6" x14ac:dyDescent="0.35">
      <c r="A2205" s="1716"/>
      <c r="B2205" s="1260">
        <v>0.75</v>
      </c>
      <c r="C2205" s="1275" t="s">
        <v>258</v>
      </c>
      <c r="D2205" s="1279"/>
      <c r="E2205" s="1278" t="s">
        <v>959</v>
      </c>
      <c r="F2205" s="1274"/>
    </row>
    <row r="2206" spans="1:6" x14ac:dyDescent="0.35">
      <c r="A2206" s="1716">
        <f>A2201+1</f>
        <v>14</v>
      </c>
      <c r="B2206" s="1260">
        <v>0.25</v>
      </c>
      <c r="C2206" s="1275" t="s">
        <v>257</v>
      </c>
      <c r="D2206" s="1279"/>
      <c r="E2206" s="1278" t="s">
        <v>959</v>
      </c>
      <c r="F2206" s="1274"/>
    </row>
    <row r="2207" spans="1:6" x14ac:dyDescent="0.35">
      <c r="A2207" s="1716"/>
      <c r="B2207" s="1260">
        <v>0.375</v>
      </c>
      <c r="C2207" s="1275" t="s">
        <v>257</v>
      </c>
      <c r="D2207" s="1282"/>
      <c r="E2207" s="1278" t="s">
        <v>673</v>
      </c>
      <c r="F2207" s="1274"/>
    </row>
    <row r="2208" spans="1:6" x14ac:dyDescent="0.35">
      <c r="A2208" s="1716"/>
      <c r="B2208" s="1260">
        <v>0.5</v>
      </c>
      <c r="C2208" s="1275" t="s">
        <v>261</v>
      </c>
      <c r="D2208" s="1282"/>
      <c r="E2208" s="1278" t="s">
        <v>729</v>
      </c>
      <c r="F2208" s="1274"/>
    </row>
    <row r="2209" spans="1:6" x14ac:dyDescent="0.35">
      <c r="A2209" s="1716"/>
      <c r="B2209" s="1260">
        <v>0.625</v>
      </c>
      <c r="C2209" s="1275" t="s">
        <v>261</v>
      </c>
      <c r="D2209" s="1284"/>
      <c r="E2209" s="1278" t="s">
        <v>758</v>
      </c>
      <c r="F2209" s="1274"/>
    </row>
    <row r="2210" spans="1:6" x14ac:dyDescent="0.35">
      <c r="A2210" s="1716"/>
      <c r="B2210" s="1260">
        <v>0.75</v>
      </c>
      <c r="C2210" s="1275" t="s">
        <v>257</v>
      </c>
      <c r="D2210" s="1279"/>
      <c r="E2210" s="1278" t="s">
        <v>959</v>
      </c>
      <c r="F2210" s="1274"/>
    </row>
    <row r="2211" spans="1:6" x14ac:dyDescent="0.35">
      <c r="A2211" s="1716">
        <f>A2206+1</f>
        <v>15</v>
      </c>
      <c r="B2211" s="1260">
        <v>0.25</v>
      </c>
      <c r="C2211" s="1275" t="s">
        <v>257</v>
      </c>
      <c r="D2211" s="1279"/>
      <c r="E2211" s="1278" t="s">
        <v>959</v>
      </c>
      <c r="F2211" s="1274"/>
    </row>
    <row r="2212" spans="1:6" x14ac:dyDescent="0.35">
      <c r="A2212" s="1716"/>
      <c r="B2212" s="1260">
        <v>0.375</v>
      </c>
      <c r="C2212" s="1275" t="s">
        <v>257</v>
      </c>
      <c r="D2212" s="1279"/>
      <c r="E2212" s="1278" t="s">
        <v>959</v>
      </c>
      <c r="F2212" s="1274"/>
    </row>
    <row r="2213" spans="1:6" x14ac:dyDescent="0.35">
      <c r="A2213" s="1716"/>
      <c r="B2213" s="1260">
        <v>0.5</v>
      </c>
      <c r="C2213" s="1275" t="s">
        <v>257</v>
      </c>
      <c r="D2213" s="1282"/>
      <c r="E2213" s="1278" t="s">
        <v>959</v>
      </c>
      <c r="F2213" s="1274"/>
    </row>
    <row r="2214" spans="1:6" x14ac:dyDescent="0.35">
      <c r="A2214" s="1716"/>
      <c r="B2214" s="1260">
        <v>0.625</v>
      </c>
      <c r="C2214" s="1275" t="s">
        <v>258</v>
      </c>
      <c r="D2214" s="1282"/>
      <c r="E2214" s="1278" t="s">
        <v>959</v>
      </c>
      <c r="F2214" s="1274"/>
    </row>
    <row r="2215" spans="1:6" x14ac:dyDescent="0.35">
      <c r="A2215" s="1716"/>
      <c r="B2215" s="1260">
        <v>0.75</v>
      </c>
      <c r="C2215" s="1275" t="s">
        <v>262</v>
      </c>
      <c r="D2215" s="1279"/>
      <c r="E2215" s="1278" t="s">
        <v>959</v>
      </c>
      <c r="F2215" s="1274"/>
    </row>
    <row r="2216" spans="1:6" x14ac:dyDescent="0.35">
      <c r="A2216" s="1716">
        <f>A2211+1</f>
        <v>16</v>
      </c>
      <c r="B2216" s="1260">
        <v>0.25</v>
      </c>
      <c r="C2216" s="1275" t="s">
        <v>257</v>
      </c>
      <c r="D2216" s="1321"/>
      <c r="E2216" s="1278" t="s">
        <v>959</v>
      </c>
      <c r="F2216" s="1274"/>
    </row>
    <row r="2217" spans="1:6" x14ac:dyDescent="0.35">
      <c r="A2217" s="1716"/>
      <c r="B2217" s="1260">
        <v>0.375</v>
      </c>
      <c r="C2217" s="1275" t="s">
        <v>262</v>
      </c>
      <c r="D2217" s="1321"/>
      <c r="E2217" s="1278" t="s">
        <v>959</v>
      </c>
      <c r="F2217" s="1274"/>
    </row>
    <row r="2218" spans="1:6" x14ac:dyDescent="0.35">
      <c r="A2218" s="1716"/>
      <c r="B2218" s="1260">
        <v>0.5</v>
      </c>
      <c r="C2218" s="1275" t="s">
        <v>260</v>
      </c>
      <c r="D2218" s="1282"/>
      <c r="E2218" s="1278" t="s">
        <v>758</v>
      </c>
      <c r="F2218" s="1274"/>
    </row>
    <row r="2219" spans="1:6" x14ac:dyDescent="0.35">
      <c r="A2219" s="1716"/>
      <c r="B2219" s="1260">
        <v>0.625</v>
      </c>
      <c r="C2219" s="1275" t="s">
        <v>258</v>
      </c>
      <c r="D2219" s="1279"/>
      <c r="E2219" s="1278" t="s">
        <v>758</v>
      </c>
      <c r="F2219" s="1274"/>
    </row>
    <row r="2220" spans="1:6" x14ac:dyDescent="0.35">
      <c r="A2220" s="1716"/>
      <c r="B2220" s="1260">
        <v>0.75</v>
      </c>
      <c r="C2220" s="1275" t="s">
        <v>257</v>
      </c>
      <c r="D2220" s="1282"/>
      <c r="E2220" s="1278" t="s">
        <v>758</v>
      </c>
      <c r="F2220" s="1274"/>
    </row>
    <row r="2221" spans="1:6" x14ac:dyDescent="0.35">
      <c r="A2221" s="1716">
        <f>A2216+1</f>
        <v>17</v>
      </c>
      <c r="B2221" s="1260">
        <v>0.25</v>
      </c>
      <c r="C2221" s="1275" t="s">
        <v>257</v>
      </c>
      <c r="D2221" s="1279"/>
      <c r="E2221" s="1278" t="s">
        <v>758</v>
      </c>
      <c r="F2221" s="1274"/>
    </row>
    <row r="2222" spans="1:6" x14ac:dyDescent="0.35">
      <c r="A2222" s="1716"/>
      <c r="B2222" s="1260">
        <v>0.375</v>
      </c>
      <c r="C2222" s="1275" t="s">
        <v>257</v>
      </c>
      <c r="D2222" s="1282"/>
      <c r="E2222" s="1278" t="s">
        <v>959</v>
      </c>
      <c r="F2222" s="1274"/>
    </row>
    <row r="2223" spans="1:6" x14ac:dyDescent="0.35">
      <c r="A2223" s="1716"/>
      <c r="B2223" s="1260">
        <v>0.5</v>
      </c>
      <c r="C2223" s="1275" t="s">
        <v>257</v>
      </c>
      <c r="D2223" s="1282"/>
      <c r="E2223" s="1278" t="s">
        <v>959</v>
      </c>
      <c r="F2223" s="1274"/>
    </row>
    <row r="2224" spans="1:6" x14ac:dyDescent="0.35">
      <c r="A2224" s="1716"/>
      <c r="B2224" s="1260">
        <v>0.625</v>
      </c>
      <c r="C2224" s="1275" t="s">
        <v>261</v>
      </c>
      <c r="D2224" s="1279"/>
      <c r="E2224" s="1278" t="s">
        <v>758</v>
      </c>
      <c r="F2224" s="1274"/>
    </row>
    <row r="2225" spans="1:6" x14ac:dyDescent="0.35">
      <c r="A2225" s="1716"/>
      <c r="B2225" s="1260">
        <v>0.75</v>
      </c>
      <c r="C2225" s="1275" t="s">
        <v>257</v>
      </c>
      <c r="D2225" s="1279"/>
      <c r="E2225" s="1278" t="s">
        <v>758</v>
      </c>
      <c r="F2225" s="1274"/>
    </row>
    <row r="2226" spans="1:6" x14ac:dyDescent="0.35">
      <c r="A2226" s="1716">
        <f>A2221+1</f>
        <v>18</v>
      </c>
      <c r="B2226" s="1260">
        <v>0.25</v>
      </c>
      <c r="C2226" s="1275" t="s">
        <v>257</v>
      </c>
      <c r="D2226" s="1279"/>
      <c r="E2226" s="1278" t="s">
        <v>959</v>
      </c>
      <c r="F2226" s="1274"/>
    </row>
    <row r="2227" spans="1:6" x14ac:dyDescent="0.35">
      <c r="A2227" s="1716"/>
      <c r="B2227" s="1260">
        <v>0.375</v>
      </c>
      <c r="C2227" s="1275" t="s">
        <v>257</v>
      </c>
      <c r="D2227" s="1279"/>
      <c r="E2227" s="1278" t="s">
        <v>959</v>
      </c>
      <c r="F2227" s="1274"/>
    </row>
    <row r="2228" spans="1:6" x14ac:dyDescent="0.35">
      <c r="A2228" s="1716"/>
      <c r="B2228" s="1260">
        <v>0.5</v>
      </c>
      <c r="C2228" s="1275" t="s">
        <v>257</v>
      </c>
      <c r="D2228" s="1282"/>
      <c r="E2228" s="1278" t="s">
        <v>959</v>
      </c>
      <c r="F2228" s="1274"/>
    </row>
    <row r="2229" spans="1:6" x14ac:dyDescent="0.35">
      <c r="A2229" s="1716"/>
      <c r="B2229" s="1260">
        <v>0.625</v>
      </c>
      <c r="C2229" s="1275" t="s">
        <v>257</v>
      </c>
      <c r="D2229" s="1279"/>
      <c r="E2229" s="1278" t="s">
        <v>758</v>
      </c>
      <c r="F2229" s="1274"/>
    </row>
    <row r="2230" spans="1:6" x14ac:dyDescent="0.35">
      <c r="A2230" s="1716"/>
      <c r="B2230" s="1260">
        <v>0.75</v>
      </c>
      <c r="C2230" s="1275" t="s">
        <v>257</v>
      </c>
      <c r="D2230" s="1282"/>
      <c r="E2230" s="1278" t="s">
        <v>959</v>
      </c>
      <c r="F2230" s="1274"/>
    </row>
    <row r="2231" spans="1:6" x14ac:dyDescent="0.35">
      <c r="A2231" s="1716">
        <f>A2226+1</f>
        <v>19</v>
      </c>
      <c r="B2231" s="1260">
        <v>0.25</v>
      </c>
      <c r="C2231" s="1275" t="s">
        <v>257</v>
      </c>
      <c r="D2231" s="1279"/>
      <c r="E2231" s="1278" t="s">
        <v>959</v>
      </c>
      <c r="F2231" s="1274"/>
    </row>
    <row r="2232" spans="1:6" x14ac:dyDescent="0.35">
      <c r="A2232" s="1716"/>
      <c r="B2232" s="1260">
        <v>0.375</v>
      </c>
      <c r="C2232" s="1275" t="s">
        <v>257</v>
      </c>
      <c r="D2232" s="1279"/>
      <c r="E2232" s="1278" t="s">
        <v>959</v>
      </c>
      <c r="F2232" s="1274"/>
    </row>
    <row r="2233" spans="1:6" x14ac:dyDescent="0.35">
      <c r="A2233" s="1716"/>
      <c r="B2233" s="1260">
        <v>0.5</v>
      </c>
      <c r="C2233" s="1275" t="s">
        <v>257</v>
      </c>
      <c r="D2233" s="1279"/>
      <c r="E2233" s="1278" t="s">
        <v>758</v>
      </c>
      <c r="F2233" s="1274"/>
    </row>
    <row r="2234" spans="1:6" x14ac:dyDescent="0.35">
      <c r="A2234" s="1716"/>
      <c r="B2234" s="1260">
        <v>0.625</v>
      </c>
      <c r="C2234" s="1275" t="s">
        <v>262</v>
      </c>
      <c r="D2234" s="1282"/>
      <c r="E2234" s="1278" t="s">
        <v>959</v>
      </c>
      <c r="F2234" s="1274"/>
    </row>
    <row r="2235" spans="1:6" x14ac:dyDescent="0.35">
      <c r="A2235" s="1716"/>
      <c r="B2235" s="1260">
        <v>0.75</v>
      </c>
      <c r="C2235" s="1275" t="s">
        <v>257</v>
      </c>
      <c r="D2235" s="1279"/>
      <c r="E2235" s="1278" t="s">
        <v>959</v>
      </c>
      <c r="F2235" s="1274"/>
    </row>
    <row r="2236" spans="1:6" x14ac:dyDescent="0.35">
      <c r="A2236" s="1716">
        <f>A2231+1</f>
        <v>20</v>
      </c>
      <c r="B2236" s="1260">
        <v>0.25</v>
      </c>
      <c r="C2236" s="1275" t="s">
        <v>261</v>
      </c>
      <c r="D2236" s="1279"/>
      <c r="E2236" s="1278" t="s">
        <v>758</v>
      </c>
      <c r="F2236" s="1274"/>
    </row>
    <row r="2237" spans="1:6" x14ac:dyDescent="0.35">
      <c r="A2237" s="1716"/>
      <c r="B2237" s="1260">
        <v>0.375</v>
      </c>
      <c r="C2237" s="1275" t="s">
        <v>257</v>
      </c>
      <c r="D2237" s="1282"/>
      <c r="E2237" s="1278" t="s">
        <v>959</v>
      </c>
      <c r="F2237" s="1274"/>
    </row>
    <row r="2238" spans="1:6" x14ac:dyDescent="0.35">
      <c r="A2238" s="1716"/>
      <c r="B2238" s="1260">
        <v>0.5</v>
      </c>
      <c r="C2238" s="1275" t="s">
        <v>257</v>
      </c>
      <c r="D2238" s="1279"/>
      <c r="E2238" s="1278" t="s">
        <v>758</v>
      </c>
      <c r="F2238" s="1274"/>
    </row>
    <row r="2239" spans="1:6" x14ac:dyDescent="0.35">
      <c r="A2239" s="1716"/>
      <c r="B2239" s="1260">
        <v>0.625</v>
      </c>
      <c r="C2239" s="1275" t="s">
        <v>257</v>
      </c>
      <c r="D2239" s="1282"/>
      <c r="E2239" s="1278" t="s">
        <v>959</v>
      </c>
      <c r="F2239" s="1274"/>
    </row>
    <row r="2240" spans="1:6" x14ac:dyDescent="0.35">
      <c r="A2240" s="1716"/>
      <c r="B2240" s="1260">
        <v>0.75</v>
      </c>
      <c r="C2240" s="1275" t="s">
        <v>261</v>
      </c>
      <c r="D2240" s="1282"/>
      <c r="E2240" s="1278" t="s">
        <v>959</v>
      </c>
      <c r="F2240" s="1274"/>
    </row>
    <row r="2241" spans="1:6" x14ac:dyDescent="0.35">
      <c r="A2241" s="1716">
        <f>A2236+1</f>
        <v>21</v>
      </c>
      <c r="B2241" s="1260">
        <v>0.25</v>
      </c>
      <c r="C2241" s="1275" t="s">
        <v>258</v>
      </c>
      <c r="D2241" s="1282"/>
      <c r="E2241" s="1278" t="s">
        <v>758</v>
      </c>
      <c r="F2241" s="1274"/>
    </row>
    <row r="2242" spans="1:6" x14ac:dyDescent="0.35">
      <c r="A2242" s="1716"/>
      <c r="B2242" s="1260">
        <v>0.375</v>
      </c>
      <c r="C2242" s="1275" t="s">
        <v>257</v>
      </c>
      <c r="D2242" s="1279"/>
      <c r="E2242" s="1278" t="s">
        <v>959</v>
      </c>
      <c r="F2242" s="1274"/>
    </row>
    <row r="2243" spans="1:6" x14ac:dyDescent="0.35">
      <c r="A2243" s="1716"/>
      <c r="B2243" s="1260">
        <v>0.5</v>
      </c>
      <c r="C2243" s="1275" t="s">
        <v>257</v>
      </c>
      <c r="D2243" s="1282"/>
      <c r="E2243" s="1278" t="s">
        <v>758</v>
      </c>
      <c r="F2243" s="1274"/>
    </row>
    <row r="2244" spans="1:6" x14ac:dyDescent="0.35">
      <c r="A2244" s="1716"/>
      <c r="B2244" s="1260">
        <v>0.625</v>
      </c>
      <c r="C2244" s="1275" t="s">
        <v>257</v>
      </c>
      <c r="D2244" s="1279"/>
      <c r="E2244" s="1278" t="s">
        <v>959</v>
      </c>
      <c r="F2244" s="1274"/>
    </row>
    <row r="2245" spans="1:6" x14ac:dyDescent="0.35">
      <c r="A2245" s="1716"/>
      <c r="B2245" s="1260">
        <v>0.75</v>
      </c>
      <c r="C2245" s="1275" t="s">
        <v>257</v>
      </c>
      <c r="D2245" s="1279"/>
      <c r="E2245" s="1278" t="s">
        <v>758</v>
      </c>
      <c r="F2245" s="1274"/>
    </row>
    <row r="2246" spans="1:6" x14ac:dyDescent="0.35">
      <c r="A2246" s="1716">
        <f>A2241+1</f>
        <v>22</v>
      </c>
      <c r="B2246" s="1260">
        <v>0.25</v>
      </c>
      <c r="C2246" s="1275" t="s">
        <v>261</v>
      </c>
      <c r="D2246" s="1279"/>
      <c r="E2246" s="1278" t="s">
        <v>729</v>
      </c>
      <c r="F2246" s="1274"/>
    </row>
    <row r="2247" spans="1:6" x14ac:dyDescent="0.35">
      <c r="A2247" s="1716"/>
      <c r="B2247" s="1260">
        <v>0.375</v>
      </c>
      <c r="C2247" s="1275" t="s">
        <v>257</v>
      </c>
      <c r="D2247" s="1282"/>
      <c r="E2247" s="1278" t="s">
        <v>959</v>
      </c>
      <c r="F2247" s="1274"/>
    </row>
    <row r="2248" spans="1:6" x14ac:dyDescent="0.35">
      <c r="A2248" s="1716"/>
      <c r="B2248" s="1260">
        <v>0.5</v>
      </c>
      <c r="C2248" s="1275" t="s">
        <v>258</v>
      </c>
      <c r="D2248" s="1282"/>
      <c r="E2248" s="1278" t="s">
        <v>959</v>
      </c>
      <c r="F2248" s="1274"/>
    </row>
    <row r="2249" spans="1:6" x14ac:dyDescent="0.35">
      <c r="A2249" s="1716"/>
      <c r="B2249" s="1260">
        <v>0.625</v>
      </c>
      <c r="C2249" s="1275" t="s">
        <v>262</v>
      </c>
      <c r="D2249" s="1279"/>
      <c r="E2249" s="1278" t="s">
        <v>758</v>
      </c>
      <c r="F2249" s="1274"/>
    </row>
    <row r="2250" spans="1:6" x14ac:dyDescent="0.35">
      <c r="A2250" s="1716"/>
      <c r="B2250" s="1260">
        <v>0.75</v>
      </c>
      <c r="C2250" s="1275" t="s">
        <v>261</v>
      </c>
      <c r="D2250" s="1282"/>
      <c r="E2250" s="1278" t="s">
        <v>673</v>
      </c>
      <c r="F2250" s="1274"/>
    </row>
    <row r="2251" spans="1:6" x14ac:dyDescent="0.35">
      <c r="A2251" s="1716">
        <f>A2246+1</f>
        <v>23</v>
      </c>
      <c r="B2251" s="1260">
        <v>0.25</v>
      </c>
      <c r="C2251" s="1275" t="s">
        <v>257</v>
      </c>
      <c r="D2251" s="1282"/>
      <c r="E2251" s="1278" t="s">
        <v>959</v>
      </c>
      <c r="F2251" s="1274"/>
    </row>
    <row r="2252" spans="1:6" x14ac:dyDescent="0.35">
      <c r="A2252" s="1716"/>
      <c r="B2252" s="1260">
        <v>0.375</v>
      </c>
      <c r="C2252" s="1275" t="s">
        <v>257</v>
      </c>
      <c r="D2252" s="1282"/>
      <c r="E2252" s="1278" t="s">
        <v>758</v>
      </c>
      <c r="F2252" s="1274"/>
    </row>
    <row r="2253" spans="1:6" x14ac:dyDescent="0.35">
      <c r="A2253" s="1716"/>
      <c r="B2253" s="1260">
        <v>0.5</v>
      </c>
      <c r="C2253" s="1275" t="s">
        <v>257</v>
      </c>
      <c r="D2253" s="1282"/>
      <c r="E2253" s="1278" t="s">
        <v>959</v>
      </c>
      <c r="F2253" s="1274"/>
    </row>
    <row r="2254" spans="1:6" x14ac:dyDescent="0.35">
      <c r="A2254" s="1716"/>
      <c r="B2254" s="1260">
        <v>0.625</v>
      </c>
      <c r="C2254" s="1275" t="s">
        <v>257</v>
      </c>
      <c r="D2254" s="1279"/>
      <c r="E2254" s="1278" t="s">
        <v>959</v>
      </c>
      <c r="F2254" s="1274"/>
    </row>
    <row r="2255" spans="1:6" x14ac:dyDescent="0.35">
      <c r="A2255" s="1716"/>
      <c r="B2255" s="1260">
        <v>0.75</v>
      </c>
      <c r="C2255" s="1275" t="s">
        <v>257</v>
      </c>
      <c r="D2255" s="1282"/>
      <c r="E2255" s="1278" t="s">
        <v>959</v>
      </c>
      <c r="F2255" s="1274"/>
    </row>
    <row r="2256" spans="1:6" x14ac:dyDescent="0.35">
      <c r="A2256" s="1716">
        <f>A2251+1</f>
        <v>24</v>
      </c>
      <c r="B2256" s="1260">
        <v>0.25</v>
      </c>
      <c r="C2256" s="1275" t="s">
        <v>257</v>
      </c>
      <c r="D2256" s="1282"/>
      <c r="E2256" s="1278" t="s">
        <v>959</v>
      </c>
      <c r="F2256" s="1274"/>
    </row>
    <row r="2257" spans="1:6" x14ac:dyDescent="0.35">
      <c r="A2257" s="1716"/>
      <c r="B2257" s="1260">
        <v>0.375</v>
      </c>
      <c r="C2257" s="1275" t="s">
        <v>257</v>
      </c>
      <c r="D2257" s="1279"/>
      <c r="E2257" s="1278" t="s">
        <v>959</v>
      </c>
      <c r="F2257" s="1274"/>
    </row>
    <row r="2258" spans="1:6" x14ac:dyDescent="0.35">
      <c r="A2258" s="1716"/>
      <c r="B2258" s="1260">
        <v>0.5</v>
      </c>
      <c r="C2258" s="1275" t="s">
        <v>257</v>
      </c>
      <c r="D2258" s="1285"/>
      <c r="E2258" s="1278" t="s">
        <v>758</v>
      </c>
      <c r="F2258" s="1274"/>
    </row>
    <row r="2259" spans="1:6" x14ac:dyDescent="0.35">
      <c r="A2259" s="1716"/>
      <c r="B2259" s="1260">
        <v>0.625</v>
      </c>
      <c r="C2259" s="1275" t="s">
        <v>257</v>
      </c>
      <c r="D2259" s="1286"/>
      <c r="E2259" s="1278" t="s">
        <v>959</v>
      </c>
      <c r="F2259" s="1274"/>
    </row>
    <row r="2260" spans="1:6" x14ac:dyDescent="0.35">
      <c r="A2260" s="1716"/>
      <c r="B2260" s="1260">
        <v>0.75</v>
      </c>
      <c r="C2260" s="1275" t="s">
        <v>257</v>
      </c>
      <c r="D2260" s="1279"/>
      <c r="E2260" s="1278" t="s">
        <v>959</v>
      </c>
      <c r="F2260" s="1274"/>
    </row>
    <row r="2261" spans="1:6" x14ac:dyDescent="0.35">
      <c r="A2261" s="1716">
        <f>A2256+1</f>
        <v>25</v>
      </c>
      <c r="B2261" s="1260">
        <v>0.25</v>
      </c>
      <c r="C2261" s="1275" t="s">
        <v>257</v>
      </c>
      <c r="D2261" s="1279"/>
      <c r="E2261" s="1278" t="s">
        <v>959</v>
      </c>
      <c r="F2261" s="1274"/>
    </row>
    <row r="2262" spans="1:6" x14ac:dyDescent="0.35">
      <c r="A2262" s="1716"/>
      <c r="B2262" s="1260">
        <v>0.375</v>
      </c>
      <c r="C2262" s="1275" t="s">
        <v>257</v>
      </c>
      <c r="D2262" s="1279"/>
      <c r="E2262" s="1278" t="s">
        <v>959</v>
      </c>
      <c r="F2262" s="1274"/>
    </row>
    <row r="2263" spans="1:6" x14ac:dyDescent="0.35">
      <c r="A2263" s="1716"/>
      <c r="B2263" s="1260">
        <v>0.5</v>
      </c>
      <c r="C2263" s="1275" t="s">
        <v>261</v>
      </c>
      <c r="D2263" s="1279"/>
      <c r="E2263" s="1278" t="s">
        <v>959</v>
      </c>
      <c r="F2263" s="1274"/>
    </row>
    <row r="2264" spans="1:6" x14ac:dyDescent="0.35">
      <c r="A2264" s="1716"/>
      <c r="B2264" s="1260">
        <v>0.625</v>
      </c>
      <c r="C2264" s="1275" t="s">
        <v>261</v>
      </c>
      <c r="D2264" s="1279"/>
      <c r="E2264" s="1278" t="s">
        <v>758</v>
      </c>
      <c r="F2264" s="1274"/>
    </row>
    <row r="2265" spans="1:6" x14ac:dyDescent="0.35">
      <c r="A2265" s="1716"/>
      <c r="B2265" s="1260">
        <v>0.75</v>
      </c>
      <c r="C2265" s="1275" t="s">
        <v>257</v>
      </c>
      <c r="D2265" s="1282"/>
      <c r="E2265" s="1278" t="s">
        <v>959</v>
      </c>
      <c r="F2265" s="1274"/>
    </row>
    <row r="2266" spans="1:6" x14ac:dyDescent="0.35">
      <c r="A2266" s="1716">
        <f>A2261+1</f>
        <v>26</v>
      </c>
      <c r="B2266" s="1260">
        <v>0.25</v>
      </c>
      <c r="C2266" s="1275" t="s">
        <v>557</v>
      </c>
      <c r="D2266" s="1279"/>
      <c r="E2266" s="1278" t="s">
        <v>959</v>
      </c>
      <c r="F2266" s="1274"/>
    </row>
    <row r="2267" spans="1:6" x14ac:dyDescent="0.35">
      <c r="A2267" s="1716"/>
      <c r="B2267" s="1260">
        <v>0.375</v>
      </c>
      <c r="C2267" s="1275" t="s">
        <v>257</v>
      </c>
      <c r="D2267" s="1282"/>
      <c r="E2267" s="1278" t="s">
        <v>959</v>
      </c>
      <c r="F2267" s="1274"/>
    </row>
    <row r="2268" spans="1:6" x14ac:dyDescent="0.35">
      <c r="A2268" s="1716"/>
      <c r="B2268" s="1260">
        <v>0.5</v>
      </c>
      <c r="C2268" s="1275" t="s">
        <v>261</v>
      </c>
      <c r="D2268" s="1279"/>
      <c r="E2268" s="1278" t="s">
        <v>959</v>
      </c>
      <c r="F2268" s="1274"/>
    </row>
    <row r="2269" spans="1:6" x14ac:dyDescent="0.35">
      <c r="A2269" s="1716"/>
      <c r="B2269" s="1260">
        <v>0.625</v>
      </c>
      <c r="C2269" s="1275" t="s">
        <v>261</v>
      </c>
      <c r="D2269" s="1279"/>
      <c r="E2269" s="1278" t="s">
        <v>758</v>
      </c>
      <c r="F2269" s="1274"/>
    </row>
    <row r="2270" spans="1:6" x14ac:dyDescent="0.35">
      <c r="A2270" s="1716"/>
      <c r="B2270" s="1260">
        <v>0.75</v>
      </c>
      <c r="C2270" s="1275" t="s">
        <v>557</v>
      </c>
      <c r="D2270" s="1279"/>
      <c r="E2270" s="1278" t="s">
        <v>959</v>
      </c>
      <c r="F2270" s="1274"/>
    </row>
    <row r="2271" spans="1:6" x14ac:dyDescent="0.35">
      <c r="A2271" s="1716">
        <f>A2266+1</f>
        <v>27</v>
      </c>
      <c r="B2271" s="1260">
        <v>0.25</v>
      </c>
      <c r="C2271" s="1275" t="s">
        <v>557</v>
      </c>
      <c r="D2271" s="1279"/>
      <c r="E2271" s="1278" t="s">
        <v>959</v>
      </c>
      <c r="F2271" s="1274"/>
    </row>
    <row r="2272" spans="1:6" x14ac:dyDescent="0.35">
      <c r="A2272" s="1716"/>
      <c r="B2272" s="1260">
        <v>0.375</v>
      </c>
      <c r="C2272" s="1275" t="s">
        <v>261</v>
      </c>
      <c r="D2272" s="1282"/>
      <c r="E2272" s="1278" t="s">
        <v>729</v>
      </c>
      <c r="F2272" s="1274"/>
    </row>
    <row r="2273" spans="1:6" x14ac:dyDescent="0.35">
      <c r="A2273" s="1716"/>
      <c r="B2273" s="1260">
        <v>0.5</v>
      </c>
      <c r="C2273" s="1275" t="s">
        <v>557</v>
      </c>
      <c r="D2273" s="1279"/>
      <c r="E2273" s="1278" t="s">
        <v>758</v>
      </c>
      <c r="F2273" s="1274"/>
    </row>
    <row r="2274" spans="1:6" x14ac:dyDescent="0.35">
      <c r="A2274" s="1716"/>
      <c r="B2274" s="1260">
        <v>0.625</v>
      </c>
      <c r="C2274" s="1275" t="s">
        <v>557</v>
      </c>
      <c r="D2274" s="1279"/>
      <c r="E2274" s="1278" t="s">
        <v>959</v>
      </c>
      <c r="F2274" s="1274"/>
    </row>
    <row r="2275" spans="1:6" x14ac:dyDescent="0.35">
      <c r="A2275" s="1716"/>
      <c r="B2275" s="1260">
        <v>0.75</v>
      </c>
      <c r="C2275" s="1275" t="s">
        <v>257</v>
      </c>
      <c r="D2275" s="1279"/>
      <c r="E2275" s="1278" t="s">
        <v>959</v>
      </c>
      <c r="F2275" s="1279"/>
    </row>
    <row r="2276" spans="1:6" x14ac:dyDescent="0.35">
      <c r="A2276" s="1716">
        <f>A2271+1</f>
        <v>28</v>
      </c>
      <c r="B2276" s="1260">
        <v>0.25</v>
      </c>
      <c r="C2276" s="1275" t="s">
        <v>261</v>
      </c>
      <c r="D2276" s="1276"/>
      <c r="E2276" s="1278" t="s">
        <v>959</v>
      </c>
      <c r="F2276" s="1279"/>
    </row>
    <row r="2277" spans="1:6" x14ac:dyDescent="0.35">
      <c r="A2277" s="1716"/>
      <c r="B2277" s="1260">
        <v>0.375</v>
      </c>
      <c r="C2277" s="1275" t="s">
        <v>261</v>
      </c>
      <c r="D2277" s="1276"/>
      <c r="E2277" s="1278" t="s">
        <v>959</v>
      </c>
      <c r="F2277" s="1279"/>
    </row>
    <row r="2278" spans="1:6" x14ac:dyDescent="0.35">
      <c r="A2278" s="1716"/>
      <c r="B2278" s="1260">
        <v>0.5</v>
      </c>
      <c r="C2278" s="1275" t="s">
        <v>257</v>
      </c>
      <c r="D2278" s="1276"/>
      <c r="E2278" s="1278" t="s">
        <v>758</v>
      </c>
      <c r="F2278" s="1279"/>
    </row>
    <row r="2279" spans="1:6" x14ac:dyDescent="0.35">
      <c r="A2279" s="1716"/>
      <c r="B2279" s="1260">
        <v>0.625</v>
      </c>
      <c r="C2279" s="1275" t="s">
        <v>257</v>
      </c>
      <c r="D2279" s="1276"/>
      <c r="E2279" s="1278" t="s">
        <v>758</v>
      </c>
      <c r="F2279" s="1279"/>
    </row>
    <row r="2280" spans="1:6" x14ac:dyDescent="0.35">
      <c r="A2280" s="1716"/>
      <c r="B2280" s="1260">
        <v>0.75</v>
      </c>
      <c r="C2280" s="1275" t="s">
        <v>257</v>
      </c>
      <c r="D2280" s="1276"/>
      <c r="E2280" s="1278" t="s">
        <v>959</v>
      </c>
      <c r="F2280" s="1279"/>
    </row>
    <row r="2281" spans="1:6" x14ac:dyDescent="0.35">
      <c r="A2281" s="1716">
        <f>A2276+1</f>
        <v>29</v>
      </c>
      <c r="B2281" s="1260">
        <v>0.25</v>
      </c>
      <c r="C2281" s="1275" t="s">
        <v>257</v>
      </c>
      <c r="D2281" s="1279"/>
      <c r="E2281" s="1278" t="s">
        <v>959</v>
      </c>
      <c r="F2281" s="1274"/>
    </row>
    <row r="2282" spans="1:6" x14ac:dyDescent="0.35">
      <c r="A2282" s="1716"/>
      <c r="B2282" s="1260">
        <v>0.375</v>
      </c>
      <c r="C2282" s="1275" t="s">
        <v>257</v>
      </c>
      <c r="D2282" s="1282"/>
      <c r="E2282" s="1278" t="s">
        <v>959</v>
      </c>
      <c r="F2282" s="1274"/>
    </row>
    <row r="2283" spans="1:6" x14ac:dyDescent="0.35">
      <c r="A2283" s="1716"/>
      <c r="B2283" s="1260">
        <v>0.5</v>
      </c>
      <c r="C2283" s="1275" t="s">
        <v>261</v>
      </c>
      <c r="D2283" s="1279"/>
      <c r="E2283" s="1278" t="s">
        <v>729</v>
      </c>
      <c r="F2283" s="1274"/>
    </row>
    <row r="2284" spans="1:6" x14ac:dyDescent="0.35">
      <c r="A2284" s="1716"/>
      <c r="B2284" s="1260">
        <v>0.625</v>
      </c>
      <c r="C2284" s="1275" t="s">
        <v>257</v>
      </c>
      <c r="D2284" s="1279"/>
      <c r="E2284" s="1278" t="s">
        <v>959</v>
      </c>
      <c r="F2284" s="1274"/>
    </row>
    <row r="2285" spans="1:6" x14ac:dyDescent="0.35">
      <c r="A2285" s="1716"/>
      <c r="B2285" s="1260">
        <v>0.75</v>
      </c>
      <c r="C2285" s="1275" t="s">
        <v>261</v>
      </c>
      <c r="D2285" s="1279"/>
      <c r="E2285" s="1278" t="s">
        <v>673</v>
      </c>
      <c r="F2285" s="1274"/>
    </row>
    <row r="2286" spans="1:6" x14ac:dyDescent="0.35">
      <c r="A2286" s="1716">
        <f>A2281+1</f>
        <v>30</v>
      </c>
      <c r="B2286" s="1260">
        <v>0.25</v>
      </c>
      <c r="C2286" s="1275" t="s">
        <v>257</v>
      </c>
      <c r="D2286" s="1282"/>
      <c r="E2286" s="1278" t="s">
        <v>959</v>
      </c>
      <c r="F2286" s="1274"/>
    </row>
    <row r="2287" spans="1:6" x14ac:dyDescent="0.35">
      <c r="A2287" s="1716"/>
      <c r="B2287" s="1260">
        <v>0.375</v>
      </c>
      <c r="C2287" s="1275" t="s">
        <v>257</v>
      </c>
      <c r="D2287" s="1279"/>
      <c r="E2287" s="1278" t="s">
        <v>959</v>
      </c>
      <c r="F2287" s="1274"/>
    </row>
    <row r="2288" spans="1:6" x14ac:dyDescent="0.35">
      <c r="A2288" s="1716"/>
      <c r="B2288" s="1260">
        <v>0.5</v>
      </c>
      <c r="C2288" s="1275" t="s">
        <v>557</v>
      </c>
      <c r="D2288" s="1282"/>
      <c r="E2288" s="1278" t="s">
        <v>959</v>
      </c>
      <c r="F2288" s="1274"/>
    </row>
    <row r="2289" spans="1:6" x14ac:dyDescent="0.35">
      <c r="A2289" s="1716"/>
      <c r="B2289" s="1260">
        <v>0.625</v>
      </c>
      <c r="C2289" s="1275" t="s">
        <v>257</v>
      </c>
      <c r="D2289" s="1279"/>
      <c r="E2289" s="1278" t="s">
        <v>729</v>
      </c>
      <c r="F2289" s="1274"/>
    </row>
    <row r="2290" spans="1:6" x14ac:dyDescent="0.35">
      <c r="A2290" s="1716"/>
      <c r="B2290" s="1260">
        <v>0.75</v>
      </c>
      <c r="C2290" s="1275" t="s">
        <v>257</v>
      </c>
      <c r="D2290" s="1276"/>
      <c r="E2290" s="1278" t="s">
        <v>760</v>
      </c>
      <c r="F2290" s="1279"/>
    </row>
    <row r="2292" spans="1:6" x14ac:dyDescent="0.35">
      <c r="C2292" s="320" t="s">
        <v>944</v>
      </c>
      <c r="D2292" s="320"/>
    </row>
    <row r="2293" spans="1:6" x14ac:dyDescent="0.35">
      <c r="C2293" s="320" t="s">
        <v>945</v>
      </c>
      <c r="D2293" s="320"/>
    </row>
    <row r="2294" spans="1:6" x14ac:dyDescent="0.35">
      <c r="C2294" s="1309" t="s">
        <v>946</v>
      </c>
      <c r="D2294" s="1309"/>
      <c r="E2294" t="s">
        <v>960</v>
      </c>
    </row>
    <row r="2295" spans="1:6" x14ac:dyDescent="0.35">
      <c r="C2295" s="320" t="s">
        <v>947</v>
      </c>
      <c r="D2295" t="s">
        <v>971</v>
      </c>
    </row>
    <row r="2296" spans="1:6" x14ac:dyDescent="0.35">
      <c r="C2296" s="320" t="s">
        <v>967</v>
      </c>
      <c r="D2296" t="s">
        <v>972</v>
      </c>
    </row>
    <row r="2297" spans="1:6" ht="15.5" x14ac:dyDescent="0.35">
      <c r="A2297" s="1718" t="s">
        <v>913</v>
      </c>
      <c r="B2297" s="1718"/>
      <c r="C2297" s="1718"/>
      <c r="D2297" s="1718"/>
      <c r="E2297" s="1718"/>
      <c r="F2297" s="1718"/>
    </row>
    <row r="2298" spans="1:6" ht="15.5" x14ac:dyDescent="0.35">
      <c r="A2298" s="1251" t="s">
        <v>914</v>
      </c>
      <c r="B2298" s="1251"/>
      <c r="C2298" s="1251"/>
      <c r="D2298" s="1251"/>
      <c r="E2298" s="1317"/>
      <c r="F2298" s="1317"/>
    </row>
    <row r="2299" spans="1:6" ht="15.5" x14ac:dyDescent="0.35">
      <c r="A2299" s="1318"/>
      <c r="B2299" s="1318"/>
      <c r="C2299" s="1318"/>
      <c r="D2299" s="1319"/>
      <c r="E2299" s="1319"/>
      <c r="F2299" s="1319"/>
    </row>
    <row r="2300" spans="1:6" x14ac:dyDescent="0.35">
      <c r="D2300" s="1314" t="s">
        <v>973</v>
      </c>
      <c r="E2300" s="1314"/>
      <c r="F2300" s="1314"/>
    </row>
    <row r="2302" spans="1:6" x14ac:dyDescent="0.35">
      <c r="A2302" s="1704" t="s">
        <v>505</v>
      </c>
      <c r="B2302" s="1704" t="s">
        <v>930</v>
      </c>
      <c r="C2302" s="1706" t="s">
        <v>548</v>
      </c>
      <c r="D2302" s="1707"/>
      <c r="E2302" s="1706" t="s">
        <v>904</v>
      </c>
      <c r="F2302" s="1707"/>
    </row>
    <row r="2303" spans="1:6" x14ac:dyDescent="0.35">
      <c r="A2303" s="1705"/>
      <c r="B2303" s="1705"/>
      <c r="C2303" s="1323"/>
      <c r="D2303" s="1324"/>
      <c r="E2303" s="1325"/>
      <c r="F2303" s="1326"/>
    </row>
    <row r="2304" spans="1:6" x14ac:dyDescent="0.35">
      <c r="A2304" s="1277">
        <v>1</v>
      </c>
      <c r="B2304" s="1260">
        <v>0.25</v>
      </c>
      <c r="C2304" s="1275" t="s">
        <v>974</v>
      </c>
      <c r="D2304" s="1276"/>
      <c r="E2304" s="1278" t="s">
        <v>259</v>
      </c>
      <c r="F2304" s="1279"/>
    </row>
    <row r="2305" spans="1:6" x14ac:dyDescent="0.35">
      <c r="A2305" s="1280"/>
      <c r="B2305" s="1260">
        <v>0.375</v>
      </c>
      <c r="C2305" s="1275" t="s">
        <v>974</v>
      </c>
      <c r="D2305" s="1276"/>
      <c r="E2305" s="1278" t="s">
        <v>259</v>
      </c>
      <c r="F2305" s="1279"/>
    </row>
    <row r="2306" spans="1:6" x14ac:dyDescent="0.35">
      <c r="A2306" s="1280"/>
      <c r="B2306" s="1260">
        <v>0.5</v>
      </c>
      <c r="C2306" s="1275" t="s">
        <v>974</v>
      </c>
      <c r="D2306" s="1276"/>
      <c r="E2306" s="1278" t="s">
        <v>259</v>
      </c>
      <c r="F2306" s="1279"/>
    </row>
    <row r="2307" spans="1:6" x14ac:dyDescent="0.35">
      <c r="A2307" s="1280"/>
      <c r="B2307" s="1260">
        <v>0.625</v>
      </c>
      <c r="C2307" s="1275" t="s">
        <v>974</v>
      </c>
      <c r="D2307" s="1276"/>
      <c r="E2307" s="1278" t="s">
        <v>729</v>
      </c>
      <c r="F2307" s="1279"/>
    </row>
    <row r="2308" spans="1:6" x14ac:dyDescent="0.35">
      <c r="A2308" s="1281"/>
      <c r="B2308" s="1260">
        <v>0.75</v>
      </c>
      <c r="C2308" s="1275" t="s">
        <v>974</v>
      </c>
      <c r="D2308" s="1276"/>
      <c r="E2308" s="1278" t="s">
        <v>259</v>
      </c>
      <c r="F2308" s="1279"/>
    </row>
    <row r="2309" spans="1:6" x14ac:dyDescent="0.35">
      <c r="A2309" s="1716">
        <f>2+A2341</f>
        <v>2</v>
      </c>
      <c r="B2309" s="1260">
        <v>0.25</v>
      </c>
      <c r="C2309" s="1290" t="s">
        <v>261</v>
      </c>
      <c r="D2309" s="1276"/>
      <c r="E2309" s="1278" t="s">
        <v>259</v>
      </c>
      <c r="F2309" s="1279"/>
    </row>
    <row r="2310" spans="1:6" x14ac:dyDescent="0.35">
      <c r="A2310" s="1716"/>
      <c r="B2310" s="1260">
        <v>0.375</v>
      </c>
      <c r="C2310" s="1290" t="s">
        <v>261</v>
      </c>
      <c r="D2310" s="1279"/>
      <c r="E2310" s="1278" t="s">
        <v>760</v>
      </c>
      <c r="F2310" s="1279"/>
    </row>
    <row r="2311" spans="1:6" x14ac:dyDescent="0.35">
      <c r="A2311" s="1716"/>
      <c r="B2311" s="1260">
        <v>0.5</v>
      </c>
      <c r="C2311" s="1290" t="s">
        <v>261</v>
      </c>
      <c r="D2311" s="1279"/>
      <c r="E2311" s="1278" t="s">
        <v>673</v>
      </c>
      <c r="F2311" s="1279"/>
    </row>
    <row r="2312" spans="1:6" x14ac:dyDescent="0.35">
      <c r="A2312" s="1716"/>
      <c r="B2312" s="1260">
        <v>0.625</v>
      </c>
      <c r="C2312" s="1290" t="s">
        <v>261</v>
      </c>
      <c r="D2312" s="1279"/>
      <c r="E2312" s="1278" t="s">
        <v>259</v>
      </c>
      <c r="F2312" s="1279"/>
    </row>
    <row r="2313" spans="1:6" x14ac:dyDescent="0.35">
      <c r="A2313" s="1716"/>
      <c r="B2313" s="1260">
        <v>0.75</v>
      </c>
      <c r="C2313" s="1290" t="s">
        <v>261</v>
      </c>
      <c r="D2313" s="1279"/>
      <c r="E2313" s="1278" t="s">
        <v>259</v>
      </c>
      <c r="F2313" s="1274"/>
    </row>
    <row r="2314" spans="1:6" x14ac:dyDescent="0.35">
      <c r="A2314" s="1716">
        <f>A2309+1</f>
        <v>3</v>
      </c>
      <c r="B2314" s="1260">
        <v>0.25</v>
      </c>
      <c r="C2314" s="1275" t="s">
        <v>974</v>
      </c>
      <c r="D2314" s="1279"/>
      <c r="E2314" s="1278" t="s">
        <v>259</v>
      </c>
      <c r="F2314" s="565"/>
    </row>
    <row r="2315" spans="1:6" x14ac:dyDescent="0.35">
      <c r="A2315" s="1716"/>
      <c r="B2315" s="1260">
        <v>0.375</v>
      </c>
      <c r="C2315" s="1275" t="s">
        <v>974</v>
      </c>
      <c r="D2315" s="1279"/>
      <c r="E2315" s="1278" t="s">
        <v>259</v>
      </c>
      <c r="F2315" s="566"/>
    </row>
    <row r="2316" spans="1:6" x14ac:dyDescent="0.35">
      <c r="A2316" s="1716"/>
      <c r="B2316" s="1260">
        <v>0.5</v>
      </c>
      <c r="C2316" s="1275" t="s">
        <v>974</v>
      </c>
      <c r="D2316" s="1279"/>
      <c r="E2316" s="1278" t="s">
        <v>758</v>
      </c>
      <c r="F2316" s="1274"/>
    </row>
    <row r="2317" spans="1:6" x14ac:dyDescent="0.35">
      <c r="A2317" s="1716"/>
      <c r="B2317" s="1260">
        <v>0.625</v>
      </c>
      <c r="C2317" s="1275" t="s">
        <v>974</v>
      </c>
      <c r="D2317" s="1279"/>
      <c r="E2317" s="1278" t="s">
        <v>259</v>
      </c>
      <c r="F2317" s="1274"/>
    </row>
    <row r="2318" spans="1:6" x14ac:dyDescent="0.35">
      <c r="A2318" s="1716"/>
      <c r="B2318" s="1260">
        <v>0.75</v>
      </c>
      <c r="C2318" s="1275" t="s">
        <v>974</v>
      </c>
      <c r="D2318" s="1282"/>
      <c r="E2318" s="1278" t="s">
        <v>259</v>
      </c>
      <c r="F2318" s="1274"/>
    </row>
    <row r="2319" spans="1:6" x14ac:dyDescent="0.35">
      <c r="A2319" s="1716">
        <f>A2314+1</f>
        <v>4</v>
      </c>
      <c r="B2319" s="1260">
        <v>0.25</v>
      </c>
      <c r="C2319" s="1275" t="s">
        <v>974</v>
      </c>
      <c r="D2319" s="1279"/>
      <c r="E2319" s="1278" t="s">
        <v>259</v>
      </c>
      <c r="F2319" s="1274"/>
    </row>
    <row r="2320" spans="1:6" x14ac:dyDescent="0.35">
      <c r="A2320" s="1716"/>
      <c r="B2320" s="1260">
        <v>0.375</v>
      </c>
      <c r="C2320" s="1275" t="s">
        <v>974</v>
      </c>
      <c r="D2320" s="1282"/>
      <c r="E2320" s="1278" t="s">
        <v>259</v>
      </c>
      <c r="F2320" s="1274"/>
    </row>
    <row r="2321" spans="1:6" x14ac:dyDescent="0.35">
      <c r="A2321" s="1716"/>
      <c r="B2321" s="1260">
        <v>0.5</v>
      </c>
      <c r="C2321" s="1275" t="s">
        <v>974</v>
      </c>
      <c r="D2321" s="1279"/>
      <c r="E2321" s="1278" t="s">
        <v>259</v>
      </c>
      <c r="F2321" s="1274"/>
    </row>
    <row r="2322" spans="1:6" x14ac:dyDescent="0.35">
      <c r="A2322" s="1716"/>
      <c r="B2322" s="1260">
        <v>0.625</v>
      </c>
      <c r="C2322" s="1275" t="s">
        <v>974</v>
      </c>
      <c r="D2322" s="1282"/>
      <c r="E2322" s="1278" t="s">
        <v>259</v>
      </c>
      <c r="F2322" s="1274"/>
    </row>
    <row r="2323" spans="1:6" x14ac:dyDescent="0.35">
      <c r="A2323" s="1716"/>
      <c r="B2323" s="1260">
        <v>0.75</v>
      </c>
      <c r="C2323" s="1275" t="s">
        <v>974</v>
      </c>
      <c r="D2323" s="1282"/>
      <c r="E2323" s="1278" t="s">
        <v>259</v>
      </c>
      <c r="F2323" s="1274"/>
    </row>
    <row r="2324" spans="1:6" x14ac:dyDescent="0.35">
      <c r="A2324" s="1716">
        <f>A2319+1</f>
        <v>5</v>
      </c>
      <c r="B2324" s="1260">
        <v>0.25</v>
      </c>
      <c r="C2324" s="1275" t="s">
        <v>974</v>
      </c>
      <c r="D2324" s="1282"/>
      <c r="E2324" s="1278" t="s">
        <v>259</v>
      </c>
      <c r="F2324" s="1274"/>
    </row>
    <row r="2325" spans="1:6" x14ac:dyDescent="0.35">
      <c r="A2325" s="1716"/>
      <c r="B2325" s="1260">
        <v>0.375</v>
      </c>
      <c r="C2325" s="1275" t="s">
        <v>974</v>
      </c>
      <c r="D2325" s="1279"/>
      <c r="E2325" s="1278" t="s">
        <v>259</v>
      </c>
      <c r="F2325" s="1274"/>
    </row>
    <row r="2326" spans="1:6" x14ac:dyDescent="0.35">
      <c r="A2326" s="1716"/>
      <c r="B2326" s="1260">
        <v>0.5</v>
      </c>
      <c r="C2326" s="1275" t="s">
        <v>974</v>
      </c>
      <c r="D2326" s="1279"/>
      <c r="E2326" s="1278" t="s">
        <v>259</v>
      </c>
      <c r="F2326" s="1274"/>
    </row>
    <row r="2327" spans="1:6" x14ac:dyDescent="0.35">
      <c r="A2327" s="1716"/>
      <c r="B2327" s="1260">
        <v>0.625</v>
      </c>
      <c r="C2327" s="1275" t="s">
        <v>974</v>
      </c>
      <c r="D2327" s="1282"/>
      <c r="E2327" s="1278" t="s">
        <v>758</v>
      </c>
      <c r="F2327" s="1274"/>
    </row>
    <row r="2328" spans="1:6" x14ac:dyDescent="0.35">
      <c r="A2328" s="1716"/>
      <c r="B2328" s="1260">
        <v>0.75</v>
      </c>
      <c r="C2328" s="1275" t="s">
        <v>974</v>
      </c>
      <c r="D2328" s="1279"/>
      <c r="E2328" s="1278" t="s">
        <v>259</v>
      </c>
      <c r="F2328" s="1274"/>
    </row>
    <row r="2329" spans="1:6" x14ac:dyDescent="0.35">
      <c r="A2329" s="1716">
        <f>A2324+1</f>
        <v>6</v>
      </c>
      <c r="B2329" s="1260">
        <v>0.25</v>
      </c>
      <c r="C2329" s="1275" t="s">
        <v>974</v>
      </c>
      <c r="D2329" s="1282"/>
      <c r="E2329" s="1278" t="s">
        <v>259</v>
      </c>
      <c r="F2329" s="1274"/>
    </row>
    <row r="2330" spans="1:6" x14ac:dyDescent="0.35">
      <c r="A2330" s="1716"/>
      <c r="B2330" s="1260">
        <v>0.375</v>
      </c>
      <c r="C2330" s="1275" t="s">
        <v>974</v>
      </c>
      <c r="D2330" s="1279"/>
      <c r="E2330" s="1278" t="s">
        <v>758</v>
      </c>
      <c r="F2330" s="1274"/>
    </row>
    <row r="2331" spans="1:6" x14ac:dyDescent="0.35">
      <c r="A2331" s="1716"/>
      <c r="B2331" s="1260">
        <v>0.5</v>
      </c>
      <c r="C2331" s="1275" t="s">
        <v>974</v>
      </c>
      <c r="D2331" s="1279"/>
      <c r="E2331" s="1278" t="s">
        <v>259</v>
      </c>
      <c r="F2331" s="1274"/>
    </row>
    <row r="2332" spans="1:6" x14ac:dyDescent="0.35">
      <c r="A2332" s="1716"/>
      <c r="B2332" s="1260">
        <v>0.625</v>
      </c>
      <c r="C2332" s="1275" t="s">
        <v>974</v>
      </c>
      <c r="D2332" s="1282"/>
      <c r="E2332" s="1278" t="s">
        <v>259</v>
      </c>
      <c r="F2332" s="1274"/>
    </row>
    <row r="2333" spans="1:6" x14ac:dyDescent="0.35">
      <c r="A2333" s="1716"/>
      <c r="B2333" s="1260">
        <v>0.75</v>
      </c>
      <c r="C2333" s="1275" t="s">
        <v>974</v>
      </c>
      <c r="D2333" s="1279"/>
      <c r="E2333" s="1278" t="s">
        <v>259</v>
      </c>
      <c r="F2333" s="1274"/>
    </row>
    <row r="2334" spans="1:6" x14ac:dyDescent="0.35">
      <c r="A2334" s="1716">
        <f>A2329+1</f>
        <v>7</v>
      </c>
      <c r="B2334" s="1260">
        <v>0.25</v>
      </c>
      <c r="C2334" s="1275" t="s">
        <v>974</v>
      </c>
      <c r="D2334" s="1279"/>
      <c r="E2334" s="1278" t="s">
        <v>259</v>
      </c>
      <c r="F2334" s="1274"/>
    </row>
    <row r="2335" spans="1:6" x14ac:dyDescent="0.35">
      <c r="A2335" s="1716"/>
      <c r="B2335" s="1260">
        <v>0.375</v>
      </c>
      <c r="C2335" s="1275" t="s">
        <v>974</v>
      </c>
      <c r="D2335" s="1282"/>
      <c r="E2335" s="1278" t="s">
        <v>259</v>
      </c>
      <c r="F2335" s="1274"/>
    </row>
    <row r="2336" spans="1:6" x14ac:dyDescent="0.35">
      <c r="A2336" s="1716"/>
      <c r="B2336" s="1260">
        <v>0.5</v>
      </c>
      <c r="C2336" s="1275" t="s">
        <v>974</v>
      </c>
      <c r="D2336" s="1282"/>
      <c r="E2336" s="1278" t="s">
        <v>259</v>
      </c>
      <c r="F2336" s="1274"/>
    </row>
    <row r="2337" spans="1:6" x14ac:dyDescent="0.35">
      <c r="A2337" s="1716"/>
      <c r="B2337" s="1260">
        <v>0.625</v>
      </c>
      <c r="C2337" s="1290" t="s">
        <v>974</v>
      </c>
      <c r="D2337" s="1297"/>
      <c r="E2337" s="1278" t="s">
        <v>758</v>
      </c>
      <c r="F2337" s="1274"/>
    </row>
    <row r="2338" spans="1:6" x14ac:dyDescent="0.35">
      <c r="A2338" s="1716"/>
      <c r="B2338" s="1260">
        <v>0.75</v>
      </c>
      <c r="C2338" s="1290" t="s">
        <v>261</v>
      </c>
      <c r="D2338" s="1297"/>
      <c r="E2338" s="1278" t="s">
        <v>758</v>
      </c>
      <c r="F2338" s="1274"/>
    </row>
    <row r="2339" spans="1:6" x14ac:dyDescent="0.35">
      <c r="A2339" s="1716">
        <f>A2334+1</f>
        <v>8</v>
      </c>
      <c r="B2339" s="1260">
        <v>0.25</v>
      </c>
      <c r="C2339" s="1290" t="s">
        <v>974</v>
      </c>
      <c r="D2339" s="1297"/>
      <c r="E2339" s="1278" t="s">
        <v>259</v>
      </c>
      <c r="F2339" s="1274"/>
    </row>
    <row r="2340" spans="1:6" x14ac:dyDescent="0.35">
      <c r="A2340" s="1716"/>
      <c r="B2340" s="1260">
        <v>30.8</v>
      </c>
      <c r="C2340" s="1290" t="s">
        <v>974</v>
      </c>
      <c r="D2340" s="1293"/>
      <c r="E2340" s="1278" t="s">
        <v>259</v>
      </c>
      <c r="F2340" s="1274"/>
    </row>
    <row r="2341" spans="1:6" x14ac:dyDescent="0.35">
      <c r="A2341" s="1716"/>
      <c r="B2341" s="1260">
        <v>0.5</v>
      </c>
      <c r="C2341" s="1290" t="s">
        <v>974</v>
      </c>
      <c r="D2341" s="1293"/>
      <c r="E2341" s="1278" t="s">
        <v>259</v>
      </c>
      <c r="F2341" s="1274"/>
    </row>
    <row r="2342" spans="1:6" x14ac:dyDescent="0.35">
      <c r="A2342" s="1716"/>
      <c r="B2342" s="1260">
        <v>0.625</v>
      </c>
      <c r="C2342" s="1290" t="s">
        <v>974</v>
      </c>
      <c r="D2342" s="1293"/>
      <c r="E2342" s="1278" t="s">
        <v>758</v>
      </c>
      <c r="F2342" s="1274"/>
    </row>
    <row r="2343" spans="1:6" x14ac:dyDescent="0.35">
      <c r="A2343" s="1716"/>
      <c r="B2343" s="1260">
        <v>0.75</v>
      </c>
      <c r="C2343" s="1290" t="s">
        <v>974</v>
      </c>
      <c r="D2343" s="1297"/>
      <c r="E2343" s="1278" t="s">
        <v>259</v>
      </c>
      <c r="F2343" s="1274"/>
    </row>
    <row r="2344" spans="1:6" x14ac:dyDescent="0.35">
      <c r="A2344" s="1716">
        <f>A2339+1</f>
        <v>9</v>
      </c>
      <c r="B2344" s="1260">
        <v>0.25</v>
      </c>
      <c r="C2344" s="1290" t="s">
        <v>974</v>
      </c>
      <c r="D2344" s="1297"/>
      <c r="E2344" s="1278" t="s">
        <v>758</v>
      </c>
      <c r="F2344" s="1274"/>
    </row>
    <row r="2345" spans="1:6" x14ac:dyDescent="0.35">
      <c r="A2345" s="1716"/>
      <c r="B2345" s="1260">
        <v>0.375</v>
      </c>
      <c r="C2345" s="1290" t="s">
        <v>974</v>
      </c>
      <c r="D2345" s="1297"/>
      <c r="E2345" s="1278" t="s">
        <v>259</v>
      </c>
      <c r="F2345" s="1274"/>
    </row>
    <row r="2346" spans="1:6" x14ac:dyDescent="0.35">
      <c r="A2346" s="1716"/>
      <c r="B2346" s="1260">
        <v>0.5</v>
      </c>
      <c r="C2346" s="1290" t="s">
        <v>257</v>
      </c>
      <c r="D2346" s="1297"/>
      <c r="E2346" s="1278" t="s">
        <v>259</v>
      </c>
      <c r="F2346" s="1274"/>
    </row>
    <row r="2347" spans="1:6" x14ac:dyDescent="0.35">
      <c r="A2347" s="1716"/>
      <c r="B2347" s="1260">
        <v>0.625</v>
      </c>
      <c r="C2347" s="1290" t="s">
        <v>260</v>
      </c>
      <c r="D2347" s="1293"/>
      <c r="E2347" s="1278" t="s">
        <v>758</v>
      </c>
      <c r="F2347" s="1274"/>
    </row>
    <row r="2348" spans="1:6" x14ac:dyDescent="0.35">
      <c r="A2348" s="1716"/>
      <c r="B2348" s="1260">
        <v>0.75</v>
      </c>
      <c r="C2348" s="1290" t="s">
        <v>974</v>
      </c>
      <c r="D2348" s="1297"/>
      <c r="E2348" s="1278" t="s">
        <v>758</v>
      </c>
      <c r="F2348" s="1274"/>
    </row>
    <row r="2349" spans="1:6" x14ac:dyDescent="0.35">
      <c r="A2349" s="1716">
        <f>A2344+1</f>
        <v>10</v>
      </c>
      <c r="B2349" s="1260">
        <v>0.25</v>
      </c>
      <c r="C2349" s="1290" t="s">
        <v>974</v>
      </c>
      <c r="D2349" s="1293"/>
      <c r="E2349" s="1278" t="s">
        <v>259</v>
      </c>
      <c r="F2349" s="1274"/>
    </row>
    <row r="2350" spans="1:6" x14ac:dyDescent="0.35">
      <c r="A2350" s="1716"/>
      <c r="B2350" s="1260">
        <v>0.375</v>
      </c>
      <c r="C2350" s="1290" t="s">
        <v>261</v>
      </c>
      <c r="D2350" s="1293"/>
      <c r="E2350" s="1278" t="s">
        <v>259</v>
      </c>
      <c r="F2350" s="1274"/>
    </row>
    <row r="2351" spans="1:6" x14ac:dyDescent="0.35">
      <c r="A2351" s="1716"/>
      <c r="B2351" s="1260">
        <v>0.5</v>
      </c>
      <c r="C2351" s="1290" t="s">
        <v>974</v>
      </c>
      <c r="D2351" s="1293"/>
      <c r="E2351" s="1278" t="s">
        <v>758</v>
      </c>
      <c r="F2351" s="1274"/>
    </row>
    <row r="2352" spans="1:6" x14ac:dyDescent="0.35">
      <c r="A2352" s="1716"/>
      <c r="B2352" s="1260">
        <v>0.625</v>
      </c>
      <c r="C2352" s="1290" t="s">
        <v>261</v>
      </c>
      <c r="D2352" s="1293"/>
      <c r="E2352" s="1278" t="s">
        <v>758</v>
      </c>
      <c r="F2352" s="1274"/>
    </row>
    <row r="2353" spans="1:6" x14ac:dyDescent="0.35">
      <c r="A2353" s="1716"/>
      <c r="B2353" s="1260">
        <v>0.75</v>
      </c>
      <c r="C2353" s="1290" t="s">
        <v>974</v>
      </c>
      <c r="D2353" s="1293"/>
      <c r="E2353" s="1278" t="s">
        <v>259</v>
      </c>
      <c r="F2353" s="1274"/>
    </row>
    <row r="2354" spans="1:6" x14ac:dyDescent="0.35">
      <c r="A2354" s="1716">
        <f>A2349+1</f>
        <v>11</v>
      </c>
      <c r="B2354" s="1260">
        <v>0.25</v>
      </c>
      <c r="C2354" s="1290" t="s">
        <v>974</v>
      </c>
      <c r="D2354" s="1293"/>
      <c r="E2354" s="1278" t="s">
        <v>259</v>
      </c>
      <c r="F2354" s="1274"/>
    </row>
    <row r="2355" spans="1:6" x14ac:dyDescent="0.35">
      <c r="A2355" s="1716"/>
      <c r="B2355" s="1260">
        <v>0.375</v>
      </c>
      <c r="C2355" s="1290" t="s">
        <v>974</v>
      </c>
      <c r="D2355" s="1293"/>
      <c r="E2355" s="1278" t="s">
        <v>259</v>
      </c>
      <c r="F2355" s="1274"/>
    </row>
    <row r="2356" spans="1:6" x14ac:dyDescent="0.35">
      <c r="A2356" s="1716"/>
      <c r="B2356" s="1260">
        <v>0.5</v>
      </c>
      <c r="C2356" s="1290" t="s">
        <v>258</v>
      </c>
      <c r="D2356" s="1293"/>
      <c r="E2356" s="1278" t="s">
        <v>259</v>
      </c>
      <c r="F2356" s="1274"/>
    </row>
    <row r="2357" spans="1:6" x14ac:dyDescent="0.35">
      <c r="A2357" s="1716"/>
      <c r="B2357" s="1260">
        <v>0.625</v>
      </c>
      <c r="C2357" s="1290" t="s">
        <v>258</v>
      </c>
      <c r="D2357" s="1297"/>
      <c r="E2357" s="1278" t="s">
        <v>758</v>
      </c>
      <c r="F2357" s="1274"/>
    </row>
    <row r="2358" spans="1:6" x14ac:dyDescent="0.35">
      <c r="A2358" s="1716"/>
      <c r="B2358" s="1260">
        <v>0.75</v>
      </c>
      <c r="C2358" s="1290" t="s">
        <v>974</v>
      </c>
      <c r="D2358" s="1293"/>
      <c r="E2358" s="1278" t="s">
        <v>259</v>
      </c>
      <c r="F2358" s="1274"/>
    </row>
    <row r="2359" spans="1:6" x14ac:dyDescent="0.35">
      <c r="A2359" s="1716">
        <f>A2354+1</f>
        <v>12</v>
      </c>
      <c r="B2359" s="1260">
        <v>0.25</v>
      </c>
      <c r="C2359" s="1290" t="s">
        <v>974</v>
      </c>
      <c r="D2359" s="1293"/>
      <c r="E2359" s="1278" t="s">
        <v>259</v>
      </c>
      <c r="F2359" s="1274"/>
    </row>
    <row r="2360" spans="1:6" x14ac:dyDescent="0.35">
      <c r="A2360" s="1716"/>
      <c r="B2360" s="1260">
        <v>0.375</v>
      </c>
      <c r="C2360" s="1290" t="s">
        <v>974</v>
      </c>
      <c r="D2360" s="1293"/>
      <c r="E2360" s="1278" t="s">
        <v>259</v>
      </c>
      <c r="F2360" s="1274"/>
    </row>
    <row r="2361" spans="1:6" x14ac:dyDescent="0.35">
      <c r="A2361" s="1716"/>
      <c r="B2361" s="1260">
        <v>0.5</v>
      </c>
      <c r="C2361" s="1290" t="s">
        <v>974</v>
      </c>
      <c r="D2361" s="1293"/>
      <c r="E2361" s="1278" t="s">
        <v>259</v>
      </c>
      <c r="F2361" s="1274"/>
    </row>
    <row r="2362" spans="1:6" x14ac:dyDescent="0.35">
      <c r="A2362" s="1716"/>
      <c r="B2362" s="1260">
        <v>0.625</v>
      </c>
      <c r="C2362" s="1290" t="s">
        <v>261</v>
      </c>
      <c r="D2362" s="1293"/>
      <c r="E2362" s="1278" t="s">
        <v>758</v>
      </c>
      <c r="F2362" s="1274"/>
    </row>
    <row r="2363" spans="1:6" x14ac:dyDescent="0.35">
      <c r="A2363" s="1716"/>
      <c r="B2363" s="1260">
        <v>0.75</v>
      </c>
      <c r="C2363" s="1290" t="s">
        <v>261</v>
      </c>
      <c r="D2363" s="1297"/>
      <c r="E2363" s="1278" t="s">
        <v>758</v>
      </c>
      <c r="F2363" s="1274"/>
    </row>
    <row r="2364" spans="1:6" x14ac:dyDescent="0.35">
      <c r="A2364" s="1716">
        <f>A2359+1</f>
        <v>13</v>
      </c>
      <c r="B2364" s="1260">
        <v>0.25</v>
      </c>
      <c r="C2364" s="1290" t="s">
        <v>974</v>
      </c>
      <c r="D2364" s="1293"/>
      <c r="E2364" s="1278" t="s">
        <v>729</v>
      </c>
      <c r="F2364" s="1274"/>
    </row>
    <row r="2365" spans="1:6" x14ac:dyDescent="0.35">
      <c r="A2365" s="1716"/>
      <c r="B2365" s="1260">
        <v>0.375</v>
      </c>
      <c r="C2365" s="1290" t="s">
        <v>974</v>
      </c>
      <c r="D2365" s="1293"/>
      <c r="E2365" s="1278" t="s">
        <v>259</v>
      </c>
      <c r="F2365" s="1274"/>
    </row>
    <row r="2366" spans="1:6" x14ac:dyDescent="0.35">
      <c r="A2366" s="1716"/>
      <c r="B2366" s="1260">
        <v>0.5</v>
      </c>
      <c r="C2366" s="1290" t="s">
        <v>974</v>
      </c>
      <c r="D2366" s="1297"/>
      <c r="E2366" s="1278" t="s">
        <v>259</v>
      </c>
      <c r="F2366" s="1274"/>
    </row>
    <row r="2367" spans="1:6" x14ac:dyDescent="0.35">
      <c r="A2367" s="1716"/>
      <c r="B2367" s="1260">
        <v>0.625</v>
      </c>
      <c r="C2367" s="1290" t="s">
        <v>974</v>
      </c>
      <c r="D2367" s="1293"/>
      <c r="E2367" s="1278" t="s">
        <v>758</v>
      </c>
      <c r="F2367" s="1274"/>
    </row>
    <row r="2368" spans="1:6" x14ac:dyDescent="0.35">
      <c r="A2368" s="1716"/>
      <c r="B2368" s="1260">
        <v>0.75</v>
      </c>
      <c r="C2368" s="1290" t="s">
        <v>974</v>
      </c>
      <c r="D2368" s="1293"/>
      <c r="E2368" s="1278" t="s">
        <v>259</v>
      </c>
      <c r="F2368" s="1274"/>
    </row>
    <row r="2369" spans="1:6" x14ac:dyDescent="0.35">
      <c r="A2369" s="1716">
        <f>A2364+1</f>
        <v>14</v>
      </c>
      <c r="B2369" s="1260">
        <v>0.25</v>
      </c>
      <c r="C2369" s="1290" t="s">
        <v>974</v>
      </c>
      <c r="D2369" s="1293"/>
      <c r="E2369" s="1278" t="s">
        <v>259</v>
      </c>
      <c r="F2369" s="1274"/>
    </row>
    <row r="2370" spans="1:6" x14ac:dyDescent="0.35">
      <c r="A2370" s="1716"/>
      <c r="B2370" s="1260">
        <v>0.375</v>
      </c>
      <c r="C2370" s="1290" t="s">
        <v>974</v>
      </c>
      <c r="D2370" s="1297"/>
      <c r="E2370" s="1278" t="s">
        <v>758</v>
      </c>
      <c r="F2370" s="1274"/>
    </row>
    <row r="2371" spans="1:6" x14ac:dyDescent="0.35">
      <c r="A2371" s="1716"/>
      <c r="B2371" s="1260">
        <v>0.5</v>
      </c>
      <c r="C2371" s="1290" t="s">
        <v>974</v>
      </c>
      <c r="D2371" s="1297"/>
      <c r="E2371" s="1278" t="s">
        <v>259</v>
      </c>
      <c r="F2371" s="1274"/>
    </row>
    <row r="2372" spans="1:6" x14ac:dyDescent="0.35">
      <c r="A2372" s="1716"/>
      <c r="B2372" s="1260">
        <v>0.625</v>
      </c>
      <c r="C2372" s="1290" t="s">
        <v>974</v>
      </c>
      <c r="D2372" s="1299"/>
      <c r="E2372" s="1278" t="s">
        <v>758</v>
      </c>
      <c r="F2372" s="1274"/>
    </row>
    <row r="2373" spans="1:6" x14ac:dyDescent="0.35">
      <c r="A2373" s="1716"/>
      <c r="B2373" s="1260">
        <v>0.75</v>
      </c>
      <c r="C2373" s="1290" t="s">
        <v>974</v>
      </c>
      <c r="D2373" s="1293"/>
      <c r="E2373" s="1278" t="s">
        <v>259</v>
      </c>
      <c r="F2373" s="1274"/>
    </row>
    <row r="2374" spans="1:6" x14ac:dyDescent="0.35">
      <c r="A2374" s="1716">
        <f>A2369+1</f>
        <v>15</v>
      </c>
      <c r="B2374" s="1260">
        <v>0.25</v>
      </c>
      <c r="C2374" s="1290" t="s">
        <v>974</v>
      </c>
      <c r="D2374" s="1293"/>
      <c r="E2374" s="1278" t="s">
        <v>259</v>
      </c>
      <c r="F2374" s="1274"/>
    </row>
    <row r="2375" spans="1:6" x14ac:dyDescent="0.35">
      <c r="A2375" s="1716"/>
      <c r="B2375" s="1260">
        <v>0.375</v>
      </c>
      <c r="C2375" s="1290" t="s">
        <v>261</v>
      </c>
      <c r="D2375" s="1293"/>
      <c r="E2375" s="1278" t="s">
        <v>758</v>
      </c>
      <c r="F2375" s="1274"/>
    </row>
    <row r="2376" spans="1:6" x14ac:dyDescent="0.35">
      <c r="A2376" s="1716"/>
      <c r="B2376" s="1260">
        <v>0.5</v>
      </c>
      <c r="C2376" s="1290" t="s">
        <v>974</v>
      </c>
      <c r="D2376" s="1297"/>
      <c r="E2376" s="1278" t="s">
        <v>758</v>
      </c>
      <c r="F2376" s="1274"/>
    </row>
    <row r="2377" spans="1:6" x14ac:dyDescent="0.35">
      <c r="A2377" s="1716"/>
      <c r="B2377" s="1260">
        <v>0.625</v>
      </c>
      <c r="C2377" s="1290" t="s">
        <v>974</v>
      </c>
      <c r="D2377" s="1297"/>
      <c r="E2377" s="1278" t="s">
        <v>259</v>
      </c>
      <c r="F2377" s="1274"/>
    </row>
    <row r="2378" spans="1:6" x14ac:dyDescent="0.35">
      <c r="A2378" s="1716"/>
      <c r="B2378" s="1260">
        <v>0.75</v>
      </c>
      <c r="C2378" s="1290" t="s">
        <v>974</v>
      </c>
      <c r="D2378" s="1293"/>
      <c r="E2378" s="1278" t="s">
        <v>259</v>
      </c>
      <c r="F2378" s="1274"/>
    </row>
    <row r="2379" spans="1:6" x14ac:dyDescent="0.35">
      <c r="A2379" s="1716">
        <f>A2374+1</f>
        <v>16</v>
      </c>
      <c r="B2379" s="1260">
        <v>0.25</v>
      </c>
      <c r="C2379" s="1290" t="s">
        <v>261</v>
      </c>
      <c r="D2379" s="1327"/>
      <c r="E2379" s="1278" t="s">
        <v>729</v>
      </c>
      <c r="F2379" s="1274"/>
    </row>
    <row r="2380" spans="1:6" x14ac:dyDescent="0.35">
      <c r="A2380" s="1716"/>
      <c r="B2380" s="1260">
        <v>0.375</v>
      </c>
      <c r="C2380" s="1290" t="s">
        <v>261</v>
      </c>
      <c r="D2380" s="1327"/>
      <c r="E2380" s="1278" t="s">
        <v>758</v>
      </c>
      <c r="F2380" s="1274"/>
    </row>
    <row r="2381" spans="1:6" x14ac:dyDescent="0.35">
      <c r="A2381" s="1716"/>
      <c r="B2381" s="1260">
        <v>0.5</v>
      </c>
      <c r="C2381" s="1290" t="s">
        <v>974</v>
      </c>
      <c r="D2381" s="1297"/>
      <c r="E2381" s="1278" t="s">
        <v>259</v>
      </c>
      <c r="F2381" s="1274"/>
    </row>
    <row r="2382" spans="1:6" x14ac:dyDescent="0.35">
      <c r="A2382" s="1716"/>
      <c r="B2382" s="1260">
        <v>0.625</v>
      </c>
      <c r="C2382" s="1290" t="s">
        <v>974</v>
      </c>
      <c r="D2382" s="1293"/>
      <c r="E2382" s="1278" t="s">
        <v>673</v>
      </c>
      <c r="F2382" s="1274"/>
    </row>
    <row r="2383" spans="1:6" x14ac:dyDescent="0.35">
      <c r="A2383" s="1716"/>
      <c r="B2383" s="1260">
        <v>0.75</v>
      </c>
      <c r="C2383" s="1290" t="s">
        <v>974</v>
      </c>
      <c r="D2383" s="1297"/>
      <c r="E2383" s="1278" t="s">
        <v>259</v>
      </c>
      <c r="F2383" s="1274"/>
    </row>
    <row r="2384" spans="1:6" x14ac:dyDescent="0.35">
      <c r="A2384" s="1716">
        <f>A2379+1</f>
        <v>17</v>
      </c>
      <c r="B2384" s="1260">
        <v>0.25</v>
      </c>
      <c r="C2384" s="1290" t="s">
        <v>974</v>
      </c>
      <c r="D2384" s="1293"/>
      <c r="E2384" s="1278" t="s">
        <v>758</v>
      </c>
      <c r="F2384" s="1274"/>
    </row>
    <row r="2385" spans="1:6" x14ac:dyDescent="0.35">
      <c r="A2385" s="1716"/>
      <c r="B2385" s="1260">
        <v>0.375</v>
      </c>
      <c r="C2385" s="1290" t="s">
        <v>974</v>
      </c>
      <c r="D2385" s="1297"/>
      <c r="E2385" s="1278" t="s">
        <v>259</v>
      </c>
      <c r="F2385" s="1274"/>
    </row>
    <row r="2386" spans="1:6" x14ac:dyDescent="0.35">
      <c r="A2386" s="1716"/>
      <c r="B2386" s="1260">
        <v>0.5</v>
      </c>
      <c r="C2386" s="1290" t="s">
        <v>974</v>
      </c>
      <c r="D2386" s="1297"/>
      <c r="E2386" s="1278" t="s">
        <v>758</v>
      </c>
      <c r="F2386" s="1274"/>
    </row>
    <row r="2387" spans="1:6" x14ac:dyDescent="0.35">
      <c r="A2387" s="1716"/>
      <c r="B2387" s="1260">
        <v>0.625</v>
      </c>
      <c r="C2387" s="1290" t="s">
        <v>974</v>
      </c>
      <c r="D2387" s="1293"/>
      <c r="E2387" s="1278" t="s">
        <v>758</v>
      </c>
      <c r="F2387" s="1274"/>
    </row>
    <row r="2388" spans="1:6" x14ac:dyDescent="0.35">
      <c r="A2388" s="1716"/>
      <c r="B2388" s="1260">
        <v>0.75</v>
      </c>
      <c r="C2388" s="1290" t="s">
        <v>261</v>
      </c>
      <c r="D2388" s="1293"/>
      <c r="E2388" s="1278" t="s">
        <v>758</v>
      </c>
      <c r="F2388" s="1274"/>
    </row>
    <row r="2389" spans="1:6" x14ac:dyDescent="0.35">
      <c r="A2389" s="1716">
        <f>A2384+1</f>
        <v>18</v>
      </c>
      <c r="B2389" s="1260">
        <v>0.25</v>
      </c>
      <c r="C2389" s="1290" t="s">
        <v>974</v>
      </c>
      <c r="D2389" s="1293"/>
      <c r="E2389" s="1278" t="s">
        <v>259</v>
      </c>
      <c r="F2389" s="1274"/>
    </row>
    <row r="2390" spans="1:6" x14ac:dyDescent="0.35">
      <c r="A2390" s="1716"/>
      <c r="B2390" s="1260">
        <v>0.375</v>
      </c>
      <c r="C2390" s="1290" t="s">
        <v>974</v>
      </c>
      <c r="D2390" s="1293"/>
      <c r="E2390" s="1278" t="s">
        <v>259</v>
      </c>
      <c r="F2390" s="1274"/>
    </row>
    <row r="2391" spans="1:6" x14ac:dyDescent="0.35">
      <c r="A2391" s="1716"/>
      <c r="B2391" s="1260">
        <v>0.5</v>
      </c>
      <c r="C2391" s="1290" t="s">
        <v>974</v>
      </c>
      <c r="D2391" s="1297"/>
      <c r="E2391" s="1278" t="s">
        <v>758</v>
      </c>
      <c r="F2391" s="1274"/>
    </row>
    <row r="2392" spans="1:6" x14ac:dyDescent="0.35">
      <c r="A2392" s="1716"/>
      <c r="B2392" s="1260">
        <v>0.625</v>
      </c>
      <c r="C2392" s="1290" t="s">
        <v>261</v>
      </c>
      <c r="D2392" s="1293"/>
      <c r="E2392" s="1278" t="s">
        <v>729</v>
      </c>
      <c r="F2392" s="1274"/>
    </row>
    <row r="2393" spans="1:6" x14ac:dyDescent="0.35">
      <c r="A2393" s="1716"/>
      <c r="B2393" s="1260">
        <v>0.75</v>
      </c>
      <c r="C2393" s="1290" t="s">
        <v>974</v>
      </c>
      <c r="D2393" s="1297"/>
      <c r="E2393" s="1278" t="s">
        <v>259</v>
      </c>
      <c r="F2393" s="1274"/>
    </row>
    <row r="2394" spans="1:6" x14ac:dyDescent="0.35">
      <c r="A2394" s="1716">
        <f>A2389+1</f>
        <v>19</v>
      </c>
      <c r="B2394" s="1260">
        <v>0.25</v>
      </c>
      <c r="C2394" s="1290" t="s">
        <v>974</v>
      </c>
      <c r="D2394" s="1293"/>
      <c r="E2394" s="1278" t="s">
        <v>259</v>
      </c>
      <c r="F2394" s="1274"/>
    </row>
    <row r="2395" spans="1:6" x14ac:dyDescent="0.35">
      <c r="A2395" s="1716"/>
      <c r="B2395" s="1260">
        <v>0.375</v>
      </c>
      <c r="C2395" s="1290" t="s">
        <v>974</v>
      </c>
      <c r="D2395" s="1293"/>
      <c r="E2395" s="1278" t="s">
        <v>259</v>
      </c>
      <c r="F2395" s="1274"/>
    </row>
    <row r="2396" spans="1:6" x14ac:dyDescent="0.35">
      <c r="A2396" s="1716"/>
      <c r="B2396" s="1260">
        <v>0.5</v>
      </c>
      <c r="C2396" s="1290" t="s">
        <v>974</v>
      </c>
      <c r="D2396" s="1293"/>
      <c r="E2396" s="1278" t="s">
        <v>259</v>
      </c>
      <c r="F2396" s="1274"/>
    </row>
    <row r="2397" spans="1:6" x14ac:dyDescent="0.35">
      <c r="A2397" s="1716"/>
      <c r="B2397" s="1260">
        <v>0.625</v>
      </c>
      <c r="C2397" s="1290" t="s">
        <v>974</v>
      </c>
      <c r="D2397" s="1297"/>
      <c r="E2397" s="1278" t="s">
        <v>259</v>
      </c>
      <c r="F2397" s="1274"/>
    </row>
    <row r="2398" spans="1:6" x14ac:dyDescent="0.35">
      <c r="A2398" s="1716"/>
      <c r="B2398" s="1260">
        <v>0.75</v>
      </c>
      <c r="C2398" s="1290" t="s">
        <v>974</v>
      </c>
      <c r="D2398" s="1293"/>
      <c r="E2398" s="1278" t="s">
        <v>758</v>
      </c>
      <c r="F2398" s="1274"/>
    </row>
    <row r="2399" spans="1:6" x14ac:dyDescent="0.35">
      <c r="A2399" s="1716">
        <f>A2394+1</f>
        <v>20</v>
      </c>
      <c r="B2399" s="1260">
        <v>0.25</v>
      </c>
      <c r="C2399" s="1290" t="s">
        <v>974</v>
      </c>
      <c r="D2399" s="1293"/>
      <c r="E2399" s="1278" t="s">
        <v>259</v>
      </c>
      <c r="F2399" s="1274"/>
    </row>
    <row r="2400" spans="1:6" x14ac:dyDescent="0.35">
      <c r="A2400" s="1716"/>
      <c r="B2400" s="1260">
        <v>0.375</v>
      </c>
      <c r="C2400" s="1290" t="s">
        <v>974</v>
      </c>
      <c r="D2400" s="1297"/>
      <c r="E2400" s="1278" t="s">
        <v>259</v>
      </c>
      <c r="F2400" s="1274"/>
    </row>
    <row r="2401" spans="1:6" x14ac:dyDescent="0.35">
      <c r="A2401" s="1716"/>
      <c r="B2401" s="1260">
        <v>0.5</v>
      </c>
      <c r="C2401" s="1290" t="s">
        <v>260</v>
      </c>
      <c r="D2401" s="1293"/>
      <c r="E2401" s="1278" t="s">
        <v>259</v>
      </c>
      <c r="F2401" s="1274"/>
    </row>
    <row r="2402" spans="1:6" x14ac:dyDescent="0.35">
      <c r="A2402" s="1716"/>
      <c r="B2402" s="1260">
        <v>0.625</v>
      </c>
      <c r="C2402" s="1290" t="s">
        <v>974</v>
      </c>
      <c r="D2402" s="1297"/>
      <c r="E2402" s="1278" t="s">
        <v>259</v>
      </c>
      <c r="F2402" s="1274"/>
    </row>
    <row r="2403" spans="1:6" x14ac:dyDescent="0.35">
      <c r="A2403" s="1716"/>
      <c r="B2403" s="1260">
        <v>0.75</v>
      </c>
      <c r="C2403" s="1290" t="s">
        <v>974</v>
      </c>
      <c r="D2403" s="1297"/>
      <c r="E2403" s="1278" t="s">
        <v>758</v>
      </c>
      <c r="F2403" s="1274"/>
    </row>
    <row r="2404" spans="1:6" x14ac:dyDescent="0.35">
      <c r="A2404" s="1716">
        <f>A2399+1</f>
        <v>21</v>
      </c>
      <c r="B2404" s="1260">
        <v>0.25</v>
      </c>
      <c r="C2404" s="1290" t="s">
        <v>261</v>
      </c>
      <c r="D2404" s="1297"/>
      <c r="E2404" s="1278" t="s">
        <v>259</v>
      </c>
      <c r="F2404" s="1274"/>
    </row>
    <row r="2405" spans="1:6" x14ac:dyDescent="0.35">
      <c r="A2405" s="1716"/>
      <c r="B2405" s="1260">
        <v>0.375</v>
      </c>
      <c r="C2405" s="1290" t="s">
        <v>261</v>
      </c>
      <c r="D2405" s="1293"/>
      <c r="E2405" s="1278" t="s">
        <v>758</v>
      </c>
      <c r="F2405" s="1274"/>
    </row>
    <row r="2406" spans="1:6" x14ac:dyDescent="0.35">
      <c r="A2406" s="1716"/>
      <c r="B2406" s="1260">
        <v>0.5</v>
      </c>
      <c r="C2406" s="1290" t="s">
        <v>260</v>
      </c>
      <c r="D2406" s="1297"/>
      <c r="E2406" s="1278" t="s">
        <v>758</v>
      </c>
      <c r="F2406" s="1274"/>
    </row>
    <row r="2407" spans="1:6" x14ac:dyDescent="0.35">
      <c r="A2407" s="1716"/>
      <c r="B2407" s="1260">
        <v>0.625</v>
      </c>
      <c r="C2407" s="1290" t="s">
        <v>257</v>
      </c>
      <c r="D2407" s="1293"/>
      <c r="E2407" s="1278" t="s">
        <v>758</v>
      </c>
      <c r="F2407" s="1274"/>
    </row>
    <row r="2408" spans="1:6" x14ac:dyDescent="0.35">
      <c r="A2408" s="1716"/>
      <c r="B2408" s="1260">
        <v>0.75</v>
      </c>
      <c r="C2408" s="1290" t="s">
        <v>257</v>
      </c>
      <c r="D2408" s="1293"/>
      <c r="E2408" s="1278" t="s">
        <v>758</v>
      </c>
      <c r="F2408" s="1274"/>
    </row>
    <row r="2409" spans="1:6" x14ac:dyDescent="0.35">
      <c r="A2409" s="1716">
        <f>A2404+1</f>
        <v>22</v>
      </c>
      <c r="B2409" s="1260">
        <v>0.25</v>
      </c>
      <c r="C2409" s="1290" t="s">
        <v>257</v>
      </c>
      <c r="D2409" s="1293"/>
      <c r="E2409" s="1278" t="s">
        <v>760</v>
      </c>
      <c r="F2409" s="1274"/>
    </row>
    <row r="2410" spans="1:6" x14ac:dyDescent="0.35">
      <c r="A2410" s="1716"/>
      <c r="B2410" s="1260">
        <v>0.375</v>
      </c>
      <c r="C2410" s="1290" t="s">
        <v>257</v>
      </c>
      <c r="D2410" s="1297"/>
      <c r="E2410" s="1278" t="s">
        <v>758</v>
      </c>
      <c r="F2410" s="1274"/>
    </row>
    <row r="2411" spans="1:6" x14ac:dyDescent="0.35">
      <c r="A2411" s="1716"/>
      <c r="B2411" s="1260">
        <v>0.5</v>
      </c>
      <c r="C2411" s="1290" t="s">
        <v>257</v>
      </c>
      <c r="D2411" s="1297"/>
      <c r="E2411" s="1278" t="s">
        <v>259</v>
      </c>
      <c r="F2411" s="1274"/>
    </row>
    <row r="2412" spans="1:6" x14ac:dyDescent="0.35">
      <c r="A2412" s="1716"/>
      <c r="B2412" s="1260">
        <v>0.625</v>
      </c>
      <c r="C2412" s="1290" t="s">
        <v>257</v>
      </c>
      <c r="D2412" s="1293"/>
      <c r="E2412" s="1278" t="s">
        <v>758</v>
      </c>
      <c r="F2412" s="1274"/>
    </row>
    <row r="2413" spans="1:6" x14ac:dyDescent="0.35">
      <c r="A2413" s="1716"/>
      <c r="B2413" s="1260">
        <v>0.75</v>
      </c>
      <c r="C2413" s="1290" t="s">
        <v>257</v>
      </c>
      <c r="D2413" s="1297"/>
      <c r="E2413" s="1278" t="s">
        <v>259</v>
      </c>
      <c r="F2413" s="1274"/>
    </row>
    <row r="2414" spans="1:6" x14ac:dyDescent="0.35">
      <c r="A2414" s="1716">
        <f>A2409+1</f>
        <v>23</v>
      </c>
      <c r="B2414" s="1260">
        <v>0.25</v>
      </c>
      <c r="C2414" s="1290" t="s">
        <v>257</v>
      </c>
      <c r="D2414" s="1297"/>
      <c r="E2414" s="1278" t="s">
        <v>259</v>
      </c>
      <c r="F2414" s="1274"/>
    </row>
    <row r="2415" spans="1:6" x14ac:dyDescent="0.35">
      <c r="A2415" s="1716"/>
      <c r="B2415" s="1260">
        <v>0.375</v>
      </c>
      <c r="C2415" s="1290" t="s">
        <v>261</v>
      </c>
      <c r="D2415" s="1297"/>
      <c r="E2415" s="1278" t="s">
        <v>259</v>
      </c>
      <c r="F2415" s="1274"/>
    </row>
    <row r="2416" spans="1:6" x14ac:dyDescent="0.35">
      <c r="A2416" s="1716"/>
      <c r="B2416" s="1260">
        <v>0.5</v>
      </c>
      <c r="C2416" s="1290" t="s">
        <v>262</v>
      </c>
      <c r="D2416" s="1297"/>
      <c r="E2416" s="1278" t="s">
        <v>758</v>
      </c>
      <c r="F2416" s="1274"/>
    </row>
    <row r="2417" spans="1:6" x14ac:dyDescent="0.35">
      <c r="A2417" s="1716"/>
      <c r="B2417" s="1260">
        <v>0.625</v>
      </c>
      <c r="C2417" s="1290" t="s">
        <v>257</v>
      </c>
      <c r="D2417" s="1293"/>
      <c r="E2417" s="1278" t="s">
        <v>758</v>
      </c>
      <c r="F2417" s="1274"/>
    </row>
    <row r="2418" spans="1:6" x14ac:dyDescent="0.35">
      <c r="A2418" s="1716"/>
      <c r="B2418" s="1260">
        <v>0.75</v>
      </c>
      <c r="C2418" s="1290" t="s">
        <v>257</v>
      </c>
      <c r="D2418" s="1297"/>
      <c r="E2418" s="1719" t="s">
        <v>259</v>
      </c>
      <c r="F2418" s="1720"/>
    </row>
    <row r="2419" spans="1:6" x14ac:dyDescent="0.35">
      <c r="A2419" s="1716">
        <f>A2414+1</f>
        <v>24</v>
      </c>
      <c r="B2419" s="1260">
        <v>0.25</v>
      </c>
      <c r="C2419" s="1721" t="s">
        <v>257</v>
      </c>
      <c r="D2419" s="1722"/>
      <c r="E2419" s="1719" t="s">
        <v>259</v>
      </c>
      <c r="F2419" s="1720"/>
    </row>
    <row r="2420" spans="1:6" x14ac:dyDescent="0.35">
      <c r="A2420" s="1716"/>
      <c r="B2420" s="1260">
        <v>0.375</v>
      </c>
      <c r="C2420" s="1721" t="s">
        <v>257</v>
      </c>
      <c r="D2420" s="1722"/>
      <c r="E2420" s="1723" t="s">
        <v>758</v>
      </c>
      <c r="F2420" s="1724"/>
    </row>
    <row r="2421" spans="1:6" x14ac:dyDescent="0.35">
      <c r="A2421" s="1716"/>
      <c r="B2421" s="1260">
        <v>0.5</v>
      </c>
      <c r="C2421" s="1721" t="s">
        <v>257</v>
      </c>
      <c r="D2421" s="1722"/>
      <c r="E2421" s="1723" t="s">
        <v>758</v>
      </c>
      <c r="F2421" s="1724"/>
    </row>
    <row r="2422" spans="1:6" x14ac:dyDescent="0.35">
      <c r="A2422" s="1716"/>
      <c r="B2422" s="1260">
        <v>0.625</v>
      </c>
      <c r="C2422" s="1721" t="s">
        <v>564</v>
      </c>
      <c r="D2422" s="1722"/>
      <c r="E2422" s="1328" t="s">
        <v>729</v>
      </c>
      <c r="F2422" s="1329"/>
    </row>
    <row r="2423" spans="1:6" x14ac:dyDescent="0.35">
      <c r="A2423" s="1716"/>
      <c r="B2423" s="1260">
        <v>0.75</v>
      </c>
      <c r="C2423" s="1721" t="s">
        <v>262</v>
      </c>
      <c r="D2423" s="1722"/>
      <c r="E2423" s="1328" t="s">
        <v>259</v>
      </c>
      <c r="F2423" s="1329"/>
    </row>
    <row r="2424" spans="1:6" x14ac:dyDescent="0.35">
      <c r="A2424" s="1716">
        <f>A2419+1</f>
        <v>25</v>
      </c>
      <c r="B2424" s="1260">
        <v>0.25</v>
      </c>
      <c r="C2424" s="1330" t="s">
        <v>257</v>
      </c>
      <c r="D2424" s="1331"/>
      <c r="E2424" s="1278" t="s">
        <v>259</v>
      </c>
      <c r="F2424" s="1274"/>
    </row>
    <row r="2425" spans="1:6" x14ac:dyDescent="0.35">
      <c r="A2425" s="1716"/>
      <c r="B2425" s="1260">
        <v>0.375</v>
      </c>
      <c r="C2425" s="1290" t="s">
        <v>257</v>
      </c>
      <c r="D2425" s="1293"/>
      <c r="E2425" s="1278" t="s">
        <v>758</v>
      </c>
      <c r="F2425" s="1274"/>
    </row>
    <row r="2426" spans="1:6" x14ac:dyDescent="0.35">
      <c r="A2426" s="1716"/>
      <c r="B2426" s="1260">
        <v>0.5</v>
      </c>
      <c r="C2426" s="1290" t="s">
        <v>258</v>
      </c>
      <c r="D2426" s="1293"/>
      <c r="E2426" s="1278" t="s">
        <v>729</v>
      </c>
      <c r="F2426" s="1274"/>
    </row>
    <row r="2427" spans="1:6" x14ac:dyDescent="0.35">
      <c r="A2427" s="1716"/>
      <c r="B2427" s="1260">
        <v>0.625</v>
      </c>
      <c r="C2427" s="1290" t="s">
        <v>258</v>
      </c>
      <c r="D2427" s="1293"/>
      <c r="E2427" s="1278" t="s">
        <v>758</v>
      </c>
      <c r="F2427" s="1274"/>
    </row>
    <row r="2428" spans="1:6" x14ac:dyDescent="0.35">
      <c r="A2428" s="1716"/>
      <c r="B2428" s="1260">
        <v>0.75</v>
      </c>
      <c r="C2428" s="1290" t="s">
        <v>261</v>
      </c>
      <c r="D2428" s="1297"/>
      <c r="E2428" s="1278" t="s">
        <v>259</v>
      </c>
      <c r="F2428" s="1274"/>
    </row>
    <row r="2429" spans="1:6" x14ac:dyDescent="0.35">
      <c r="A2429" s="1716">
        <f>A2424+1</f>
        <v>26</v>
      </c>
      <c r="B2429" s="1260">
        <v>0.25</v>
      </c>
      <c r="C2429" s="1290" t="s">
        <v>257</v>
      </c>
      <c r="D2429" s="1293"/>
      <c r="E2429" s="1278" t="s">
        <v>259</v>
      </c>
      <c r="F2429" s="1274"/>
    </row>
    <row r="2430" spans="1:6" x14ac:dyDescent="0.35">
      <c r="A2430" s="1716"/>
      <c r="B2430" s="1260">
        <v>0.375</v>
      </c>
      <c r="C2430" s="1290" t="s">
        <v>257</v>
      </c>
      <c r="D2430" s="1297"/>
      <c r="E2430" s="1278" t="s">
        <v>259</v>
      </c>
      <c r="F2430" s="1274"/>
    </row>
    <row r="2431" spans="1:6" x14ac:dyDescent="0.35">
      <c r="A2431" s="1716"/>
      <c r="B2431" s="1260">
        <v>0.5</v>
      </c>
      <c r="C2431" s="1290" t="s">
        <v>257</v>
      </c>
      <c r="D2431" s="1293"/>
      <c r="E2431" s="1278" t="s">
        <v>259</v>
      </c>
      <c r="F2431" s="1274"/>
    </row>
    <row r="2432" spans="1:6" x14ac:dyDescent="0.35">
      <c r="A2432" s="1716"/>
      <c r="B2432" s="1260">
        <v>0.625</v>
      </c>
      <c r="C2432" s="1290" t="s">
        <v>257</v>
      </c>
      <c r="D2432" s="1293"/>
      <c r="E2432" s="1278" t="s">
        <v>259</v>
      </c>
      <c r="F2432" s="1274"/>
    </row>
    <row r="2433" spans="1:6" x14ac:dyDescent="0.35">
      <c r="A2433" s="1716"/>
      <c r="B2433" s="1260">
        <v>0.75</v>
      </c>
      <c r="C2433" s="1290" t="s">
        <v>257</v>
      </c>
      <c r="D2433" s="1293"/>
      <c r="E2433" s="1278" t="s">
        <v>259</v>
      </c>
      <c r="F2433" s="1274"/>
    </row>
    <row r="2434" spans="1:6" x14ac:dyDescent="0.35">
      <c r="A2434" s="1716">
        <f>A2429+1</f>
        <v>27</v>
      </c>
      <c r="B2434" s="1260">
        <v>0.25</v>
      </c>
      <c r="C2434" s="1290" t="s">
        <v>257</v>
      </c>
      <c r="D2434" s="1293"/>
      <c r="E2434" s="1278" t="s">
        <v>259</v>
      </c>
      <c r="F2434" s="1274"/>
    </row>
    <row r="2435" spans="1:6" x14ac:dyDescent="0.35">
      <c r="A2435" s="1716"/>
      <c r="B2435" s="1260">
        <v>0.375</v>
      </c>
      <c r="C2435" s="1290" t="s">
        <v>257</v>
      </c>
      <c r="D2435" s="1297"/>
      <c r="E2435" s="1278" t="s">
        <v>259</v>
      </c>
      <c r="F2435" s="1274"/>
    </row>
    <row r="2436" spans="1:6" x14ac:dyDescent="0.35">
      <c r="A2436" s="1716"/>
      <c r="B2436" s="1260">
        <v>0.5</v>
      </c>
      <c r="C2436" s="1290" t="s">
        <v>257</v>
      </c>
      <c r="D2436" s="1293"/>
      <c r="E2436" s="1278" t="s">
        <v>758</v>
      </c>
      <c r="F2436" s="1274"/>
    </row>
    <row r="2437" spans="1:6" x14ac:dyDescent="0.35">
      <c r="A2437" s="1716"/>
      <c r="B2437" s="1260">
        <v>0.625</v>
      </c>
      <c r="C2437" s="1290" t="s">
        <v>258</v>
      </c>
      <c r="D2437" s="1293"/>
      <c r="E2437" s="1278" t="s">
        <v>259</v>
      </c>
      <c r="F2437" s="1274"/>
    </row>
    <row r="2438" spans="1:6" x14ac:dyDescent="0.35">
      <c r="A2438" s="1716"/>
      <c r="B2438" s="1260">
        <v>0.75</v>
      </c>
      <c r="C2438" s="1290" t="s">
        <v>258</v>
      </c>
      <c r="D2438" s="1293"/>
      <c r="E2438" s="1278" t="s">
        <v>758</v>
      </c>
      <c r="F2438" s="1279"/>
    </row>
    <row r="2439" spans="1:6" x14ac:dyDescent="0.35">
      <c r="A2439" s="1716">
        <f>A2434+1</f>
        <v>28</v>
      </c>
      <c r="B2439" s="1260">
        <v>0.25</v>
      </c>
      <c r="C2439" s="1290" t="s">
        <v>257</v>
      </c>
      <c r="D2439" s="1291"/>
      <c r="E2439" s="1278" t="s">
        <v>259</v>
      </c>
      <c r="F2439" s="1279"/>
    </row>
    <row r="2440" spans="1:6" x14ac:dyDescent="0.35">
      <c r="A2440" s="1716"/>
      <c r="B2440" s="1260">
        <v>0.375</v>
      </c>
      <c r="C2440" s="1290" t="s">
        <v>257</v>
      </c>
      <c r="D2440" s="1291"/>
      <c r="E2440" s="1278" t="s">
        <v>259</v>
      </c>
      <c r="F2440" s="1279"/>
    </row>
    <row r="2441" spans="1:6" x14ac:dyDescent="0.35">
      <c r="A2441" s="1716"/>
      <c r="B2441" s="1260">
        <v>0.5</v>
      </c>
      <c r="C2441" s="1290" t="s">
        <v>257</v>
      </c>
      <c r="D2441" s="1291"/>
      <c r="E2441" s="1278" t="s">
        <v>259</v>
      </c>
      <c r="F2441" s="1279"/>
    </row>
    <row r="2442" spans="1:6" x14ac:dyDescent="0.35">
      <c r="A2442" s="1716"/>
      <c r="B2442" s="1260">
        <v>0.625</v>
      </c>
      <c r="C2442" s="1290" t="s">
        <v>257</v>
      </c>
      <c r="D2442" s="1291"/>
      <c r="E2442" s="1278" t="s">
        <v>758</v>
      </c>
      <c r="F2442" s="1279"/>
    </row>
    <row r="2443" spans="1:6" x14ac:dyDescent="0.35">
      <c r="A2443" s="1716"/>
      <c r="B2443" s="1260">
        <v>0.75</v>
      </c>
      <c r="C2443" s="1290" t="s">
        <v>257</v>
      </c>
      <c r="D2443" s="1291"/>
      <c r="E2443" s="1278" t="s">
        <v>259</v>
      </c>
      <c r="F2443" s="1279"/>
    </row>
    <row r="2444" spans="1:6" x14ac:dyDescent="0.35">
      <c r="A2444" s="1716">
        <f>A2439+1</f>
        <v>29</v>
      </c>
      <c r="B2444" s="1260">
        <v>0.25</v>
      </c>
      <c r="C2444" s="1290" t="s">
        <v>257</v>
      </c>
      <c r="D2444" s="1293"/>
      <c r="E2444" s="1278" t="s">
        <v>758</v>
      </c>
      <c r="F2444" s="1274"/>
    </row>
    <row r="2445" spans="1:6" x14ac:dyDescent="0.35">
      <c r="A2445" s="1716"/>
      <c r="B2445" s="1260">
        <v>0.375</v>
      </c>
      <c r="C2445" s="1290" t="s">
        <v>257</v>
      </c>
      <c r="D2445" s="1297"/>
      <c r="E2445" s="1278" t="s">
        <v>259</v>
      </c>
      <c r="F2445" s="1274"/>
    </row>
    <row r="2446" spans="1:6" x14ac:dyDescent="0.35">
      <c r="A2446" s="1716"/>
      <c r="B2446" s="1260">
        <v>0.5</v>
      </c>
      <c r="C2446" s="1290" t="s">
        <v>257</v>
      </c>
      <c r="D2446" s="1293"/>
      <c r="E2446" s="1278" t="s">
        <v>758</v>
      </c>
      <c r="F2446" s="1274"/>
    </row>
    <row r="2447" spans="1:6" x14ac:dyDescent="0.35">
      <c r="A2447" s="1716"/>
      <c r="B2447" s="1260">
        <v>0.625</v>
      </c>
      <c r="C2447" s="1290" t="s">
        <v>257</v>
      </c>
      <c r="D2447" s="1293"/>
      <c r="E2447" s="1278" t="s">
        <v>758</v>
      </c>
      <c r="F2447" s="1274"/>
    </row>
    <row r="2448" spans="1:6" x14ac:dyDescent="0.35">
      <c r="A2448" s="1716"/>
      <c r="B2448" s="1260">
        <v>0.75</v>
      </c>
      <c r="C2448" s="1290" t="s">
        <v>257</v>
      </c>
      <c r="D2448" s="1293"/>
      <c r="E2448" s="1278" t="s">
        <v>259</v>
      </c>
      <c r="F2448" s="1274"/>
    </row>
    <row r="2449" spans="1:6" x14ac:dyDescent="0.35">
      <c r="A2449" s="1716">
        <f>A2444+1</f>
        <v>30</v>
      </c>
      <c r="B2449" s="1260">
        <v>0.25</v>
      </c>
      <c r="C2449" s="1290" t="s">
        <v>257</v>
      </c>
      <c r="D2449" s="1297"/>
      <c r="E2449" s="1278" t="s">
        <v>259</v>
      </c>
      <c r="F2449" s="1274"/>
    </row>
    <row r="2450" spans="1:6" x14ac:dyDescent="0.35">
      <c r="A2450" s="1716"/>
      <c r="B2450" s="1260">
        <v>0.375</v>
      </c>
      <c r="C2450" s="1290" t="s">
        <v>261</v>
      </c>
      <c r="D2450" s="1293"/>
      <c r="E2450" s="1278" t="s">
        <v>758</v>
      </c>
      <c r="F2450" s="1274"/>
    </row>
    <row r="2451" spans="1:6" x14ac:dyDescent="0.35">
      <c r="A2451" s="1716"/>
      <c r="B2451" s="1260">
        <v>0.5</v>
      </c>
      <c r="C2451" s="1290" t="s">
        <v>257</v>
      </c>
      <c r="D2451" s="1297"/>
      <c r="E2451" s="1278" t="s">
        <v>259</v>
      </c>
      <c r="F2451" s="1274"/>
    </row>
    <row r="2452" spans="1:6" x14ac:dyDescent="0.35">
      <c r="A2452" s="1716"/>
      <c r="B2452" s="1260">
        <v>0.625</v>
      </c>
      <c r="C2452" s="1290" t="s">
        <v>257</v>
      </c>
      <c r="D2452" s="1293"/>
      <c r="E2452" s="1278" t="s">
        <v>259</v>
      </c>
      <c r="F2452" s="1274"/>
    </row>
    <row r="2453" spans="1:6" x14ac:dyDescent="0.35">
      <c r="A2453" s="1716"/>
      <c r="B2453" s="1260">
        <v>0.75</v>
      </c>
      <c r="C2453" s="1290" t="s">
        <v>257</v>
      </c>
      <c r="D2453" s="1291"/>
      <c r="E2453" s="1278" t="s">
        <v>259</v>
      </c>
      <c r="F2453" s="1279"/>
    </row>
    <row r="2454" spans="1:6" x14ac:dyDescent="0.35">
      <c r="A2454" s="1716">
        <f>A2449+1</f>
        <v>31</v>
      </c>
      <c r="B2454" s="1260">
        <v>0.25</v>
      </c>
      <c r="C2454" s="1290" t="s">
        <v>257</v>
      </c>
      <c r="D2454" s="1297"/>
      <c r="E2454" s="1278" t="s">
        <v>259</v>
      </c>
      <c r="F2454" s="1274"/>
    </row>
    <row r="2455" spans="1:6" x14ac:dyDescent="0.35">
      <c r="A2455" s="1716"/>
      <c r="B2455" s="1260">
        <v>0.375</v>
      </c>
      <c r="C2455" s="1290" t="s">
        <v>261</v>
      </c>
      <c r="D2455" s="1293"/>
      <c r="E2455" s="1278" t="s">
        <v>758</v>
      </c>
      <c r="F2455" s="1274"/>
    </row>
    <row r="2456" spans="1:6" x14ac:dyDescent="0.35">
      <c r="A2456" s="1716"/>
      <c r="B2456" s="1260">
        <v>0.5</v>
      </c>
      <c r="C2456" s="1290" t="s">
        <v>257</v>
      </c>
      <c r="D2456" s="1297"/>
      <c r="E2456" s="1278" t="s">
        <v>259</v>
      </c>
      <c r="F2456" s="1274"/>
    </row>
    <row r="2457" spans="1:6" x14ac:dyDescent="0.35">
      <c r="A2457" s="1716"/>
      <c r="B2457" s="1260">
        <v>0.625</v>
      </c>
      <c r="C2457" s="1290" t="s">
        <v>257</v>
      </c>
      <c r="D2457" s="1293"/>
      <c r="E2457" s="1278" t="s">
        <v>259</v>
      </c>
      <c r="F2457" s="1274"/>
    </row>
    <row r="2458" spans="1:6" x14ac:dyDescent="0.35">
      <c r="A2458" s="1716"/>
      <c r="B2458" s="1260">
        <v>0.75</v>
      </c>
      <c r="C2458" s="1290" t="s">
        <v>257</v>
      </c>
      <c r="D2458" s="1291"/>
      <c r="E2458" s="1278" t="s">
        <v>259</v>
      </c>
      <c r="F2458" s="1279"/>
    </row>
    <row r="2459" spans="1:6" x14ac:dyDescent="0.35">
      <c r="A2459" s="1332"/>
      <c r="B2459" s="1333"/>
      <c r="C2459" s="1334"/>
      <c r="D2459" s="1335"/>
      <c r="E2459" s="1284"/>
      <c r="F2459" s="1284"/>
    </row>
    <row r="2460" spans="1:6" x14ac:dyDescent="0.35">
      <c r="A2460" s="1332"/>
      <c r="B2460" s="1333"/>
      <c r="C2460" s="1334"/>
      <c r="D2460" s="1335"/>
      <c r="E2460" s="1284"/>
      <c r="F2460" s="1284"/>
    </row>
    <row r="2461" spans="1:6" x14ac:dyDescent="0.35">
      <c r="C2461" s="320" t="s">
        <v>944</v>
      </c>
      <c r="D2461" s="320"/>
    </row>
    <row r="2462" spans="1:6" x14ac:dyDescent="0.35">
      <c r="C2462" s="320" t="s">
        <v>945</v>
      </c>
      <c r="D2462" s="320"/>
    </row>
    <row r="2463" spans="1:6" x14ac:dyDescent="0.35">
      <c r="C2463" s="1309" t="s">
        <v>946</v>
      </c>
      <c r="D2463" s="1309"/>
      <c r="E2463" t="s">
        <v>960</v>
      </c>
    </row>
    <row r="2464" spans="1:6" x14ac:dyDescent="0.35">
      <c r="C2464" s="320" t="s">
        <v>947</v>
      </c>
      <c r="D2464" t="s">
        <v>971</v>
      </c>
    </row>
    <row r="2465" spans="1:6" x14ac:dyDescent="0.35">
      <c r="C2465" s="320" t="s">
        <v>967</v>
      </c>
      <c r="D2465" t="s">
        <v>972</v>
      </c>
    </row>
    <row r="2466" spans="1:6" ht="15.5" x14ac:dyDescent="0.35">
      <c r="A2466" s="1718" t="s">
        <v>913</v>
      </c>
      <c r="B2466" s="1718"/>
      <c r="C2466" s="1718"/>
      <c r="D2466" s="1718"/>
      <c r="E2466" s="1718"/>
      <c r="F2466" s="1718"/>
    </row>
    <row r="2467" spans="1:6" ht="15.5" x14ac:dyDescent="0.35">
      <c r="A2467" s="1251" t="s">
        <v>914</v>
      </c>
      <c r="B2467" s="1251"/>
      <c r="C2467" s="1251"/>
      <c r="D2467" s="1251"/>
      <c r="E2467" s="1317"/>
      <c r="F2467" s="1317"/>
    </row>
    <row r="2468" spans="1:6" ht="15.5" x14ac:dyDescent="0.35">
      <c r="A2468" s="1318"/>
      <c r="B2468" s="1318"/>
      <c r="C2468" s="1318"/>
      <c r="D2468" s="1319"/>
      <c r="E2468" s="1319"/>
      <c r="F2468" s="1319"/>
    </row>
    <row r="2469" spans="1:6" x14ac:dyDescent="0.35">
      <c r="A2469" s="1336"/>
      <c r="B2469" s="1336"/>
      <c r="C2469" s="1337" t="s">
        <v>975</v>
      </c>
      <c r="D2469" s="1338" t="s">
        <v>976</v>
      </c>
      <c r="E2469" s="1338"/>
      <c r="F2469" s="1338"/>
    </row>
    <row r="2471" spans="1:6" x14ac:dyDescent="0.35">
      <c r="A2471" s="1704" t="s">
        <v>505</v>
      </c>
      <c r="B2471" s="1704" t="s">
        <v>930</v>
      </c>
      <c r="C2471" s="1706" t="s">
        <v>548</v>
      </c>
      <c r="D2471" s="1707"/>
      <c r="E2471" s="1706" t="s">
        <v>904</v>
      </c>
      <c r="F2471" s="1707"/>
    </row>
    <row r="2472" spans="1:6" x14ac:dyDescent="0.35">
      <c r="A2472" s="1705"/>
      <c r="B2472" s="1705"/>
      <c r="C2472" s="1323"/>
      <c r="D2472" s="1324"/>
      <c r="E2472" s="1325"/>
      <c r="F2472" s="1326"/>
    </row>
    <row r="2473" spans="1:6" x14ac:dyDescent="0.35">
      <c r="A2473" s="1339">
        <v>1</v>
      </c>
      <c r="B2473" s="1260">
        <v>0.25</v>
      </c>
      <c r="C2473" s="1275" t="s">
        <v>257</v>
      </c>
      <c r="D2473" s="1276"/>
      <c r="E2473" s="1278" t="s">
        <v>758</v>
      </c>
      <c r="F2473" s="1279"/>
    </row>
    <row r="2474" spans="1:6" x14ac:dyDescent="0.35">
      <c r="A2474" s="1340"/>
      <c r="B2474" s="1260">
        <v>0.375</v>
      </c>
      <c r="C2474" s="1275" t="s">
        <v>257</v>
      </c>
      <c r="D2474" s="1276"/>
      <c r="E2474" s="1719" t="s">
        <v>952</v>
      </c>
      <c r="F2474" s="1720"/>
    </row>
    <row r="2475" spans="1:6" x14ac:dyDescent="0.35">
      <c r="A2475" s="1340"/>
      <c r="B2475" s="1260">
        <v>0.5</v>
      </c>
      <c r="C2475" s="1275" t="s">
        <v>257</v>
      </c>
      <c r="D2475" s="1276"/>
      <c r="E2475" s="1278" t="s">
        <v>758</v>
      </c>
      <c r="F2475" s="1279"/>
    </row>
    <row r="2476" spans="1:6" x14ac:dyDescent="0.35">
      <c r="A2476" s="1340"/>
      <c r="B2476" s="1260">
        <v>0.625</v>
      </c>
      <c r="C2476" s="1275" t="s">
        <v>257</v>
      </c>
      <c r="D2476" s="1276"/>
      <c r="E2476" s="1278" t="s">
        <v>952</v>
      </c>
      <c r="F2476" s="1279"/>
    </row>
    <row r="2477" spans="1:6" x14ac:dyDescent="0.35">
      <c r="A2477" s="1341"/>
      <c r="B2477" s="1260">
        <v>0.75</v>
      </c>
      <c r="C2477" s="1275" t="s">
        <v>257</v>
      </c>
      <c r="D2477" s="1276"/>
      <c r="E2477" s="1278" t="s">
        <v>952</v>
      </c>
      <c r="F2477" s="1279"/>
    </row>
    <row r="2478" spans="1:6" x14ac:dyDescent="0.35">
      <c r="A2478" s="1716">
        <f>2+A2510</f>
        <v>2</v>
      </c>
      <c r="B2478" s="1260">
        <v>0.25</v>
      </c>
      <c r="C2478" s="1275" t="s">
        <v>257</v>
      </c>
      <c r="D2478" s="1276"/>
      <c r="E2478" s="1278" t="s">
        <v>952</v>
      </c>
      <c r="F2478" s="1279"/>
    </row>
    <row r="2479" spans="1:6" x14ac:dyDescent="0.35">
      <c r="A2479" s="1716"/>
      <c r="B2479" s="1260">
        <v>0.375</v>
      </c>
      <c r="C2479" s="1275" t="s">
        <v>257</v>
      </c>
      <c r="D2479" s="1279"/>
      <c r="E2479" s="1278" t="s">
        <v>952</v>
      </c>
      <c r="F2479" s="1279"/>
    </row>
    <row r="2480" spans="1:6" x14ac:dyDescent="0.35">
      <c r="A2480" s="1716"/>
      <c r="B2480" s="1260">
        <v>0.5</v>
      </c>
      <c r="C2480" s="1275" t="s">
        <v>262</v>
      </c>
      <c r="D2480" s="1279"/>
      <c r="E2480" s="1278" t="s">
        <v>952</v>
      </c>
      <c r="F2480" s="1279"/>
    </row>
    <row r="2481" spans="1:6" x14ac:dyDescent="0.35">
      <c r="A2481" s="1716"/>
      <c r="B2481" s="1260">
        <v>0.625</v>
      </c>
      <c r="C2481" s="1275" t="s">
        <v>258</v>
      </c>
      <c r="D2481" s="1279"/>
      <c r="E2481" s="1278" t="s">
        <v>758</v>
      </c>
      <c r="F2481" s="1279"/>
    </row>
    <row r="2482" spans="1:6" x14ac:dyDescent="0.35">
      <c r="A2482" s="1716"/>
      <c r="B2482" s="1260">
        <v>0.75</v>
      </c>
      <c r="C2482" s="1275" t="s">
        <v>257</v>
      </c>
      <c r="D2482" s="1279"/>
      <c r="E2482" s="1278" t="s">
        <v>952</v>
      </c>
      <c r="F2482" s="1274"/>
    </row>
    <row r="2483" spans="1:6" x14ac:dyDescent="0.35">
      <c r="A2483" s="1716">
        <f>A2478+1</f>
        <v>3</v>
      </c>
      <c r="B2483" s="1260">
        <v>0.25</v>
      </c>
      <c r="C2483" s="1275" t="s">
        <v>257</v>
      </c>
      <c r="D2483" s="1279"/>
      <c r="E2483" s="1278" t="s">
        <v>952</v>
      </c>
      <c r="F2483" s="565"/>
    </row>
    <row r="2484" spans="1:6" x14ac:dyDescent="0.35">
      <c r="A2484" s="1716"/>
      <c r="B2484" s="1260">
        <v>0.375</v>
      </c>
      <c r="C2484" s="1275" t="s">
        <v>257</v>
      </c>
      <c r="D2484" s="1279"/>
      <c r="E2484" s="1278" t="s">
        <v>952</v>
      </c>
      <c r="F2484" s="566"/>
    </row>
    <row r="2485" spans="1:6" x14ac:dyDescent="0.35">
      <c r="A2485" s="1716"/>
      <c r="B2485" s="1260">
        <v>0.5</v>
      </c>
      <c r="C2485" s="1275" t="s">
        <v>258</v>
      </c>
      <c r="D2485" s="1279"/>
      <c r="E2485" s="1278" t="s">
        <v>952</v>
      </c>
      <c r="F2485" s="1274"/>
    </row>
    <row r="2486" spans="1:6" x14ac:dyDescent="0.35">
      <c r="A2486" s="1716"/>
      <c r="B2486" s="1260">
        <v>0.625</v>
      </c>
      <c r="C2486" s="1275" t="s">
        <v>258</v>
      </c>
      <c r="D2486" s="1279"/>
      <c r="E2486" s="1278" t="s">
        <v>758</v>
      </c>
      <c r="F2486" s="1274"/>
    </row>
    <row r="2487" spans="1:6" x14ac:dyDescent="0.35">
      <c r="A2487" s="1716"/>
      <c r="B2487" s="1260">
        <v>0.75</v>
      </c>
      <c r="C2487" s="1275" t="s">
        <v>257</v>
      </c>
      <c r="D2487" s="1282"/>
      <c r="E2487" s="1278" t="s">
        <v>952</v>
      </c>
      <c r="F2487" s="1274"/>
    </row>
    <row r="2488" spans="1:6" x14ac:dyDescent="0.35">
      <c r="A2488" s="1716">
        <f>A2483+1</f>
        <v>4</v>
      </c>
      <c r="B2488" s="1260">
        <v>0.25</v>
      </c>
      <c r="C2488" s="1275" t="s">
        <v>257</v>
      </c>
      <c r="D2488" s="1279"/>
      <c r="E2488" s="1278" t="s">
        <v>952</v>
      </c>
      <c r="F2488" s="1274"/>
    </row>
    <row r="2489" spans="1:6" x14ac:dyDescent="0.35">
      <c r="A2489" s="1716"/>
      <c r="B2489" s="1260">
        <v>0.375</v>
      </c>
      <c r="C2489" s="1275" t="s">
        <v>257</v>
      </c>
      <c r="D2489" s="1282"/>
      <c r="E2489" s="1278" t="s">
        <v>952</v>
      </c>
      <c r="F2489" s="1274"/>
    </row>
    <row r="2490" spans="1:6" x14ac:dyDescent="0.35">
      <c r="A2490" s="1716"/>
      <c r="B2490" s="1260">
        <v>0.5</v>
      </c>
      <c r="C2490" s="1275" t="s">
        <v>257</v>
      </c>
      <c r="D2490" s="1279"/>
      <c r="E2490" s="1278" t="s">
        <v>758</v>
      </c>
      <c r="F2490" s="1274"/>
    </row>
    <row r="2491" spans="1:6" x14ac:dyDescent="0.35">
      <c r="A2491" s="1716"/>
      <c r="B2491" s="1260">
        <v>0.625</v>
      </c>
      <c r="C2491" s="1275" t="s">
        <v>262</v>
      </c>
      <c r="D2491" s="1282"/>
      <c r="E2491" s="1278" t="s">
        <v>758</v>
      </c>
      <c r="F2491" s="1274"/>
    </row>
    <row r="2492" spans="1:6" x14ac:dyDescent="0.35">
      <c r="A2492" s="1716"/>
      <c r="B2492" s="1260">
        <v>0.75</v>
      </c>
      <c r="C2492" s="1275" t="s">
        <v>257</v>
      </c>
      <c r="D2492" s="1282"/>
      <c r="E2492" s="1278" t="s">
        <v>952</v>
      </c>
      <c r="F2492" s="1274"/>
    </row>
    <row r="2493" spans="1:6" x14ac:dyDescent="0.35">
      <c r="A2493" s="1716">
        <f>A2488+1</f>
        <v>5</v>
      </c>
      <c r="B2493" s="1260">
        <v>0.25</v>
      </c>
      <c r="C2493" s="1275" t="s">
        <v>257</v>
      </c>
      <c r="D2493" s="1282"/>
      <c r="E2493" s="1278" t="s">
        <v>952</v>
      </c>
      <c r="F2493" s="1274"/>
    </row>
    <row r="2494" spans="1:6" x14ac:dyDescent="0.35">
      <c r="A2494" s="1716"/>
      <c r="B2494" s="1260">
        <v>0.375</v>
      </c>
      <c r="C2494" s="1275" t="s">
        <v>257</v>
      </c>
      <c r="D2494" s="1279"/>
      <c r="E2494" s="1278" t="s">
        <v>952</v>
      </c>
      <c r="F2494" s="1274"/>
    </row>
    <row r="2495" spans="1:6" x14ac:dyDescent="0.35">
      <c r="A2495" s="1716"/>
      <c r="B2495" s="1260">
        <v>0.5</v>
      </c>
      <c r="C2495" s="1275" t="s">
        <v>262</v>
      </c>
      <c r="D2495" s="1279"/>
      <c r="E2495" s="1278" t="s">
        <v>758</v>
      </c>
      <c r="F2495" s="1274"/>
    </row>
    <row r="2496" spans="1:6" x14ac:dyDescent="0.35">
      <c r="A2496" s="1716"/>
      <c r="B2496" s="1260">
        <v>0.625</v>
      </c>
      <c r="C2496" s="1275" t="s">
        <v>257</v>
      </c>
      <c r="D2496" s="1282"/>
      <c r="E2496" s="1278" t="s">
        <v>758</v>
      </c>
      <c r="F2496" s="1274"/>
    </row>
    <row r="2497" spans="1:6" x14ac:dyDescent="0.35">
      <c r="A2497" s="1716"/>
      <c r="B2497" s="1260">
        <v>0.75</v>
      </c>
      <c r="C2497" s="1275" t="s">
        <v>257</v>
      </c>
      <c r="D2497" s="1279"/>
      <c r="E2497" s="1278" t="s">
        <v>952</v>
      </c>
      <c r="F2497" s="1274"/>
    </row>
    <row r="2498" spans="1:6" x14ac:dyDescent="0.35">
      <c r="A2498" s="1716">
        <f>A2493+1</f>
        <v>6</v>
      </c>
      <c r="B2498" s="1260">
        <v>0.25</v>
      </c>
      <c r="C2498" s="1275" t="s">
        <v>257</v>
      </c>
      <c r="D2498" s="1282"/>
      <c r="E2498" s="1278" t="s">
        <v>952</v>
      </c>
      <c r="F2498" s="1274"/>
    </row>
    <row r="2499" spans="1:6" x14ac:dyDescent="0.35">
      <c r="A2499" s="1716"/>
      <c r="B2499" s="1260">
        <v>0.375</v>
      </c>
      <c r="C2499" s="1275" t="s">
        <v>257</v>
      </c>
      <c r="D2499" s="1279"/>
      <c r="E2499" s="1278" t="s">
        <v>952</v>
      </c>
      <c r="F2499" s="1274"/>
    </row>
    <row r="2500" spans="1:6" x14ac:dyDescent="0.35">
      <c r="A2500" s="1716"/>
      <c r="B2500" s="1260">
        <v>0.5</v>
      </c>
      <c r="C2500" s="1275" t="s">
        <v>257</v>
      </c>
      <c r="D2500" s="1279"/>
      <c r="E2500" s="1278" t="s">
        <v>758</v>
      </c>
      <c r="F2500" s="1274"/>
    </row>
    <row r="2501" spans="1:6" x14ac:dyDescent="0.35">
      <c r="A2501" s="1716"/>
      <c r="B2501" s="1260">
        <v>0.625</v>
      </c>
      <c r="C2501" s="1275" t="s">
        <v>257</v>
      </c>
      <c r="D2501" s="1282"/>
      <c r="E2501" s="1278" t="s">
        <v>758</v>
      </c>
      <c r="F2501" s="1274"/>
    </row>
    <row r="2502" spans="1:6" x14ac:dyDescent="0.35">
      <c r="A2502" s="1716"/>
      <c r="B2502" s="1260">
        <v>0.75</v>
      </c>
      <c r="C2502" s="1275" t="s">
        <v>257</v>
      </c>
      <c r="D2502" s="1279"/>
      <c r="E2502" s="1278" t="s">
        <v>952</v>
      </c>
      <c r="F2502" s="1274"/>
    </row>
    <row r="2503" spans="1:6" x14ac:dyDescent="0.35">
      <c r="A2503" s="1716">
        <f>A2498+1</f>
        <v>7</v>
      </c>
      <c r="B2503" s="1260">
        <v>0.25</v>
      </c>
      <c r="C2503" s="1275" t="s">
        <v>257</v>
      </c>
      <c r="D2503" s="1279"/>
      <c r="E2503" s="1278" t="s">
        <v>952</v>
      </c>
      <c r="F2503" s="1274"/>
    </row>
    <row r="2504" spans="1:6" x14ac:dyDescent="0.35">
      <c r="A2504" s="1716"/>
      <c r="B2504" s="1260">
        <v>0.375</v>
      </c>
      <c r="C2504" s="1275" t="s">
        <v>257</v>
      </c>
      <c r="D2504" s="1282"/>
      <c r="E2504" s="1278" t="s">
        <v>952</v>
      </c>
      <c r="F2504" s="1274"/>
    </row>
    <row r="2505" spans="1:6" x14ac:dyDescent="0.35">
      <c r="A2505" s="1716"/>
      <c r="B2505" s="1260">
        <v>0.5</v>
      </c>
      <c r="C2505" s="1275" t="s">
        <v>261</v>
      </c>
      <c r="D2505" s="1282"/>
      <c r="E2505" s="1278" t="s">
        <v>758</v>
      </c>
      <c r="F2505" s="1274"/>
    </row>
    <row r="2506" spans="1:6" x14ac:dyDescent="0.35">
      <c r="A2506" s="1716"/>
      <c r="B2506" s="1260">
        <v>0.625</v>
      </c>
      <c r="C2506" s="1275" t="s">
        <v>261</v>
      </c>
      <c r="D2506" s="1297"/>
      <c r="E2506" s="1278" t="s">
        <v>758</v>
      </c>
      <c r="F2506" s="1274"/>
    </row>
    <row r="2507" spans="1:6" x14ac:dyDescent="0.35">
      <c r="A2507" s="1716"/>
      <c r="B2507" s="1260">
        <v>0.75</v>
      </c>
      <c r="C2507" s="1275" t="s">
        <v>257</v>
      </c>
      <c r="D2507" s="1297"/>
      <c r="E2507" s="1278" t="s">
        <v>952</v>
      </c>
      <c r="F2507" s="1274"/>
    </row>
    <row r="2508" spans="1:6" x14ac:dyDescent="0.35">
      <c r="A2508" s="1716">
        <f>A2503+1</f>
        <v>8</v>
      </c>
      <c r="B2508" s="1260">
        <v>0.25</v>
      </c>
      <c r="C2508" s="1275" t="s">
        <v>257</v>
      </c>
      <c r="D2508" s="1297"/>
      <c r="E2508" s="1278" t="s">
        <v>952</v>
      </c>
      <c r="F2508" s="1274"/>
    </row>
    <row r="2509" spans="1:6" x14ac:dyDescent="0.35">
      <c r="A2509" s="1716"/>
      <c r="B2509" s="1260">
        <v>30.8</v>
      </c>
      <c r="C2509" s="1275" t="s">
        <v>257</v>
      </c>
      <c r="D2509" s="1293"/>
      <c r="E2509" s="1278" t="s">
        <v>952</v>
      </c>
      <c r="F2509" s="1274"/>
    </row>
    <row r="2510" spans="1:6" x14ac:dyDescent="0.35">
      <c r="A2510" s="1716"/>
      <c r="B2510" s="1260">
        <v>0.5</v>
      </c>
      <c r="C2510" s="1275" t="s">
        <v>260</v>
      </c>
      <c r="D2510" s="1293"/>
      <c r="E2510" s="1278" t="s">
        <v>758</v>
      </c>
      <c r="F2510" s="1274"/>
    </row>
    <row r="2511" spans="1:6" x14ac:dyDescent="0.35">
      <c r="A2511" s="1716"/>
      <c r="B2511" s="1260">
        <v>0.625</v>
      </c>
      <c r="C2511" s="1275" t="s">
        <v>257</v>
      </c>
      <c r="D2511" s="1293"/>
      <c r="E2511" s="1278" t="s">
        <v>952</v>
      </c>
      <c r="F2511" s="1274"/>
    </row>
    <row r="2512" spans="1:6" x14ac:dyDescent="0.35">
      <c r="A2512" s="1716"/>
      <c r="B2512" s="1260">
        <v>0.75</v>
      </c>
      <c r="C2512" s="1275" t="s">
        <v>258</v>
      </c>
      <c r="D2512" s="1297"/>
      <c r="E2512" s="1278" t="s">
        <v>952</v>
      </c>
      <c r="F2512" s="1274"/>
    </row>
    <row r="2513" spans="1:6" x14ac:dyDescent="0.35">
      <c r="A2513" s="1716">
        <f>A2508+1</f>
        <v>9</v>
      </c>
      <c r="B2513" s="1260">
        <v>0.25</v>
      </c>
      <c r="C2513" s="1275" t="s">
        <v>257</v>
      </c>
      <c r="D2513" s="1297"/>
      <c r="E2513" s="1278" t="s">
        <v>952</v>
      </c>
      <c r="F2513" s="1274"/>
    </row>
    <row r="2514" spans="1:6" x14ac:dyDescent="0.35">
      <c r="A2514" s="1716"/>
      <c r="B2514" s="1260">
        <v>0.375</v>
      </c>
      <c r="C2514" s="1275" t="s">
        <v>257</v>
      </c>
      <c r="D2514" s="1297"/>
      <c r="E2514" s="1278" t="s">
        <v>952</v>
      </c>
      <c r="F2514" s="1274"/>
    </row>
    <row r="2515" spans="1:6" x14ac:dyDescent="0.35">
      <c r="A2515" s="1716"/>
      <c r="B2515" s="1260">
        <v>0.5</v>
      </c>
      <c r="C2515" s="1275" t="s">
        <v>262</v>
      </c>
      <c r="D2515" s="1297"/>
      <c r="E2515" s="1278" t="s">
        <v>758</v>
      </c>
      <c r="F2515" s="1274"/>
    </row>
    <row r="2516" spans="1:6" x14ac:dyDescent="0.35">
      <c r="A2516" s="1716"/>
      <c r="B2516" s="1260">
        <v>0.625</v>
      </c>
      <c r="C2516" s="1275" t="s">
        <v>262</v>
      </c>
      <c r="D2516" s="1293"/>
      <c r="E2516" s="1278" t="s">
        <v>758</v>
      </c>
      <c r="F2516" s="1274"/>
    </row>
    <row r="2517" spans="1:6" x14ac:dyDescent="0.35">
      <c r="A2517" s="1716"/>
      <c r="B2517" s="1260">
        <v>0.75</v>
      </c>
      <c r="C2517" s="1275" t="s">
        <v>261</v>
      </c>
      <c r="D2517" s="1297"/>
      <c r="E2517" s="1278" t="s">
        <v>758</v>
      </c>
      <c r="F2517" s="1274"/>
    </row>
    <row r="2518" spans="1:6" x14ac:dyDescent="0.35">
      <c r="A2518" s="1716">
        <f>A2513+1</f>
        <v>10</v>
      </c>
      <c r="B2518" s="1260">
        <v>0.25</v>
      </c>
      <c r="C2518" s="1275" t="s">
        <v>258</v>
      </c>
      <c r="D2518" s="1293"/>
      <c r="E2518" s="1278" t="s">
        <v>760</v>
      </c>
      <c r="F2518" s="1274"/>
    </row>
    <row r="2519" spans="1:6" x14ac:dyDescent="0.35">
      <c r="A2519" s="1716"/>
      <c r="B2519" s="1260">
        <v>0.375</v>
      </c>
      <c r="C2519" s="1275" t="s">
        <v>258</v>
      </c>
      <c r="D2519" s="1293"/>
      <c r="E2519" s="1278" t="s">
        <v>729</v>
      </c>
      <c r="F2519" s="1274"/>
    </row>
    <row r="2520" spans="1:6" x14ac:dyDescent="0.35">
      <c r="A2520" s="1716"/>
      <c r="B2520" s="1260">
        <v>0.5</v>
      </c>
      <c r="C2520" s="1275" t="s">
        <v>257</v>
      </c>
      <c r="D2520" s="1293"/>
      <c r="E2520" s="1278" t="s">
        <v>758</v>
      </c>
      <c r="F2520" s="1274"/>
    </row>
    <row r="2521" spans="1:6" x14ac:dyDescent="0.35">
      <c r="A2521" s="1716"/>
      <c r="B2521" s="1260">
        <v>0.625</v>
      </c>
      <c r="C2521" s="1275" t="s">
        <v>257</v>
      </c>
      <c r="D2521" s="1293"/>
      <c r="E2521" s="1278" t="s">
        <v>952</v>
      </c>
      <c r="F2521" s="1274"/>
    </row>
    <row r="2522" spans="1:6" x14ac:dyDescent="0.35">
      <c r="A2522" s="1716"/>
      <c r="B2522" s="1260">
        <v>0.75</v>
      </c>
      <c r="C2522" s="1275" t="s">
        <v>257</v>
      </c>
      <c r="D2522" s="1293"/>
      <c r="E2522" s="1278" t="s">
        <v>952</v>
      </c>
      <c r="F2522" s="1274"/>
    </row>
    <row r="2523" spans="1:6" x14ac:dyDescent="0.35">
      <c r="A2523" s="1716">
        <f>A2518+1</f>
        <v>11</v>
      </c>
      <c r="B2523" s="1260">
        <v>0.25</v>
      </c>
      <c r="C2523" s="1275" t="s">
        <v>257</v>
      </c>
      <c r="D2523" s="1293"/>
      <c r="E2523" s="1278" t="s">
        <v>758</v>
      </c>
      <c r="F2523" s="1274"/>
    </row>
    <row r="2524" spans="1:6" x14ac:dyDescent="0.35">
      <c r="A2524" s="1716"/>
      <c r="B2524" s="1260">
        <v>0.375</v>
      </c>
      <c r="C2524" s="1275" t="s">
        <v>257</v>
      </c>
      <c r="D2524" s="1293"/>
      <c r="E2524" s="1278" t="s">
        <v>952</v>
      </c>
      <c r="F2524" s="1274"/>
    </row>
    <row r="2525" spans="1:6" x14ac:dyDescent="0.35">
      <c r="A2525" s="1716"/>
      <c r="B2525" s="1260">
        <v>0.5</v>
      </c>
      <c r="C2525" s="1275" t="s">
        <v>257</v>
      </c>
      <c r="D2525" s="1293"/>
      <c r="E2525" s="1278" t="s">
        <v>758</v>
      </c>
      <c r="F2525" s="1274"/>
    </row>
    <row r="2526" spans="1:6" x14ac:dyDescent="0.35">
      <c r="A2526" s="1716"/>
      <c r="B2526" s="1260">
        <v>0.625</v>
      </c>
      <c r="C2526" s="1275" t="s">
        <v>260</v>
      </c>
      <c r="D2526" s="1297"/>
      <c r="E2526" s="1278" t="s">
        <v>952</v>
      </c>
      <c r="F2526" s="1274"/>
    </row>
    <row r="2527" spans="1:6" x14ac:dyDescent="0.35">
      <c r="A2527" s="1716"/>
      <c r="B2527" s="1260">
        <v>0.75</v>
      </c>
      <c r="C2527" s="1275" t="s">
        <v>262</v>
      </c>
      <c r="D2527" s="1293"/>
      <c r="E2527" s="1278" t="s">
        <v>952</v>
      </c>
      <c r="F2527" s="1274"/>
    </row>
    <row r="2528" spans="1:6" x14ac:dyDescent="0.35">
      <c r="A2528" s="1716">
        <f>A2523+1</f>
        <v>12</v>
      </c>
      <c r="B2528" s="1260">
        <v>0.25</v>
      </c>
      <c r="C2528" s="1275" t="s">
        <v>257</v>
      </c>
      <c r="D2528" s="1293"/>
      <c r="E2528" s="1278" t="s">
        <v>952</v>
      </c>
      <c r="F2528" s="1274"/>
    </row>
    <row r="2529" spans="1:6" x14ac:dyDescent="0.35">
      <c r="A2529" s="1716"/>
      <c r="B2529" s="1260">
        <v>0.375</v>
      </c>
      <c r="C2529" s="1275" t="s">
        <v>257</v>
      </c>
      <c r="D2529" s="1293"/>
      <c r="E2529" s="1278" t="s">
        <v>952</v>
      </c>
      <c r="F2529" s="1274"/>
    </row>
    <row r="2530" spans="1:6" x14ac:dyDescent="0.35">
      <c r="A2530" s="1716"/>
      <c r="B2530" s="1260">
        <v>0.5</v>
      </c>
      <c r="C2530" s="1275" t="s">
        <v>257</v>
      </c>
      <c r="D2530" s="1293"/>
      <c r="E2530" s="1278" t="s">
        <v>952</v>
      </c>
      <c r="F2530" s="1274"/>
    </row>
    <row r="2531" spans="1:6" x14ac:dyDescent="0.35">
      <c r="A2531" s="1716"/>
      <c r="B2531" s="1260">
        <v>0.625</v>
      </c>
      <c r="C2531" s="1275" t="s">
        <v>257</v>
      </c>
      <c r="D2531" s="1293"/>
      <c r="E2531" s="1278" t="s">
        <v>952</v>
      </c>
      <c r="F2531" s="1274"/>
    </row>
    <row r="2532" spans="1:6" x14ac:dyDescent="0.35">
      <c r="A2532" s="1716"/>
      <c r="B2532" s="1260">
        <v>0.75</v>
      </c>
      <c r="C2532" s="1275" t="s">
        <v>257</v>
      </c>
      <c r="D2532" s="1297"/>
      <c r="E2532" s="1278" t="s">
        <v>758</v>
      </c>
      <c r="F2532" s="1274"/>
    </row>
    <row r="2533" spans="1:6" x14ac:dyDescent="0.35">
      <c r="A2533" s="1716">
        <f>A2528+1</f>
        <v>13</v>
      </c>
      <c r="B2533" s="1260">
        <v>0.25</v>
      </c>
      <c r="C2533" s="1275" t="s">
        <v>257</v>
      </c>
      <c r="D2533" s="1293"/>
      <c r="E2533" s="1278" t="s">
        <v>952</v>
      </c>
      <c r="F2533" s="1274"/>
    </row>
    <row r="2534" spans="1:6" x14ac:dyDescent="0.35">
      <c r="A2534" s="1716"/>
      <c r="B2534" s="1260">
        <v>0.375</v>
      </c>
      <c r="C2534" s="1275" t="s">
        <v>257</v>
      </c>
      <c r="D2534" s="1293"/>
      <c r="E2534" s="1278" t="s">
        <v>952</v>
      </c>
      <c r="F2534" s="1274"/>
    </row>
    <row r="2535" spans="1:6" x14ac:dyDescent="0.35">
      <c r="A2535" s="1716"/>
      <c r="B2535" s="1260">
        <v>0.5</v>
      </c>
      <c r="C2535" s="1275" t="s">
        <v>257</v>
      </c>
      <c r="D2535" s="1297"/>
      <c r="E2535" s="1278" t="s">
        <v>952</v>
      </c>
      <c r="F2535" s="1274"/>
    </row>
    <row r="2536" spans="1:6" x14ac:dyDescent="0.35">
      <c r="A2536" s="1716"/>
      <c r="B2536" s="1260">
        <v>0.625</v>
      </c>
      <c r="C2536" s="1275" t="s">
        <v>257</v>
      </c>
      <c r="D2536" s="1293"/>
      <c r="E2536" s="1278" t="s">
        <v>952</v>
      </c>
      <c r="F2536" s="1274"/>
    </row>
    <row r="2537" spans="1:6" x14ac:dyDescent="0.35">
      <c r="A2537" s="1716"/>
      <c r="B2537" s="1260">
        <v>0.75</v>
      </c>
      <c r="C2537" s="1275" t="s">
        <v>261</v>
      </c>
      <c r="D2537" s="1293"/>
      <c r="E2537" s="1278" t="s">
        <v>758</v>
      </c>
      <c r="F2537" s="1274"/>
    </row>
    <row r="2538" spans="1:6" x14ac:dyDescent="0.35">
      <c r="A2538" s="1716">
        <f>A2533+1</f>
        <v>14</v>
      </c>
      <c r="B2538" s="1260">
        <v>0.25</v>
      </c>
      <c r="C2538" s="1275" t="s">
        <v>261</v>
      </c>
      <c r="D2538" s="1293"/>
      <c r="E2538" s="1278" t="s">
        <v>729</v>
      </c>
      <c r="F2538" s="1274"/>
    </row>
    <row r="2539" spans="1:6" x14ac:dyDescent="0.35">
      <c r="A2539" s="1716"/>
      <c r="B2539" s="1260">
        <v>0.375</v>
      </c>
      <c r="C2539" s="1275" t="s">
        <v>257</v>
      </c>
      <c r="D2539" s="1297"/>
      <c r="E2539" s="1278" t="s">
        <v>952</v>
      </c>
      <c r="F2539" s="1274"/>
    </row>
    <row r="2540" spans="1:6" x14ac:dyDescent="0.35">
      <c r="A2540" s="1716"/>
      <c r="B2540" s="1260">
        <v>0.5</v>
      </c>
      <c r="C2540" s="1275" t="s">
        <v>257</v>
      </c>
      <c r="D2540" s="1297"/>
      <c r="E2540" s="1278" t="s">
        <v>758</v>
      </c>
      <c r="F2540" s="1274"/>
    </row>
    <row r="2541" spans="1:6" x14ac:dyDescent="0.35">
      <c r="A2541" s="1716"/>
      <c r="B2541" s="1260">
        <v>0.625</v>
      </c>
      <c r="C2541" s="1275" t="s">
        <v>262</v>
      </c>
      <c r="D2541" s="1299"/>
      <c r="E2541" s="1278" t="s">
        <v>758</v>
      </c>
      <c r="F2541" s="1274"/>
    </row>
    <row r="2542" spans="1:6" x14ac:dyDescent="0.35">
      <c r="A2542" s="1716"/>
      <c r="B2542" s="1260">
        <v>0.75</v>
      </c>
      <c r="C2542" s="1275" t="s">
        <v>261</v>
      </c>
      <c r="D2542" s="1293"/>
      <c r="E2542" s="1278" t="s">
        <v>952</v>
      </c>
      <c r="F2542" s="1274"/>
    </row>
    <row r="2543" spans="1:6" x14ac:dyDescent="0.35">
      <c r="A2543" s="1716">
        <f>A2538+1</f>
        <v>15</v>
      </c>
      <c r="B2543" s="1260">
        <v>0.25</v>
      </c>
      <c r="C2543" s="1275" t="s">
        <v>258</v>
      </c>
      <c r="D2543" s="1293"/>
      <c r="E2543" s="1278" t="s">
        <v>952</v>
      </c>
      <c r="F2543" s="1274"/>
    </row>
    <row r="2544" spans="1:6" x14ac:dyDescent="0.35">
      <c r="A2544" s="1716"/>
      <c r="B2544" s="1260">
        <v>0.375</v>
      </c>
      <c r="C2544" s="1275" t="s">
        <v>257</v>
      </c>
      <c r="D2544" s="1293"/>
      <c r="E2544" s="1278" t="s">
        <v>952</v>
      </c>
      <c r="F2544" s="1274"/>
    </row>
    <row r="2545" spans="1:6" x14ac:dyDescent="0.35">
      <c r="A2545" s="1716"/>
      <c r="B2545" s="1260">
        <v>0.5</v>
      </c>
      <c r="C2545" s="1275" t="s">
        <v>262</v>
      </c>
      <c r="D2545" s="1297"/>
      <c r="E2545" s="1278" t="s">
        <v>952</v>
      </c>
      <c r="F2545" s="1274"/>
    </row>
    <row r="2546" spans="1:6" x14ac:dyDescent="0.35">
      <c r="A2546" s="1716"/>
      <c r="B2546" s="1260">
        <v>0.625</v>
      </c>
      <c r="C2546" s="1275" t="s">
        <v>262</v>
      </c>
      <c r="D2546" s="1297"/>
      <c r="E2546" s="1278" t="s">
        <v>758</v>
      </c>
      <c r="F2546" s="1274"/>
    </row>
    <row r="2547" spans="1:6" x14ac:dyDescent="0.35">
      <c r="A2547" s="1716"/>
      <c r="B2547" s="1260">
        <v>0.75</v>
      </c>
      <c r="C2547" s="1275" t="s">
        <v>262</v>
      </c>
      <c r="D2547" s="1293"/>
      <c r="E2547" s="1278" t="s">
        <v>952</v>
      </c>
      <c r="F2547" s="1274"/>
    </row>
    <row r="2548" spans="1:6" x14ac:dyDescent="0.35">
      <c r="A2548" s="1716">
        <f>A2543+1</f>
        <v>16</v>
      </c>
      <c r="B2548" s="1260">
        <v>0.25</v>
      </c>
      <c r="C2548" s="1275" t="s">
        <v>257</v>
      </c>
      <c r="D2548" s="1327"/>
      <c r="E2548" s="1278" t="s">
        <v>952</v>
      </c>
      <c r="F2548" s="1274"/>
    </row>
    <row r="2549" spans="1:6" x14ac:dyDescent="0.35">
      <c r="A2549" s="1716"/>
      <c r="B2549" s="1260">
        <v>0.375</v>
      </c>
      <c r="C2549" s="1275" t="s">
        <v>257</v>
      </c>
      <c r="D2549" s="1327"/>
      <c r="E2549" s="1278" t="s">
        <v>952</v>
      </c>
      <c r="F2549" s="1274"/>
    </row>
    <row r="2550" spans="1:6" x14ac:dyDescent="0.35">
      <c r="A2550" s="1716"/>
      <c r="B2550" s="1260">
        <v>0.5</v>
      </c>
      <c r="C2550" s="1275" t="s">
        <v>258</v>
      </c>
      <c r="D2550" s="1297"/>
      <c r="E2550" s="1278" t="s">
        <v>758</v>
      </c>
      <c r="F2550" s="1274"/>
    </row>
    <row r="2551" spans="1:6" x14ac:dyDescent="0.35">
      <c r="A2551" s="1716"/>
      <c r="B2551" s="1260">
        <v>0.625</v>
      </c>
      <c r="C2551" s="1275" t="s">
        <v>258</v>
      </c>
      <c r="D2551" s="1293"/>
      <c r="E2551" s="1278" t="s">
        <v>729</v>
      </c>
      <c r="F2551" s="1274"/>
    </row>
    <row r="2552" spans="1:6" x14ac:dyDescent="0.35">
      <c r="A2552" s="1716"/>
      <c r="B2552" s="1260">
        <v>0.75</v>
      </c>
      <c r="C2552" s="1275" t="s">
        <v>257</v>
      </c>
      <c r="D2552" s="1297"/>
      <c r="E2552" s="1278" t="s">
        <v>758</v>
      </c>
      <c r="F2552" s="1274"/>
    </row>
    <row r="2553" spans="1:6" x14ac:dyDescent="0.35">
      <c r="A2553" s="1716">
        <f>A2548+1</f>
        <v>17</v>
      </c>
      <c r="B2553" s="1260">
        <v>0.25</v>
      </c>
      <c r="C2553" s="1275" t="s">
        <v>257</v>
      </c>
      <c r="D2553" s="1293"/>
      <c r="E2553" s="1278" t="s">
        <v>952</v>
      </c>
      <c r="F2553" s="1274"/>
    </row>
    <row r="2554" spans="1:6" x14ac:dyDescent="0.35">
      <c r="A2554" s="1716"/>
      <c r="B2554" s="1260">
        <v>0.375</v>
      </c>
      <c r="C2554" s="1275" t="s">
        <v>257</v>
      </c>
      <c r="D2554" s="1297"/>
      <c r="E2554" s="1278" t="s">
        <v>952</v>
      </c>
      <c r="F2554" s="1274"/>
    </row>
    <row r="2555" spans="1:6" x14ac:dyDescent="0.35">
      <c r="A2555" s="1716"/>
      <c r="B2555" s="1260">
        <v>0.5</v>
      </c>
      <c r="C2555" s="1275" t="s">
        <v>258</v>
      </c>
      <c r="D2555" s="1297"/>
      <c r="E2555" s="1278" t="s">
        <v>952</v>
      </c>
      <c r="F2555" s="1274"/>
    </row>
    <row r="2556" spans="1:6" x14ac:dyDescent="0.35">
      <c r="A2556" s="1716"/>
      <c r="B2556" s="1260">
        <v>0.625</v>
      </c>
      <c r="C2556" s="1275" t="s">
        <v>262</v>
      </c>
      <c r="D2556" s="1293"/>
      <c r="E2556" s="1278" t="s">
        <v>758</v>
      </c>
      <c r="F2556" s="1274"/>
    </row>
    <row r="2557" spans="1:6" x14ac:dyDescent="0.35">
      <c r="A2557" s="1716"/>
      <c r="B2557" s="1260">
        <v>0.75</v>
      </c>
      <c r="C2557" s="1275" t="s">
        <v>262</v>
      </c>
      <c r="D2557" s="1293"/>
      <c r="E2557" s="1278" t="s">
        <v>952</v>
      </c>
      <c r="F2557" s="1274"/>
    </row>
    <row r="2558" spans="1:6" x14ac:dyDescent="0.35">
      <c r="A2558" s="1716">
        <f>A2553+1</f>
        <v>18</v>
      </c>
      <c r="B2558" s="1260">
        <v>0.25</v>
      </c>
      <c r="C2558" s="1275" t="s">
        <v>261</v>
      </c>
      <c r="D2558" s="1293"/>
      <c r="E2558" s="1278" t="s">
        <v>758</v>
      </c>
      <c r="F2558" s="1274"/>
    </row>
    <row r="2559" spans="1:6" x14ac:dyDescent="0.35">
      <c r="A2559" s="1716"/>
      <c r="B2559" s="1260">
        <v>0.375</v>
      </c>
      <c r="C2559" s="1275" t="s">
        <v>257</v>
      </c>
      <c r="D2559" s="1293"/>
      <c r="E2559" s="1278" t="s">
        <v>952</v>
      </c>
      <c r="F2559" s="1274"/>
    </row>
    <row r="2560" spans="1:6" x14ac:dyDescent="0.35">
      <c r="A2560" s="1716"/>
      <c r="B2560" s="1260">
        <v>0.5</v>
      </c>
      <c r="C2560" s="1275" t="s">
        <v>262</v>
      </c>
      <c r="D2560" s="1297"/>
      <c r="E2560" s="1278" t="s">
        <v>758</v>
      </c>
      <c r="F2560" s="1274"/>
    </row>
    <row r="2561" spans="1:6" x14ac:dyDescent="0.35">
      <c r="A2561" s="1716"/>
      <c r="B2561" s="1260">
        <v>0.625</v>
      </c>
      <c r="C2561" s="1275" t="s">
        <v>262</v>
      </c>
      <c r="D2561" s="1293"/>
      <c r="E2561" s="1278" t="s">
        <v>952</v>
      </c>
      <c r="F2561" s="1274"/>
    </row>
    <row r="2562" spans="1:6" x14ac:dyDescent="0.35">
      <c r="A2562" s="1716"/>
      <c r="B2562" s="1260">
        <v>0.75</v>
      </c>
      <c r="C2562" s="1275" t="s">
        <v>257</v>
      </c>
      <c r="D2562" s="1297"/>
      <c r="E2562" s="1278" t="s">
        <v>952</v>
      </c>
      <c r="F2562" s="1274"/>
    </row>
    <row r="2563" spans="1:6" x14ac:dyDescent="0.35">
      <c r="A2563" s="1716">
        <f>A2558+1</f>
        <v>19</v>
      </c>
      <c r="B2563" s="1260">
        <v>0.25</v>
      </c>
      <c r="C2563" s="1275" t="s">
        <v>257</v>
      </c>
      <c r="D2563" s="1293"/>
      <c r="E2563" s="1278" t="s">
        <v>952</v>
      </c>
      <c r="F2563" s="1274"/>
    </row>
    <row r="2564" spans="1:6" x14ac:dyDescent="0.35">
      <c r="A2564" s="1716"/>
      <c r="B2564" s="1260">
        <v>0.375</v>
      </c>
      <c r="C2564" s="1275" t="s">
        <v>257</v>
      </c>
      <c r="D2564" s="1293"/>
      <c r="E2564" s="1278" t="s">
        <v>952</v>
      </c>
      <c r="F2564" s="1274"/>
    </row>
    <row r="2565" spans="1:6" x14ac:dyDescent="0.35">
      <c r="A2565" s="1716"/>
      <c r="B2565" s="1260">
        <v>0.5</v>
      </c>
      <c r="C2565" s="1275" t="s">
        <v>257</v>
      </c>
      <c r="D2565" s="1293"/>
      <c r="E2565" s="1278" t="s">
        <v>758</v>
      </c>
      <c r="F2565" s="1274"/>
    </row>
    <row r="2566" spans="1:6" x14ac:dyDescent="0.35">
      <c r="A2566" s="1716"/>
      <c r="B2566" s="1260">
        <v>0.625</v>
      </c>
      <c r="C2566" s="1275" t="s">
        <v>257</v>
      </c>
      <c r="D2566" s="1297"/>
      <c r="E2566" s="1278" t="s">
        <v>952</v>
      </c>
      <c r="F2566" s="1274"/>
    </row>
    <row r="2567" spans="1:6" x14ac:dyDescent="0.35">
      <c r="A2567" s="1716"/>
      <c r="B2567" s="1260">
        <v>0.75</v>
      </c>
      <c r="C2567" s="1275" t="s">
        <v>257</v>
      </c>
      <c r="D2567" s="1293"/>
      <c r="E2567" s="1278" t="s">
        <v>952</v>
      </c>
      <c r="F2567" s="1274"/>
    </row>
    <row r="2568" spans="1:6" x14ac:dyDescent="0.35">
      <c r="A2568" s="1716">
        <f>A2563+1</f>
        <v>20</v>
      </c>
      <c r="B2568" s="1260">
        <v>0.25</v>
      </c>
      <c r="C2568" s="1275" t="s">
        <v>257</v>
      </c>
      <c r="D2568" s="1293"/>
      <c r="E2568" s="1278" t="s">
        <v>952</v>
      </c>
      <c r="F2568" s="1274"/>
    </row>
    <row r="2569" spans="1:6" x14ac:dyDescent="0.35">
      <c r="A2569" s="1716"/>
      <c r="B2569" s="1260">
        <v>0.375</v>
      </c>
      <c r="C2569" s="1275" t="s">
        <v>257</v>
      </c>
      <c r="D2569" s="1297"/>
      <c r="E2569" s="1278" t="s">
        <v>952</v>
      </c>
      <c r="F2569" s="1274"/>
    </row>
    <row r="2570" spans="1:6" x14ac:dyDescent="0.35">
      <c r="A2570" s="1716"/>
      <c r="B2570" s="1260">
        <v>0.5</v>
      </c>
      <c r="C2570" s="1275" t="s">
        <v>570</v>
      </c>
      <c r="D2570" s="1293"/>
      <c r="E2570" s="1278" t="s">
        <v>729</v>
      </c>
      <c r="F2570" s="1274"/>
    </row>
    <row r="2571" spans="1:6" x14ac:dyDescent="0.35">
      <c r="A2571" s="1716"/>
      <c r="B2571" s="1260">
        <v>0.625</v>
      </c>
      <c r="C2571" s="1275" t="s">
        <v>258</v>
      </c>
      <c r="D2571" s="1297"/>
      <c r="E2571" s="1278" t="s">
        <v>729</v>
      </c>
      <c r="F2571" s="1274"/>
    </row>
    <row r="2572" spans="1:6" x14ac:dyDescent="0.35">
      <c r="A2572" s="1716"/>
      <c r="B2572" s="1260">
        <v>0.75</v>
      </c>
      <c r="C2572" s="1275" t="s">
        <v>261</v>
      </c>
      <c r="D2572" s="1297"/>
      <c r="E2572" s="1278" t="s">
        <v>729</v>
      </c>
      <c r="F2572" s="1274"/>
    </row>
    <row r="2573" spans="1:6" x14ac:dyDescent="0.35">
      <c r="A2573" s="1716">
        <f>A2568+1</f>
        <v>21</v>
      </c>
      <c r="B2573" s="1260">
        <v>0.25</v>
      </c>
      <c r="C2573" s="1275" t="s">
        <v>258</v>
      </c>
      <c r="D2573" s="1297"/>
      <c r="E2573" s="1278" t="s">
        <v>729</v>
      </c>
      <c r="F2573" s="1274"/>
    </row>
    <row r="2574" spans="1:6" x14ac:dyDescent="0.35">
      <c r="A2574" s="1716"/>
      <c r="B2574" s="1260">
        <v>0.375</v>
      </c>
      <c r="C2574" s="1275" t="s">
        <v>257</v>
      </c>
      <c r="D2574" s="1293"/>
      <c r="E2574" s="1278" t="s">
        <v>758</v>
      </c>
      <c r="F2574" s="1274"/>
    </row>
    <row r="2575" spans="1:6" x14ac:dyDescent="0.35">
      <c r="A2575" s="1716"/>
      <c r="B2575" s="1260">
        <v>0.5</v>
      </c>
      <c r="C2575" s="1275" t="s">
        <v>261</v>
      </c>
      <c r="D2575" s="1297"/>
      <c r="E2575" s="1278" t="s">
        <v>758</v>
      </c>
      <c r="F2575" s="1274"/>
    </row>
    <row r="2576" spans="1:6" x14ac:dyDescent="0.35">
      <c r="A2576" s="1716"/>
      <c r="B2576" s="1260">
        <v>0.625</v>
      </c>
      <c r="C2576" s="1275" t="s">
        <v>257</v>
      </c>
      <c r="D2576" s="1293"/>
      <c r="E2576" s="1278" t="s">
        <v>952</v>
      </c>
      <c r="F2576" s="1274"/>
    </row>
    <row r="2577" spans="1:6" x14ac:dyDescent="0.35">
      <c r="A2577" s="1716"/>
      <c r="B2577" s="1260">
        <v>0.75</v>
      </c>
      <c r="C2577" s="1275" t="s">
        <v>257</v>
      </c>
      <c r="D2577" s="1293"/>
      <c r="E2577" s="1278" t="s">
        <v>952</v>
      </c>
      <c r="F2577" s="1274"/>
    </row>
    <row r="2578" spans="1:6" x14ac:dyDescent="0.35">
      <c r="A2578" s="1716">
        <f>A2573+1</f>
        <v>22</v>
      </c>
      <c r="B2578" s="1260">
        <v>0.25</v>
      </c>
      <c r="C2578" s="1275" t="s">
        <v>257</v>
      </c>
      <c r="D2578" s="1293"/>
      <c r="E2578" s="1278" t="s">
        <v>952</v>
      </c>
      <c r="F2578" s="1274"/>
    </row>
    <row r="2579" spans="1:6" x14ac:dyDescent="0.35">
      <c r="A2579" s="1716"/>
      <c r="B2579" s="1260">
        <v>0.375</v>
      </c>
      <c r="C2579" s="1275" t="s">
        <v>257</v>
      </c>
      <c r="D2579" s="1297"/>
      <c r="E2579" s="1278" t="s">
        <v>952</v>
      </c>
      <c r="F2579" s="1274"/>
    </row>
    <row r="2580" spans="1:6" x14ac:dyDescent="0.35">
      <c r="A2580" s="1716"/>
      <c r="B2580" s="1260">
        <v>0.5</v>
      </c>
      <c r="C2580" s="1275" t="s">
        <v>257</v>
      </c>
      <c r="D2580" s="1297"/>
      <c r="E2580" s="1278" t="s">
        <v>758</v>
      </c>
      <c r="F2580" s="1274"/>
    </row>
    <row r="2581" spans="1:6" x14ac:dyDescent="0.35">
      <c r="A2581" s="1716"/>
      <c r="B2581" s="1260">
        <v>0.625</v>
      </c>
      <c r="C2581" s="1275" t="s">
        <v>257</v>
      </c>
      <c r="D2581" s="1293"/>
      <c r="E2581" s="1278" t="s">
        <v>729</v>
      </c>
      <c r="F2581" s="1274"/>
    </row>
    <row r="2582" spans="1:6" x14ac:dyDescent="0.35">
      <c r="A2582" s="1716"/>
      <c r="B2582" s="1260">
        <v>0.75</v>
      </c>
      <c r="C2582" s="1275" t="s">
        <v>257</v>
      </c>
      <c r="D2582" s="1297"/>
      <c r="E2582" s="1278" t="s">
        <v>952</v>
      </c>
      <c r="F2582" s="1274"/>
    </row>
    <row r="2583" spans="1:6" x14ac:dyDescent="0.35">
      <c r="A2583" s="1716">
        <f>A2578+1</f>
        <v>23</v>
      </c>
      <c r="B2583" s="1260">
        <v>0.25</v>
      </c>
      <c r="C2583" s="1275" t="s">
        <v>257</v>
      </c>
      <c r="D2583" s="1297"/>
      <c r="E2583" s="1278" t="s">
        <v>952</v>
      </c>
      <c r="F2583" s="1274"/>
    </row>
    <row r="2584" spans="1:6" x14ac:dyDescent="0.35">
      <c r="A2584" s="1716"/>
      <c r="B2584" s="1260">
        <v>0.375</v>
      </c>
      <c r="C2584" s="1275" t="s">
        <v>257</v>
      </c>
      <c r="D2584" s="1297"/>
      <c r="E2584" s="1278" t="s">
        <v>952</v>
      </c>
      <c r="F2584" s="1274"/>
    </row>
    <row r="2585" spans="1:6" x14ac:dyDescent="0.35">
      <c r="A2585" s="1716"/>
      <c r="B2585" s="1260">
        <v>0.5</v>
      </c>
      <c r="C2585" s="1275" t="s">
        <v>260</v>
      </c>
      <c r="D2585" s="1297"/>
      <c r="E2585" s="1278" t="s">
        <v>758</v>
      </c>
      <c r="F2585" s="1274"/>
    </row>
    <row r="2586" spans="1:6" x14ac:dyDescent="0.35">
      <c r="A2586" s="1716"/>
      <c r="B2586" s="1260">
        <v>0.625</v>
      </c>
      <c r="C2586" s="1275" t="s">
        <v>262</v>
      </c>
      <c r="D2586" s="1293"/>
      <c r="E2586" s="1278" t="s">
        <v>758</v>
      </c>
      <c r="F2586" s="1274"/>
    </row>
    <row r="2587" spans="1:6" x14ac:dyDescent="0.35">
      <c r="A2587" s="1716"/>
      <c r="B2587" s="1260">
        <v>0.75</v>
      </c>
      <c r="C2587" s="1275" t="s">
        <v>257</v>
      </c>
      <c r="D2587" s="1297"/>
      <c r="E2587" s="1719" t="s">
        <v>952</v>
      </c>
      <c r="F2587" s="1720"/>
    </row>
    <row r="2588" spans="1:6" x14ac:dyDescent="0.35">
      <c r="A2588" s="1716">
        <f>A2583+1</f>
        <v>24</v>
      </c>
      <c r="B2588" s="1260">
        <v>0.25</v>
      </c>
      <c r="C2588" s="1275" t="s">
        <v>257</v>
      </c>
      <c r="D2588" s="1297"/>
      <c r="E2588" s="1278" t="s">
        <v>673</v>
      </c>
      <c r="F2588" s="1274"/>
    </row>
    <row r="2589" spans="1:6" x14ac:dyDescent="0.35">
      <c r="A2589" s="1716"/>
      <c r="B2589" s="1260">
        <v>0.375</v>
      </c>
      <c r="C2589" s="1275" t="s">
        <v>257</v>
      </c>
      <c r="D2589" s="1293"/>
      <c r="E2589" s="1278" t="s">
        <v>952</v>
      </c>
      <c r="F2589" s="1274"/>
    </row>
    <row r="2590" spans="1:6" x14ac:dyDescent="0.35">
      <c r="A2590" s="1716"/>
      <c r="B2590" s="1260">
        <v>0.5</v>
      </c>
      <c r="C2590" s="1275" t="s">
        <v>261</v>
      </c>
      <c r="D2590" s="1297"/>
      <c r="E2590" s="1278" t="s">
        <v>758</v>
      </c>
      <c r="F2590" s="1274"/>
    </row>
    <row r="2591" spans="1:6" x14ac:dyDescent="0.35">
      <c r="A2591" s="1716"/>
      <c r="B2591" s="1260">
        <v>0.625</v>
      </c>
      <c r="C2591" s="1275" t="s">
        <v>261</v>
      </c>
      <c r="D2591" s="1293"/>
      <c r="E2591" s="1278" t="s">
        <v>758</v>
      </c>
      <c r="F2591" s="1274"/>
    </row>
    <row r="2592" spans="1:6" x14ac:dyDescent="0.35">
      <c r="A2592" s="1716"/>
      <c r="B2592" s="1260">
        <v>0.75</v>
      </c>
      <c r="C2592" s="1275" t="s">
        <v>257</v>
      </c>
      <c r="D2592" s="1291"/>
      <c r="E2592" s="1278" t="s">
        <v>758</v>
      </c>
      <c r="F2592" s="1279"/>
    </row>
    <row r="2593" spans="1:6" x14ac:dyDescent="0.35">
      <c r="A2593" s="1716">
        <f>A2588+1</f>
        <v>25</v>
      </c>
      <c r="B2593" s="1260">
        <v>0.25</v>
      </c>
      <c r="C2593" s="1275" t="s">
        <v>257</v>
      </c>
      <c r="D2593" s="1331"/>
      <c r="E2593" s="1278" t="s">
        <v>952</v>
      </c>
      <c r="F2593" s="1274"/>
    </row>
    <row r="2594" spans="1:6" x14ac:dyDescent="0.35">
      <c r="A2594" s="1716"/>
      <c r="B2594" s="1260">
        <v>0.375</v>
      </c>
      <c r="C2594" s="1275" t="s">
        <v>257</v>
      </c>
      <c r="D2594" s="1293"/>
      <c r="E2594" s="1278" t="s">
        <v>952</v>
      </c>
      <c r="F2594" s="1274"/>
    </row>
    <row r="2595" spans="1:6" x14ac:dyDescent="0.35">
      <c r="A2595" s="1716"/>
      <c r="B2595" s="1260">
        <v>0.5</v>
      </c>
      <c r="C2595" s="1275" t="s">
        <v>258</v>
      </c>
      <c r="D2595" s="1293"/>
      <c r="E2595" s="1278" t="s">
        <v>952</v>
      </c>
      <c r="F2595" s="1274"/>
    </row>
    <row r="2596" spans="1:6" x14ac:dyDescent="0.35">
      <c r="A2596" s="1716"/>
      <c r="B2596" s="1260">
        <v>0.625</v>
      </c>
      <c r="C2596" s="1275" t="s">
        <v>258</v>
      </c>
      <c r="D2596" s="1293"/>
      <c r="E2596" s="1278" t="s">
        <v>758</v>
      </c>
      <c r="F2596" s="1274"/>
    </row>
    <row r="2597" spans="1:6" x14ac:dyDescent="0.35">
      <c r="A2597" s="1716"/>
      <c r="B2597" s="1260">
        <v>0.75</v>
      </c>
      <c r="C2597" s="1275" t="s">
        <v>258</v>
      </c>
      <c r="D2597" s="1297"/>
      <c r="E2597" s="1278" t="s">
        <v>952</v>
      </c>
      <c r="F2597" s="1274"/>
    </row>
    <row r="2598" spans="1:6" x14ac:dyDescent="0.35">
      <c r="A2598" s="1716">
        <f>A2593+1</f>
        <v>26</v>
      </c>
      <c r="B2598" s="1260">
        <v>0.25</v>
      </c>
      <c r="C2598" s="1275" t="s">
        <v>262</v>
      </c>
      <c r="D2598" s="1293"/>
      <c r="E2598" s="1278" t="s">
        <v>952</v>
      </c>
      <c r="F2598" s="1274"/>
    </row>
    <row r="2599" spans="1:6" x14ac:dyDescent="0.35">
      <c r="A2599" s="1716"/>
      <c r="B2599" s="1260">
        <v>0.375</v>
      </c>
      <c r="C2599" s="1275" t="s">
        <v>257</v>
      </c>
      <c r="D2599" s="1297"/>
      <c r="E2599" s="1278" t="s">
        <v>952</v>
      </c>
      <c r="F2599" s="1274"/>
    </row>
    <row r="2600" spans="1:6" x14ac:dyDescent="0.35">
      <c r="A2600" s="1716"/>
      <c r="B2600" s="1260">
        <v>0.5</v>
      </c>
      <c r="C2600" s="1275" t="s">
        <v>257</v>
      </c>
      <c r="D2600" s="1293"/>
      <c r="E2600" s="1278" t="s">
        <v>952</v>
      </c>
      <c r="F2600" s="1274"/>
    </row>
    <row r="2601" spans="1:6" x14ac:dyDescent="0.35">
      <c r="A2601" s="1716"/>
      <c r="B2601" s="1260">
        <v>0.625</v>
      </c>
      <c r="C2601" s="1275" t="s">
        <v>257</v>
      </c>
      <c r="D2601" s="1293"/>
      <c r="E2601" s="1278" t="s">
        <v>758</v>
      </c>
      <c r="F2601" s="1274"/>
    </row>
    <row r="2602" spans="1:6" x14ac:dyDescent="0.35">
      <c r="A2602" s="1716"/>
      <c r="B2602" s="1260">
        <v>0.75</v>
      </c>
      <c r="C2602" s="1275" t="s">
        <v>258</v>
      </c>
      <c r="D2602" s="1293"/>
      <c r="E2602" s="1278" t="s">
        <v>952</v>
      </c>
      <c r="F2602" s="1274"/>
    </row>
    <row r="2603" spans="1:6" x14ac:dyDescent="0.35">
      <c r="A2603" s="1716">
        <f>A2598+1</f>
        <v>27</v>
      </c>
      <c r="B2603" s="1260">
        <v>0.25</v>
      </c>
      <c r="C2603" s="1275" t="s">
        <v>257</v>
      </c>
      <c r="D2603" s="1293"/>
      <c r="E2603" s="1278" t="s">
        <v>952</v>
      </c>
      <c r="F2603" s="1274"/>
    </row>
    <row r="2604" spans="1:6" x14ac:dyDescent="0.35">
      <c r="A2604" s="1716"/>
      <c r="B2604" s="1260">
        <v>0.375</v>
      </c>
      <c r="C2604" s="1275" t="s">
        <v>257</v>
      </c>
      <c r="D2604" s="1297"/>
      <c r="E2604" s="1278" t="s">
        <v>952</v>
      </c>
      <c r="F2604" s="1274"/>
    </row>
    <row r="2605" spans="1:6" x14ac:dyDescent="0.35">
      <c r="A2605" s="1716"/>
      <c r="B2605" s="1260">
        <v>0.5</v>
      </c>
      <c r="C2605" s="1275" t="s">
        <v>257</v>
      </c>
      <c r="D2605" s="1293"/>
      <c r="E2605" s="1278" t="s">
        <v>952</v>
      </c>
      <c r="F2605" s="1274"/>
    </row>
    <row r="2606" spans="1:6" x14ac:dyDescent="0.35">
      <c r="A2606" s="1716"/>
      <c r="B2606" s="1260">
        <v>0.625</v>
      </c>
      <c r="C2606" s="1275" t="s">
        <v>261</v>
      </c>
      <c r="D2606" s="1293"/>
      <c r="E2606" s="1278" t="s">
        <v>673</v>
      </c>
      <c r="F2606" s="1274"/>
    </row>
    <row r="2607" spans="1:6" x14ac:dyDescent="0.35">
      <c r="A2607" s="1716"/>
      <c r="B2607" s="1260">
        <v>0.75</v>
      </c>
      <c r="C2607" s="1275" t="s">
        <v>261</v>
      </c>
      <c r="D2607" s="1293"/>
      <c r="E2607" s="1278" t="s">
        <v>673</v>
      </c>
      <c r="F2607" s="1279"/>
    </row>
    <row r="2608" spans="1:6" x14ac:dyDescent="0.35">
      <c r="A2608" s="1716">
        <f>A2603+1</f>
        <v>28</v>
      </c>
      <c r="B2608" s="1260">
        <v>0.25</v>
      </c>
      <c r="C2608" s="1275" t="s">
        <v>257</v>
      </c>
      <c r="D2608" s="1291"/>
      <c r="E2608" s="1278" t="s">
        <v>952</v>
      </c>
      <c r="F2608" s="1279"/>
    </row>
    <row r="2609" spans="1:6" x14ac:dyDescent="0.35">
      <c r="A2609" s="1716"/>
      <c r="B2609" s="1260">
        <v>0.375</v>
      </c>
      <c r="C2609" s="1275" t="s">
        <v>258</v>
      </c>
      <c r="D2609" s="1291"/>
      <c r="E2609" s="1278" t="s">
        <v>952</v>
      </c>
      <c r="F2609" s="1279"/>
    </row>
    <row r="2610" spans="1:6" x14ac:dyDescent="0.35">
      <c r="A2610" s="1716"/>
      <c r="B2610" s="1260">
        <v>0.5</v>
      </c>
      <c r="C2610" s="1275" t="s">
        <v>257</v>
      </c>
      <c r="D2610" s="1291"/>
      <c r="E2610" s="1278" t="s">
        <v>952</v>
      </c>
      <c r="F2610" s="1279"/>
    </row>
    <row r="2611" spans="1:6" x14ac:dyDescent="0.35">
      <c r="A2611" s="1716"/>
      <c r="B2611" s="1260">
        <v>0.625</v>
      </c>
      <c r="C2611" s="1275" t="s">
        <v>260</v>
      </c>
      <c r="D2611" s="1291"/>
      <c r="E2611" s="1278" t="s">
        <v>729</v>
      </c>
      <c r="F2611" s="1279"/>
    </row>
    <row r="2612" spans="1:6" x14ac:dyDescent="0.35">
      <c r="A2612" s="1716"/>
      <c r="B2612" s="1260">
        <v>0.75</v>
      </c>
      <c r="C2612" s="1275" t="s">
        <v>257</v>
      </c>
      <c r="D2612" s="1291"/>
      <c r="E2612" s="1278" t="s">
        <v>952</v>
      </c>
      <c r="F2612" s="1279"/>
    </row>
    <row r="2613" spans="1:6" x14ac:dyDescent="0.35">
      <c r="A2613" s="1716">
        <f>A2608+1</f>
        <v>29</v>
      </c>
      <c r="B2613" s="1260">
        <v>0.25</v>
      </c>
      <c r="C2613" s="1275" t="s">
        <v>257</v>
      </c>
      <c r="D2613" s="1293"/>
      <c r="E2613" s="1278" t="s">
        <v>729</v>
      </c>
      <c r="F2613" s="1274"/>
    </row>
    <row r="2614" spans="1:6" x14ac:dyDescent="0.35">
      <c r="A2614" s="1716"/>
      <c r="B2614" s="1260">
        <v>0.375</v>
      </c>
      <c r="C2614" s="1275" t="s">
        <v>257</v>
      </c>
      <c r="D2614" s="1297"/>
      <c r="E2614" s="1278" t="s">
        <v>758</v>
      </c>
      <c r="F2614" s="1274"/>
    </row>
    <row r="2615" spans="1:6" x14ac:dyDescent="0.35">
      <c r="A2615" s="1716"/>
      <c r="B2615" s="1260">
        <v>0.5</v>
      </c>
      <c r="C2615" s="1275" t="s">
        <v>260</v>
      </c>
      <c r="D2615" s="1293"/>
      <c r="E2615" s="1278" t="s">
        <v>673</v>
      </c>
      <c r="F2615" s="1274"/>
    </row>
    <row r="2616" spans="1:6" x14ac:dyDescent="0.35">
      <c r="A2616" s="1716"/>
      <c r="B2616" s="1260">
        <v>0.625</v>
      </c>
      <c r="C2616" s="1275" t="s">
        <v>258</v>
      </c>
      <c r="D2616" s="1293"/>
      <c r="E2616" s="1278" t="s">
        <v>758</v>
      </c>
      <c r="F2616" s="1274"/>
    </row>
    <row r="2617" spans="1:6" x14ac:dyDescent="0.35">
      <c r="A2617" s="1716"/>
      <c r="B2617" s="1260">
        <v>0.75</v>
      </c>
      <c r="C2617" s="1275" t="s">
        <v>258</v>
      </c>
      <c r="D2617" s="1293"/>
      <c r="E2617" s="1278" t="s">
        <v>758</v>
      </c>
      <c r="F2617" s="1274"/>
    </row>
    <row r="2618" spans="1:6" x14ac:dyDescent="0.35">
      <c r="A2618" s="1716">
        <f>A2613+1</f>
        <v>30</v>
      </c>
      <c r="B2618" s="1260">
        <v>0.25</v>
      </c>
      <c r="C2618" s="1275" t="s">
        <v>257</v>
      </c>
      <c r="D2618" s="1297"/>
      <c r="E2618" s="1278" t="s">
        <v>952</v>
      </c>
      <c r="F2618" s="1274"/>
    </row>
    <row r="2619" spans="1:6" x14ac:dyDescent="0.35">
      <c r="A2619" s="1716"/>
      <c r="B2619" s="1260">
        <v>0.375</v>
      </c>
      <c r="C2619" s="1275" t="s">
        <v>257</v>
      </c>
      <c r="D2619" s="1293"/>
      <c r="E2619" s="1278" t="s">
        <v>952</v>
      </c>
      <c r="F2619" s="1274"/>
    </row>
    <row r="2620" spans="1:6" x14ac:dyDescent="0.35">
      <c r="A2620" s="1716"/>
      <c r="B2620" s="1260">
        <v>0.5</v>
      </c>
      <c r="C2620" s="1275" t="s">
        <v>257</v>
      </c>
      <c r="D2620" s="1297"/>
      <c r="E2620" s="1278" t="s">
        <v>758</v>
      </c>
      <c r="F2620" s="1274"/>
    </row>
    <row r="2621" spans="1:6" x14ac:dyDescent="0.35">
      <c r="A2621" s="1716"/>
      <c r="B2621" s="1260">
        <v>0.625</v>
      </c>
      <c r="C2621" s="1275" t="s">
        <v>262</v>
      </c>
      <c r="D2621" s="1293"/>
      <c r="E2621" s="1278" t="s">
        <v>758</v>
      </c>
      <c r="F2621" s="1274"/>
    </row>
    <row r="2622" spans="1:6" x14ac:dyDescent="0.35">
      <c r="A2622" s="1716"/>
      <c r="B2622" s="1260">
        <v>0.75</v>
      </c>
      <c r="C2622" s="1275" t="s">
        <v>262</v>
      </c>
      <c r="D2622" s="1291"/>
      <c r="E2622" s="1278" t="s">
        <v>952</v>
      </c>
      <c r="F2622" s="1279"/>
    </row>
    <row r="2623" spans="1:6" x14ac:dyDescent="0.35">
      <c r="A2623" s="1716">
        <f>A2618+1</f>
        <v>31</v>
      </c>
      <c r="B2623" s="1260">
        <v>0.25</v>
      </c>
      <c r="C2623" s="1275" t="s">
        <v>257</v>
      </c>
      <c r="D2623" s="1297"/>
      <c r="E2623" s="1278" t="s">
        <v>952</v>
      </c>
      <c r="F2623" s="1274"/>
    </row>
    <row r="2624" spans="1:6" x14ac:dyDescent="0.35">
      <c r="A2624" s="1716"/>
      <c r="B2624" s="1260">
        <v>0.375</v>
      </c>
      <c r="C2624" s="1275" t="s">
        <v>257</v>
      </c>
      <c r="D2624" s="1293"/>
      <c r="E2624" s="1278" t="s">
        <v>758</v>
      </c>
      <c r="F2624" s="1274"/>
    </row>
    <row r="2625" spans="1:6" x14ac:dyDescent="0.35">
      <c r="A2625" s="1716"/>
      <c r="B2625" s="1260">
        <v>0.5</v>
      </c>
      <c r="C2625" s="1275" t="s">
        <v>258</v>
      </c>
      <c r="D2625" s="1297"/>
      <c r="E2625" s="1278" t="s">
        <v>758</v>
      </c>
      <c r="F2625" s="1274"/>
    </row>
    <row r="2626" spans="1:6" x14ac:dyDescent="0.35">
      <c r="A2626" s="1716"/>
      <c r="B2626" s="1260">
        <v>0.625</v>
      </c>
      <c r="C2626" s="1275" t="s">
        <v>258</v>
      </c>
      <c r="D2626" s="1293"/>
      <c r="E2626" s="1278" t="s">
        <v>758</v>
      </c>
      <c r="F2626" s="1274"/>
    </row>
    <row r="2627" spans="1:6" x14ac:dyDescent="0.35">
      <c r="A2627" s="1716"/>
      <c r="B2627" s="1260">
        <v>0.75</v>
      </c>
      <c r="C2627" s="1275" t="s">
        <v>257</v>
      </c>
      <c r="D2627" s="1291"/>
      <c r="E2627" s="1278" t="s">
        <v>952</v>
      </c>
      <c r="F2627" s="1279"/>
    </row>
    <row r="2628" spans="1:6" x14ac:dyDescent="0.35">
      <c r="C2628" s="320" t="s">
        <v>944</v>
      </c>
      <c r="D2628" s="320"/>
    </row>
    <row r="2629" spans="1:6" x14ac:dyDescent="0.35">
      <c r="C2629" s="320" t="s">
        <v>945</v>
      </c>
      <c r="D2629" s="320"/>
    </row>
    <row r="2630" spans="1:6" x14ac:dyDescent="0.35">
      <c r="C2630" s="1309" t="s">
        <v>946</v>
      </c>
      <c r="D2630" s="1309"/>
      <c r="E2630" t="s">
        <v>960</v>
      </c>
    </row>
    <row r="2631" spans="1:6" x14ac:dyDescent="0.35">
      <c r="C2631" s="320" t="s">
        <v>947</v>
      </c>
      <c r="D2631" t="s">
        <v>971</v>
      </c>
    </row>
    <row r="2632" spans="1:6" x14ac:dyDescent="0.35">
      <c r="C2632" s="320" t="s">
        <v>967</v>
      </c>
      <c r="D2632" t="s">
        <v>972</v>
      </c>
    </row>
    <row r="2634" spans="1:6" ht="15.5" x14ac:dyDescent="0.35">
      <c r="A2634" s="1718" t="s">
        <v>913</v>
      </c>
      <c r="B2634" s="1718"/>
      <c r="C2634" s="1718"/>
      <c r="D2634" s="1718"/>
      <c r="E2634" s="1718"/>
      <c r="F2634" s="1718"/>
    </row>
    <row r="2635" spans="1:6" ht="15.5" x14ac:dyDescent="0.35">
      <c r="A2635" s="1251" t="s">
        <v>914</v>
      </c>
      <c r="B2635" s="1251"/>
      <c r="C2635" s="1251"/>
      <c r="D2635" s="1251"/>
      <c r="E2635" s="1317"/>
      <c r="F2635" s="1317"/>
    </row>
    <row r="2636" spans="1:6" ht="15.5" x14ac:dyDescent="0.35">
      <c r="A2636" s="1318"/>
      <c r="B2636" s="1318"/>
      <c r="C2636" s="1318"/>
      <c r="D2636" s="1319"/>
      <c r="E2636" s="1319"/>
      <c r="F2636" s="1319"/>
    </row>
    <row r="2637" spans="1:6" x14ac:dyDescent="0.35">
      <c r="A2637" s="1336"/>
      <c r="B2637" s="1336"/>
      <c r="C2637" s="1337" t="s">
        <v>977</v>
      </c>
      <c r="D2637" s="1338" t="s">
        <v>978</v>
      </c>
      <c r="E2637" s="1338"/>
      <c r="F2637" s="1338"/>
    </row>
    <row r="2639" spans="1:6" x14ac:dyDescent="0.35">
      <c r="A2639" s="1704" t="s">
        <v>505</v>
      </c>
      <c r="B2639" s="1704" t="s">
        <v>930</v>
      </c>
      <c r="C2639" s="1706" t="s">
        <v>548</v>
      </c>
      <c r="D2639" s="1707"/>
      <c r="E2639" s="1706" t="s">
        <v>904</v>
      </c>
      <c r="F2639" s="1707"/>
    </row>
    <row r="2640" spans="1:6" x14ac:dyDescent="0.35">
      <c r="A2640" s="1705"/>
      <c r="B2640" s="1705"/>
      <c r="C2640" s="1323"/>
      <c r="D2640" s="1324"/>
      <c r="E2640" s="1325"/>
      <c r="F2640" s="1326"/>
    </row>
    <row r="2641" spans="1:6" x14ac:dyDescent="0.35">
      <c r="A2641" s="1339">
        <v>1</v>
      </c>
      <c r="B2641" s="1260">
        <v>0.25</v>
      </c>
      <c r="C2641" s="1275" t="s">
        <v>261</v>
      </c>
      <c r="D2641" s="1276"/>
      <c r="E2641" s="1278" t="s">
        <v>979</v>
      </c>
      <c r="F2641" s="1279"/>
    </row>
    <row r="2642" spans="1:6" x14ac:dyDescent="0.35">
      <c r="A2642" s="1340"/>
      <c r="B2642" s="1260">
        <v>0.375</v>
      </c>
      <c r="C2642" s="1275" t="s">
        <v>261</v>
      </c>
      <c r="D2642" s="1276"/>
      <c r="E2642" s="1719" t="s">
        <v>758</v>
      </c>
      <c r="F2642" s="1720"/>
    </row>
    <row r="2643" spans="1:6" x14ac:dyDescent="0.35">
      <c r="A2643" s="1340"/>
      <c r="B2643" s="1260">
        <v>0.5</v>
      </c>
      <c r="C2643" s="1275" t="s">
        <v>257</v>
      </c>
      <c r="D2643" s="1276"/>
      <c r="E2643" s="1278" t="s">
        <v>729</v>
      </c>
      <c r="F2643" s="1279"/>
    </row>
    <row r="2644" spans="1:6" x14ac:dyDescent="0.35">
      <c r="A2644" s="1340"/>
      <c r="B2644" s="1260">
        <v>0.625</v>
      </c>
      <c r="C2644" s="1275" t="s">
        <v>257</v>
      </c>
      <c r="D2644" s="1276"/>
      <c r="E2644" s="1278" t="s">
        <v>729</v>
      </c>
      <c r="F2644" s="1279"/>
    </row>
    <row r="2645" spans="1:6" x14ac:dyDescent="0.35">
      <c r="A2645" s="1341"/>
      <c r="B2645" s="1260">
        <v>0.75</v>
      </c>
      <c r="C2645" s="1275" t="s">
        <v>257</v>
      </c>
      <c r="D2645" s="1276"/>
      <c r="E2645" s="1278" t="s">
        <v>952</v>
      </c>
      <c r="F2645" s="1279"/>
    </row>
    <row r="2646" spans="1:6" x14ac:dyDescent="0.35">
      <c r="A2646" s="1716">
        <f>2+A2678</f>
        <v>2</v>
      </c>
      <c r="B2646" s="1260">
        <v>0.25</v>
      </c>
      <c r="C2646" s="1275" t="s">
        <v>262</v>
      </c>
      <c r="D2646" s="1276"/>
      <c r="E2646" s="1278" t="s">
        <v>952</v>
      </c>
      <c r="F2646" s="1279"/>
    </row>
    <row r="2647" spans="1:6" x14ac:dyDescent="0.35">
      <c r="A2647" s="1716"/>
      <c r="B2647" s="1260">
        <v>0.375</v>
      </c>
      <c r="C2647" s="1275" t="s">
        <v>257</v>
      </c>
      <c r="D2647" s="1279"/>
      <c r="E2647" s="1278" t="s">
        <v>952</v>
      </c>
      <c r="F2647" s="1279"/>
    </row>
    <row r="2648" spans="1:6" x14ac:dyDescent="0.35">
      <c r="A2648" s="1716"/>
      <c r="B2648" s="1260">
        <v>0.5</v>
      </c>
      <c r="C2648" s="1275" t="s">
        <v>258</v>
      </c>
      <c r="D2648" s="1279"/>
      <c r="E2648" s="1278" t="s">
        <v>952</v>
      </c>
      <c r="F2648" s="1279"/>
    </row>
    <row r="2649" spans="1:6" x14ac:dyDescent="0.35">
      <c r="A2649" s="1716"/>
      <c r="B2649" s="1260">
        <v>0.625</v>
      </c>
      <c r="C2649" s="1275" t="s">
        <v>258</v>
      </c>
      <c r="D2649" s="1279"/>
      <c r="E2649" s="1278" t="s">
        <v>729</v>
      </c>
      <c r="F2649" s="1279"/>
    </row>
    <row r="2650" spans="1:6" x14ac:dyDescent="0.35">
      <c r="A2650" s="1716"/>
      <c r="B2650" s="1260">
        <v>0.75</v>
      </c>
      <c r="C2650" s="1275" t="s">
        <v>261</v>
      </c>
      <c r="D2650" s="1279"/>
      <c r="E2650" s="1278" t="s">
        <v>729</v>
      </c>
      <c r="F2650" s="1274"/>
    </row>
    <row r="2651" spans="1:6" x14ac:dyDescent="0.35">
      <c r="A2651" s="1716">
        <f>A2646+1</f>
        <v>3</v>
      </c>
      <c r="B2651" s="1260">
        <v>0.25</v>
      </c>
      <c r="C2651" s="1275" t="s">
        <v>258</v>
      </c>
      <c r="D2651" s="1279"/>
      <c r="E2651" s="1278" t="s">
        <v>952</v>
      </c>
      <c r="F2651" s="565"/>
    </row>
    <row r="2652" spans="1:6" x14ac:dyDescent="0.35">
      <c r="A2652" s="1716"/>
      <c r="B2652" s="1260">
        <v>0.375</v>
      </c>
      <c r="C2652" s="1275" t="s">
        <v>261</v>
      </c>
      <c r="D2652" s="1279"/>
      <c r="E2652" s="1278" t="s">
        <v>952</v>
      </c>
      <c r="F2652" s="566"/>
    </row>
    <row r="2653" spans="1:6" x14ac:dyDescent="0.35">
      <c r="A2653" s="1716"/>
      <c r="B2653" s="1260">
        <v>0.5</v>
      </c>
      <c r="C2653" s="1275" t="s">
        <v>258</v>
      </c>
      <c r="D2653" s="1279"/>
      <c r="E2653" s="1278" t="s">
        <v>673</v>
      </c>
      <c r="F2653" s="1274"/>
    </row>
    <row r="2654" spans="1:6" x14ac:dyDescent="0.35">
      <c r="A2654" s="1716"/>
      <c r="B2654" s="1260">
        <v>0.625</v>
      </c>
      <c r="C2654" s="1275" t="s">
        <v>258</v>
      </c>
      <c r="D2654" s="1279"/>
      <c r="E2654" s="1278" t="s">
        <v>729</v>
      </c>
      <c r="F2654" s="1274"/>
    </row>
    <row r="2655" spans="1:6" x14ac:dyDescent="0.35">
      <c r="A2655" s="1716"/>
      <c r="B2655" s="1260">
        <v>0.75</v>
      </c>
      <c r="C2655" s="1275" t="s">
        <v>258</v>
      </c>
      <c r="D2655" s="1282"/>
      <c r="E2655" s="1278" t="s">
        <v>952</v>
      </c>
      <c r="F2655" s="1274"/>
    </row>
    <row r="2656" spans="1:6" x14ac:dyDescent="0.35">
      <c r="A2656" s="1716">
        <f>A2651+1</f>
        <v>4</v>
      </c>
      <c r="B2656" s="1260">
        <v>0.25</v>
      </c>
      <c r="C2656" s="1275" t="s">
        <v>261</v>
      </c>
      <c r="D2656" s="1279"/>
      <c r="E2656" s="1278" t="s">
        <v>952</v>
      </c>
      <c r="F2656" s="1274"/>
    </row>
    <row r="2657" spans="1:6" x14ac:dyDescent="0.35">
      <c r="A2657" s="1716"/>
      <c r="B2657" s="1260">
        <v>0.375</v>
      </c>
      <c r="C2657" s="1275" t="s">
        <v>261</v>
      </c>
      <c r="D2657" s="1282"/>
      <c r="E2657" s="1278" t="s">
        <v>952</v>
      </c>
      <c r="F2657" s="1274"/>
    </row>
    <row r="2658" spans="1:6" x14ac:dyDescent="0.35">
      <c r="A2658" s="1716"/>
      <c r="B2658" s="1260">
        <v>0.5</v>
      </c>
      <c r="C2658" s="1275" t="s">
        <v>261</v>
      </c>
      <c r="D2658" s="1279"/>
      <c r="E2658" s="1278" t="s">
        <v>758</v>
      </c>
      <c r="F2658" s="1274"/>
    </row>
    <row r="2659" spans="1:6" x14ac:dyDescent="0.35">
      <c r="A2659" s="1716"/>
      <c r="B2659" s="1260">
        <v>0.625</v>
      </c>
      <c r="C2659" s="1275" t="s">
        <v>261</v>
      </c>
      <c r="D2659" s="1282"/>
      <c r="E2659" s="1278" t="s">
        <v>758</v>
      </c>
      <c r="F2659" s="1274"/>
    </row>
    <row r="2660" spans="1:6" x14ac:dyDescent="0.35">
      <c r="A2660" s="1716"/>
      <c r="B2660" s="1260">
        <v>0.75</v>
      </c>
      <c r="C2660" s="1275" t="s">
        <v>261</v>
      </c>
      <c r="D2660" s="1282"/>
      <c r="E2660" s="1278" t="s">
        <v>952</v>
      </c>
      <c r="F2660" s="1274"/>
    </row>
    <row r="2661" spans="1:6" x14ac:dyDescent="0.35">
      <c r="A2661" s="1716">
        <f>A2656+1</f>
        <v>5</v>
      </c>
      <c r="B2661" s="1260">
        <v>0.25</v>
      </c>
      <c r="C2661" s="1275" t="s">
        <v>261</v>
      </c>
      <c r="D2661" s="1282"/>
      <c r="E2661" s="1278" t="s">
        <v>952</v>
      </c>
      <c r="F2661" s="1274"/>
    </row>
    <row r="2662" spans="1:6" x14ac:dyDescent="0.35">
      <c r="A2662" s="1716"/>
      <c r="B2662" s="1260">
        <v>0.375</v>
      </c>
      <c r="C2662" s="1275" t="s">
        <v>261</v>
      </c>
      <c r="D2662" s="1279"/>
      <c r="E2662" s="1278" t="s">
        <v>729</v>
      </c>
      <c r="F2662" s="1274"/>
    </row>
    <row r="2663" spans="1:6" x14ac:dyDescent="0.35">
      <c r="A2663" s="1716"/>
      <c r="B2663" s="1260">
        <v>0.5</v>
      </c>
      <c r="C2663" s="1275" t="s">
        <v>258</v>
      </c>
      <c r="D2663" s="1279"/>
      <c r="E2663" s="1278" t="s">
        <v>952</v>
      </c>
      <c r="F2663" s="1274"/>
    </row>
    <row r="2664" spans="1:6" x14ac:dyDescent="0.35">
      <c r="A2664" s="1716"/>
      <c r="B2664" s="1260">
        <v>0.625</v>
      </c>
      <c r="C2664" s="1275" t="s">
        <v>258</v>
      </c>
      <c r="D2664" s="1282"/>
      <c r="E2664" s="1278" t="s">
        <v>952</v>
      </c>
      <c r="F2664" s="1274"/>
    </row>
    <row r="2665" spans="1:6" x14ac:dyDescent="0.35">
      <c r="A2665" s="1716"/>
      <c r="B2665" s="1260">
        <v>0.75</v>
      </c>
      <c r="C2665" s="1275" t="s">
        <v>557</v>
      </c>
      <c r="D2665" s="1279"/>
      <c r="E2665" s="1278" t="s">
        <v>952</v>
      </c>
      <c r="F2665" s="1274"/>
    </row>
    <row r="2666" spans="1:6" x14ac:dyDescent="0.35">
      <c r="A2666" s="1716">
        <f>A2661+1</f>
        <v>6</v>
      </c>
      <c r="B2666" s="1260">
        <v>0.25</v>
      </c>
      <c r="C2666" s="1275" t="s">
        <v>261</v>
      </c>
      <c r="D2666" s="1282"/>
      <c r="E2666" s="1278" t="s">
        <v>952</v>
      </c>
      <c r="F2666" s="1274"/>
    </row>
    <row r="2667" spans="1:6" x14ac:dyDescent="0.35">
      <c r="A2667" s="1716"/>
      <c r="B2667" s="1260">
        <v>0.375</v>
      </c>
      <c r="C2667" s="1275" t="s">
        <v>261</v>
      </c>
      <c r="D2667" s="1279"/>
      <c r="E2667" s="1278" t="s">
        <v>952</v>
      </c>
      <c r="F2667" s="1274"/>
    </row>
    <row r="2668" spans="1:6" x14ac:dyDescent="0.35">
      <c r="A2668" s="1716"/>
      <c r="B2668" s="1260">
        <v>0.5</v>
      </c>
      <c r="C2668" s="1275" t="s">
        <v>261</v>
      </c>
      <c r="D2668" s="1279"/>
      <c r="E2668" s="1278" t="s">
        <v>952</v>
      </c>
      <c r="F2668" s="1274"/>
    </row>
    <row r="2669" spans="1:6" x14ac:dyDescent="0.35">
      <c r="A2669" s="1716"/>
      <c r="B2669" s="1260">
        <v>0.625</v>
      </c>
      <c r="C2669" s="1275" t="s">
        <v>261</v>
      </c>
      <c r="D2669" s="1282"/>
      <c r="E2669" s="1278" t="s">
        <v>729</v>
      </c>
      <c r="F2669" s="1274"/>
    </row>
    <row r="2670" spans="1:6" x14ac:dyDescent="0.35">
      <c r="A2670" s="1716"/>
      <c r="B2670" s="1260">
        <v>0.75</v>
      </c>
      <c r="C2670" s="1275" t="s">
        <v>258</v>
      </c>
      <c r="D2670" s="1279"/>
      <c r="E2670" s="1278" t="s">
        <v>952</v>
      </c>
      <c r="F2670" s="1274"/>
    </row>
    <row r="2671" spans="1:6" x14ac:dyDescent="0.35">
      <c r="A2671" s="1716">
        <f>A2666+1</f>
        <v>7</v>
      </c>
      <c r="B2671" s="1260">
        <v>0.25</v>
      </c>
      <c r="C2671" s="1275" t="s">
        <v>261</v>
      </c>
      <c r="D2671" s="1279"/>
      <c r="E2671" s="1278" t="s">
        <v>952</v>
      </c>
      <c r="F2671" s="1274"/>
    </row>
    <row r="2672" spans="1:6" x14ac:dyDescent="0.35">
      <c r="A2672" s="1716"/>
      <c r="B2672" s="1260">
        <v>0.375</v>
      </c>
      <c r="C2672" s="1275" t="s">
        <v>257</v>
      </c>
      <c r="D2672" s="1282"/>
      <c r="E2672" s="1278" t="s">
        <v>952</v>
      </c>
      <c r="F2672" s="1274"/>
    </row>
    <row r="2673" spans="1:6" x14ac:dyDescent="0.35">
      <c r="A2673" s="1716"/>
      <c r="B2673" s="1260">
        <v>0.5</v>
      </c>
      <c r="C2673" s="1275" t="s">
        <v>258</v>
      </c>
      <c r="D2673" s="1282"/>
      <c r="E2673" s="1278" t="s">
        <v>758</v>
      </c>
      <c r="F2673" s="1274"/>
    </row>
    <row r="2674" spans="1:6" x14ac:dyDescent="0.35">
      <c r="A2674" s="1716"/>
      <c r="B2674" s="1260">
        <v>0.625</v>
      </c>
      <c r="C2674" s="1275" t="s">
        <v>258</v>
      </c>
      <c r="D2674" s="1297"/>
      <c r="E2674" s="1278" t="s">
        <v>758</v>
      </c>
      <c r="F2674" s="1274"/>
    </row>
    <row r="2675" spans="1:6" x14ac:dyDescent="0.35">
      <c r="A2675" s="1716"/>
      <c r="B2675" s="1260">
        <v>0.75</v>
      </c>
      <c r="C2675" s="1275" t="s">
        <v>257</v>
      </c>
      <c r="D2675" s="1297"/>
      <c r="E2675" s="1278" t="s">
        <v>952</v>
      </c>
      <c r="F2675" s="1274"/>
    </row>
    <row r="2676" spans="1:6" x14ac:dyDescent="0.35">
      <c r="A2676" s="1716">
        <f>A2671+1</f>
        <v>8</v>
      </c>
      <c r="B2676" s="1260">
        <v>0.25</v>
      </c>
      <c r="C2676" s="1275" t="s">
        <v>257</v>
      </c>
      <c r="D2676" s="1297"/>
      <c r="E2676" s="1278" t="s">
        <v>952</v>
      </c>
      <c r="F2676" s="1274"/>
    </row>
    <row r="2677" spans="1:6" x14ac:dyDescent="0.35">
      <c r="A2677" s="1716"/>
      <c r="B2677" s="1260">
        <v>30.8</v>
      </c>
      <c r="C2677" s="1275" t="s">
        <v>257</v>
      </c>
      <c r="D2677" s="1293"/>
      <c r="E2677" s="1278" t="s">
        <v>952</v>
      </c>
      <c r="F2677" s="1274"/>
    </row>
    <row r="2678" spans="1:6" x14ac:dyDescent="0.35">
      <c r="A2678" s="1716"/>
      <c r="B2678" s="1260">
        <v>0.5</v>
      </c>
      <c r="C2678" s="1275" t="s">
        <v>257</v>
      </c>
      <c r="D2678" s="1293"/>
      <c r="E2678" s="1278" t="s">
        <v>952</v>
      </c>
      <c r="F2678" s="1274"/>
    </row>
    <row r="2679" spans="1:6" x14ac:dyDescent="0.35">
      <c r="A2679" s="1716"/>
      <c r="B2679" s="1260">
        <v>0.625</v>
      </c>
      <c r="C2679" s="1275" t="s">
        <v>257</v>
      </c>
      <c r="D2679" s="1293"/>
      <c r="E2679" s="1278" t="s">
        <v>673</v>
      </c>
      <c r="F2679" s="1274"/>
    </row>
    <row r="2680" spans="1:6" x14ac:dyDescent="0.35">
      <c r="A2680" s="1716"/>
      <c r="B2680" s="1260">
        <v>0.75</v>
      </c>
      <c r="C2680" s="1275" t="s">
        <v>257</v>
      </c>
      <c r="D2680" s="1297"/>
      <c r="E2680" s="1278" t="s">
        <v>760</v>
      </c>
      <c r="F2680" s="1274"/>
    </row>
    <row r="2681" spans="1:6" x14ac:dyDescent="0.35">
      <c r="A2681" s="1716">
        <f>A2676+1</f>
        <v>9</v>
      </c>
      <c r="B2681" s="1260">
        <v>0.25</v>
      </c>
      <c r="C2681" s="1275" t="s">
        <v>257</v>
      </c>
      <c r="D2681" s="1297"/>
      <c r="E2681" s="1278" t="s">
        <v>952</v>
      </c>
      <c r="F2681" s="1274"/>
    </row>
    <row r="2682" spans="1:6" x14ac:dyDescent="0.35">
      <c r="A2682" s="1716"/>
      <c r="B2682" s="1260">
        <v>0.375</v>
      </c>
      <c r="C2682" s="1275" t="s">
        <v>257</v>
      </c>
      <c r="D2682" s="1297"/>
      <c r="E2682" s="1278" t="s">
        <v>952</v>
      </c>
      <c r="F2682" s="1274"/>
    </row>
    <row r="2683" spans="1:6" x14ac:dyDescent="0.35">
      <c r="A2683" s="1716"/>
      <c r="B2683" s="1260">
        <v>0.5</v>
      </c>
      <c r="C2683" s="1275" t="s">
        <v>258</v>
      </c>
      <c r="D2683" s="1297"/>
      <c r="E2683" s="1278" t="s">
        <v>729</v>
      </c>
      <c r="F2683" s="1274"/>
    </row>
    <row r="2684" spans="1:6" x14ac:dyDescent="0.35">
      <c r="A2684" s="1716"/>
      <c r="B2684" s="1260">
        <v>0.625</v>
      </c>
      <c r="C2684" s="1275" t="s">
        <v>258</v>
      </c>
      <c r="D2684" s="1293"/>
      <c r="E2684" s="1278" t="s">
        <v>952</v>
      </c>
      <c r="F2684" s="1274"/>
    </row>
    <row r="2685" spans="1:6" x14ac:dyDescent="0.35">
      <c r="A2685" s="1716"/>
      <c r="B2685" s="1260">
        <v>0.75</v>
      </c>
      <c r="C2685" s="1275" t="s">
        <v>557</v>
      </c>
      <c r="D2685" s="1297"/>
      <c r="E2685" s="1278" t="s">
        <v>729</v>
      </c>
      <c r="F2685" s="1274"/>
    </row>
    <row r="2686" spans="1:6" x14ac:dyDescent="0.35">
      <c r="A2686" s="1716">
        <f>A2681+1</f>
        <v>10</v>
      </c>
      <c r="B2686" s="1260">
        <v>0.25</v>
      </c>
      <c r="C2686" s="1275" t="s">
        <v>257</v>
      </c>
      <c r="D2686" s="1293"/>
      <c r="E2686" s="1278" t="s">
        <v>952</v>
      </c>
      <c r="F2686" s="1274"/>
    </row>
    <row r="2687" spans="1:6" x14ac:dyDescent="0.35">
      <c r="A2687" s="1716"/>
      <c r="B2687" s="1260">
        <v>0.375</v>
      </c>
      <c r="C2687" s="1275" t="s">
        <v>262</v>
      </c>
      <c r="D2687" s="1293"/>
      <c r="E2687" s="1278" t="s">
        <v>952</v>
      </c>
      <c r="F2687" s="1274"/>
    </row>
    <row r="2688" spans="1:6" x14ac:dyDescent="0.35">
      <c r="A2688" s="1716"/>
      <c r="B2688" s="1260">
        <v>0.5</v>
      </c>
      <c r="C2688" s="1275" t="s">
        <v>257</v>
      </c>
      <c r="D2688" s="1293"/>
      <c r="E2688" s="1278" t="s">
        <v>758</v>
      </c>
      <c r="F2688" s="1274"/>
    </row>
    <row r="2689" spans="1:6" x14ac:dyDescent="0.35">
      <c r="A2689" s="1716"/>
      <c r="B2689" s="1260">
        <v>0.625</v>
      </c>
      <c r="C2689" s="1275" t="s">
        <v>570</v>
      </c>
      <c r="D2689" s="1293"/>
      <c r="E2689" s="1278" t="s">
        <v>952</v>
      </c>
      <c r="F2689" s="1274"/>
    </row>
    <row r="2690" spans="1:6" x14ac:dyDescent="0.35">
      <c r="A2690" s="1716"/>
      <c r="B2690" s="1260">
        <v>0.75</v>
      </c>
      <c r="C2690" s="1275" t="s">
        <v>257</v>
      </c>
      <c r="D2690" s="1293"/>
      <c r="E2690" s="1278" t="s">
        <v>952</v>
      </c>
      <c r="F2690" s="1274"/>
    </row>
    <row r="2691" spans="1:6" x14ac:dyDescent="0.35">
      <c r="A2691" s="1716">
        <f>A2686+1</f>
        <v>11</v>
      </c>
      <c r="B2691" s="1260">
        <v>0.25</v>
      </c>
      <c r="C2691" s="1275" t="s">
        <v>262</v>
      </c>
      <c r="D2691" s="1293"/>
      <c r="E2691" s="1278" t="s">
        <v>952</v>
      </c>
      <c r="F2691" s="1274"/>
    </row>
    <row r="2692" spans="1:6" x14ac:dyDescent="0.35">
      <c r="A2692" s="1716"/>
      <c r="B2692" s="1260">
        <v>0.375</v>
      </c>
      <c r="C2692" s="1275" t="s">
        <v>257</v>
      </c>
      <c r="D2692" s="1293"/>
      <c r="E2692" s="1278" t="s">
        <v>980</v>
      </c>
      <c r="F2692" s="1274"/>
    </row>
    <row r="2693" spans="1:6" x14ac:dyDescent="0.35">
      <c r="A2693" s="1716"/>
      <c r="B2693" s="1260">
        <v>0.5</v>
      </c>
      <c r="C2693" s="1275" t="s">
        <v>257</v>
      </c>
      <c r="D2693" s="1293"/>
      <c r="E2693" s="1278" t="s">
        <v>758</v>
      </c>
      <c r="F2693" s="1274"/>
    </row>
    <row r="2694" spans="1:6" x14ac:dyDescent="0.35">
      <c r="A2694" s="1716"/>
      <c r="B2694" s="1260">
        <v>0.625</v>
      </c>
      <c r="C2694" s="1275" t="s">
        <v>257</v>
      </c>
      <c r="D2694" s="1297"/>
      <c r="E2694" s="1278" t="s">
        <v>952</v>
      </c>
      <c r="F2694" s="1274"/>
    </row>
    <row r="2695" spans="1:6" x14ac:dyDescent="0.35">
      <c r="A2695" s="1716"/>
      <c r="B2695" s="1260">
        <v>0.75</v>
      </c>
      <c r="C2695" s="1275" t="s">
        <v>257</v>
      </c>
      <c r="D2695" s="1293"/>
      <c r="E2695" s="1278" t="s">
        <v>952</v>
      </c>
      <c r="F2695" s="1274"/>
    </row>
    <row r="2696" spans="1:6" x14ac:dyDescent="0.35">
      <c r="A2696" s="1716">
        <f>A2691+1</f>
        <v>12</v>
      </c>
      <c r="B2696" s="1260">
        <v>0.25</v>
      </c>
      <c r="C2696" s="1275" t="s">
        <v>262</v>
      </c>
      <c r="D2696" s="1293"/>
      <c r="E2696" s="1278" t="s">
        <v>952</v>
      </c>
      <c r="F2696" s="1274"/>
    </row>
    <row r="2697" spans="1:6" x14ac:dyDescent="0.35">
      <c r="A2697" s="1716"/>
      <c r="B2697" s="1260">
        <v>0.375</v>
      </c>
      <c r="C2697" s="1275" t="s">
        <v>257</v>
      </c>
      <c r="D2697" s="1293"/>
      <c r="E2697" s="1278" t="s">
        <v>952</v>
      </c>
      <c r="F2697" s="1274"/>
    </row>
    <row r="2698" spans="1:6" x14ac:dyDescent="0.35">
      <c r="A2698" s="1716"/>
      <c r="B2698" s="1260">
        <v>0.5</v>
      </c>
      <c r="C2698" s="1275" t="s">
        <v>564</v>
      </c>
      <c r="D2698" s="1293"/>
      <c r="E2698" s="1278" t="s">
        <v>729</v>
      </c>
      <c r="F2698" s="1274"/>
    </row>
    <row r="2699" spans="1:6" x14ac:dyDescent="0.35">
      <c r="A2699" s="1716"/>
      <c r="B2699" s="1260">
        <v>0.625</v>
      </c>
      <c r="C2699" s="1275" t="s">
        <v>261</v>
      </c>
      <c r="D2699" s="1293"/>
      <c r="E2699" s="1278" t="s">
        <v>952</v>
      </c>
      <c r="F2699" s="1274"/>
    </row>
    <row r="2700" spans="1:6" x14ac:dyDescent="0.35">
      <c r="A2700" s="1716"/>
      <c r="B2700" s="1260">
        <v>0.75</v>
      </c>
      <c r="C2700" s="1275" t="s">
        <v>257</v>
      </c>
      <c r="D2700" s="1297"/>
      <c r="E2700" s="1278" t="s">
        <v>758</v>
      </c>
      <c r="F2700" s="1274"/>
    </row>
    <row r="2701" spans="1:6" x14ac:dyDescent="0.35">
      <c r="A2701" s="1716">
        <f>A2696+1</f>
        <v>13</v>
      </c>
      <c r="B2701" s="1260">
        <v>0.25</v>
      </c>
      <c r="C2701" s="1275" t="s">
        <v>257</v>
      </c>
      <c r="D2701" s="1293"/>
      <c r="E2701" s="1278" t="s">
        <v>952</v>
      </c>
      <c r="F2701" s="1274"/>
    </row>
    <row r="2702" spans="1:6" x14ac:dyDescent="0.35">
      <c r="A2702" s="1716"/>
      <c r="B2702" s="1260">
        <v>0.375</v>
      </c>
      <c r="C2702" s="1275" t="s">
        <v>257</v>
      </c>
      <c r="D2702" s="1293"/>
      <c r="E2702" s="1278" t="s">
        <v>952</v>
      </c>
      <c r="F2702" s="1274"/>
    </row>
    <row r="2703" spans="1:6" x14ac:dyDescent="0.35">
      <c r="A2703" s="1716"/>
      <c r="B2703" s="1260">
        <v>0.5</v>
      </c>
      <c r="C2703" s="1275" t="s">
        <v>570</v>
      </c>
      <c r="D2703" s="1297"/>
      <c r="E2703" s="1278" t="s">
        <v>758</v>
      </c>
      <c r="F2703" s="1274"/>
    </row>
    <row r="2704" spans="1:6" x14ac:dyDescent="0.35">
      <c r="A2704" s="1716"/>
      <c r="B2704" s="1260">
        <v>0.625</v>
      </c>
      <c r="C2704" s="1275" t="s">
        <v>257</v>
      </c>
      <c r="D2704" s="1293"/>
      <c r="E2704" s="1278" t="s">
        <v>758</v>
      </c>
      <c r="F2704" s="1274"/>
    </row>
    <row r="2705" spans="1:6" x14ac:dyDescent="0.35">
      <c r="A2705" s="1716"/>
      <c r="B2705" s="1260">
        <v>0.75</v>
      </c>
      <c r="C2705" s="1275" t="s">
        <v>570</v>
      </c>
      <c r="D2705" s="1293"/>
      <c r="E2705" s="1278" t="s">
        <v>952</v>
      </c>
      <c r="F2705" s="1274"/>
    </row>
    <row r="2706" spans="1:6" x14ac:dyDescent="0.35">
      <c r="A2706" s="1716">
        <f>A2701+1</f>
        <v>14</v>
      </c>
      <c r="B2706" s="1260">
        <v>0.25</v>
      </c>
      <c r="C2706" s="1275" t="s">
        <v>257</v>
      </c>
      <c r="D2706" s="1293"/>
      <c r="E2706" s="1278" t="s">
        <v>952</v>
      </c>
      <c r="F2706" s="1274"/>
    </row>
    <row r="2707" spans="1:6" x14ac:dyDescent="0.35">
      <c r="A2707" s="1716"/>
      <c r="B2707" s="1260">
        <v>0.375</v>
      </c>
      <c r="C2707" s="1275" t="s">
        <v>257</v>
      </c>
      <c r="D2707" s="1297"/>
      <c r="E2707" s="1278" t="s">
        <v>952</v>
      </c>
      <c r="F2707" s="1274"/>
    </row>
    <row r="2708" spans="1:6" x14ac:dyDescent="0.35">
      <c r="A2708" s="1716"/>
      <c r="B2708" s="1260">
        <v>0.5</v>
      </c>
      <c r="C2708" s="1275" t="s">
        <v>257</v>
      </c>
      <c r="D2708" s="1297"/>
      <c r="E2708" s="1278" t="s">
        <v>758</v>
      </c>
      <c r="F2708" s="1274"/>
    </row>
    <row r="2709" spans="1:6" x14ac:dyDescent="0.35">
      <c r="A2709" s="1716"/>
      <c r="B2709" s="1260">
        <v>0.625</v>
      </c>
      <c r="C2709" s="1275" t="s">
        <v>564</v>
      </c>
      <c r="D2709" s="1299"/>
      <c r="E2709" s="1278" t="s">
        <v>941</v>
      </c>
      <c r="F2709" s="1274"/>
    </row>
    <row r="2710" spans="1:6" x14ac:dyDescent="0.35">
      <c r="A2710" s="1716"/>
      <c r="B2710" s="1260">
        <v>0.75</v>
      </c>
      <c r="C2710" s="1275" t="s">
        <v>557</v>
      </c>
      <c r="D2710" s="1293"/>
      <c r="E2710" s="1278" t="s">
        <v>729</v>
      </c>
      <c r="F2710" s="1274"/>
    </row>
    <row r="2711" spans="1:6" x14ac:dyDescent="0.35">
      <c r="A2711" s="1716">
        <f>A2706+1</f>
        <v>15</v>
      </c>
      <c r="B2711" s="1260">
        <v>0.25</v>
      </c>
      <c r="C2711" s="1275" t="s">
        <v>258</v>
      </c>
      <c r="D2711" s="1293"/>
      <c r="E2711" s="1278" t="s">
        <v>952</v>
      </c>
      <c r="F2711" s="1274"/>
    </row>
    <row r="2712" spans="1:6" x14ac:dyDescent="0.35">
      <c r="A2712" s="1716"/>
      <c r="B2712" s="1260">
        <v>0.375</v>
      </c>
      <c r="C2712" s="1275" t="s">
        <v>257</v>
      </c>
      <c r="D2712" s="1293"/>
      <c r="E2712" s="1278" t="s">
        <v>952</v>
      </c>
      <c r="F2712" s="1274"/>
    </row>
    <row r="2713" spans="1:6" x14ac:dyDescent="0.35">
      <c r="A2713" s="1716"/>
      <c r="B2713" s="1260">
        <v>0.5</v>
      </c>
      <c r="C2713" s="1275" t="s">
        <v>258</v>
      </c>
      <c r="D2713" s="1297"/>
      <c r="E2713" s="1278" t="s">
        <v>673</v>
      </c>
      <c r="F2713" s="1274"/>
    </row>
    <row r="2714" spans="1:6" x14ac:dyDescent="0.35">
      <c r="A2714" s="1716"/>
      <c r="B2714" s="1260">
        <v>0.625</v>
      </c>
      <c r="C2714" s="1275" t="s">
        <v>257</v>
      </c>
      <c r="D2714" s="1297"/>
      <c r="E2714" s="1278" t="s">
        <v>952</v>
      </c>
      <c r="F2714" s="1274"/>
    </row>
    <row r="2715" spans="1:6" x14ac:dyDescent="0.35">
      <c r="A2715" s="1716"/>
      <c r="B2715" s="1260">
        <v>0.75</v>
      </c>
      <c r="C2715" s="1275" t="s">
        <v>564</v>
      </c>
      <c r="D2715" s="1293"/>
      <c r="E2715" s="1278" t="s">
        <v>729</v>
      </c>
      <c r="F2715" s="1274"/>
    </row>
    <row r="2716" spans="1:6" x14ac:dyDescent="0.35">
      <c r="A2716" s="1716">
        <f>A2711+1</f>
        <v>16</v>
      </c>
      <c r="B2716" s="1260">
        <v>0.25</v>
      </c>
      <c r="C2716" s="1275" t="s">
        <v>257</v>
      </c>
      <c r="D2716" s="1327"/>
      <c r="E2716" s="1278" t="s">
        <v>952</v>
      </c>
      <c r="F2716" s="1274"/>
    </row>
    <row r="2717" spans="1:6" x14ac:dyDescent="0.35">
      <c r="A2717" s="1716"/>
      <c r="B2717" s="1260">
        <v>0.375</v>
      </c>
      <c r="C2717" s="1275" t="s">
        <v>257</v>
      </c>
      <c r="D2717" s="1327"/>
      <c r="E2717" s="1278" t="s">
        <v>952</v>
      </c>
      <c r="F2717" s="1274"/>
    </row>
    <row r="2718" spans="1:6" x14ac:dyDescent="0.35">
      <c r="A2718" s="1716"/>
      <c r="B2718" s="1260">
        <v>0.5</v>
      </c>
      <c r="C2718" s="1275" t="s">
        <v>557</v>
      </c>
      <c r="D2718" s="1297"/>
      <c r="E2718" s="1278" t="s">
        <v>673</v>
      </c>
      <c r="F2718" s="1274"/>
    </row>
    <row r="2719" spans="1:6" x14ac:dyDescent="0.35">
      <c r="A2719" s="1716"/>
      <c r="B2719" s="1260">
        <v>0.625</v>
      </c>
      <c r="C2719" s="1275" t="s">
        <v>257</v>
      </c>
      <c r="D2719" s="1293"/>
      <c r="E2719" s="1278" t="s">
        <v>729</v>
      </c>
      <c r="F2719" s="1274"/>
    </row>
    <row r="2720" spans="1:6" x14ac:dyDescent="0.35">
      <c r="A2720" s="1716"/>
      <c r="B2720" s="1260">
        <v>0.75</v>
      </c>
      <c r="C2720" s="1275" t="s">
        <v>262</v>
      </c>
      <c r="D2720" s="1297"/>
      <c r="E2720" s="1278" t="s">
        <v>952</v>
      </c>
      <c r="F2720" s="1274"/>
    </row>
    <row r="2721" spans="1:6" x14ac:dyDescent="0.35">
      <c r="A2721" s="1716">
        <f>A2716+1</f>
        <v>17</v>
      </c>
      <c r="B2721" s="1260">
        <v>0.25</v>
      </c>
      <c r="C2721" s="1275" t="s">
        <v>257</v>
      </c>
      <c r="D2721" s="1293"/>
      <c r="E2721" s="1278" t="s">
        <v>952</v>
      </c>
      <c r="F2721" s="1274"/>
    </row>
    <row r="2722" spans="1:6" x14ac:dyDescent="0.35">
      <c r="A2722" s="1716"/>
      <c r="B2722" s="1260">
        <v>0.375</v>
      </c>
      <c r="C2722" s="1275" t="s">
        <v>262</v>
      </c>
      <c r="D2722" s="1297"/>
      <c r="E2722" s="1278" t="s">
        <v>952</v>
      </c>
      <c r="F2722" s="1274"/>
    </row>
    <row r="2723" spans="1:6" x14ac:dyDescent="0.35">
      <c r="A2723" s="1716"/>
      <c r="B2723" s="1260">
        <v>0.5</v>
      </c>
      <c r="C2723" s="1275" t="s">
        <v>262</v>
      </c>
      <c r="D2723" s="1297"/>
      <c r="E2723" s="1278" t="s">
        <v>952</v>
      </c>
      <c r="F2723" s="1274"/>
    </row>
    <row r="2724" spans="1:6" x14ac:dyDescent="0.35">
      <c r="A2724" s="1716"/>
      <c r="B2724" s="1260">
        <v>0.625</v>
      </c>
      <c r="C2724" s="1275" t="s">
        <v>258</v>
      </c>
      <c r="D2724" s="1293"/>
      <c r="E2724" s="1278" t="s">
        <v>673</v>
      </c>
      <c r="F2724" s="1274"/>
    </row>
    <row r="2725" spans="1:6" x14ac:dyDescent="0.35">
      <c r="A2725" s="1716"/>
      <c r="B2725" s="1260">
        <v>0.75</v>
      </c>
      <c r="C2725" s="1275" t="s">
        <v>261</v>
      </c>
      <c r="D2725" s="1293"/>
      <c r="E2725" s="1278" t="s">
        <v>952</v>
      </c>
      <c r="F2725" s="1274"/>
    </row>
    <row r="2726" spans="1:6" x14ac:dyDescent="0.35">
      <c r="A2726" s="1716">
        <f>A2721+1</f>
        <v>18</v>
      </c>
      <c r="B2726" s="1260">
        <v>0.25</v>
      </c>
      <c r="C2726" s="1275" t="s">
        <v>257</v>
      </c>
      <c r="D2726" s="1293"/>
      <c r="E2726" s="1278" t="s">
        <v>952</v>
      </c>
      <c r="F2726" s="1274"/>
    </row>
    <row r="2727" spans="1:6" x14ac:dyDescent="0.35">
      <c r="A2727" s="1716"/>
      <c r="B2727" s="1260">
        <v>0.375</v>
      </c>
      <c r="C2727" s="1275" t="s">
        <v>258</v>
      </c>
      <c r="D2727" s="1293"/>
      <c r="E2727" s="1278" t="s">
        <v>952</v>
      </c>
      <c r="F2727" s="1274"/>
    </row>
    <row r="2728" spans="1:6" x14ac:dyDescent="0.35">
      <c r="A2728" s="1716"/>
      <c r="B2728" s="1260">
        <v>0.5</v>
      </c>
      <c r="C2728" s="1275" t="s">
        <v>258</v>
      </c>
      <c r="D2728" s="1297"/>
      <c r="E2728" s="1278" t="s">
        <v>729</v>
      </c>
      <c r="F2728" s="1274"/>
    </row>
    <row r="2729" spans="1:6" x14ac:dyDescent="0.35">
      <c r="A2729" s="1716"/>
      <c r="B2729" s="1260">
        <v>0.625</v>
      </c>
      <c r="C2729" s="1275" t="s">
        <v>257</v>
      </c>
      <c r="D2729" s="1293"/>
      <c r="E2729" s="1278" t="s">
        <v>673</v>
      </c>
      <c r="F2729" s="1274"/>
    </row>
    <row r="2730" spans="1:6" x14ac:dyDescent="0.35">
      <c r="A2730" s="1716"/>
      <c r="B2730" s="1260">
        <v>0.75</v>
      </c>
      <c r="C2730" s="1275" t="s">
        <v>557</v>
      </c>
      <c r="D2730" s="1297"/>
      <c r="E2730" s="1278" t="s">
        <v>952</v>
      </c>
      <c r="F2730" s="1274"/>
    </row>
    <row r="2731" spans="1:6" x14ac:dyDescent="0.35">
      <c r="A2731" s="1716">
        <f>A2726+1</f>
        <v>19</v>
      </c>
      <c r="B2731" s="1260">
        <v>0.25</v>
      </c>
      <c r="C2731" s="1275" t="s">
        <v>257</v>
      </c>
      <c r="D2731" s="1293"/>
      <c r="E2731" s="1278" t="s">
        <v>952</v>
      </c>
      <c r="F2731" s="1274"/>
    </row>
    <row r="2732" spans="1:6" x14ac:dyDescent="0.35">
      <c r="A2732" s="1716"/>
      <c r="B2732" s="1260">
        <v>0.375</v>
      </c>
      <c r="C2732" s="1275" t="s">
        <v>262</v>
      </c>
      <c r="D2732" s="1293"/>
      <c r="E2732" s="1278" t="s">
        <v>952</v>
      </c>
      <c r="F2732" s="1274"/>
    </row>
    <row r="2733" spans="1:6" x14ac:dyDescent="0.35">
      <c r="A2733" s="1716"/>
      <c r="B2733" s="1260">
        <v>0.5</v>
      </c>
      <c r="C2733" s="1275" t="s">
        <v>258</v>
      </c>
      <c r="D2733" s="1293"/>
      <c r="E2733" s="1278" t="s">
        <v>758</v>
      </c>
      <c r="F2733" s="1274"/>
    </row>
    <row r="2734" spans="1:6" x14ac:dyDescent="0.35">
      <c r="A2734" s="1716"/>
      <c r="B2734" s="1260">
        <v>0.625</v>
      </c>
      <c r="C2734" s="1275" t="s">
        <v>262</v>
      </c>
      <c r="D2734" s="1297"/>
      <c r="E2734" s="1278" t="s">
        <v>952</v>
      </c>
      <c r="F2734" s="1274"/>
    </row>
    <row r="2735" spans="1:6" x14ac:dyDescent="0.35">
      <c r="A2735" s="1716"/>
      <c r="B2735" s="1260">
        <v>0.75</v>
      </c>
      <c r="C2735" s="1275" t="s">
        <v>257</v>
      </c>
      <c r="D2735" s="1293"/>
      <c r="E2735" s="1278" t="s">
        <v>952</v>
      </c>
      <c r="F2735" s="1274"/>
    </row>
    <row r="2736" spans="1:6" x14ac:dyDescent="0.35">
      <c r="A2736" s="1716">
        <f>A2731+1</f>
        <v>20</v>
      </c>
      <c r="B2736" s="1260">
        <v>0.25</v>
      </c>
      <c r="C2736" s="1275" t="s">
        <v>257</v>
      </c>
      <c r="D2736" s="1293"/>
      <c r="E2736" s="1278" t="s">
        <v>952</v>
      </c>
      <c r="F2736" s="1274"/>
    </row>
    <row r="2737" spans="1:6" x14ac:dyDescent="0.35">
      <c r="A2737" s="1716"/>
      <c r="B2737" s="1260">
        <v>0.375</v>
      </c>
      <c r="C2737" s="1275" t="s">
        <v>257</v>
      </c>
      <c r="D2737" s="1297"/>
      <c r="E2737" s="1278" t="s">
        <v>952</v>
      </c>
      <c r="F2737" s="1274"/>
    </row>
    <row r="2738" spans="1:6" x14ac:dyDescent="0.35">
      <c r="A2738" s="1716"/>
      <c r="B2738" s="1260">
        <v>0.5</v>
      </c>
      <c r="C2738" s="1275" t="s">
        <v>257</v>
      </c>
      <c r="D2738" s="1293"/>
      <c r="E2738" s="1278" t="s">
        <v>952</v>
      </c>
      <c r="F2738" s="1274"/>
    </row>
    <row r="2739" spans="1:6" x14ac:dyDescent="0.35">
      <c r="A2739" s="1716"/>
      <c r="B2739" s="1260">
        <v>0.625</v>
      </c>
      <c r="C2739" s="1275" t="s">
        <v>258</v>
      </c>
      <c r="D2739" s="1297"/>
      <c r="E2739" s="1278" t="s">
        <v>758</v>
      </c>
      <c r="F2739" s="1274"/>
    </row>
    <row r="2740" spans="1:6" x14ac:dyDescent="0.35">
      <c r="A2740" s="1716"/>
      <c r="B2740" s="1260">
        <v>0.75</v>
      </c>
      <c r="C2740" s="1275" t="s">
        <v>570</v>
      </c>
      <c r="D2740" s="1297"/>
      <c r="E2740" s="1278" t="s">
        <v>952</v>
      </c>
      <c r="F2740" s="1274"/>
    </row>
    <row r="2741" spans="1:6" x14ac:dyDescent="0.35">
      <c r="A2741" s="1716">
        <f>A2736+1</f>
        <v>21</v>
      </c>
      <c r="B2741" s="1260">
        <v>0.25</v>
      </c>
      <c r="C2741" s="1275" t="s">
        <v>257</v>
      </c>
      <c r="D2741" s="1297"/>
      <c r="E2741" s="1278" t="s">
        <v>952</v>
      </c>
      <c r="F2741" s="1274"/>
    </row>
    <row r="2742" spans="1:6" x14ac:dyDescent="0.35">
      <c r="A2742" s="1716"/>
      <c r="B2742" s="1260">
        <v>0.375</v>
      </c>
      <c r="C2742" s="1275" t="s">
        <v>257</v>
      </c>
      <c r="D2742" s="1293"/>
      <c r="E2742" s="1278" t="s">
        <v>952</v>
      </c>
      <c r="F2742" s="1274"/>
    </row>
    <row r="2743" spans="1:6" x14ac:dyDescent="0.35">
      <c r="A2743" s="1716"/>
      <c r="B2743" s="1260">
        <v>0.5</v>
      </c>
      <c r="C2743" s="1275" t="s">
        <v>257</v>
      </c>
      <c r="D2743" s="1297"/>
      <c r="E2743" s="1278" t="s">
        <v>729</v>
      </c>
      <c r="F2743" s="1274"/>
    </row>
    <row r="2744" spans="1:6" x14ac:dyDescent="0.35">
      <c r="A2744" s="1716"/>
      <c r="B2744" s="1260">
        <v>0.625</v>
      </c>
      <c r="C2744" s="1275" t="s">
        <v>258</v>
      </c>
      <c r="D2744" s="1293"/>
      <c r="E2744" s="1278" t="s">
        <v>673</v>
      </c>
      <c r="F2744" s="1274"/>
    </row>
    <row r="2745" spans="1:6" x14ac:dyDescent="0.35">
      <c r="A2745" s="1716"/>
      <c r="B2745" s="1260">
        <v>0.75</v>
      </c>
      <c r="C2745" s="1275" t="s">
        <v>257</v>
      </c>
      <c r="D2745" s="1293"/>
      <c r="E2745" s="1278" t="s">
        <v>729</v>
      </c>
      <c r="F2745" s="1274"/>
    </row>
    <row r="2746" spans="1:6" x14ac:dyDescent="0.35">
      <c r="A2746" s="1716">
        <f>A2741+1</f>
        <v>22</v>
      </c>
      <c r="B2746" s="1260">
        <v>0.25</v>
      </c>
      <c r="C2746" s="1275" t="s">
        <v>257</v>
      </c>
      <c r="D2746" s="1293"/>
      <c r="E2746" s="1278" t="s">
        <v>952</v>
      </c>
      <c r="F2746" s="1274"/>
    </row>
    <row r="2747" spans="1:6" x14ac:dyDescent="0.35">
      <c r="A2747" s="1716"/>
      <c r="B2747" s="1260">
        <v>0.375</v>
      </c>
      <c r="C2747" s="1275" t="s">
        <v>257</v>
      </c>
      <c r="D2747" s="1297"/>
      <c r="E2747" s="1278" t="s">
        <v>952</v>
      </c>
      <c r="F2747" s="1274"/>
    </row>
    <row r="2748" spans="1:6" x14ac:dyDescent="0.35">
      <c r="A2748" s="1716"/>
      <c r="B2748" s="1260">
        <v>0.5</v>
      </c>
      <c r="C2748" s="1275" t="s">
        <v>258</v>
      </c>
      <c r="D2748" s="1297"/>
      <c r="E2748" s="1278" t="s">
        <v>758</v>
      </c>
      <c r="F2748" s="1274"/>
    </row>
    <row r="2749" spans="1:6" x14ac:dyDescent="0.35">
      <c r="A2749" s="1716"/>
      <c r="B2749" s="1260">
        <v>0.625</v>
      </c>
      <c r="C2749" s="1275" t="s">
        <v>257</v>
      </c>
      <c r="D2749" s="1293"/>
      <c r="E2749" s="1278" t="s">
        <v>729</v>
      </c>
      <c r="F2749" s="1274"/>
    </row>
    <row r="2750" spans="1:6" x14ac:dyDescent="0.35">
      <c r="A2750" s="1716"/>
      <c r="B2750" s="1260">
        <v>0.75</v>
      </c>
      <c r="C2750" s="1275" t="s">
        <v>570</v>
      </c>
      <c r="D2750" s="1297"/>
      <c r="E2750" s="1278" t="s">
        <v>952</v>
      </c>
      <c r="F2750" s="1274"/>
    </row>
    <row r="2751" spans="1:6" x14ac:dyDescent="0.35">
      <c r="A2751" s="1716">
        <f>A2746+1</f>
        <v>23</v>
      </c>
      <c r="B2751" s="1260">
        <v>0.25</v>
      </c>
      <c r="C2751" s="1275" t="s">
        <v>257</v>
      </c>
      <c r="D2751" s="1297"/>
      <c r="E2751" s="1278" t="s">
        <v>952</v>
      </c>
      <c r="F2751" s="1274"/>
    </row>
    <row r="2752" spans="1:6" x14ac:dyDescent="0.35">
      <c r="A2752" s="1716"/>
      <c r="B2752" s="1260">
        <v>0.375</v>
      </c>
      <c r="C2752" s="1275" t="s">
        <v>257</v>
      </c>
      <c r="D2752" s="1297"/>
      <c r="E2752" s="1278" t="s">
        <v>952</v>
      </c>
      <c r="F2752" s="1274"/>
    </row>
    <row r="2753" spans="1:6" x14ac:dyDescent="0.35">
      <c r="A2753" s="1716"/>
      <c r="B2753" s="1260">
        <v>0.5</v>
      </c>
      <c r="C2753" s="1275" t="s">
        <v>257</v>
      </c>
      <c r="D2753" s="1297"/>
      <c r="E2753" s="1278" t="s">
        <v>952</v>
      </c>
      <c r="F2753" s="1274"/>
    </row>
    <row r="2754" spans="1:6" x14ac:dyDescent="0.35">
      <c r="A2754" s="1716"/>
      <c r="B2754" s="1260">
        <v>0.625</v>
      </c>
      <c r="C2754" s="1275" t="s">
        <v>260</v>
      </c>
      <c r="D2754" s="1293"/>
      <c r="E2754" s="1278" t="s">
        <v>673</v>
      </c>
      <c r="F2754" s="1274"/>
    </row>
    <row r="2755" spans="1:6" x14ac:dyDescent="0.35">
      <c r="A2755" s="1716"/>
      <c r="B2755" s="1260">
        <v>0.75</v>
      </c>
      <c r="C2755" s="1275" t="s">
        <v>258</v>
      </c>
      <c r="D2755" s="1297"/>
      <c r="E2755" s="1719" t="s">
        <v>952</v>
      </c>
      <c r="F2755" s="1720"/>
    </row>
    <row r="2756" spans="1:6" x14ac:dyDescent="0.35">
      <c r="A2756" s="1716">
        <f>A2751+1</f>
        <v>24</v>
      </c>
      <c r="B2756" s="1260">
        <v>0.25</v>
      </c>
      <c r="C2756" s="1275" t="s">
        <v>258</v>
      </c>
      <c r="D2756" s="1297"/>
      <c r="E2756" s="1278" t="s">
        <v>952</v>
      </c>
      <c r="F2756" s="1274"/>
    </row>
    <row r="2757" spans="1:6" x14ac:dyDescent="0.35">
      <c r="A2757" s="1716"/>
      <c r="B2757" s="1260">
        <v>0.375</v>
      </c>
      <c r="C2757" s="1275" t="s">
        <v>258</v>
      </c>
      <c r="D2757" s="1293"/>
      <c r="E2757" s="1278" t="s">
        <v>952</v>
      </c>
      <c r="F2757" s="1274"/>
    </row>
    <row r="2758" spans="1:6" x14ac:dyDescent="0.35">
      <c r="A2758" s="1716"/>
      <c r="B2758" s="1260">
        <v>0.5</v>
      </c>
      <c r="C2758" s="1275" t="s">
        <v>570</v>
      </c>
      <c r="D2758" s="1297"/>
      <c r="E2758" s="1278" t="s">
        <v>729</v>
      </c>
      <c r="F2758" s="1274"/>
    </row>
    <row r="2759" spans="1:6" x14ac:dyDescent="0.35">
      <c r="A2759" s="1716"/>
      <c r="B2759" s="1260">
        <v>0.625</v>
      </c>
      <c r="C2759" s="1275" t="s">
        <v>258</v>
      </c>
      <c r="D2759" s="1293"/>
      <c r="E2759" s="1278" t="s">
        <v>758</v>
      </c>
      <c r="F2759" s="1274"/>
    </row>
    <row r="2760" spans="1:6" x14ac:dyDescent="0.35">
      <c r="A2760" s="1716"/>
      <c r="B2760" s="1260">
        <v>0.75</v>
      </c>
      <c r="C2760" s="1275" t="s">
        <v>557</v>
      </c>
      <c r="D2760" s="1291"/>
      <c r="E2760" s="1278" t="s">
        <v>760</v>
      </c>
      <c r="F2760" s="1279"/>
    </row>
    <row r="2761" spans="1:6" x14ac:dyDescent="0.35">
      <c r="A2761" s="1716">
        <f>A2756+1</f>
        <v>25</v>
      </c>
      <c r="B2761" s="1260">
        <v>0.25</v>
      </c>
      <c r="C2761" s="1275" t="s">
        <v>570</v>
      </c>
      <c r="D2761" s="1331"/>
      <c r="E2761" s="1278" t="s">
        <v>952</v>
      </c>
      <c r="F2761" s="1274"/>
    </row>
    <row r="2762" spans="1:6" x14ac:dyDescent="0.35">
      <c r="A2762" s="1716"/>
      <c r="B2762" s="1260">
        <v>0.375</v>
      </c>
      <c r="C2762" s="1275" t="s">
        <v>570</v>
      </c>
      <c r="D2762" s="1293"/>
      <c r="E2762" s="1278" t="s">
        <v>952</v>
      </c>
      <c r="F2762" s="1274"/>
    </row>
    <row r="2763" spans="1:6" x14ac:dyDescent="0.35">
      <c r="A2763" s="1716"/>
      <c r="B2763" s="1260">
        <v>0.5</v>
      </c>
      <c r="C2763" s="1275" t="s">
        <v>260</v>
      </c>
      <c r="D2763" s="1293"/>
      <c r="E2763" s="1278" t="s">
        <v>729</v>
      </c>
      <c r="F2763" s="1274"/>
    </row>
    <row r="2764" spans="1:6" x14ac:dyDescent="0.35">
      <c r="A2764" s="1716"/>
      <c r="B2764" s="1260">
        <v>0.625</v>
      </c>
      <c r="C2764" s="1275" t="s">
        <v>258</v>
      </c>
      <c r="D2764" s="1293"/>
      <c r="E2764" s="1278" t="s">
        <v>758</v>
      </c>
      <c r="F2764" s="1274"/>
    </row>
    <row r="2765" spans="1:6" x14ac:dyDescent="0.35">
      <c r="A2765" s="1716"/>
      <c r="B2765" s="1260">
        <v>0.75</v>
      </c>
      <c r="C2765" s="1275" t="s">
        <v>258</v>
      </c>
      <c r="D2765" s="1297"/>
      <c r="E2765" s="1278" t="s">
        <v>952</v>
      </c>
      <c r="F2765" s="1274"/>
    </row>
    <row r="2766" spans="1:6" x14ac:dyDescent="0.35">
      <c r="A2766" s="1716">
        <f>A2761+1</f>
        <v>26</v>
      </c>
      <c r="B2766" s="1260">
        <v>0.25</v>
      </c>
      <c r="C2766" s="1275" t="s">
        <v>257</v>
      </c>
      <c r="D2766" s="1293"/>
      <c r="E2766" s="1278" t="s">
        <v>952</v>
      </c>
      <c r="F2766" s="1274"/>
    </row>
    <row r="2767" spans="1:6" x14ac:dyDescent="0.35">
      <c r="A2767" s="1716"/>
      <c r="B2767" s="1260">
        <v>0.375</v>
      </c>
      <c r="C2767" s="1275" t="s">
        <v>257</v>
      </c>
      <c r="D2767" s="1297"/>
      <c r="E2767" s="1278" t="s">
        <v>952</v>
      </c>
      <c r="F2767" s="1274"/>
    </row>
    <row r="2768" spans="1:6" x14ac:dyDescent="0.35">
      <c r="A2768" s="1716"/>
      <c r="B2768" s="1260">
        <v>0.5</v>
      </c>
      <c r="C2768" s="1275" t="s">
        <v>570</v>
      </c>
      <c r="D2768" s="1293"/>
      <c r="E2768" s="1278" t="s">
        <v>952</v>
      </c>
      <c r="F2768" s="1274"/>
    </row>
    <row r="2769" spans="1:6" x14ac:dyDescent="0.35">
      <c r="A2769" s="1716"/>
      <c r="B2769" s="1260">
        <v>0.625</v>
      </c>
      <c r="C2769" s="1275" t="s">
        <v>570</v>
      </c>
      <c r="D2769" s="1293"/>
      <c r="E2769" s="1278" t="s">
        <v>952</v>
      </c>
      <c r="F2769" s="1274"/>
    </row>
    <row r="2770" spans="1:6" x14ac:dyDescent="0.35">
      <c r="A2770" s="1716"/>
      <c r="B2770" s="1260">
        <v>0.75</v>
      </c>
      <c r="C2770" s="1275" t="s">
        <v>570</v>
      </c>
      <c r="D2770" s="1293"/>
      <c r="E2770" s="1278" t="s">
        <v>952</v>
      </c>
      <c r="F2770" s="1274"/>
    </row>
    <row r="2771" spans="1:6" x14ac:dyDescent="0.35">
      <c r="A2771" s="1716">
        <f>A2766+1</f>
        <v>27</v>
      </c>
      <c r="B2771" s="1260">
        <v>0.25</v>
      </c>
      <c r="C2771" s="1275" t="s">
        <v>257</v>
      </c>
      <c r="D2771" s="1293"/>
      <c r="E2771" s="1278" t="s">
        <v>952</v>
      </c>
      <c r="F2771" s="1274"/>
    </row>
    <row r="2772" spans="1:6" x14ac:dyDescent="0.35">
      <c r="A2772" s="1716"/>
      <c r="B2772" s="1260">
        <v>0.375</v>
      </c>
      <c r="C2772" s="1275" t="s">
        <v>258</v>
      </c>
      <c r="D2772" s="1297"/>
      <c r="E2772" s="1278" t="s">
        <v>952</v>
      </c>
      <c r="F2772" s="1274"/>
    </row>
    <row r="2773" spans="1:6" x14ac:dyDescent="0.35">
      <c r="A2773" s="1716"/>
      <c r="B2773" s="1260">
        <v>0.5</v>
      </c>
      <c r="C2773" s="1275" t="s">
        <v>564</v>
      </c>
      <c r="D2773" s="1293"/>
      <c r="E2773" s="1278" t="s">
        <v>758</v>
      </c>
      <c r="F2773" s="1274"/>
    </row>
    <row r="2774" spans="1:6" x14ac:dyDescent="0.35">
      <c r="A2774" s="1716"/>
      <c r="B2774" s="1260">
        <v>0.625</v>
      </c>
      <c r="C2774" s="1275" t="s">
        <v>260</v>
      </c>
      <c r="D2774" s="1293"/>
      <c r="E2774" s="1278" t="s">
        <v>673</v>
      </c>
      <c r="F2774" s="1274"/>
    </row>
    <row r="2775" spans="1:6" x14ac:dyDescent="0.35">
      <c r="A2775" s="1716"/>
      <c r="B2775" s="1260">
        <v>0.75</v>
      </c>
      <c r="C2775" s="1275" t="s">
        <v>258</v>
      </c>
      <c r="D2775" s="1293"/>
      <c r="E2775" s="1278" t="s">
        <v>952</v>
      </c>
      <c r="F2775" s="1279"/>
    </row>
    <row r="2776" spans="1:6" x14ac:dyDescent="0.35">
      <c r="A2776" s="1716">
        <f>A2771+1</f>
        <v>28</v>
      </c>
      <c r="B2776" s="1260">
        <v>0.25</v>
      </c>
      <c r="C2776" s="1275" t="s">
        <v>257</v>
      </c>
      <c r="D2776" s="1291"/>
      <c r="E2776" s="1278" t="s">
        <v>952</v>
      </c>
      <c r="F2776" s="1279"/>
    </row>
    <row r="2777" spans="1:6" x14ac:dyDescent="0.35">
      <c r="A2777" s="1716"/>
      <c r="B2777" s="1260">
        <v>0.375</v>
      </c>
      <c r="C2777" s="1275" t="s">
        <v>257</v>
      </c>
      <c r="D2777" s="1291"/>
      <c r="E2777" s="1278" t="s">
        <v>952</v>
      </c>
      <c r="F2777" s="1279"/>
    </row>
    <row r="2778" spans="1:6" x14ac:dyDescent="0.35">
      <c r="A2778" s="1716"/>
      <c r="B2778" s="1260">
        <v>0.5</v>
      </c>
      <c r="C2778" s="1275" t="s">
        <v>570</v>
      </c>
      <c r="D2778" s="1291"/>
      <c r="E2778" s="1278" t="s">
        <v>758</v>
      </c>
      <c r="F2778" s="1279"/>
    </row>
    <row r="2779" spans="1:6" x14ac:dyDescent="0.35">
      <c r="A2779" s="1716"/>
      <c r="B2779" s="1260">
        <v>0.625</v>
      </c>
      <c r="C2779" s="1275" t="s">
        <v>258</v>
      </c>
      <c r="D2779" s="1291"/>
      <c r="E2779" s="1278" t="s">
        <v>952</v>
      </c>
      <c r="F2779" s="1279"/>
    </row>
    <row r="2780" spans="1:6" x14ac:dyDescent="0.35">
      <c r="A2780" s="1716"/>
      <c r="B2780" s="1260">
        <v>0.75</v>
      </c>
      <c r="C2780" s="1275" t="s">
        <v>258</v>
      </c>
      <c r="D2780" s="1291"/>
      <c r="E2780" s="1278" t="s">
        <v>952</v>
      </c>
      <c r="F2780" s="1279"/>
    </row>
    <row r="2781" spans="1:6" x14ac:dyDescent="0.35">
      <c r="A2781" s="1716">
        <f>A2776+1</f>
        <v>29</v>
      </c>
      <c r="B2781" s="1260">
        <v>0.25</v>
      </c>
      <c r="C2781" s="1275" t="s">
        <v>570</v>
      </c>
      <c r="D2781" s="1293"/>
      <c r="E2781" s="1278" t="s">
        <v>952</v>
      </c>
      <c r="F2781" s="1274"/>
    </row>
    <row r="2782" spans="1:6" x14ac:dyDescent="0.35">
      <c r="A2782" s="1716"/>
      <c r="B2782" s="1260">
        <v>0.375</v>
      </c>
      <c r="C2782" s="1275" t="s">
        <v>257</v>
      </c>
      <c r="D2782" s="1297"/>
      <c r="E2782" s="1278" t="s">
        <v>952</v>
      </c>
      <c r="F2782" s="1274"/>
    </row>
    <row r="2783" spans="1:6" x14ac:dyDescent="0.35">
      <c r="A2783" s="1716"/>
      <c r="B2783" s="1260">
        <v>0.5</v>
      </c>
      <c r="C2783" s="1275" t="s">
        <v>262</v>
      </c>
      <c r="D2783" s="1293"/>
      <c r="E2783" s="1278" t="s">
        <v>729</v>
      </c>
      <c r="F2783" s="1274"/>
    </row>
    <row r="2784" spans="1:6" x14ac:dyDescent="0.35">
      <c r="A2784" s="1716"/>
      <c r="B2784" s="1260">
        <v>0.625</v>
      </c>
      <c r="C2784" s="1275" t="s">
        <v>258</v>
      </c>
      <c r="D2784" s="1293"/>
      <c r="E2784" s="1278" t="s">
        <v>758</v>
      </c>
      <c r="F2784" s="1274"/>
    </row>
    <row r="2785" spans="1:6" x14ac:dyDescent="0.35">
      <c r="A2785" s="1716"/>
      <c r="B2785" s="1260">
        <v>0.75</v>
      </c>
      <c r="C2785" s="1275" t="s">
        <v>258</v>
      </c>
      <c r="D2785" s="1293"/>
      <c r="E2785" s="1278" t="s">
        <v>952</v>
      </c>
      <c r="F2785" s="1274"/>
    </row>
    <row r="2786" spans="1:6" x14ac:dyDescent="0.35">
      <c r="A2786" s="1716">
        <f>A2781+1</f>
        <v>30</v>
      </c>
      <c r="B2786" s="1260">
        <v>0.25</v>
      </c>
      <c r="C2786" s="1275" t="s">
        <v>257</v>
      </c>
      <c r="D2786" s="1297"/>
      <c r="E2786" s="1278" t="s">
        <v>952</v>
      </c>
      <c r="F2786" s="1274"/>
    </row>
    <row r="2787" spans="1:6" x14ac:dyDescent="0.35">
      <c r="A2787" s="1716"/>
      <c r="B2787" s="1260">
        <v>0.375</v>
      </c>
      <c r="C2787" s="1275" t="s">
        <v>257</v>
      </c>
      <c r="D2787" s="1293"/>
      <c r="E2787" s="1278" t="s">
        <v>952</v>
      </c>
      <c r="F2787" s="1274"/>
    </row>
    <row r="2788" spans="1:6" x14ac:dyDescent="0.35">
      <c r="A2788" s="1716"/>
      <c r="B2788" s="1260">
        <v>0.5</v>
      </c>
      <c r="C2788" s="1275" t="s">
        <v>257</v>
      </c>
      <c r="D2788" s="1297"/>
      <c r="E2788" s="1278" t="s">
        <v>952</v>
      </c>
      <c r="F2788" s="1274"/>
    </row>
    <row r="2789" spans="1:6" x14ac:dyDescent="0.35">
      <c r="A2789" s="1716"/>
      <c r="B2789" s="1260">
        <v>0.625</v>
      </c>
      <c r="C2789" s="1275" t="s">
        <v>257</v>
      </c>
      <c r="D2789" s="1293"/>
      <c r="E2789" s="1278" t="s">
        <v>952</v>
      </c>
      <c r="F2789" s="1274"/>
    </row>
    <row r="2790" spans="1:6" x14ac:dyDescent="0.35">
      <c r="A2790" s="1716"/>
      <c r="B2790" s="1260">
        <v>0.75</v>
      </c>
      <c r="C2790" s="1275" t="s">
        <v>557</v>
      </c>
      <c r="D2790" s="1291"/>
      <c r="E2790" s="1342" t="s">
        <v>673</v>
      </c>
      <c r="F2790" s="1279"/>
    </row>
    <row r="2791" spans="1:6" x14ac:dyDescent="0.35">
      <c r="C2791" s="320" t="s">
        <v>944</v>
      </c>
      <c r="D2791" s="320"/>
    </row>
    <row r="2792" spans="1:6" x14ac:dyDescent="0.35">
      <c r="C2792" s="320" t="s">
        <v>945</v>
      </c>
      <c r="D2792" s="320"/>
    </row>
    <row r="2793" spans="1:6" x14ac:dyDescent="0.35">
      <c r="C2793" s="1309" t="s">
        <v>946</v>
      </c>
      <c r="D2793" s="1309"/>
      <c r="E2793" t="s">
        <v>960</v>
      </c>
    </row>
    <row r="2794" spans="1:6" x14ac:dyDescent="0.35">
      <c r="C2794" s="320" t="s">
        <v>947</v>
      </c>
      <c r="D2794" t="s">
        <v>971</v>
      </c>
    </row>
    <row r="2795" spans="1:6" x14ac:dyDescent="0.35">
      <c r="C2795" s="320" t="s">
        <v>967</v>
      </c>
      <c r="D2795" t="s">
        <v>972</v>
      </c>
    </row>
    <row r="2798" spans="1:6" ht="15.5" x14ac:dyDescent="0.35">
      <c r="A2798" s="1718" t="s">
        <v>913</v>
      </c>
      <c r="B2798" s="1718"/>
      <c r="C2798" s="1718"/>
      <c r="D2798" s="1718"/>
      <c r="E2798" s="1718"/>
      <c r="F2798" s="1718"/>
    </row>
    <row r="2799" spans="1:6" ht="15.5" x14ac:dyDescent="0.35">
      <c r="A2799" s="1251" t="s">
        <v>914</v>
      </c>
      <c r="B2799" s="1251"/>
      <c r="C2799" s="1251"/>
      <c r="D2799" s="1251"/>
      <c r="E2799" s="1317"/>
      <c r="F2799" s="1317"/>
    </row>
    <row r="2800" spans="1:6" x14ac:dyDescent="0.35">
      <c r="A2800" s="1336"/>
      <c r="B2800" s="1336"/>
      <c r="C2800" s="1337" t="s">
        <v>981</v>
      </c>
      <c r="D2800" s="1338" t="s">
        <v>982</v>
      </c>
      <c r="E2800" s="1338" t="s">
        <v>983</v>
      </c>
      <c r="F2800" s="1338"/>
    </row>
    <row r="2802" spans="1:6" x14ac:dyDescent="0.35">
      <c r="A2802" s="1704" t="s">
        <v>505</v>
      </c>
      <c r="B2802" s="1704" t="s">
        <v>930</v>
      </c>
      <c r="C2802" s="1706" t="s">
        <v>548</v>
      </c>
      <c r="D2802" s="1707"/>
      <c r="E2802" s="1706" t="s">
        <v>904</v>
      </c>
      <c r="F2802" s="1707"/>
    </row>
    <row r="2803" spans="1:6" x14ac:dyDescent="0.35">
      <c r="A2803" s="1705"/>
      <c r="B2803" s="1705"/>
      <c r="C2803" s="1323"/>
      <c r="D2803" s="1324"/>
      <c r="E2803" s="1325"/>
      <c r="F2803" s="1326"/>
    </row>
    <row r="2804" spans="1:6" x14ac:dyDescent="0.35">
      <c r="A2804" s="1339">
        <v>1</v>
      </c>
      <c r="B2804" s="1260">
        <v>0.25</v>
      </c>
      <c r="C2804" s="1275" t="s">
        <v>257</v>
      </c>
      <c r="D2804" s="1276"/>
      <c r="E2804" s="1278" t="s">
        <v>952</v>
      </c>
      <c r="F2804" s="1279"/>
    </row>
    <row r="2805" spans="1:6" x14ac:dyDescent="0.35">
      <c r="A2805" s="1340"/>
      <c r="B2805" s="1260">
        <v>0.375</v>
      </c>
      <c r="C2805" s="1275" t="s">
        <v>258</v>
      </c>
      <c r="D2805" s="1276"/>
      <c r="E2805" s="1719" t="s">
        <v>952</v>
      </c>
      <c r="F2805" s="1720"/>
    </row>
    <row r="2806" spans="1:6" x14ac:dyDescent="0.35">
      <c r="A2806" s="1340"/>
      <c r="B2806" s="1260">
        <v>0.5</v>
      </c>
      <c r="C2806" s="1275" t="s">
        <v>257</v>
      </c>
      <c r="D2806" s="1276"/>
      <c r="E2806" s="1278" t="s">
        <v>952</v>
      </c>
      <c r="F2806" s="1279"/>
    </row>
    <row r="2807" spans="1:6" x14ac:dyDescent="0.35">
      <c r="A2807" s="1340"/>
      <c r="B2807" s="1260">
        <v>0.625</v>
      </c>
      <c r="C2807" s="1275" t="s">
        <v>258</v>
      </c>
      <c r="D2807" s="1276"/>
      <c r="E2807" s="1278" t="s">
        <v>952</v>
      </c>
      <c r="F2807" s="1279"/>
    </row>
    <row r="2808" spans="1:6" x14ac:dyDescent="0.35">
      <c r="A2808" s="1341"/>
      <c r="B2808" s="1260">
        <v>0.75</v>
      </c>
      <c r="C2808" s="1275" t="s">
        <v>258</v>
      </c>
      <c r="D2808" s="1276"/>
      <c r="E2808" s="1278" t="s">
        <v>952</v>
      </c>
      <c r="F2808" s="1279"/>
    </row>
    <row r="2809" spans="1:6" x14ac:dyDescent="0.35">
      <c r="A2809" s="1716">
        <f>2+A2841</f>
        <v>2</v>
      </c>
      <c r="B2809" s="1260">
        <v>0.25</v>
      </c>
      <c r="C2809" s="1275" t="s">
        <v>564</v>
      </c>
      <c r="D2809" s="1276"/>
      <c r="E2809" s="1278" t="s">
        <v>952</v>
      </c>
      <c r="F2809" s="1279"/>
    </row>
    <row r="2810" spans="1:6" x14ac:dyDescent="0.35">
      <c r="A2810" s="1716"/>
      <c r="B2810" s="1260">
        <v>0.375</v>
      </c>
      <c r="C2810" s="1275" t="s">
        <v>258</v>
      </c>
      <c r="D2810" s="1279"/>
      <c r="E2810" s="1278" t="s">
        <v>952</v>
      </c>
      <c r="F2810" s="1279"/>
    </row>
    <row r="2811" spans="1:6" x14ac:dyDescent="0.35">
      <c r="A2811" s="1716"/>
      <c r="B2811" s="1260">
        <v>0.5</v>
      </c>
      <c r="C2811" s="1275" t="s">
        <v>258</v>
      </c>
      <c r="D2811" s="1279"/>
      <c r="E2811" s="1278" t="s">
        <v>758</v>
      </c>
      <c r="F2811" s="1279"/>
    </row>
    <row r="2812" spans="1:6" x14ac:dyDescent="0.35">
      <c r="A2812" s="1716"/>
      <c r="B2812" s="1260">
        <v>0.625</v>
      </c>
      <c r="C2812" s="1275" t="s">
        <v>258</v>
      </c>
      <c r="D2812" s="1279"/>
      <c r="E2812" s="1278" t="s">
        <v>729</v>
      </c>
      <c r="F2812" s="1279"/>
    </row>
    <row r="2813" spans="1:6" x14ac:dyDescent="0.35">
      <c r="A2813" s="1716"/>
      <c r="B2813" s="1260">
        <v>0.75</v>
      </c>
      <c r="C2813" s="1275" t="s">
        <v>258</v>
      </c>
      <c r="D2813" s="1279"/>
      <c r="E2813" s="1278" t="s">
        <v>758</v>
      </c>
      <c r="F2813" s="1274"/>
    </row>
    <row r="2814" spans="1:6" x14ac:dyDescent="0.35">
      <c r="A2814" s="1716">
        <f>A2809+1</f>
        <v>3</v>
      </c>
      <c r="B2814" s="1260">
        <v>0.25</v>
      </c>
      <c r="C2814" s="1275" t="s">
        <v>257</v>
      </c>
      <c r="D2814" s="1279"/>
      <c r="E2814" s="1278" t="s">
        <v>952</v>
      </c>
      <c r="F2814" s="565"/>
    </row>
    <row r="2815" spans="1:6" x14ac:dyDescent="0.35">
      <c r="A2815" s="1716"/>
      <c r="B2815" s="1260">
        <v>0.375</v>
      </c>
      <c r="C2815" s="1275" t="s">
        <v>257</v>
      </c>
      <c r="D2815" s="1279"/>
      <c r="E2815" s="1278" t="s">
        <v>758</v>
      </c>
      <c r="F2815" s="566"/>
    </row>
    <row r="2816" spans="1:6" x14ac:dyDescent="0.35">
      <c r="A2816" s="1716"/>
      <c r="B2816" s="1260">
        <v>0.5</v>
      </c>
      <c r="C2816" s="1275" t="s">
        <v>257</v>
      </c>
      <c r="D2816" s="1279"/>
      <c r="E2816" s="1278" t="s">
        <v>758</v>
      </c>
      <c r="F2816" s="1274"/>
    </row>
    <row r="2817" spans="1:6" x14ac:dyDescent="0.35">
      <c r="A2817" s="1716"/>
      <c r="B2817" s="1260">
        <v>0.625</v>
      </c>
      <c r="C2817" s="1275" t="s">
        <v>260</v>
      </c>
      <c r="D2817" s="1279"/>
      <c r="E2817" s="1278" t="s">
        <v>673</v>
      </c>
      <c r="F2817" s="1274"/>
    </row>
    <row r="2818" spans="1:6" x14ac:dyDescent="0.35">
      <c r="A2818" s="1716"/>
      <c r="B2818" s="1260">
        <v>0.75</v>
      </c>
      <c r="C2818" s="1275" t="s">
        <v>262</v>
      </c>
      <c r="D2818" s="1282"/>
      <c r="E2818" s="1278" t="s">
        <v>758</v>
      </c>
      <c r="F2818" s="1274"/>
    </row>
    <row r="2819" spans="1:6" x14ac:dyDescent="0.35">
      <c r="A2819" s="1716">
        <f>A2814+1</f>
        <v>4</v>
      </c>
      <c r="B2819" s="1260">
        <v>0.25</v>
      </c>
      <c r="C2819" s="1275" t="s">
        <v>257</v>
      </c>
      <c r="D2819" s="1279"/>
      <c r="E2819" s="1278" t="s">
        <v>952</v>
      </c>
      <c r="F2819" s="1274"/>
    </row>
    <row r="2820" spans="1:6" x14ac:dyDescent="0.35">
      <c r="A2820" s="1716"/>
      <c r="B2820" s="1260">
        <v>0.375</v>
      </c>
      <c r="C2820" s="1275" t="s">
        <v>257</v>
      </c>
      <c r="D2820" s="1282"/>
      <c r="E2820" s="1278" t="s">
        <v>952</v>
      </c>
      <c r="F2820" s="1274"/>
    </row>
    <row r="2821" spans="1:6" x14ac:dyDescent="0.35">
      <c r="A2821" s="1716"/>
      <c r="B2821" s="1260">
        <v>0.5</v>
      </c>
      <c r="C2821" s="1275" t="s">
        <v>258</v>
      </c>
      <c r="D2821" s="1279"/>
      <c r="E2821" s="1278" t="s">
        <v>952</v>
      </c>
      <c r="F2821" s="1274"/>
    </row>
    <row r="2822" spans="1:6" x14ac:dyDescent="0.35">
      <c r="A2822" s="1716"/>
      <c r="B2822" s="1260">
        <v>0.625</v>
      </c>
      <c r="C2822" s="1275" t="s">
        <v>258</v>
      </c>
      <c r="D2822" s="1282"/>
      <c r="E2822" s="1278" t="s">
        <v>758</v>
      </c>
      <c r="F2822" s="1274"/>
    </row>
    <row r="2823" spans="1:6" x14ac:dyDescent="0.35">
      <c r="A2823" s="1716"/>
      <c r="B2823" s="1260">
        <v>0.75</v>
      </c>
      <c r="C2823" s="1275" t="s">
        <v>257</v>
      </c>
      <c r="D2823" s="1282"/>
      <c r="E2823" s="1278" t="s">
        <v>758</v>
      </c>
      <c r="F2823" s="1274"/>
    </row>
    <row r="2824" spans="1:6" x14ac:dyDescent="0.35">
      <c r="A2824" s="1716">
        <f>A2819+1</f>
        <v>5</v>
      </c>
      <c r="B2824" s="1260">
        <v>0.25</v>
      </c>
      <c r="C2824" s="1275" t="s">
        <v>257</v>
      </c>
      <c r="D2824" s="1282"/>
      <c r="E2824" s="1278" t="s">
        <v>952</v>
      </c>
      <c r="F2824" s="1274"/>
    </row>
    <row r="2825" spans="1:6" x14ac:dyDescent="0.35">
      <c r="A2825" s="1716"/>
      <c r="B2825" s="1260">
        <v>0.375</v>
      </c>
      <c r="C2825" s="1275" t="s">
        <v>257</v>
      </c>
      <c r="D2825" s="1279"/>
      <c r="E2825" s="1278" t="s">
        <v>952</v>
      </c>
      <c r="F2825" s="1274"/>
    </row>
    <row r="2826" spans="1:6" x14ac:dyDescent="0.35">
      <c r="A2826" s="1716"/>
      <c r="B2826" s="1260">
        <v>0.5</v>
      </c>
      <c r="C2826" s="1275" t="s">
        <v>260</v>
      </c>
      <c r="D2826" s="1279"/>
      <c r="E2826" s="1278" t="s">
        <v>758</v>
      </c>
      <c r="F2826" s="1274"/>
    </row>
    <row r="2827" spans="1:6" x14ac:dyDescent="0.35">
      <c r="A2827" s="1716"/>
      <c r="B2827" s="1260">
        <v>0.625</v>
      </c>
      <c r="C2827" s="1275" t="s">
        <v>570</v>
      </c>
      <c r="D2827" s="1282"/>
      <c r="E2827" s="1278" t="s">
        <v>952</v>
      </c>
      <c r="F2827" s="1274"/>
    </row>
    <row r="2828" spans="1:6" x14ac:dyDescent="0.35">
      <c r="A2828" s="1716"/>
      <c r="B2828" s="1260">
        <v>0.75</v>
      </c>
      <c r="C2828" s="1275" t="s">
        <v>257</v>
      </c>
      <c r="D2828" s="1279"/>
      <c r="E2828" s="1278" t="s">
        <v>758</v>
      </c>
      <c r="F2828" s="1274"/>
    </row>
    <row r="2829" spans="1:6" x14ac:dyDescent="0.35">
      <c r="A2829" s="1716">
        <f>A2824+1</f>
        <v>6</v>
      </c>
      <c r="B2829" s="1260">
        <v>0.25</v>
      </c>
      <c r="C2829" s="1275" t="s">
        <v>257</v>
      </c>
      <c r="D2829" s="1282"/>
      <c r="E2829" s="1278" t="s">
        <v>729</v>
      </c>
      <c r="F2829" s="1274"/>
    </row>
    <row r="2830" spans="1:6" x14ac:dyDescent="0.35">
      <c r="A2830" s="1716"/>
      <c r="B2830" s="1260">
        <v>0.375</v>
      </c>
      <c r="C2830" s="1275" t="s">
        <v>257</v>
      </c>
      <c r="D2830" s="1279"/>
      <c r="E2830" s="1278" t="s">
        <v>952</v>
      </c>
      <c r="F2830" s="1274"/>
    </row>
    <row r="2831" spans="1:6" x14ac:dyDescent="0.35">
      <c r="A2831" s="1716"/>
      <c r="B2831" s="1260">
        <v>0.5</v>
      </c>
      <c r="C2831" s="1275" t="s">
        <v>257</v>
      </c>
      <c r="D2831" s="1279"/>
      <c r="E2831" s="1278" t="s">
        <v>952</v>
      </c>
      <c r="F2831" s="1274"/>
    </row>
    <row r="2832" spans="1:6" x14ac:dyDescent="0.35">
      <c r="A2832" s="1716"/>
      <c r="B2832" s="1260">
        <v>0.625</v>
      </c>
      <c r="C2832" s="1275" t="s">
        <v>257</v>
      </c>
      <c r="D2832" s="1282"/>
      <c r="E2832" s="1278" t="s">
        <v>758</v>
      </c>
      <c r="F2832" s="1274"/>
    </row>
    <row r="2833" spans="1:6" x14ac:dyDescent="0.35">
      <c r="A2833" s="1716"/>
      <c r="B2833" s="1260">
        <v>0.75</v>
      </c>
      <c r="C2833" s="1275" t="s">
        <v>570</v>
      </c>
      <c r="D2833" s="1279"/>
      <c r="E2833" s="1278" t="s">
        <v>729</v>
      </c>
      <c r="F2833" s="1274"/>
    </row>
    <row r="2834" spans="1:6" x14ac:dyDescent="0.35">
      <c r="A2834" s="1716">
        <f>A2829+1</f>
        <v>7</v>
      </c>
      <c r="B2834" s="1260">
        <v>0.25</v>
      </c>
      <c r="C2834" s="1275" t="s">
        <v>261</v>
      </c>
      <c r="D2834" s="1279"/>
      <c r="E2834" s="1278" t="s">
        <v>758</v>
      </c>
      <c r="F2834" s="1274"/>
    </row>
    <row r="2835" spans="1:6" x14ac:dyDescent="0.35">
      <c r="A2835" s="1716"/>
      <c r="B2835" s="1260">
        <v>0.375</v>
      </c>
      <c r="C2835" s="1275" t="s">
        <v>261</v>
      </c>
      <c r="D2835" s="1282"/>
      <c r="E2835" s="1278" t="s">
        <v>952</v>
      </c>
      <c r="F2835" s="1274"/>
    </row>
    <row r="2836" spans="1:6" x14ac:dyDescent="0.35">
      <c r="A2836" s="1716"/>
      <c r="B2836" s="1260">
        <v>0.5</v>
      </c>
      <c r="C2836" s="1275" t="s">
        <v>570</v>
      </c>
      <c r="D2836" s="1282"/>
      <c r="E2836" s="1278" t="s">
        <v>758</v>
      </c>
      <c r="F2836" s="1274"/>
    </row>
    <row r="2837" spans="1:6" x14ac:dyDescent="0.35">
      <c r="A2837" s="1716"/>
      <c r="B2837" s="1260">
        <v>0.625</v>
      </c>
      <c r="C2837" s="1275" t="s">
        <v>262</v>
      </c>
      <c r="D2837" s="1297"/>
      <c r="E2837" s="1278" t="s">
        <v>952</v>
      </c>
      <c r="F2837" s="1274"/>
    </row>
    <row r="2838" spans="1:6" x14ac:dyDescent="0.35">
      <c r="A2838" s="1716"/>
      <c r="B2838" s="1260">
        <v>0.75</v>
      </c>
      <c r="C2838" s="1275" t="s">
        <v>258</v>
      </c>
      <c r="D2838" s="1297"/>
      <c r="E2838" s="1278" t="s">
        <v>758</v>
      </c>
      <c r="F2838" s="1274"/>
    </row>
    <row r="2839" spans="1:6" x14ac:dyDescent="0.35">
      <c r="A2839" s="1716">
        <f>A2834+1</f>
        <v>8</v>
      </c>
      <c r="B2839" s="1260">
        <v>0.25</v>
      </c>
      <c r="C2839" s="1275" t="s">
        <v>257</v>
      </c>
      <c r="D2839" s="1297"/>
      <c r="E2839" s="1278" t="s">
        <v>758</v>
      </c>
      <c r="F2839" s="1274"/>
    </row>
    <row r="2840" spans="1:6" x14ac:dyDescent="0.35">
      <c r="A2840" s="1716"/>
      <c r="B2840" s="1260">
        <v>0.375</v>
      </c>
      <c r="C2840" s="1275" t="s">
        <v>257</v>
      </c>
      <c r="D2840" s="1293"/>
      <c r="E2840" s="1278" t="s">
        <v>952</v>
      </c>
      <c r="F2840" s="1274"/>
    </row>
    <row r="2841" spans="1:6" x14ac:dyDescent="0.35">
      <c r="A2841" s="1716"/>
      <c r="B2841" s="1260">
        <v>0.5</v>
      </c>
      <c r="C2841" s="1275" t="s">
        <v>257</v>
      </c>
      <c r="D2841" s="1293"/>
      <c r="E2841" s="1278" t="s">
        <v>758</v>
      </c>
      <c r="F2841" s="1274"/>
    </row>
    <row r="2842" spans="1:6" x14ac:dyDescent="0.35">
      <c r="A2842" s="1716"/>
      <c r="B2842" s="1260">
        <v>0.625</v>
      </c>
      <c r="C2842" s="1275" t="s">
        <v>570</v>
      </c>
      <c r="D2842" s="1293"/>
      <c r="E2842" s="1278" t="s">
        <v>758</v>
      </c>
      <c r="F2842" s="1274"/>
    </row>
    <row r="2843" spans="1:6" x14ac:dyDescent="0.35">
      <c r="A2843" s="1716"/>
      <c r="B2843" s="1260">
        <v>0.75</v>
      </c>
      <c r="C2843" s="1275" t="s">
        <v>257</v>
      </c>
      <c r="D2843" s="1297"/>
      <c r="E2843" s="1278" t="s">
        <v>952</v>
      </c>
      <c r="F2843" s="1274"/>
    </row>
    <row r="2844" spans="1:6" x14ac:dyDescent="0.35">
      <c r="A2844" s="1716">
        <f>A2839+1</f>
        <v>9</v>
      </c>
      <c r="B2844" s="1260">
        <v>0.25</v>
      </c>
      <c r="C2844" s="1275" t="s">
        <v>257</v>
      </c>
      <c r="D2844" s="1297"/>
      <c r="E2844" s="1278" t="s">
        <v>952</v>
      </c>
      <c r="F2844" s="1274"/>
    </row>
    <row r="2845" spans="1:6" x14ac:dyDescent="0.35">
      <c r="A2845" s="1716"/>
      <c r="B2845" s="1260">
        <v>0.375</v>
      </c>
      <c r="C2845" s="1275" t="s">
        <v>257</v>
      </c>
      <c r="D2845" s="1297"/>
      <c r="E2845" s="1278" t="s">
        <v>952</v>
      </c>
      <c r="F2845" s="1274"/>
    </row>
    <row r="2846" spans="1:6" x14ac:dyDescent="0.35">
      <c r="A2846" s="1716"/>
      <c r="B2846" s="1260">
        <v>0.5</v>
      </c>
      <c r="C2846" s="1275" t="s">
        <v>257</v>
      </c>
      <c r="D2846" s="1297"/>
      <c r="E2846" s="1278" t="s">
        <v>952</v>
      </c>
      <c r="F2846" s="1274"/>
    </row>
    <row r="2847" spans="1:6" x14ac:dyDescent="0.35">
      <c r="A2847" s="1716"/>
      <c r="B2847" s="1260">
        <v>0.625</v>
      </c>
      <c r="C2847" s="1275" t="s">
        <v>257</v>
      </c>
      <c r="D2847" s="1293"/>
      <c r="E2847" s="1278" t="s">
        <v>952</v>
      </c>
      <c r="F2847" s="1274"/>
    </row>
    <row r="2848" spans="1:6" x14ac:dyDescent="0.35">
      <c r="A2848" s="1716"/>
      <c r="B2848" s="1260">
        <v>0.75</v>
      </c>
      <c r="C2848" s="1275" t="s">
        <v>261</v>
      </c>
      <c r="D2848" s="1297"/>
      <c r="E2848" s="1278" t="s">
        <v>758</v>
      </c>
      <c r="F2848" s="1274"/>
    </row>
    <row r="2849" spans="1:6" x14ac:dyDescent="0.35">
      <c r="A2849" s="1716">
        <f>A2844+1</f>
        <v>10</v>
      </c>
      <c r="B2849" s="1260">
        <v>0.25</v>
      </c>
      <c r="C2849" s="1275" t="s">
        <v>257</v>
      </c>
      <c r="D2849" s="1293"/>
      <c r="E2849" s="1278" t="s">
        <v>729</v>
      </c>
      <c r="F2849" s="1274"/>
    </row>
    <row r="2850" spans="1:6" x14ac:dyDescent="0.35">
      <c r="A2850" s="1716"/>
      <c r="B2850" s="1260">
        <v>0.375</v>
      </c>
      <c r="C2850" s="1275" t="s">
        <v>257</v>
      </c>
      <c r="D2850" s="1293"/>
      <c r="E2850" s="1278" t="s">
        <v>758</v>
      </c>
      <c r="F2850" s="1274"/>
    </row>
    <row r="2851" spans="1:6" x14ac:dyDescent="0.35">
      <c r="A2851" s="1716"/>
      <c r="B2851" s="1260">
        <v>0.5</v>
      </c>
      <c r="C2851" s="1275" t="s">
        <v>257</v>
      </c>
      <c r="D2851" s="1293"/>
      <c r="E2851" s="1278" t="s">
        <v>952</v>
      </c>
      <c r="F2851" s="1274"/>
    </row>
    <row r="2852" spans="1:6" x14ac:dyDescent="0.35">
      <c r="A2852" s="1716"/>
      <c r="B2852" s="1260">
        <v>0.625</v>
      </c>
      <c r="C2852" s="1275" t="s">
        <v>258</v>
      </c>
      <c r="D2852" s="1293"/>
      <c r="E2852" s="1278" t="s">
        <v>758</v>
      </c>
      <c r="F2852" s="1274"/>
    </row>
    <row r="2853" spans="1:6" x14ac:dyDescent="0.35">
      <c r="A2853" s="1716"/>
      <c r="B2853" s="1260">
        <v>0.75</v>
      </c>
      <c r="C2853" s="1275" t="s">
        <v>257</v>
      </c>
      <c r="D2853" s="1293"/>
      <c r="E2853" s="1278" t="s">
        <v>952</v>
      </c>
      <c r="F2853" s="1274"/>
    </row>
    <row r="2854" spans="1:6" x14ac:dyDescent="0.35">
      <c r="A2854" s="1716">
        <f>A2849+1</f>
        <v>11</v>
      </c>
      <c r="B2854" s="1260">
        <v>0.25</v>
      </c>
      <c r="C2854" s="1275" t="s">
        <v>257</v>
      </c>
      <c r="D2854" s="1293"/>
      <c r="E2854" s="1278" t="s">
        <v>758</v>
      </c>
      <c r="F2854" s="1274"/>
    </row>
    <row r="2855" spans="1:6" x14ac:dyDescent="0.35">
      <c r="A2855" s="1716"/>
      <c r="B2855" s="1260">
        <v>0.375</v>
      </c>
      <c r="C2855" s="1275" t="s">
        <v>257</v>
      </c>
      <c r="D2855" s="1293"/>
      <c r="E2855" s="1278" t="s">
        <v>952</v>
      </c>
      <c r="F2855" s="1274"/>
    </row>
    <row r="2856" spans="1:6" x14ac:dyDescent="0.35">
      <c r="A2856" s="1716"/>
      <c r="B2856" s="1260">
        <v>0.5</v>
      </c>
      <c r="C2856" s="1275" t="s">
        <v>262</v>
      </c>
      <c r="D2856" s="1293"/>
      <c r="E2856" s="1278" t="s">
        <v>952</v>
      </c>
      <c r="F2856" s="1274"/>
    </row>
    <row r="2857" spans="1:6" x14ac:dyDescent="0.35">
      <c r="A2857" s="1716"/>
      <c r="B2857" s="1260">
        <v>0.625</v>
      </c>
      <c r="C2857" s="1275" t="s">
        <v>564</v>
      </c>
      <c r="D2857" s="1297"/>
      <c r="E2857" s="1278" t="s">
        <v>758</v>
      </c>
      <c r="F2857" s="1274"/>
    </row>
    <row r="2858" spans="1:6" x14ac:dyDescent="0.35">
      <c r="A2858" s="1716"/>
      <c r="B2858" s="1260">
        <v>0.75</v>
      </c>
      <c r="C2858" s="1275" t="s">
        <v>262</v>
      </c>
      <c r="D2858" s="1293"/>
      <c r="E2858" s="1278" t="s">
        <v>952</v>
      </c>
      <c r="F2858" s="1274"/>
    </row>
    <row r="2859" spans="1:6" x14ac:dyDescent="0.35">
      <c r="A2859" s="1716">
        <f>A2854+1</f>
        <v>12</v>
      </c>
      <c r="B2859" s="1260">
        <v>0.25</v>
      </c>
      <c r="C2859" s="1275" t="s">
        <v>257</v>
      </c>
      <c r="D2859" s="1293"/>
      <c r="E2859" s="1278" t="s">
        <v>758</v>
      </c>
      <c r="F2859" s="1274"/>
    </row>
    <row r="2860" spans="1:6" x14ac:dyDescent="0.35">
      <c r="A2860" s="1716"/>
      <c r="B2860" s="1260">
        <v>0.375</v>
      </c>
      <c r="C2860" s="1275" t="s">
        <v>257</v>
      </c>
      <c r="D2860" s="1293"/>
      <c r="E2860" s="1278" t="s">
        <v>952</v>
      </c>
      <c r="F2860" s="1274"/>
    </row>
    <row r="2861" spans="1:6" x14ac:dyDescent="0.35">
      <c r="A2861" s="1716"/>
      <c r="B2861" s="1260">
        <v>0.5</v>
      </c>
      <c r="C2861" s="1275" t="s">
        <v>257</v>
      </c>
      <c r="D2861" s="1293"/>
      <c r="E2861" s="1278" t="s">
        <v>952</v>
      </c>
      <c r="F2861" s="1274"/>
    </row>
    <row r="2862" spans="1:6" x14ac:dyDescent="0.35">
      <c r="A2862" s="1716"/>
      <c r="B2862" s="1260">
        <v>0.625</v>
      </c>
      <c r="C2862" s="1275" t="s">
        <v>257</v>
      </c>
      <c r="D2862" s="1293"/>
      <c r="E2862" s="1278" t="s">
        <v>758</v>
      </c>
      <c r="F2862" s="1274"/>
    </row>
    <row r="2863" spans="1:6" x14ac:dyDescent="0.35">
      <c r="A2863" s="1716"/>
      <c r="B2863" s="1260">
        <v>0.75</v>
      </c>
      <c r="C2863" s="1275" t="s">
        <v>257</v>
      </c>
      <c r="D2863" s="1297"/>
      <c r="E2863" s="1278" t="s">
        <v>952</v>
      </c>
      <c r="F2863" s="1274"/>
    </row>
    <row r="2864" spans="1:6" x14ac:dyDescent="0.35">
      <c r="A2864" s="1716">
        <f>A2859+1</f>
        <v>13</v>
      </c>
      <c r="B2864" s="1260">
        <v>0.25</v>
      </c>
      <c r="C2864" s="1275" t="s">
        <v>257</v>
      </c>
      <c r="D2864" s="1293"/>
      <c r="E2864" s="1278" t="s">
        <v>758</v>
      </c>
      <c r="F2864" s="1274"/>
    </row>
    <row r="2865" spans="1:6" x14ac:dyDescent="0.35">
      <c r="A2865" s="1716"/>
      <c r="B2865" s="1260">
        <v>0.375</v>
      </c>
      <c r="C2865" s="1275" t="s">
        <v>257</v>
      </c>
      <c r="D2865" s="1293"/>
      <c r="E2865" s="1278" t="s">
        <v>758</v>
      </c>
      <c r="F2865" s="1274"/>
    </row>
    <row r="2866" spans="1:6" x14ac:dyDescent="0.35">
      <c r="A2866" s="1716"/>
      <c r="B2866" s="1260">
        <v>0.5</v>
      </c>
      <c r="C2866" s="1275" t="s">
        <v>257</v>
      </c>
      <c r="D2866" s="1297"/>
      <c r="E2866" s="1278" t="s">
        <v>758</v>
      </c>
      <c r="F2866" s="1274"/>
    </row>
    <row r="2867" spans="1:6" x14ac:dyDescent="0.35">
      <c r="A2867" s="1716"/>
      <c r="B2867" s="1260">
        <v>0.625</v>
      </c>
      <c r="C2867" s="1275" t="s">
        <v>257</v>
      </c>
      <c r="D2867" s="1293"/>
      <c r="E2867" s="1278" t="s">
        <v>952</v>
      </c>
      <c r="F2867" s="1274"/>
    </row>
    <row r="2868" spans="1:6" x14ac:dyDescent="0.35">
      <c r="A2868" s="1716"/>
      <c r="B2868" s="1260">
        <v>0.75</v>
      </c>
      <c r="C2868" s="1275" t="s">
        <v>262</v>
      </c>
      <c r="D2868" s="1293"/>
      <c r="E2868" s="1278" t="s">
        <v>952</v>
      </c>
      <c r="F2868" s="1274"/>
    </row>
    <row r="2869" spans="1:6" x14ac:dyDescent="0.35">
      <c r="A2869" s="1716">
        <f>A2864+1</f>
        <v>14</v>
      </c>
      <c r="B2869" s="1260">
        <v>0.25</v>
      </c>
      <c r="C2869" s="1275" t="s">
        <v>257</v>
      </c>
      <c r="D2869" s="1293"/>
      <c r="E2869" s="1278" t="s">
        <v>952</v>
      </c>
      <c r="F2869" s="1274"/>
    </row>
    <row r="2870" spans="1:6" x14ac:dyDescent="0.35">
      <c r="A2870" s="1716"/>
      <c r="B2870" s="1260">
        <v>0.375</v>
      </c>
      <c r="C2870" s="1275" t="s">
        <v>257</v>
      </c>
      <c r="D2870" s="1297"/>
      <c r="E2870" s="1278" t="s">
        <v>758</v>
      </c>
      <c r="F2870" s="1274"/>
    </row>
    <row r="2871" spans="1:6" x14ac:dyDescent="0.35">
      <c r="A2871" s="1716"/>
      <c r="B2871" s="1260">
        <v>0.5</v>
      </c>
      <c r="C2871" s="1275" t="s">
        <v>257</v>
      </c>
      <c r="D2871" s="1297"/>
      <c r="E2871" s="1278" t="s">
        <v>758</v>
      </c>
      <c r="F2871" s="1274"/>
    </row>
    <row r="2872" spans="1:6" x14ac:dyDescent="0.35">
      <c r="A2872" s="1716"/>
      <c r="B2872" s="1260">
        <v>0.625</v>
      </c>
      <c r="C2872" s="1275" t="s">
        <v>966</v>
      </c>
      <c r="D2872" s="1299"/>
      <c r="E2872" s="1278" t="s">
        <v>952</v>
      </c>
      <c r="F2872" s="1274"/>
    </row>
    <row r="2873" spans="1:6" x14ac:dyDescent="0.35">
      <c r="A2873" s="1716"/>
      <c r="B2873" s="1260">
        <v>0.75</v>
      </c>
      <c r="C2873" s="1275" t="s">
        <v>257</v>
      </c>
      <c r="D2873" s="1293"/>
      <c r="E2873" s="1278" t="s">
        <v>952</v>
      </c>
      <c r="F2873" s="1274"/>
    </row>
    <row r="2874" spans="1:6" x14ac:dyDescent="0.35">
      <c r="A2874" s="1716">
        <f>A2869+1</f>
        <v>15</v>
      </c>
      <c r="B2874" s="1260">
        <v>0.25</v>
      </c>
      <c r="C2874" s="1275" t="s">
        <v>257</v>
      </c>
      <c r="D2874" s="1293"/>
      <c r="E2874" s="1278" t="s">
        <v>952</v>
      </c>
      <c r="F2874" s="1274"/>
    </row>
    <row r="2875" spans="1:6" x14ac:dyDescent="0.35">
      <c r="A2875" s="1716"/>
      <c r="B2875" s="1260">
        <v>0.375</v>
      </c>
      <c r="C2875" s="1275" t="s">
        <v>257</v>
      </c>
      <c r="D2875" s="1293"/>
      <c r="E2875" s="1278" t="s">
        <v>952</v>
      </c>
      <c r="F2875" s="1274"/>
    </row>
    <row r="2876" spans="1:6" x14ac:dyDescent="0.35">
      <c r="A2876" s="1716"/>
      <c r="B2876" s="1260">
        <v>0.5</v>
      </c>
      <c r="C2876" s="1275" t="s">
        <v>612</v>
      </c>
      <c r="D2876" s="1297"/>
      <c r="E2876" s="1278" t="s">
        <v>952</v>
      </c>
      <c r="F2876" s="1274"/>
    </row>
    <row r="2877" spans="1:6" x14ac:dyDescent="0.35">
      <c r="A2877" s="1716"/>
      <c r="B2877" s="1260">
        <v>0.625</v>
      </c>
      <c r="C2877" s="1275" t="s">
        <v>258</v>
      </c>
      <c r="D2877" s="1297"/>
      <c r="E2877" s="1278" t="s">
        <v>758</v>
      </c>
      <c r="F2877" s="1274"/>
    </row>
    <row r="2878" spans="1:6" x14ac:dyDescent="0.35">
      <c r="A2878" s="1716"/>
      <c r="B2878" s="1260">
        <v>0.75</v>
      </c>
      <c r="C2878" s="1275" t="s">
        <v>262</v>
      </c>
      <c r="D2878" s="1293"/>
      <c r="E2878" s="1278" t="s">
        <v>952</v>
      </c>
      <c r="F2878" s="1274"/>
    </row>
    <row r="2879" spans="1:6" x14ac:dyDescent="0.35">
      <c r="A2879" s="1716">
        <f>A2874+1</f>
        <v>16</v>
      </c>
      <c r="B2879" s="1260">
        <v>0.25</v>
      </c>
      <c r="C2879" s="1275" t="s">
        <v>257</v>
      </c>
      <c r="D2879" s="1327"/>
      <c r="E2879" s="1278" t="s">
        <v>952</v>
      </c>
      <c r="F2879" s="1274"/>
    </row>
    <row r="2880" spans="1:6" x14ac:dyDescent="0.35">
      <c r="A2880" s="1716"/>
      <c r="B2880" s="1260">
        <v>0.375</v>
      </c>
      <c r="C2880" s="1275" t="s">
        <v>257</v>
      </c>
      <c r="D2880" s="1327"/>
      <c r="E2880" s="1278" t="s">
        <v>952</v>
      </c>
      <c r="F2880" s="1274"/>
    </row>
    <row r="2881" spans="1:6" x14ac:dyDescent="0.35">
      <c r="A2881" s="1716"/>
      <c r="B2881" s="1260">
        <v>0.5</v>
      </c>
      <c r="C2881" s="1275" t="s">
        <v>570</v>
      </c>
      <c r="D2881" s="1297"/>
      <c r="E2881" s="1278" t="s">
        <v>952</v>
      </c>
      <c r="F2881" s="1274"/>
    </row>
    <row r="2882" spans="1:6" x14ac:dyDescent="0.35">
      <c r="A2882" s="1716"/>
      <c r="B2882" s="1260">
        <v>0.625</v>
      </c>
      <c r="C2882" s="1275" t="s">
        <v>258</v>
      </c>
      <c r="D2882" s="1293"/>
      <c r="E2882" s="1278" t="s">
        <v>758</v>
      </c>
      <c r="F2882" s="1274"/>
    </row>
    <row r="2883" spans="1:6" x14ac:dyDescent="0.35">
      <c r="A2883" s="1716"/>
      <c r="B2883" s="1260">
        <v>0.75</v>
      </c>
      <c r="C2883" s="1275" t="s">
        <v>258</v>
      </c>
      <c r="D2883" s="1297"/>
      <c r="E2883" s="1278" t="s">
        <v>758</v>
      </c>
      <c r="F2883" s="1274"/>
    </row>
    <row r="2884" spans="1:6" x14ac:dyDescent="0.35">
      <c r="A2884" s="1716">
        <f>A2879+1</f>
        <v>17</v>
      </c>
      <c r="B2884" s="1260">
        <v>0.25</v>
      </c>
      <c r="C2884" s="1275" t="s">
        <v>258</v>
      </c>
      <c r="D2884" s="1293"/>
      <c r="E2884" s="1278" t="s">
        <v>729</v>
      </c>
      <c r="F2884" s="1274"/>
    </row>
    <row r="2885" spans="1:6" x14ac:dyDescent="0.35">
      <c r="A2885" s="1716"/>
      <c r="B2885" s="1260">
        <v>0.375</v>
      </c>
      <c r="C2885" s="1275" t="s">
        <v>258</v>
      </c>
      <c r="D2885" s="1297"/>
      <c r="E2885" s="1278" t="s">
        <v>952</v>
      </c>
      <c r="F2885" s="1274"/>
    </row>
    <row r="2886" spans="1:6" x14ac:dyDescent="0.35">
      <c r="A2886" s="1716"/>
      <c r="B2886" s="1260">
        <v>0.5</v>
      </c>
      <c r="C2886" s="1275" t="s">
        <v>257</v>
      </c>
      <c r="D2886" s="1297"/>
      <c r="E2886" s="1278" t="s">
        <v>952</v>
      </c>
      <c r="F2886" s="1274"/>
    </row>
    <row r="2887" spans="1:6" x14ac:dyDescent="0.35">
      <c r="A2887" s="1716"/>
      <c r="B2887" s="1260">
        <v>0.625</v>
      </c>
      <c r="C2887" s="1275" t="s">
        <v>257</v>
      </c>
      <c r="D2887" s="1293"/>
      <c r="E2887" s="1278" t="s">
        <v>952</v>
      </c>
      <c r="F2887" s="1274"/>
    </row>
    <row r="2888" spans="1:6" x14ac:dyDescent="0.35">
      <c r="A2888" s="1716"/>
      <c r="B2888" s="1260">
        <v>0.75</v>
      </c>
      <c r="C2888" s="1275" t="s">
        <v>258</v>
      </c>
      <c r="D2888" s="1293"/>
      <c r="E2888" s="1278" t="s">
        <v>952</v>
      </c>
      <c r="F2888" s="1274"/>
    </row>
    <row r="2889" spans="1:6" x14ac:dyDescent="0.35">
      <c r="A2889" s="1716">
        <f>A2884+1</f>
        <v>18</v>
      </c>
      <c r="B2889" s="1260">
        <v>0.25</v>
      </c>
      <c r="C2889" s="1275" t="s">
        <v>261</v>
      </c>
      <c r="D2889" s="1293"/>
      <c r="E2889" s="1278" t="s">
        <v>758</v>
      </c>
      <c r="F2889" s="1274"/>
    </row>
    <row r="2890" spans="1:6" x14ac:dyDescent="0.35">
      <c r="A2890" s="1716"/>
      <c r="B2890" s="1260">
        <v>0.375</v>
      </c>
      <c r="C2890" s="1275" t="s">
        <v>260</v>
      </c>
      <c r="D2890" s="1293"/>
      <c r="E2890" s="1278" t="s">
        <v>952</v>
      </c>
      <c r="F2890" s="1274"/>
    </row>
    <row r="2891" spans="1:6" x14ac:dyDescent="0.35">
      <c r="A2891" s="1716"/>
      <c r="B2891" s="1260">
        <v>0.5</v>
      </c>
      <c r="C2891" s="1275" t="s">
        <v>260</v>
      </c>
      <c r="D2891" s="1297"/>
      <c r="E2891" s="1278" t="s">
        <v>758</v>
      </c>
      <c r="F2891" s="1274"/>
    </row>
    <row r="2892" spans="1:6" x14ac:dyDescent="0.35">
      <c r="A2892" s="1716"/>
      <c r="B2892" s="1260">
        <v>0.625</v>
      </c>
      <c r="C2892" s="1275" t="s">
        <v>260</v>
      </c>
      <c r="D2892" s="1293"/>
      <c r="E2892" s="1278" t="s">
        <v>758</v>
      </c>
      <c r="F2892" s="1274"/>
    </row>
    <row r="2893" spans="1:6" x14ac:dyDescent="0.35">
      <c r="A2893" s="1716"/>
      <c r="B2893" s="1260">
        <v>0.75</v>
      </c>
      <c r="C2893" s="1275" t="s">
        <v>257</v>
      </c>
      <c r="D2893" s="1297"/>
      <c r="E2893" s="1278" t="s">
        <v>758</v>
      </c>
      <c r="F2893" s="1274"/>
    </row>
    <row r="2894" spans="1:6" x14ac:dyDescent="0.35">
      <c r="A2894" s="1716">
        <f>A2889+1</f>
        <v>19</v>
      </c>
      <c r="B2894" s="1260">
        <v>0.25</v>
      </c>
      <c r="C2894" s="1275" t="s">
        <v>261</v>
      </c>
      <c r="D2894" s="1293"/>
      <c r="E2894" s="1278" t="s">
        <v>952</v>
      </c>
      <c r="F2894" s="1274"/>
    </row>
    <row r="2895" spans="1:6" x14ac:dyDescent="0.35">
      <c r="A2895" s="1716"/>
      <c r="B2895" s="1260">
        <v>0.375</v>
      </c>
      <c r="C2895" s="1275" t="s">
        <v>257</v>
      </c>
      <c r="D2895" s="1293"/>
      <c r="E2895" s="1278" t="s">
        <v>952</v>
      </c>
      <c r="F2895" s="1274"/>
    </row>
    <row r="2896" spans="1:6" x14ac:dyDescent="0.35">
      <c r="A2896" s="1716"/>
      <c r="B2896" s="1260">
        <v>0.5</v>
      </c>
      <c r="C2896" s="1275" t="s">
        <v>257</v>
      </c>
      <c r="D2896" s="1293"/>
      <c r="E2896" s="1278" t="s">
        <v>952</v>
      </c>
      <c r="F2896" s="1274"/>
    </row>
    <row r="2897" spans="1:6" x14ac:dyDescent="0.35">
      <c r="A2897" s="1716"/>
      <c r="B2897" s="1260">
        <v>0.625</v>
      </c>
      <c r="C2897" s="1275" t="s">
        <v>257</v>
      </c>
      <c r="D2897" s="1297"/>
      <c r="E2897" s="1278" t="s">
        <v>952</v>
      </c>
      <c r="F2897" s="1274"/>
    </row>
    <row r="2898" spans="1:6" x14ac:dyDescent="0.35">
      <c r="A2898" s="1716"/>
      <c r="B2898" s="1260">
        <v>0.75</v>
      </c>
      <c r="C2898" s="1275" t="s">
        <v>257</v>
      </c>
      <c r="D2898" s="1293"/>
      <c r="E2898" s="1278" t="s">
        <v>952</v>
      </c>
      <c r="F2898" s="1274"/>
    </row>
    <row r="2899" spans="1:6" x14ac:dyDescent="0.35">
      <c r="A2899" s="1716">
        <f>A2894+1</f>
        <v>20</v>
      </c>
      <c r="B2899" s="1260">
        <v>0.25</v>
      </c>
      <c r="C2899" s="1275" t="s">
        <v>257</v>
      </c>
      <c r="D2899" s="1293"/>
      <c r="E2899" s="1278" t="s">
        <v>758</v>
      </c>
      <c r="F2899" s="1274"/>
    </row>
    <row r="2900" spans="1:6" x14ac:dyDescent="0.35">
      <c r="A2900" s="1716"/>
      <c r="B2900" s="1260">
        <v>0.375</v>
      </c>
      <c r="C2900" s="1275" t="s">
        <v>257</v>
      </c>
      <c r="D2900" s="1297"/>
      <c r="E2900" s="1278" t="s">
        <v>952</v>
      </c>
      <c r="F2900" s="1274"/>
    </row>
    <row r="2901" spans="1:6" x14ac:dyDescent="0.35">
      <c r="A2901" s="1716"/>
      <c r="B2901" s="1260">
        <v>0.5</v>
      </c>
      <c r="C2901" s="1275" t="s">
        <v>257</v>
      </c>
      <c r="D2901" s="1293"/>
      <c r="E2901" s="1278" t="s">
        <v>952</v>
      </c>
      <c r="F2901" s="1274"/>
    </row>
    <row r="2902" spans="1:6" x14ac:dyDescent="0.35">
      <c r="A2902" s="1716"/>
      <c r="B2902" s="1260">
        <v>0.625</v>
      </c>
      <c r="C2902" s="1275" t="s">
        <v>257</v>
      </c>
      <c r="D2902" s="1297"/>
      <c r="E2902" s="1278" t="s">
        <v>758</v>
      </c>
      <c r="F2902" s="1274"/>
    </row>
    <row r="2903" spans="1:6" x14ac:dyDescent="0.35">
      <c r="A2903" s="1716"/>
      <c r="B2903" s="1260">
        <v>0.75</v>
      </c>
      <c r="C2903" s="1275" t="s">
        <v>570</v>
      </c>
      <c r="D2903" s="1297"/>
      <c r="E2903" s="1278" t="s">
        <v>758</v>
      </c>
      <c r="F2903" s="1274"/>
    </row>
    <row r="2904" spans="1:6" x14ac:dyDescent="0.35">
      <c r="A2904" s="1716">
        <f>A2899+1</f>
        <v>21</v>
      </c>
      <c r="B2904" s="1260">
        <v>0.25</v>
      </c>
      <c r="C2904" s="1275" t="s">
        <v>257</v>
      </c>
      <c r="D2904" s="1297"/>
      <c r="E2904" s="1278" t="s">
        <v>952</v>
      </c>
      <c r="F2904" s="1274"/>
    </row>
    <row r="2905" spans="1:6" x14ac:dyDescent="0.35">
      <c r="A2905" s="1716"/>
      <c r="B2905" s="1260">
        <v>0.375</v>
      </c>
      <c r="C2905" s="1275" t="s">
        <v>257</v>
      </c>
      <c r="D2905" s="1293"/>
      <c r="E2905" s="1278" t="s">
        <v>952</v>
      </c>
      <c r="F2905" s="1274"/>
    </row>
    <row r="2906" spans="1:6" x14ac:dyDescent="0.35">
      <c r="A2906" s="1716"/>
      <c r="B2906" s="1260">
        <v>0.5</v>
      </c>
      <c r="C2906" s="1275" t="s">
        <v>262</v>
      </c>
      <c r="D2906" s="1297"/>
      <c r="E2906" s="1278" t="s">
        <v>952</v>
      </c>
      <c r="F2906" s="1274"/>
    </row>
    <row r="2907" spans="1:6" x14ac:dyDescent="0.35">
      <c r="A2907" s="1716"/>
      <c r="B2907" s="1260">
        <v>0.625</v>
      </c>
      <c r="C2907" s="1275" t="s">
        <v>258</v>
      </c>
      <c r="D2907" s="1293"/>
      <c r="E2907" s="1278" t="s">
        <v>758</v>
      </c>
      <c r="F2907" s="1274"/>
    </row>
    <row r="2908" spans="1:6" x14ac:dyDescent="0.35">
      <c r="A2908" s="1716"/>
      <c r="B2908" s="1260">
        <v>0.75</v>
      </c>
      <c r="C2908" s="1275" t="s">
        <v>262</v>
      </c>
      <c r="D2908" s="1293"/>
      <c r="E2908" s="1278" t="s">
        <v>952</v>
      </c>
      <c r="F2908" s="1274"/>
    </row>
    <row r="2909" spans="1:6" x14ac:dyDescent="0.35">
      <c r="A2909" s="1716">
        <f>A2904+1</f>
        <v>22</v>
      </c>
      <c r="B2909" s="1260">
        <v>0.25</v>
      </c>
      <c r="C2909" s="1275" t="s">
        <v>257</v>
      </c>
      <c r="D2909" s="1293"/>
      <c r="E2909" s="1278" t="s">
        <v>758</v>
      </c>
      <c r="F2909" s="1274"/>
    </row>
    <row r="2910" spans="1:6" x14ac:dyDescent="0.35">
      <c r="A2910" s="1716"/>
      <c r="B2910" s="1260">
        <v>0.375</v>
      </c>
      <c r="C2910" s="1275" t="s">
        <v>257</v>
      </c>
      <c r="D2910" s="1297"/>
      <c r="E2910" s="1278" t="s">
        <v>952</v>
      </c>
      <c r="F2910" s="1274"/>
    </row>
    <row r="2911" spans="1:6" x14ac:dyDescent="0.35">
      <c r="A2911" s="1716"/>
      <c r="B2911" s="1260">
        <v>0.5</v>
      </c>
      <c r="C2911" s="1275" t="s">
        <v>262</v>
      </c>
      <c r="D2911" s="1297"/>
      <c r="E2911" s="1278" t="s">
        <v>952</v>
      </c>
      <c r="F2911" s="1274"/>
    </row>
    <row r="2912" spans="1:6" x14ac:dyDescent="0.35">
      <c r="A2912" s="1716"/>
      <c r="B2912" s="1260">
        <v>0.625</v>
      </c>
      <c r="C2912" s="1275" t="s">
        <v>258</v>
      </c>
      <c r="D2912" s="1293"/>
      <c r="E2912" s="1278" t="s">
        <v>952</v>
      </c>
      <c r="F2912" s="1274"/>
    </row>
    <row r="2913" spans="1:6" x14ac:dyDescent="0.35">
      <c r="A2913" s="1716"/>
      <c r="B2913" s="1260">
        <v>0.75</v>
      </c>
      <c r="C2913" s="1275" t="s">
        <v>262</v>
      </c>
      <c r="D2913" s="1297"/>
      <c r="E2913" s="1278" t="s">
        <v>952</v>
      </c>
      <c r="F2913" s="1274"/>
    </row>
    <row r="2914" spans="1:6" x14ac:dyDescent="0.35">
      <c r="A2914" s="1716">
        <f>A2909+1</f>
        <v>23</v>
      </c>
      <c r="B2914" s="1260">
        <v>0.25</v>
      </c>
      <c r="C2914" s="1275" t="s">
        <v>258</v>
      </c>
      <c r="D2914" s="1297"/>
      <c r="E2914" s="1278" t="s">
        <v>952</v>
      </c>
      <c r="F2914" s="1274"/>
    </row>
    <row r="2915" spans="1:6" x14ac:dyDescent="0.35">
      <c r="A2915" s="1716"/>
      <c r="B2915" s="1260">
        <v>0.375</v>
      </c>
      <c r="C2915" s="1275" t="s">
        <v>258</v>
      </c>
      <c r="D2915" s="1297"/>
      <c r="E2915" s="1278" t="s">
        <v>952</v>
      </c>
      <c r="F2915" s="1274"/>
    </row>
    <row r="2916" spans="1:6" x14ac:dyDescent="0.35">
      <c r="A2916" s="1716"/>
      <c r="B2916" s="1260">
        <v>0.5</v>
      </c>
      <c r="C2916" s="1275" t="s">
        <v>258</v>
      </c>
      <c r="D2916" s="1297"/>
      <c r="E2916" s="1278" t="s">
        <v>952</v>
      </c>
      <c r="F2916" s="1274"/>
    </row>
    <row r="2917" spans="1:6" x14ac:dyDescent="0.35">
      <c r="A2917" s="1716"/>
      <c r="B2917" s="1260">
        <v>0.625</v>
      </c>
      <c r="C2917" s="1275" t="s">
        <v>257</v>
      </c>
      <c r="D2917" s="1293"/>
      <c r="E2917" s="1278" t="s">
        <v>758</v>
      </c>
      <c r="F2917" s="1274"/>
    </row>
    <row r="2918" spans="1:6" x14ac:dyDescent="0.35">
      <c r="A2918" s="1716"/>
      <c r="B2918" s="1260">
        <v>0.75</v>
      </c>
      <c r="C2918" s="1275" t="s">
        <v>257</v>
      </c>
      <c r="D2918" s="1297"/>
      <c r="E2918" s="1719" t="s">
        <v>952</v>
      </c>
      <c r="F2918" s="1720"/>
    </row>
    <row r="2919" spans="1:6" x14ac:dyDescent="0.35">
      <c r="A2919" s="1716">
        <f>A2914+1</f>
        <v>24</v>
      </c>
      <c r="B2919" s="1260">
        <v>0.25</v>
      </c>
      <c r="C2919" s="1275" t="s">
        <v>257</v>
      </c>
      <c r="D2919" s="1297"/>
      <c r="E2919" s="1278" t="s">
        <v>952</v>
      </c>
      <c r="F2919" s="1274"/>
    </row>
    <row r="2920" spans="1:6" x14ac:dyDescent="0.35">
      <c r="A2920" s="1716"/>
      <c r="B2920" s="1260">
        <v>0.375</v>
      </c>
      <c r="C2920" s="1275" t="s">
        <v>257</v>
      </c>
      <c r="D2920" s="1293"/>
      <c r="E2920" s="1278" t="s">
        <v>952</v>
      </c>
      <c r="F2920" s="1274"/>
    </row>
    <row r="2921" spans="1:6" x14ac:dyDescent="0.35">
      <c r="A2921" s="1716"/>
      <c r="B2921" s="1260">
        <v>0.5</v>
      </c>
      <c r="C2921" s="1275" t="s">
        <v>262</v>
      </c>
      <c r="D2921" s="1297"/>
      <c r="E2921" s="1278" t="s">
        <v>758</v>
      </c>
      <c r="F2921" s="1274"/>
    </row>
    <row r="2922" spans="1:6" x14ac:dyDescent="0.35">
      <c r="A2922" s="1716"/>
      <c r="B2922" s="1260">
        <v>0.625</v>
      </c>
      <c r="C2922" s="1275" t="s">
        <v>258</v>
      </c>
      <c r="D2922" s="1293"/>
      <c r="E2922" s="1278" t="s">
        <v>952</v>
      </c>
      <c r="F2922" s="1274"/>
    </row>
    <row r="2923" spans="1:6" x14ac:dyDescent="0.35">
      <c r="A2923" s="1716"/>
      <c r="B2923" s="1260">
        <v>0.75</v>
      </c>
      <c r="C2923" s="1275" t="s">
        <v>258</v>
      </c>
      <c r="D2923" s="1291"/>
      <c r="E2923" s="1278" t="s">
        <v>952</v>
      </c>
      <c r="F2923" s="1279"/>
    </row>
    <row r="2924" spans="1:6" x14ac:dyDescent="0.35">
      <c r="A2924" s="1716">
        <f>A2919+1</f>
        <v>25</v>
      </c>
      <c r="B2924" s="1260">
        <v>0.25</v>
      </c>
      <c r="C2924" s="1275" t="s">
        <v>257</v>
      </c>
      <c r="D2924" s="1331"/>
      <c r="E2924" s="1278" t="s">
        <v>952</v>
      </c>
      <c r="F2924" s="1274"/>
    </row>
    <row r="2925" spans="1:6" x14ac:dyDescent="0.35">
      <c r="A2925" s="1716"/>
      <c r="B2925" s="1260">
        <v>0.375</v>
      </c>
      <c r="C2925" s="1275" t="s">
        <v>257</v>
      </c>
      <c r="D2925" s="1293"/>
      <c r="E2925" s="1278" t="s">
        <v>952</v>
      </c>
      <c r="F2925" s="1274"/>
    </row>
    <row r="2926" spans="1:6" x14ac:dyDescent="0.35">
      <c r="A2926" s="1716"/>
      <c r="B2926" s="1260">
        <v>0.5</v>
      </c>
      <c r="C2926" s="1275" t="s">
        <v>257</v>
      </c>
      <c r="D2926" s="1293"/>
      <c r="E2926" s="1278" t="s">
        <v>952</v>
      </c>
      <c r="F2926" s="1274"/>
    </row>
    <row r="2927" spans="1:6" x14ac:dyDescent="0.35">
      <c r="A2927" s="1716"/>
      <c r="B2927" s="1260">
        <v>0.625</v>
      </c>
      <c r="C2927" s="1275" t="s">
        <v>258</v>
      </c>
      <c r="D2927" s="1293"/>
      <c r="E2927" s="1278" t="s">
        <v>758</v>
      </c>
      <c r="F2927" s="1274"/>
    </row>
    <row r="2928" spans="1:6" x14ac:dyDescent="0.35">
      <c r="A2928" s="1716"/>
      <c r="B2928" s="1260">
        <v>0.75</v>
      </c>
      <c r="C2928" s="1275" t="s">
        <v>257</v>
      </c>
      <c r="D2928" s="1297"/>
      <c r="E2928" s="1278" t="s">
        <v>952</v>
      </c>
      <c r="F2928" s="1274"/>
    </row>
    <row r="2929" spans="1:6" x14ac:dyDescent="0.35">
      <c r="A2929" s="1716">
        <f>A2924+1</f>
        <v>26</v>
      </c>
      <c r="B2929" s="1260">
        <v>0.25</v>
      </c>
      <c r="C2929" s="1275" t="s">
        <v>257</v>
      </c>
      <c r="D2929" s="1293"/>
      <c r="E2929" s="1278" t="s">
        <v>952</v>
      </c>
      <c r="F2929" s="1274"/>
    </row>
    <row r="2930" spans="1:6" x14ac:dyDescent="0.35">
      <c r="A2930" s="1716"/>
      <c r="B2930" s="1260">
        <v>0.375</v>
      </c>
      <c r="C2930" s="1275" t="s">
        <v>557</v>
      </c>
      <c r="D2930" s="1297"/>
      <c r="E2930" s="1278" t="s">
        <v>952</v>
      </c>
      <c r="F2930" s="1274"/>
    </row>
    <row r="2931" spans="1:6" x14ac:dyDescent="0.35">
      <c r="A2931" s="1716"/>
      <c r="B2931" s="1260">
        <v>0.5</v>
      </c>
      <c r="C2931" s="1275" t="s">
        <v>260</v>
      </c>
      <c r="D2931" s="1293"/>
      <c r="E2931" s="1278" t="s">
        <v>952</v>
      </c>
      <c r="F2931" s="1274"/>
    </row>
    <row r="2932" spans="1:6" x14ac:dyDescent="0.35">
      <c r="A2932" s="1716"/>
      <c r="B2932" s="1260">
        <v>0.625</v>
      </c>
      <c r="C2932" s="1275" t="s">
        <v>258</v>
      </c>
      <c r="D2932" s="1293"/>
      <c r="E2932" s="1278" t="s">
        <v>758</v>
      </c>
      <c r="F2932" s="1274"/>
    </row>
    <row r="2933" spans="1:6" x14ac:dyDescent="0.35">
      <c r="A2933" s="1716"/>
      <c r="B2933" s="1260">
        <v>0.75</v>
      </c>
      <c r="C2933" s="1275" t="s">
        <v>262</v>
      </c>
      <c r="D2933" s="1293"/>
      <c r="E2933" s="1278" t="s">
        <v>758</v>
      </c>
      <c r="F2933" s="1274"/>
    </row>
    <row r="2934" spans="1:6" x14ac:dyDescent="0.35">
      <c r="A2934" s="1716">
        <f>A2929+1</f>
        <v>27</v>
      </c>
      <c r="B2934" s="1260">
        <v>0.25</v>
      </c>
      <c r="C2934" s="1275" t="s">
        <v>258</v>
      </c>
      <c r="D2934" s="1293"/>
      <c r="E2934" s="1278" t="s">
        <v>758</v>
      </c>
      <c r="F2934" s="1274"/>
    </row>
    <row r="2935" spans="1:6" x14ac:dyDescent="0.35">
      <c r="A2935" s="1716"/>
      <c r="B2935" s="1260">
        <v>0.375</v>
      </c>
      <c r="C2935" s="1275" t="s">
        <v>257</v>
      </c>
      <c r="D2935" s="1297"/>
      <c r="E2935" s="1278" t="s">
        <v>952</v>
      </c>
      <c r="F2935" s="1274"/>
    </row>
    <row r="2936" spans="1:6" x14ac:dyDescent="0.35">
      <c r="A2936" s="1716"/>
      <c r="B2936" s="1260">
        <v>0.5</v>
      </c>
      <c r="C2936" s="1275" t="s">
        <v>258</v>
      </c>
      <c r="D2936" s="1293"/>
      <c r="E2936" s="1278" t="s">
        <v>758</v>
      </c>
      <c r="F2936" s="1274"/>
    </row>
    <row r="2937" spans="1:6" x14ac:dyDescent="0.35">
      <c r="A2937" s="1716"/>
      <c r="B2937" s="1260">
        <v>0.625</v>
      </c>
      <c r="C2937" s="1275" t="s">
        <v>570</v>
      </c>
      <c r="D2937" s="1293"/>
      <c r="E2937" s="1278" t="s">
        <v>758</v>
      </c>
      <c r="F2937" s="1274"/>
    </row>
    <row r="2938" spans="1:6" x14ac:dyDescent="0.35">
      <c r="A2938" s="1716"/>
      <c r="B2938" s="1260">
        <v>0.75</v>
      </c>
      <c r="C2938" s="1275" t="s">
        <v>258</v>
      </c>
      <c r="D2938" s="1293"/>
      <c r="E2938" s="1278" t="s">
        <v>952</v>
      </c>
      <c r="F2938" s="1279"/>
    </row>
    <row r="2939" spans="1:6" x14ac:dyDescent="0.35">
      <c r="A2939" s="1716">
        <f>A2934+1</f>
        <v>28</v>
      </c>
      <c r="B2939" s="1260">
        <v>0.25</v>
      </c>
      <c r="C2939" s="1275" t="s">
        <v>258</v>
      </c>
      <c r="D2939" s="1291"/>
      <c r="E2939" s="1278" t="s">
        <v>952</v>
      </c>
      <c r="F2939" s="1279"/>
    </row>
    <row r="2940" spans="1:6" x14ac:dyDescent="0.35">
      <c r="A2940" s="1716"/>
      <c r="B2940" s="1260">
        <v>0.375</v>
      </c>
      <c r="C2940" s="1275" t="s">
        <v>258</v>
      </c>
      <c r="D2940" s="1291"/>
      <c r="E2940" s="1278" t="s">
        <v>952</v>
      </c>
      <c r="F2940" s="1279"/>
    </row>
    <row r="2941" spans="1:6" x14ac:dyDescent="0.35">
      <c r="A2941" s="1716"/>
      <c r="B2941" s="1260">
        <v>0.5</v>
      </c>
      <c r="C2941" s="1275" t="s">
        <v>258</v>
      </c>
      <c r="D2941" s="1291"/>
      <c r="E2941" s="1278" t="s">
        <v>758</v>
      </c>
      <c r="F2941" s="1279"/>
    </row>
    <row r="2942" spans="1:6" x14ac:dyDescent="0.35">
      <c r="A2942" s="1716"/>
      <c r="B2942" s="1260">
        <v>0.625</v>
      </c>
      <c r="C2942" s="1275" t="s">
        <v>258</v>
      </c>
      <c r="D2942" s="1291"/>
      <c r="E2942" s="1278" t="s">
        <v>758</v>
      </c>
      <c r="F2942" s="1279"/>
    </row>
    <row r="2943" spans="1:6" x14ac:dyDescent="0.35">
      <c r="A2943" s="1716"/>
      <c r="B2943" s="1260">
        <v>0.75</v>
      </c>
      <c r="C2943" s="1275" t="s">
        <v>262</v>
      </c>
      <c r="D2943" s="1291"/>
      <c r="E2943" s="1278" t="s">
        <v>952</v>
      </c>
      <c r="F2943" s="1279"/>
    </row>
    <row r="2944" spans="1:6" x14ac:dyDescent="0.35">
      <c r="A2944" s="1716">
        <f>A2939+1</f>
        <v>29</v>
      </c>
      <c r="B2944" s="1260">
        <v>0.25</v>
      </c>
      <c r="C2944" s="1275" t="s">
        <v>257</v>
      </c>
      <c r="D2944" s="1293"/>
      <c r="E2944" s="1278" t="s">
        <v>952</v>
      </c>
      <c r="F2944" s="1274"/>
    </row>
    <row r="2945" spans="1:6" x14ac:dyDescent="0.35">
      <c r="A2945" s="1716"/>
      <c r="B2945" s="1260">
        <v>0.375</v>
      </c>
      <c r="C2945" s="1275" t="s">
        <v>257</v>
      </c>
      <c r="D2945" s="1297"/>
      <c r="E2945" s="1278" t="s">
        <v>952</v>
      </c>
      <c r="F2945" s="1274"/>
    </row>
    <row r="2946" spans="1:6" x14ac:dyDescent="0.35">
      <c r="A2946" s="1716"/>
      <c r="B2946" s="1260">
        <v>0.5</v>
      </c>
      <c r="C2946" s="1275" t="s">
        <v>262</v>
      </c>
      <c r="D2946" s="1293"/>
      <c r="E2946" s="1278" t="s">
        <v>758</v>
      </c>
      <c r="F2946" s="1274"/>
    </row>
    <row r="2947" spans="1:6" x14ac:dyDescent="0.35">
      <c r="A2947" s="1716"/>
      <c r="B2947" s="1260">
        <v>0.625</v>
      </c>
      <c r="C2947" s="1275" t="s">
        <v>570</v>
      </c>
      <c r="D2947" s="1293"/>
      <c r="E2947" s="1278" t="s">
        <v>758</v>
      </c>
      <c r="F2947" s="1274"/>
    </row>
    <row r="2948" spans="1:6" x14ac:dyDescent="0.35">
      <c r="A2948" s="1716"/>
      <c r="B2948" s="1260">
        <v>0.75</v>
      </c>
      <c r="C2948" s="1275" t="s">
        <v>257</v>
      </c>
      <c r="D2948" s="1293"/>
      <c r="E2948" s="1278" t="s">
        <v>952</v>
      </c>
      <c r="F2948" s="1274"/>
    </row>
    <row r="2949" spans="1:6" x14ac:dyDescent="0.35">
      <c r="A2949" s="1716">
        <f>A2944+1</f>
        <v>30</v>
      </c>
      <c r="B2949" s="1260">
        <v>0.25</v>
      </c>
      <c r="C2949" s="1275" t="s">
        <v>257</v>
      </c>
      <c r="D2949" s="1297"/>
      <c r="E2949" s="1278" t="s">
        <v>952</v>
      </c>
      <c r="F2949" s="1274"/>
    </row>
    <row r="2950" spans="1:6" x14ac:dyDescent="0.35">
      <c r="A2950" s="1716"/>
      <c r="B2950" s="1260">
        <v>0.375</v>
      </c>
      <c r="C2950" s="1275" t="s">
        <v>261</v>
      </c>
      <c r="D2950" s="1293"/>
      <c r="E2950" s="1278" t="s">
        <v>952</v>
      </c>
      <c r="F2950" s="1274"/>
    </row>
    <row r="2951" spans="1:6" x14ac:dyDescent="0.35">
      <c r="A2951" s="1716"/>
      <c r="B2951" s="1260">
        <v>0.5</v>
      </c>
      <c r="C2951" s="1275" t="s">
        <v>258</v>
      </c>
      <c r="D2951" s="1297"/>
      <c r="E2951" s="1278" t="s">
        <v>758</v>
      </c>
      <c r="F2951" s="1274"/>
    </row>
    <row r="2952" spans="1:6" x14ac:dyDescent="0.35">
      <c r="A2952" s="1716"/>
      <c r="B2952" s="1260">
        <v>0.625</v>
      </c>
      <c r="C2952" s="1275" t="s">
        <v>258</v>
      </c>
      <c r="D2952" s="1293"/>
      <c r="E2952" s="1278" t="s">
        <v>758</v>
      </c>
      <c r="F2952" s="1274"/>
    </row>
    <row r="2953" spans="1:6" x14ac:dyDescent="0.35">
      <c r="A2953" s="1716"/>
      <c r="B2953" s="1260">
        <v>0.75</v>
      </c>
      <c r="C2953" s="1275" t="s">
        <v>258</v>
      </c>
      <c r="D2953" s="1291"/>
      <c r="E2953" s="1278" t="s">
        <v>952</v>
      </c>
      <c r="F2953" s="1279"/>
    </row>
    <row r="2954" spans="1:6" x14ac:dyDescent="0.35">
      <c r="A2954" s="1716">
        <f>A2949+1</f>
        <v>31</v>
      </c>
      <c r="B2954" s="1260">
        <v>0.25</v>
      </c>
      <c r="C2954" s="1275" t="s">
        <v>257</v>
      </c>
      <c r="D2954" s="1297"/>
      <c r="E2954" s="1278" t="s">
        <v>952</v>
      </c>
      <c r="F2954" s="1274"/>
    </row>
    <row r="2955" spans="1:6" x14ac:dyDescent="0.35">
      <c r="A2955" s="1716"/>
      <c r="B2955" s="1260">
        <v>0.375</v>
      </c>
      <c r="C2955" s="1275" t="s">
        <v>257</v>
      </c>
      <c r="D2955" s="1293"/>
      <c r="E2955" s="1278" t="s">
        <v>952</v>
      </c>
      <c r="F2955" s="1274"/>
    </row>
    <row r="2956" spans="1:6" x14ac:dyDescent="0.35">
      <c r="A2956" s="1716"/>
      <c r="B2956" s="1260">
        <v>0.5</v>
      </c>
      <c r="C2956" s="1275" t="s">
        <v>258</v>
      </c>
      <c r="D2956" s="1297"/>
      <c r="E2956" s="1278" t="s">
        <v>758</v>
      </c>
      <c r="F2956" s="1274"/>
    </row>
    <row r="2957" spans="1:6" x14ac:dyDescent="0.35">
      <c r="A2957" s="1716"/>
      <c r="B2957" s="1260">
        <v>0.625</v>
      </c>
      <c r="C2957" s="1275" t="s">
        <v>257</v>
      </c>
      <c r="D2957" s="1293"/>
      <c r="E2957" s="1278" t="s">
        <v>758</v>
      </c>
      <c r="F2957" s="1274"/>
    </row>
    <row r="2958" spans="1:6" x14ac:dyDescent="0.35">
      <c r="A2958" s="1716"/>
      <c r="B2958" s="1260">
        <v>0.75</v>
      </c>
      <c r="C2958" s="1275" t="s">
        <v>258</v>
      </c>
      <c r="D2958" s="1291"/>
      <c r="E2958" s="1278" t="s">
        <v>729</v>
      </c>
      <c r="F2958" s="1279"/>
    </row>
    <row r="2960" spans="1:6" x14ac:dyDescent="0.35">
      <c r="B2960" s="320" t="s">
        <v>944</v>
      </c>
      <c r="C2960" s="320"/>
    </row>
    <row r="2961" spans="1:6" x14ac:dyDescent="0.35">
      <c r="B2961" s="320" t="s">
        <v>945</v>
      </c>
      <c r="C2961" s="320"/>
    </row>
    <row r="2962" spans="1:6" x14ac:dyDescent="0.35">
      <c r="B2962" s="1309" t="s">
        <v>946</v>
      </c>
      <c r="C2962" s="1309"/>
      <c r="D2962" t="s">
        <v>960</v>
      </c>
    </row>
    <row r="2963" spans="1:6" x14ac:dyDescent="0.35">
      <c r="B2963" s="320" t="s">
        <v>947</v>
      </c>
      <c r="C2963" t="s">
        <v>971</v>
      </c>
    </row>
    <row r="2964" spans="1:6" x14ac:dyDescent="0.35">
      <c r="B2964" s="320" t="s">
        <v>967</v>
      </c>
      <c r="C2964" t="s">
        <v>972</v>
      </c>
    </row>
    <row r="2966" spans="1:6" ht="15.5" x14ac:dyDescent="0.35">
      <c r="A2966" s="1718" t="s">
        <v>913</v>
      </c>
      <c r="B2966" s="1718"/>
      <c r="C2966" s="1718"/>
      <c r="D2966" s="1718"/>
      <c r="E2966" s="1718"/>
      <c r="F2966" s="1718"/>
    </row>
    <row r="2967" spans="1:6" ht="15.5" x14ac:dyDescent="0.35">
      <c r="A2967" s="1251" t="s">
        <v>914</v>
      </c>
      <c r="B2967" s="1251"/>
      <c r="C2967" s="1251"/>
      <c r="D2967" s="1251"/>
      <c r="E2967" s="1317"/>
      <c r="F2967" s="1317"/>
    </row>
    <row r="2968" spans="1:6" x14ac:dyDescent="0.35">
      <c r="A2968" s="1336"/>
      <c r="B2968" s="1336"/>
      <c r="C2968" s="1314" t="s">
        <v>984</v>
      </c>
      <c r="D2968" s="1314" t="s">
        <v>985</v>
      </c>
      <c r="E2968" s="1314" t="s">
        <v>986</v>
      </c>
      <c r="F2968" s="1314"/>
    </row>
    <row r="2970" spans="1:6" x14ac:dyDescent="0.35">
      <c r="A2970" s="1704" t="s">
        <v>505</v>
      </c>
      <c r="B2970" s="1704" t="s">
        <v>930</v>
      </c>
      <c r="C2970" s="1706" t="s">
        <v>548</v>
      </c>
      <c r="D2970" s="1707"/>
      <c r="E2970" s="1706" t="s">
        <v>904</v>
      </c>
      <c r="F2970" s="1707"/>
    </row>
    <row r="2971" spans="1:6" x14ac:dyDescent="0.35">
      <c r="A2971" s="1705"/>
      <c r="B2971" s="1705"/>
      <c r="C2971" s="1323"/>
      <c r="D2971" s="1324"/>
      <c r="E2971" s="1325"/>
      <c r="F2971" s="1326"/>
    </row>
    <row r="2972" spans="1:6" x14ac:dyDescent="0.35">
      <c r="A2972" s="1339">
        <v>1</v>
      </c>
      <c r="B2972" s="1260">
        <v>0.25</v>
      </c>
      <c r="C2972" s="1275" t="s">
        <v>257</v>
      </c>
      <c r="D2972" s="1276"/>
      <c r="E2972" s="1343" t="s">
        <v>905</v>
      </c>
      <c r="F2972" s="1344"/>
    </row>
    <row r="2973" spans="1:6" x14ac:dyDescent="0.35">
      <c r="A2973" s="1340"/>
      <c r="B2973" s="1260">
        <v>0.375</v>
      </c>
      <c r="C2973" s="1275" t="s">
        <v>257</v>
      </c>
      <c r="D2973" s="1276"/>
      <c r="E2973" s="1719" t="s">
        <v>905</v>
      </c>
      <c r="F2973" s="1720"/>
    </row>
    <row r="2974" spans="1:6" x14ac:dyDescent="0.35">
      <c r="A2974" s="1340"/>
      <c r="B2974" s="1260">
        <v>0.5</v>
      </c>
      <c r="C2974" s="1275" t="s">
        <v>258</v>
      </c>
      <c r="D2974" s="1276"/>
      <c r="E2974" s="1343" t="s">
        <v>758</v>
      </c>
      <c r="F2974" s="1344"/>
    </row>
    <row r="2975" spans="1:6" x14ac:dyDescent="0.35">
      <c r="A2975" s="1340"/>
      <c r="B2975" s="1260">
        <v>0.625</v>
      </c>
      <c r="C2975" s="1275" t="s">
        <v>258</v>
      </c>
      <c r="D2975" s="1276"/>
      <c r="E2975" s="1343" t="s">
        <v>673</v>
      </c>
      <c r="F2975" s="1344"/>
    </row>
    <row r="2976" spans="1:6" x14ac:dyDescent="0.35">
      <c r="A2976" s="1341"/>
      <c r="B2976" s="1260">
        <v>0.75</v>
      </c>
      <c r="C2976" s="1275" t="s">
        <v>257</v>
      </c>
      <c r="D2976" s="1276"/>
      <c r="E2976" s="1343" t="s">
        <v>905</v>
      </c>
      <c r="F2976" s="1344"/>
    </row>
    <row r="2977" spans="1:6" x14ac:dyDescent="0.35">
      <c r="A2977" s="1716">
        <f>2+A3009</f>
        <v>2</v>
      </c>
      <c r="B2977" s="1260">
        <v>0.25</v>
      </c>
      <c r="C2977" s="1275" t="s">
        <v>257</v>
      </c>
      <c r="D2977" s="1276"/>
      <c r="E2977" s="1343" t="s">
        <v>905</v>
      </c>
      <c r="F2977" s="1344"/>
    </row>
    <row r="2978" spans="1:6" x14ac:dyDescent="0.35">
      <c r="A2978" s="1716"/>
      <c r="B2978" s="1260">
        <v>0.375</v>
      </c>
      <c r="C2978" s="1275" t="s">
        <v>261</v>
      </c>
      <c r="D2978" s="1279"/>
      <c r="E2978" s="1343" t="s">
        <v>758</v>
      </c>
      <c r="F2978" s="1344"/>
    </row>
    <row r="2979" spans="1:6" x14ac:dyDescent="0.35">
      <c r="A2979" s="1716"/>
      <c r="B2979" s="1260">
        <v>0.5</v>
      </c>
      <c r="C2979" s="1275" t="s">
        <v>258</v>
      </c>
      <c r="D2979" s="1279"/>
      <c r="E2979" s="1343" t="s">
        <v>905</v>
      </c>
      <c r="F2979" s="1344"/>
    </row>
    <row r="2980" spans="1:6" x14ac:dyDescent="0.35">
      <c r="A2980" s="1716"/>
      <c r="B2980" s="1260">
        <v>0.625</v>
      </c>
      <c r="C2980" s="1275" t="s">
        <v>258</v>
      </c>
      <c r="D2980" s="1279"/>
      <c r="E2980" s="1343" t="s">
        <v>729</v>
      </c>
      <c r="F2980" s="1344"/>
    </row>
    <row r="2981" spans="1:6" x14ac:dyDescent="0.35">
      <c r="A2981" s="1716"/>
      <c r="B2981" s="1260">
        <v>0.75</v>
      </c>
      <c r="C2981" s="1275" t="s">
        <v>258</v>
      </c>
      <c r="D2981" s="1279"/>
      <c r="E2981" s="1343" t="s">
        <v>758</v>
      </c>
      <c r="F2981" s="1345"/>
    </row>
    <row r="2982" spans="1:6" x14ac:dyDescent="0.35">
      <c r="A2982" s="1716">
        <f>A2977+1</f>
        <v>3</v>
      </c>
      <c r="B2982" s="1260">
        <v>0.25</v>
      </c>
      <c r="C2982" s="1275" t="s">
        <v>257</v>
      </c>
      <c r="D2982" s="1279"/>
      <c r="E2982" s="1343" t="s">
        <v>905</v>
      </c>
      <c r="F2982" s="1346"/>
    </row>
    <row r="2983" spans="1:6" x14ac:dyDescent="0.35">
      <c r="A2983" s="1716"/>
      <c r="B2983" s="1260">
        <v>0.375</v>
      </c>
      <c r="C2983" s="1275" t="s">
        <v>257</v>
      </c>
      <c r="D2983" s="1279"/>
      <c r="E2983" s="1343" t="s">
        <v>905</v>
      </c>
      <c r="F2983" s="1347"/>
    </row>
    <row r="2984" spans="1:6" x14ac:dyDescent="0.35">
      <c r="A2984" s="1716"/>
      <c r="B2984" s="1260">
        <v>0.5</v>
      </c>
      <c r="C2984" s="1275" t="s">
        <v>257</v>
      </c>
      <c r="D2984" s="1279"/>
      <c r="E2984" s="1343" t="s">
        <v>905</v>
      </c>
      <c r="F2984" s="1345"/>
    </row>
    <row r="2985" spans="1:6" x14ac:dyDescent="0.35">
      <c r="A2985" s="1716"/>
      <c r="B2985" s="1260">
        <v>0.625</v>
      </c>
      <c r="C2985" s="1275" t="s">
        <v>258</v>
      </c>
      <c r="D2985" s="1279"/>
      <c r="E2985" s="1343" t="s">
        <v>758</v>
      </c>
      <c r="F2985" s="1345"/>
    </row>
    <row r="2986" spans="1:6" x14ac:dyDescent="0.35">
      <c r="A2986" s="1716"/>
      <c r="B2986" s="1260">
        <v>0.75</v>
      </c>
      <c r="C2986" s="1275" t="s">
        <v>262</v>
      </c>
      <c r="D2986" s="1282"/>
      <c r="E2986" s="1343" t="s">
        <v>758</v>
      </c>
      <c r="F2986" s="1345"/>
    </row>
    <row r="2987" spans="1:6" x14ac:dyDescent="0.35">
      <c r="A2987" s="1716">
        <f>A2982+1</f>
        <v>4</v>
      </c>
      <c r="B2987" s="1260">
        <v>0.25</v>
      </c>
      <c r="C2987" s="1275" t="s">
        <v>257</v>
      </c>
      <c r="D2987" s="1279"/>
      <c r="E2987" s="1343" t="s">
        <v>905</v>
      </c>
      <c r="F2987" s="1345"/>
    </row>
    <row r="2988" spans="1:6" x14ac:dyDescent="0.35">
      <c r="A2988" s="1716"/>
      <c r="B2988" s="1260">
        <v>0.375</v>
      </c>
      <c r="C2988" s="1275" t="s">
        <v>257</v>
      </c>
      <c r="D2988" s="1282"/>
      <c r="E2988" s="1343" t="s">
        <v>905</v>
      </c>
      <c r="F2988" s="1345"/>
    </row>
    <row r="2989" spans="1:6" x14ac:dyDescent="0.35">
      <c r="A2989" s="1716"/>
      <c r="B2989" s="1260">
        <v>0.5</v>
      </c>
      <c r="C2989" s="1275" t="s">
        <v>258</v>
      </c>
      <c r="D2989" s="1279"/>
      <c r="E2989" s="1343" t="s">
        <v>758</v>
      </c>
      <c r="F2989" s="1345"/>
    </row>
    <row r="2990" spans="1:6" x14ac:dyDescent="0.35">
      <c r="A2990" s="1716"/>
      <c r="B2990" s="1260">
        <v>0.625</v>
      </c>
      <c r="C2990" s="1275" t="s">
        <v>258</v>
      </c>
      <c r="D2990" s="1282"/>
      <c r="E2990" s="1343" t="s">
        <v>758</v>
      </c>
      <c r="F2990" s="1345"/>
    </row>
    <row r="2991" spans="1:6" x14ac:dyDescent="0.35">
      <c r="A2991" s="1716"/>
      <c r="B2991" s="1260">
        <v>0.75</v>
      </c>
      <c r="C2991" s="1275" t="s">
        <v>262</v>
      </c>
      <c r="D2991" s="1282"/>
      <c r="E2991" s="1343" t="s">
        <v>905</v>
      </c>
      <c r="F2991" s="1345"/>
    </row>
    <row r="2992" spans="1:6" x14ac:dyDescent="0.35">
      <c r="A2992" s="1716">
        <f>A2987+1</f>
        <v>5</v>
      </c>
      <c r="B2992" s="1260">
        <v>0.25</v>
      </c>
      <c r="C2992" s="1275" t="s">
        <v>257</v>
      </c>
      <c r="D2992" s="1282"/>
      <c r="E2992" s="1343" t="s">
        <v>758</v>
      </c>
      <c r="F2992" s="1345"/>
    </row>
    <row r="2993" spans="1:6" x14ac:dyDescent="0.35">
      <c r="A2993" s="1716"/>
      <c r="B2993" s="1260">
        <v>0.375</v>
      </c>
      <c r="C2993" s="1275" t="s">
        <v>257</v>
      </c>
      <c r="D2993" s="1279"/>
      <c r="E2993" s="1343" t="s">
        <v>905</v>
      </c>
      <c r="F2993" s="1345"/>
    </row>
    <row r="2994" spans="1:6" x14ac:dyDescent="0.35">
      <c r="A2994" s="1716"/>
      <c r="B2994" s="1260">
        <v>0.5</v>
      </c>
      <c r="C2994" s="1275" t="s">
        <v>260</v>
      </c>
      <c r="D2994" s="1279"/>
      <c r="E2994" s="1343" t="s">
        <v>758</v>
      </c>
      <c r="F2994" s="1345"/>
    </row>
    <row r="2995" spans="1:6" x14ac:dyDescent="0.35">
      <c r="A2995" s="1716"/>
      <c r="B2995" s="1260">
        <v>0.625</v>
      </c>
      <c r="C2995" s="1275" t="s">
        <v>258</v>
      </c>
      <c r="D2995" s="1282"/>
      <c r="E2995" s="1343" t="s">
        <v>758</v>
      </c>
      <c r="F2995" s="1345"/>
    </row>
    <row r="2996" spans="1:6" x14ac:dyDescent="0.35">
      <c r="A2996" s="1716"/>
      <c r="B2996" s="1260">
        <v>0.75</v>
      </c>
      <c r="C2996" s="1275" t="s">
        <v>257</v>
      </c>
      <c r="D2996" s="1279"/>
      <c r="E2996" s="1343" t="s">
        <v>758</v>
      </c>
      <c r="F2996" s="1345"/>
    </row>
    <row r="2997" spans="1:6" x14ac:dyDescent="0.35">
      <c r="A2997" s="1716">
        <f>A2992+1</f>
        <v>6</v>
      </c>
      <c r="B2997" s="1260">
        <v>0.25</v>
      </c>
      <c r="C2997" s="1275" t="s">
        <v>261</v>
      </c>
      <c r="D2997" s="1282"/>
      <c r="E2997" s="1343" t="s">
        <v>905</v>
      </c>
      <c r="F2997" s="1345"/>
    </row>
    <row r="2998" spans="1:6" x14ac:dyDescent="0.35">
      <c r="A2998" s="1716"/>
      <c r="B2998" s="1260">
        <v>0.375</v>
      </c>
      <c r="C2998" s="1275" t="s">
        <v>257</v>
      </c>
      <c r="D2998" s="1279"/>
      <c r="E2998" s="1343" t="s">
        <v>905</v>
      </c>
      <c r="F2998" s="1345"/>
    </row>
    <row r="2999" spans="1:6" x14ac:dyDescent="0.35">
      <c r="A2999" s="1716"/>
      <c r="B2999" s="1260">
        <v>0.5</v>
      </c>
      <c r="C2999" s="1275" t="s">
        <v>257</v>
      </c>
      <c r="D2999" s="1279"/>
      <c r="E2999" s="1343" t="s">
        <v>905</v>
      </c>
      <c r="F2999" s="1345"/>
    </row>
    <row r="3000" spans="1:6" x14ac:dyDescent="0.35">
      <c r="A3000" s="1716"/>
      <c r="B3000" s="1260">
        <v>0.625</v>
      </c>
      <c r="C3000" s="1275" t="s">
        <v>257</v>
      </c>
      <c r="D3000" s="1282"/>
      <c r="E3000" s="1343" t="s">
        <v>758</v>
      </c>
      <c r="F3000" s="1345"/>
    </row>
    <row r="3001" spans="1:6" x14ac:dyDescent="0.35">
      <c r="A3001" s="1716"/>
      <c r="B3001" s="1260">
        <v>0.75</v>
      </c>
      <c r="C3001" s="1275" t="s">
        <v>257</v>
      </c>
      <c r="D3001" s="1279"/>
      <c r="E3001" s="1343" t="s">
        <v>905</v>
      </c>
      <c r="F3001" s="1345"/>
    </row>
    <row r="3002" spans="1:6" x14ac:dyDescent="0.35">
      <c r="A3002" s="1716">
        <f>A2997+1</f>
        <v>7</v>
      </c>
      <c r="B3002" s="1260">
        <v>0.25</v>
      </c>
      <c r="C3002" s="1275" t="s">
        <v>257</v>
      </c>
      <c r="D3002" s="1279"/>
      <c r="E3002" s="1343" t="s">
        <v>905</v>
      </c>
      <c r="F3002" s="1345"/>
    </row>
    <row r="3003" spans="1:6" x14ac:dyDescent="0.35">
      <c r="A3003" s="1716"/>
      <c r="B3003" s="1260">
        <v>0.375</v>
      </c>
      <c r="C3003" s="1275" t="s">
        <v>257</v>
      </c>
      <c r="D3003" s="1282"/>
      <c r="E3003" s="1343" t="s">
        <v>905</v>
      </c>
      <c r="F3003" s="1345"/>
    </row>
    <row r="3004" spans="1:6" x14ac:dyDescent="0.35">
      <c r="A3004" s="1716"/>
      <c r="B3004" s="1260">
        <v>0.5</v>
      </c>
      <c r="C3004" s="1275" t="s">
        <v>257</v>
      </c>
      <c r="D3004" s="1282"/>
      <c r="E3004" s="1343" t="s">
        <v>758</v>
      </c>
      <c r="F3004" s="1345"/>
    </row>
    <row r="3005" spans="1:6" x14ac:dyDescent="0.35">
      <c r="A3005" s="1716"/>
      <c r="B3005" s="1260">
        <v>0.625</v>
      </c>
      <c r="C3005" s="1275" t="s">
        <v>258</v>
      </c>
      <c r="D3005" s="1297"/>
      <c r="E3005" s="1343" t="s">
        <v>758</v>
      </c>
      <c r="F3005" s="1345"/>
    </row>
    <row r="3006" spans="1:6" x14ac:dyDescent="0.35">
      <c r="A3006" s="1716"/>
      <c r="B3006" s="1260">
        <v>0.75</v>
      </c>
      <c r="C3006" s="1275" t="s">
        <v>257</v>
      </c>
      <c r="D3006" s="1297"/>
      <c r="E3006" s="1343" t="s">
        <v>905</v>
      </c>
      <c r="F3006" s="1345"/>
    </row>
    <row r="3007" spans="1:6" x14ac:dyDescent="0.35">
      <c r="A3007" s="1716">
        <f>A3002+1</f>
        <v>8</v>
      </c>
      <c r="B3007" s="1260">
        <v>0.25</v>
      </c>
      <c r="C3007" s="1275" t="s">
        <v>261</v>
      </c>
      <c r="D3007" s="1297"/>
      <c r="E3007" s="1343" t="s">
        <v>758</v>
      </c>
      <c r="F3007" s="1345"/>
    </row>
    <row r="3008" spans="1:6" x14ac:dyDescent="0.35">
      <c r="A3008" s="1716"/>
      <c r="B3008" s="1260">
        <v>0.375</v>
      </c>
      <c r="C3008" s="1275" t="s">
        <v>261</v>
      </c>
      <c r="D3008" s="1293"/>
      <c r="E3008" s="1343" t="s">
        <v>758</v>
      </c>
      <c r="F3008" s="1345"/>
    </row>
    <row r="3009" spans="1:6" x14ac:dyDescent="0.35">
      <c r="A3009" s="1716"/>
      <c r="B3009" s="1260">
        <v>0.5</v>
      </c>
      <c r="C3009" s="1275" t="s">
        <v>261</v>
      </c>
      <c r="D3009" s="1293"/>
      <c r="E3009" s="1343" t="s">
        <v>905</v>
      </c>
      <c r="F3009" s="1345"/>
    </row>
    <row r="3010" spans="1:6" x14ac:dyDescent="0.35">
      <c r="A3010" s="1716"/>
      <c r="B3010" s="1260">
        <v>0.625</v>
      </c>
      <c r="C3010" s="1275" t="s">
        <v>258</v>
      </c>
      <c r="D3010" s="1293"/>
      <c r="E3010" s="1343" t="s">
        <v>758</v>
      </c>
      <c r="F3010" s="1345"/>
    </row>
    <row r="3011" spans="1:6" x14ac:dyDescent="0.35">
      <c r="A3011" s="1716"/>
      <c r="B3011" s="1260">
        <v>0.75</v>
      </c>
      <c r="C3011" s="1275" t="s">
        <v>258</v>
      </c>
      <c r="D3011" s="1297"/>
      <c r="E3011" s="1343" t="s">
        <v>905</v>
      </c>
      <c r="F3011" s="1345"/>
    </row>
    <row r="3012" spans="1:6" x14ac:dyDescent="0.35">
      <c r="A3012" s="1716">
        <f>A3007+1</f>
        <v>9</v>
      </c>
      <c r="B3012" s="1260">
        <v>0.25</v>
      </c>
      <c r="C3012" s="1275" t="s">
        <v>257</v>
      </c>
      <c r="D3012" s="1297"/>
      <c r="E3012" s="1343" t="s">
        <v>905</v>
      </c>
      <c r="F3012" s="1345"/>
    </row>
    <row r="3013" spans="1:6" x14ac:dyDescent="0.35">
      <c r="A3013" s="1716"/>
      <c r="B3013" s="1260">
        <v>0.375</v>
      </c>
      <c r="C3013" s="1275" t="s">
        <v>257</v>
      </c>
      <c r="D3013" s="1297"/>
      <c r="E3013" s="1343" t="s">
        <v>905</v>
      </c>
      <c r="F3013" s="1345"/>
    </row>
    <row r="3014" spans="1:6" x14ac:dyDescent="0.35">
      <c r="A3014" s="1716"/>
      <c r="B3014" s="1260">
        <v>0.5</v>
      </c>
      <c r="C3014" s="1275" t="s">
        <v>257</v>
      </c>
      <c r="D3014" s="1297"/>
      <c r="E3014" s="1343" t="s">
        <v>905</v>
      </c>
      <c r="F3014" s="1345"/>
    </row>
    <row r="3015" spans="1:6" x14ac:dyDescent="0.35">
      <c r="A3015" s="1716"/>
      <c r="B3015" s="1260">
        <v>0.625</v>
      </c>
      <c r="C3015" s="1275" t="s">
        <v>258</v>
      </c>
      <c r="D3015" s="1293"/>
      <c r="E3015" s="1343" t="s">
        <v>758</v>
      </c>
      <c r="F3015" s="1345"/>
    </row>
    <row r="3016" spans="1:6" x14ac:dyDescent="0.35">
      <c r="A3016" s="1716"/>
      <c r="B3016" s="1260">
        <v>0.75</v>
      </c>
      <c r="C3016" s="1275" t="s">
        <v>258</v>
      </c>
      <c r="D3016" s="1297"/>
      <c r="E3016" s="1343" t="s">
        <v>905</v>
      </c>
      <c r="F3016" s="1345"/>
    </row>
    <row r="3017" spans="1:6" x14ac:dyDescent="0.35">
      <c r="A3017" s="1716">
        <f>A3012+1</f>
        <v>10</v>
      </c>
      <c r="B3017" s="1260">
        <v>0.25</v>
      </c>
      <c r="C3017" s="1275" t="s">
        <v>257</v>
      </c>
      <c r="D3017" s="1293"/>
      <c r="E3017" s="1343" t="s">
        <v>905</v>
      </c>
      <c r="F3017" s="1345"/>
    </row>
    <row r="3018" spans="1:6" x14ac:dyDescent="0.35">
      <c r="A3018" s="1716"/>
      <c r="B3018" s="1260">
        <v>0.375</v>
      </c>
      <c r="C3018" s="1275" t="s">
        <v>257</v>
      </c>
      <c r="D3018" s="1293"/>
      <c r="E3018" s="1343" t="s">
        <v>905</v>
      </c>
      <c r="F3018" s="1345"/>
    </row>
    <row r="3019" spans="1:6" x14ac:dyDescent="0.35">
      <c r="A3019" s="1716"/>
      <c r="B3019" s="1260">
        <v>0.5</v>
      </c>
      <c r="C3019" s="1275" t="s">
        <v>258</v>
      </c>
      <c r="D3019" s="1293"/>
      <c r="E3019" s="1343" t="s">
        <v>758</v>
      </c>
      <c r="F3019" s="1345"/>
    </row>
    <row r="3020" spans="1:6" x14ac:dyDescent="0.35">
      <c r="A3020" s="1716"/>
      <c r="B3020" s="1260">
        <v>0.625</v>
      </c>
      <c r="C3020" s="1275" t="s">
        <v>258</v>
      </c>
      <c r="D3020" s="1293"/>
      <c r="E3020" s="1343" t="s">
        <v>905</v>
      </c>
      <c r="F3020" s="1345"/>
    </row>
    <row r="3021" spans="1:6" x14ac:dyDescent="0.35">
      <c r="A3021" s="1716"/>
      <c r="B3021" s="1260">
        <v>0.75</v>
      </c>
      <c r="C3021" s="1275" t="s">
        <v>257</v>
      </c>
      <c r="D3021" s="1293"/>
      <c r="E3021" s="1343" t="s">
        <v>758</v>
      </c>
      <c r="F3021" s="1345"/>
    </row>
    <row r="3022" spans="1:6" x14ac:dyDescent="0.35">
      <c r="A3022" s="1716">
        <f>A3017+1</f>
        <v>11</v>
      </c>
      <c r="B3022" s="1260">
        <v>0.25</v>
      </c>
      <c r="C3022" s="1275" t="s">
        <v>257</v>
      </c>
      <c r="D3022" s="1293"/>
      <c r="E3022" s="1343" t="s">
        <v>758</v>
      </c>
      <c r="F3022" s="1345"/>
    </row>
    <row r="3023" spans="1:6" x14ac:dyDescent="0.35">
      <c r="A3023" s="1716"/>
      <c r="B3023" s="1260">
        <v>0.375</v>
      </c>
      <c r="C3023" s="1275" t="s">
        <v>257</v>
      </c>
      <c r="D3023" s="1293"/>
      <c r="E3023" s="1343" t="s">
        <v>905</v>
      </c>
      <c r="F3023" s="1345"/>
    </row>
    <row r="3024" spans="1:6" x14ac:dyDescent="0.35">
      <c r="A3024" s="1716"/>
      <c r="B3024" s="1260">
        <v>0.5</v>
      </c>
      <c r="C3024" s="1275" t="s">
        <v>257</v>
      </c>
      <c r="D3024" s="1293"/>
      <c r="E3024" s="1343" t="s">
        <v>905</v>
      </c>
      <c r="F3024" s="1345"/>
    </row>
    <row r="3025" spans="1:6" x14ac:dyDescent="0.35">
      <c r="A3025" s="1716"/>
      <c r="B3025" s="1260">
        <v>0.625</v>
      </c>
      <c r="C3025" s="1275" t="s">
        <v>258</v>
      </c>
      <c r="D3025" s="1297"/>
      <c r="E3025" s="1343" t="s">
        <v>758</v>
      </c>
      <c r="F3025" s="1345"/>
    </row>
    <row r="3026" spans="1:6" x14ac:dyDescent="0.35">
      <c r="A3026" s="1716"/>
      <c r="B3026" s="1260">
        <v>0.75</v>
      </c>
      <c r="C3026" s="1275" t="s">
        <v>257</v>
      </c>
      <c r="D3026" s="1293"/>
      <c r="E3026" s="1343" t="s">
        <v>905</v>
      </c>
      <c r="F3026" s="1345"/>
    </row>
    <row r="3027" spans="1:6" x14ac:dyDescent="0.35">
      <c r="A3027" s="1716">
        <f>A3022+1</f>
        <v>12</v>
      </c>
      <c r="B3027" s="1260">
        <v>0.25</v>
      </c>
      <c r="C3027" s="1275" t="s">
        <v>257</v>
      </c>
      <c r="D3027" s="1293"/>
      <c r="E3027" s="1343" t="s">
        <v>905</v>
      </c>
      <c r="F3027" s="1345"/>
    </row>
    <row r="3028" spans="1:6" x14ac:dyDescent="0.35">
      <c r="A3028" s="1716"/>
      <c r="B3028" s="1260">
        <v>0.375</v>
      </c>
      <c r="C3028" s="1275" t="s">
        <v>257</v>
      </c>
      <c r="D3028" s="1293"/>
      <c r="E3028" s="1343" t="s">
        <v>905</v>
      </c>
      <c r="F3028" s="1345"/>
    </row>
    <row r="3029" spans="1:6" x14ac:dyDescent="0.35">
      <c r="A3029" s="1716"/>
      <c r="B3029" s="1260">
        <v>0.5</v>
      </c>
      <c r="C3029" s="1275" t="s">
        <v>258</v>
      </c>
      <c r="D3029" s="1293"/>
      <c r="E3029" s="1343" t="s">
        <v>758</v>
      </c>
      <c r="F3029" s="1345"/>
    </row>
    <row r="3030" spans="1:6" x14ac:dyDescent="0.35">
      <c r="A3030" s="1716"/>
      <c r="B3030" s="1260">
        <v>0.625</v>
      </c>
      <c r="C3030" s="1275" t="s">
        <v>257</v>
      </c>
      <c r="D3030" s="1293"/>
      <c r="E3030" s="1343" t="s">
        <v>905</v>
      </c>
      <c r="F3030" s="1345"/>
    </row>
    <row r="3031" spans="1:6" x14ac:dyDescent="0.35">
      <c r="A3031" s="1716"/>
      <c r="B3031" s="1260">
        <v>0.75</v>
      </c>
      <c r="C3031" s="1275" t="s">
        <v>257</v>
      </c>
      <c r="D3031" s="1297"/>
      <c r="E3031" s="1343" t="s">
        <v>905</v>
      </c>
      <c r="F3031" s="1345"/>
    </row>
    <row r="3032" spans="1:6" x14ac:dyDescent="0.35">
      <c r="A3032" s="1716">
        <f>A3027+1</f>
        <v>13</v>
      </c>
      <c r="B3032" s="1260">
        <v>0.25</v>
      </c>
      <c r="C3032" s="1275" t="s">
        <v>262</v>
      </c>
      <c r="D3032" s="1293"/>
      <c r="E3032" s="1343" t="s">
        <v>905</v>
      </c>
      <c r="F3032" s="1345"/>
    </row>
    <row r="3033" spans="1:6" x14ac:dyDescent="0.35">
      <c r="A3033" s="1716"/>
      <c r="B3033" s="1260">
        <v>0.375</v>
      </c>
      <c r="C3033" s="1275" t="s">
        <v>261</v>
      </c>
      <c r="D3033" s="1293"/>
      <c r="E3033" s="1343" t="s">
        <v>758</v>
      </c>
      <c r="F3033" s="1345"/>
    </row>
    <row r="3034" spans="1:6" x14ac:dyDescent="0.35">
      <c r="A3034" s="1716"/>
      <c r="B3034" s="1260">
        <v>0.5</v>
      </c>
      <c r="C3034" s="1275" t="s">
        <v>258</v>
      </c>
      <c r="D3034" s="1297"/>
      <c r="E3034" s="1343" t="s">
        <v>758</v>
      </c>
      <c r="F3034" s="1345"/>
    </row>
    <row r="3035" spans="1:6" x14ac:dyDescent="0.35">
      <c r="A3035" s="1716"/>
      <c r="B3035" s="1260">
        <v>0.625</v>
      </c>
      <c r="C3035" s="1275" t="s">
        <v>258</v>
      </c>
      <c r="D3035" s="1293"/>
      <c r="E3035" s="1343" t="s">
        <v>758</v>
      </c>
      <c r="F3035" s="1345"/>
    </row>
    <row r="3036" spans="1:6" x14ac:dyDescent="0.35">
      <c r="A3036" s="1716"/>
      <c r="B3036" s="1260">
        <v>0.75</v>
      </c>
      <c r="C3036" s="1275" t="s">
        <v>257</v>
      </c>
      <c r="D3036" s="1293"/>
      <c r="E3036" s="1343" t="s">
        <v>905</v>
      </c>
      <c r="F3036" s="1345"/>
    </row>
    <row r="3037" spans="1:6" x14ac:dyDescent="0.35">
      <c r="A3037" s="1716">
        <f>A3032+1</f>
        <v>14</v>
      </c>
      <c r="B3037" s="1260">
        <v>0.25</v>
      </c>
      <c r="C3037" s="1275" t="s">
        <v>257</v>
      </c>
      <c r="D3037" s="1293"/>
      <c r="E3037" s="1343" t="s">
        <v>905</v>
      </c>
      <c r="F3037" s="1345"/>
    </row>
    <row r="3038" spans="1:6" x14ac:dyDescent="0.35">
      <c r="A3038" s="1716"/>
      <c r="B3038" s="1260">
        <v>0.375</v>
      </c>
      <c r="C3038" s="1275" t="s">
        <v>257</v>
      </c>
      <c r="D3038" s="1297"/>
      <c r="E3038" s="1343" t="s">
        <v>905</v>
      </c>
      <c r="F3038" s="1345"/>
    </row>
    <row r="3039" spans="1:6" x14ac:dyDescent="0.35">
      <c r="A3039" s="1716"/>
      <c r="B3039" s="1260">
        <v>0.5</v>
      </c>
      <c r="C3039" s="1275" t="s">
        <v>257</v>
      </c>
      <c r="D3039" s="1297"/>
      <c r="E3039" s="1343" t="s">
        <v>758</v>
      </c>
      <c r="F3039" s="1345"/>
    </row>
    <row r="3040" spans="1:6" x14ac:dyDescent="0.35">
      <c r="A3040" s="1716"/>
      <c r="B3040" s="1260">
        <v>0.625</v>
      </c>
      <c r="C3040" s="1275" t="s">
        <v>258</v>
      </c>
      <c r="D3040" s="1299"/>
      <c r="E3040" s="1343" t="s">
        <v>905</v>
      </c>
      <c r="F3040" s="1345"/>
    </row>
    <row r="3041" spans="1:6" x14ac:dyDescent="0.35">
      <c r="A3041" s="1716"/>
      <c r="B3041" s="1260">
        <v>0.75</v>
      </c>
      <c r="C3041" s="1275" t="s">
        <v>257</v>
      </c>
      <c r="D3041" s="1293"/>
      <c r="E3041" s="1343" t="s">
        <v>905</v>
      </c>
      <c r="F3041" s="1345"/>
    </row>
    <row r="3042" spans="1:6" x14ac:dyDescent="0.35">
      <c r="A3042" s="1716">
        <f>A3037+1</f>
        <v>15</v>
      </c>
      <c r="B3042" s="1260">
        <v>0.25</v>
      </c>
      <c r="C3042" s="1275" t="s">
        <v>257</v>
      </c>
      <c r="D3042" s="1293"/>
      <c r="E3042" s="1343" t="s">
        <v>905</v>
      </c>
      <c r="F3042" s="1345"/>
    </row>
    <row r="3043" spans="1:6" x14ac:dyDescent="0.35">
      <c r="A3043" s="1716"/>
      <c r="B3043" s="1260">
        <v>0.375</v>
      </c>
      <c r="C3043" s="1275" t="s">
        <v>257</v>
      </c>
      <c r="D3043" s="1293"/>
      <c r="E3043" s="1343" t="s">
        <v>905</v>
      </c>
      <c r="F3043" s="1345"/>
    </row>
    <row r="3044" spans="1:6" x14ac:dyDescent="0.35">
      <c r="A3044" s="1716"/>
      <c r="B3044" s="1260">
        <v>0.5</v>
      </c>
      <c r="C3044" s="1275" t="s">
        <v>257</v>
      </c>
      <c r="D3044" s="1297"/>
      <c r="E3044" s="1343" t="s">
        <v>758</v>
      </c>
      <c r="F3044" s="1345"/>
    </row>
    <row r="3045" spans="1:6" x14ac:dyDescent="0.35">
      <c r="A3045" s="1716"/>
      <c r="B3045" s="1260">
        <v>0.625</v>
      </c>
      <c r="C3045" s="1275" t="s">
        <v>257</v>
      </c>
      <c r="D3045" s="1297"/>
      <c r="E3045" s="1343" t="s">
        <v>758</v>
      </c>
      <c r="F3045" s="1345"/>
    </row>
    <row r="3046" spans="1:6" x14ac:dyDescent="0.35">
      <c r="A3046" s="1716"/>
      <c r="B3046" s="1260">
        <v>0.75</v>
      </c>
      <c r="C3046" s="1275" t="s">
        <v>257</v>
      </c>
      <c r="D3046" s="1293"/>
      <c r="E3046" s="1343" t="s">
        <v>905</v>
      </c>
      <c r="F3046" s="1345"/>
    </row>
    <row r="3047" spans="1:6" x14ac:dyDescent="0.35">
      <c r="A3047" s="1716">
        <f>A3042+1</f>
        <v>16</v>
      </c>
      <c r="B3047" s="1260">
        <v>0.25</v>
      </c>
      <c r="C3047" s="1275" t="s">
        <v>257</v>
      </c>
      <c r="D3047" s="1327"/>
      <c r="E3047" s="1343" t="s">
        <v>905</v>
      </c>
      <c r="F3047" s="1345"/>
    </row>
    <row r="3048" spans="1:6" x14ac:dyDescent="0.35">
      <c r="A3048" s="1716"/>
      <c r="B3048" s="1260">
        <v>0.375</v>
      </c>
      <c r="C3048" s="1275" t="s">
        <v>257</v>
      </c>
      <c r="D3048" s="1327"/>
      <c r="E3048" s="1343" t="s">
        <v>905</v>
      </c>
      <c r="F3048" s="1345"/>
    </row>
    <row r="3049" spans="1:6" x14ac:dyDescent="0.35">
      <c r="A3049" s="1716"/>
      <c r="B3049" s="1260">
        <v>0.5</v>
      </c>
      <c r="C3049" s="1275" t="s">
        <v>258</v>
      </c>
      <c r="D3049" s="1297"/>
      <c r="E3049" s="1343" t="s">
        <v>905</v>
      </c>
      <c r="F3049" s="1345"/>
    </row>
    <row r="3050" spans="1:6" x14ac:dyDescent="0.35">
      <c r="A3050" s="1716"/>
      <c r="B3050" s="1260">
        <v>0.625</v>
      </c>
      <c r="C3050" s="1275" t="s">
        <v>258</v>
      </c>
      <c r="D3050" s="1293"/>
      <c r="E3050" s="1343" t="s">
        <v>758</v>
      </c>
      <c r="F3050" s="1345"/>
    </row>
    <row r="3051" spans="1:6" x14ac:dyDescent="0.35">
      <c r="A3051" s="1716"/>
      <c r="B3051" s="1260">
        <v>0.75</v>
      </c>
      <c r="C3051" s="1275" t="s">
        <v>258</v>
      </c>
      <c r="D3051" s="1297"/>
      <c r="E3051" s="1343" t="s">
        <v>905</v>
      </c>
      <c r="F3051" s="1345"/>
    </row>
    <row r="3052" spans="1:6" x14ac:dyDescent="0.35">
      <c r="A3052" s="1716">
        <f>A3047+1</f>
        <v>17</v>
      </c>
      <c r="B3052" s="1260">
        <v>0.25</v>
      </c>
      <c r="C3052" s="1275" t="s">
        <v>258</v>
      </c>
      <c r="D3052" s="1293"/>
      <c r="E3052" s="1343" t="s">
        <v>758</v>
      </c>
      <c r="F3052" s="1345"/>
    </row>
    <row r="3053" spans="1:6" x14ac:dyDescent="0.35">
      <c r="A3053" s="1716"/>
      <c r="B3053" s="1260">
        <v>0.375</v>
      </c>
      <c r="C3053" s="1275" t="s">
        <v>257</v>
      </c>
      <c r="D3053" s="1297"/>
      <c r="E3053" s="1343" t="s">
        <v>905</v>
      </c>
      <c r="F3053" s="1345"/>
    </row>
    <row r="3054" spans="1:6" x14ac:dyDescent="0.35">
      <c r="A3054" s="1716"/>
      <c r="B3054" s="1260">
        <v>0.5</v>
      </c>
      <c r="C3054" s="1275" t="s">
        <v>258</v>
      </c>
      <c r="D3054" s="1297"/>
      <c r="E3054" s="1343" t="s">
        <v>758</v>
      </c>
      <c r="F3054" s="1345"/>
    </row>
    <row r="3055" spans="1:6" x14ac:dyDescent="0.35">
      <c r="A3055" s="1716"/>
      <c r="B3055" s="1260">
        <v>0.625</v>
      </c>
      <c r="C3055" s="1275" t="s">
        <v>258</v>
      </c>
      <c r="D3055" s="1293"/>
      <c r="E3055" s="1343" t="s">
        <v>905</v>
      </c>
      <c r="F3055" s="1345"/>
    </row>
    <row r="3056" spans="1:6" x14ac:dyDescent="0.35">
      <c r="A3056" s="1716"/>
      <c r="B3056" s="1260">
        <v>0.75</v>
      </c>
      <c r="C3056" s="1275" t="s">
        <v>257</v>
      </c>
      <c r="D3056" s="1293"/>
      <c r="E3056" s="1343" t="s">
        <v>905</v>
      </c>
      <c r="F3056" s="1345"/>
    </row>
    <row r="3057" spans="1:6" x14ac:dyDescent="0.35">
      <c r="A3057" s="1716">
        <f>A3052+1</f>
        <v>18</v>
      </c>
      <c r="B3057" s="1260">
        <v>0.25</v>
      </c>
      <c r="C3057" s="1275" t="s">
        <v>257</v>
      </c>
      <c r="D3057" s="1293"/>
      <c r="E3057" s="1343" t="s">
        <v>905</v>
      </c>
      <c r="F3057" s="1345"/>
    </row>
    <row r="3058" spans="1:6" x14ac:dyDescent="0.35">
      <c r="A3058" s="1716"/>
      <c r="B3058" s="1260">
        <v>0.375</v>
      </c>
      <c r="C3058" s="1275" t="s">
        <v>257</v>
      </c>
      <c r="D3058" s="1293"/>
      <c r="E3058" s="1343" t="s">
        <v>905</v>
      </c>
      <c r="F3058" s="1345"/>
    </row>
    <row r="3059" spans="1:6" x14ac:dyDescent="0.35">
      <c r="A3059" s="1716"/>
      <c r="B3059" s="1260">
        <v>0.5</v>
      </c>
      <c r="C3059" s="1275" t="s">
        <v>257</v>
      </c>
      <c r="D3059" s="1297"/>
      <c r="E3059" s="1343" t="s">
        <v>758</v>
      </c>
      <c r="F3059" s="1345"/>
    </row>
    <row r="3060" spans="1:6" x14ac:dyDescent="0.35">
      <c r="A3060" s="1716"/>
      <c r="B3060" s="1260">
        <v>0.625</v>
      </c>
      <c r="C3060" s="1275" t="s">
        <v>257</v>
      </c>
      <c r="D3060" s="1293"/>
      <c r="E3060" s="1343" t="s">
        <v>905</v>
      </c>
      <c r="F3060" s="1345"/>
    </row>
    <row r="3061" spans="1:6" x14ac:dyDescent="0.35">
      <c r="A3061" s="1716"/>
      <c r="B3061" s="1260">
        <v>0.75</v>
      </c>
      <c r="C3061" s="1275" t="s">
        <v>257</v>
      </c>
      <c r="D3061" s="1297"/>
      <c r="E3061" s="1343" t="s">
        <v>905</v>
      </c>
      <c r="F3061" s="1345"/>
    </row>
    <row r="3062" spans="1:6" x14ac:dyDescent="0.35">
      <c r="A3062" s="1716">
        <f>A3057+1</f>
        <v>19</v>
      </c>
      <c r="B3062" s="1260">
        <v>0.25</v>
      </c>
      <c r="C3062" s="1275" t="s">
        <v>261</v>
      </c>
      <c r="D3062" s="1293"/>
      <c r="E3062" s="1343" t="s">
        <v>758</v>
      </c>
      <c r="F3062" s="1345"/>
    </row>
    <row r="3063" spans="1:6" x14ac:dyDescent="0.35">
      <c r="A3063" s="1716"/>
      <c r="B3063" s="1260">
        <v>0.375</v>
      </c>
      <c r="C3063" s="1275" t="s">
        <v>257</v>
      </c>
      <c r="D3063" s="1293"/>
      <c r="E3063" s="1343" t="s">
        <v>758</v>
      </c>
      <c r="F3063" s="1345"/>
    </row>
    <row r="3064" spans="1:6" x14ac:dyDescent="0.35">
      <c r="A3064" s="1716"/>
      <c r="B3064" s="1260">
        <v>0.5</v>
      </c>
      <c r="C3064" s="1275" t="s">
        <v>261</v>
      </c>
      <c r="D3064" s="1293"/>
      <c r="E3064" s="1343" t="s">
        <v>905</v>
      </c>
      <c r="F3064" s="1345"/>
    </row>
    <row r="3065" spans="1:6" x14ac:dyDescent="0.35">
      <c r="A3065" s="1716"/>
      <c r="B3065" s="1260">
        <v>0.625</v>
      </c>
      <c r="C3065" s="1275" t="s">
        <v>258</v>
      </c>
      <c r="D3065" s="1297"/>
      <c r="E3065" s="1343" t="s">
        <v>758</v>
      </c>
      <c r="F3065" s="1345"/>
    </row>
    <row r="3066" spans="1:6" x14ac:dyDescent="0.35">
      <c r="A3066" s="1716"/>
      <c r="B3066" s="1260">
        <v>0.75</v>
      </c>
      <c r="C3066" s="1275" t="s">
        <v>257</v>
      </c>
      <c r="D3066" s="1293"/>
      <c r="E3066" s="1343" t="s">
        <v>905</v>
      </c>
      <c r="F3066" s="1345"/>
    </row>
    <row r="3067" spans="1:6" x14ac:dyDescent="0.35">
      <c r="A3067" s="1716">
        <f>A3062+1</f>
        <v>20</v>
      </c>
      <c r="B3067" s="1260">
        <v>0.25</v>
      </c>
      <c r="C3067" s="1275" t="s">
        <v>261</v>
      </c>
      <c r="D3067" s="1293"/>
      <c r="E3067" s="1343" t="s">
        <v>758</v>
      </c>
      <c r="F3067" s="1345"/>
    </row>
    <row r="3068" spans="1:6" x14ac:dyDescent="0.35">
      <c r="A3068" s="1716"/>
      <c r="B3068" s="1260">
        <v>0.375</v>
      </c>
      <c r="C3068" s="1275" t="s">
        <v>261</v>
      </c>
      <c r="D3068" s="1297"/>
      <c r="E3068" s="1343" t="s">
        <v>905</v>
      </c>
      <c r="F3068" s="1345"/>
    </row>
    <row r="3069" spans="1:6" x14ac:dyDescent="0.35">
      <c r="A3069" s="1716"/>
      <c r="B3069" s="1260">
        <v>0.5</v>
      </c>
      <c r="C3069" s="1275" t="s">
        <v>261</v>
      </c>
      <c r="D3069" s="1293"/>
      <c r="E3069" s="1343" t="s">
        <v>905</v>
      </c>
      <c r="F3069" s="1345"/>
    </row>
    <row r="3070" spans="1:6" x14ac:dyDescent="0.35">
      <c r="A3070" s="1716"/>
      <c r="B3070" s="1260">
        <v>0.625</v>
      </c>
      <c r="C3070" s="1275" t="s">
        <v>257</v>
      </c>
      <c r="D3070" s="1297"/>
      <c r="E3070" s="1343" t="s">
        <v>905</v>
      </c>
      <c r="F3070" s="1345"/>
    </row>
    <row r="3071" spans="1:6" x14ac:dyDescent="0.35">
      <c r="A3071" s="1716"/>
      <c r="B3071" s="1260">
        <v>0.75</v>
      </c>
      <c r="C3071" s="1275" t="s">
        <v>257</v>
      </c>
      <c r="D3071" s="1297"/>
      <c r="E3071" s="1343" t="s">
        <v>905</v>
      </c>
      <c r="F3071" s="1345"/>
    </row>
    <row r="3072" spans="1:6" x14ac:dyDescent="0.35">
      <c r="A3072" s="1716">
        <f>A3067+1</f>
        <v>21</v>
      </c>
      <c r="B3072" s="1260">
        <v>0.25</v>
      </c>
      <c r="C3072" s="1275" t="s">
        <v>257</v>
      </c>
      <c r="D3072" s="1297"/>
      <c r="E3072" s="1343" t="s">
        <v>905</v>
      </c>
      <c r="F3072" s="1345"/>
    </row>
    <row r="3073" spans="1:6" x14ac:dyDescent="0.35">
      <c r="A3073" s="1716"/>
      <c r="B3073" s="1260">
        <v>0.375</v>
      </c>
      <c r="C3073" s="1275" t="s">
        <v>257</v>
      </c>
      <c r="D3073" s="1293"/>
      <c r="E3073" s="1343" t="s">
        <v>905</v>
      </c>
      <c r="F3073" s="1345"/>
    </row>
    <row r="3074" spans="1:6" x14ac:dyDescent="0.35">
      <c r="A3074" s="1716"/>
      <c r="B3074" s="1260">
        <v>0.5</v>
      </c>
      <c r="C3074" s="1275" t="s">
        <v>257</v>
      </c>
      <c r="D3074" s="1297"/>
      <c r="E3074" s="1343" t="s">
        <v>905</v>
      </c>
      <c r="F3074" s="1345"/>
    </row>
    <row r="3075" spans="1:6" x14ac:dyDescent="0.35">
      <c r="A3075" s="1716"/>
      <c r="B3075" s="1260">
        <v>0.625</v>
      </c>
      <c r="C3075" s="1275" t="s">
        <v>257</v>
      </c>
      <c r="D3075" s="1293"/>
      <c r="E3075" s="1343" t="s">
        <v>905</v>
      </c>
      <c r="F3075" s="1345"/>
    </row>
    <row r="3076" spans="1:6" x14ac:dyDescent="0.35">
      <c r="A3076" s="1716"/>
      <c r="B3076" s="1260">
        <v>0.75</v>
      </c>
      <c r="C3076" s="1275" t="s">
        <v>257</v>
      </c>
      <c r="D3076" s="1293"/>
      <c r="E3076" s="1343" t="s">
        <v>905</v>
      </c>
      <c r="F3076" s="1345"/>
    </row>
    <row r="3077" spans="1:6" x14ac:dyDescent="0.35">
      <c r="A3077" s="1716">
        <f>A3072+1</f>
        <v>22</v>
      </c>
      <c r="B3077" s="1260">
        <v>0.25</v>
      </c>
      <c r="C3077" s="1275" t="s">
        <v>257</v>
      </c>
      <c r="D3077" s="1293"/>
      <c r="E3077" s="1343" t="s">
        <v>905</v>
      </c>
      <c r="F3077" s="1345"/>
    </row>
    <row r="3078" spans="1:6" x14ac:dyDescent="0.35">
      <c r="A3078" s="1716"/>
      <c r="B3078" s="1260">
        <v>0.375</v>
      </c>
      <c r="C3078" s="1275" t="s">
        <v>257</v>
      </c>
      <c r="D3078" s="1297"/>
      <c r="E3078" s="1343" t="s">
        <v>905</v>
      </c>
      <c r="F3078" s="1345"/>
    </row>
    <row r="3079" spans="1:6" x14ac:dyDescent="0.35">
      <c r="A3079" s="1716"/>
      <c r="B3079" s="1260">
        <v>0.5</v>
      </c>
      <c r="C3079" s="1275" t="s">
        <v>257</v>
      </c>
      <c r="D3079" s="1297"/>
      <c r="E3079" s="1343" t="s">
        <v>758</v>
      </c>
      <c r="F3079" s="1345"/>
    </row>
    <row r="3080" spans="1:6" x14ac:dyDescent="0.35">
      <c r="A3080" s="1716"/>
      <c r="B3080" s="1260">
        <v>0.625</v>
      </c>
      <c r="C3080" s="1275" t="s">
        <v>257</v>
      </c>
      <c r="D3080" s="1293"/>
      <c r="E3080" s="1343" t="s">
        <v>758</v>
      </c>
      <c r="F3080" s="1345"/>
    </row>
    <row r="3081" spans="1:6" x14ac:dyDescent="0.35">
      <c r="A3081" s="1716"/>
      <c r="B3081" s="1260">
        <v>0.75</v>
      </c>
      <c r="C3081" s="1275" t="s">
        <v>257</v>
      </c>
      <c r="D3081" s="1297"/>
      <c r="E3081" s="1343" t="s">
        <v>905</v>
      </c>
      <c r="F3081" s="1345"/>
    </row>
    <row r="3082" spans="1:6" x14ac:dyDescent="0.35">
      <c r="A3082" s="1716">
        <f>A3077+1</f>
        <v>23</v>
      </c>
      <c r="B3082" s="1260">
        <v>0.25</v>
      </c>
      <c r="C3082" s="1275" t="s">
        <v>257</v>
      </c>
      <c r="D3082" s="1297"/>
      <c r="E3082" s="1343" t="s">
        <v>905</v>
      </c>
      <c r="F3082" s="1274"/>
    </row>
    <row r="3083" spans="1:6" x14ac:dyDescent="0.35">
      <c r="A3083" s="1716"/>
      <c r="B3083" s="1260">
        <v>0.375</v>
      </c>
      <c r="C3083" s="1275" t="s">
        <v>257</v>
      </c>
      <c r="D3083" s="1297"/>
      <c r="E3083" s="1343" t="s">
        <v>905</v>
      </c>
      <c r="F3083" s="1274"/>
    </row>
    <row r="3084" spans="1:6" x14ac:dyDescent="0.35">
      <c r="A3084" s="1716"/>
      <c r="B3084" s="1260">
        <v>0.5</v>
      </c>
      <c r="C3084" s="1275" t="s">
        <v>257</v>
      </c>
      <c r="D3084" s="1297"/>
      <c r="E3084" s="1343" t="s">
        <v>905</v>
      </c>
      <c r="F3084" s="1274"/>
    </row>
    <row r="3085" spans="1:6" x14ac:dyDescent="0.35">
      <c r="A3085" s="1716"/>
      <c r="B3085" s="1260">
        <v>0.625</v>
      </c>
      <c r="C3085" s="1275" t="s">
        <v>257</v>
      </c>
      <c r="D3085" s="1293"/>
      <c r="E3085" s="1343" t="s">
        <v>905</v>
      </c>
      <c r="F3085" s="1274"/>
    </row>
    <row r="3086" spans="1:6" x14ac:dyDescent="0.35">
      <c r="A3086" s="1716"/>
      <c r="B3086" s="1260">
        <v>0.75</v>
      </c>
      <c r="C3086" s="1275" t="s">
        <v>257</v>
      </c>
      <c r="D3086" s="1297"/>
      <c r="E3086" s="1719" t="s">
        <v>905</v>
      </c>
      <c r="F3086" s="1720"/>
    </row>
    <row r="3087" spans="1:6" x14ac:dyDescent="0.35">
      <c r="A3087" s="1716">
        <f>A3082+1</f>
        <v>24</v>
      </c>
      <c r="B3087" s="1260">
        <v>0.25</v>
      </c>
      <c r="C3087" s="1275" t="s">
        <v>257</v>
      </c>
      <c r="D3087" s="1297"/>
      <c r="E3087" s="1343" t="s">
        <v>905</v>
      </c>
      <c r="F3087" s="1274"/>
    </row>
    <row r="3088" spans="1:6" x14ac:dyDescent="0.35">
      <c r="A3088" s="1716"/>
      <c r="B3088" s="1260">
        <v>0.375</v>
      </c>
      <c r="C3088" s="1275" t="s">
        <v>257</v>
      </c>
      <c r="D3088" s="1293"/>
      <c r="E3088" s="1343" t="s">
        <v>905</v>
      </c>
      <c r="F3088" s="1274"/>
    </row>
    <row r="3089" spans="1:6" x14ac:dyDescent="0.35">
      <c r="A3089" s="1716"/>
      <c r="B3089" s="1260">
        <v>0.5</v>
      </c>
      <c r="C3089" s="1275" t="s">
        <v>257</v>
      </c>
      <c r="D3089" s="1297"/>
      <c r="E3089" s="1343" t="s">
        <v>905</v>
      </c>
      <c r="F3089" s="1274"/>
    </row>
    <row r="3090" spans="1:6" x14ac:dyDescent="0.35">
      <c r="A3090" s="1716"/>
      <c r="B3090" s="1260">
        <v>0.625</v>
      </c>
      <c r="C3090" s="1275" t="s">
        <v>258</v>
      </c>
      <c r="D3090" s="1293"/>
      <c r="E3090" s="1343" t="s">
        <v>758</v>
      </c>
      <c r="F3090" s="1274"/>
    </row>
    <row r="3091" spans="1:6" x14ac:dyDescent="0.35">
      <c r="A3091" s="1716"/>
      <c r="B3091" s="1260">
        <v>0.75</v>
      </c>
      <c r="C3091" s="1275" t="s">
        <v>258</v>
      </c>
      <c r="D3091" s="1291"/>
      <c r="E3091" s="1343" t="s">
        <v>905</v>
      </c>
      <c r="F3091" s="1279"/>
    </row>
    <row r="3092" spans="1:6" x14ac:dyDescent="0.35">
      <c r="A3092" s="1716">
        <f>A3087+1</f>
        <v>25</v>
      </c>
      <c r="B3092" s="1260">
        <v>0.25</v>
      </c>
      <c r="C3092" s="1275" t="s">
        <v>257</v>
      </c>
      <c r="D3092" s="1331"/>
      <c r="E3092" s="1343" t="s">
        <v>905</v>
      </c>
      <c r="F3092" s="1274"/>
    </row>
    <row r="3093" spans="1:6" x14ac:dyDescent="0.35">
      <c r="A3093" s="1716"/>
      <c r="B3093" s="1260">
        <v>0.375</v>
      </c>
      <c r="C3093" s="1275" t="s">
        <v>257</v>
      </c>
      <c r="D3093" s="1293"/>
      <c r="E3093" s="1343" t="s">
        <v>905</v>
      </c>
      <c r="F3093" s="1274"/>
    </row>
    <row r="3094" spans="1:6" x14ac:dyDescent="0.35">
      <c r="A3094" s="1716"/>
      <c r="B3094" s="1260">
        <v>0.5</v>
      </c>
      <c r="C3094" s="1275" t="s">
        <v>261</v>
      </c>
      <c r="D3094" s="1293"/>
      <c r="E3094" s="1343" t="s">
        <v>758</v>
      </c>
      <c r="F3094" s="1274"/>
    </row>
    <row r="3095" spans="1:6" x14ac:dyDescent="0.35">
      <c r="A3095" s="1716"/>
      <c r="B3095" s="1260">
        <v>0.625</v>
      </c>
      <c r="C3095" s="1275" t="s">
        <v>258</v>
      </c>
      <c r="D3095" s="1293"/>
      <c r="E3095" s="1343" t="s">
        <v>758</v>
      </c>
      <c r="F3095" s="1274"/>
    </row>
    <row r="3096" spans="1:6" x14ac:dyDescent="0.35">
      <c r="A3096" s="1716"/>
      <c r="B3096" s="1260">
        <v>0.75</v>
      </c>
      <c r="C3096" s="1275" t="s">
        <v>257</v>
      </c>
      <c r="D3096" s="1297"/>
      <c r="E3096" s="1343" t="s">
        <v>905</v>
      </c>
      <c r="F3096" s="1274"/>
    </row>
    <row r="3097" spans="1:6" x14ac:dyDescent="0.35">
      <c r="A3097" s="1716">
        <f>A3092+1</f>
        <v>26</v>
      </c>
      <c r="B3097" s="1260">
        <v>0.25</v>
      </c>
      <c r="C3097" s="1275" t="s">
        <v>258</v>
      </c>
      <c r="D3097" s="1293"/>
      <c r="E3097" s="1343" t="s">
        <v>905</v>
      </c>
      <c r="F3097" s="1274"/>
    </row>
    <row r="3098" spans="1:6" x14ac:dyDescent="0.35">
      <c r="A3098" s="1716"/>
      <c r="B3098" s="1260">
        <v>0.375</v>
      </c>
      <c r="C3098" s="1275" t="s">
        <v>261</v>
      </c>
      <c r="D3098" s="1297"/>
      <c r="E3098" s="1343" t="s">
        <v>905</v>
      </c>
      <c r="F3098" s="1274"/>
    </row>
    <row r="3099" spans="1:6" x14ac:dyDescent="0.35">
      <c r="A3099" s="1716"/>
      <c r="B3099" s="1260">
        <v>0.5</v>
      </c>
      <c r="C3099" s="1275" t="s">
        <v>257</v>
      </c>
      <c r="D3099" s="1293"/>
      <c r="E3099" s="1343" t="s">
        <v>905</v>
      </c>
      <c r="F3099" s="1274"/>
    </row>
    <row r="3100" spans="1:6" x14ac:dyDescent="0.35">
      <c r="A3100" s="1716"/>
      <c r="B3100" s="1260">
        <v>0.625</v>
      </c>
      <c r="C3100" s="1275" t="s">
        <v>257</v>
      </c>
      <c r="D3100" s="1293"/>
      <c r="E3100" s="1343" t="s">
        <v>905</v>
      </c>
      <c r="F3100" s="1274"/>
    </row>
    <row r="3101" spans="1:6" x14ac:dyDescent="0.35">
      <c r="A3101" s="1716"/>
      <c r="B3101" s="1260">
        <v>0.75</v>
      </c>
      <c r="C3101" s="1275" t="s">
        <v>257</v>
      </c>
      <c r="D3101" s="1293"/>
      <c r="E3101" s="1343" t="s">
        <v>905</v>
      </c>
      <c r="F3101" s="1274"/>
    </row>
    <row r="3102" spans="1:6" x14ac:dyDescent="0.35">
      <c r="A3102" s="1716">
        <f>A3097+1</f>
        <v>27</v>
      </c>
      <c r="B3102" s="1260">
        <v>0.25</v>
      </c>
      <c r="C3102" s="1275" t="s">
        <v>257</v>
      </c>
      <c r="D3102" s="1293"/>
      <c r="E3102" s="1343" t="s">
        <v>905</v>
      </c>
      <c r="F3102" s="1274"/>
    </row>
    <row r="3103" spans="1:6" x14ac:dyDescent="0.35">
      <c r="A3103" s="1716"/>
      <c r="B3103" s="1260">
        <v>0.375</v>
      </c>
      <c r="C3103" s="1275" t="s">
        <v>257</v>
      </c>
      <c r="D3103" s="1297"/>
      <c r="E3103" s="1343" t="s">
        <v>905</v>
      </c>
      <c r="F3103" s="1274"/>
    </row>
    <row r="3104" spans="1:6" x14ac:dyDescent="0.35">
      <c r="A3104" s="1716"/>
      <c r="B3104" s="1260">
        <v>0.5</v>
      </c>
      <c r="C3104" s="1275" t="s">
        <v>257</v>
      </c>
      <c r="D3104" s="1293"/>
      <c r="E3104" s="1343" t="s">
        <v>905</v>
      </c>
      <c r="F3104" s="1274"/>
    </row>
    <row r="3105" spans="1:6" x14ac:dyDescent="0.35">
      <c r="A3105" s="1716"/>
      <c r="B3105" s="1260">
        <v>0.625</v>
      </c>
      <c r="C3105" s="1275" t="s">
        <v>258</v>
      </c>
      <c r="D3105" s="1293"/>
      <c r="E3105" s="1343" t="s">
        <v>758</v>
      </c>
      <c r="F3105" s="1274"/>
    </row>
    <row r="3106" spans="1:6" x14ac:dyDescent="0.35">
      <c r="A3106" s="1716"/>
      <c r="B3106" s="1260">
        <v>0.75</v>
      </c>
      <c r="C3106" s="1275" t="s">
        <v>262</v>
      </c>
      <c r="D3106" s="1293"/>
      <c r="E3106" s="1343" t="s">
        <v>758</v>
      </c>
      <c r="F3106" s="1279"/>
    </row>
    <row r="3107" spans="1:6" x14ac:dyDescent="0.35">
      <c r="A3107" s="1716">
        <f>A3102+1</f>
        <v>28</v>
      </c>
      <c r="B3107" s="1260">
        <v>0.25</v>
      </c>
      <c r="C3107" s="1275" t="s">
        <v>257</v>
      </c>
      <c r="D3107" s="1291"/>
      <c r="E3107" s="1343" t="s">
        <v>758</v>
      </c>
      <c r="F3107" s="1279"/>
    </row>
    <row r="3108" spans="1:6" x14ac:dyDescent="0.35">
      <c r="A3108" s="1716"/>
      <c r="B3108" s="1260">
        <v>0.375</v>
      </c>
      <c r="C3108" s="1275" t="s">
        <v>257</v>
      </c>
      <c r="D3108" s="1291"/>
      <c r="E3108" s="1343" t="s">
        <v>905</v>
      </c>
      <c r="F3108" s="1279"/>
    </row>
    <row r="3109" spans="1:6" x14ac:dyDescent="0.35">
      <c r="A3109" s="1716"/>
      <c r="B3109" s="1260">
        <v>0.5</v>
      </c>
      <c r="C3109" s="1275" t="s">
        <v>257</v>
      </c>
      <c r="D3109" s="1291"/>
      <c r="E3109" s="1343" t="s">
        <v>905</v>
      </c>
      <c r="F3109" s="1279"/>
    </row>
    <row r="3110" spans="1:6" x14ac:dyDescent="0.35">
      <c r="A3110" s="1716"/>
      <c r="B3110" s="1260">
        <v>0.625</v>
      </c>
      <c r="C3110" s="1275" t="s">
        <v>258</v>
      </c>
      <c r="D3110" s="1291"/>
      <c r="E3110" s="1343" t="s">
        <v>758</v>
      </c>
      <c r="F3110" s="1279"/>
    </row>
    <row r="3111" spans="1:6" x14ac:dyDescent="0.35">
      <c r="A3111" s="1716"/>
      <c r="B3111" s="1260">
        <v>0.75</v>
      </c>
      <c r="C3111" s="1275" t="s">
        <v>257</v>
      </c>
      <c r="D3111" s="1291"/>
      <c r="E3111" s="1343" t="s">
        <v>758</v>
      </c>
      <c r="F3111" s="1279"/>
    </row>
    <row r="3112" spans="1:6" x14ac:dyDescent="0.35">
      <c r="A3112" s="1716">
        <f>A3107+1</f>
        <v>29</v>
      </c>
      <c r="B3112" s="1260">
        <v>0.25</v>
      </c>
      <c r="C3112" s="1275" t="s">
        <v>257</v>
      </c>
      <c r="D3112" s="1293"/>
      <c r="E3112" s="1343" t="s">
        <v>905</v>
      </c>
      <c r="F3112" s="1274"/>
    </row>
    <row r="3113" spans="1:6" x14ac:dyDescent="0.35">
      <c r="A3113" s="1716"/>
      <c r="B3113" s="1260">
        <v>0.375</v>
      </c>
      <c r="C3113" s="1275" t="s">
        <v>257</v>
      </c>
      <c r="D3113" s="1297"/>
      <c r="E3113" s="1343" t="s">
        <v>905</v>
      </c>
      <c r="F3113" s="1274"/>
    </row>
    <row r="3114" spans="1:6" x14ac:dyDescent="0.35">
      <c r="A3114" s="1716"/>
      <c r="B3114" s="1260">
        <v>0.5</v>
      </c>
      <c r="C3114" s="1275" t="s">
        <v>257</v>
      </c>
      <c r="D3114" s="1293"/>
      <c r="E3114" s="1343" t="s">
        <v>758</v>
      </c>
      <c r="F3114" s="1274"/>
    </row>
    <row r="3115" spans="1:6" x14ac:dyDescent="0.35">
      <c r="A3115" s="1716"/>
      <c r="B3115" s="1260">
        <v>0.625</v>
      </c>
      <c r="C3115" s="1275" t="s">
        <v>257</v>
      </c>
      <c r="D3115" s="1293"/>
      <c r="E3115" s="1343" t="s">
        <v>905</v>
      </c>
      <c r="F3115" s="1274"/>
    </row>
    <row r="3116" spans="1:6" x14ac:dyDescent="0.35">
      <c r="A3116" s="1716"/>
      <c r="B3116" s="1260">
        <v>0.75</v>
      </c>
      <c r="C3116" s="1275" t="s">
        <v>257</v>
      </c>
      <c r="D3116" s="1293"/>
      <c r="E3116" s="1343" t="s">
        <v>758</v>
      </c>
      <c r="F3116" s="1274"/>
    </row>
    <row r="3117" spans="1:6" x14ac:dyDescent="0.35">
      <c r="A3117" s="1716">
        <f>A3112+1</f>
        <v>30</v>
      </c>
      <c r="B3117" s="1260">
        <v>0.25</v>
      </c>
      <c r="C3117" s="1275" t="s">
        <v>257</v>
      </c>
      <c r="D3117" s="1297"/>
      <c r="E3117" s="1343" t="s">
        <v>905</v>
      </c>
      <c r="F3117" s="1274"/>
    </row>
    <row r="3118" spans="1:6" x14ac:dyDescent="0.35">
      <c r="A3118" s="1716"/>
      <c r="B3118" s="1260">
        <v>0.375</v>
      </c>
      <c r="C3118" s="1275" t="s">
        <v>262</v>
      </c>
      <c r="D3118" s="1293"/>
      <c r="E3118" s="1343" t="s">
        <v>905</v>
      </c>
      <c r="F3118" s="1274"/>
    </row>
    <row r="3119" spans="1:6" x14ac:dyDescent="0.35">
      <c r="A3119" s="1716"/>
      <c r="B3119" s="1260">
        <v>0.5</v>
      </c>
      <c r="C3119" s="1275" t="s">
        <v>261</v>
      </c>
      <c r="D3119" s="1297"/>
      <c r="E3119" s="1343" t="s">
        <v>905</v>
      </c>
      <c r="F3119" s="1274"/>
    </row>
    <row r="3120" spans="1:6" x14ac:dyDescent="0.35">
      <c r="A3120" s="1716"/>
      <c r="B3120" s="1260">
        <v>0.625</v>
      </c>
      <c r="C3120" s="1275" t="s">
        <v>261</v>
      </c>
      <c r="D3120" s="1293"/>
      <c r="E3120" s="1343" t="s">
        <v>758</v>
      </c>
      <c r="F3120" s="1274"/>
    </row>
    <row r="3121" spans="1:6" x14ac:dyDescent="0.35">
      <c r="A3121" s="1716"/>
      <c r="B3121" s="1260">
        <v>0.75</v>
      </c>
      <c r="C3121" s="1275" t="s">
        <v>262</v>
      </c>
      <c r="D3121" s="1291"/>
      <c r="E3121" s="1343" t="s">
        <v>905</v>
      </c>
      <c r="F3121" s="1279"/>
    </row>
    <row r="3123" spans="1:6" x14ac:dyDescent="0.35">
      <c r="B3123" s="320" t="s">
        <v>944</v>
      </c>
      <c r="C3123" s="320"/>
    </row>
    <row r="3124" spans="1:6" x14ac:dyDescent="0.35">
      <c r="B3124" s="320" t="s">
        <v>945</v>
      </c>
      <c r="C3124" s="320"/>
    </row>
    <row r="3125" spans="1:6" x14ac:dyDescent="0.35">
      <c r="B3125" s="1309" t="s">
        <v>946</v>
      </c>
      <c r="C3125" s="1309"/>
      <c r="D3125" t="s">
        <v>960</v>
      </c>
    </row>
    <row r="3126" spans="1:6" x14ac:dyDescent="0.35">
      <c r="B3126" s="320" t="s">
        <v>947</v>
      </c>
      <c r="C3126" t="s">
        <v>971</v>
      </c>
    </row>
    <row r="3127" spans="1:6" x14ac:dyDescent="0.35">
      <c r="B3127" s="320" t="s">
        <v>967</v>
      </c>
      <c r="C3127" t="s">
        <v>972</v>
      </c>
    </row>
    <row r="3128" spans="1:6" ht="15.5" x14ac:dyDescent="0.35">
      <c r="A3128" s="1718" t="s">
        <v>913</v>
      </c>
      <c r="B3128" s="1718"/>
      <c r="C3128" s="1718"/>
      <c r="D3128" s="1718"/>
    </row>
    <row r="3129" spans="1:6" ht="15.5" x14ac:dyDescent="0.35">
      <c r="A3129" s="1251" t="s">
        <v>914</v>
      </c>
      <c r="B3129" s="1251"/>
      <c r="C3129" s="1251"/>
      <c r="D3129" s="1317"/>
    </row>
    <row r="3130" spans="1:6" x14ac:dyDescent="0.35">
      <c r="A3130" s="1336"/>
      <c r="B3130" s="1336"/>
      <c r="C3130" s="1314" t="s">
        <v>987</v>
      </c>
      <c r="D3130" s="1314" t="s">
        <v>988</v>
      </c>
    </row>
    <row r="3132" spans="1:6" x14ac:dyDescent="0.35">
      <c r="A3132" s="1704" t="s">
        <v>505</v>
      </c>
      <c r="B3132" s="1704" t="s">
        <v>930</v>
      </c>
      <c r="C3132" s="1348" t="s">
        <v>548</v>
      </c>
      <c r="D3132" s="1349" t="s">
        <v>904</v>
      </c>
    </row>
    <row r="3133" spans="1:6" x14ac:dyDescent="0.35">
      <c r="A3133" s="1705"/>
      <c r="B3133" s="1705"/>
      <c r="C3133" s="1323"/>
      <c r="D3133" s="1350"/>
    </row>
    <row r="3134" spans="1:6" x14ac:dyDescent="0.35">
      <c r="A3134" s="1339">
        <v>1</v>
      </c>
      <c r="B3134" s="1260">
        <v>0.25</v>
      </c>
      <c r="C3134" s="1275" t="s">
        <v>257</v>
      </c>
      <c r="D3134" s="1351" t="s">
        <v>905</v>
      </c>
    </row>
    <row r="3135" spans="1:6" x14ac:dyDescent="0.35">
      <c r="A3135" s="1340"/>
      <c r="B3135" s="1260">
        <v>0.375</v>
      </c>
      <c r="C3135" s="1275" t="s">
        <v>261</v>
      </c>
      <c r="D3135" s="1351" t="s">
        <v>905</v>
      </c>
    </row>
    <row r="3136" spans="1:6" x14ac:dyDescent="0.35">
      <c r="A3136" s="1340"/>
      <c r="B3136" s="1260">
        <v>0.5</v>
      </c>
      <c r="C3136" s="1275" t="s">
        <v>261</v>
      </c>
      <c r="D3136" s="1351" t="s">
        <v>758</v>
      </c>
    </row>
    <row r="3137" spans="1:4" x14ac:dyDescent="0.35">
      <c r="A3137" s="1340"/>
      <c r="B3137" s="1260">
        <v>0.625</v>
      </c>
      <c r="C3137" s="1275" t="s">
        <v>261</v>
      </c>
      <c r="D3137" s="1351" t="s">
        <v>758</v>
      </c>
    </row>
    <row r="3138" spans="1:4" x14ac:dyDescent="0.35">
      <c r="A3138" s="1341"/>
      <c r="B3138" s="1260">
        <v>0.75</v>
      </c>
      <c r="C3138" s="1275" t="s">
        <v>262</v>
      </c>
      <c r="D3138" s="1351" t="s">
        <v>905</v>
      </c>
    </row>
    <row r="3139" spans="1:4" x14ac:dyDescent="0.35">
      <c r="A3139" s="1716">
        <f>2+A3171</f>
        <v>2</v>
      </c>
      <c r="B3139" s="1260">
        <v>0.25</v>
      </c>
      <c r="C3139" s="1275" t="s">
        <v>261</v>
      </c>
      <c r="D3139" s="1351" t="s">
        <v>758</v>
      </c>
    </row>
    <row r="3140" spans="1:4" x14ac:dyDescent="0.35">
      <c r="A3140" s="1716"/>
      <c r="B3140" s="1260">
        <v>0.375</v>
      </c>
      <c r="C3140" s="1275" t="s">
        <v>261</v>
      </c>
      <c r="D3140" s="1351" t="s">
        <v>905</v>
      </c>
    </row>
    <row r="3141" spans="1:4" x14ac:dyDescent="0.35">
      <c r="A3141" s="1716"/>
      <c r="B3141" s="1260">
        <v>0.5</v>
      </c>
      <c r="C3141" s="1275" t="s">
        <v>262</v>
      </c>
      <c r="D3141" s="1351" t="s">
        <v>758</v>
      </c>
    </row>
    <row r="3142" spans="1:4" x14ac:dyDescent="0.35">
      <c r="A3142" s="1716"/>
      <c r="B3142" s="1260">
        <v>0.625</v>
      </c>
      <c r="C3142" s="1275" t="s">
        <v>258</v>
      </c>
      <c r="D3142" s="1351" t="s">
        <v>758</v>
      </c>
    </row>
    <row r="3143" spans="1:4" x14ac:dyDescent="0.35">
      <c r="A3143" s="1716"/>
      <c r="B3143" s="1260">
        <v>0.75</v>
      </c>
      <c r="C3143" s="1275" t="s">
        <v>257</v>
      </c>
      <c r="D3143" s="1351" t="s">
        <v>905</v>
      </c>
    </row>
    <row r="3144" spans="1:4" x14ac:dyDescent="0.35">
      <c r="A3144" s="1716">
        <f>A3139+1</f>
        <v>3</v>
      </c>
      <c r="B3144" s="1260">
        <v>0.25</v>
      </c>
      <c r="C3144" s="1275" t="s">
        <v>257</v>
      </c>
      <c r="D3144" s="1351" t="s">
        <v>905</v>
      </c>
    </row>
    <row r="3145" spans="1:4" x14ac:dyDescent="0.35">
      <c r="A3145" s="1716"/>
      <c r="B3145" s="1260">
        <v>0.375</v>
      </c>
      <c r="C3145" s="1275" t="s">
        <v>257</v>
      </c>
      <c r="D3145" s="1351" t="s">
        <v>905</v>
      </c>
    </row>
    <row r="3146" spans="1:4" x14ac:dyDescent="0.35">
      <c r="A3146" s="1716"/>
      <c r="B3146" s="1260">
        <v>0.5</v>
      </c>
      <c r="C3146" s="1275" t="s">
        <v>258</v>
      </c>
      <c r="D3146" s="1351" t="s">
        <v>758</v>
      </c>
    </row>
    <row r="3147" spans="1:4" x14ac:dyDescent="0.35">
      <c r="A3147" s="1716"/>
      <c r="B3147" s="1260">
        <v>0.625</v>
      </c>
      <c r="C3147" s="1275" t="s">
        <v>258</v>
      </c>
      <c r="D3147" s="1351" t="s">
        <v>758</v>
      </c>
    </row>
    <row r="3148" spans="1:4" x14ac:dyDescent="0.35">
      <c r="A3148" s="1716"/>
      <c r="B3148" s="1260">
        <v>0.75</v>
      </c>
      <c r="C3148" s="1275" t="s">
        <v>257</v>
      </c>
      <c r="D3148" s="1351" t="s">
        <v>905</v>
      </c>
    </row>
    <row r="3149" spans="1:4" x14ac:dyDescent="0.35">
      <c r="A3149" s="1716">
        <f>A3144+1</f>
        <v>4</v>
      </c>
      <c r="B3149" s="1260">
        <v>0.25</v>
      </c>
      <c r="C3149" s="1275" t="s">
        <v>257</v>
      </c>
      <c r="D3149" s="1351" t="s">
        <v>905</v>
      </c>
    </row>
    <row r="3150" spans="1:4" x14ac:dyDescent="0.35">
      <c r="A3150" s="1716"/>
      <c r="B3150" s="1260">
        <v>0.375</v>
      </c>
      <c r="C3150" s="1275" t="s">
        <v>257</v>
      </c>
      <c r="D3150" s="1351" t="s">
        <v>905</v>
      </c>
    </row>
    <row r="3151" spans="1:4" x14ac:dyDescent="0.35">
      <c r="A3151" s="1716"/>
      <c r="B3151" s="1260">
        <v>0.5</v>
      </c>
      <c r="C3151" s="1275" t="s">
        <v>257</v>
      </c>
      <c r="D3151" s="1351" t="s">
        <v>905</v>
      </c>
    </row>
    <row r="3152" spans="1:4" x14ac:dyDescent="0.35">
      <c r="A3152" s="1716"/>
      <c r="B3152" s="1260">
        <v>0.625</v>
      </c>
      <c r="C3152" s="1275" t="s">
        <v>257</v>
      </c>
      <c r="D3152" s="1351" t="s">
        <v>758</v>
      </c>
    </row>
    <row r="3153" spans="1:6" x14ac:dyDescent="0.35">
      <c r="A3153" s="1716"/>
      <c r="B3153" s="1260">
        <v>0.75</v>
      </c>
      <c r="C3153" s="1275" t="s">
        <v>257</v>
      </c>
      <c r="D3153" s="1351" t="s">
        <v>905</v>
      </c>
      <c r="F3153" s="1335"/>
    </row>
    <row r="3154" spans="1:6" x14ac:dyDescent="0.35">
      <c r="A3154" s="1716">
        <f>A3149+1</f>
        <v>5</v>
      </c>
      <c r="B3154" s="1260">
        <v>0.25</v>
      </c>
      <c r="C3154" s="1275" t="s">
        <v>257</v>
      </c>
      <c r="D3154" s="1351" t="s">
        <v>905</v>
      </c>
      <c r="F3154" s="1335"/>
    </row>
    <row r="3155" spans="1:6" x14ac:dyDescent="0.35">
      <c r="A3155" s="1716"/>
      <c r="B3155" s="1260">
        <v>0.375</v>
      </c>
      <c r="C3155" s="1275" t="s">
        <v>257</v>
      </c>
      <c r="D3155" s="1351" t="s">
        <v>905</v>
      </c>
      <c r="F3155" s="1335"/>
    </row>
    <row r="3156" spans="1:6" x14ac:dyDescent="0.35">
      <c r="A3156" s="1716"/>
      <c r="B3156" s="1260">
        <v>0.5</v>
      </c>
      <c r="C3156" s="1275" t="s">
        <v>257</v>
      </c>
      <c r="D3156" s="1351" t="s">
        <v>758</v>
      </c>
      <c r="F3156" s="1335"/>
    </row>
    <row r="3157" spans="1:6" x14ac:dyDescent="0.35">
      <c r="A3157" s="1716"/>
      <c r="B3157" s="1260">
        <v>0.625</v>
      </c>
      <c r="C3157" s="1275" t="s">
        <v>262</v>
      </c>
      <c r="D3157" s="1351" t="s">
        <v>758</v>
      </c>
      <c r="F3157" s="1335"/>
    </row>
    <row r="3158" spans="1:6" x14ac:dyDescent="0.35">
      <c r="A3158" s="1716"/>
      <c r="B3158" s="1260">
        <v>0.75</v>
      </c>
      <c r="C3158" s="1275" t="s">
        <v>257</v>
      </c>
      <c r="D3158" s="1351" t="s">
        <v>905</v>
      </c>
    </row>
    <row r="3159" spans="1:6" x14ac:dyDescent="0.35">
      <c r="A3159" s="1716">
        <f>A3154+1</f>
        <v>6</v>
      </c>
      <c r="B3159" s="1260">
        <v>0.25</v>
      </c>
      <c r="C3159" s="1275" t="s">
        <v>257</v>
      </c>
      <c r="D3159" s="1351" t="s">
        <v>905</v>
      </c>
    </row>
    <row r="3160" spans="1:6" x14ac:dyDescent="0.35">
      <c r="A3160" s="1716"/>
      <c r="B3160" s="1260">
        <v>0.375</v>
      </c>
      <c r="C3160" s="1275" t="s">
        <v>257</v>
      </c>
      <c r="D3160" s="1351" t="s">
        <v>905</v>
      </c>
    </row>
    <row r="3161" spans="1:6" x14ac:dyDescent="0.35">
      <c r="A3161" s="1716"/>
      <c r="B3161" s="1260">
        <v>0.5</v>
      </c>
      <c r="C3161" s="1275" t="s">
        <v>258</v>
      </c>
      <c r="D3161" s="1351" t="s">
        <v>905</v>
      </c>
    </row>
    <row r="3162" spans="1:6" x14ac:dyDescent="0.35">
      <c r="A3162" s="1716"/>
      <c r="B3162" s="1260">
        <v>0.625</v>
      </c>
      <c r="C3162" s="1275" t="s">
        <v>262</v>
      </c>
      <c r="D3162" s="1351" t="s">
        <v>758</v>
      </c>
    </row>
    <row r="3163" spans="1:6" x14ac:dyDescent="0.35">
      <c r="A3163" s="1716"/>
      <c r="B3163" s="1260">
        <v>0.75</v>
      </c>
      <c r="C3163" s="1275" t="s">
        <v>257</v>
      </c>
      <c r="D3163" s="1351" t="s">
        <v>905</v>
      </c>
    </row>
    <row r="3164" spans="1:6" x14ac:dyDescent="0.35">
      <c r="A3164" s="1716">
        <f>A3159+1</f>
        <v>7</v>
      </c>
      <c r="B3164" s="1260">
        <v>0.25</v>
      </c>
      <c r="C3164" s="1275" t="s">
        <v>257</v>
      </c>
      <c r="D3164" s="1351" t="s">
        <v>905</v>
      </c>
    </row>
    <row r="3165" spans="1:6" x14ac:dyDescent="0.35">
      <c r="A3165" s="1716"/>
      <c r="B3165" s="1260">
        <v>0.375</v>
      </c>
      <c r="C3165" s="1275" t="s">
        <v>262</v>
      </c>
      <c r="D3165" s="1351" t="s">
        <v>758</v>
      </c>
    </row>
    <row r="3166" spans="1:6" x14ac:dyDescent="0.35">
      <c r="A3166" s="1716"/>
      <c r="B3166" s="1260">
        <v>0.5</v>
      </c>
      <c r="C3166" s="1275" t="s">
        <v>257</v>
      </c>
      <c r="D3166" s="1351" t="s">
        <v>758</v>
      </c>
    </row>
    <row r="3167" spans="1:6" x14ac:dyDescent="0.35">
      <c r="A3167" s="1716"/>
      <c r="B3167" s="1260">
        <v>0.625</v>
      </c>
      <c r="C3167" s="1275" t="s">
        <v>257</v>
      </c>
      <c r="D3167" s="1351" t="s">
        <v>905</v>
      </c>
    </row>
    <row r="3168" spans="1:6" x14ac:dyDescent="0.35">
      <c r="A3168" s="1716"/>
      <c r="B3168" s="1260">
        <v>0.75</v>
      </c>
      <c r="C3168" s="1275" t="s">
        <v>257</v>
      </c>
      <c r="D3168" s="1351" t="s">
        <v>905</v>
      </c>
    </row>
    <row r="3169" spans="1:4" x14ac:dyDescent="0.35">
      <c r="A3169" s="1716">
        <f>A3164+1</f>
        <v>8</v>
      </c>
      <c r="B3169" s="1260">
        <v>0.25</v>
      </c>
      <c r="C3169" s="1275" t="s">
        <v>257</v>
      </c>
      <c r="D3169" s="1351" t="s">
        <v>905</v>
      </c>
    </row>
    <row r="3170" spans="1:4" x14ac:dyDescent="0.35">
      <c r="A3170" s="1716"/>
      <c r="B3170" s="1260">
        <v>0.375</v>
      </c>
      <c r="C3170" s="1275" t="s">
        <v>257</v>
      </c>
      <c r="D3170" s="1351" t="s">
        <v>905</v>
      </c>
    </row>
    <row r="3171" spans="1:4" x14ac:dyDescent="0.35">
      <c r="A3171" s="1716"/>
      <c r="B3171" s="1260">
        <v>0.5</v>
      </c>
      <c r="C3171" s="1275" t="s">
        <v>257</v>
      </c>
      <c r="D3171" s="1351" t="s">
        <v>758</v>
      </c>
    </row>
    <row r="3172" spans="1:4" x14ac:dyDescent="0.35">
      <c r="A3172" s="1716"/>
      <c r="B3172" s="1260">
        <v>0.625</v>
      </c>
      <c r="C3172" s="1275" t="s">
        <v>258</v>
      </c>
      <c r="D3172" s="1351" t="s">
        <v>758</v>
      </c>
    </row>
    <row r="3173" spans="1:4" x14ac:dyDescent="0.35">
      <c r="A3173" s="1716"/>
      <c r="B3173" s="1260">
        <v>0.75</v>
      </c>
      <c r="C3173" s="1275" t="s">
        <v>262</v>
      </c>
      <c r="D3173" s="1351" t="s">
        <v>905</v>
      </c>
    </row>
    <row r="3174" spans="1:4" x14ac:dyDescent="0.35">
      <c r="A3174" s="1716">
        <f>A3169+1</f>
        <v>9</v>
      </c>
      <c r="B3174" s="1260">
        <v>0.25</v>
      </c>
      <c r="C3174" s="1275" t="s">
        <v>257</v>
      </c>
      <c r="D3174" s="1351" t="s">
        <v>905</v>
      </c>
    </row>
    <row r="3175" spans="1:4" x14ac:dyDescent="0.35">
      <c r="A3175" s="1716"/>
      <c r="B3175" s="1260">
        <v>0.375</v>
      </c>
      <c r="C3175" s="1275" t="s">
        <v>258</v>
      </c>
      <c r="D3175" s="1351" t="s">
        <v>905</v>
      </c>
    </row>
    <row r="3176" spans="1:4" x14ac:dyDescent="0.35">
      <c r="A3176" s="1716"/>
      <c r="B3176" s="1260">
        <v>0.5</v>
      </c>
      <c r="C3176" s="1275" t="s">
        <v>262</v>
      </c>
      <c r="D3176" s="1351" t="s">
        <v>758</v>
      </c>
    </row>
    <row r="3177" spans="1:4" x14ac:dyDescent="0.35">
      <c r="A3177" s="1716"/>
      <c r="B3177" s="1260">
        <v>0.625</v>
      </c>
      <c r="C3177" s="1275" t="s">
        <v>262</v>
      </c>
      <c r="D3177" s="1351" t="s">
        <v>905</v>
      </c>
    </row>
    <row r="3178" spans="1:4" x14ac:dyDescent="0.35">
      <c r="A3178" s="1716"/>
      <c r="B3178" s="1260">
        <v>0.75</v>
      </c>
      <c r="C3178" s="1275" t="s">
        <v>258</v>
      </c>
      <c r="D3178" s="1351" t="s">
        <v>905</v>
      </c>
    </row>
    <row r="3179" spans="1:4" x14ac:dyDescent="0.35">
      <c r="A3179" s="1716">
        <f>A3174+1</f>
        <v>10</v>
      </c>
      <c r="B3179" s="1260">
        <v>0.25</v>
      </c>
      <c r="C3179" s="1275" t="s">
        <v>257</v>
      </c>
      <c r="D3179" s="1351" t="s">
        <v>905</v>
      </c>
    </row>
    <row r="3180" spans="1:4" x14ac:dyDescent="0.35">
      <c r="A3180" s="1716"/>
      <c r="B3180" s="1260">
        <v>0.375</v>
      </c>
      <c r="C3180" s="1275" t="s">
        <v>262</v>
      </c>
      <c r="D3180" s="1351" t="s">
        <v>905</v>
      </c>
    </row>
    <row r="3181" spans="1:4" x14ac:dyDescent="0.35">
      <c r="A3181" s="1716"/>
      <c r="B3181" s="1260">
        <v>0.5</v>
      </c>
      <c r="C3181" s="1275" t="s">
        <v>257</v>
      </c>
      <c r="D3181" s="1351" t="s">
        <v>905</v>
      </c>
    </row>
    <row r="3182" spans="1:4" x14ac:dyDescent="0.35">
      <c r="A3182" s="1716"/>
      <c r="B3182" s="1260">
        <v>0.625</v>
      </c>
      <c r="C3182" s="1275" t="s">
        <v>257</v>
      </c>
      <c r="D3182" s="1351" t="s">
        <v>758</v>
      </c>
    </row>
    <row r="3183" spans="1:4" x14ac:dyDescent="0.35">
      <c r="A3183" s="1716"/>
      <c r="B3183" s="1260">
        <v>0.75</v>
      </c>
      <c r="C3183" s="1275" t="s">
        <v>257</v>
      </c>
      <c r="D3183" s="1351" t="s">
        <v>905</v>
      </c>
    </row>
    <row r="3184" spans="1:4" x14ac:dyDescent="0.35">
      <c r="A3184" s="1716">
        <f>A3179+1</f>
        <v>11</v>
      </c>
      <c r="B3184" s="1260">
        <v>0.25</v>
      </c>
      <c r="C3184" s="1275" t="s">
        <v>257</v>
      </c>
      <c r="D3184" s="1351" t="s">
        <v>905</v>
      </c>
    </row>
    <row r="3185" spans="1:4" x14ac:dyDescent="0.35">
      <c r="A3185" s="1716"/>
      <c r="B3185" s="1260">
        <v>0.375</v>
      </c>
      <c r="C3185" s="1275" t="s">
        <v>257</v>
      </c>
      <c r="D3185" s="1351" t="s">
        <v>905</v>
      </c>
    </row>
    <row r="3186" spans="1:4" x14ac:dyDescent="0.35">
      <c r="A3186" s="1716"/>
      <c r="B3186" s="1260">
        <v>0.5</v>
      </c>
      <c r="C3186" s="1275" t="s">
        <v>261</v>
      </c>
      <c r="D3186" s="1351" t="s">
        <v>758</v>
      </c>
    </row>
    <row r="3187" spans="1:4" x14ac:dyDescent="0.35">
      <c r="A3187" s="1716"/>
      <c r="B3187" s="1260">
        <v>0.625</v>
      </c>
      <c r="C3187" s="1275" t="s">
        <v>257</v>
      </c>
      <c r="D3187" s="1351" t="s">
        <v>758</v>
      </c>
    </row>
    <row r="3188" spans="1:4" x14ac:dyDescent="0.35">
      <c r="A3188" s="1716"/>
      <c r="B3188" s="1260">
        <v>0.75</v>
      </c>
      <c r="C3188" s="1275" t="s">
        <v>258</v>
      </c>
      <c r="D3188" s="1351" t="s">
        <v>758</v>
      </c>
    </row>
    <row r="3189" spans="1:4" x14ac:dyDescent="0.35">
      <c r="A3189" s="1716">
        <f>A3184+1</f>
        <v>12</v>
      </c>
      <c r="B3189" s="1260">
        <v>0.25</v>
      </c>
      <c r="C3189" s="1275" t="s">
        <v>257</v>
      </c>
      <c r="D3189" s="1351" t="s">
        <v>905</v>
      </c>
    </row>
    <row r="3190" spans="1:4" x14ac:dyDescent="0.35">
      <c r="A3190" s="1716"/>
      <c r="B3190" s="1260">
        <v>0.375</v>
      </c>
      <c r="C3190" s="1275" t="s">
        <v>257</v>
      </c>
      <c r="D3190" s="1351" t="s">
        <v>905</v>
      </c>
    </row>
    <row r="3191" spans="1:4" x14ac:dyDescent="0.35">
      <c r="A3191" s="1716"/>
      <c r="B3191" s="1260">
        <v>0.5</v>
      </c>
      <c r="C3191" s="1275" t="s">
        <v>257</v>
      </c>
      <c r="D3191" s="1351" t="s">
        <v>905</v>
      </c>
    </row>
    <row r="3192" spans="1:4" x14ac:dyDescent="0.35">
      <c r="A3192" s="1716"/>
      <c r="B3192" s="1260">
        <v>0.625</v>
      </c>
      <c r="C3192" s="1275" t="s">
        <v>258</v>
      </c>
      <c r="D3192" s="1351" t="s">
        <v>758</v>
      </c>
    </row>
    <row r="3193" spans="1:4" x14ac:dyDescent="0.35">
      <c r="A3193" s="1716"/>
      <c r="B3193" s="1260">
        <v>0.75</v>
      </c>
      <c r="C3193" s="1275" t="s">
        <v>262</v>
      </c>
      <c r="D3193" s="1351" t="s">
        <v>905</v>
      </c>
    </row>
    <row r="3194" spans="1:4" x14ac:dyDescent="0.35">
      <c r="A3194" s="1716">
        <f>A3189+1</f>
        <v>13</v>
      </c>
      <c r="B3194" s="1260">
        <v>0.25</v>
      </c>
      <c r="C3194" s="1275" t="s">
        <v>257</v>
      </c>
      <c r="D3194" s="1351" t="s">
        <v>758</v>
      </c>
    </row>
    <row r="3195" spans="1:4" x14ac:dyDescent="0.35">
      <c r="A3195" s="1716"/>
      <c r="B3195" s="1260">
        <v>0.375</v>
      </c>
      <c r="C3195" s="1275" t="s">
        <v>258</v>
      </c>
      <c r="D3195" s="1351" t="s">
        <v>758</v>
      </c>
    </row>
    <row r="3196" spans="1:4" x14ac:dyDescent="0.35">
      <c r="A3196" s="1716"/>
      <c r="B3196" s="1260">
        <v>0.5</v>
      </c>
      <c r="C3196" s="1275" t="s">
        <v>257</v>
      </c>
      <c r="D3196" s="1351" t="s">
        <v>905</v>
      </c>
    </row>
    <row r="3197" spans="1:4" x14ac:dyDescent="0.35">
      <c r="A3197" s="1716"/>
      <c r="B3197" s="1260">
        <v>0.625</v>
      </c>
      <c r="C3197" s="1275" t="s">
        <v>257</v>
      </c>
      <c r="D3197" s="1351" t="s">
        <v>758</v>
      </c>
    </row>
    <row r="3198" spans="1:4" x14ac:dyDescent="0.35">
      <c r="A3198" s="1716"/>
      <c r="B3198" s="1260">
        <v>0.75</v>
      </c>
      <c r="C3198" s="1275" t="s">
        <v>257</v>
      </c>
      <c r="D3198" s="1351" t="s">
        <v>905</v>
      </c>
    </row>
    <row r="3199" spans="1:4" x14ac:dyDescent="0.35">
      <c r="A3199" s="1716">
        <f>A3194+1</f>
        <v>14</v>
      </c>
      <c r="B3199" s="1260">
        <v>0.25</v>
      </c>
      <c r="C3199" s="1275" t="s">
        <v>257</v>
      </c>
      <c r="D3199" s="1351" t="s">
        <v>905</v>
      </c>
    </row>
    <row r="3200" spans="1:4" x14ac:dyDescent="0.35">
      <c r="A3200" s="1716"/>
      <c r="B3200" s="1260">
        <v>0.375</v>
      </c>
      <c r="C3200" s="1275" t="s">
        <v>257</v>
      </c>
      <c r="D3200" s="1351" t="s">
        <v>758</v>
      </c>
    </row>
    <row r="3201" spans="1:4" x14ac:dyDescent="0.35">
      <c r="A3201" s="1716"/>
      <c r="B3201" s="1260">
        <v>0.5</v>
      </c>
      <c r="C3201" s="1275" t="s">
        <v>257</v>
      </c>
      <c r="D3201" s="1351" t="s">
        <v>905</v>
      </c>
    </row>
    <row r="3202" spans="1:4" x14ac:dyDescent="0.35">
      <c r="A3202" s="1716"/>
      <c r="B3202" s="1260">
        <v>0.625</v>
      </c>
      <c r="C3202" s="1275" t="s">
        <v>257</v>
      </c>
      <c r="D3202" s="1351" t="s">
        <v>758</v>
      </c>
    </row>
    <row r="3203" spans="1:4" x14ac:dyDescent="0.35">
      <c r="A3203" s="1716"/>
      <c r="B3203" s="1260">
        <v>0.75</v>
      </c>
      <c r="C3203" s="1275" t="s">
        <v>257</v>
      </c>
      <c r="D3203" s="1351" t="s">
        <v>905</v>
      </c>
    </row>
    <row r="3204" spans="1:4" x14ac:dyDescent="0.35">
      <c r="A3204" s="1716">
        <f>A3199+1</f>
        <v>15</v>
      </c>
      <c r="B3204" s="1260">
        <v>0.25</v>
      </c>
      <c r="C3204" s="1275" t="s">
        <v>257</v>
      </c>
      <c r="D3204" s="1351" t="s">
        <v>905</v>
      </c>
    </row>
    <row r="3205" spans="1:4" x14ac:dyDescent="0.35">
      <c r="A3205" s="1716"/>
      <c r="B3205" s="1260">
        <v>0.375</v>
      </c>
      <c r="C3205" s="1275" t="s">
        <v>257</v>
      </c>
      <c r="D3205" s="1351" t="s">
        <v>905</v>
      </c>
    </row>
    <row r="3206" spans="1:4" x14ac:dyDescent="0.35">
      <c r="A3206" s="1716"/>
      <c r="B3206" s="1260">
        <v>0.5</v>
      </c>
      <c r="C3206" s="1275" t="s">
        <v>257</v>
      </c>
      <c r="D3206" s="1351" t="s">
        <v>905</v>
      </c>
    </row>
    <row r="3207" spans="1:4" x14ac:dyDescent="0.35">
      <c r="A3207" s="1716"/>
      <c r="B3207" s="1260">
        <v>0.625</v>
      </c>
      <c r="C3207" s="1275" t="s">
        <v>257</v>
      </c>
      <c r="D3207" s="1351" t="s">
        <v>758</v>
      </c>
    </row>
    <row r="3208" spans="1:4" x14ac:dyDescent="0.35">
      <c r="A3208" s="1716"/>
      <c r="B3208" s="1260">
        <v>0.75</v>
      </c>
      <c r="C3208" s="1275" t="s">
        <v>257</v>
      </c>
      <c r="D3208" s="1351" t="s">
        <v>905</v>
      </c>
    </row>
    <row r="3209" spans="1:4" x14ac:dyDescent="0.35">
      <c r="A3209" s="1716">
        <f>A3204+1</f>
        <v>16</v>
      </c>
      <c r="B3209" s="1260">
        <v>0.25</v>
      </c>
      <c r="C3209" s="1275" t="s">
        <v>257</v>
      </c>
      <c r="D3209" s="1351" t="s">
        <v>905</v>
      </c>
    </row>
    <row r="3210" spans="1:4" x14ac:dyDescent="0.35">
      <c r="A3210" s="1716"/>
      <c r="B3210" s="1260">
        <v>0.375</v>
      </c>
      <c r="C3210" s="1275" t="s">
        <v>257</v>
      </c>
      <c r="D3210" s="1351" t="s">
        <v>905</v>
      </c>
    </row>
    <row r="3211" spans="1:4" x14ac:dyDescent="0.35">
      <c r="A3211" s="1716"/>
      <c r="B3211" s="1260">
        <v>0.5</v>
      </c>
      <c r="C3211" s="1275" t="s">
        <v>258</v>
      </c>
      <c r="D3211" s="1351" t="s">
        <v>758</v>
      </c>
    </row>
    <row r="3212" spans="1:4" x14ac:dyDescent="0.35">
      <c r="A3212" s="1716"/>
      <c r="B3212" s="1260">
        <v>0.625</v>
      </c>
      <c r="C3212" s="1275" t="s">
        <v>258</v>
      </c>
      <c r="D3212" s="1351" t="s">
        <v>758</v>
      </c>
    </row>
    <row r="3213" spans="1:4" x14ac:dyDescent="0.35">
      <c r="A3213" s="1716"/>
      <c r="B3213" s="1260">
        <v>0.75</v>
      </c>
      <c r="C3213" s="1275" t="s">
        <v>262</v>
      </c>
      <c r="D3213" s="1351" t="s">
        <v>905</v>
      </c>
    </row>
    <row r="3214" spans="1:4" x14ac:dyDescent="0.35">
      <c r="A3214" s="1716">
        <f>A3209+1</f>
        <v>17</v>
      </c>
      <c r="B3214" s="1260">
        <v>0.25</v>
      </c>
      <c r="C3214" s="1275" t="s">
        <v>257</v>
      </c>
      <c r="D3214" s="1351" t="s">
        <v>905</v>
      </c>
    </row>
    <row r="3215" spans="1:4" x14ac:dyDescent="0.35">
      <c r="A3215" s="1716"/>
      <c r="B3215" s="1260">
        <v>0.375</v>
      </c>
      <c r="C3215" s="1275" t="s">
        <v>257</v>
      </c>
      <c r="D3215" s="1351" t="s">
        <v>905</v>
      </c>
    </row>
    <row r="3216" spans="1:4" x14ac:dyDescent="0.35">
      <c r="A3216" s="1716"/>
      <c r="B3216" s="1260">
        <v>0.5</v>
      </c>
      <c r="C3216" s="1275" t="s">
        <v>257</v>
      </c>
      <c r="D3216" s="1351" t="s">
        <v>758</v>
      </c>
    </row>
    <row r="3217" spans="1:4" x14ac:dyDescent="0.35">
      <c r="A3217" s="1716"/>
      <c r="B3217" s="1260">
        <v>0.625</v>
      </c>
      <c r="C3217" s="1275" t="s">
        <v>258</v>
      </c>
      <c r="D3217" s="1351" t="s">
        <v>758</v>
      </c>
    </row>
    <row r="3218" spans="1:4" x14ac:dyDescent="0.35">
      <c r="A3218" s="1716"/>
      <c r="B3218" s="1260">
        <v>0.75</v>
      </c>
      <c r="C3218" s="1275" t="s">
        <v>262</v>
      </c>
      <c r="D3218" s="1351" t="s">
        <v>905</v>
      </c>
    </row>
    <row r="3219" spans="1:4" x14ac:dyDescent="0.35">
      <c r="A3219" s="1716">
        <f>A3214+1</f>
        <v>18</v>
      </c>
      <c r="B3219" s="1260">
        <v>0.25</v>
      </c>
      <c r="C3219" s="1275" t="s">
        <v>257</v>
      </c>
      <c r="D3219" s="1351" t="s">
        <v>905</v>
      </c>
    </row>
    <row r="3220" spans="1:4" x14ac:dyDescent="0.35">
      <c r="A3220" s="1716"/>
      <c r="B3220" s="1260">
        <v>0.375</v>
      </c>
      <c r="C3220" s="1275" t="s">
        <v>257</v>
      </c>
      <c r="D3220" s="1351" t="s">
        <v>758</v>
      </c>
    </row>
    <row r="3221" spans="1:4" x14ac:dyDescent="0.35">
      <c r="A3221" s="1716"/>
      <c r="B3221" s="1260">
        <v>0.5</v>
      </c>
      <c r="C3221" s="1275" t="s">
        <v>257</v>
      </c>
      <c r="D3221" s="1351" t="s">
        <v>758</v>
      </c>
    </row>
    <row r="3222" spans="1:4" x14ac:dyDescent="0.35">
      <c r="A3222" s="1716"/>
      <c r="B3222" s="1260">
        <v>0.625</v>
      </c>
      <c r="C3222" s="1275" t="s">
        <v>261</v>
      </c>
      <c r="D3222" s="1351" t="s">
        <v>905</v>
      </c>
    </row>
    <row r="3223" spans="1:4" x14ac:dyDescent="0.35">
      <c r="A3223" s="1716"/>
      <c r="B3223" s="1260">
        <v>0.75</v>
      </c>
      <c r="C3223" s="1275" t="s">
        <v>257</v>
      </c>
      <c r="D3223" s="1351" t="s">
        <v>905</v>
      </c>
    </row>
    <row r="3224" spans="1:4" x14ac:dyDescent="0.35">
      <c r="A3224" s="1716">
        <f>A3219+1</f>
        <v>19</v>
      </c>
      <c r="B3224" s="1260">
        <v>0.25</v>
      </c>
      <c r="C3224" s="1275" t="s">
        <v>257</v>
      </c>
      <c r="D3224" s="1351" t="s">
        <v>905</v>
      </c>
    </row>
    <row r="3225" spans="1:4" x14ac:dyDescent="0.35">
      <c r="A3225" s="1716"/>
      <c r="B3225" s="1260">
        <v>0.375</v>
      </c>
      <c r="C3225" s="1275" t="s">
        <v>261</v>
      </c>
      <c r="D3225" s="1351" t="s">
        <v>758</v>
      </c>
    </row>
    <row r="3226" spans="1:4" x14ac:dyDescent="0.35">
      <c r="A3226" s="1716"/>
      <c r="B3226" s="1260">
        <v>0.5</v>
      </c>
      <c r="C3226" s="1275" t="s">
        <v>257</v>
      </c>
      <c r="D3226" s="1351" t="s">
        <v>905</v>
      </c>
    </row>
    <row r="3227" spans="1:4" x14ac:dyDescent="0.35">
      <c r="A3227" s="1716"/>
      <c r="B3227" s="1260">
        <v>0.625</v>
      </c>
      <c r="C3227" s="1275" t="s">
        <v>258</v>
      </c>
      <c r="D3227" s="1351" t="s">
        <v>905</v>
      </c>
    </row>
    <row r="3228" spans="1:4" x14ac:dyDescent="0.35">
      <c r="A3228" s="1716"/>
      <c r="B3228" s="1260">
        <v>0.75</v>
      </c>
      <c r="C3228" s="1275" t="s">
        <v>257</v>
      </c>
      <c r="D3228" s="1351" t="s">
        <v>905</v>
      </c>
    </row>
    <row r="3229" spans="1:4" x14ac:dyDescent="0.35">
      <c r="A3229" s="1716">
        <f>A3224+1</f>
        <v>20</v>
      </c>
      <c r="B3229" s="1260">
        <v>0.25</v>
      </c>
      <c r="C3229" s="1275" t="s">
        <v>257</v>
      </c>
      <c r="D3229" s="1351" t="s">
        <v>905</v>
      </c>
    </row>
    <row r="3230" spans="1:4" x14ac:dyDescent="0.35">
      <c r="A3230" s="1716"/>
      <c r="B3230" s="1260">
        <v>0.375</v>
      </c>
      <c r="C3230" s="1275" t="s">
        <v>257</v>
      </c>
      <c r="D3230" s="1351" t="s">
        <v>905</v>
      </c>
    </row>
    <row r="3231" spans="1:4" x14ac:dyDescent="0.35">
      <c r="A3231" s="1716"/>
      <c r="B3231" s="1260">
        <v>0.5</v>
      </c>
      <c r="C3231" s="1275" t="s">
        <v>258</v>
      </c>
      <c r="D3231" s="1351" t="s">
        <v>905</v>
      </c>
    </row>
    <row r="3232" spans="1:4" x14ac:dyDescent="0.35">
      <c r="A3232" s="1716"/>
      <c r="B3232" s="1260">
        <v>0.625</v>
      </c>
      <c r="C3232" s="1275" t="s">
        <v>257</v>
      </c>
      <c r="D3232" s="1351" t="s">
        <v>905</v>
      </c>
    </row>
    <row r="3233" spans="1:4" x14ac:dyDescent="0.35">
      <c r="A3233" s="1716"/>
      <c r="B3233" s="1260">
        <v>0.75</v>
      </c>
      <c r="C3233" s="1275" t="s">
        <v>258</v>
      </c>
      <c r="D3233" s="1351" t="s">
        <v>905</v>
      </c>
    </row>
    <row r="3234" spans="1:4" x14ac:dyDescent="0.35">
      <c r="A3234" s="1716">
        <f>A3229+1</f>
        <v>21</v>
      </c>
      <c r="B3234" s="1260">
        <v>0.25</v>
      </c>
      <c r="C3234" s="1275" t="s">
        <v>257</v>
      </c>
      <c r="D3234" s="1351" t="s">
        <v>905</v>
      </c>
    </row>
    <row r="3235" spans="1:4" x14ac:dyDescent="0.35">
      <c r="A3235" s="1716"/>
      <c r="B3235" s="1260">
        <v>0.375</v>
      </c>
      <c r="C3235" s="1275" t="s">
        <v>257</v>
      </c>
      <c r="D3235" s="1351" t="s">
        <v>905</v>
      </c>
    </row>
    <row r="3236" spans="1:4" x14ac:dyDescent="0.35">
      <c r="A3236" s="1716"/>
      <c r="B3236" s="1260">
        <v>0.5</v>
      </c>
      <c r="C3236" s="1275" t="s">
        <v>257</v>
      </c>
      <c r="D3236" s="1351" t="s">
        <v>905</v>
      </c>
    </row>
    <row r="3237" spans="1:4" x14ac:dyDescent="0.35">
      <c r="A3237" s="1716"/>
      <c r="B3237" s="1260">
        <v>0.625</v>
      </c>
      <c r="C3237" s="1275" t="s">
        <v>261</v>
      </c>
      <c r="D3237" s="1351" t="s">
        <v>729</v>
      </c>
    </row>
    <row r="3238" spans="1:4" x14ac:dyDescent="0.35">
      <c r="A3238" s="1716"/>
      <c r="B3238" s="1260">
        <v>0.75</v>
      </c>
      <c r="C3238" s="1275" t="s">
        <v>258</v>
      </c>
      <c r="D3238" s="1351" t="s">
        <v>905</v>
      </c>
    </row>
    <row r="3239" spans="1:4" x14ac:dyDescent="0.35">
      <c r="A3239" s="1716">
        <f>A3234+1</f>
        <v>22</v>
      </c>
      <c r="B3239" s="1260">
        <v>0.25</v>
      </c>
      <c r="C3239" s="1275" t="s">
        <v>257</v>
      </c>
      <c r="D3239" s="1351" t="s">
        <v>905</v>
      </c>
    </row>
    <row r="3240" spans="1:4" x14ac:dyDescent="0.35">
      <c r="A3240" s="1716"/>
      <c r="B3240" s="1260">
        <v>0.375</v>
      </c>
      <c r="C3240" s="1275" t="s">
        <v>257</v>
      </c>
      <c r="D3240" s="1351" t="s">
        <v>758</v>
      </c>
    </row>
    <row r="3241" spans="1:4" x14ac:dyDescent="0.35">
      <c r="A3241" s="1716"/>
      <c r="B3241" s="1260">
        <v>0.5</v>
      </c>
      <c r="C3241" s="1275" t="s">
        <v>257</v>
      </c>
      <c r="D3241" s="1351" t="s">
        <v>905</v>
      </c>
    </row>
    <row r="3242" spans="1:4" x14ac:dyDescent="0.35">
      <c r="A3242" s="1716"/>
      <c r="B3242" s="1260">
        <v>0.625</v>
      </c>
      <c r="C3242" s="1275" t="s">
        <v>257</v>
      </c>
      <c r="D3242" s="1351" t="s">
        <v>905</v>
      </c>
    </row>
    <row r="3243" spans="1:4" x14ac:dyDescent="0.35">
      <c r="A3243" s="1716"/>
      <c r="B3243" s="1260">
        <v>0.75</v>
      </c>
      <c r="C3243" s="1275" t="s">
        <v>258</v>
      </c>
      <c r="D3243" s="1351" t="s">
        <v>905</v>
      </c>
    </row>
    <row r="3244" spans="1:4" x14ac:dyDescent="0.35">
      <c r="A3244" s="1716">
        <f>A3239+1</f>
        <v>23</v>
      </c>
      <c r="B3244" s="1260">
        <v>0.25</v>
      </c>
      <c r="C3244" s="1275" t="s">
        <v>257</v>
      </c>
      <c r="D3244" s="1351" t="s">
        <v>905</v>
      </c>
    </row>
    <row r="3245" spans="1:4" x14ac:dyDescent="0.35">
      <c r="A3245" s="1716"/>
      <c r="B3245" s="1260">
        <v>0.375</v>
      </c>
      <c r="C3245" s="1275" t="s">
        <v>257</v>
      </c>
      <c r="D3245" s="1351" t="s">
        <v>905</v>
      </c>
    </row>
    <row r="3246" spans="1:4" x14ac:dyDescent="0.35">
      <c r="A3246" s="1716"/>
      <c r="B3246" s="1260">
        <v>0.5</v>
      </c>
      <c r="C3246" s="1275" t="s">
        <v>257</v>
      </c>
      <c r="D3246" s="1351" t="s">
        <v>729</v>
      </c>
    </row>
    <row r="3247" spans="1:4" x14ac:dyDescent="0.35">
      <c r="A3247" s="1716"/>
      <c r="B3247" s="1260">
        <v>0.625</v>
      </c>
      <c r="C3247" s="1275" t="s">
        <v>257</v>
      </c>
      <c r="D3247" s="1351" t="s">
        <v>758</v>
      </c>
    </row>
    <row r="3248" spans="1:4" x14ac:dyDescent="0.35">
      <c r="A3248" s="1716"/>
      <c r="B3248" s="1260">
        <v>0.75</v>
      </c>
      <c r="C3248" s="1275" t="s">
        <v>257</v>
      </c>
      <c r="D3248" s="1351" t="s">
        <v>905</v>
      </c>
    </row>
    <row r="3249" spans="1:4" x14ac:dyDescent="0.35">
      <c r="A3249" s="1716">
        <f>A3244+1</f>
        <v>24</v>
      </c>
      <c r="B3249" s="1260">
        <v>0.25</v>
      </c>
      <c r="C3249" s="1275" t="s">
        <v>257</v>
      </c>
      <c r="D3249" s="1351" t="s">
        <v>905</v>
      </c>
    </row>
    <row r="3250" spans="1:4" x14ac:dyDescent="0.35">
      <c r="A3250" s="1716"/>
      <c r="B3250" s="1260">
        <v>0.375</v>
      </c>
      <c r="C3250" s="1275" t="s">
        <v>257</v>
      </c>
      <c r="D3250" s="1351" t="s">
        <v>905</v>
      </c>
    </row>
    <row r="3251" spans="1:4" x14ac:dyDescent="0.35">
      <c r="A3251" s="1716"/>
      <c r="B3251" s="1260">
        <v>0.5</v>
      </c>
      <c r="C3251" s="1275" t="s">
        <v>257</v>
      </c>
      <c r="D3251" s="1351" t="s">
        <v>905</v>
      </c>
    </row>
    <row r="3252" spans="1:4" x14ac:dyDescent="0.35">
      <c r="A3252" s="1716"/>
      <c r="B3252" s="1260">
        <v>0.625</v>
      </c>
      <c r="C3252" s="1275" t="s">
        <v>258</v>
      </c>
      <c r="D3252" s="1351" t="s">
        <v>905</v>
      </c>
    </row>
    <row r="3253" spans="1:4" x14ac:dyDescent="0.35">
      <c r="A3253" s="1716"/>
      <c r="B3253" s="1260">
        <v>0.75</v>
      </c>
      <c r="C3253" s="1275" t="s">
        <v>258</v>
      </c>
      <c r="D3253" s="1351" t="s">
        <v>905</v>
      </c>
    </row>
    <row r="3254" spans="1:4" x14ac:dyDescent="0.35">
      <c r="A3254" s="1716">
        <f>A3249+1</f>
        <v>25</v>
      </c>
      <c r="B3254" s="1260">
        <v>0.25</v>
      </c>
      <c r="C3254" s="1275" t="s">
        <v>257</v>
      </c>
      <c r="D3254" s="1351" t="s">
        <v>905</v>
      </c>
    </row>
    <row r="3255" spans="1:4" x14ac:dyDescent="0.35">
      <c r="A3255" s="1716"/>
      <c r="B3255" s="1260">
        <v>0.375</v>
      </c>
      <c r="C3255" s="1275" t="s">
        <v>257</v>
      </c>
      <c r="D3255" s="1351" t="s">
        <v>905</v>
      </c>
    </row>
    <row r="3256" spans="1:4" x14ac:dyDescent="0.35">
      <c r="A3256" s="1716"/>
      <c r="B3256" s="1260">
        <v>0.5</v>
      </c>
      <c r="C3256" s="1275" t="s">
        <v>258</v>
      </c>
      <c r="D3256" s="1351" t="s">
        <v>729</v>
      </c>
    </row>
    <row r="3257" spans="1:4" x14ac:dyDescent="0.35">
      <c r="A3257" s="1716"/>
      <c r="B3257" s="1260">
        <v>0.625</v>
      </c>
      <c r="C3257" s="1275" t="s">
        <v>262</v>
      </c>
      <c r="D3257" s="1351" t="s">
        <v>905</v>
      </c>
    </row>
    <row r="3258" spans="1:4" x14ac:dyDescent="0.35">
      <c r="A3258" s="1716"/>
      <c r="B3258" s="1260">
        <v>0.75</v>
      </c>
      <c r="C3258" s="1275" t="s">
        <v>261</v>
      </c>
      <c r="D3258" s="1351" t="s">
        <v>905</v>
      </c>
    </row>
    <row r="3259" spans="1:4" x14ac:dyDescent="0.35">
      <c r="A3259" s="1716">
        <f>A3254+1</f>
        <v>26</v>
      </c>
      <c r="B3259" s="1260">
        <v>0.25</v>
      </c>
      <c r="C3259" s="1275" t="s">
        <v>257</v>
      </c>
      <c r="D3259" s="1351" t="s">
        <v>905</v>
      </c>
    </row>
    <row r="3260" spans="1:4" x14ac:dyDescent="0.35">
      <c r="A3260" s="1716"/>
      <c r="B3260" s="1260">
        <v>0.375</v>
      </c>
      <c r="C3260" s="1275" t="s">
        <v>258</v>
      </c>
      <c r="D3260" s="1351" t="s">
        <v>905</v>
      </c>
    </row>
    <row r="3261" spans="1:4" x14ac:dyDescent="0.35">
      <c r="A3261" s="1716"/>
      <c r="B3261" s="1260">
        <v>0.5</v>
      </c>
      <c r="C3261" s="1275" t="s">
        <v>257</v>
      </c>
      <c r="D3261" s="1351" t="s">
        <v>905</v>
      </c>
    </row>
    <row r="3262" spans="1:4" x14ac:dyDescent="0.35">
      <c r="A3262" s="1716"/>
      <c r="B3262" s="1260">
        <v>0.625</v>
      </c>
      <c r="C3262" s="1275" t="s">
        <v>258</v>
      </c>
      <c r="D3262" s="1351" t="s">
        <v>758</v>
      </c>
    </row>
    <row r="3263" spans="1:4" x14ac:dyDescent="0.35">
      <c r="A3263" s="1716"/>
      <c r="B3263" s="1260">
        <v>0.75</v>
      </c>
      <c r="C3263" s="1275" t="s">
        <v>262</v>
      </c>
      <c r="D3263" s="1351" t="s">
        <v>905</v>
      </c>
    </row>
    <row r="3264" spans="1:4" x14ac:dyDescent="0.35">
      <c r="A3264" s="1716">
        <f>A3259+1</f>
        <v>27</v>
      </c>
      <c r="B3264" s="1260">
        <v>0.25</v>
      </c>
      <c r="C3264" s="1275" t="s">
        <v>257</v>
      </c>
      <c r="D3264" s="1351" t="s">
        <v>905</v>
      </c>
    </row>
    <row r="3265" spans="1:4" x14ac:dyDescent="0.35">
      <c r="A3265" s="1716"/>
      <c r="B3265" s="1260">
        <v>0.375</v>
      </c>
      <c r="C3265" s="1275" t="s">
        <v>257</v>
      </c>
      <c r="D3265" s="1351" t="s">
        <v>905</v>
      </c>
    </row>
    <row r="3266" spans="1:4" x14ac:dyDescent="0.35">
      <c r="A3266" s="1716"/>
      <c r="B3266" s="1260">
        <v>0.5</v>
      </c>
      <c r="C3266" s="1275" t="s">
        <v>257</v>
      </c>
      <c r="D3266" s="1351" t="s">
        <v>758</v>
      </c>
    </row>
    <row r="3267" spans="1:4" x14ac:dyDescent="0.35">
      <c r="A3267" s="1716"/>
      <c r="B3267" s="1260">
        <v>0.625</v>
      </c>
      <c r="C3267" s="1275" t="s">
        <v>258</v>
      </c>
      <c r="D3267" s="1351" t="s">
        <v>758</v>
      </c>
    </row>
    <row r="3268" spans="1:4" x14ac:dyDescent="0.35">
      <c r="A3268" s="1716"/>
      <c r="B3268" s="1260">
        <v>0.75</v>
      </c>
      <c r="C3268" s="1275" t="s">
        <v>257</v>
      </c>
      <c r="D3268" s="1351" t="s">
        <v>905</v>
      </c>
    </row>
    <row r="3269" spans="1:4" x14ac:dyDescent="0.35">
      <c r="A3269" s="1716">
        <f>A3264+1</f>
        <v>28</v>
      </c>
      <c r="B3269" s="1260">
        <v>0.25</v>
      </c>
      <c r="C3269" s="1275" t="s">
        <v>257</v>
      </c>
      <c r="D3269" s="1351" t="s">
        <v>905</v>
      </c>
    </row>
    <row r="3270" spans="1:4" x14ac:dyDescent="0.35">
      <c r="A3270" s="1716"/>
      <c r="B3270" s="1260">
        <v>0.375</v>
      </c>
      <c r="C3270" s="1275" t="s">
        <v>257</v>
      </c>
      <c r="D3270" s="1351" t="s">
        <v>905</v>
      </c>
    </row>
    <row r="3271" spans="1:4" x14ac:dyDescent="0.35">
      <c r="A3271" s="1716"/>
      <c r="B3271" s="1260">
        <v>0.5</v>
      </c>
      <c r="C3271" s="1275" t="s">
        <v>257</v>
      </c>
      <c r="D3271" s="1351" t="s">
        <v>905</v>
      </c>
    </row>
    <row r="3272" spans="1:4" x14ac:dyDescent="0.35">
      <c r="A3272" s="1716"/>
      <c r="B3272" s="1260">
        <v>0.625</v>
      </c>
      <c r="C3272" s="1275" t="s">
        <v>257</v>
      </c>
      <c r="D3272" s="1351" t="s">
        <v>758</v>
      </c>
    </row>
    <row r="3273" spans="1:4" x14ac:dyDescent="0.35">
      <c r="A3273" s="1716"/>
      <c r="B3273" s="1260">
        <v>0.75</v>
      </c>
      <c r="C3273" s="1275" t="s">
        <v>262</v>
      </c>
      <c r="D3273" s="1351" t="s">
        <v>905</v>
      </c>
    </row>
    <row r="3274" spans="1:4" x14ac:dyDescent="0.35">
      <c r="A3274" s="1716">
        <f>A3269+1</f>
        <v>29</v>
      </c>
      <c r="B3274" s="1260">
        <v>0.25</v>
      </c>
      <c r="C3274" s="1275" t="s">
        <v>257</v>
      </c>
      <c r="D3274" s="1351" t="s">
        <v>905</v>
      </c>
    </row>
    <row r="3275" spans="1:4" x14ac:dyDescent="0.35">
      <c r="A3275" s="1716"/>
      <c r="B3275" s="1260">
        <v>0.375</v>
      </c>
      <c r="C3275" s="1275" t="s">
        <v>257</v>
      </c>
      <c r="D3275" s="1351" t="s">
        <v>905</v>
      </c>
    </row>
    <row r="3276" spans="1:4" x14ac:dyDescent="0.35">
      <c r="A3276" s="1716"/>
      <c r="B3276" s="1260">
        <v>0.5</v>
      </c>
      <c r="C3276" s="1275" t="s">
        <v>257</v>
      </c>
      <c r="D3276" s="1351" t="s">
        <v>905</v>
      </c>
    </row>
    <row r="3277" spans="1:4" x14ac:dyDescent="0.35">
      <c r="A3277" s="1716"/>
      <c r="B3277" s="1260">
        <v>0.625</v>
      </c>
      <c r="C3277" s="1275" t="s">
        <v>257</v>
      </c>
      <c r="D3277" s="1351" t="s">
        <v>758</v>
      </c>
    </row>
    <row r="3278" spans="1:4" x14ac:dyDescent="0.35">
      <c r="A3278" s="1716"/>
      <c r="B3278" s="1260">
        <v>0.75</v>
      </c>
      <c r="C3278" s="1275" t="s">
        <v>257</v>
      </c>
      <c r="D3278" s="1351" t="s">
        <v>905</v>
      </c>
    </row>
    <row r="3279" spans="1:4" x14ac:dyDescent="0.35">
      <c r="A3279" s="1708">
        <v>30</v>
      </c>
      <c r="B3279" s="1260">
        <v>0.25</v>
      </c>
      <c r="C3279" s="1275" t="s">
        <v>257</v>
      </c>
      <c r="D3279" s="1351" t="s">
        <v>905</v>
      </c>
    </row>
    <row r="3280" spans="1:4" x14ac:dyDescent="0.35">
      <c r="A3280" s="1709"/>
      <c r="B3280" s="1260">
        <v>0.375</v>
      </c>
      <c r="C3280" s="1275" t="s">
        <v>257</v>
      </c>
      <c r="D3280" s="1351" t="s">
        <v>905</v>
      </c>
    </row>
    <row r="3281" spans="1:4" x14ac:dyDescent="0.35">
      <c r="A3281" s="1709"/>
      <c r="B3281" s="1260">
        <v>0.5</v>
      </c>
      <c r="C3281" s="1275" t="s">
        <v>257</v>
      </c>
      <c r="D3281" s="1351" t="s">
        <v>905</v>
      </c>
    </row>
    <row r="3282" spans="1:4" x14ac:dyDescent="0.35">
      <c r="A3282" s="1709"/>
      <c r="B3282" s="1260">
        <v>0.625</v>
      </c>
      <c r="C3282" s="1275" t="s">
        <v>258</v>
      </c>
      <c r="D3282" s="1351" t="s">
        <v>758</v>
      </c>
    </row>
    <row r="3283" spans="1:4" x14ac:dyDescent="0.35">
      <c r="A3283" s="1710"/>
      <c r="B3283" s="1260">
        <v>0.75</v>
      </c>
      <c r="C3283" s="1275" t="s">
        <v>258</v>
      </c>
      <c r="D3283" s="1351" t="s">
        <v>905</v>
      </c>
    </row>
    <row r="3284" spans="1:4" x14ac:dyDescent="0.35">
      <c r="A3284" s="1716">
        <v>31</v>
      </c>
      <c r="B3284" s="1260">
        <v>0.25</v>
      </c>
      <c r="C3284" s="1275" t="s">
        <v>257</v>
      </c>
      <c r="D3284" s="1351" t="s">
        <v>905</v>
      </c>
    </row>
    <row r="3285" spans="1:4" x14ac:dyDescent="0.35">
      <c r="A3285" s="1716"/>
      <c r="B3285" s="1260">
        <v>0.375</v>
      </c>
      <c r="C3285" s="1275" t="s">
        <v>257</v>
      </c>
      <c r="D3285" s="1351" t="s">
        <v>905</v>
      </c>
    </row>
    <row r="3286" spans="1:4" x14ac:dyDescent="0.35">
      <c r="A3286" s="1716"/>
      <c r="B3286" s="1260">
        <v>0.5</v>
      </c>
      <c r="C3286" s="1275" t="s">
        <v>258</v>
      </c>
      <c r="D3286" s="1351" t="s">
        <v>758</v>
      </c>
    </row>
    <row r="3287" spans="1:4" x14ac:dyDescent="0.35">
      <c r="A3287" s="1716"/>
      <c r="B3287" s="1260">
        <v>0.625</v>
      </c>
      <c r="C3287" s="1275" t="s">
        <v>258</v>
      </c>
      <c r="D3287" s="1351" t="s">
        <v>758</v>
      </c>
    </row>
    <row r="3288" spans="1:4" x14ac:dyDescent="0.35">
      <c r="A3288" s="1716"/>
      <c r="B3288" s="1260">
        <v>0.75</v>
      </c>
      <c r="C3288" s="1275" t="s">
        <v>257</v>
      </c>
      <c r="D3288" s="1351" t="s">
        <v>905</v>
      </c>
    </row>
    <row r="3290" spans="1:4" x14ac:dyDescent="0.35">
      <c r="B3290" s="320" t="s">
        <v>944</v>
      </c>
      <c r="C3290" s="320"/>
    </row>
    <row r="3291" spans="1:4" x14ac:dyDescent="0.35">
      <c r="B3291" s="320" t="s">
        <v>945</v>
      </c>
      <c r="C3291" s="320"/>
    </row>
    <row r="3292" spans="1:4" x14ac:dyDescent="0.35">
      <c r="B3292" s="1309" t="s">
        <v>946</v>
      </c>
      <c r="C3292" s="1309"/>
    </row>
    <row r="3293" spans="1:4" x14ac:dyDescent="0.35">
      <c r="B3293" s="320" t="s">
        <v>947</v>
      </c>
      <c r="C3293" t="s">
        <v>971</v>
      </c>
    </row>
    <row r="3294" spans="1:4" x14ac:dyDescent="0.35">
      <c r="B3294" s="320" t="s">
        <v>967</v>
      </c>
      <c r="C3294" t="s">
        <v>972</v>
      </c>
    </row>
    <row r="3298" spans="1:4" ht="15.5" x14ac:dyDescent="0.35">
      <c r="A3298" s="1725" t="s">
        <v>913</v>
      </c>
      <c r="B3298" s="1725"/>
      <c r="C3298" s="1725"/>
      <c r="D3298" s="1725"/>
    </row>
    <row r="3299" spans="1:4" ht="15.5" x14ac:dyDescent="0.35">
      <c r="A3299" s="1251" t="s">
        <v>914</v>
      </c>
      <c r="B3299" s="1251"/>
      <c r="C3299" s="1251"/>
      <c r="D3299" s="1317"/>
    </row>
    <row r="3300" spans="1:4" x14ac:dyDescent="0.35">
      <c r="A3300" s="1352" t="s">
        <v>989</v>
      </c>
      <c r="B3300" s="1352"/>
      <c r="C3300" s="1352"/>
      <c r="D3300" s="1352"/>
    </row>
    <row r="3302" spans="1:4" x14ac:dyDescent="0.35">
      <c r="A3302" s="1704" t="s">
        <v>505</v>
      </c>
      <c r="B3302" s="1704" t="s">
        <v>930</v>
      </c>
      <c r="C3302" s="1726" t="s">
        <v>548</v>
      </c>
      <c r="D3302" s="1726" t="s">
        <v>904</v>
      </c>
    </row>
    <row r="3303" spans="1:4" x14ac:dyDescent="0.35">
      <c r="A3303" s="1705"/>
      <c r="B3303" s="1705"/>
      <c r="C3303" s="1727"/>
      <c r="D3303" s="1727"/>
    </row>
    <row r="3304" spans="1:4" x14ac:dyDescent="0.35">
      <c r="A3304" s="1339">
        <v>1</v>
      </c>
      <c r="B3304" s="1260">
        <v>0.25</v>
      </c>
      <c r="C3304" s="1275" t="s">
        <v>257</v>
      </c>
      <c r="D3304" s="1351" t="s">
        <v>905</v>
      </c>
    </row>
    <row r="3305" spans="1:4" x14ac:dyDescent="0.35">
      <c r="A3305" s="1340"/>
      <c r="B3305" s="1260">
        <v>0.375</v>
      </c>
      <c r="C3305" s="1275" t="s">
        <v>257</v>
      </c>
      <c r="D3305" s="1351" t="s">
        <v>905</v>
      </c>
    </row>
    <row r="3306" spans="1:4" x14ac:dyDescent="0.35">
      <c r="A3306" s="1340"/>
      <c r="B3306" s="1260">
        <v>0.5</v>
      </c>
      <c r="C3306" s="1275" t="s">
        <v>258</v>
      </c>
      <c r="D3306" s="1351" t="s">
        <v>758</v>
      </c>
    </row>
    <row r="3307" spans="1:4" x14ac:dyDescent="0.35">
      <c r="A3307" s="1340"/>
      <c r="B3307" s="1260">
        <v>0.625</v>
      </c>
      <c r="C3307" s="1275" t="s">
        <v>258</v>
      </c>
      <c r="D3307" s="1351" t="s">
        <v>758</v>
      </c>
    </row>
    <row r="3308" spans="1:4" x14ac:dyDescent="0.35">
      <c r="A3308" s="1341"/>
      <c r="B3308" s="1260">
        <v>0.75</v>
      </c>
      <c r="C3308" s="1275" t="s">
        <v>258</v>
      </c>
      <c r="D3308" s="1351" t="s">
        <v>758</v>
      </c>
    </row>
    <row r="3309" spans="1:4" x14ac:dyDescent="0.35">
      <c r="A3309" s="1716">
        <f>2+A3341</f>
        <v>2</v>
      </c>
      <c r="B3309" s="1260">
        <v>0.25</v>
      </c>
      <c r="C3309" s="1275" t="s">
        <v>261</v>
      </c>
      <c r="D3309" s="1351" t="s">
        <v>758</v>
      </c>
    </row>
    <row r="3310" spans="1:4" x14ac:dyDescent="0.35">
      <c r="A3310" s="1716"/>
      <c r="B3310" s="1260">
        <v>0.375</v>
      </c>
      <c r="C3310" s="1275" t="s">
        <v>257</v>
      </c>
      <c r="D3310" s="1351" t="s">
        <v>905</v>
      </c>
    </row>
    <row r="3311" spans="1:4" x14ac:dyDescent="0.35">
      <c r="A3311" s="1716"/>
      <c r="B3311" s="1260">
        <v>0.5</v>
      </c>
      <c r="C3311" s="1275" t="s">
        <v>258</v>
      </c>
      <c r="D3311" s="1351" t="s">
        <v>758</v>
      </c>
    </row>
    <row r="3312" spans="1:4" x14ac:dyDescent="0.35">
      <c r="A3312" s="1716"/>
      <c r="B3312" s="1260">
        <v>0.625</v>
      </c>
      <c r="C3312" s="1275" t="s">
        <v>258</v>
      </c>
      <c r="D3312" s="1351" t="s">
        <v>905</v>
      </c>
    </row>
    <row r="3313" spans="1:4" x14ac:dyDescent="0.35">
      <c r="A3313" s="1716"/>
      <c r="B3313" s="1260">
        <v>0.75</v>
      </c>
      <c r="C3313" s="1275" t="s">
        <v>257</v>
      </c>
      <c r="D3313" s="1351" t="s">
        <v>905</v>
      </c>
    </row>
    <row r="3314" spans="1:4" x14ac:dyDescent="0.35">
      <c r="A3314" s="1716">
        <f>A3309+1</f>
        <v>3</v>
      </c>
      <c r="B3314" s="1260">
        <v>0.25</v>
      </c>
      <c r="C3314" s="1275" t="s">
        <v>257</v>
      </c>
      <c r="D3314" s="1351" t="s">
        <v>905</v>
      </c>
    </row>
    <row r="3315" spans="1:4" x14ac:dyDescent="0.35">
      <c r="A3315" s="1716"/>
      <c r="B3315" s="1260">
        <v>0.375</v>
      </c>
      <c r="C3315" s="1275" t="s">
        <v>257</v>
      </c>
      <c r="D3315" s="1351" t="s">
        <v>905</v>
      </c>
    </row>
    <row r="3316" spans="1:4" x14ac:dyDescent="0.35">
      <c r="A3316" s="1716"/>
      <c r="B3316" s="1260">
        <v>0.5</v>
      </c>
      <c r="C3316" s="1275" t="s">
        <v>258</v>
      </c>
      <c r="D3316" s="1351" t="s">
        <v>758</v>
      </c>
    </row>
    <row r="3317" spans="1:4" x14ac:dyDescent="0.35">
      <c r="A3317" s="1716"/>
      <c r="B3317" s="1260">
        <v>0.625</v>
      </c>
      <c r="C3317" s="1275" t="s">
        <v>258</v>
      </c>
      <c r="D3317" s="1351" t="s">
        <v>758</v>
      </c>
    </row>
    <row r="3318" spans="1:4" x14ac:dyDescent="0.35">
      <c r="A3318" s="1716"/>
      <c r="B3318" s="1260">
        <v>0.75</v>
      </c>
      <c r="C3318" s="1275" t="s">
        <v>257</v>
      </c>
      <c r="D3318" s="1351" t="s">
        <v>905</v>
      </c>
    </row>
    <row r="3319" spans="1:4" x14ac:dyDescent="0.35">
      <c r="A3319" s="1716">
        <f>A3314+1</f>
        <v>4</v>
      </c>
      <c r="B3319" s="1260">
        <v>0.25</v>
      </c>
      <c r="C3319" s="1275" t="s">
        <v>257</v>
      </c>
      <c r="D3319" s="1351" t="s">
        <v>905</v>
      </c>
    </row>
    <row r="3320" spans="1:4" x14ac:dyDescent="0.35">
      <c r="A3320" s="1716"/>
      <c r="B3320" s="1260">
        <v>0.375</v>
      </c>
      <c r="C3320" s="1275" t="s">
        <v>257</v>
      </c>
      <c r="D3320" s="1351" t="s">
        <v>905</v>
      </c>
    </row>
    <row r="3321" spans="1:4" x14ac:dyDescent="0.35">
      <c r="A3321" s="1716"/>
      <c r="B3321" s="1260">
        <v>0.5</v>
      </c>
      <c r="C3321" s="1275" t="s">
        <v>257</v>
      </c>
      <c r="D3321" s="1351" t="s">
        <v>758</v>
      </c>
    </row>
    <row r="3322" spans="1:4" x14ac:dyDescent="0.35">
      <c r="A3322" s="1716"/>
      <c r="B3322" s="1260">
        <v>0.625</v>
      </c>
      <c r="C3322" s="1275" t="s">
        <v>258</v>
      </c>
      <c r="D3322" s="1351" t="s">
        <v>758</v>
      </c>
    </row>
    <row r="3323" spans="1:4" x14ac:dyDescent="0.35">
      <c r="A3323" s="1716"/>
      <c r="B3323" s="1260">
        <v>0.75</v>
      </c>
      <c r="C3323" s="1275" t="s">
        <v>258</v>
      </c>
      <c r="D3323" s="1351" t="s">
        <v>905</v>
      </c>
    </row>
    <row r="3324" spans="1:4" x14ac:dyDescent="0.35">
      <c r="A3324" s="1716">
        <f>A3319+1</f>
        <v>5</v>
      </c>
      <c r="B3324" s="1260">
        <v>0.25</v>
      </c>
      <c r="C3324" s="1275" t="s">
        <v>257</v>
      </c>
      <c r="D3324" s="1351" t="s">
        <v>758</v>
      </c>
    </row>
    <row r="3325" spans="1:4" x14ac:dyDescent="0.35">
      <c r="A3325" s="1716"/>
      <c r="B3325" s="1260">
        <v>0.375</v>
      </c>
      <c r="C3325" s="1275" t="s">
        <v>257</v>
      </c>
      <c r="D3325" s="1351" t="s">
        <v>758</v>
      </c>
    </row>
    <row r="3326" spans="1:4" x14ac:dyDescent="0.35">
      <c r="A3326" s="1716"/>
      <c r="B3326" s="1260">
        <v>0.5</v>
      </c>
      <c r="C3326" s="1275" t="s">
        <v>261</v>
      </c>
      <c r="D3326" s="1351" t="s">
        <v>758</v>
      </c>
    </row>
    <row r="3327" spans="1:4" x14ac:dyDescent="0.35">
      <c r="A3327" s="1716"/>
      <c r="B3327" s="1260">
        <v>0.625</v>
      </c>
      <c r="C3327" s="1275" t="s">
        <v>258</v>
      </c>
      <c r="D3327" s="1351" t="s">
        <v>758</v>
      </c>
    </row>
    <row r="3328" spans="1:4" x14ac:dyDescent="0.35">
      <c r="A3328" s="1716"/>
      <c r="B3328" s="1260">
        <v>0.75</v>
      </c>
      <c r="C3328" s="1275" t="s">
        <v>258</v>
      </c>
      <c r="D3328" s="1351" t="s">
        <v>905</v>
      </c>
    </row>
    <row r="3329" spans="1:4" x14ac:dyDescent="0.35">
      <c r="A3329" s="1716">
        <f>A3324+1</f>
        <v>6</v>
      </c>
      <c r="B3329" s="1260">
        <v>0.25</v>
      </c>
      <c r="C3329" s="1275" t="s">
        <v>257</v>
      </c>
      <c r="D3329" s="1351" t="s">
        <v>758</v>
      </c>
    </row>
    <row r="3330" spans="1:4" x14ac:dyDescent="0.35">
      <c r="A3330" s="1716"/>
      <c r="B3330" s="1260">
        <v>0.375</v>
      </c>
      <c r="C3330" s="1275" t="s">
        <v>258</v>
      </c>
      <c r="D3330" s="1351" t="s">
        <v>905</v>
      </c>
    </row>
    <row r="3331" spans="1:4" x14ac:dyDescent="0.35">
      <c r="A3331" s="1716"/>
      <c r="B3331" s="1260">
        <v>0.5</v>
      </c>
      <c r="C3331" s="1275" t="s">
        <v>257</v>
      </c>
      <c r="D3331" s="1351" t="s">
        <v>905</v>
      </c>
    </row>
    <row r="3332" spans="1:4" x14ac:dyDescent="0.35">
      <c r="A3332" s="1716"/>
      <c r="B3332" s="1260">
        <v>0.625</v>
      </c>
      <c r="C3332" s="1275" t="s">
        <v>260</v>
      </c>
      <c r="D3332" s="1351" t="s">
        <v>758</v>
      </c>
    </row>
    <row r="3333" spans="1:4" x14ac:dyDescent="0.35">
      <c r="A3333" s="1716"/>
      <c r="B3333" s="1260">
        <v>0.75</v>
      </c>
      <c r="C3333" s="1275" t="s">
        <v>258</v>
      </c>
      <c r="D3333" s="1351" t="s">
        <v>905</v>
      </c>
    </row>
    <row r="3334" spans="1:4" x14ac:dyDescent="0.35">
      <c r="A3334" s="1716">
        <f>A3329+1</f>
        <v>7</v>
      </c>
      <c r="B3334" s="1260">
        <v>0.25</v>
      </c>
      <c r="C3334" s="1275" t="s">
        <v>257</v>
      </c>
      <c r="D3334" s="1351" t="s">
        <v>758</v>
      </c>
    </row>
    <row r="3335" spans="1:4" x14ac:dyDescent="0.35">
      <c r="A3335" s="1716"/>
      <c r="B3335" s="1260">
        <v>0.375</v>
      </c>
      <c r="C3335" s="1275" t="s">
        <v>257</v>
      </c>
      <c r="D3335" s="1351" t="s">
        <v>905</v>
      </c>
    </row>
    <row r="3336" spans="1:4" x14ac:dyDescent="0.35">
      <c r="A3336" s="1716"/>
      <c r="B3336" s="1260">
        <v>0.5</v>
      </c>
      <c r="C3336" s="1275" t="s">
        <v>261</v>
      </c>
      <c r="D3336" s="1351" t="s">
        <v>758</v>
      </c>
    </row>
    <row r="3337" spans="1:4" x14ac:dyDescent="0.35">
      <c r="A3337" s="1716"/>
      <c r="B3337" s="1260">
        <v>0.625</v>
      </c>
      <c r="C3337" s="1275" t="s">
        <v>257</v>
      </c>
      <c r="D3337" s="1351" t="s">
        <v>905</v>
      </c>
    </row>
    <row r="3338" spans="1:4" x14ac:dyDescent="0.35">
      <c r="A3338" s="1716"/>
      <c r="B3338" s="1260">
        <v>0.75</v>
      </c>
      <c r="C3338" s="1275" t="s">
        <v>257</v>
      </c>
      <c r="D3338" s="1351" t="s">
        <v>905</v>
      </c>
    </row>
    <row r="3339" spans="1:4" x14ac:dyDescent="0.35">
      <c r="A3339" s="1716">
        <f>A3334+1</f>
        <v>8</v>
      </c>
      <c r="B3339" s="1260">
        <v>0.25</v>
      </c>
      <c r="C3339" s="1275" t="s">
        <v>258</v>
      </c>
      <c r="D3339" s="1351" t="s">
        <v>758</v>
      </c>
    </row>
    <row r="3340" spans="1:4" x14ac:dyDescent="0.35">
      <c r="A3340" s="1716"/>
      <c r="B3340" s="1260">
        <v>0.375</v>
      </c>
      <c r="C3340" s="1275" t="s">
        <v>257</v>
      </c>
      <c r="D3340" s="1351" t="s">
        <v>905</v>
      </c>
    </row>
    <row r="3341" spans="1:4" x14ac:dyDescent="0.35">
      <c r="A3341" s="1716"/>
      <c r="B3341" s="1260">
        <v>0.5</v>
      </c>
      <c r="C3341" s="1275" t="s">
        <v>257</v>
      </c>
      <c r="D3341" s="1351" t="s">
        <v>905</v>
      </c>
    </row>
    <row r="3342" spans="1:4" x14ac:dyDescent="0.35">
      <c r="A3342" s="1716"/>
      <c r="B3342" s="1260">
        <v>0.625</v>
      </c>
      <c r="C3342" s="1275" t="s">
        <v>570</v>
      </c>
      <c r="D3342" s="1351" t="s">
        <v>905</v>
      </c>
    </row>
    <row r="3343" spans="1:4" x14ac:dyDescent="0.35">
      <c r="A3343" s="1716"/>
      <c r="B3343" s="1260">
        <v>0.75</v>
      </c>
      <c r="C3343" s="1275" t="s">
        <v>258</v>
      </c>
      <c r="D3343" s="1351" t="s">
        <v>905</v>
      </c>
    </row>
    <row r="3344" spans="1:4" x14ac:dyDescent="0.35">
      <c r="A3344" s="1716">
        <f>A3339+1</f>
        <v>9</v>
      </c>
      <c r="B3344" s="1260">
        <v>0.25</v>
      </c>
      <c r="C3344" s="1275" t="s">
        <v>257</v>
      </c>
      <c r="D3344" s="1351" t="s">
        <v>758</v>
      </c>
    </row>
    <row r="3345" spans="1:4" x14ac:dyDescent="0.35">
      <c r="A3345" s="1716"/>
      <c r="B3345" s="1260">
        <v>0.375</v>
      </c>
      <c r="C3345" s="1275" t="s">
        <v>257</v>
      </c>
      <c r="D3345" s="1351" t="s">
        <v>758</v>
      </c>
    </row>
    <row r="3346" spans="1:4" x14ac:dyDescent="0.35">
      <c r="A3346" s="1716"/>
      <c r="B3346" s="1260">
        <v>0.5</v>
      </c>
      <c r="C3346" s="1275" t="s">
        <v>257</v>
      </c>
      <c r="D3346" s="1351" t="s">
        <v>905</v>
      </c>
    </row>
    <row r="3347" spans="1:4" x14ac:dyDescent="0.35">
      <c r="A3347" s="1716"/>
      <c r="B3347" s="1260">
        <v>0.625</v>
      </c>
      <c r="C3347" s="1275" t="s">
        <v>257</v>
      </c>
      <c r="D3347" s="1351" t="s">
        <v>758</v>
      </c>
    </row>
    <row r="3348" spans="1:4" x14ac:dyDescent="0.35">
      <c r="A3348" s="1716"/>
      <c r="B3348" s="1260">
        <v>0.75</v>
      </c>
      <c r="C3348" s="1275" t="s">
        <v>257</v>
      </c>
      <c r="D3348" s="1351" t="s">
        <v>905</v>
      </c>
    </row>
    <row r="3349" spans="1:4" x14ac:dyDescent="0.35">
      <c r="A3349" s="1716">
        <f>A3344+1</f>
        <v>10</v>
      </c>
      <c r="B3349" s="1260">
        <v>0.25</v>
      </c>
      <c r="C3349" s="1275" t="s">
        <v>257</v>
      </c>
      <c r="D3349" s="1351" t="s">
        <v>758</v>
      </c>
    </row>
    <row r="3350" spans="1:4" x14ac:dyDescent="0.35">
      <c r="A3350" s="1716"/>
      <c r="B3350" s="1260">
        <v>0.375</v>
      </c>
      <c r="C3350" s="1275" t="s">
        <v>257</v>
      </c>
      <c r="D3350" s="1351" t="s">
        <v>905</v>
      </c>
    </row>
    <row r="3351" spans="1:4" x14ac:dyDescent="0.35">
      <c r="A3351" s="1716"/>
      <c r="B3351" s="1260">
        <v>0.5</v>
      </c>
      <c r="C3351" s="1275" t="s">
        <v>258</v>
      </c>
      <c r="D3351" s="1351" t="s">
        <v>758</v>
      </c>
    </row>
    <row r="3352" spans="1:4" x14ac:dyDescent="0.35">
      <c r="A3352" s="1716"/>
      <c r="B3352" s="1260">
        <v>0.625</v>
      </c>
      <c r="C3352" s="1275" t="s">
        <v>258</v>
      </c>
      <c r="D3352" s="1351" t="s">
        <v>905</v>
      </c>
    </row>
    <row r="3353" spans="1:4" x14ac:dyDescent="0.35">
      <c r="A3353" s="1716"/>
      <c r="B3353" s="1260">
        <v>0.75</v>
      </c>
      <c r="C3353" s="1275" t="s">
        <v>258</v>
      </c>
      <c r="D3353" s="1351" t="s">
        <v>905</v>
      </c>
    </row>
    <row r="3354" spans="1:4" x14ac:dyDescent="0.35">
      <c r="A3354" s="1716">
        <f>A3349+1</f>
        <v>11</v>
      </c>
      <c r="B3354" s="1260">
        <v>0.25</v>
      </c>
      <c r="C3354" s="1275" t="s">
        <v>257</v>
      </c>
      <c r="D3354" s="1351" t="s">
        <v>758</v>
      </c>
    </row>
    <row r="3355" spans="1:4" x14ac:dyDescent="0.35">
      <c r="A3355" s="1716"/>
      <c r="B3355" s="1260">
        <v>0.375</v>
      </c>
      <c r="C3355" s="1275" t="s">
        <v>262</v>
      </c>
      <c r="D3355" s="1351" t="s">
        <v>905</v>
      </c>
    </row>
    <row r="3356" spans="1:4" x14ac:dyDescent="0.35">
      <c r="A3356" s="1716"/>
      <c r="B3356" s="1260">
        <v>0.5</v>
      </c>
      <c r="C3356" s="1275" t="s">
        <v>261</v>
      </c>
      <c r="D3356" s="1351" t="s">
        <v>905</v>
      </c>
    </row>
    <row r="3357" spans="1:4" x14ac:dyDescent="0.35">
      <c r="A3357" s="1716"/>
      <c r="B3357" s="1260">
        <v>0.625</v>
      </c>
      <c r="C3357" s="1275" t="s">
        <v>261</v>
      </c>
      <c r="D3357" s="1351" t="s">
        <v>758</v>
      </c>
    </row>
    <row r="3358" spans="1:4" x14ac:dyDescent="0.35">
      <c r="A3358" s="1716"/>
      <c r="B3358" s="1260">
        <v>0.75</v>
      </c>
      <c r="C3358" s="1275" t="s">
        <v>257</v>
      </c>
      <c r="D3358" s="1351" t="s">
        <v>758</v>
      </c>
    </row>
    <row r="3359" spans="1:4" x14ac:dyDescent="0.35">
      <c r="A3359" s="1716">
        <f>A3354+1</f>
        <v>12</v>
      </c>
      <c r="B3359" s="1260">
        <v>0.25</v>
      </c>
      <c r="C3359" s="1275" t="s">
        <v>257</v>
      </c>
      <c r="D3359" s="1351" t="s">
        <v>673</v>
      </c>
    </row>
    <row r="3360" spans="1:4" x14ac:dyDescent="0.35">
      <c r="A3360" s="1716"/>
      <c r="B3360" s="1260">
        <v>0.375</v>
      </c>
      <c r="C3360" s="1275" t="s">
        <v>258</v>
      </c>
      <c r="D3360" s="1351" t="s">
        <v>758</v>
      </c>
    </row>
    <row r="3361" spans="1:4" x14ac:dyDescent="0.35">
      <c r="A3361" s="1716"/>
      <c r="B3361" s="1260">
        <v>0.5</v>
      </c>
      <c r="C3361" s="1275" t="s">
        <v>257</v>
      </c>
      <c r="D3361" s="1351" t="s">
        <v>758</v>
      </c>
    </row>
    <row r="3362" spans="1:4" x14ac:dyDescent="0.35">
      <c r="A3362" s="1716"/>
      <c r="B3362" s="1260">
        <v>0.625</v>
      </c>
      <c r="C3362" s="1275" t="s">
        <v>258</v>
      </c>
      <c r="D3362" s="1351" t="s">
        <v>905</v>
      </c>
    </row>
    <row r="3363" spans="1:4" x14ac:dyDescent="0.35">
      <c r="A3363" s="1716"/>
      <c r="B3363" s="1260">
        <v>0.75</v>
      </c>
      <c r="C3363" s="1275" t="s">
        <v>258</v>
      </c>
      <c r="D3363" s="1351" t="s">
        <v>905</v>
      </c>
    </row>
    <row r="3364" spans="1:4" x14ac:dyDescent="0.35">
      <c r="A3364" s="1716">
        <f>A3359+1</f>
        <v>13</v>
      </c>
      <c r="B3364" s="1260">
        <v>0.25</v>
      </c>
      <c r="C3364" s="1275" t="s">
        <v>261</v>
      </c>
      <c r="D3364" s="1351" t="s">
        <v>758</v>
      </c>
    </row>
    <row r="3365" spans="1:4" x14ac:dyDescent="0.35">
      <c r="A3365" s="1716"/>
      <c r="B3365" s="1260">
        <v>0.375</v>
      </c>
      <c r="C3365" s="1275" t="s">
        <v>257</v>
      </c>
      <c r="D3365" s="1351" t="s">
        <v>758</v>
      </c>
    </row>
    <row r="3366" spans="1:4" x14ac:dyDescent="0.35">
      <c r="A3366" s="1716"/>
      <c r="B3366" s="1260">
        <v>0.5</v>
      </c>
      <c r="C3366" s="1275" t="s">
        <v>257</v>
      </c>
      <c r="D3366" s="1351" t="s">
        <v>758</v>
      </c>
    </row>
    <row r="3367" spans="1:4" x14ac:dyDescent="0.35">
      <c r="A3367" s="1716"/>
      <c r="B3367" s="1260">
        <v>0.625</v>
      </c>
      <c r="C3367" s="1275" t="s">
        <v>257</v>
      </c>
      <c r="D3367" s="1351" t="s">
        <v>729</v>
      </c>
    </row>
    <row r="3368" spans="1:4" x14ac:dyDescent="0.35">
      <c r="A3368" s="1716"/>
      <c r="B3368" s="1260">
        <v>0.75</v>
      </c>
      <c r="C3368" s="1275" t="s">
        <v>257</v>
      </c>
      <c r="D3368" s="1351" t="s">
        <v>905</v>
      </c>
    </row>
    <row r="3369" spans="1:4" x14ac:dyDescent="0.35">
      <c r="A3369" s="1716">
        <f>A3364+1</f>
        <v>14</v>
      </c>
      <c r="B3369" s="1260">
        <v>0.25</v>
      </c>
      <c r="C3369" s="1275" t="s">
        <v>257</v>
      </c>
      <c r="D3369" s="1351" t="s">
        <v>905</v>
      </c>
    </row>
    <row r="3370" spans="1:4" x14ac:dyDescent="0.35">
      <c r="A3370" s="1716"/>
      <c r="B3370" s="1260">
        <v>0.375</v>
      </c>
      <c r="C3370" s="1275" t="s">
        <v>257</v>
      </c>
      <c r="D3370" s="1351" t="s">
        <v>905</v>
      </c>
    </row>
    <row r="3371" spans="1:4" x14ac:dyDescent="0.35">
      <c r="A3371" s="1716"/>
      <c r="B3371" s="1260">
        <v>0.5</v>
      </c>
      <c r="C3371" s="1275" t="s">
        <v>257</v>
      </c>
      <c r="D3371" s="1351" t="s">
        <v>905</v>
      </c>
    </row>
    <row r="3372" spans="1:4" x14ac:dyDescent="0.35">
      <c r="A3372" s="1716"/>
      <c r="B3372" s="1260">
        <v>0.625</v>
      </c>
      <c r="C3372" s="1275" t="s">
        <v>257</v>
      </c>
      <c r="D3372" s="1351" t="s">
        <v>905</v>
      </c>
    </row>
    <row r="3373" spans="1:4" x14ac:dyDescent="0.35">
      <c r="A3373" s="1716"/>
      <c r="B3373" s="1260">
        <v>0.75</v>
      </c>
      <c r="C3373" s="1275" t="s">
        <v>257</v>
      </c>
      <c r="D3373" s="1351" t="s">
        <v>905</v>
      </c>
    </row>
    <row r="3374" spans="1:4" x14ac:dyDescent="0.35">
      <c r="A3374" s="1716">
        <f>A3369+1</f>
        <v>15</v>
      </c>
      <c r="B3374" s="1260">
        <v>0.25</v>
      </c>
      <c r="C3374" s="1275" t="s">
        <v>257</v>
      </c>
      <c r="D3374" s="1351" t="s">
        <v>905</v>
      </c>
    </row>
    <row r="3375" spans="1:4" x14ac:dyDescent="0.35">
      <c r="A3375" s="1716"/>
      <c r="B3375" s="1260">
        <v>0.375</v>
      </c>
      <c r="C3375" s="1275" t="s">
        <v>257</v>
      </c>
      <c r="D3375" s="1351" t="s">
        <v>905</v>
      </c>
    </row>
    <row r="3376" spans="1:4" x14ac:dyDescent="0.35">
      <c r="A3376" s="1716"/>
      <c r="B3376" s="1260">
        <v>0.5</v>
      </c>
      <c r="C3376" s="1275" t="s">
        <v>257</v>
      </c>
      <c r="D3376" s="1351" t="s">
        <v>758</v>
      </c>
    </row>
    <row r="3377" spans="1:4" x14ac:dyDescent="0.35">
      <c r="A3377" s="1716"/>
      <c r="B3377" s="1260">
        <v>0.625</v>
      </c>
      <c r="C3377" s="1275" t="s">
        <v>258</v>
      </c>
      <c r="D3377" s="1351" t="s">
        <v>758</v>
      </c>
    </row>
    <row r="3378" spans="1:4" x14ac:dyDescent="0.35">
      <c r="A3378" s="1716"/>
      <c r="B3378" s="1260">
        <v>0.75</v>
      </c>
      <c r="C3378" s="1275" t="s">
        <v>258</v>
      </c>
      <c r="D3378" s="1351" t="s">
        <v>905</v>
      </c>
    </row>
    <row r="3379" spans="1:4" x14ac:dyDescent="0.35">
      <c r="A3379" s="1716">
        <f>A3374+1</f>
        <v>16</v>
      </c>
      <c r="B3379" s="1260">
        <v>0.25</v>
      </c>
      <c r="C3379" s="1275" t="s">
        <v>257</v>
      </c>
      <c r="D3379" s="1351" t="s">
        <v>905</v>
      </c>
    </row>
    <row r="3380" spans="1:4" x14ac:dyDescent="0.35">
      <c r="A3380" s="1716"/>
      <c r="B3380" s="1260">
        <v>0.375</v>
      </c>
      <c r="C3380" s="1275" t="s">
        <v>257</v>
      </c>
      <c r="D3380" s="1351" t="s">
        <v>905</v>
      </c>
    </row>
    <row r="3381" spans="1:4" x14ac:dyDescent="0.35">
      <c r="A3381" s="1716"/>
      <c r="B3381" s="1260">
        <v>0.5</v>
      </c>
      <c r="C3381" s="1275" t="s">
        <v>258</v>
      </c>
      <c r="D3381" s="1351" t="s">
        <v>758</v>
      </c>
    </row>
    <row r="3382" spans="1:4" x14ac:dyDescent="0.35">
      <c r="A3382" s="1716"/>
      <c r="B3382" s="1260">
        <v>0.625</v>
      </c>
      <c r="C3382" s="1275" t="s">
        <v>258</v>
      </c>
      <c r="D3382" s="1351" t="s">
        <v>758</v>
      </c>
    </row>
    <row r="3383" spans="1:4" x14ac:dyDescent="0.35">
      <c r="A3383" s="1716"/>
      <c r="B3383" s="1260">
        <v>0.75</v>
      </c>
      <c r="C3383" s="1275" t="s">
        <v>260</v>
      </c>
      <c r="D3383" s="1351" t="s">
        <v>758</v>
      </c>
    </row>
    <row r="3384" spans="1:4" x14ac:dyDescent="0.35">
      <c r="A3384" s="1716">
        <f>A3379+1</f>
        <v>17</v>
      </c>
      <c r="B3384" s="1260">
        <v>0.25</v>
      </c>
      <c r="C3384" s="1275" t="s">
        <v>257</v>
      </c>
      <c r="D3384" s="1351" t="s">
        <v>905</v>
      </c>
    </row>
    <row r="3385" spans="1:4" x14ac:dyDescent="0.35">
      <c r="A3385" s="1716"/>
      <c r="B3385" s="1260">
        <v>0.375</v>
      </c>
      <c r="C3385" s="1275" t="s">
        <v>257</v>
      </c>
      <c r="D3385" s="1351" t="s">
        <v>905</v>
      </c>
    </row>
    <row r="3386" spans="1:4" x14ac:dyDescent="0.35">
      <c r="A3386" s="1716"/>
      <c r="B3386" s="1260">
        <v>0.5</v>
      </c>
      <c r="C3386" s="1275" t="s">
        <v>257</v>
      </c>
      <c r="D3386" s="1351" t="s">
        <v>758</v>
      </c>
    </row>
    <row r="3387" spans="1:4" x14ac:dyDescent="0.35">
      <c r="A3387" s="1716"/>
      <c r="B3387" s="1260">
        <v>0.625</v>
      </c>
      <c r="C3387" s="1275" t="s">
        <v>258</v>
      </c>
      <c r="D3387" s="1351" t="s">
        <v>905</v>
      </c>
    </row>
    <row r="3388" spans="1:4" x14ac:dyDescent="0.35">
      <c r="A3388" s="1716"/>
      <c r="B3388" s="1260">
        <v>0.75</v>
      </c>
      <c r="C3388" s="1275" t="s">
        <v>260</v>
      </c>
      <c r="D3388" s="1351" t="s">
        <v>758</v>
      </c>
    </row>
    <row r="3389" spans="1:4" x14ac:dyDescent="0.35">
      <c r="A3389" s="1716">
        <f>A3384+1</f>
        <v>18</v>
      </c>
      <c r="B3389" s="1260">
        <v>0.25</v>
      </c>
      <c r="C3389" s="1275" t="s">
        <v>257</v>
      </c>
      <c r="D3389" s="1351" t="s">
        <v>905</v>
      </c>
    </row>
    <row r="3390" spans="1:4" x14ac:dyDescent="0.35">
      <c r="A3390" s="1716"/>
      <c r="B3390" s="1260">
        <v>0.375</v>
      </c>
      <c r="C3390" s="1275" t="s">
        <v>257</v>
      </c>
      <c r="D3390" s="1351" t="s">
        <v>905</v>
      </c>
    </row>
    <row r="3391" spans="1:4" x14ac:dyDescent="0.35">
      <c r="A3391" s="1716"/>
      <c r="B3391" s="1260">
        <v>0.5</v>
      </c>
      <c r="C3391" s="1275" t="s">
        <v>257</v>
      </c>
      <c r="D3391" s="1351" t="s">
        <v>758</v>
      </c>
    </row>
    <row r="3392" spans="1:4" x14ac:dyDescent="0.35">
      <c r="A3392" s="1716"/>
      <c r="B3392" s="1260">
        <v>0.625</v>
      </c>
      <c r="C3392" s="1275" t="s">
        <v>258</v>
      </c>
      <c r="D3392" s="1351" t="s">
        <v>758</v>
      </c>
    </row>
    <row r="3393" spans="1:4" x14ac:dyDescent="0.35">
      <c r="A3393" s="1716"/>
      <c r="B3393" s="1260">
        <v>0.75</v>
      </c>
      <c r="C3393" s="1275" t="s">
        <v>258</v>
      </c>
      <c r="D3393" s="1351" t="s">
        <v>905</v>
      </c>
    </row>
    <row r="3394" spans="1:4" x14ac:dyDescent="0.35">
      <c r="A3394" s="1716">
        <f>A3389+1</f>
        <v>19</v>
      </c>
      <c r="B3394" s="1260">
        <v>0.25</v>
      </c>
      <c r="C3394" s="1275" t="s">
        <v>257</v>
      </c>
      <c r="D3394" s="1351" t="s">
        <v>905</v>
      </c>
    </row>
    <row r="3395" spans="1:4" x14ac:dyDescent="0.35">
      <c r="A3395" s="1716"/>
      <c r="B3395" s="1260">
        <v>0.375</v>
      </c>
      <c r="C3395" s="1275" t="s">
        <v>257</v>
      </c>
      <c r="D3395" s="1351" t="s">
        <v>905</v>
      </c>
    </row>
    <row r="3396" spans="1:4" x14ac:dyDescent="0.35">
      <c r="A3396" s="1716"/>
      <c r="B3396" s="1260">
        <v>0.5</v>
      </c>
      <c r="C3396" s="1275" t="s">
        <v>258</v>
      </c>
      <c r="D3396" s="1351" t="s">
        <v>758</v>
      </c>
    </row>
    <row r="3397" spans="1:4" x14ac:dyDescent="0.35">
      <c r="A3397" s="1716"/>
      <c r="B3397" s="1260">
        <v>0.625</v>
      </c>
      <c r="C3397" s="1275" t="s">
        <v>258</v>
      </c>
      <c r="D3397" s="1351" t="s">
        <v>905</v>
      </c>
    </row>
    <row r="3398" spans="1:4" x14ac:dyDescent="0.35">
      <c r="A3398" s="1716"/>
      <c r="B3398" s="1260">
        <v>0.75</v>
      </c>
      <c r="C3398" s="1275" t="s">
        <v>257</v>
      </c>
      <c r="D3398" s="1351" t="s">
        <v>905</v>
      </c>
    </row>
    <row r="3399" spans="1:4" x14ac:dyDescent="0.35">
      <c r="A3399" s="1716">
        <f>A3394+1</f>
        <v>20</v>
      </c>
      <c r="B3399" s="1260">
        <v>0.25</v>
      </c>
      <c r="C3399" s="1275" t="s">
        <v>257</v>
      </c>
      <c r="D3399" s="1351" t="s">
        <v>905</v>
      </c>
    </row>
    <row r="3400" spans="1:4" x14ac:dyDescent="0.35">
      <c r="A3400" s="1716"/>
      <c r="B3400" s="1260">
        <v>0.375</v>
      </c>
      <c r="C3400" s="1275" t="s">
        <v>257</v>
      </c>
      <c r="D3400" s="1351" t="s">
        <v>905</v>
      </c>
    </row>
    <row r="3401" spans="1:4" x14ac:dyDescent="0.35">
      <c r="A3401" s="1716"/>
      <c r="B3401" s="1260">
        <v>0.5</v>
      </c>
      <c r="C3401" s="1275" t="s">
        <v>257</v>
      </c>
      <c r="D3401" s="1351" t="s">
        <v>905</v>
      </c>
    </row>
    <row r="3402" spans="1:4" x14ac:dyDescent="0.35">
      <c r="A3402" s="1716"/>
      <c r="B3402" s="1260">
        <v>0.625</v>
      </c>
      <c r="C3402" s="1275" t="s">
        <v>257</v>
      </c>
      <c r="D3402" s="1351" t="s">
        <v>758</v>
      </c>
    </row>
    <row r="3403" spans="1:4" x14ac:dyDescent="0.35">
      <c r="A3403" s="1716"/>
      <c r="B3403" s="1260">
        <v>0.75</v>
      </c>
      <c r="C3403" s="1275" t="s">
        <v>260</v>
      </c>
      <c r="D3403" s="1351" t="s">
        <v>905</v>
      </c>
    </row>
    <row r="3404" spans="1:4" x14ac:dyDescent="0.35">
      <c r="A3404" s="1716">
        <f>A3399+1</f>
        <v>21</v>
      </c>
      <c r="B3404" s="1260">
        <v>0.25</v>
      </c>
      <c r="C3404" s="1275" t="s">
        <v>258</v>
      </c>
      <c r="D3404" s="1351" t="s">
        <v>729</v>
      </c>
    </row>
    <row r="3405" spans="1:4" x14ac:dyDescent="0.35">
      <c r="A3405" s="1716"/>
      <c r="B3405" s="1260">
        <v>0.375</v>
      </c>
      <c r="C3405" s="1275" t="s">
        <v>257</v>
      </c>
      <c r="D3405" s="1351" t="s">
        <v>905</v>
      </c>
    </row>
    <row r="3406" spans="1:4" x14ac:dyDescent="0.35">
      <c r="A3406" s="1716"/>
      <c r="B3406" s="1260">
        <v>0.5</v>
      </c>
      <c r="C3406" s="1275" t="s">
        <v>258</v>
      </c>
      <c r="D3406" s="1351" t="s">
        <v>758</v>
      </c>
    </row>
    <row r="3407" spans="1:4" x14ac:dyDescent="0.35">
      <c r="A3407" s="1716"/>
      <c r="B3407" s="1260">
        <v>0.625</v>
      </c>
      <c r="C3407" s="1275" t="s">
        <v>258</v>
      </c>
      <c r="D3407" s="1351" t="s">
        <v>758</v>
      </c>
    </row>
    <row r="3408" spans="1:4" x14ac:dyDescent="0.35">
      <c r="A3408" s="1716"/>
      <c r="B3408" s="1260">
        <v>0.75</v>
      </c>
      <c r="C3408" s="1275" t="s">
        <v>258</v>
      </c>
      <c r="D3408" s="1351" t="s">
        <v>905</v>
      </c>
    </row>
    <row r="3409" spans="1:4" x14ac:dyDescent="0.35">
      <c r="A3409" s="1716">
        <f>A3404+1</f>
        <v>22</v>
      </c>
      <c r="B3409" s="1260">
        <v>0.25</v>
      </c>
      <c r="C3409" s="1275" t="s">
        <v>257</v>
      </c>
      <c r="D3409" s="1351" t="s">
        <v>905</v>
      </c>
    </row>
    <row r="3410" spans="1:4" x14ac:dyDescent="0.35">
      <c r="A3410" s="1716"/>
      <c r="B3410" s="1260">
        <v>0.375</v>
      </c>
      <c r="C3410" s="1275" t="s">
        <v>257</v>
      </c>
      <c r="D3410" s="1351" t="s">
        <v>905</v>
      </c>
    </row>
    <row r="3411" spans="1:4" x14ac:dyDescent="0.35">
      <c r="A3411" s="1716"/>
      <c r="B3411" s="1260">
        <v>0.5</v>
      </c>
      <c r="C3411" s="1275" t="s">
        <v>260</v>
      </c>
      <c r="D3411" s="1351" t="s">
        <v>758</v>
      </c>
    </row>
    <row r="3412" spans="1:4" x14ac:dyDescent="0.35">
      <c r="A3412" s="1716"/>
      <c r="B3412" s="1260">
        <v>0.625</v>
      </c>
      <c r="C3412" s="1275" t="s">
        <v>258</v>
      </c>
      <c r="D3412" s="1351" t="s">
        <v>758</v>
      </c>
    </row>
    <row r="3413" spans="1:4" x14ac:dyDescent="0.35">
      <c r="A3413" s="1716"/>
      <c r="B3413" s="1260">
        <v>0.75</v>
      </c>
      <c r="C3413" s="1275" t="s">
        <v>260</v>
      </c>
      <c r="D3413" s="1351" t="s">
        <v>758</v>
      </c>
    </row>
    <row r="3414" spans="1:4" x14ac:dyDescent="0.35">
      <c r="A3414" s="1716">
        <f>A3409+1</f>
        <v>23</v>
      </c>
      <c r="B3414" s="1260">
        <v>0.25</v>
      </c>
      <c r="C3414" s="1275" t="s">
        <v>261</v>
      </c>
      <c r="D3414" s="1351" t="s">
        <v>729</v>
      </c>
    </row>
    <row r="3415" spans="1:4" x14ac:dyDescent="0.35">
      <c r="A3415" s="1716"/>
      <c r="B3415" s="1260">
        <v>0.375</v>
      </c>
      <c r="C3415" s="1275" t="s">
        <v>257</v>
      </c>
      <c r="D3415" s="1351" t="s">
        <v>905</v>
      </c>
    </row>
    <row r="3416" spans="1:4" x14ac:dyDescent="0.35">
      <c r="A3416" s="1716"/>
      <c r="B3416" s="1260">
        <v>0.5</v>
      </c>
      <c r="C3416" s="1275" t="s">
        <v>257</v>
      </c>
      <c r="D3416" s="1351" t="s">
        <v>905</v>
      </c>
    </row>
    <row r="3417" spans="1:4" x14ac:dyDescent="0.35">
      <c r="A3417" s="1716"/>
      <c r="B3417" s="1260">
        <v>0.625</v>
      </c>
      <c r="C3417" s="1275" t="s">
        <v>260</v>
      </c>
      <c r="D3417" s="1351" t="s">
        <v>758</v>
      </c>
    </row>
    <row r="3418" spans="1:4" x14ac:dyDescent="0.35">
      <c r="A3418" s="1716"/>
      <c r="B3418" s="1260">
        <v>0.75</v>
      </c>
      <c r="C3418" s="1275" t="s">
        <v>257</v>
      </c>
      <c r="D3418" s="1351" t="s">
        <v>905</v>
      </c>
    </row>
    <row r="3419" spans="1:4" x14ac:dyDescent="0.35">
      <c r="A3419" s="1716">
        <f>A3414+1</f>
        <v>24</v>
      </c>
      <c r="B3419" s="1260">
        <v>0.25</v>
      </c>
      <c r="C3419" s="1275" t="s">
        <v>257</v>
      </c>
      <c r="D3419" s="1351" t="s">
        <v>729</v>
      </c>
    </row>
    <row r="3420" spans="1:4" x14ac:dyDescent="0.35">
      <c r="A3420" s="1716"/>
      <c r="B3420" s="1260">
        <v>0.375</v>
      </c>
      <c r="C3420" s="1275" t="s">
        <v>257</v>
      </c>
      <c r="D3420" s="1351" t="s">
        <v>905</v>
      </c>
    </row>
    <row r="3421" spans="1:4" x14ac:dyDescent="0.35">
      <c r="A3421" s="1716"/>
      <c r="B3421" s="1260">
        <v>0.5</v>
      </c>
      <c r="C3421" s="1275" t="s">
        <v>260</v>
      </c>
      <c r="D3421" s="1351" t="s">
        <v>758</v>
      </c>
    </row>
    <row r="3422" spans="1:4" x14ac:dyDescent="0.35">
      <c r="A3422" s="1716"/>
      <c r="B3422" s="1260">
        <v>0.625</v>
      </c>
      <c r="C3422" s="1275" t="s">
        <v>257</v>
      </c>
      <c r="D3422" s="1351" t="s">
        <v>758</v>
      </c>
    </row>
    <row r="3423" spans="1:4" x14ac:dyDescent="0.35">
      <c r="A3423" s="1716"/>
      <c r="B3423" s="1260">
        <v>0.75</v>
      </c>
      <c r="C3423" s="1275" t="s">
        <v>257</v>
      </c>
      <c r="D3423" s="1351" t="s">
        <v>905</v>
      </c>
    </row>
    <row r="3424" spans="1:4" x14ac:dyDescent="0.35">
      <c r="A3424" s="1716">
        <f>A3419+1</f>
        <v>25</v>
      </c>
      <c r="B3424" s="1260">
        <v>0.25</v>
      </c>
      <c r="C3424" s="1275" t="s">
        <v>258</v>
      </c>
      <c r="D3424" s="1351" t="s">
        <v>905</v>
      </c>
    </row>
    <row r="3425" spans="1:4" x14ac:dyDescent="0.35">
      <c r="A3425" s="1716"/>
      <c r="B3425" s="1260">
        <v>0.375</v>
      </c>
      <c r="C3425" s="1275" t="s">
        <v>257</v>
      </c>
      <c r="D3425" s="1351" t="s">
        <v>905</v>
      </c>
    </row>
    <row r="3426" spans="1:4" x14ac:dyDescent="0.35">
      <c r="A3426" s="1716"/>
      <c r="B3426" s="1260">
        <v>0.5</v>
      </c>
      <c r="C3426" s="1275" t="s">
        <v>261</v>
      </c>
      <c r="D3426" s="1351" t="s">
        <v>758</v>
      </c>
    </row>
    <row r="3427" spans="1:4" x14ac:dyDescent="0.35">
      <c r="A3427" s="1716"/>
      <c r="B3427" s="1260">
        <v>0.625</v>
      </c>
      <c r="C3427" s="1275" t="s">
        <v>261</v>
      </c>
      <c r="D3427" s="1351" t="s">
        <v>729</v>
      </c>
    </row>
    <row r="3428" spans="1:4" x14ac:dyDescent="0.35">
      <c r="A3428" s="1716"/>
      <c r="B3428" s="1260">
        <v>0.75</v>
      </c>
      <c r="C3428" s="1275" t="s">
        <v>261</v>
      </c>
      <c r="D3428" s="1351" t="s">
        <v>758</v>
      </c>
    </row>
    <row r="3429" spans="1:4" x14ac:dyDescent="0.35">
      <c r="A3429" s="1716">
        <f>A3424+1</f>
        <v>26</v>
      </c>
      <c r="B3429" s="1260">
        <v>0.25</v>
      </c>
      <c r="C3429" s="1275" t="s">
        <v>257</v>
      </c>
      <c r="D3429" s="1351" t="s">
        <v>905</v>
      </c>
    </row>
    <row r="3430" spans="1:4" x14ac:dyDescent="0.35">
      <c r="A3430" s="1716"/>
      <c r="B3430" s="1260">
        <v>0.375</v>
      </c>
      <c r="C3430" s="1275" t="s">
        <v>557</v>
      </c>
      <c r="D3430" s="1351" t="s">
        <v>905</v>
      </c>
    </row>
    <row r="3431" spans="1:4" x14ac:dyDescent="0.35">
      <c r="A3431" s="1716"/>
      <c r="B3431" s="1260">
        <v>0.5</v>
      </c>
      <c r="C3431" s="1275" t="s">
        <v>570</v>
      </c>
      <c r="D3431" s="1351" t="s">
        <v>758</v>
      </c>
    </row>
    <row r="3432" spans="1:4" x14ac:dyDescent="0.35">
      <c r="A3432" s="1716"/>
      <c r="B3432" s="1260">
        <v>0.625</v>
      </c>
      <c r="C3432" s="1275" t="s">
        <v>260</v>
      </c>
      <c r="D3432" s="1351" t="s">
        <v>729</v>
      </c>
    </row>
    <row r="3433" spans="1:4" x14ac:dyDescent="0.35">
      <c r="A3433" s="1716"/>
      <c r="B3433" s="1260">
        <v>0.75</v>
      </c>
      <c r="C3433" s="1275" t="s">
        <v>257</v>
      </c>
      <c r="D3433" s="1351" t="s">
        <v>758</v>
      </c>
    </row>
    <row r="3434" spans="1:4" x14ac:dyDescent="0.35">
      <c r="A3434" s="1716">
        <f>A3429+1</f>
        <v>27</v>
      </c>
      <c r="B3434" s="1260">
        <v>0.25</v>
      </c>
      <c r="C3434" s="1275" t="s">
        <v>257</v>
      </c>
      <c r="D3434" s="1351" t="s">
        <v>758</v>
      </c>
    </row>
    <row r="3435" spans="1:4" x14ac:dyDescent="0.35">
      <c r="A3435" s="1716"/>
      <c r="B3435" s="1260">
        <v>0.375</v>
      </c>
      <c r="C3435" s="1275" t="s">
        <v>257</v>
      </c>
      <c r="D3435" s="1351" t="s">
        <v>758</v>
      </c>
    </row>
    <row r="3436" spans="1:4" x14ac:dyDescent="0.35">
      <c r="A3436" s="1716"/>
      <c r="B3436" s="1260">
        <v>0.5</v>
      </c>
      <c r="C3436" s="1275" t="s">
        <v>257</v>
      </c>
      <c r="D3436" s="1351" t="s">
        <v>758</v>
      </c>
    </row>
    <row r="3437" spans="1:4" x14ac:dyDescent="0.35">
      <c r="A3437" s="1716"/>
      <c r="B3437" s="1260">
        <v>0.625</v>
      </c>
      <c r="C3437" s="1275" t="s">
        <v>261</v>
      </c>
      <c r="D3437" s="1351" t="s">
        <v>729</v>
      </c>
    </row>
    <row r="3438" spans="1:4" x14ac:dyDescent="0.35">
      <c r="A3438" s="1716"/>
      <c r="B3438" s="1260">
        <v>0.75</v>
      </c>
      <c r="C3438" s="1275" t="s">
        <v>261</v>
      </c>
      <c r="D3438" s="1351" t="s">
        <v>758</v>
      </c>
    </row>
    <row r="3439" spans="1:4" x14ac:dyDescent="0.35">
      <c r="A3439" s="1716">
        <f>A3434+1</f>
        <v>28</v>
      </c>
      <c r="B3439" s="1260">
        <v>0.25</v>
      </c>
      <c r="C3439" s="1275" t="s">
        <v>257</v>
      </c>
      <c r="D3439" s="1351" t="s">
        <v>758</v>
      </c>
    </row>
    <row r="3440" spans="1:4" x14ac:dyDescent="0.35">
      <c r="A3440" s="1716"/>
      <c r="B3440" s="1260">
        <v>0.375</v>
      </c>
      <c r="C3440" s="1275" t="s">
        <v>257</v>
      </c>
      <c r="D3440" s="1351" t="s">
        <v>758</v>
      </c>
    </row>
    <row r="3441" spans="1:4" x14ac:dyDescent="0.35">
      <c r="A3441" s="1716"/>
      <c r="B3441" s="1260">
        <v>0.5</v>
      </c>
      <c r="C3441" s="1275" t="s">
        <v>257</v>
      </c>
      <c r="D3441" s="1351" t="s">
        <v>905</v>
      </c>
    </row>
    <row r="3442" spans="1:4" x14ac:dyDescent="0.35">
      <c r="A3442" s="1716"/>
      <c r="B3442" s="1260">
        <v>0.625</v>
      </c>
      <c r="C3442" s="1275" t="s">
        <v>258</v>
      </c>
      <c r="D3442" s="1351" t="s">
        <v>758</v>
      </c>
    </row>
    <row r="3443" spans="1:4" x14ac:dyDescent="0.35">
      <c r="A3443" s="1716"/>
      <c r="B3443" s="1260">
        <v>0.75</v>
      </c>
      <c r="C3443" s="1275" t="s">
        <v>258</v>
      </c>
      <c r="D3443" s="1351" t="s">
        <v>758</v>
      </c>
    </row>
    <row r="3444" spans="1:4" x14ac:dyDescent="0.35">
      <c r="A3444" s="1716">
        <f>A3439+1</f>
        <v>29</v>
      </c>
      <c r="B3444" s="1260">
        <v>0.25</v>
      </c>
      <c r="C3444" s="1275" t="s">
        <v>257</v>
      </c>
      <c r="D3444" s="1351" t="s">
        <v>905</v>
      </c>
    </row>
    <row r="3445" spans="1:4" x14ac:dyDescent="0.35">
      <c r="A3445" s="1716"/>
      <c r="B3445" s="1260">
        <v>0.375</v>
      </c>
      <c r="C3445" s="1275" t="s">
        <v>262</v>
      </c>
      <c r="D3445" s="1351" t="s">
        <v>758</v>
      </c>
    </row>
    <row r="3446" spans="1:4" x14ac:dyDescent="0.35">
      <c r="A3446" s="1716"/>
      <c r="B3446" s="1260">
        <v>0.5</v>
      </c>
      <c r="C3446" s="1275" t="s">
        <v>258</v>
      </c>
      <c r="D3446" s="1351" t="s">
        <v>758</v>
      </c>
    </row>
    <row r="3447" spans="1:4" x14ac:dyDescent="0.35">
      <c r="A3447" s="1716"/>
      <c r="B3447" s="1260">
        <v>0.625</v>
      </c>
      <c r="C3447" s="1275" t="s">
        <v>258</v>
      </c>
      <c r="D3447" s="1351" t="s">
        <v>673</v>
      </c>
    </row>
    <row r="3448" spans="1:4" x14ac:dyDescent="0.35">
      <c r="A3448" s="1716"/>
      <c r="B3448" s="1260">
        <v>0.75</v>
      </c>
      <c r="C3448" s="1275" t="s">
        <v>262</v>
      </c>
      <c r="D3448" s="1351" t="s">
        <v>758</v>
      </c>
    </row>
    <row r="3449" spans="1:4" x14ac:dyDescent="0.35">
      <c r="A3449" s="1708">
        <v>30</v>
      </c>
      <c r="B3449" s="1260">
        <v>0.25</v>
      </c>
      <c r="C3449" s="1275" t="s">
        <v>257</v>
      </c>
      <c r="D3449" s="1351" t="s">
        <v>905</v>
      </c>
    </row>
    <row r="3450" spans="1:4" x14ac:dyDescent="0.35">
      <c r="A3450" s="1709"/>
      <c r="B3450" s="1260">
        <v>0.375</v>
      </c>
      <c r="C3450" s="1275" t="s">
        <v>257</v>
      </c>
      <c r="D3450" s="1351" t="s">
        <v>905</v>
      </c>
    </row>
    <row r="3451" spans="1:4" x14ac:dyDescent="0.35">
      <c r="A3451" s="1709"/>
      <c r="B3451" s="1260">
        <v>0.5</v>
      </c>
      <c r="C3451" s="1275" t="s">
        <v>257</v>
      </c>
      <c r="D3451" s="1351" t="s">
        <v>758</v>
      </c>
    </row>
    <row r="3452" spans="1:4" x14ac:dyDescent="0.35">
      <c r="A3452" s="1709"/>
      <c r="B3452" s="1260">
        <v>0.625</v>
      </c>
      <c r="C3452" s="1275" t="s">
        <v>257</v>
      </c>
      <c r="D3452" s="1351" t="s">
        <v>758</v>
      </c>
    </row>
    <row r="3453" spans="1:4" x14ac:dyDescent="0.35">
      <c r="A3453" s="1710"/>
      <c r="B3453" s="1260">
        <v>0.75</v>
      </c>
      <c r="C3453" s="1275" t="s">
        <v>257</v>
      </c>
      <c r="D3453" s="1351" t="s">
        <v>905</v>
      </c>
    </row>
    <row r="3454" spans="1:4" x14ac:dyDescent="0.35">
      <c r="A3454" s="1716">
        <v>31</v>
      </c>
      <c r="B3454" s="1260">
        <v>0.25</v>
      </c>
      <c r="C3454" s="1275" t="s">
        <v>257</v>
      </c>
      <c r="D3454" s="1351" t="s">
        <v>905</v>
      </c>
    </row>
    <row r="3455" spans="1:4" x14ac:dyDescent="0.35">
      <c r="A3455" s="1716"/>
      <c r="B3455" s="1260">
        <v>0.375</v>
      </c>
      <c r="C3455" s="1275" t="s">
        <v>257</v>
      </c>
      <c r="D3455" s="1351" t="s">
        <v>905</v>
      </c>
    </row>
    <row r="3456" spans="1:4" x14ac:dyDescent="0.35">
      <c r="A3456" s="1716"/>
      <c r="B3456" s="1260">
        <v>0.5</v>
      </c>
      <c r="C3456" s="1275" t="s">
        <v>257</v>
      </c>
      <c r="D3456" s="1351" t="s">
        <v>758</v>
      </c>
    </row>
    <row r="3457" spans="1:4" x14ac:dyDescent="0.35">
      <c r="A3457" s="1716"/>
      <c r="B3457" s="1260">
        <v>0.625</v>
      </c>
      <c r="C3457" s="1275" t="s">
        <v>257</v>
      </c>
      <c r="D3457" s="1351" t="s">
        <v>905</v>
      </c>
    </row>
    <row r="3458" spans="1:4" x14ac:dyDescent="0.35">
      <c r="A3458" s="1716"/>
      <c r="B3458" s="1260">
        <v>0.75</v>
      </c>
      <c r="C3458" s="1275" t="s">
        <v>257</v>
      </c>
      <c r="D3458" s="1351" t="s">
        <v>905</v>
      </c>
    </row>
    <row r="3459" spans="1:4" x14ac:dyDescent="0.35">
      <c r="B3459" s="320" t="s">
        <v>944</v>
      </c>
      <c r="C3459" s="320"/>
    </row>
    <row r="3460" spans="1:4" x14ac:dyDescent="0.35">
      <c r="B3460" s="320" t="s">
        <v>945</v>
      </c>
      <c r="C3460" s="320"/>
    </row>
    <row r="3461" spans="1:4" x14ac:dyDescent="0.35">
      <c r="B3461" s="1309" t="s">
        <v>946</v>
      </c>
      <c r="C3461" s="1309"/>
    </row>
    <row r="3462" spans="1:4" x14ac:dyDescent="0.35">
      <c r="B3462" s="320" t="s">
        <v>947</v>
      </c>
      <c r="C3462" t="s">
        <v>971</v>
      </c>
    </row>
    <row r="3463" spans="1:4" x14ac:dyDescent="0.35">
      <c r="B3463" s="320" t="s">
        <v>967</v>
      </c>
      <c r="C3463" t="s">
        <v>990</v>
      </c>
    </row>
    <row r="3465" spans="1:4" ht="15.5" x14ac:dyDescent="0.35">
      <c r="A3465" s="1718" t="s">
        <v>913</v>
      </c>
      <c r="B3465" s="1718"/>
      <c r="C3465" s="1718"/>
      <c r="D3465" s="1718"/>
    </row>
    <row r="3466" spans="1:4" ht="15.5" x14ac:dyDescent="0.35">
      <c r="A3466" s="1251" t="s">
        <v>914</v>
      </c>
      <c r="B3466" s="1251"/>
      <c r="C3466" s="1251"/>
      <c r="D3466" s="1317"/>
    </row>
    <row r="3467" spans="1:4" x14ac:dyDescent="0.35">
      <c r="A3467" s="1336"/>
      <c r="B3467" s="1336" t="s">
        <v>169</v>
      </c>
      <c r="C3467" s="1314" t="s">
        <v>991</v>
      </c>
      <c r="D3467" s="1314"/>
    </row>
    <row r="3469" spans="1:4" x14ac:dyDescent="0.35">
      <c r="A3469" s="1704" t="s">
        <v>505</v>
      </c>
      <c r="B3469" s="1704" t="s">
        <v>930</v>
      </c>
      <c r="C3469" s="1348" t="s">
        <v>548</v>
      </c>
      <c r="D3469" s="1349" t="s">
        <v>904</v>
      </c>
    </row>
    <row r="3470" spans="1:4" x14ac:dyDescent="0.35">
      <c r="A3470" s="1705"/>
      <c r="B3470" s="1705"/>
      <c r="C3470" s="1323"/>
      <c r="D3470" s="1350"/>
    </row>
    <row r="3471" spans="1:4" x14ac:dyDescent="0.35">
      <c r="A3471" s="1339">
        <v>1</v>
      </c>
      <c r="B3471" s="1260">
        <v>0.25</v>
      </c>
      <c r="C3471" s="1275" t="s">
        <v>257</v>
      </c>
      <c r="D3471" s="1351" t="s">
        <v>992</v>
      </c>
    </row>
    <row r="3472" spans="1:4" x14ac:dyDescent="0.35">
      <c r="A3472" s="1340"/>
      <c r="B3472" s="1260">
        <v>0.375</v>
      </c>
      <c r="C3472" s="1275" t="s">
        <v>557</v>
      </c>
      <c r="D3472" s="1351" t="s">
        <v>552</v>
      </c>
    </row>
    <row r="3473" spans="1:4" x14ac:dyDescent="0.35">
      <c r="A3473" s="1340"/>
      <c r="B3473" s="1260">
        <v>0.5</v>
      </c>
      <c r="C3473" s="1275" t="s">
        <v>257</v>
      </c>
      <c r="D3473" s="1351" t="s">
        <v>552</v>
      </c>
    </row>
    <row r="3474" spans="1:4" x14ac:dyDescent="0.35">
      <c r="A3474" s="1340"/>
      <c r="B3474" s="1260">
        <v>0.625</v>
      </c>
      <c r="C3474" s="1275" t="s">
        <v>257</v>
      </c>
      <c r="D3474" s="1351" t="s">
        <v>992</v>
      </c>
    </row>
    <row r="3475" spans="1:4" x14ac:dyDescent="0.35">
      <c r="A3475" s="1341"/>
      <c r="B3475" s="1260">
        <v>0.75</v>
      </c>
      <c r="C3475" s="1275" t="s">
        <v>257</v>
      </c>
      <c r="D3475" s="1351" t="s">
        <v>992</v>
      </c>
    </row>
    <row r="3476" spans="1:4" x14ac:dyDescent="0.35">
      <c r="A3476" s="1708">
        <f>2+A3508</f>
        <v>2</v>
      </c>
      <c r="B3476" s="1260">
        <v>0.25</v>
      </c>
      <c r="C3476" s="1275" t="s">
        <v>257</v>
      </c>
      <c r="D3476" s="1351" t="s">
        <v>992</v>
      </c>
    </row>
    <row r="3477" spans="1:4" x14ac:dyDescent="0.35">
      <c r="A3477" s="1709"/>
      <c r="B3477" s="1260">
        <v>0.375</v>
      </c>
      <c r="C3477" s="1275" t="s">
        <v>257</v>
      </c>
      <c r="D3477" s="1351" t="s">
        <v>992</v>
      </c>
    </row>
    <row r="3478" spans="1:4" x14ac:dyDescent="0.35">
      <c r="A3478" s="1709"/>
      <c r="B3478" s="1260">
        <v>0.5</v>
      </c>
      <c r="C3478" s="1275" t="s">
        <v>257</v>
      </c>
      <c r="D3478" s="1351" t="s">
        <v>992</v>
      </c>
    </row>
    <row r="3479" spans="1:4" x14ac:dyDescent="0.35">
      <c r="A3479" s="1709"/>
      <c r="B3479" s="1260">
        <v>0.625</v>
      </c>
      <c r="C3479" s="1275" t="s">
        <v>262</v>
      </c>
      <c r="D3479" s="1351" t="s">
        <v>551</v>
      </c>
    </row>
    <row r="3480" spans="1:4" x14ac:dyDescent="0.35">
      <c r="A3480" s="1710"/>
      <c r="B3480" s="1260">
        <v>0.75</v>
      </c>
      <c r="C3480" s="1275" t="s">
        <v>257</v>
      </c>
      <c r="D3480" s="1351" t="s">
        <v>992</v>
      </c>
    </row>
    <row r="3481" spans="1:4" x14ac:dyDescent="0.35">
      <c r="A3481" s="1708">
        <f>A3476+1</f>
        <v>3</v>
      </c>
      <c r="B3481" s="1260">
        <v>0.25</v>
      </c>
      <c r="C3481" s="1275" t="s">
        <v>257</v>
      </c>
      <c r="D3481" s="1351" t="s">
        <v>561</v>
      </c>
    </row>
    <row r="3482" spans="1:4" x14ac:dyDescent="0.35">
      <c r="A3482" s="1709"/>
      <c r="B3482" s="1260">
        <v>0.375</v>
      </c>
      <c r="C3482" s="1275" t="s">
        <v>261</v>
      </c>
      <c r="D3482" s="1351" t="s">
        <v>992</v>
      </c>
    </row>
    <row r="3483" spans="1:4" x14ac:dyDescent="0.35">
      <c r="A3483" s="1709"/>
      <c r="B3483" s="1260">
        <v>0.5</v>
      </c>
      <c r="C3483" s="1316" t="s">
        <v>261</v>
      </c>
      <c r="D3483" s="1351" t="s">
        <v>992</v>
      </c>
    </row>
    <row r="3484" spans="1:4" x14ac:dyDescent="0.35">
      <c r="A3484" s="1709"/>
      <c r="B3484" s="1260">
        <v>0.625</v>
      </c>
      <c r="C3484" s="1316" t="s">
        <v>557</v>
      </c>
      <c r="D3484" s="1351" t="s">
        <v>992</v>
      </c>
    </row>
    <row r="3485" spans="1:4" x14ac:dyDescent="0.35">
      <c r="A3485" s="1710"/>
      <c r="B3485" s="1260">
        <v>0.75</v>
      </c>
      <c r="C3485" s="1316" t="s">
        <v>257</v>
      </c>
      <c r="D3485" s="1351" t="s">
        <v>992</v>
      </c>
    </row>
    <row r="3486" spans="1:4" x14ac:dyDescent="0.35">
      <c r="A3486" s="1708">
        <f>A3481+1</f>
        <v>4</v>
      </c>
      <c r="B3486" s="1260">
        <v>0.25</v>
      </c>
      <c r="C3486" s="1316" t="s">
        <v>257</v>
      </c>
      <c r="D3486" s="1351" t="s">
        <v>992</v>
      </c>
    </row>
    <row r="3487" spans="1:4" x14ac:dyDescent="0.35">
      <c r="A3487" s="1709"/>
      <c r="B3487" s="1260">
        <v>0.375</v>
      </c>
      <c r="C3487" s="1275" t="s">
        <v>557</v>
      </c>
      <c r="D3487" s="1351" t="s">
        <v>992</v>
      </c>
    </row>
    <row r="3488" spans="1:4" x14ac:dyDescent="0.35">
      <c r="A3488" s="1709"/>
      <c r="B3488" s="1260">
        <v>0.5</v>
      </c>
      <c r="C3488" s="1275" t="s">
        <v>261</v>
      </c>
      <c r="D3488" s="1351" t="s">
        <v>551</v>
      </c>
    </row>
    <row r="3489" spans="1:4" x14ac:dyDescent="0.35">
      <c r="A3489" s="1709"/>
      <c r="B3489" s="1260">
        <v>0.625</v>
      </c>
      <c r="C3489" s="1275" t="s">
        <v>261</v>
      </c>
      <c r="D3489" s="1351" t="s">
        <v>551</v>
      </c>
    </row>
    <row r="3490" spans="1:4" x14ac:dyDescent="0.35">
      <c r="A3490" s="1710"/>
      <c r="B3490" s="1260">
        <v>0.75</v>
      </c>
      <c r="C3490" s="1275" t="s">
        <v>261</v>
      </c>
      <c r="D3490" s="1351" t="s">
        <v>992</v>
      </c>
    </row>
    <row r="3491" spans="1:4" x14ac:dyDescent="0.35">
      <c r="A3491" s="1708">
        <f>A3486+1</f>
        <v>5</v>
      </c>
      <c r="B3491" s="1260">
        <v>0.25</v>
      </c>
      <c r="C3491" s="1275" t="s">
        <v>261</v>
      </c>
      <c r="D3491" s="1351" t="s">
        <v>992</v>
      </c>
    </row>
    <row r="3492" spans="1:4" x14ac:dyDescent="0.35">
      <c r="A3492" s="1709"/>
      <c r="B3492" s="1260">
        <v>0.375</v>
      </c>
      <c r="C3492" s="1275" t="s">
        <v>261</v>
      </c>
      <c r="D3492" s="1351" t="s">
        <v>992</v>
      </c>
    </row>
    <row r="3493" spans="1:4" x14ac:dyDescent="0.35">
      <c r="A3493" s="1709"/>
      <c r="B3493" s="1260">
        <v>0.5</v>
      </c>
      <c r="C3493" s="1275" t="s">
        <v>261</v>
      </c>
      <c r="D3493" s="1351" t="s">
        <v>992</v>
      </c>
    </row>
    <row r="3494" spans="1:4" x14ac:dyDescent="0.35">
      <c r="A3494" s="1709"/>
      <c r="B3494" s="1260">
        <v>0.625</v>
      </c>
      <c r="C3494" s="1275" t="s">
        <v>261</v>
      </c>
      <c r="D3494" s="1351" t="s">
        <v>992</v>
      </c>
    </row>
    <row r="3495" spans="1:4" x14ac:dyDescent="0.35">
      <c r="A3495" s="1710"/>
      <c r="B3495" s="1260">
        <v>0.75</v>
      </c>
      <c r="C3495" s="1275" t="s">
        <v>261</v>
      </c>
      <c r="D3495" s="1351" t="s">
        <v>992</v>
      </c>
    </row>
    <row r="3496" spans="1:4" x14ac:dyDescent="0.35">
      <c r="A3496" s="1708">
        <f>A3491+1</f>
        <v>6</v>
      </c>
      <c r="B3496" s="1260">
        <v>0.25</v>
      </c>
      <c r="C3496" s="1275" t="s">
        <v>557</v>
      </c>
      <c r="D3496" s="1351" t="s">
        <v>992</v>
      </c>
    </row>
    <row r="3497" spans="1:4" x14ac:dyDescent="0.35">
      <c r="A3497" s="1709"/>
      <c r="B3497" s="1260">
        <v>0.375</v>
      </c>
      <c r="C3497" s="1275" t="s">
        <v>261</v>
      </c>
      <c r="D3497" s="1351" t="s">
        <v>992</v>
      </c>
    </row>
    <row r="3498" spans="1:4" x14ac:dyDescent="0.35">
      <c r="A3498" s="1709"/>
      <c r="B3498" s="1260">
        <v>0.5</v>
      </c>
      <c r="C3498" s="1275" t="s">
        <v>261</v>
      </c>
      <c r="D3498" s="1351" t="s">
        <v>561</v>
      </c>
    </row>
    <row r="3499" spans="1:4" x14ac:dyDescent="0.35">
      <c r="A3499" s="1709"/>
      <c r="B3499" s="1260">
        <v>0.625</v>
      </c>
      <c r="C3499" s="1275" t="s">
        <v>261</v>
      </c>
      <c r="D3499" s="1351" t="s">
        <v>992</v>
      </c>
    </row>
    <row r="3500" spans="1:4" x14ac:dyDescent="0.35">
      <c r="A3500" s="1710"/>
      <c r="B3500" s="1260">
        <v>0.75</v>
      </c>
      <c r="C3500" s="1275" t="s">
        <v>261</v>
      </c>
      <c r="D3500" s="1351" t="s">
        <v>992</v>
      </c>
    </row>
    <row r="3501" spans="1:4" x14ac:dyDescent="0.35">
      <c r="A3501" s="1708">
        <f>A3496+1</f>
        <v>7</v>
      </c>
      <c r="B3501" s="1260">
        <v>0.25</v>
      </c>
      <c r="C3501" s="1275" t="s">
        <v>261</v>
      </c>
      <c r="D3501" s="1351" t="s">
        <v>992</v>
      </c>
    </row>
    <row r="3502" spans="1:4" x14ac:dyDescent="0.35">
      <c r="A3502" s="1709"/>
      <c r="B3502" s="1260">
        <v>0.375</v>
      </c>
      <c r="C3502" s="1275" t="s">
        <v>261</v>
      </c>
      <c r="D3502" s="1351" t="s">
        <v>992</v>
      </c>
    </row>
    <row r="3503" spans="1:4" x14ac:dyDescent="0.35">
      <c r="A3503" s="1709"/>
      <c r="B3503" s="1260">
        <v>0.5</v>
      </c>
      <c r="C3503" s="1275" t="s">
        <v>257</v>
      </c>
      <c r="D3503" s="1351" t="s">
        <v>992</v>
      </c>
    </row>
    <row r="3504" spans="1:4" x14ac:dyDescent="0.35">
      <c r="A3504" s="1709"/>
      <c r="B3504" s="1260">
        <v>0.625</v>
      </c>
      <c r="C3504" s="1275" t="s">
        <v>261</v>
      </c>
      <c r="D3504" s="1351" t="s">
        <v>992</v>
      </c>
    </row>
    <row r="3505" spans="1:4" x14ac:dyDescent="0.35">
      <c r="A3505" s="1710"/>
      <c r="B3505" s="1260">
        <v>0.75</v>
      </c>
      <c r="C3505" s="1275" t="s">
        <v>257</v>
      </c>
      <c r="D3505" s="1351" t="s">
        <v>992</v>
      </c>
    </row>
    <row r="3506" spans="1:4" x14ac:dyDescent="0.35">
      <c r="A3506" s="1708">
        <f>A3501+1</f>
        <v>8</v>
      </c>
      <c r="B3506" s="1260">
        <v>0.25</v>
      </c>
      <c r="C3506" s="1275" t="s">
        <v>261</v>
      </c>
      <c r="D3506" s="1351" t="s">
        <v>992</v>
      </c>
    </row>
    <row r="3507" spans="1:4" x14ac:dyDescent="0.35">
      <c r="A3507" s="1709"/>
      <c r="B3507" s="1260">
        <v>0.375</v>
      </c>
      <c r="C3507" s="1275" t="s">
        <v>261</v>
      </c>
      <c r="D3507" s="1351" t="s">
        <v>992</v>
      </c>
    </row>
    <row r="3508" spans="1:4" x14ac:dyDescent="0.35">
      <c r="A3508" s="1709"/>
      <c r="B3508" s="1260">
        <v>0.5</v>
      </c>
      <c r="C3508" s="1275" t="s">
        <v>257</v>
      </c>
      <c r="D3508" s="1351" t="s">
        <v>992</v>
      </c>
    </row>
    <row r="3509" spans="1:4" x14ac:dyDescent="0.35">
      <c r="A3509" s="1709"/>
      <c r="B3509" s="1260">
        <v>0.625</v>
      </c>
      <c r="C3509" s="1275" t="s">
        <v>258</v>
      </c>
      <c r="D3509" s="1351" t="s">
        <v>552</v>
      </c>
    </row>
    <row r="3510" spans="1:4" x14ac:dyDescent="0.35">
      <c r="A3510" s="1710"/>
      <c r="B3510" s="1260">
        <v>0.75</v>
      </c>
      <c r="C3510" s="1275" t="s">
        <v>258</v>
      </c>
      <c r="D3510" s="1351" t="s">
        <v>992</v>
      </c>
    </row>
    <row r="3511" spans="1:4" x14ac:dyDescent="0.35">
      <c r="A3511" s="1708">
        <f>A3506+1</f>
        <v>9</v>
      </c>
      <c r="B3511" s="1260">
        <v>0.25</v>
      </c>
      <c r="C3511" s="1275" t="s">
        <v>257</v>
      </c>
      <c r="D3511" s="1351" t="s">
        <v>992</v>
      </c>
    </row>
    <row r="3512" spans="1:4" x14ac:dyDescent="0.35">
      <c r="A3512" s="1709"/>
      <c r="B3512" s="1260">
        <v>0.375</v>
      </c>
      <c r="C3512" s="1275" t="s">
        <v>257</v>
      </c>
      <c r="D3512" s="1351" t="s">
        <v>992</v>
      </c>
    </row>
    <row r="3513" spans="1:4" x14ac:dyDescent="0.35">
      <c r="A3513" s="1709"/>
      <c r="B3513" s="1260">
        <v>0.5</v>
      </c>
      <c r="C3513" s="1275" t="s">
        <v>257</v>
      </c>
      <c r="D3513" s="1351" t="s">
        <v>992</v>
      </c>
    </row>
    <row r="3514" spans="1:4" x14ac:dyDescent="0.35">
      <c r="A3514" s="1709"/>
      <c r="B3514" s="1260">
        <v>0.625</v>
      </c>
      <c r="C3514" s="1275" t="s">
        <v>261</v>
      </c>
      <c r="D3514" s="1351" t="s">
        <v>552</v>
      </c>
    </row>
    <row r="3515" spans="1:4" x14ac:dyDescent="0.35">
      <c r="A3515" s="1710"/>
      <c r="B3515" s="1260">
        <v>0.75</v>
      </c>
      <c r="C3515" s="1275" t="s">
        <v>258</v>
      </c>
      <c r="D3515" s="1351" t="s">
        <v>992</v>
      </c>
    </row>
    <row r="3516" spans="1:4" x14ac:dyDescent="0.35">
      <c r="A3516" s="1708">
        <f>A3511+1</f>
        <v>10</v>
      </c>
      <c r="B3516" s="1260">
        <v>0.25</v>
      </c>
      <c r="C3516" s="1275" t="s">
        <v>261</v>
      </c>
      <c r="D3516" s="1351" t="s">
        <v>992</v>
      </c>
    </row>
    <row r="3517" spans="1:4" x14ac:dyDescent="0.35">
      <c r="A3517" s="1709"/>
      <c r="B3517" s="1260">
        <v>0.375</v>
      </c>
      <c r="C3517" s="1275" t="s">
        <v>257</v>
      </c>
      <c r="D3517" s="1351" t="s">
        <v>992</v>
      </c>
    </row>
    <row r="3518" spans="1:4" x14ac:dyDescent="0.35">
      <c r="A3518" s="1709"/>
      <c r="B3518" s="1260">
        <v>0.5</v>
      </c>
      <c r="C3518" s="1275" t="s">
        <v>260</v>
      </c>
      <c r="D3518" s="1351" t="s">
        <v>992</v>
      </c>
    </row>
    <row r="3519" spans="1:4" x14ac:dyDescent="0.35">
      <c r="A3519" s="1709"/>
      <c r="B3519" s="1260">
        <v>0.625</v>
      </c>
      <c r="C3519" s="1275" t="s">
        <v>262</v>
      </c>
      <c r="D3519" s="1351" t="s">
        <v>562</v>
      </c>
    </row>
    <row r="3520" spans="1:4" x14ac:dyDescent="0.35">
      <c r="A3520" s="1710"/>
      <c r="B3520" s="1260">
        <v>0.75</v>
      </c>
      <c r="C3520" s="1275" t="s">
        <v>262</v>
      </c>
      <c r="D3520" s="1351" t="s">
        <v>615</v>
      </c>
    </row>
    <row r="3521" spans="1:4" x14ac:dyDescent="0.35">
      <c r="A3521" s="1708">
        <f>A3516+1</f>
        <v>11</v>
      </c>
      <c r="B3521" s="1260">
        <v>0.25</v>
      </c>
      <c r="C3521" s="1275" t="s">
        <v>257</v>
      </c>
      <c r="D3521" s="1351" t="s">
        <v>615</v>
      </c>
    </row>
    <row r="3522" spans="1:4" x14ac:dyDescent="0.35">
      <c r="A3522" s="1709"/>
      <c r="B3522" s="1260">
        <v>0.375</v>
      </c>
      <c r="C3522" s="1275" t="s">
        <v>257</v>
      </c>
      <c r="D3522" s="1351" t="s">
        <v>551</v>
      </c>
    </row>
    <row r="3523" spans="1:4" x14ac:dyDescent="0.35">
      <c r="A3523" s="1709"/>
      <c r="B3523" s="1260">
        <v>0.5</v>
      </c>
      <c r="C3523" s="1275" t="s">
        <v>262</v>
      </c>
      <c r="D3523" s="1351" t="s">
        <v>992</v>
      </c>
    </row>
    <row r="3524" spans="1:4" x14ac:dyDescent="0.35">
      <c r="A3524" s="1709"/>
      <c r="B3524" s="1260">
        <v>0.625</v>
      </c>
      <c r="C3524" s="1275" t="s">
        <v>258</v>
      </c>
      <c r="D3524" s="1351" t="s">
        <v>992</v>
      </c>
    </row>
    <row r="3525" spans="1:4" x14ac:dyDescent="0.35">
      <c r="A3525" s="1710"/>
      <c r="B3525" s="1260">
        <v>0.75</v>
      </c>
      <c r="C3525" s="1275" t="s">
        <v>257</v>
      </c>
      <c r="D3525" s="1351" t="s">
        <v>992</v>
      </c>
    </row>
    <row r="3526" spans="1:4" x14ac:dyDescent="0.35">
      <c r="A3526" s="1708">
        <f>A3521+1</f>
        <v>12</v>
      </c>
      <c r="B3526" s="1260">
        <v>0.25</v>
      </c>
      <c r="C3526" s="1275" t="s">
        <v>257</v>
      </c>
      <c r="D3526" s="1351" t="s">
        <v>992</v>
      </c>
    </row>
    <row r="3527" spans="1:4" x14ac:dyDescent="0.35">
      <c r="A3527" s="1709"/>
      <c r="B3527" s="1260">
        <v>0.375</v>
      </c>
      <c r="C3527" s="1275" t="s">
        <v>257</v>
      </c>
      <c r="D3527" s="1351" t="s">
        <v>992</v>
      </c>
    </row>
    <row r="3528" spans="1:4" x14ac:dyDescent="0.35">
      <c r="A3528" s="1709"/>
      <c r="B3528" s="1260">
        <v>0.5</v>
      </c>
      <c r="C3528" s="1275" t="s">
        <v>258</v>
      </c>
      <c r="D3528" s="1351" t="s">
        <v>551</v>
      </c>
    </row>
    <row r="3529" spans="1:4" x14ac:dyDescent="0.35">
      <c r="A3529" s="1709"/>
      <c r="B3529" s="1260">
        <v>0.625</v>
      </c>
      <c r="C3529" s="1275" t="s">
        <v>258</v>
      </c>
      <c r="D3529" s="1351" t="s">
        <v>562</v>
      </c>
    </row>
    <row r="3530" spans="1:4" x14ac:dyDescent="0.35">
      <c r="A3530" s="1710"/>
      <c r="B3530" s="1260">
        <v>0.75</v>
      </c>
      <c r="C3530" s="1275" t="s">
        <v>257</v>
      </c>
      <c r="D3530" s="1351" t="s">
        <v>992</v>
      </c>
    </row>
    <row r="3531" spans="1:4" x14ac:dyDescent="0.35">
      <c r="A3531" s="1708">
        <f>A3526+1</f>
        <v>13</v>
      </c>
      <c r="B3531" s="1260">
        <v>0.25</v>
      </c>
      <c r="C3531" s="1275" t="s">
        <v>257</v>
      </c>
      <c r="D3531" s="1351" t="s">
        <v>992</v>
      </c>
    </row>
    <row r="3532" spans="1:4" x14ac:dyDescent="0.35">
      <c r="A3532" s="1709"/>
      <c r="B3532" s="1260">
        <v>0.375</v>
      </c>
      <c r="C3532" s="1275" t="s">
        <v>557</v>
      </c>
      <c r="D3532" s="1351" t="s">
        <v>552</v>
      </c>
    </row>
    <row r="3533" spans="1:4" x14ac:dyDescent="0.35">
      <c r="A3533" s="1709"/>
      <c r="B3533" s="1260">
        <v>0.5</v>
      </c>
      <c r="C3533" s="1275" t="s">
        <v>262</v>
      </c>
      <c r="D3533" s="1351" t="s">
        <v>552</v>
      </c>
    </row>
    <row r="3534" spans="1:4" x14ac:dyDescent="0.35">
      <c r="A3534" s="1709"/>
      <c r="B3534" s="1260">
        <v>0.625</v>
      </c>
      <c r="C3534" s="1275" t="s">
        <v>258</v>
      </c>
      <c r="D3534" s="1351" t="s">
        <v>551</v>
      </c>
    </row>
    <row r="3535" spans="1:4" x14ac:dyDescent="0.35">
      <c r="A3535" s="1710"/>
      <c r="B3535" s="1260">
        <v>0.75</v>
      </c>
      <c r="C3535" s="1275" t="s">
        <v>258</v>
      </c>
      <c r="D3535" s="1351" t="s">
        <v>552</v>
      </c>
    </row>
    <row r="3536" spans="1:4" x14ac:dyDescent="0.35">
      <c r="A3536" s="1708">
        <f>A3531+1</f>
        <v>14</v>
      </c>
      <c r="B3536" s="1260">
        <v>0.25</v>
      </c>
      <c r="C3536" s="1275" t="s">
        <v>257</v>
      </c>
      <c r="D3536" s="1351" t="s">
        <v>992</v>
      </c>
    </row>
    <row r="3537" spans="1:4" x14ac:dyDescent="0.35">
      <c r="A3537" s="1709"/>
      <c r="B3537" s="1260">
        <v>0.375</v>
      </c>
      <c r="C3537" s="1275" t="s">
        <v>257</v>
      </c>
      <c r="D3537" s="1351" t="s">
        <v>992</v>
      </c>
    </row>
    <row r="3538" spans="1:4" x14ac:dyDescent="0.35">
      <c r="A3538" s="1709"/>
      <c r="B3538" s="1260">
        <v>0.5</v>
      </c>
      <c r="C3538" s="1275" t="s">
        <v>257</v>
      </c>
      <c r="D3538" s="1351" t="s">
        <v>552</v>
      </c>
    </row>
    <row r="3539" spans="1:4" x14ac:dyDescent="0.35">
      <c r="A3539" s="1709"/>
      <c r="B3539" s="1260">
        <v>0.625</v>
      </c>
      <c r="C3539" s="1275" t="s">
        <v>258</v>
      </c>
      <c r="D3539" s="1351" t="s">
        <v>552</v>
      </c>
    </row>
    <row r="3540" spans="1:4" x14ac:dyDescent="0.35">
      <c r="A3540" s="1710"/>
      <c r="B3540" s="1260">
        <v>0.75</v>
      </c>
      <c r="C3540" s="1275" t="s">
        <v>258</v>
      </c>
      <c r="D3540" s="1351" t="s">
        <v>551</v>
      </c>
    </row>
    <row r="3541" spans="1:4" x14ac:dyDescent="0.35">
      <c r="A3541" s="1708">
        <f>A3536+1</f>
        <v>15</v>
      </c>
      <c r="B3541" s="1260">
        <v>0.25</v>
      </c>
      <c r="C3541" s="1275" t="s">
        <v>261</v>
      </c>
      <c r="D3541" s="1351" t="s">
        <v>992</v>
      </c>
    </row>
    <row r="3542" spans="1:4" x14ac:dyDescent="0.35">
      <c r="A3542" s="1709"/>
      <c r="B3542" s="1260">
        <v>0.375</v>
      </c>
      <c r="C3542" s="1275" t="s">
        <v>261</v>
      </c>
      <c r="D3542" s="1351" t="s">
        <v>552</v>
      </c>
    </row>
    <row r="3543" spans="1:4" x14ac:dyDescent="0.35">
      <c r="A3543" s="1709"/>
      <c r="B3543" s="1260">
        <v>0.5</v>
      </c>
      <c r="C3543" s="1275" t="s">
        <v>258</v>
      </c>
      <c r="D3543" s="1351" t="s">
        <v>551</v>
      </c>
    </row>
    <row r="3544" spans="1:4" x14ac:dyDescent="0.35">
      <c r="A3544" s="1709"/>
      <c r="B3544" s="1260">
        <v>0.625</v>
      </c>
      <c r="C3544" s="1275" t="s">
        <v>570</v>
      </c>
      <c r="D3544" s="1351" t="s">
        <v>562</v>
      </c>
    </row>
    <row r="3545" spans="1:4" x14ac:dyDescent="0.35">
      <c r="A3545" s="1710"/>
      <c r="B3545" s="1260">
        <v>0.75</v>
      </c>
      <c r="C3545" s="1275" t="s">
        <v>258</v>
      </c>
      <c r="D3545" s="1351" t="s">
        <v>552</v>
      </c>
    </row>
    <row r="3546" spans="1:4" x14ac:dyDescent="0.35">
      <c r="A3546" s="1708">
        <f>A3541+1</f>
        <v>16</v>
      </c>
      <c r="B3546" s="1260">
        <v>0.25</v>
      </c>
      <c r="C3546" s="1275" t="s">
        <v>257</v>
      </c>
      <c r="D3546" s="1351" t="s">
        <v>992</v>
      </c>
    </row>
    <row r="3547" spans="1:4" x14ac:dyDescent="0.35">
      <c r="A3547" s="1709"/>
      <c r="B3547" s="1260">
        <v>0.375</v>
      </c>
      <c r="C3547" s="1275" t="s">
        <v>257</v>
      </c>
      <c r="D3547" s="1351" t="s">
        <v>552</v>
      </c>
    </row>
    <row r="3548" spans="1:4" x14ac:dyDescent="0.35">
      <c r="A3548" s="1709"/>
      <c r="B3548" s="1260">
        <v>0.5</v>
      </c>
      <c r="C3548" s="1275" t="s">
        <v>258</v>
      </c>
      <c r="D3548" s="1351" t="s">
        <v>552</v>
      </c>
    </row>
    <row r="3549" spans="1:4" x14ac:dyDescent="0.35">
      <c r="A3549" s="1709"/>
      <c r="B3549" s="1260">
        <v>0.625</v>
      </c>
      <c r="C3549" s="1275" t="s">
        <v>258</v>
      </c>
      <c r="D3549" s="1351" t="s">
        <v>552</v>
      </c>
    </row>
    <row r="3550" spans="1:4" x14ac:dyDescent="0.35">
      <c r="A3550" s="1710"/>
      <c r="B3550" s="1260">
        <v>0.75</v>
      </c>
      <c r="C3550" s="1275" t="s">
        <v>258</v>
      </c>
      <c r="D3550" s="1351" t="s">
        <v>992</v>
      </c>
    </row>
    <row r="3551" spans="1:4" x14ac:dyDescent="0.35">
      <c r="A3551" s="1708">
        <f>A3546+1</f>
        <v>17</v>
      </c>
      <c r="B3551" s="1260">
        <v>0.25</v>
      </c>
      <c r="C3551" s="1275" t="s">
        <v>257</v>
      </c>
      <c r="D3551" s="1351" t="s">
        <v>992</v>
      </c>
    </row>
    <row r="3552" spans="1:4" x14ac:dyDescent="0.35">
      <c r="A3552" s="1709"/>
      <c r="B3552" s="1260">
        <v>0.375</v>
      </c>
      <c r="C3552" s="1275" t="s">
        <v>257</v>
      </c>
      <c r="D3552" s="1351" t="s">
        <v>993</v>
      </c>
    </row>
    <row r="3553" spans="1:4" x14ac:dyDescent="0.35">
      <c r="A3553" s="1709"/>
      <c r="B3553" s="1260">
        <v>0.5</v>
      </c>
      <c r="C3553" s="1275" t="s">
        <v>258</v>
      </c>
      <c r="D3553" s="1351" t="s">
        <v>552</v>
      </c>
    </row>
    <row r="3554" spans="1:4" x14ac:dyDescent="0.35">
      <c r="A3554" s="1709"/>
      <c r="B3554" s="1260">
        <v>0.625</v>
      </c>
      <c r="C3554" s="1275" t="s">
        <v>260</v>
      </c>
      <c r="D3554" s="1351" t="s">
        <v>551</v>
      </c>
    </row>
    <row r="3555" spans="1:4" x14ac:dyDescent="0.35">
      <c r="A3555" s="1710"/>
      <c r="B3555" s="1260">
        <v>0.75</v>
      </c>
      <c r="C3555" s="1275" t="s">
        <v>260</v>
      </c>
      <c r="D3555" s="1351" t="s">
        <v>552</v>
      </c>
    </row>
    <row r="3556" spans="1:4" x14ac:dyDescent="0.35">
      <c r="A3556" s="1708">
        <f>A3551+1</f>
        <v>18</v>
      </c>
      <c r="B3556" s="1260">
        <v>0.25</v>
      </c>
      <c r="C3556" s="1275" t="s">
        <v>257</v>
      </c>
      <c r="D3556" s="1351" t="s">
        <v>994</v>
      </c>
    </row>
    <row r="3557" spans="1:4" x14ac:dyDescent="0.35">
      <c r="A3557" s="1709"/>
      <c r="B3557" s="1260">
        <v>0.375</v>
      </c>
      <c r="C3557" s="1275" t="s">
        <v>257</v>
      </c>
      <c r="D3557" s="1351" t="s">
        <v>992</v>
      </c>
    </row>
    <row r="3558" spans="1:4" x14ac:dyDescent="0.35">
      <c r="A3558" s="1709"/>
      <c r="B3558" s="1260">
        <v>0.5</v>
      </c>
      <c r="C3558" s="1275" t="s">
        <v>258</v>
      </c>
      <c r="D3558" s="1351" t="s">
        <v>552</v>
      </c>
    </row>
    <row r="3559" spans="1:4" x14ac:dyDescent="0.35">
      <c r="A3559" s="1709"/>
      <c r="B3559" s="1260">
        <v>0.625</v>
      </c>
      <c r="C3559" s="1275" t="s">
        <v>262</v>
      </c>
      <c r="D3559" s="1351" t="s">
        <v>552</v>
      </c>
    </row>
    <row r="3560" spans="1:4" x14ac:dyDescent="0.35">
      <c r="A3560" s="1710"/>
      <c r="B3560" s="1260">
        <v>0.75</v>
      </c>
      <c r="C3560" s="1275" t="s">
        <v>262</v>
      </c>
      <c r="D3560" s="1351" t="s">
        <v>992</v>
      </c>
    </row>
    <row r="3561" spans="1:4" x14ac:dyDescent="0.35">
      <c r="A3561" s="1708">
        <f>A3556+1</f>
        <v>19</v>
      </c>
      <c r="B3561" s="1260">
        <v>0.25</v>
      </c>
      <c r="C3561" s="1275" t="s">
        <v>257</v>
      </c>
      <c r="D3561" s="1351" t="s">
        <v>992</v>
      </c>
    </row>
    <row r="3562" spans="1:4" x14ac:dyDescent="0.35">
      <c r="A3562" s="1709"/>
      <c r="B3562" s="1260">
        <v>0.375</v>
      </c>
      <c r="C3562" s="1275" t="s">
        <v>257</v>
      </c>
      <c r="D3562" s="1351" t="s">
        <v>992</v>
      </c>
    </row>
    <row r="3563" spans="1:4" x14ac:dyDescent="0.35">
      <c r="A3563" s="1709"/>
      <c r="B3563" s="1260">
        <v>0.5</v>
      </c>
      <c r="C3563" s="1275" t="s">
        <v>260</v>
      </c>
      <c r="D3563" s="1351" t="s">
        <v>552</v>
      </c>
    </row>
    <row r="3564" spans="1:4" x14ac:dyDescent="0.35">
      <c r="A3564" s="1709"/>
      <c r="B3564" s="1260">
        <v>0.625</v>
      </c>
      <c r="C3564" s="1275" t="s">
        <v>258</v>
      </c>
      <c r="D3564" s="1351" t="s">
        <v>552</v>
      </c>
    </row>
    <row r="3565" spans="1:4" x14ac:dyDescent="0.35">
      <c r="A3565" s="1710"/>
      <c r="B3565" s="1260">
        <v>0.75</v>
      </c>
      <c r="C3565" s="1275" t="s">
        <v>258</v>
      </c>
      <c r="D3565" s="1351" t="s">
        <v>552</v>
      </c>
    </row>
    <row r="3566" spans="1:4" x14ac:dyDescent="0.35">
      <c r="A3566" s="1708">
        <f>A3561+1</f>
        <v>20</v>
      </c>
      <c r="B3566" s="1260">
        <v>0.25</v>
      </c>
      <c r="C3566" s="1275" t="s">
        <v>257</v>
      </c>
      <c r="D3566" s="1351" t="s">
        <v>551</v>
      </c>
    </row>
    <row r="3567" spans="1:4" x14ac:dyDescent="0.35">
      <c r="A3567" s="1709"/>
      <c r="B3567" s="1260">
        <v>0.375</v>
      </c>
      <c r="C3567" s="1275" t="s">
        <v>257</v>
      </c>
      <c r="D3567" s="1351" t="s">
        <v>552</v>
      </c>
    </row>
    <row r="3568" spans="1:4" x14ac:dyDescent="0.35">
      <c r="A3568" s="1709"/>
      <c r="B3568" s="1260">
        <v>0.5</v>
      </c>
      <c r="C3568" s="1275" t="s">
        <v>257</v>
      </c>
      <c r="D3568" s="1351" t="s">
        <v>552</v>
      </c>
    </row>
    <row r="3569" spans="1:4" x14ac:dyDescent="0.35">
      <c r="A3569" s="1709"/>
      <c r="B3569" s="1260">
        <v>0.625</v>
      </c>
      <c r="C3569" s="1275" t="s">
        <v>258</v>
      </c>
      <c r="D3569" s="1351" t="s">
        <v>552</v>
      </c>
    </row>
    <row r="3570" spans="1:4" x14ac:dyDescent="0.35">
      <c r="A3570" s="1710"/>
      <c r="B3570" s="1260">
        <v>0.75</v>
      </c>
      <c r="C3570" s="1275" t="s">
        <v>258</v>
      </c>
      <c r="D3570" s="1351" t="s">
        <v>992</v>
      </c>
    </row>
    <row r="3571" spans="1:4" x14ac:dyDescent="0.35">
      <c r="A3571" s="1708">
        <f>A3566+1</f>
        <v>21</v>
      </c>
      <c r="B3571" s="1260">
        <v>0.25</v>
      </c>
      <c r="C3571" s="1275" t="s">
        <v>257</v>
      </c>
      <c r="D3571" s="1351" t="s">
        <v>552</v>
      </c>
    </row>
    <row r="3572" spans="1:4" x14ac:dyDescent="0.35">
      <c r="A3572" s="1709"/>
      <c r="B3572" s="1260">
        <v>0.375</v>
      </c>
      <c r="C3572" s="1275" t="s">
        <v>257</v>
      </c>
      <c r="D3572" s="1351" t="s">
        <v>992</v>
      </c>
    </row>
    <row r="3573" spans="1:4" x14ac:dyDescent="0.35">
      <c r="A3573" s="1709"/>
      <c r="B3573" s="1260">
        <v>0.5</v>
      </c>
      <c r="C3573" s="1275" t="s">
        <v>260</v>
      </c>
      <c r="D3573" s="1351" t="s">
        <v>552</v>
      </c>
    </row>
    <row r="3574" spans="1:4" x14ac:dyDescent="0.35">
      <c r="A3574" s="1709"/>
      <c r="B3574" s="1260">
        <v>0.625</v>
      </c>
      <c r="C3574" s="1275" t="s">
        <v>260</v>
      </c>
      <c r="D3574" s="1351" t="s">
        <v>552</v>
      </c>
    </row>
    <row r="3575" spans="1:4" x14ac:dyDescent="0.35">
      <c r="A3575" s="1710"/>
      <c r="B3575" s="1260">
        <v>0.75</v>
      </c>
      <c r="C3575" s="1275" t="s">
        <v>262</v>
      </c>
      <c r="D3575" s="1351" t="s">
        <v>992</v>
      </c>
    </row>
    <row r="3576" spans="1:4" x14ac:dyDescent="0.35">
      <c r="A3576" s="1708">
        <f>A3571+1</f>
        <v>22</v>
      </c>
      <c r="B3576" s="1260">
        <v>0.25</v>
      </c>
      <c r="C3576" s="1275" t="s">
        <v>257</v>
      </c>
      <c r="D3576" s="1351" t="s">
        <v>992</v>
      </c>
    </row>
    <row r="3577" spans="1:4" x14ac:dyDescent="0.35">
      <c r="A3577" s="1709"/>
      <c r="B3577" s="1260">
        <v>0.375</v>
      </c>
      <c r="C3577" s="1275" t="s">
        <v>257</v>
      </c>
      <c r="D3577" s="1351" t="s">
        <v>552</v>
      </c>
    </row>
    <row r="3578" spans="1:4" x14ac:dyDescent="0.35">
      <c r="A3578" s="1709"/>
      <c r="B3578" s="1260">
        <v>0.5</v>
      </c>
      <c r="C3578" s="1275" t="s">
        <v>258</v>
      </c>
      <c r="D3578" s="1351" t="s">
        <v>992</v>
      </c>
    </row>
    <row r="3579" spans="1:4" x14ac:dyDescent="0.35">
      <c r="A3579" s="1709"/>
      <c r="B3579" s="1260">
        <v>0.625</v>
      </c>
      <c r="C3579" s="1275" t="s">
        <v>258</v>
      </c>
      <c r="D3579" s="1351" t="s">
        <v>552</v>
      </c>
    </row>
    <row r="3580" spans="1:4" x14ac:dyDescent="0.35">
      <c r="A3580" s="1710"/>
      <c r="B3580" s="1260">
        <v>0.75</v>
      </c>
      <c r="C3580" s="1275" t="s">
        <v>258</v>
      </c>
      <c r="D3580" s="1351" t="s">
        <v>552</v>
      </c>
    </row>
    <row r="3581" spans="1:4" x14ac:dyDescent="0.35">
      <c r="A3581" s="1708">
        <f>A3576+1</f>
        <v>23</v>
      </c>
      <c r="B3581" s="1260">
        <v>0.25</v>
      </c>
      <c r="C3581" s="1275" t="s">
        <v>257</v>
      </c>
      <c r="D3581" s="1351" t="s">
        <v>552</v>
      </c>
    </row>
    <row r="3582" spans="1:4" x14ac:dyDescent="0.35">
      <c r="A3582" s="1709"/>
      <c r="B3582" s="1260">
        <v>0.375</v>
      </c>
      <c r="C3582" s="1275" t="s">
        <v>257</v>
      </c>
      <c r="D3582" s="1351" t="s">
        <v>993</v>
      </c>
    </row>
    <row r="3583" spans="1:4" x14ac:dyDescent="0.35">
      <c r="A3583" s="1709"/>
      <c r="B3583" s="1260">
        <v>0.5</v>
      </c>
      <c r="C3583" s="1275" t="s">
        <v>258</v>
      </c>
      <c r="D3583" s="1351" t="s">
        <v>552</v>
      </c>
    </row>
    <row r="3584" spans="1:4" x14ac:dyDescent="0.35">
      <c r="A3584" s="1709"/>
      <c r="B3584" s="1260">
        <v>0.625</v>
      </c>
      <c r="C3584" s="1275" t="s">
        <v>258</v>
      </c>
      <c r="D3584" s="1351" t="s">
        <v>552</v>
      </c>
    </row>
    <row r="3585" spans="1:4" x14ac:dyDescent="0.35">
      <c r="A3585" s="1710"/>
      <c r="B3585" s="1260">
        <v>0.75</v>
      </c>
      <c r="C3585" s="1275" t="s">
        <v>258</v>
      </c>
      <c r="D3585" s="1351" t="s">
        <v>552</v>
      </c>
    </row>
    <row r="3586" spans="1:4" x14ac:dyDescent="0.35">
      <c r="A3586" s="1708">
        <f>A3581+1</f>
        <v>24</v>
      </c>
      <c r="B3586" s="1260">
        <v>0.25</v>
      </c>
      <c r="C3586" s="1275" t="s">
        <v>257</v>
      </c>
      <c r="D3586" s="1351" t="s">
        <v>992</v>
      </c>
    </row>
    <row r="3587" spans="1:4" x14ac:dyDescent="0.35">
      <c r="A3587" s="1709"/>
      <c r="B3587" s="1260">
        <v>0.375</v>
      </c>
      <c r="C3587" s="1275" t="s">
        <v>257</v>
      </c>
      <c r="D3587" s="1351" t="s">
        <v>992</v>
      </c>
    </row>
    <row r="3588" spans="1:4" x14ac:dyDescent="0.35">
      <c r="A3588" s="1709"/>
      <c r="B3588" s="1260">
        <v>0.5</v>
      </c>
      <c r="C3588" s="1275" t="s">
        <v>258</v>
      </c>
      <c r="D3588" s="1351" t="s">
        <v>552</v>
      </c>
    </row>
    <row r="3589" spans="1:4" x14ac:dyDescent="0.35">
      <c r="A3589" s="1709"/>
      <c r="B3589" s="1260">
        <v>0.625</v>
      </c>
      <c r="C3589" s="1275" t="s">
        <v>570</v>
      </c>
      <c r="D3589" s="1351" t="s">
        <v>552</v>
      </c>
    </row>
    <row r="3590" spans="1:4" x14ac:dyDescent="0.35">
      <c r="A3590" s="1710"/>
      <c r="B3590" s="1260">
        <v>0.75</v>
      </c>
      <c r="C3590" s="1275" t="s">
        <v>258</v>
      </c>
      <c r="D3590" s="1351" t="s">
        <v>552</v>
      </c>
    </row>
    <row r="3591" spans="1:4" x14ac:dyDescent="0.35">
      <c r="A3591" s="1708">
        <f>A3586+1</f>
        <v>25</v>
      </c>
      <c r="B3591" s="1260">
        <v>0.25</v>
      </c>
      <c r="C3591" s="1275" t="s">
        <v>257</v>
      </c>
      <c r="D3591" s="1351" t="s">
        <v>992</v>
      </c>
    </row>
    <row r="3592" spans="1:4" x14ac:dyDescent="0.35">
      <c r="A3592" s="1709"/>
      <c r="B3592" s="1260">
        <v>0.375</v>
      </c>
      <c r="C3592" s="1275" t="s">
        <v>557</v>
      </c>
      <c r="D3592" s="1351" t="s">
        <v>552</v>
      </c>
    </row>
    <row r="3593" spans="1:4" x14ac:dyDescent="0.35">
      <c r="A3593" s="1709"/>
      <c r="B3593" s="1260">
        <v>0.5</v>
      </c>
      <c r="C3593" s="1275" t="s">
        <v>262</v>
      </c>
      <c r="D3593" s="1351" t="s">
        <v>552</v>
      </c>
    </row>
    <row r="3594" spans="1:4" x14ac:dyDescent="0.35">
      <c r="A3594" s="1709"/>
      <c r="B3594" s="1260">
        <v>0.625</v>
      </c>
      <c r="C3594" s="1275" t="s">
        <v>570</v>
      </c>
      <c r="D3594" s="1351" t="s">
        <v>552</v>
      </c>
    </row>
    <row r="3595" spans="1:4" x14ac:dyDescent="0.35">
      <c r="A3595" s="1710"/>
      <c r="B3595" s="1260">
        <v>0.75</v>
      </c>
      <c r="C3595" s="1275" t="s">
        <v>262</v>
      </c>
      <c r="D3595" s="1351" t="s">
        <v>992</v>
      </c>
    </row>
    <row r="3596" spans="1:4" x14ac:dyDescent="0.35">
      <c r="A3596" s="1708">
        <f>A3591+1</f>
        <v>26</v>
      </c>
      <c r="B3596" s="1260">
        <v>0.25</v>
      </c>
      <c r="C3596" s="1275" t="s">
        <v>257</v>
      </c>
      <c r="D3596" s="1351" t="s">
        <v>992</v>
      </c>
    </row>
    <row r="3597" spans="1:4" x14ac:dyDescent="0.35">
      <c r="A3597" s="1709"/>
      <c r="B3597" s="1260">
        <v>0.375</v>
      </c>
      <c r="C3597" s="1275" t="s">
        <v>262</v>
      </c>
      <c r="D3597" s="1351" t="s">
        <v>552</v>
      </c>
    </row>
    <row r="3598" spans="1:4" x14ac:dyDescent="0.35">
      <c r="A3598" s="1709"/>
      <c r="B3598" s="1260">
        <v>0.5</v>
      </c>
      <c r="C3598" s="1275" t="s">
        <v>258</v>
      </c>
      <c r="D3598" s="1351" t="s">
        <v>992</v>
      </c>
    </row>
    <row r="3599" spans="1:4" x14ac:dyDescent="0.35">
      <c r="A3599" s="1709"/>
      <c r="B3599" s="1260">
        <v>0.625</v>
      </c>
      <c r="C3599" s="1275" t="s">
        <v>258</v>
      </c>
      <c r="D3599" s="1351" t="s">
        <v>551</v>
      </c>
    </row>
    <row r="3600" spans="1:4" x14ac:dyDescent="0.35">
      <c r="A3600" s="1710"/>
      <c r="B3600" s="1260">
        <v>0.75</v>
      </c>
      <c r="C3600" s="1275" t="s">
        <v>260</v>
      </c>
      <c r="D3600" s="1351" t="s">
        <v>552</v>
      </c>
    </row>
    <row r="3601" spans="1:4" x14ac:dyDescent="0.35">
      <c r="A3601" s="1708">
        <f>A3596+1</f>
        <v>27</v>
      </c>
      <c r="B3601" s="1260">
        <v>0.25</v>
      </c>
      <c r="C3601" s="1275" t="s">
        <v>257</v>
      </c>
      <c r="D3601" s="1351" t="s">
        <v>992</v>
      </c>
    </row>
    <row r="3602" spans="1:4" x14ac:dyDescent="0.35">
      <c r="A3602" s="1709"/>
      <c r="B3602" s="1260">
        <v>0.375</v>
      </c>
      <c r="C3602" s="1275" t="s">
        <v>257</v>
      </c>
      <c r="D3602" s="1351" t="s">
        <v>552</v>
      </c>
    </row>
    <row r="3603" spans="1:4" x14ac:dyDescent="0.35">
      <c r="A3603" s="1709"/>
      <c r="B3603" s="1260">
        <v>0.5</v>
      </c>
      <c r="C3603" s="1275" t="s">
        <v>258</v>
      </c>
      <c r="D3603" s="1351" t="s">
        <v>552</v>
      </c>
    </row>
    <row r="3604" spans="1:4" x14ac:dyDescent="0.35">
      <c r="A3604" s="1709"/>
      <c r="B3604" s="1260">
        <v>0.625</v>
      </c>
      <c r="C3604" s="1275" t="s">
        <v>258</v>
      </c>
      <c r="D3604" s="1351" t="s">
        <v>552</v>
      </c>
    </row>
    <row r="3605" spans="1:4" x14ac:dyDescent="0.35">
      <c r="A3605" s="1710"/>
      <c r="B3605" s="1260">
        <v>0.75</v>
      </c>
      <c r="C3605" s="1275" t="s">
        <v>262</v>
      </c>
      <c r="D3605" s="1351" t="s">
        <v>552</v>
      </c>
    </row>
    <row r="3606" spans="1:4" x14ac:dyDescent="0.35">
      <c r="A3606" s="1708">
        <f>A3601+1</f>
        <v>28</v>
      </c>
      <c r="B3606" s="1260">
        <v>0.25</v>
      </c>
      <c r="C3606" s="1275" t="s">
        <v>257</v>
      </c>
      <c r="D3606" s="1351" t="s">
        <v>552</v>
      </c>
    </row>
    <row r="3607" spans="1:4" x14ac:dyDescent="0.35">
      <c r="A3607" s="1709"/>
      <c r="B3607" s="1260">
        <v>0.375</v>
      </c>
      <c r="C3607" s="1275" t="s">
        <v>557</v>
      </c>
      <c r="D3607" s="1351" t="s">
        <v>552</v>
      </c>
    </row>
    <row r="3608" spans="1:4" x14ac:dyDescent="0.35">
      <c r="A3608" s="1709"/>
      <c r="B3608" s="1260">
        <v>0.5</v>
      </c>
      <c r="C3608" s="1275" t="s">
        <v>261</v>
      </c>
      <c r="D3608" s="1351" t="s">
        <v>552</v>
      </c>
    </row>
    <row r="3609" spans="1:4" x14ac:dyDescent="0.35">
      <c r="A3609" s="1709"/>
      <c r="B3609" s="1260">
        <v>0.625</v>
      </c>
      <c r="C3609" s="1275" t="s">
        <v>564</v>
      </c>
      <c r="D3609" s="1351" t="s">
        <v>992</v>
      </c>
    </row>
    <row r="3610" spans="1:4" x14ac:dyDescent="0.35">
      <c r="A3610" s="1710"/>
      <c r="B3610" s="1260">
        <v>0.75</v>
      </c>
      <c r="C3610" s="1275" t="s">
        <v>262</v>
      </c>
      <c r="D3610" s="1351" t="s">
        <v>551</v>
      </c>
    </row>
    <row r="3611" spans="1:4" x14ac:dyDescent="0.35">
      <c r="A3611" s="1708">
        <f>A3606+1</f>
        <v>29</v>
      </c>
      <c r="B3611" s="1260">
        <v>0.25</v>
      </c>
      <c r="C3611" s="1275" t="s">
        <v>261</v>
      </c>
      <c r="D3611" s="1351" t="s">
        <v>551</v>
      </c>
    </row>
    <row r="3612" spans="1:4" x14ac:dyDescent="0.35">
      <c r="A3612" s="1709"/>
      <c r="B3612" s="1260">
        <v>0.375</v>
      </c>
      <c r="C3612" s="1275" t="s">
        <v>261</v>
      </c>
      <c r="D3612" s="1351" t="s">
        <v>552</v>
      </c>
    </row>
    <row r="3613" spans="1:4" x14ac:dyDescent="0.35">
      <c r="A3613" s="1709"/>
      <c r="B3613" s="1260">
        <v>0.5</v>
      </c>
      <c r="C3613" s="1275" t="s">
        <v>261</v>
      </c>
      <c r="D3613" s="1351" t="s">
        <v>562</v>
      </c>
    </row>
    <row r="3614" spans="1:4" x14ac:dyDescent="0.35">
      <c r="A3614" s="1709"/>
      <c r="B3614" s="1260">
        <v>0.625</v>
      </c>
      <c r="C3614" s="1275" t="s">
        <v>257</v>
      </c>
      <c r="D3614" s="1351" t="s">
        <v>552</v>
      </c>
    </row>
    <row r="3615" spans="1:4" x14ac:dyDescent="0.35">
      <c r="A3615" s="1710"/>
      <c r="B3615" s="1260">
        <v>0.75</v>
      </c>
      <c r="C3615" s="1275" t="s">
        <v>257</v>
      </c>
      <c r="D3615" s="1351" t="s">
        <v>552</v>
      </c>
    </row>
    <row r="3616" spans="1:4" x14ac:dyDescent="0.35">
      <c r="B3616" s="320" t="s">
        <v>944</v>
      </c>
      <c r="C3616" s="320"/>
    </row>
    <row r="3617" spans="1:4" x14ac:dyDescent="0.35">
      <c r="B3617" s="320" t="s">
        <v>945</v>
      </c>
      <c r="C3617" s="320"/>
    </row>
    <row r="3618" spans="1:4" x14ac:dyDescent="0.35">
      <c r="B3618" s="1309" t="s">
        <v>946</v>
      </c>
      <c r="C3618" s="1309"/>
    </row>
    <row r="3619" spans="1:4" x14ac:dyDescent="0.35">
      <c r="B3619" s="320" t="s">
        <v>947</v>
      </c>
      <c r="C3619" t="s">
        <v>971</v>
      </c>
    </row>
    <row r="3620" spans="1:4" x14ac:dyDescent="0.35">
      <c r="B3620" s="320" t="s">
        <v>967</v>
      </c>
      <c r="C3620" t="s">
        <v>990</v>
      </c>
    </row>
    <row r="3621" spans="1:4" ht="15.5" x14ac:dyDescent="0.35">
      <c r="A3621" s="1718" t="s">
        <v>913</v>
      </c>
      <c r="B3621" s="1718"/>
      <c r="C3621" s="1718"/>
      <c r="D3621" s="1718"/>
    </row>
    <row r="3622" spans="1:4" ht="15.5" x14ac:dyDescent="0.35">
      <c r="A3622" s="1251" t="s">
        <v>914</v>
      </c>
      <c r="B3622" s="1251"/>
      <c r="C3622" s="1251"/>
      <c r="D3622" s="1317"/>
    </row>
    <row r="3623" spans="1:4" x14ac:dyDescent="0.35">
      <c r="A3623" s="1336"/>
      <c r="B3623" s="1336" t="s">
        <v>995</v>
      </c>
      <c r="C3623" s="1314"/>
      <c r="D3623" s="1314"/>
    </row>
    <row r="3625" spans="1:4" x14ac:dyDescent="0.35">
      <c r="A3625" s="1704" t="s">
        <v>505</v>
      </c>
      <c r="B3625" s="1704" t="s">
        <v>930</v>
      </c>
      <c r="C3625" s="1348" t="s">
        <v>548</v>
      </c>
      <c r="D3625" s="1349" t="s">
        <v>904</v>
      </c>
    </row>
    <row r="3626" spans="1:4" x14ac:dyDescent="0.35">
      <c r="A3626" s="1705"/>
      <c r="B3626" s="1705"/>
      <c r="C3626" s="1323"/>
      <c r="D3626" s="1350"/>
    </row>
    <row r="3627" spans="1:4" x14ac:dyDescent="0.35">
      <c r="A3627" s="1339">
        <v>1</v>
      </c>
      <c r="B3627" s="1260">
        <v>0.25</v>
      </c>
      <c r="C3627" s="1275" t="s">
        <v>257</v>
      </c>
      <c r="D3627" s="1351" t="s">
        <v>758</v>
      </c>
    </row>
    <row r="3628" spans="1:4" x14ac:dyDescent="0.35">
      <c r="A3628" s="1340"/>
      <c r="B3628" s="1260">
        <v>0.375</v>
      </c>
      <c r="C3628" s="1275" t="s">
        <v>257</v>
      </c>
      <c r="D3628" s="1351" t="s">
        <v>758</v>
      </c>
    </row>
    <row r="3629" spans="1:4" x14ac:dyDescent="0.35">
      <c r="A3629" s="1340"/>
      <c r="B3629" s="1260">
        <v>0.5</v>
      </c>
      <c r="C3629" s="1275" t="s">
        <v>257</v>
      </c>
      <c r="D3629" s="1351" t="s">
        <v>758</v>
      </c>
    </row>
    <row r="3630" spans="1:4" x14ac:dyDescent="0.35">
      <c r="A3630" s="1340"/>
      <c r="B3630" s="1260">
        <v>0.625</v>
      </c>
      <c r="C3630" s="1275" t="s">
        <v>257</v>
      </c>
      <c r="D3630" s="1351" t="s">
        <v>758</v>
      </c>
    </row>
    <row r="3631" spans="1:4" x14ac:dyDescent="0.35">
      <c r="A3631" s="1341"/>
      <c r="B3631" s="1260">
        <v>0.75</v>
      </c>
      <c r="C3631" s="1275" t="s">
        <v>261</v>
      </c>
      <c r="D3631" s="1351" t="s">
        <v>758</v>
      </c>
    </row>
    <row r="3632" spans="1:4" x14ac:dyDescent="0.35">
      <c r="A3632" s="1716">
        <v>2</v>
      </c>
      <c r="B3632" s="1260">
        <v>0.25</v>
      </c>
      <c r="C3632" s="1275" t="s">
        <v>257</v>
      </c>
      <c r="D3632" s="1351" t="s">
        <v>905</v>
      </c>
    </row>
    <row r="3633" spans="1:4" x14ac:dyDescent="0.35">
      <c r="A3633" s="1716"/>
      <c r="B3633" s="1260">
        <v>0.375</v>
      </c>
      <c r="C3633" s="1275" t="s">
        <v>258</v>
      </c>
      <c r="D3633" s="1351" t="s">
        <v>758</v>
      </c>
    </row>
    <row r="3634" spans="1:4" x14ac:dyDescent="0.35">
      <c r="A3634" s="1716"/>
      <c r="B3634" s="1260">
        <v>0.5</v>
      </c>
      <c r="C3634" s="1275" t="s">
        <v>262</v>
      </c>
      <c r="D3634" s="1351" t="s">
        <v>758</v>
      </c>
    </row>
    <row r="3635" spans="1:4" x14ac:dyDescent="0.35">
      <c r="A3635" s="1716"/>
      <c r="B3635" s="1260">
        <v>0.625</v>
      </c>
      <c r="C3635" s="1275" t="s">
        <v>258</v>
      </c>
      <c r="D3635" s="1351" t="s">
        <v>758</v>
      </c>
    </row>
    <row r="3636" spans="1:4" x14ac:dyDescent="0.35">
      <c r="A3636" s="1716"/>
      <c r="B3636" s="1260">
        <v>0.75</v>
      </c>
      <c r="C3636" s="1275" t="s">
        <v>258</v>
      </c>
      <c r="D3636" s="1351" t="s">
        <v>905</v>
      </c>
    </row>
    <row r="3637" spans="1:4" x14ac:dyDescent="0.35">
      <c r="A3637" s="1716">
        <v>3</v>
      </c>
      <c r="B3637" s="1260">
        <v>0.25</v>
      </c>
      <c r="C3637" s="1275" t="s">
        <v>258</v>
      </c>
      <c r="D3637" s="1351" t="s">
        <v>758</v>
      </c>
    </row>
    <row r="3638" spans="1:4" x14ac:dyDescent="0.35">
      <c r="A3638" s="1716"/>
      <c r="B3638" s="1260">
        <v>0.375</v>
      </c>
      <c r="C3638" s="1275" t="s">
        <v>257</v>
      </c>
      <c r="D3638" s="1351" t="s">
        <v>905</v>
      </c>
    </row>
    <row r="3639" spans="1:4" x14ac:dyDescent="0.35">
      <c r="A3639" s="1716"/>
      <c r="B3639" s="1260">
        <v>0.5</v>
      </c>
      <c r="C3639" s="1316" t="s">
        <v>262</v>
      </c>
      <c r="D3639" s="1351" t="s">
        <v>905</v>
      </c>
    </row>
    <row r="3640" spans="1:4" x14ac:dyDescent="0.35">
      <c r="A3640" s="1716"/>
      <c r="B3640" s="1260">
        <v>0.625</v>
      </c>
      <c r="C3640" s="1316" t="s">
        <v>258</v>
      </c>
      <c r="D3640" s="1351" t="s">
        <v>905</v>
      </c>
    </row>
    <row r="3641" spans="1:4" x14ac:dyDescent="0.35">
      <c r="A3641" s="1716"/>
      <c r="B3641" s="1260">
        <v>0.75</v>
      </c>
      <c r="C3641" s="1316" t="s">
        <v>258</v>
      </c>
      <c r="D3641" s="1351" t="s">
        <v>758</v>
      </c>
    </row>
    <row r="3642" spans="1:4" x14ac:dyDescent="0.35">
      <c r="A3642" s="1716">
        <f>A3637+1</f>
        <v>4</v>
      </c>
      <c r="B3642" s="1260">
        <v>0.25</v>
      </c>
      <c r="C3642" s="1316" t="s">
        <v>257</v>
      </c>
      <c r="D3642" s="1351" t="s">
        <v>905</v>
      </c>
    </row>
    <row r="3643" spans="1:4" x14ac:dyDescent="0.35">
      <c r="A3643" s="1716"/>
      <c r="B3643" s="1260">
        <v>0.375</v>
      </c>
      <c r="C3643" s="1275" t="s">
        <v>262</v>
      </c>
      <c r="D3643" s="1351" t="s">
        <v>905</v>
      </c>
    </row>
    <row r="3644" spans="1:4" x14ac:dyDescent="0.35">
      <c r="A3644" s="1716"/>
      <c r="B3644" s="1260">
        <v>0.5</v>
      </c>
      <c r="C3644" s="1275" t="s">
        <v>257</v>
      </c>
      <c r="D3644" s="1351" t="s">
        <v>758</v>
      </c>
    </row>
    <row r="3645" spans="1:4" x14ac:dyDescent="0.35">
      <c r="A3645" s="1716"/>
      <c r="B3645" s="1260">
        <v>0.625</v>
      </c>
      <c r="C3645" s="1275" t="s">
        <v>262</v>
      </c>
      <c r="D3645" s="1351" t="s">
        <v>758</v>
      </c>
    </row>
    <row r="3646" spans="1:4" x14ac:dyDescent="0.35">
      <c r="A3646" s="1716"/>
      <c r="B3646" s="1260">
        <v>0.75</v>
      </c>
      <c r="C3646" s="1275" t="s">
        <v>257</v>
      </c>
      <c r="D3646" s="1351" t="s">
        <v>905</v>
      </c>
    </row>
    <row r="3647" spans="1:4" x14ac:dyDescent="0.35">
      <c r="A3647" s="1716">
        <f>A3642+1</f>
        <v>5</v>
      </c>
      <c r="B3647" s="1260">
        <v>0.25</v>
      </c>
      <c r="C3647" s="1275" t="s">
        <v>257</v>
      </c>
      <c r="D3647" s="1351" t="s">
        <v>758</v>
      </c>
    </row>
    <row r="3648" spans="1:4" x14ac:dyDescent="0.35">
      <c r="A3648" s="1716"/>
      <c r="B3648" s="1260">
        <v>0.375</v>
      </c>
      <c r="C3648" s="1275" t="s">
        <v>262</v>
      </c>
      <c r="D3648" s="1351" t="s">
        <v>905</v>
      </c>
    </row>
    <row r="3649" spans="1:4" x14ac:dyDescent="0.35">
      <c r="A3649" s="1716"/>
      <c r="B3649" s="1260">
        <v>0.5</v>
      </c>
      <c r="C3649" s="1275" t="s">
        <v>258</v>
      </c>
      <c r="D3649" s="1351" t="s">
        <v>905</v>
      </c>
    </row>
    <row r="3650" spans="1:4" x14ac:dyDescent="0.35">
      <c r="A3650" s="1716"/>
      <c r="B3650" s="1260">
        <v>0.625</v>
      </c>
      <c r="C3650" s="1275" t="s">
        <v>258</v>
      </c>
      <c r="D3650" s="1351" t="s">
        <v>758</v>
      </c>
    </row>
    <row r="3651" spans="1:4" x14ac:dyDescent="0.35">
      <c r="A3651" s="1716"/>
      <c r="B3651" s="1260">
        <v>0.75</v>
      </c>
      <c r="C3651" s="1275" t="s">
        <v>258</v>
      </c>
      <c r="D3651" s="1351" t="s">
        <v>905</v>
      </c>
    </row>
    <row r="3652" spans="1:4" x14ac:dyDescent="0.35">
      <c r="A3652" s="1339">
        <v>6</v>
      </c>
      <c r="B3652" s="1260">
        <v>0.25</v>
      </c>
      <c r="C3652" s="1275" t="s">
        <v>257</v>
      </c>
      <c r="D3652" s="1351" t="s">
        <v>905</v>
      </c>
    </row>
    <row r="3653" spans="1:4" x14ac:dyDescent="0.35">
      <c r="A3653" s="1340"/>
      <c r="B3653" s="1260">
        <v>0.375</v>
      </c>
      <c r="C3653" s="1275" t="s">
        <v>258</v>
      </c>
      <c r="D3653" s="1351" t="s">
        <v>758</v>
      </c>
    </row>
    <row r="3654" spans="1:4" x14ac:dyDescent="0.35">
      <c r="A3654" s="1340"/>
      <c r="B3654" s="1260">
        <v>0.5</v>
      </c>
      <c r="C3654" s="1316" t="s">
        <v>262</v>
      </c>
      <c r="D3654" s="1351" t="s">
        <v>673</v>
      </c>
    </row>
    <row r="3655" spans="1:4" x14ac:dyDescent="0.35">
      <c r="A3655" s="1340"/>
      <c r="B3655" s="1260">
        <v>0.625</v>
      </c>
      <c r="C3655" s="1316" t="s">
        <v>257</v>
      </c>
      <c r="D3655" s="1351" t="s">
        <v>758</v>
      </c>
    </row>
    <row r="3656" spans="1:4" x14ac:dyDescent="0.35">
      <c r="A3656" s="1341"/>
      <c r="B3656" s="1260">
        <v>0.75</v>
      </c>
      <c r="C3656" s="1316" t="s">
        <v>257</v>
      </c>
      <c r="D3656" s="1351" t="s">
        <v>758</v>
      </c>
    </row>
    <row r="3657" spans="1:4" x14ac:dyDescent="0.35">
      <c r="A3657" s="1716">
        <v>7</v>
      </c>
      <c r="B3657" s="1260">
        <v>0.25</v>
      </c>
      <c r="C3657" s="1316" t="s">
        <v>257</v>
      </c>
      <c r="D3657" s="1351" t="s">
        <v>905</v>
      </c>
    </row>
    <row r="3658" spans="1:4" x14ac:dyDescent="0.35">
      <c r="A3658" s="1716"/>
      <c r="B3658" s="1260">
        <v>0.375</v>
      </c>
      <c r="C3658" s="1316" t="s">
        <v>257</v>
      </c>
      <c r="D3658" s="1351" t="s">
        <v>905</v>
      </c>
    </row>
    <row r="3659" spans="1:4" x14ac:dyDescent="0.35">
      <c r="A3659" s="1716"/>
      <c r="B3659" s="1260">
        <v>0.5</v>
      </c>
      <c r="C3659" s="1316" t="s">
        <v>257</v>
      </c>
      <c r="D3659" s="1351" t="s">
        <v>673</v>
      </c>
    </row>
    <row r="3660" spans="1:4" x14ac:dyDescent="0.35">
      <c r="A3660" s="1716"/>
      <c r="B3660" s="1260">
        <v>0.625</v>
      </c>
      <c r="C3660" s="1316" t="s">
        <v>257</v>
      </c>
      <c r="D3660" s="1351" t="s">
        <v>758</v>
      </c>
    </row>
    <row r="3661" spans="1:4" x14ac:dyDescent="0.35">
      <c r="A3661" s="1716"/>
      <c r="B3661" s="1260">
        <v>0.75</v>
      </c>
      <c r="C3661" s="1275" t="s">
        <v>262</v>
      </c>
      <c r="D3661" s="1351" t="s">
        <v>905</v>
      </c>
    </row>
    <row r="3662" spans="1:4" x14ac:dyDescent="0.35">
      <c r="A3662" s="1716">
        <v>8</v>
      </c>
      <c r="B3662" s="1260">
        <v>0.25</v>
      </c>
      <c r="C3662" s="1275" t="s">
        <v>257</v>
      </c>
      <c r="D3662" s="1351" t="s">
        <v>905</v>
      </c>
    </row>
    <row r="3663" spans="1:4" x14ac:dyDescent="0.35">
      <c r="A3663" s="1716"/>
      <c r="B3663" s="1260">
        <v>0.375</v>
      </c>
      <c r="C3663" s="1275" t="s">
        <v>261</v>
      </c>
      <c r="D3663" s="1351" t="s">
        <v>758</v>
      </c>
    </row>
    <row r="3664" spans="1:4" x14ac:dyDescent="0.35">
      <c r="A3664" s="1716"/>
      <c r="B3664" s="1260">
        <v>0.5</v>
      </c>
      <c r="C3664" s="1275" t="s">
        <v>261</v>
      </c>
      <c r="D3664" s="1351" t="s">
        <v>758</v>
      </c>
    </row>
    <row r="3665" spans="1:4" x14ac:dyDescent="0.35">
      <c r="A3665" s="1716"/>
      <c r="B3665" s="1260">
        <v>0.625</v>
      </c>
      <c r="C3665" s="1275" t="s">
        <v>257</v>
      </c>
      <c r="D3665" s="1351" t="s">
        <v>758</v>
      </c>
    </row>
    <row r="3666" spans="1:4" x14ac:dyDescent="0.35">
      <c r="A3666" s="1716"/>
      <c r="B3666" s="1260">
        <v>0.75</v>
      </c>
      <c r="C3666" s="1275" t="s">
        <v>257</v>
      </c>
      <c r="D3666" s="1351" t="s">
        <v>905</v>
      </c>
    </row>
    <row r="3667" spans="1:4" x14ac:dyDescent="0.35">
      <c r="A3667" s="1716">
        <f>A3662+1</f>
        <v>9</v>
      </c>
      <c r="B3667" s="1260">
        <v>0.25</v>
      </c>
      <c r="C3667" s="1283" t="s">
        <v>261</v>
      </c>
      <c r="D3667" s="1353" t="s">
        <v>953</v>
      </c>
    </row>
    <row r="3668" spans="1:4" x14ac:dyDescent="0.35">
      <c r="A3668" s="1716"/>
      <c r="B3668" s="1260">
        <v>0.375</v>
      </c>
      <c r="C3668" s="1275" t="s">
        <v>261</v>
      </c>
      <c r="D3668" s="1351" t="s">
        <v>758</v>
      </c>
    </row>
    <row r="3669" spans="1:4" x14ac:dyDescent="0.35">
      <c r="A3669" s="1716"/>
      <c r="B3669" s="1260">
        <v>0.5</v>
      </c>
      <c r="C3669" s="1275" t="s">
        <v>257</v>
      </c>
      <c r="D3669" s="1351" t="s">
        <v>905</v>
      </c>
    </row>
    <row r="3670" spans="1:4" x14ac:dyDescent="0.35">
      <c r="A3670" s="1716"/>
      <c r="B3670" s="1260">
        <v>0.625</v>
      </c>
      <c r="C3670" s="1275" t="s">
        <v>257</v>
      </c>
      <c r="D3670" s="1351" t="s">
        <v>758</v>
      </c>
    </row>
    <row r="3671" spans="1:4" x14ac:dyDescent="0.35">
      <c r="A3671" s="1716"/>
      <c r="B3671" s="1260">
        <v>0.75</v>
      </c>
      <c r="C3671" s="1275" t="s">
        <v>257</v>
      </c>
      <c r="D3671" s="1351" t="s">
        <v>905</v>
      </c>
    </row>
    <row r="3672" spans="1:4" x14ac:dyDescent="0.35">
      <c r="A3672" s="1716">
        <f>A3667+1</f>
        <v>10</v>
      </c>
      <c r="B3672" s="1260">
        <v>0.25</v>
      </c>
      <c r="C3672" s="1275" t="s">
        <v>257</v>
      </c>
      <c r="D3672" s="1351" t="s">
        <v>905</v>
      </c>
    </row>
    <row r="3673" spans="1:4" x14ac:dyDescent="0.35">
      <c r="A3673" s="1716"/>
      <c r="B3673" s="1260">
        <v>0.375</v>
      </c>
      <c r="C3673" s="1275" t="s">
        <v>257</v>
      </c>
      <c r="D3673" s="1351" t="s">
        <v>905</v>
      </c>
    </row>
    <row r="3674" spans="1:4" x14ac:dyDescent="0.35">
      <c r="A3674" s="1716"/>
      <c r="B3674" s="1260">
        <v>0.5</v>
      </c>
      <c r="C3674" s="1275" t="s">
        <v>257</v>
      </c>
      <c r="D3674" s="1351" t="s">
        <v>758</v>
      </c>
    </row>
    <row r="3675" spans="1:4" x14ac:dyDescent="0.35">
      <c r="A3675" s="1716"/>
      <c r="B3675" s="1260">
        <v>0.625</v>
      </c>
      <c r="C3675" s="1275" t="s">
        <v>258</v>
      </c>
      <c r="D3675" s="1351" t="s">
        <v>905</v>
      </c>
    </row>
    <row r="3676" spans="1:4" x14ac:dyDescent="0.35">
      <c r="A3676" s="1716"/>
      <c r="B3676" s="1260">
        <v>0.75</v>
      </c>
      <c r="C3676" s="1275" t="s">
        <v>258</v>
      </c>
      <c r="D3676" s="1351" t="s">
        <v>758</v>
      </c>
    </row>
    <row r="3677" spans="1:4" x14ac:dyDescent="0.35">
      <c r="A3677" s="1339"/>
      <c r="B3677" s="1260">
        <v>0.25</v>
      </c>
      <c r="C3677" s="1275" t="s">
        <v>258</v>
      </c>
      <c r="D3677" s="1351" t="s">
        <v>905</v>
      </c>
    </row>
    <row r="3678" spans="1:4" x14ac:dyDescent="0.35">
      <c r="A3678" s="1340">
        <v>11</v>
      </c>
      <c r="B3678" s="1260">
        <v>0.375</v>
      </c>
      <c r="C3678" s="1275" t="s">
        <v>258</v>
      </c>
      <c r="D3678" s="1351" t="s">
        <v>905</v>
      </c>
    </row>
    <row r="3679" spans="1:4" x14ac:dyDescent="0.35">
      <c r="A3679" s="1340"/>
      <c r="B3679" s="1260">
        <v>0.5</v>
      </c>
      <c r="C3679" s="1275" t="s">
        <v>258</v>
      </c>
      <c r="D3679" s="1351" t="s">
        <v>905</v>
      </c>
    </row>
    <row r="3680" spans="1:4" x14ac:dyDescent="0.35">
      <c r="A3680" s="1340"/>
      <c r="B3680" s="1260">
        <v>0.625</v>
      </c>
      <c r="C3680" s="1275" t="s">
        <v>258</v>
      </c>
      <c r="D3680" s="1351" t="s">
        <v>758</v>
      </c>
    </row>
    <row r="3681" spans="1:4" x14ac:dyDescent="0.35">
      <c r="A3681" s="1341"/>
      <c r="B3681" s="1260">
        <v>0.75</v>
      </c>
      <c r="C3681" s="1275" t="s">
        <v>257</v>
      </c>
      <c r="D3681" s="1351" t="s">
        <v>905</v>
      </c>
    </row>
    <row r="3682" spans="1:4" x14ac:dyDescent="0.35">
      <c r="A3682" s="1716">
        <v>12</v>
      </c>
      <c r="B3682" s="1260">
        <v>0.25</v>
      </c>
      <c r="C3682" s="1275" t="s">
        <v>257</v>
      </c>
      <c r="D3682" s="1351" t="s">
        <v>905</v>
      </c>
    </row>
    <row r="3683" spans="1:4" x14ac:dyDescent="0.35">
      <c r="A3683" s="1716"/>
      <c r="B3683" s="1260">
        <v>0.375</v>
      </c>
      <c r="C3683" s="1275" t="s">
        <v>257</v>
      </c>
      <c r="D3683" s="1351" t="s">
        <v>905</v>
      </c>
    </row>
    <row r="3684" spans="1:4" x14ac:dyDescent="0.35">
      <c r="A3684" s="1716"/>
      <c r="B3684" s="1260">
        <v>0.5</v>
      </c>
      <c r="C3684" s="1275" t="s">
        <v>257</v>
      </c>
      <c r="D3684" s="1351" t="s">
        <v>758</v>
      </c>
    </row>
    <row r="3685" spans="1:4" x14ac:dyDescent="0.35">
      <c r="A3685" s="1716"/>
      <c r="B3685" s="1260">
        <v>0.625</v>
      </c>
      <c r="C3685" s="1275" t="s">
        <v>258</v>
      </c>
      <c r="D3685" s="1351" t="s">
        <v>758</v>
      </c>
    </row>
    <row r="3686" spans="1:4" x14ac:dyDescent="0.35">
      <c r="A3686" s="1716"/>
      <c r="B3686" s="1260">
        <v>0.75</v>
      </c>
      <c r="C3686" s="1275" t="s">
        <v>258</v>
      </c>
      <c r="D3686" s="1351" t="s">
        <v>905</v>
      </c>
    </row>
    <row r="3687" spans="1:4" x14ac:dyDescent="0.35">
      <c r="A3687" s="1716">
        <v>13</v>
      </c>
      <c r="B3687" s="1260">
        <v>0.25</v>
      </c>
      <c r="C3687" s="1275" t="s">
        <v>257</v>
      </c>
      <c r="D3687" s="1351" t="s">
        <v>905</v>
      </c>
    </row>
    <row r="3688" spans="1:4" x14ac:dyDescent="0.35">
      <c r="A3688" s="1716"/>
      <c r="B3688" s="1260">
        <v>0.375</v>
      </c>
      <c r="C3688" s="1275" t="s">
        <v>257</v>
      </c>
      <c r="D3688" s="1351" t="s">
        <v>758</v>
      </c>
    </row>
    <row r="3689" spans="1:4" x14ac:dyDescent="0.35">
      <c r="A3689" s="1716"/>
      <c r="B3689" s="1260">
        <v>0.5</v>
      </c>
      <c r="C3689" s="1316" t="s">
        <v>258</v>
      </c>
      <c r="D3689" s="1351" t="s">
        <v>758</v>
      </c>
    </row>
    <row r="3690" spans="1:4" x14ac:dyDescent="0.35">
      <c r="A3690" s="1716"/>
      <c r="B3690" s="1260">
        <v>0.625</v>
      </c>
      <c r="C3690" s="1316" t="s">
        <v>258</v>
      </c>
      <c r="D3690" s="1351" t="s">
        <v>758</v>
      </c>
    </row>
    <row r="3691" spans="1:4" x14ac:dyDescent="0.35">
      <c r="A3691" s="1716"/>
      <c r="B3691" s="1260">
        <v>0.75</v>
      </c>
      <c r="C3691" s="1316" t="s">
        <v>258</v>
      </c>
      <c r="D3691" s="1351" t="s">
        <v>758</v>
      </c>
    </row>
    <row r="3692" spans="1:4" x14ac:dyDescent="0.35">
      <c r="A3692" s="1716">
        <f>A3687+1</f>
        <v>14</v>
      </c>
      <c r="B3692" s="1260">
        <v>0.25</v>
      </c>
      <c r="C3692" s="1316" t="s">
        <v>257</v>
      </c>
      <c r="D3692" s="1351" t="s">
        <v>905</v>
      </c>
    </row>
    <row r="3693" spans="1:4" x14ac:dyDescent="0.35">
      <c r="A3693" s="1716"/>
      <c r="B3693" s="1260">
        <v>0.375</v>
      </c>
      <c r="C3693" s="1275" t="s">
        <v>257</v>
      </c>
      <c r="D3693" s="1351" t="s">
        <v>905</v>
      </c>
    </row>
    <row r="3694" spans="1:4" x14ac:dyDescent="0.35">
      <c r="A3694" s="1716"/>
      <c r="B3694" s="1260">
        <v>0.5</v>
      </c>
      <c r="C3694" s="1275" t="s">
        <v>261</v>
      </c>
      <c r="D3694" s="1351" t="s">
        <v>673</v>
      </c>
    </row>
    <row r="3695" spans="1:4" x14ac:dyDescent="0.35">
      <c r="A3695" s="1716"/>
      <c r="B3695" s="1260">
        <v>0.625</v>
      </c>
      <c r="C3695" s="1275" t="s">
        <v>257</v>
      </c>
      <c r="D3695" s="1351" t="s">
        <v>729</v>
      </c>
    </row>
    <row r="3696" spans="1:4" x14ac:dyDescent="0.35">
      <c r="A3696" s="1716"/>
      <c r="B3696" s="1260">
        <v>0.75</v>
      </c>
      <c r="C3696" s="1275" t="s">
        <v>257</v>
      </c>
      <c r="D3696" s="1351" t="s">
        <v>758</v>
      </c>
    </row>
    <row r="3697" spans="1:4" x14ac:dyDescent="0.35">
      <c r="A3697" s="1716">
        <f>A3692+1</f>
        <v>15</v>
      </c>
      <c r="B3697" s="1260">
        <v>0.25</v>
      </c>
      <c r="C3697" s="1275" t="s">
        <v>257</v>
      </c>
      <c r="D3697" s="1351" t="s">
        <v>905</v>
      </c>
    </row>
    <row r="3698" spans="1:4" x14ac:dyDescent="0.35">
      <c r="A3698" s="1716"/>
      <c r="B3698" s="1260">
        <v>0.375</v>
      </c>
      <c r="C3698" s="1275" t="s">
        <v>261</v>
      </c>
      <c r="D3698" s="1351" t="s">
        <v>758</v>
      </c>
    </row>
    <row r="3699" spans="1:4" x14ac:dyDescent="0.35">
      <c r="A3699" s="1716"/>
      <c r="B3699" s="1260">
        <v>0.5</v>
      </c>
      <c r="C3699" s="1275" t="s">
        <v>258</v>
      </c>
      <c r="D3699" s="1351" t="s">
        <v>905</v>
      </c>
    </row>
    <row r="3700" spans="1:4" x14ac:dyDescent="0.35">
      <c r="A3700" s="1716"/>
      <c r="B3700" s="1260">
        <v>0.625</v>
      </c>
      <c r="C3700" s="1275" t="s">
        <v>258</v>
      </c>
      <c r="D3700" s="1351" t="s">
        <v>905</v>
      </c>
    </row>
    <row r="3701" spans="1:4" x14ac:dyDescent="0.35">
      <c r="A3701" s="1716"/>
      <c r="B3701" s="1260">
        <v>0.75</v>
      </c>
      <c r="C3701" s="1275" t="s">
        <v>257</v>
      </c>
      <c r="D3701" s="1351" t="s">
        <v>905</v>
      </c>
    </row>
    <row r="3702" spans="1:4" x14ac:dyDescent="0.35">
      <c r="A3702" s="1708">
        <f>A3697+1</f>
        <v>16</v>
      </c>
      <c r="B3702" s="1260">
        <v>0.25</v>
      </c>
      <c r="C3702" s="1275" t="s">
        <v>257</v>
      </c>
      <c r="D3702" s="1351" t="s">
        <v>758</v>
      </c>
    </row>
    <row r="3703" spans="1:4" x14ac:dyDescent="0.35">
      <c r="A3703" s="1709"/>
      <c r="B3703" s="1260">
        <v>0.375</v>
      </c>
      <c r="C3703" s="1275" t="s">
        <v>257</v>
      </c>
      <c r="D3703" s="1351" t="s">
        <v>905</v>
      </c>
    </row>
    <row r="3704" spans="1:4" x14ac:dyDescent="0.35">
      <c r="A3704" s="1709"/>
      <c r="B3704" s="1260">
        <v>0.5</v>
      </c>
      <c r="C3704" s="1275" t="s">
        <v>257</v>
      </c>
      <c r="D3704" s="1351" t="s">
        <v>905</v>
      </c>
    </row>
    <row r="3705" spans="1:4" x14ac:dyDescent="0.35">
      <c r="A3705" s="1709"/>
      <c r="B3705" s="1260">
        <v>0.625</v>
      </c>
      <c r="C3705" s="1275" t="s">
        <v>257</v>
      </c>
      <c r="D3705" s="1351" t="s">
        <v>905</v>
      </c>
    </row>
    <row r="3706" spans="1:4" x14ac:dyDescent="0.35">
      <c r="A3706" s="1710"/>
      <c r="B3706" s="1260">
        <v>0.75</v>
      </c>
      <c r="C3706" s="1275" t="s">
        <v>257</v>
      </c>
      <c r="D3706" s="1351" t="s">
        <v>905</v>
      </c>
    </row>
    <row r="3707" spans="1:4" x14ac:dyDescent="0.35">
      <c r="A3707" s="1708">
        <f>A3702+1</f>
        <v>17</v>
      </c>
      <c r="B3707" s="1260">
        <v>0.25</v>
      </c>
      <c r="C3707" s="1275" t="s">
        <v>257</v>
      </c>
      <c r="D3707" s="1351" t="s">
        <v>905</v>
      </c>
    </row>
    <row r="3708" spans="1:4" x14ac:dyDescent="0.35">
      <c r="A3708" s="1709"/>
      <c r="B3708" s="1260">
        <v>0.375</v>
      </c>
      <c r="C3708" s="1275" t="s">
        <v>258</v>
      </c>
      <c r="D3708" s="1351" t="s">
        <v>905</v>
      </c>
    </row>
    <row r="3709" spans="1:4" x14ac:dyDescent="0.35">
      <c r="A3709" s="1709"/>
      <c r="B3709" s="1260">
        <v>0.5</v>
      </c>
      <c r="C3709" s="1275" t="s">
        <v>257</v>
      </c>
      <c r="D3709" s="1351" t="s">
        <v>758</v>
      </c>
    </row>
    <row r="3710" spans="1:4" x14ac:dyDescent="0.35">
      <c r="A3710" s="1709"/>
      <c r="B3710" s="1260">
        <v>0.625</v>
      </c>
      <c r="C3710" s="1275" t="s">
        <v>257</v>
      </c>
      <c r="D3710" s="1351" t="s">
        <v>758</v>
      </c>
    </row>
    <row r="3711" spans="1:4" x14ac:dyDescent="0.35">
      <c r="A3711" s="1710"/>
      <c r="B3711" s="1260">
        <v>0.75</v>
      </c>
      <c r="C3711" s="1275" t="s">
        <v>257</v>
      </c>
      <c r="D3711" s="1351" t="s">
        <v>905</v>
      </c>
    </row>
    <row r="3712" spans="1:4" x14ac:dyDescent="0.35">
      <c r="A3712" s="1708">
        <f>A3707+1</f>
        <v>18</v>
      </c>
      <c r="B3712" s="1260">
        <v>0.25</v>
      </c>
      <c r="C3712" s="1275" t="s">
        <v>261</v>
      </c>
      <c r="D3712" s="1351" t="s">
        <v>673</v>
      </c>
    </row>
    <row r="3713" spans="1:4" x14ac:dyDescent="0.35">
      <c r="A3713" s="1709"/>
      <c r="B3713" s="1260">
        <v>0.375</v>
      </c>
      <c r="C3713" s="1275" t="s">
        <v>257</v>
      </c>
      <c r="D3713" s="1351" t="s">
        <v>905</v>
      </c>
    </row>
    <row r="3714" spans="1:4" x14ac:dyDescent="0.35">
      <c r="A3714" s="1709"/>
      <c r="B3714" s="1260">
        <v>0.5</v>
      </c>
      <c r="C3714" s="1275" t="s">
        <v>257</v>
      </c>
      <c r="D3714" s="1351" t="s">
        <v>758</v>
      </c>
    </row>
    <row r="3715" spans="1:4" x14ac:dyDescent="0.35">
      <c r="A3715" s="1709"/>
      <c r="B3715" s="1260">
        <v>0.625</v>
      </c>
      <c r="C3715" s="1275" t="s">
        <v>258</v>
      </c>
      <c r="D3715" s="1351" t="s">
        <v>905</v>
      </c>
    </row>
    <row r="3716" spans="1:4" x14ac:dyDescent="0.35">
      <c r="A3716" s="1710"/>
      <c r="B3716" s="1260">
        <v>0.75</v>
      </c>
      <c r="C3716" s="1275" t="s">
        <v>258</v>
      </c>
      <c r="D3716" s="1351" t="s">
        <v>905</v>
      </c>
    </row>
    <row r="3717" spans="1:4" x14ac:dyDescent="0.35">
      <c r="A3717" s="1708">
        <f>A3712+1</f>
        <v>19</v>
      </c>
      <c r="B3717" s="1260">
        <v>0.25</v>
      </c>
      <c r="C3717" s="1275" t="s">
        <v>258</v>
      </c>
      <c r="D3717" s="1351" t="s">
        <v>758</v>
      </c>
    </row>
    <row r="3718" spans="1:4" x14ac:dyDescent="0.35">
      <c r="A3718" s="1709"/>
      <c r="B3718" s="1260">
        <v>0.375</v>
      </c>
      <c r="C3718" s="1275" t="s">
        <v>257</v>
      </c>
      <c r="D3718" s="1351" t="s">
        <v>758</v>
      </c>
    </row>
    <row r="3719" spans="1:4" x14ac:dyDescent="0.35">
      <c r="A3719" s="1709"/>
      <c r="B3719" s="1260">
        <v>0.5</v>
      </c>
      <c r="C3719" s="1275" t="s">
        <v>257</v>
      </c>
      <c r="D3719" s="1351" t="s">
        <v>905</v>
      </c>
    </row>
    <row r="3720" spans="1:4" x14ac:dyDescent="0.35">
      <c r="A3720" s="1709"/>
      <c r="B3720" s="1260">
        <v>0.625</v>
      </c>
      <c r="C3720" s="1275" t="s">
        <v>258</v>
      </c>
      <c r="D3720" s="1351" t="s">
        <v>758</v>
      </c>
    </row>
    <row r="3721" spans="1:4" x14ac:dyDescent="0.35">
      <c r="A3721" s="1710"/>
      <c r="B3721" s="1260">
        <v>0.75</v>
      </c>
      <c r="C3721" s="1275" t="s">
        <v>262</v>
      </c>
      <c r="D3721" s="1351" t="s">
        <v>905</v>
      </c>
    </row>
    <row r="3722" spans="1:4" x14ac:dyDescent="0.35">
      <c r="A3722" s="1708">
        <f>A3717+1</f>
        <v>20</v>
      </c>
      <c r="B3722" s="1260">
        <v>0.25</v>
      </c>
      <c r="C3722" s="1275" t="s">
        <v>257</v>
      </c>
      <c r="D3722" s="1351" t="s">
        <v>905</v>
      </c>
    </row>
    <row r="3723" spans="1:4" x14ac:dyDescent="0.35">
      <c r="A3723" s="1709"/>
      <c r="B3723" s="1260">
        <v>0.375</v>
      </c>
      <c r="C3723" s="1275" t="s">
        <v>261</v>
      </c>
      <c r="D3723" s="1351" t="s">
        <v>758</v>
      </c>
    </row>
    <row r="3724" spans="1:4" x14ac:dyDescent="0.35">
      <c r="A3724" s="1709"/>
      <c r="B3724" s="1260">
        <v>0.5</v>
      </c>
      <c r="C3724" s="1275" t="s">
        <v>258</v>
      </c>
      <c r="D3724" s="1351" t="s">
        <v>953</v>
      </c>
    </row>
    <row r="3725" spans="1:4" x14ac:dyDescent="0.35">
      <c r="A3725" s="1709"/>
      <c r="B3725" s="1260">
        <v>0.625</v>
      </c>
      <c r="C3725" s="1275" t="s">
        <v>258</v>
      </c>
      <c r="D3725" s="1351" t="s">
        <v>673</v>
      </c>
    </row>
    <row r="3726" spans="1:4" x14ac:dyDescent="0.35">
      <c r="A3726" s="1710"/>
      <c r="B3726" s="1260">
        <v>0.75</v>
      </c>
      <c r="C3726" s="1275" t="s">
        <v>258</v>
      </c>
      <c r="D3726" s="1351" t="s">
        <v>905</v>
      </c>
    </row>
    <row r="3727" spans="1:4" x14ac:dyDescent="0.35">
      <c r="A3727" s="1708">
        <f>A3722+1</f>
        <v>21</v>
      </c>
      <c r="B3727" s="1260">
        <v>0.25</v>
      </c>
      <c r="C3727" s="1275" t="s">
        <v>261</v>
      </c>
      <c r="D3727" s="1351" t="s">
        <v>758</v>
      </c>
    </row>
    <row r="3728" spans="1:4" x14ac:dyDescent="0.35">
      <c r="A3728" s="1709"/>
      <c r="B3728" s="1260">
        <v>0.375</v>
      </c>
      <c r="C3728" s="1275" t="s">
        <v>261</v>
      </c>
      <c r="D3728" s="1351" t="s">
        <v>758</v>
      </c>
    </row>
    <row r="3729" spans="1:4" x14ac:dyDescent="0.35">
      <c r="A3729" s="1709"/>
      <c r="B3729" s="1260">
        <v>0.5</v>
      </c>
      <c r="C3729" s="1275" t="s">
        <v>261</v>
      </c>
      <c r="D3729" s="1351" t="s">
        <v>673</v>
      </c>
    </row>
    <row r="3730" spans="1:4" x14ac:dyDescent="0.35">
      <c r="A3730" s="1709"/>
      <c r="B3730" s="1260">
        <v>0.625</v>
      </c>
      <c r="C3730" s="1275" t="s">
        <v>257</v>
      </c>
      <c r="D3730" s="1351" t="s">
        <v>758</v>
      </c>
    </row>
    <row r="3731" spans="1:4" x14ac:dyDescent="0.35">
      <c r="A3731" s="1710"/>
      <c r="B3731" s="1260">
        <v>0.75</v>
      </c>
      <c r="C3731" s="1275" t="s">
        <v>258</v>
      </c>
      <c r="D3731" s="1351" t="s">
        <v>758</v>
      </c>
    </row>
    <row r="3732" spans="1:4" x14ac:dyDescent="0.35">
      <c r="A3732" s="1708">
        <f>A3727+1</f>
        <v>22</v>
      </c>
      <c r="B3732" s="1260">
        <v>0.25</v>
      </c>
      <c r="C3732" s="1275" t="s">
        <v>261</v>
      </c>
      <c r="D3732" s="1351" t="s">
        <v>673</v>
      </c>
    </row>
    <row r="3733" spans="1:4" x14ac:dyDescent="0.35">
      <c r="A3733" s="1709"/>
      <c r="B3733" s="1260">
        <v>0.375</v>
      </c>
      <c r="C3733" s="1275" t="s">
        <v>261</v>
      </c>
      <c r="D3733" s="1351" t="s">
        <v>758</v>
      </c>
    </row>
    <row r="3734" spans="1:4" x14ac:dyDescent="0.35">
      <c r="A3734" s="1709"/>
      <c r="B3734" s="1260">
        <v>0.5</v>
      </c>
      <c r="C3734" s="1275" t="s">
        <v>261</v>
      </c>
      <c r="D3734" s="1351" t="s">
        <v>953</v>
      </c>
    </row>
    <row r="3735" spans="1:4" x14ac:dyDescent="0.35">
      <c r="A3735" s="1709"/>
      <c r="B3735" s="1260">
        <v>0.625</v>
      </c>
      <c r="C3735" s="1275" t="s">
        <v>261</v>
      </c>
      <c r="D3735" s="1351" t="s">
        <v>673</v>
      </c>
    </row>
    <row r="3736" spans="1:4" x14ac:dyDescent="0.35">
      <c r="A3736" s="1710"/>
      <c r="B3736" s="1260">
        <v>0.75</v>
      </c>
      <c r="C3736" s="1275" t="s">
        <v>257</v>
      </c>
      <c r="D3736" s="1351" t="s">
        <v>758</v>
      </c>
    </row>
    <row r="3737" spans="1:4" x14ac:dyDescent="0.35">
      <c r="A3737" s="1708">
        <f>A3732+1</f>
        <v>23</v>
      </c>
      <c r="B3737" s="1260">
        <v>0.25</v>
      </c>
      <c r="C3737" s="1275" t="s">
        <v>257</v>
      </c>
      <c r="D3737" s="1351" t="s">
        <v>758</v>
      </c>
    </row>
    <row r="3738" spans="1:4" x14ac:dyDescent="0.35">
      <c r="A3738" s="1709"/>
      <c r="B3738" s="1260">
        <v>0.375</v>
      </c>
      <c r="C3738" s="1275" t="s">
        <v>257</v>
      </c>
      <c r="D3738" s="1351" t="s">
        <v>758</v>
      </c>
    </row>
    <row r="3739" spans="1:4" x14ac:dyDescent="0.35">
      <c r="A3739" s="1709"/>
      <c r="B3739" s="1260">
        <v>0.5</v>
      </c>
      <c r="C3739" s="1275" t="s">
        <v>257</v>
      </c>
      <c r="D3739" s="1351" t="s">
        <v>758</v>
      </c>
    </row>
    <row r="3740" spans="1:4" x14ac:dyDescent="0.35">
      <c r="A3740" s="1709"/>
      <c r="B3740" s="1260">
        <v>0.625</v>
      </c>
      <c r="C3740" s="1275" t="s">
        <v>258</v>
      </c>
      <c r="D3740" s="1351" t="s">
        <v>758</v>
      </c>
    </row>
    <row r="3741" spans="1:4" x14ac:dyDescent="0.35">
      <c r="A3741" s="1710"/>
      <c r="B3741" s="1260">
        <v>0.75</v>
      </c>
      <c r="C3741" s="1275" t="s">
        <v>258</v>
      </c>
      <c r="D3741" s="1351" t="s">
        <v>758</v>
      </c>
    </row>
    <row r="3742" spans="1:4" x14ac:dyDescent="0.35">
      <c r="A3742" s="1708">
        <f>A3737+1</f>
        <v>24</v>
      </c>
      <c r="B3742" s="1260">
        <v>0.25</v>
      </c>
      <c r="C3742" s="1275" t="s">
        <v>257</v>
      </c>
      <c r="D3742" s="1351" t="s">
        <v>905</v>
      </c>
    </row>
    <row r="3743" spans="1:4" x14ac:dyDescent="0.35">
      <c r="A3743" s="1709"/>
      <c r="B3743" s="1260">
        <v>0.375</v>
      </c>
      <c r="C3743" s="1275" t="s">
        <v>258</v>
      </c>
      <c r="D3743" s="1351" t="s">
        <v>905</v>
      </c>
    </row>
    <row r="3744" spans="1:4" x14ac:dyDescent="0.35">
      <c r="A3744" s="1709"/>
      <c r="B3744" s="1260">
        <v>0.5</v>
      </c>
      <c r="C3744" s="1275" t="s">
        <v>258</v>
      </c>
      <c r="D3744" s="1351" t="s">
        <v>758</v>
      </c>
    </row>
    <row r="3745" spans="1:4" x14ac:dyDescent="0.35">
      <c r="A3745" s="1709"/>
      <c r="B3745" s="1260">
        <v>0.625</v>
      </c>
      <c r="C3745" s="1275" t="s">
        <v>258</v>
      </c>
      <c r="D3745" s="1351" t="s">
        <v>758</v>
      </c>
    </row>
    <row r="3746" spans="1:4" x14ac:dyDescent="0.35">
      <c r="A3746" s="1710"/>
      <c r="B3746" s="1260">
        <v>0.75</v>
      </c>
      <c r="C3746" s="1275" t="s">
        <v>257</v>
      </c>
      <c r="D3746" s="1351" t="s">
        <v>758</v>
      </c>
    </row>
    <row r="3747" spans="1:4" x14ac:dyDescent="0.35">
      <c r="A3747" s="1708">
        <f>A3742+1</f>
        <v>25</v>
      </c>
      <c r="B3747" s="1260">
        <v>0.25</v>
      </c>
      <c r="C3747" s="1275" t="s">
        <v>257</v>
      </c>
      <c r="D3747" s="1351" t="s">
        <v>905</v>
      </c>
    </row>
    <row r="3748" spans="1:4" x14ac:dyDescent="0.35">
      <c r="A3748" s="1709"/>
      <c r="B3748" s="1260">
        <v>0.375</v>
      </c>
      <c r="C3748" s="1275" t="s">
        <v>257</v>
      </c>
      <c r="D3748" s="1351" t="s">
        <v>905</v>
      </c>
    </row>
    <row r="3749" spans="1:4" x14ac:dyDescent="0.35">
      <c r="A3749" s="1709"/>
      <c r="B3749" s="1260">
        <v>0.5</v>
      </c>
      <c r="C3749" s="1275" t="s">
        <v>258</v>
      </c>
      <c r="D3749" s="1351" t="s">
        <v>758</v>
      </c>
    </row>
    <row r="3750" spans="1:4" x14ac:dyDescent="0.35">
      <c r="A3750" s="1709"/>
      <c r="B3750" s="1260">
        <v>0.625</v>
      </c>
      <c r="C3750" s="1275" t="s">
        <v>258</v>
      </c>
      <c r="D3750" s="1351" t="s">
        <v>758</v>
      </c>
    </row>
    <row r="3751" spans="1:4" x14ac:dyDescent="0.35">
      <c r="A3751" s="1710"/>
      <c r="B3751" s="1260">
        <v>0.75</v>
      </c>
      <c r="C3751" s="1275" t="s">
        <v>257</v>
      </c>
      <c r="D3751" s="1351" t="s">
        <v>758</v>
      </c>
    </row>
    <row r="3752" spans="1:4" x14ac:dyDescent="0.35">
      <c r="A3752" s="1708">
        <f>A3747+1</f>
        <v>26</v>
      </c>
      <c r="B3752" s="1260">
        <v>0.25</v>
      </c>
      <c r="C3752" s="1275" t="s">
        <v>257</v>
      </c>
      <c r="D3752" s="1351" t="s">
        <v>905</v>
      </c>
    </row>
    <row r="3753" spans="1:4" x14ac:dyDescent="0.35">
      <c r="A3753" s="1709"/>
      <c r="B3753" s="1260">
        <v>0.375</v>
      </c>
      <c r="C3753" s="1275" t="s">
        <v>257</v>
      </c>
      <c r="D3753" s="1351" t="s">
        <v>905</v>
      </c>
    </row>
    <row r="3754" spans="1:4" x14ac:dyDescent="0.35">
      <c r="A3754" s="1709"/>
      <c r="B3754" s="1260">
        <v>0.5</v>
      </c>
      <c r="C3754" s="1275" t="s">
        <v>258</v>
      </c>
      <c r="D3754" s="1351" t="s">
        <v>905</v>
      </c>
    </row>
    <row r="3755" spans="1:4" x14ac:dyDescent="0.35">
      <c r="A3755" s="1709"/>
      <c r="B3755" s="1260">
        <v>0.625</v>
      </c>
      <c r="C3755" s="1275" t="s">
        <v>260</v>
      </c>
      <c r="D3755" s="1351" t="s">
        <v>758</v>
      </c>
    </row>
    <row r="3756" spans="1:4" x14ac:dyDescent="0.35">
      <c r="A3756" s="1710"/>
      <c r="B3756" s="1260">
        <v>0.75</v>
      </c>
      <c r="C3756" s="1275" t="s">
        <v>260</v>
      </c>
      <c r="D3756" s="1351" t="s">
        <v>758</v>
      </c>
    </row>
    <row r="3757" spans="1:4" x14ac:dyDescent="0.35">
      <c r="A3757" s="1708">
        <f>A3752+1</f>
        <v>27</v>
      </c>
      <c r="B3757" s="1260">
        <v>0.25</v>
      </c>
      <c r="C3757" s="1275" t="s">
        <v>257</v>
      </c>
      <c r="D3757" s="1351" t="s">
        <v>905</v>
      </c>
    </row>
    <row r="3758" spans="1:4" x14ac:dyDescent="0.35">
      <c r="A3758" s="1709"/>
      <c r="B3758" s="1260">
        <v>0.375</v>
      </c>
      <c r="C3758" s="1275" t="s">
        <v>257</v>
      </c>
      <c r="D3758" s="1351" t="s">
        <v>905</v>
      </c>
    </row>
    <row r="3759" spans="1:4" x14ac:dyDescent="0.35">
      <c r="A3759" s="1709"/>
      <c r="B3759" s="1260">
        <v>0.5</v>
      </c>
      <c r="C3759" s="1275" t="s">
        <v>258</v>
      </c>
      <c r="D3759" s="1351" t="s">
        <v>758</v>
      </c>
    </row>
    <row r="3760" spans="1:4" x14ac:dyDescent="0.35">
      <c r="A3760" s="1709"/>
      <c r="B3760" s="1260">
        <v>0.625</v>
      </c>
      <c r="C3760" s="1275" t="s">
        <v>258</v>
      </c>
      <c r="D3760" s="1351" t="s">
        <v>729</v>
      </c>
    </row>
    <row r="3761" spans="1:4" x14ac:dyDescent="0.35">
      <c r="A3761" s="1710"/>
      <c r="B3761" s="1260">
        <v>0.75</v>
      </c>
      <c r="C3761" s="1275" t="s">
        <v>258</v>
      </c>
      <c r="D3761" s="1351" t="s">
        <v>758</v>
      </c>
    </row>
    <row r="3762" spans="1:4" x14ac:dyDescent="0.35">
      <c r="A3762" s="1708">
        <f>A3757+1</f>
        <v>28</v>
      </c>
      <c r="B3762" s="1260">
        <v>0.25</v>
      </c>
      <c r="C3762" s="1275" t="s">
        <v>258</v>
      </c>
      <c r="D3762" s="1351" t="s">
        <v>758</v>
      </c>
    </row>
    <row r="3763" spans="1:4" x14ac:dyDescent="0.35">
      <c r="A3763" s="1709"/>
      <c r="B3763" s="1260">
        <v>0.375</v>
      </c>
      <c r="C3763" s="1275" t="s">
        <v>257</v>
      </c>
      <c r="D3763" s="1351" t="s">
        <v>905</v>
      </c>
    </row>
    <row r="3764" spans="1:4" x14ac:dyDescent="0.35">
      <c r="A3764" s="1709"/>
      <c r="B3764" s="1260">
        <v>0.5</v>
      </c>
      <c r="C3764" s="1275" t="s">
        <v>258</v>
      </c>
      <c r="D3764" s="1351" t="s">
        <v>758</v>
      </c>
    </row>
    <row r="3765" spans="1:4" x14ac:dyDescent="0.35">
      <c r="A3765" s="1709"/>
      <c r="B3765" s="1260">
        <v>0.625</v>
      </c>
      <c r="C3765" s="1275" t="s">
        <v>260</v>
      </c>
      <c r="D3765" s="1351" t="s">
        <v>729</v>
      </c>
    </row>
    <row r="3766" spans="1:4" x14ac:dyDescent="0.35">
      <c r="A3766" s="1710"/>
      <c r="B3766" s="1260">
        <v>0.75</v>
      </c>
      <c r="C3766" s="1275" t="s">
        <v>257</v>
      </c>
      <c r="D3766" s="1351" t="s">
        <v>758</v>
      </c>
    </row>
    <row r="3767" spans="1:4" x14ac:dyDescent="0.35">
      <c r="A3767" s="1708">
        <f>A3762+1</f>
        <v>29</v>
      </c>
      <c r="B3767" s="1260">
        <v>0.25</v>
      </c>
      <c r="C3767" s="1275" t="s">
        <v>257</v>
      </c>
      <c r="D3767" s="1351" t="s">
        <v>729</v>
      </c>
    </row>
    <row r="3768" spans="1:4" x14ac:dyDescent="0.35">
      <c r="A3768" s="1709"/>
      <c r="B3768" s="1260">
        <v>0.375</v>
      </c>
      <c r="C3768" s="1275" t="s">
        <v>257</v>
      </c>
      <c r="D3768" s="1351" t="s">
        <v>758</v>
      </c>
    </row>
    <row r="3769" spans="1:4" x14ac:dyDescent="0.35">
      <c r="A3769" s="1709"/>
      <c r="B3769" s="1260">
        <v>0.5</v>
      </c>
      <c r="C3769" s="1275" t="s">
        <v>257</v>
      </c>
      <c r="D3769" s="1351" t="s">
        <v>758</v>
      </c>
    </row>
    <row r="3770" spans="1:4" x14ac:dyDescent="0.35">
      <c r="A3770" s="1709"/>
      <c r="B3770" s="1260">
        <v>0.625</v>
      </c>
      <c r="C3770" s="1275" t="s">
        <v>258</v>
      </c>
      <c r="D3770" s="1351" t="s">
        <v>905</v>
      </c>
    </row>
    <row r="3771" spans="1:4" x14ac:dyDescent="0.35">
      <c r="A3771" s="1710"/>
      <c r="B3771" s="1260">
        <v>0.75</v>
      </c>
      <c r="C3771" s="1275" t="s">
        <v>258</v>
      </c>
      <c r="D3771" s="1351" t="s">
        <v>905</v>
      </c>
    </row>
    <row r="3772" spans="1:4" x14ac:dyDescent="0.35">
      <c r="A3772" s="1708">
        <f>A3767+1</f>
        <v>30</v>
      </c>
      <c r="B3772" s="1260">
        <v>0.25</v>
      </c>
      <c r="C3772" s="1275" t="s">
        <v>257</v>
      </c>
      <c r="D3772" s="1351" t="s">
        <v>905</v>
      </c>
    </row>
    <row r="3773" spans="1:4" x14ac:dyDescent="0.35">
      <c r="A3773" s="1709"/>
      <c r="B3773" s="1260">
        <v>0.375</v>
      </c>
      <c r="C3773" s="1275" t="s">
        <v>258</v>
      </c>
      <c r="D3773" s="1351" t="s">
        <v>758</v>
      </c>
    </row>
    <row r="3774" spans="1:4" x14ac:dyDescent="0.35">
      <c r="A3774" s="1709"/>
      <c r="B3774" s="1260">
        <v>0.5</v>
      </c>
      <c r="C3774" s="1275" t="s">
        <v>258</v>
      </c>
      <c r="D3774" s="1351" t="s">
        <v>758</v>
      </c>
    </row>
    <row r="3775" spans="1:4" x14ac:dyDescent="0.35">
      <c r="A3775" s="1709"/>
      <c r="B3775" s="1260">
        <v>0.625</v>
      </c>
      <c r="C3775" s="1275" t="s">
        <v>570</v>
      </c>
      <c r="D3775" s="1351" t="s">
        <v>758</v>
      </c>
    </row>
    <row r="3776" spans="1:4" x14ac:dyDescent="0.35">
      <c r="A3776" s="1710"/>
      <c r="B3776" s="1260">
        <v>0.75</v>
      </c>
      <c r="C3776" s="1275" t="s">
        <v>570</v>
      </c>
      <c r="D3776" s="1351" t="s">
        <v>758</v>
      </c>
    </row>
    <row r="3777" spans="1:4" x14ac:dyDescent="0.35">
      <c r="A3777" s="1708">
        <f>A3772+1</f>
        <v>31</v>
      </c>
      <c r="B3777" s="1260">
        <v>0.25</v>
      </c>
      <c r="C3777" s="1275" t="s">
        <v>257</v>
      </c>
      <c r="D3777" s="1351" t="s">
        <v>905</v>
      </c>
    </row>
    <row r="3778" spans="1:4" x14ac:dyDescent="0.35">
      <c r="A3778" s="1709"/>
      <c r="B3778" s="1260">
        <v>0.375</v>
      </c>
      <c r="C3778" s="1275" t="s">
        <v>257</v>
      </c>
      <c r="D3778" s="1351" t="s">
        <v>758</v>
      </c>
    </row>
    <row r="3779" spans="1:4" x14ac:dyDescent="0.35">
      <c r="A3779" s="1709"/>
      <c r="B3779" s="1260">
        <v>0.5</v>
      </c>
      <c r="C3779" s="1275" t="s">
        <v>257</v>
      </c>
      <c r="D3779" s="1351" t="s">
        <v>905</v>
      </c>
    </row>
    <row r="3780" spans="1:4" x14ac:dyDescent="0.35">
      <c r="A3780" s="1709"/>
      <c r="B3780" s="1260">
        <v>0.625</v>
      </c>
      <c r="C3780" s="1275" t="s">
        <v>258</v>
      </c>
      <c r="D3780" s="1351" t="s">
        <v>758</v>
      </c>
    </row>
    <row r="3781" spans="1:4" x14ac:dyDescent="0.35">
      <c r="A3781" s="1710"/>
      <c r="B3781" s="1260">
        <v>0.75</v>
      </c>
      <c r="C3781" s="1275" t="s">
        <v>258</v>
      </c>
      <c r="D3781" s="1351" t="s">
        <v>758</v>
      </c>
    </row>
    <row r="3783" spans="1:4" ht="15.5" x14ac:dyDescent="0.35">
      <c r="A3783" s="1718" t="s">
        <v>913</v>
      </c>
      <c r="B3783" s="1718"/>
      <c r="C3783" s="1718"/>
      <c r="D3783" s="1718"/>
    </row>
    <row r="3784" spans="1:4" ht="15.5" x14ac:dyDescent="0.35">
      <c r="A3784" s="1251" t="s">
        <v>914</v>
      </c>
      <c r="B3784" s="1251"/>
      <c r="C3784" s="1251"/>
      <c r="D3784" s="1317"/>
    </row>
    <row r="3785" spans="1:4" x14ac:dyDescent="0.35">
      <c r="A3785" s="1336"/>
      <c r="B3785" t="s">
        <v>996</v>
      </c>
    </row>
    <row r="3787" spans="1:4" x14ac:dyDescent="0.35">
      <c r="A3787" s="1704" t="s">
        <v>505</v>
      </c>
      <c r="B3787" s="1704" t="s">
        <v>930</v>
      </c>
      <c r="C3787" s="1348" t="s">
        <v>548</v>
      </c>
      <c r="D3787" s="1349" t="s">
        <v>904</v>
      </c>
    </row>
    <row r="3788" spans="1:4" x14ac:dyDescent="0.35">
      <c r="A3788" s="1705"/>
      <c r="B3788" s="1705"/>
      <c r="C3788" s="1323"/>
      <c r="D3788" s="1350"/>
    </row>
    <row r="3789" spans="1:4" x14ac:dyDescent="0.35">
      <c r="A3789" s="1339">
        <v>1</v>
      </c>
      <c r="B3789" s="1260">
        <v>0.25</v>
      </c>
      <c r="C3789" s="1275" t="s">
        <v>257</v>
      </c>
      <c r="D3789" s="1351" t="s">
        <v>905</v>
      </c>
    </row>
    <row r="3790" spans="1:4" x14ac:dyDescent="0.35">
      <c r="A3790" s="1340"/>
      <c r="B3790" s="1260">
        <v>0.375</v>
      </c>
      <c r="C3790" s="1275" t="s">
        <v>257</v>
      </c>
      <c r="D3790" s="1351" t="s">
        <v>905</v>
      </c>
    </row>
    <row r="3791" spans="1:4" x14ac:dyDescent="0.35">
      <c r="A3791" s="1340"/>
      <c r="B3791" s="1260">
        <v>0.5</v>
      </c>
      <c r="C3791" s="1275" t="s">
        <v>258</v>
      </c>
      <c r="D3791" s="1351" t="s">
        <v>758</v>
      </c>
    </row>
    <row r="3792" spans="1:4" x14ac:dyDescent="0.35">
      <c r="A3792" s="1340"/>
      <c r="B3792" s="1260">
        <v>0.625</v>
      </c>
      <c r="C3792" s="1275" t="s">
        <v>258</v>
      </c>
      <c r="D3792" s="1351" t="s">
        <v>758</v>
      </c>
    </row>
    <row r="3793" spans="1:4" x14ac:dyDescent="0.35">
      <c r="A3793" s="1341"/>
      <c r="B3793" s="1260">
        <v>0.75</v>
      </c>
      <c r="C3793" s="1275" t="s">
        <v>257</v>
      </c>
      <c r="D3793" s="1351" t="s">
        <v>905</v>
      </c>
    </row>
    <row r="3794" spans="1:4" x14ac:dyDescent="0.35">
      <c r="A3794" s="1716">
        <v>2</v>
      </c>
      <c r="B3794" s="1260">
        <v>0.25</v>
      </c>
      <c r="C3794" s="1275" t="s">
        <v>257</v>
      </c>
      <c r="D3794" s="1351" t="s">
        <v>758</v>
      </c>
    </row>
    <row r="3795" spans="1:4" x14ac:dyDescent="0.35">
      <c r="A3795" s="1716"/>
      <c r="B3795" s="1260">
        <v>0.375</v>
      </c>
      <c r="C3795" s="1275" t="s">
        <v>257</v>
      </c>
      <c r="D3795" s="1351" t="s">
        <v>905</v>
      </c>
    </row>
    <row r="3796" spans="1:4" x14ac:dyDescent="0.35">
      <c r="A3796" s="1716"/>
      <c r="B3796" s="1260">
        <v>0.5</v>
      </c>
      <c r="C3796" s="1275" t="s">
        <v>258</v>
      </c>
      <c r="D3796" s="1351" t="s">
        <v>758</v>
      </c>
    </row>
    <row r="3797" spans="1:4" x14ac:dyDescent="0.35">
      <c r="A3797" s="1716"/>
      <c r="B3797" s="1260">
        <v>0.625</v>
      </c>
      <c r="C3797" s="1275" t="s">
        <v>258</v>
      </c>
      <c r="D3797" s="1351" t="s">
        <v>758</v>
      </c>
    </row>
    <row r="3798" spans="1:4" x14ac:dyDescent="0.35">
      <c r="A3798" s="1716"/>
      <c r="B3798" s="1260">
        <v>0.75</v>
      </c>
      <c r="C3798" s="1275" t="s">
        <v>258</v>
      </c>
      <c r="D3798" s="1351" t="s">
        <v>758</v>
      </c>
    </row>
    <row r="3799" spans="1:4" x14ac:dyDescent="0.35">
      <c r="A3799" s="1716">
        <v>3</v>
      </c>
      <c r="B3799" s="1260">
        <v>0.25</v>
      </c>
      <c r="C3799" s="1275" t="s">
        <v>258</v>
      </c>
      <c r="D3799" s="1351" t="s">
        <v>758</v>
      </c>
    </row>
    <row r="3800" spans="1:4" x14ac:dyDescent="0.35">
      <c r="A3800" s="1716"/>
      <c r="B3800" s="1260">
        <v>0.375</v>
      </c>
      <c r="C3800" s="1275" t="s">
        <v>258</v>
      </c>
      <c r="D3800" s="1351" t="s">
        <v>758</v>
      </c>
    </row>
    <row r="3801" spans="1:4" x14ac:dyDescent="0.35">
      <c r="A3801" s="1716"/>
      <c r="B3801" s="1260">
        <v>0.5</v>
      </c>
      <c r="C3801" s="1316" t="s">
        <v>257</v>
      </c>
      <c r="D3801" s="1351" t="s">
        <v>758</v>
      </c>
    </row>
    <row r="3802" spans="1:4" x14ac:dyDescent="0.35">
      <c r="A3802" s="1716"/>
      <c r="B3802" s="1260">
        <v>0.625</v>
      </c>
      <c r="C3802" s="1316" t="s">
        <v>258</v>
      </c>
      <c r="D3802" s="1351" t="s">
        <v>758</v>
      </c>
    </row>
    <row r="3803" spans="1:4" x14ac:dyDescent="0.35">
      <c r="A3803" s="1716"/>
      <c r="B3803" s="1260">
        <v>0.75</v>
      </c>
      <c r="C3803" s="1316" t="s">
        <v>257</v>
      </c>
      <c r="D3803" s="1351" t="s">
        <v>758</v>
      </c>
    </row>
    <row r="3804" spans="1:4" x14ac:dyDescent="0.35">
      <c r="A3804" s="1716">
        <f>A3799+1</f>
        <v>4</v>
      </c>
      <c r="B3804" s="1260">
        <v>0.25</v>
      </c>
      <c r="C3804" s="1316" t="s">
        <v>257</v>
      </c>
      <c r="D3804" s="1351" t="s">
        <v>758</v>
      </c>
    </row>
    <row r="3805" spans="1:4" x14ac:dyDescent="0.35">
      <c r="A3805" s="1716"/>
      <c r="B3805" s="1260">
        <v>0.375</v>
      </c>
      <c r="C3805" s="1275" t="s">
        <v>257</v>
      </c>
      <c r="D3805" s="1351" t="s">
        <v>905</v>
      </c>
    </row>
    <row r="3806" spans="1:4" x14ac:dyDescent="0.35">
      <c r="A3806" s="1716"/>
      <c r="B3806" s="1260">
        <v>0.5</v>
      </c>
      <c r="C3806" s="1275" t="s">
        <v>258</v>
      </c>
      <c r="D3806" s="1351" t="s">
        <v>758</v>
      </c>
    </row>
    <row r="3807" spans="1:4" x14ac:dyDescent="0.35">
      <c r="A3807" s="1716"/>
      <c r="B3807" s="1260">
        <v>0.625</v>
      </c>
      <c r="C3807" s="1275" t="s">
        <v>258</v>
      </c>
      <c r="D3807" s="1351" t="s">
        <v>758</v>
      </c>
    </row>
    <row r="3808" spans="1:4" x14ac:dyDescent="0.35">
      <c r="A3808" s="1716"/>
      <c r="B3808" s="1260">
        <v>0.75</v>
      </c>
      <c r="C3808" s="1275" t="s">
        <v>258</v>
      </c>
      <c r="D3808" s="1351" t="s">
        <v>905</v>
      </c>
    </row>
    <row r="3809" spans="1:4" x14ac:dyDescent="0.35">
      <c r="A3809" s="1716">
        <f>A3804+1</f>
        <v>5</v>
      </c>
      <c r="B3809" s="1260">
        <v>0.25</v>
      </c>
      <c r="C3809" s="1316" t="s">
        <v>257</v>
      </c>
      <c r="D3809" s="1351" t="s">
        <v>758</v>
      </c>
    </row>
    <row r="3810" spans="1:4" x14ac:dyDescent="0.35">
      <c r="A3810" s="1716"/>
      <c r="B3810" s="1260">
        <v>0.375</v>
      </c>
      <c r="C3810" s="1316" t="s">
        <v>257</v>
      </c>
      <c r="D3810" s="1351" t="s">
        <v>905</v>
      </c>
    </row>
    <row r="3811" spans="1:4" x14ac:dyDescent="0.35">
      <c r="A3811" s="1716"/>
      <c r="B3811" s="1260">
        <v>0.5</v>
      </c>
      <c r="C3811" s="1316" t="s">
        <v>257</v>
      </c>
      <c r="D3811" s="1351" t="s">
        <v>758</v>
      </c>
    </row>
    <row r="3812" spans="1:4" x14ac:dyDescent="0.35">
      <c r="A3812" s="1716"/>
      <c r="B3812" s="1260">
        <v>0.625</v>
      </c>
      <c r="C3812" s="1316" t="s">
        <v>257</v>
      </c>
      <c r="D3812" s="1351" t="s">
        <v>758</v>
      </c>
    </row>
    <row r="3813" spans="1:4" x14ac:dyDescent="0.35">
      <c r="A3813" s="1716"/>
      <c r="B3813" s="1260">
        <v>0.75</v>
      </c>
      <c r="C3813" s="1316" t="s">
        <v>257</v>
      </c>
      <c r="D3813" s="1351" t="s">
        <v>758</v>
      </c>
    </row>
    <row r="3814" spans="1:4" x14ac:dyDescent="0.35">
      <c r="A3814" s="1339">
        <v>6</v>
      </c>
      <c r="B3814" s="1260">
        <v>0.25</v>
      </c>
      <c r="C3814" s="1316" t="s">
        <v>257</v>
      </c>
      <c r="D3814" s="1351" t="s">
        <v>905</v>
      </c>
    </row>
    <row r="3815" spans="1:4" x14ac:dyDescent="0.35">
      <c r="A3815" s="1340"/>
      <c r="B3815" s="1260">
        <v>0.375</v>
      </c>
      <c r="C3815" s="1316" t="s">
        <v>257</v>
      </c>
      <c r="D3815" s="1351" t="s">
        <v>905</v>
      </c>
    </row>
    <row r="3816" spans="1:4" x14ac:dyDescent="0.35">
      <c r="A3816" s="1340"/>
      <c r="B3816" s="1260">
        <v>0.5</v>
      </c>
      <c r="C3816" s="1316" t="s">
        <v>260</v>
      </c>
      <c r="D3816" s="1351" t="s">
        <v>729</v>
      </c>
    </row>
    <row r="3817" spans="1:4" x14ac:dyDescent="0.35">
      <c r="A3817" s="1340"/>
      <c r="B3817" s="1260">
        <v>0.625</v>
      </c>
      <c r="C3817" s="1316" t="s">
        <v>258</v>
      </c>
      <c r="D3817" s="1351" t="s">
        <v>729</v>
      </c>
    </row>
    <row r="3818" spans="1:4" x14ac:dyDescent="0.35">
      <c r="A3818" s="1341"/>
      <c r="B3818" s="1260">
        <v>0.75</v>
      </c>
      <c r="C3818" s="1316" t="s">
        <v>262</v>
      </c>
      <c r="D3818" s="1351" t="s">
        <v>905</v>
      </c>
    </row>
    <row r="3819" spans="1:4" x14ac:dyDescent="0.35">
      <c r="A3819" s="1716">
        <v>7</v>
      </c>
      <c r="B3819" s="1260">
        <v>0.25</v>
      </c>
      <c r="C3819" s="1316" t="s">
        <v>257</v>
      </c>
      <c r="D3819" s="1351" t="s">
        <v>905</v>
      </c>
    </row>
    <row r="3820" spans="1:4" x14ac:dyDescent="0.35">
      <c r="A3820" s="1716"/>
      <c r="B3820" s="1260">
        <v>0.375</v>
      </c>
      <c r="C3820" s="1316" t="s">
        <v>257</v>
      </c>
      <c r="D3820" s="1351" t="s">
        <v>905</v>
      </c>
    </row>
    <row r="3821" spans="1:4" x14ac:dyDescent="0.35">
      <c r="A3821" s="1716"/>
      <c r="B3821" s="1260">
        <v>0.5</v>
      </c>
      <c r="C3821" s="1316" t="s">
        <v>258</v>
      </c>
      <c r="D3821" s="1351" t="s">
        <v>758</v>
      </c>
    </row>
    <row r="3822" spans="1:4" x14ac:dyDescent="0.35">
      <c r="A3822" s="1716"/>
      <c r="B3822" s="1260">
        <v>0.625</v>
      </c>
      <c r="C3822" s="1316" t="s">
        <v>258</v>
      </c>
      <c r="D3822" s="1351" t="s">
        <v>758</v>
      </c>
    </row>
    <row r="3823" spans="1:4" x14ac:dyDescent="0.35">
      <c r="A3823" s="1716"/>
      <c r="B3823" s="1260">
        <v>0.75</v>
      </c>
      <c r="C3823" s="1275" t="s">
        <v>258</v>
      </c>
      <c r="D3823" s="1351" t="s">
        <v>758</v>
      </c>
    </row>
    <row r="3824" spans="1:4" x14ac:dyDescent="0.35">
      <c r="A3824" s="1716">
        <v>8</v>
      </c>
      <c r="B3824" s="1260">
        <v>0.25</v>
      </c>
      <c r="C3824" s="1275" t="s">
        <v>257</v>
      </c>
      <c r="D3824" s="1351" t="s">
        <v>758</v>
      </c>
    </row>
    <row r="3825" spans="1:4" x14ac:dyDescent="0.35">
      <c r="A3825" s="1716"/>
      <c r="B3825" s="1260">
        <v>0.375</v>
      </c>
      <c r="C3825" s="1275" t="s">
        <v>257</v>
      </c>
      <c r="D3825" s="1351" t="s">
        <v>905</v>
      </c>
    </row>
    <row r="3826" spans="1:4" x14ac:dyDescent="0.35">
      <c r="A3826" s="1716"/>
      <c r="B3826" s="1260">
        <v>0.5</v>
      </c>
      <c r="C3826" s="1275" t="s">
        <v>257</v>
      </c>
      <c r="D3826" s="1351" t="s">
        <v>905</v>
      </c>
    </row>
    <row r="3827" spans="1:4" x14ac:dyDescent="0.35">
      <c r="A3827" s="1716"/>
      <c r="B3827" s="1260">
        <v>0.625</v>
      </c>
      <c r="C3827" s="1275" t="s">
        <v>262</v>
      </c>
      <c r="D3827" s="1351" t="s">
        <v>905</v>
      </c>
    </row>
    <row r="3828" spans="1:4" x14ac:dyDescent="0.35">
      <c r="A3828" s="1716"/>
      <c r="B3828" s="1260">
        <v>0.75</v>
      </c>
      <c r="C3828" s="1275" t="s">
        <v>260</v>
      </c>
      <c r="D3828" s="1351" t="s">
        <v>729</v>
      </c>
    </row>
    <row r="3829" spans="1:4" x14ac:dyDescent="0.35">
      <c r="A3829" s="1716">
        <f>A3824+1</f>
        <v>9</v>
      </c>
      <c r="B3829" s="1260">
        <v>0.25</v>
      </c>
      <c r="C3829" s="1283" t="s">
        <v>257</v>
      </c>
      <c r="D3829" s="1353" t="s">
        <v>905</v>
      </c>
    </row>
    <row r="3830" spans="1:4" x14ac:dyDescent="0.35">
      <c r="A3830" s="1716"/>
      <c r="B3830" s="1260">
        <v>0.375</v>
      </c>
      <c r="C3830" s="1275" t="s">
        <v>257</v>
      </c>
      <c r="D3830" s="1351" t="s">
        <v>905</v>
      </c>
    </row>
    <row r="3831" spans="1:4" x14ac:dyDescent="0.35">
      <c r="A3831" s="1716"/>
      <c r="B3831" s="1260">
        <v>0.5</v>
      </c>
      <c r="C3831" s="1275" t="s">
        <v>258</v>
      </c>
      <c r="D3831" s="1351" t="s">
        <v>905</v>
      </c>
    </row>
    <row r="3832" spans="1:4" x14ac:dyDescent="0.35">
      <c r="A3832" s="1716"/>
      <c r="B3832" s="1260">
        <v>0.625</v>
      </c>
      <c r="C3832" s="1275" t="s">
        <v>260</v>
      </c>
      <c r="D3832" s="1351" t="s">
        <v>905</v>
      </c>
    </row>
    <row r="3833" spans="1:4" x14ac:dyDescent="0.35">
      <c r="A3833" s="1716"/>
      <c r="B3833" s="1260">
        <v>0.75</v>
      </c>
      <c r="C3833" s="1275" t="s">
        <v>257</v>
      </c>
      <c r="D3833" s="1351" t="s">
        <v>758</v>
      </c>
    </row>
    <row r="3834" spans="1:4" x14ac:dyDescent="0.35">
      <c r="A3834" s="1716">
        <f>A3829+1</f>
        <v>10</v>
      </c>
      <c r="B3834" s="1260">
        <v>0.25</v>
      </c>
      <c r="C3834" s="1275" t="s">
        <v>257</v>
      </c>
      <c r="D3834" s="1351" t="s">
        <v>905</v>
      </c>
    </row>
    <row r="3835" spans="1:4" x14ac:dyDescent="0.35">
      <c r="A3835" s="1716"/>
      <c r="B3835" s="1260">
        <v>0.375</v>
      </c>
      <c r="C3835" s="1275" t="s">
        <v>257</v>
      </c>
      <c r="D3835" s="1351" t="s">
        <v>905</v>
      </c>
    </row>
    <row r="3836" spans="1:4" x14ac:dyDescent="0.35">
      <c r="A3836" s="1716"/>
      <c r="B3836" s="1260">
        <v>0.5</v>
      </c>
      <c r="C3836" s="1275" t="s">
        <v>257</v>
      </c>
      <c r="D3836" s="1351" t="s">
        <v>758</v>
      </c>
    </row>
    <row r="3837" spans="1:4" x14ac:dyDescent="0.35">
      <c r="A3837" s="1716"/>
      <c r="B3837" s="1260">
        <v>0.625</v>
      </c>
      <c r="C3837" s="1275" t="s">
        <v>258</v>
      </c>
      <c r="D3837" s="1351" t="s">
        <v>758</v>
      </c>
    </row>
    <row r="3838" spans="1:4" x14ac:dyDescent="0.35">
      <c r="A3838" s="1716"/>
      <c r="B3838" s="1260">
        <v>0.75</v>
      </c>
      <c r="C3838" s="1275" t="s">
        <v>262</v>
      </c>
      <c r="D3838" s="1351" t="s">
        <v>905</v>
      </c>
    </row>
    <row r="3839" spans="1:4" x14ac:dyDescent="0.35">
      <c r="A3839" s="1339"/>
      <c r="B3839" s="1260">
        <v>0.25</v>
      </c>
      <c r="C3839" s="1275" t="s">
        <v>257</v>
      </c>
      <c r="D3839" s="1351" t="s">
        <v>905</v>
      </c>
    </row>
    <row r="3840" spans="1:4" x14ac:dyDescent="0.35">
      <c r="A3840" s="1340">
        <v>11</v>
      </c>
      <c r="B3840" s="1260">
        <v>0.375</v>
      </c>
      <c r="C3840" s="1275" t="s">
        <v>257</v>
      </c>
      <c r="D3840" s="1351" t="s">
        <v>758</v>
      </c>
    </row>
    <row r="3841" spans="1:4" x14ac:dyDescent="0.35">
      <c r="A3841" s="1340"/>
      <c r="B3841" s="1260">
        <v>0.5</v>
      </c>
      <c r="C3841" s="1275" t="s">
        <v>258</v>
      </c>
      <c r="D3841" s="1351" t="s">
        <v>758</v>
      </c>
    </row>
    <row r="3842" spans="1:4" x14ac:dyDescent="0.35">
      <c r="A3842" s="1340"/>
      <c r="B3842" s="1260">
        <v>0.625</v>
      </c>
      <c r="C3842" s="1275" t="s">
        <v>258</v>
      </c>
      <c r="D3842" s="1351" t="s">
        <v>758</v>
      </c>
    </row>
    <row r="3843" spans="1:4" x14ac:dyDescent="0.35">
      <c r="A3843" s="1341"/>
      <c r="B3843" s="1260">
        <v>0.75</v>
      </c>
      <c r="C3843" s="1275" t="s">
        <v>257</v>
      </c>
      <c r="D3843" s="1351" t="s">
        <v>905</v>
      </c>
    </row>
    <row r="3844" spans="1:4" x14ac:dyDescent="0.35">
      <c r="A3844" s="1716">
        <v>12</v>
      </c>
      <c r="B3844" s="1260">
        <v>0.25</v>
      </c>
      <c r="C3844" s="1275" t="s">
        <v>257</v>
      </c>
      <c r="D3844" s="1351" t="s">
        <v>673</v>
      </c>
    </row>
    <row r="3845" spans="1:4" x14ac:dyDescent="0.35">
      <c r="A3845" s="1716"/>
      <c r="B3845" s="1260">
        <v>0.375</v>
      </c>
      <c r="C3845" s="1275" t="s">
        <v>257</v>
      </c>
      <c r="D3845" s="1351" t="s">
        <v>758</v>
      </c>
    </row>
    <row r="3846" spans="1:4" x14ac:dyDescent="0.35">
      <c r="A3846" s="1716"/>
      <c r="B3846" s="1260">
        <v>0.5</v>
      </c>
      <c r="C3846" s="1275" t="s">
        <v>261</v>
      </c>
      <c r="D3846" s="1351" t="s">
        <v>673</v>
      </c>
    </row>
    <row r="3847" spans="1:4" x14ac:dyDescent="0.35">
      <c r="A3847" s="1716"/>
      <c r="B3847" s="1260">
        <v>0.625</v>
      </c>
      <c r="C3847" s="1275" t="s">
        <v>257</v>
      </c>
      <c r="D3847" s="1351" t="s">
        <v>729</v>
      </c>
    </row>
    <row r="3848" spans="1:4" x14ac:dyDescent="0.35">
      <c r="A3848" s="1716"/>
      <c r="B3848" s="1260">
        <v>0.75</v>
      </c>
      <c r="C3848" s="1275" t="s">
        <v>257</v>
      </c>
      <c r="D3848" s="1351" t="s">
        <v>905</v>
      </c>
    </row>
    <row r="3849" spans="1:4" x14ac:dyDescent="0.35">
      <c r="A3849" s="1716">
        <v>13</v>
      </c>
      <c r="B3849" s="1260">
        <v>0.25</v>
      </c>
      <c r="C3849" s="1275" t="s">
        <v>257</v>
      </c>
      <c r="D3849" s="1351" t="s">
        <v>758</v>
      </c>
    </row>
    <row r="3850" spans="1:4" x14ac:dyDescent="0.35">
      <c r="A3850" s="1716"/>
      <c r="B3850" s="1260">
        <v>0.375</v>
      </c>
      <c r="C3850" s="1275" t="s">
        <v>257</v>
      </c>
      <c r="D3850" s="1351" t="s">
        <v>905</v>
      </c>
    </row>
    <row r="3851" spans="1:4" x14ac:dyDescent="0.35">
      <c r="A3851" s="1716"/>
      <c r="B3851" s="1260">
        <v>0.5</v>
      </c>
      <c r="C3851" s="1316" t="s">
        <v>257</v>
      </c>
      <c r="D3851" s="1351" t="s">
        <v>758</v>
      </c>
    </row>
    <row r="3852" spans="1:4" x14ac:dyDescent="0.35">
      <c r="A3852" s="1716"/>
      <c r="B3852" s="1260">
        <v>0.625</v>
      </c>
      <c r="C3852" s="1316" t="s">
        <v>262</v>
      </c>
      <c r="D3852" s="1351" t="s">
        <v>758</v>
      </c>
    </row>
    <row r="3853" spans="1:4" x14ac:dyDescent="0.35">
      <c r="A3853" s="1716"/>
      <c r="B3853" s="1260">
        <v>0.75</v>
      </c>
      <c r="C3853" s="1316" t="s">
        <v>258</v>
      </c>
      <c r="D3853" s="1351" t="s">
        <v>905</v>
      </c>
    </row>
    <row r="3854" spans="1:4" x14ac:dyDescent="0.35">
      <c r="A3854" s="1716">
        <f>A3849+1</f>
        <v>14</v>
      </c>
      <c r="B3854" s="1260">
        <v>0.25</v>
      </c>
      <c r="C3854" s="1316" t="s">
        <v>257</v>
      </c>
      <c r="D3854" s="1351" t="s">
        <v>905</v>
      </c>
    </row>
    <row r="3855" spans="1:4" x14ac:dyDescent="0.35">
      <c r="A3855" s="1716"/>
      <c r="B3855" s="1260">
        <v>0.375</v>
      </c>
      <c r="C3855" s="1316" t="s">
        <v>258</v>
      </c>
      <c r="D3855" s="1351" t="s">
        <v>758</v>
      </c>
    </row>
    <row r="3856" spans="1:4" x14ac:dyDescent="0.35">
      <c r="A3856" s="1716"/>
      <c r="B3856" s="1260">
        <v>0.5</v>
      </c>
      <c r="C3856" s="1316" t="s">
        <v>257</v>
      </c>
      <c r="D3856" s="1351" t="s">
        <v>758</v>
      </c>
    </row>
    <row r="3857" spans="1:4" x14ac:dyDescent="0.35">
      <c r="A3857" s="1716"/>
      <c r="B3857" s="1260">
        <v>0.625</v>
      </c>
      <c r="C3857" s="1316" t="s">
        <v>257</v>
      </c>
      <c r="D3857" s="1351" t="s">
        <v>905</v>
      </c>
    </row>
    <row r="3858" spans="1:4" x14ac:dyDescent="0.35">
      <c r="A3858" s="1716"/>
      <c r="B3858" s="1260">
        <v>0.75</v>
      </c>
      <c r="C3858" s="1316" t="s">
        <v>257</v>
      </c>
      <c r="D3858" s="1351" t="s">
        <v>905</v>
      </c>
    </row>
    <row r="3859" spans="1:4" x14ac:dyDescent="0.35">
      <c r="A3859" s="1716">
        <f>A3854+1</f>
        <v>15</v>
      </c>
      <c r="B3859" s="1260">
        <v>0.25</v>
      </c>
      <c r="C3859" s="1316" t="s">
        <v>257</v>
      </c>
      <c r="D3859" s="1351" t="s">
        <v>905</v>
      </c>
    </row>
    <row r="3860" spans="1:4" x14ac:dyDescent="0.35">
      <c r="A3860" s="1716"/>
      <c r="B3860" s="1260">
        <v>0.375</v>
      </c>
      <c r="C3860" s="1316" t="s">
        <v>258</v>
      </c>
      <c r="D3860" s="1351" t="s">
        <v>905</v>
      </c>
    </row>
    <row r="3861" spans="1:4" x14ac:dyDescent="0.35">
      <c r="A3861" s="1716"/>
      <c r="B3861" s="1260">
        <v>0.5</v>
      </c>
      <c r="C3861" s="1316" t="s">
        <v>257</v>
      </c>
      <c r="D3861" s="1351" t="s">
        <v>758</v>
      </c>
    </row>
    <row r="3862" spans="1:4" x14ac:dyDescent="0.35">
      <c r="A3862" s="1716"/>
      <c r="B3862" s="1260">
        <v>0.625</v>
      </c>
      <c r="C3862" s="1316" t="s">
        <v>257</v>
      </c>
      <c r="D3862" s="1351" t="s">
        <v>905</v>
      </c>
    </row>
    <row r="3863" spans="1:4" x14ac:dyDescent="0.35">
      <c r="A3863" s="1716"/>
      <c r="B3863" s="1260">
        <v>0.75</v>
      </c>
      <c r="C3863" s="1316" t="s">
        <v>257</v>
      </c>
      <c r="D3863" s="1351" t="s">
        <v>905</v>
      </c>
    </row>
    <row r="3864" spans="1:4" x14ac:dyDescent="0.35">
      <c r="A3864" s="1708">
        <f>A3859+1</f>
        <v>16</v>
      </c>
      <c r="B3864" s="1260">
        <v>0.25</v>
      </c>
      <c r="C3864" s="1275" t="s">
        <v>257</v>
      </c>
      <c r="D3864" s="1351" t="s">
        <v>905</v>
      </c>
    </row>
    <row r="3865" spans="1:4" x14ac:dyDescent="0.35">
      <c r="A3865" s="1709"/>
      <c r="B3865" s="1260">
        <v>0.375</v>
      </c>
      <c r="C3865" s="1275" t="s">
        <v>261</v>
      </c>
      <c r="D3865" s="1351" t="s">
        <v>905</v>
      </c>
    </row>
    <row r="3866" spans="1:4" x14ac:dyDescent="0.35">
      <c r="A3866" s="1709"/>
      <c r="B3866" s="1260">
        <v>0.5</v>
      </c>
      <c r="C3866" s="1275" t="s">
        <v>261</v>
      </c>
      <c r="D3866" s="1351" t="s">
        <v>758</v>
      </c>
    </row>
    <row r="3867" spans="1:4" x14ac:dyDescent="0.35">
      <c r="A3867" s="1709"/>
      <c r="B3867" s="1260">
        <v>0.625</v>
      </c>
      <c r="C3867" s="1275" t="s">
        <v>257</v>
      </c>
      <c r="D3867" s="1351" t="s">
        <v>729</v>
      </c>
    </row>
    <row r="3868" spans="1:4" x14ac:dyDescent="0.35">
      <c r="A3868" s="1710"/>
      <c r="B3868" s="1260">
        <v>0.75</v>
      </c>
      <c r="C3868" s="1275" t="s">
        <v>257</v>
      </c>
      <c r="D3868" s="1351" t="s">
        <v>905</v>
      </c>
    </row>
    <row r="3869" spans="1:4" x14ac:dyDescent="0.35">
      <c r="A3869" s="1708">
        <f>A3864+1</f>
        <v>17</v>
      </c>
      <c r="B3869" s="1260">
        <v>0.25</v>
      </c>
      <c r="C3869" s="1275" t="s">
        <v>261</v>
      </c>
      <c r="D3869" s="1351" t="s">
        <v>905</v>
      </c>
    </row>
    <row r="3870" spans="1:4" x14ac:dyDescent="0.35">
      <c r="A3870" s="1709"/>
      <c r="B3870" s="1260">
        <v>0.375</v>
      </c>
      <c r="C3870" s="1275" t="s">
        <v>261</v>
      </c>
      <c r="D3870" s="1351" t="s">
        <v>905</v>
      </c>
    </row>
    <row r="3871" spans="1:4" x14ac:dyDescent="0.35">
      <c r="A3871" s="1709"/>
      <c r="B3871" s="1260">
        <v>0.5</v>
      </c>
      <c r="C3871" s="1275" t="s">
        <v>257</v>
      </c>
      <c r="D3871" s="1351" t="s">
        <v>758</v>
      </c>
    </row>
    <row r="3872" spans="1:4" x14ac:dyDescent="0.35">
      <c r="A3872" s="1709"/>
      <c r="B3872" s="1260">
        <v>0.625</v>
      </c>
      <c r="C3872" s="1275" t="s">
        <v>258</v>
      </c>
      <c r="D3872" s="1351" t="s">
        <v>758</v>
      </c>
    </row>
    <row r="3873" spans="1:4" x14ac:dyDescent="0.35">
      <c r="A3873" s="1710"/>
      <c r="B3873" s="1260">
        <v>0.75</v>
      </c>
      <c r="C3873" s="1275" t="s">
        <v>257</v>
      </c>
      <c r="D3873" s="1351" t="s">
        <v>758</v>
      </c>
    </row>
    <row r="3874" spans="1:4" x14ac:dyDescent="0.35">
      <c r="A3874" s="1708">
        <f>A3869+1</f>
        <v>18</v>
      </c>
      <c r="B3874" s="1260">
        <v>0.25</v>
      </c>
      <c r="C3874" s="1275" t="s">
        <v>257</v>
      </c>
      <c r="D3874" s="1351" t="s">
        <v>905</v>
      </c>
    </row>
    <row r="3875" spans="1:4" x14ac:dyDescent="0.35">
      <c r="A3875" s="1709"/>
      <c r="B3875" s="1260">
        <v>0.375</v>
      </c>
      <c r="C3875" s="1275" t="s">
        <v>258</v>
      </c>
      <c r="D3875" s="1351" t="s">
        <v>905</v>
      </c>
    </row>
    <row r="3876" spans="1:4" x14ac:dyDescent="0.35">
      <c r="A3876" s="1709"/>
      <c r="B3876" s="1260">
        <v>0.5</v>
      </c>
      <c r="C3876" s="1275" t="s">
        <v>257</v>
      </c>
      <c r="D3876" s="1351" t="s">
        <v>758</v>
      </c>
    </row>
    <row r="3877" spans="1:4" x14ac:dyDescent="0.35">
      <c r="A3877" s="1709"/>
      <c r="B3877" s="1260">
        <v>0.625</v>
      </c>
      <c r="C3877" s="1275" t="s">
        <v>257</v>
      </c>
      <c r="D3877" s="1351" t="s">
        <v>905</v>
      </c>
    </row>
    <row r="3878" spans="1:4" x14ac:dyDescent="0.35">
      <c r="A3878" s="1710"/>
      <c r="B3878" s="1260">
        <v>0.75</v>
      </c>
      <c r="C3878" s="1275" t="s">
        <v>257</v>
      </c>
      <c r="D3878" s="1351" t="s">
        <v>905</v>
      </c>
    </row>
    <row r="3879" spans="1:4" x14ac:dyDescent="0.35">
      <c r="A3879" s="1708">
        <f>A3874+1</f>
        <v>19</v>
      </c>
      <c r="B3879" s="1260">
        <v>0.25</v>
      </c>
      <c r="C3879" s="1275" t="s">
        <v>936</v>
      </c>
      <c r="D3879" s="1351" t="s">
        <v>729</v>
      </c>
    </row>
    <row r="3880" spans="1:4" x14ac:dyDescent="0.35">
      <c r="A3880" s="1709"/>
      <c r="B3880" s="1260">
        <v>0.375</v>
      </c>
      <c r="C3880" s="1275" t="s">
        <v>261</v>
      </c>
      <c r="D3880" s="1351" t="s">
        <v>758</v>
      </c>
    </row>
    <row r="3881" spans="1:4" x14ac:dyDescent="0.35">
      <c r="A3881" s="1709"/>
      <c r="B3881" s="1260">
        <v>0.5</v>
      </c>
      <c r="C3881" s="1275" t="s">
        <v>258</v>
      </c>
      <c r="D3881" s="1351" t="s">
        <v>905</v>
      </c>
    </row>
    <row r="3882" spans="1:4" x14ac:dyDescent="0.35">
      <c r="A3882" s="1709"/>
      <c r="B3882" s="1260">
        <v>0.625</v>
      </c>
      <c r="C3882" s="1275" t="s">
        <v>257</v>
      </c>
      <c r="D3882" s="1351" t="s">
        <v>905</v>
      </c>
    </row>
    <row r="3883" spans="1:4" x14ac:dyDescent="0.35">
      <c r="A3883" s="1710"/>
      <c r="B3883" s="1260">
        <v>0.75</v>
      </c>
      <c r="C3883" s="1275" t="s">
        <v>257</v>
      </c>
      <c r="D3883" s="1351" t="s">
        <v>905</v>
      </c>
    </row>
    <row r="3884" spans="1:4" x14ac:dyDescent="0.35">
      <c r="A3884" s="1708">
        <f>A3879+1</f>
        <v>20</v>
      </c>
      <c r="B3884" s="1260">
        <v>0.25</v>
      </c>
      <c r="C3884" s="1275" t="s">
        <v>257</v>
      </c>
      <c r="D3884" s="1351" t="s">
        <v>905</v>
      </c>
    </row>
    <row r="3885" spans="1:4" x14ac:dyDescent="0.35">
      <c r="A3885" s="1709"/>
      <c r="B3885" s="1260">
        <v>0.375</v>
      </c>
      <c r="C3885" s="1275" t="s">
        <v>257</v>
      </c>
      <c r="D3885" s="1351" t="s">
        <v>905</v>
      </c>
    </row>
    <row r="3886" spans="1:4" x14ac:dyDescent="0.35">
      <c r="A3886" s="1709"/>
      <c r="B3886" s="1260">
        <v>0.5</v>
      </c>
      <c r="C3886" s="1275" t="s">
        <v>258</v>
      </c>
      <c r="D3886" s="1351" t="s">
        <v>758</v>
      </c>
    </row>
    <row r="3887" spans="1:4" x14ac:dyDescent="0.35">
      <c r="A3887" s="1709"/>
      <c r="B3887" s="1260">
        <v>0.625</v>
      </c>
      <c r="C3887" s="1275" t="s">
        <v>258</v>
      </c>
      <c r="D3887" s="1351" t="s">
        <v>758</v>
      </c>
    </row>
    <row r="3888" spans="1:4" x14ac:dyDescent="0.35">
      <c r="A3888" s="1710"/>
      <c r="B3888" s="1260">
        <v>0.75</v>
      </c>
      <c r="C3888" s="1275" t="s">
        <v>258</v>
      </c>
      <c r="D3888" s="1351" t="s">
        <v>905</v>
      </c>
    </row>
    <row r="3889" spans="1:4" x14ac:dyDescent="0.35">
      <c r="A3889" s="1708">
        <f>A3884+1</f>
        <v>21</v>
      </c>
      <c r="B3889" s="1260">
        <v>0.25</v>
      </c>
      <c r="C3889" s="1275" t="s">
        <v>257</v>
      </c>
      <c r="D3889" s="1351" t="s">
        <v>905</v>
      </c>
    </row>
    <row r="3890" spans="1:4" x14ac:dyDescent="0.35">
      <c r="A3890" s="1709"/>
      <c r="B3890" s="1260">
        <v>0.375</v>
      </c>
      <c r="C3890" s="1275" t="s">
        <v>257</v>
      </c>
      <c r="D3890" s="1351" t="s">
        <v>905</v>
      </c>
    </row>
    <row r="3891" spans="1:4" x14ac:dyDescent="0.35">
      <c r="A3891" s="1709"/>
      <c r="B3891" s="1260">
        <v>0.5</v>
      </c>
      <c r="C3891" s="1275" t="s">
        <v>258</v>
      </c>
      <c r="D3891" s="1351" t="s">
        <v>758</v>
      </c>
    </row>
    <row r="3892" spans="1:4" x14ac:dyDescent="0.35">
      <c r="A3892" s="1709"/>
      <c r="B3892" s="1260">
        <v>0.625</v>
      </c>
      <c r="C3892" s="1275" t="s">
        <v>258</v>
      </c>
      <c r="D3892" s="1351" t="s">
        <v>758</v>
      </c>
    </row>
    <row r="3893" spans="1:4" x14ac:dyDescent="0.35">
      <c r="A3893" s="1710"/>
      <c r="B3893" s="1260">
        <v>0.75</v>
      </c>
      <c r="C3893" s="1275" t="s">
        <v>258</v>
      </c>
      <c r="D3893" s="1351" t="s">
        <v>758</v>
      </c>
    </row>
    <row r="3894" spans="1:4" x14ac:dyDescent="0.35">
      <c r="A3894" s="1708">
        <f>A3889+1</f>
        <v>22</v>
      </c>
      <c r="B3894" s="1260">
        <v>0.25</v>
      </c>
      <c r="C3894" s="1275" t="s">
        <v>257</v>
      </c>
      <c r="D3894" s="1351" t="s">
        <v>905</v>
      </c>
    </row>
    <row r="3895" spans="1:4" x14ac:dyDescent="0.35">
      <c r="A3895" s="1709"/>
      <c r="B3895" s="1260">
        <v>0.375</v>
      </c>
      <c r="C3895" s="1275" t="s">
        <v>258</v>
      </c>
      <c r="D3895" s="1351" t="s">
        <v>758</v>
      </c>
    </row>
    <row r="3896" spans="1:4" x14ac:dyDescent="0.35">
      <c r="A3896" s="1709"/>
      <c r="B3896" s="1260">
        <v>0.5</v>
      </c>
      <c r="C3896" s="1275" t="s">
        <v>258</v>
      </c>
      <c r="D3896" s="1351" t="s">
        <v>905</v>
      </c>
    </row>
    <row r="3897" spans="1:4" x14ac:dyDescent="0.35">
      <c r="A3897" s="1709"/>
      <c r="B3897" s="1260">
        <v>0.625</v>
      </c>
      <c r="C3897" s="1275" t="s">
        <v>258</v>
      </c>
      <c r="D3897" s="1351" t="s">
        <v>758</v>
      </c>
    </row>
    <row r="3898" spans="1:4" x14ac:dyDescent="0.35">
      <c r="A3898" s="1710"/>
      <c r="B3898" s="1260">
        <v>0.75</v>
      </c>
      <c r="C3898" s="1275" t="s">
        <v>258</v>
      </c>
      <c r="D3898" s="1351" t="s">
        <v>758</v>
      </c>
    </row>
    <row r="3899" spans="1:4" x14ac:dyDescent="0.35">
      <c r="A3899" s="1708">
        <f>A3894+1</f>
        <v>23</v>
      </c>
      <c r="B3899" s="1260">
        <v>0.25</v>
      </c>
      <c r="C3899" s="1275" t="s">
        <v>257</v>
      </c>
      <c r="D3899" s="1351" t="s">
        <v>905</v>
      </c>
    </row>
    <row r="3900" spans="1:4" x14ac:dyDescent="0.35">
      <c r="A3900" s="1709"/>
      <c r="B3900" s="1260">
        <v>0.375</v>
      </c>
      <c r="C3900" s="1275" t="s">
        <v>257</v>
      </c>
      <c r="D3900" s="1351" t="s">
        <v>905</v>
      </c>
    </row>
    <row r="3901" spans="1:4" x14ac:dyDescent="0.35">
      <c r="A3901" s="1709"/>
      <c r="B3901" s="1260">
        <v>0.5</v>
      </c>
      <c r="C3901" s="1275" t="s">
        <v>258</v>
      </c>
      <c r="D3901" s="1351" t="s">
        <v>729</v>
      </c>
    </row>
    <row r="3902" spans="1:4" x14ac:dyDescent="0.35">
      <c r="A3902" s="1709"/>
      <c r="B3902" s="1260">
        <v>0.625</v>
      </c>
      <c r="C3902" s="1275" t="s">
        <v>257</v>
      </c>
      <c r="D3902" s="1351" t="s">
        <v>905</v>
      </c>
    </row>
    <row r="3903" spans="1:4" x14ac:dyDescent="0.35">
      <c r="A3903" s="1710"/>
      <c r="B3903" s="1260">
        <v>0.75</v>
      </c>
      <c r="C3903" s="1275" t="s">
        <v>564</v>
      </c>
      <c r="D3903" s="1351" t="s">
        <v>729</v>
      </c>
    </row>
    <row r="3904" spans="1:4" x14ac:dyDescent="0.35">
      <c r="A3904" s="1708">
        <f>A3899+1</f>
        <v>24</v>
      </c>
      <c r="B3904" s="1260">
        <v>0.25</v>
      </c>
      <c r="C3904" s="1275" t="s">
        <v>258</v>
      </c>
      <c r="D3904" s="1351" t="s">
        <v>905</v>
      </c>
    </row>
    <row r="3905" spans="1:4" x14ac:dyDescent="0.35">
      <c r="A3905" s="1709"/>
      <c r="B3905" s="1260">
        <v>0.375</v>
      </c>
      <c r="C3905" s="1275" t="s">
        <v>258</v>
      </c>
      <c r="D3905" s="1351" t="s">
        <v>758</v>
      </c>
    </row>
    <row r="3906" spans="1:4" x14ac:dyDescent="0.35">
      <c r="A3906" s="1709"/>
      <c r="B3906" s="1260">
        <v>0.5</v>
      </c>
      <c r="C3906" s="1275" t="s">
        <v>257</v>
      </c>
      <c r="D3906" s="1351" t="s">
        <v>758</v>
      </c>
    </row>
    <row r="3907" spans="1:4" x14ac:dyDescent="0.35">
      <c r="A3907" s="1709"/>
      <c r="B3907" s="1260">
        <v>0.625</v>
      </c>
      <c r="C3907" s="1275" t="s">
        <v>257</v>
      </c>
      <c r="D3907" s="1351" t="s">
        <v>905</v>
      </c>
    </row>
    <row r="3908" spans="1:4" x14ac:dyDescent="0.35">
      <c r="A3908" s="1710"/>
      <c r="B3908" s="1260">
        <v>0.75</v>
      </c>
      <c r="C3908" s="1275" t="s">
        <v>258</v>
      </c>
      <c r="D3908" s="1351" t="s">
        <v>905</v>
      </c>
    </row>
    <row r="3909" spans="1:4" x14ac:dyDescent="0.35">
      <c r="A3909" s="1708">
        <f>A3904+1</f>
        <v>25</v>
      </c>
      <c r="B3909" s="1260">
        <v>0.25</v>
      </c>
      <c r="C3909" s="1275" t="s">
        <v>258</v>
      </c>
      <c r="D3909" s="1351" t="s">
        <v>905</v>
      </c>
    </row>
    <row r="3910" spans="1:4" x14ac:dyDescent="0.35">
      <c r="A3910" s="1709"/>
      <c r="B3910" s="1260">
        <v>0.375</v>
      </c>
      <c r="C3910" s="1275" t="s">
        <v>258</v>
      </c>
      <c r="D3910" s="1351" t="s">
        <v>905</v>
      </c>
    </row>
    <row r="3911" spans="1:4" x14ac:dyDescent="0.35">
      <c r="A3911" s="1709"/>
      <c r="B3911" s="1260">
        <v>0.5</v>
      </c>
      <c r="C3911" s="1275" t="s">
        <v>257</v>
      </c>
      <c r="D3911" s="1351" t="s">
        <v>758</v>
      </c>
    </row>
    <row r="3912" spans="1:4" x14ac:dyDescent="0.35">
      <c r="A3912" s="1709"/>
      <c r="B3912" s="1260">
        <v>0.625</v>
      </c>
      <c r="C3912" s="1275" t="s">
        <v>260</v>
      </c>
      <c r="D3912" s="1351" t="s">
        <v>729</v>
      </c>
    </row>
    <row r="3913" spans="1:4" x14ac:dyDescent="0.35">
      <c r="A3913" s="1710"/>
      <c r="B3913" s="1260">
        <v>0.75</v>
      </c>
      <c r="C3913" s="1275" t="s">
        <v>262</v>
      </c>
      <c r="D3913" s="1351" t="s">
        <v>758</v>
      </c>
    </row>
    <row r="3914" spans="1:4" x14ac:dyDescent="0.35">
      <c r="A3914" s="1708">
        <f>A3909+1</f>
        <v>26</v>
      </c>
      <c r="B3914" s="1260">
        <v>0.25</v>
      </c>
      <c r="C3914" s="1275" t="s">
        <v>258</v>
      </c>
      <c r="D3914" s="1351" t="s">
        <v>905</v>
      </c>
    </row>
    <row r="3915" spans="1:4" x14ac:dyDescent="0.35">
      <c r="A3915" s="1709"/>
      <c r="B3915" s="1260">
        <v>0.375</v>
      </c>
      <c r="C3915" s="1275" t="s">
        <v>260</v>
      </c>
      <c r="D3915" s="1351" t="s">
        <v>905</v>
      </c>
    </row>
    <row r="3916" spans="1:4" x14ac:dyDescent="0.35">
      <c r="A3916" s="1709"/>
      <c r="B3916" s="1260">
        <v>0.5</v>
      </c>
      <c r="C3916" s="1275" t="s">
        <v>258</v>
      </c>
      <c r="D3916" s="1351" t="s">
        <v>758</v>
      </c>
    </row>
    <row r="3917" spans="1:4" x14ac:dyDescent="0.35">
      <c r="A3917" s="1709"/>
      <c r="B3917" s="1260">
        <v>0.625</v>
      </c>
      <c r="C3917" s="1275" t="s">
        <v>258</v>
      </c>
      <c r="D3917" s="1351" t="s">
        <v>758</v>
      </c>
    </row>
    <row r="3918" spans="1:4" x14ac:dyDescent="0.35">
      <c r="A3918" s="1710"/>
      <c r="B3918" s="1260">
        <v>0.75</v>
      </c>
      <c r="C3918" s="1275" t="s">
        <v>257</v>
      </c>
      <c r="D3918" s="1351" t="s">
        <v>905</v>
      </c>
    </row>
    <row r="3919" spans="1:4" x14ac:dyDescent="0.35">
      <c r="A3919" s="1708">
        <f>A3914+1</f>
        <v>27</v>
      </c>
      <c r="B3919" s="1260">
        <v>0.25</v>
      </c>
      <c r="C3919" s="1275" t="s">
        <v>258</v>
      </c>
      <c r="D3919" s="1351" t="s">
        <v>905</v>
      </c>
    </row>
    <row r="3920" spans="1:4" x14ac:dyDescent="0.35">
      <c r="A3920" s="1709"/>
      <c r="B3920" s="1260">
        <v>0.375</v>
      </c>
      <c r="C3920" s="1275" t="s">
        <v>258</v>
      </c>
      <c r="D3920" s="1351" t="s">
        <v>729</v>
      </c>
    </row>
    <row r="3921" spans="1:4" x14ac:dyDescent="0.35">
      <c r="A3921" s="1709"/>
      <c r="B3921" s="1260">
        <v>0.5</v>
      </c>
      <c r="C3921" s="1275" t="s">
        <v>570</v>
      </c>
      <c r="D3921" s="1351" t="s">
        <v>758</v>
      </c>
    </row>
    <row r="3922" spans="1:4" x14ac:dyDescent="0.35">
      <c r="A3922" s="1709"/>
      <c r="B3922" s="1260">
        <v>0.625</v>
      </c>
      <c r="C3922" s="1275" t="s">
        <v>258</v>
      </c>
      <c r="D3922" s="1351" t="s">
        <v>758</v>
      </c>
    </row>
    <row r="3923" spans="1:4" x14ac:dyDescent="0.35">
      <c r="A3923" s="1710"/>
      <c r="B3923" s="1260">
        <v>0.75</v>
      </c>
      <c r="C3923" s="1275" t="s">
        <v>258</v>
      </c>
      <c r="D3923" s="1351" t="s">
        <v>905</v>
      </c>
    </row>
    <row r="3924" spans="1:4" x14ac:dyDescent="0.35">
      <c r="A3924" s="1708">
        <f>A3919+1</f>
        <v>28</v>
      </c>
      <c r="B3924" s="1260">
        <v>0.25</v>
      </c>
      <c r="C3924" s="1275" t="s">
        <v>257</v>
      </c>
      <c r="D3924" s="1351" t="s">
        <v>905</v>
      </c>
    </row>
    <row r="3925" spans="1:4" x14ac:dyDescent="0.35">
      <c r="A3925" s="1709"/>
      <c r="B3925" s="1260">
        <v>0.375</v>
      </c>
      <c r="C3925" s="1275" t="s">
        <v>258</v>
      </c>
      <c r="D3925" s="1351" t="s">
        <v>905</v>
      </c>
    </row>
    <row r="3926" spans="1:4" x14ac:dyDescent="0.35">
      <c r="A3926" s="1709"/>
      <c r="B3926" s="1260">
        <v>0.5</v>
      </c>
      <c r="C3926" s="1275" t="s">
        <v>258</v>
      </c>
      <c r="D3926" s="1351" t="s">
        <v>758</v>
      </c>
    </row>
    <row r="3927" spans="1:4" x14ac:dyDescent="0.35">
      <c r="A3927" s="1709"/>
      <c r="B3927" s="1260">
        <v>0.625</v>
      </c>
      <c r="C3927" s="1275" t="s">
        <v>257</v>
      </c>
      <c r="D3927" s="1351" t="s">
        <v>758</v>
      </c>
    </row>
    <row r="3928" spans="1:4" x14ac:dyDescent="0.35">
      <c r="A3928" s="1710"/>
      <c r="B3928" s="1260">
        <v>0.75</v>
      </c>
      <c r="C3928" s="1275" t="s">
        <v>258</v>
      </c>
      <c r="D3928" s="1351" t="s">
        <v>905</v>
      </c>
    </row>
    <row r="3929" spans="1:4" x14ac:dyDescent="0.35">
      <c r="A3929" s="1708">
        <f>A3924+1</f>
        <v>29</v>
      </c>
      <c r="B3929" s="1260">
        <v>0.25</v>
      </c>
      <c r="C3929" s="1275" t="s">
        <v>257</v>
      </c>
      <c r="D3929" s="1351" t="s">
        <v>905</v>
      </c>
    </row>
    <row r="3930" spans="1:4" x14ac:dyDescent="0.35">
      <c r="A3930" s="1709"/>
      <c r="B3930" s="1260">
        <v>0.375</v>
      </c>
      <c r="C3930" s="1275" t="s">
        <v>257</v>
      </c>
      <c r="D3930" s="1351" t="s">
        <v>758</v>
      </c>
    </row>
    <row r="3931" spans="1:4" x14ac:dyDescent="0.35">
      <c r="A3931" s="1709"/>
      <c r="B3931" s="1260">
        <v>0.5</v>
      </c>
      <c r="C3931" s="1275" t="s">
        <v>257</v>
      </c>
      <c r="D3931" s="1351" t="s">
        <v>758</v>
      </c>
    </row>
    <row r="3932" spans="1:4" x14ac:dyDescent="0.35">
      <c r="A3932" s="1709"/>
      <c r="B3932" s="1260">
        <v>0.625</v>
      </c>
      <c r="C3932" s="1275" t="s">
        <v>258</v>
      </c>
      <c r="D3932" s="1351" t="s">
        <v>758</v>
      </c>
    </row>
    <row r="3933" spans="1:4" x14ac:dyDescent="0.35">
      <c r="A3933" s="1710"/>
      <c r="B3933" s="1260">
        <v>0.75</v>
      </c>
      <c r="C3933" s="1275" t="s">
        <v>258</v>
      </c>
      <c r="D3933" s="1351" t="s">
        <v>758</v>
      </c>
    </row>
    <row r="3934" spans="1:4" x14ac:dyDescent="0.35">
      <c r="A3934" s="1708">
        <f>A3929+1</f>
        <v>30</v>
      </c>
      <c r="B3934" s="1260">
        <v>0.25</v>
      </c>
      <c r="C3934" s="1275" t="s">
        <v>258</v>
      </c>
      <c r="D3934" s="1351" t="s">
        <v>758</v>
      </c>
    </row>
    <row r="3935" spans="1:4" x14ac:dyDescent="0.35">
      <c r="A3935" s="1709"/>
      <c r="B3935" s="1260">
        <v>0.375</v>
      </c>
      <c r="C3935" s="1275" t="s">
        <v>258</v>
      </c>
      <c r="D3935" s="1351" t="s">
        <v>758</v>
      </c>
    </row>
    <row r="3936" spans="1:4" x14ac:dyDescent="0.35">
      <c r="A3936" s="1709"/>
      <c r="B3936" s="1260">
        <v>0.5</v>
      </c>
      <c r="C3936" s="1275" t="s">
        <v>257</v>
      </c>
      <c r="D3936" s="1351" t="s">
        <v>905</v>
      </c>
    </row>
    <row r="3937" spans="1:4" x14ac:dyDescent="0.35">
      <c r="A3937" s="1709"/>
      <c r="B3937" s="1260">
        <v>0.625</v>
      </c>
      <c r="C3937" s="1275" t="s">
        <v>257</v>
      </c>
      <c r="D3937" s="1351" t="s">
        <v>758</v>
      </c>
    </row>
    <row r="3938" spans="1:4" x14ac:dyDescent="0.35">
      <c r="A3938" s="1710"/>
      <c r="B3938" s="1260">
        <v>0.75</v>
      </c>
      <c r="C3938" s="1275" t="s">
        <v>258</v>
      </c>
      <c r="D3938" s="1351" t="s">
        <v>758</v>
      </c>
    </row>
    <row r="3940" spans="1:4" ht="15.5" x14ac:dyDescent="0.35">
      <c r="A3940" s="1718" t="s">
        <v>913</v>
      </c>
      <c r="B3940" s="1718"/>
      <c r="C3940" s="1718"/>
      <c r="D3940" s="1718"/>
    </row>
    <row r="3941" spans="1:4" ht="15.5" x14ac:dyDescent="0.35">
      <c r="A3941" s="1251" t="s">
        <v>914</v>
      </c>
      <c r="B3941" s="1251"/>
      <c r="C3941" s="1251"/>
      <c r="D3941" s="1317"/>
    </row>
    <row r="3942" spans="1:4" x14ac:dyDescent="0.35">
      <c r="A3942" s="1336"/>
      <c r="B3942" t="s">
        <v>997</v>
      </c>
      <c r="D3942" s="1354"/>
    </row>
    <row r="3944" spans="1:4" x14ac:dyDescent="0.35">
      <c r="A3944" s="1704" t="s">
        <v>505</v>
      </c>
      <c r="B3944" s="1704" t="s">
        <v>930</v>
      </c>
      <c r="C3944" s="1348" t="s">
        <v>548</v>
      </c>
      <c r="D3944" s="1349" t="s">
        <v>904</v>
      </c>
    </row>
    <row r="3945" spans="1:4" x14ac:dyDescent="0.35">
      <c r="A3945" s="1705"/>
      <c r="B3945" s="1705"/>
      <c r="C3945" s="1323"/>
      <c r="D3945" s="1350"/>
    </row>
    <row r="3946" spans="1:4" x14ac:dyDescent="0.35">
      <c r="A3946" s="1339">
        <v>1</v>
      </c>
      <c r="B3946" s="1260">
        <v>0.25</v>
      </c>
      <c r="C3946" s="1275" t="s">
        <v>257</v>
      </c>
      <c r="D3946" s="1351" t="s">
        <v>905</v>
      </c>
    </row>
    <row r="3947" spans="1:4" x14ac:dyDescent="0.35">
      <c r="A3947" s="1340"/>
      <c r="B3947" s="1260">
        <v>0.375</v>
      </c>
      <c r="C3947" s="1275" t="s">
        <v>257</v>
      </c>
      <c r="D3947" s="1351" t="s">
        <v>905</v>
      </c>
    </row>
    <row r="3948" spans="1:4" x14ac:dyDescent="0.35">
      <c r="A3948" s="1340"/>
      <c r="B3948" s="1260">
        <v>0.5</v>
      </c>
      <c r="C3948" s="1275" t="s">
        <v>258</v>
      </c>
      <c r="D3948" s="1351" t="s">
        <v>758</v>
      </c>
    </row>
    <row r="3949" spans="1:4" x14ac:dyDescent="0.35">
      <c r="A3949" s="1340"/>
      <c r="B3949" s="1260">
        <v>0.625</v>
      </c>
      <c r="C3949" s="1275" t="s">
        <v>258</v>
      </c>
      <c r="D3949" s="1351" t="s">
        <v>729</v>
      </c>
    </row>
    <row r="3950" spans="1:4" x14ac:dyDescent="0.35">
      <c r="A3950" s="1341"/>
      <c r="B3950" s="1260">
        <v>0.75</v>
      </c>
      <c r="C3950" s="1275" t="s">
        <v>258</v>
      </c>
      <c r="D3950" s="1351" t="s">
        <v>758</v>
      </c>
    </row>
    <row r="3951" spans="1:4" x14ac:dyDescent="0.35">
      <c r="A3951" s="1716">
        <v>2</v>
      </c>
      <c r="B3951" s="1260">
        <v>0.25</v>
      </c>
      <c r="C3951" s="1275" t="s">
        <v>257</v>
      </c>
      <c r="D3951" s="1351" t="s">
        <v>758</v>
      </c>
    </row>
    <row r="3952" spans="1:4" x14ac:dyDescent="0.35">
      <c r="A3952" s="1716"/>
      <c r="B3952" s="1260">
        <v>0.375</v>
      </c>
      <c r="C3952" s="1275" t="s">
        <v>260</v>
      </c>
      <c r="D3952" s="1351" t="s">
        <v>905</v>
      </c>
    </row>
    <row r="3953" spans="1:4" x14ac:dyDescent="0.35">
      <c r="A3953" s="1716"/>
      <c r="B3953" s="1260">
        <v>0.5</v>
      </c>
      <c r="C3953" s="1275" t="s">
        <v>261</v>
      </c>
      <c r="D3953" s="1351" t="s">
        <v>758</v>
      </c>
    </row>
    <row r="3954" spans="1:4" x14ac:dyDescent="0.35">
      <c r="A3954" s="1716"/>
      <c r="B3954" s="1260">
        <v>0.625</v>
      </c>
      <c r="C3954" s="1275" t="s">
        <v>261</v>
      </c>
      <c r="D3954" s="1351" t="s">
        <v>729</v>
      </c>
    </row>
    <row r="3955" spans="1:4" x14ac:dyDescent="0.35">
      <c r="A3955" s="1716"/>
      <c r="B3955" s="1260">
        <v>0.75</v>
      </c>
      <c r="C3955" s="1275" t="s">
        <v>261</v>
      </c>
      <c r="D3955" s="1351" t="s">
        <v>905</v>
      </c>
    </row>
    <row r="3956" spans="1:4" x14ac:dyDescent="0.35">
      <c r="A3956" s="1716">
        <v>3</v>
      </c>
      <c r="B3956" s="1260">
        <v>0.25</v>
      </c>
      <c r="C3956" s="1275" t="s">
        <v>257</v>
      </c>
      <c r="D3956" s="1351" t="s">
        <v>905</v>
      </c>
    </row>
    <row r="3957" spans="1:4" x14ac:dyDescent="0.35">
      <c r="A3957" s="1716"/>
      <c r="B3957" s="1260">
        <v>0.375</v>
      </c>
      <c r="C3957" s="1275" t="s">
        <v>257</v>
      </c>
      <c r="D3957" s="1351" t="s">
        <v>905</v>
      </c>
    </row>
    <row r="3958" spans="1:4" x14ac:dyDescent="0.35">
      <c r="A3958" s="1716"/>
      <c r="B3958" s="1260">
        <v>0.5</v>
      </c>
      <c r="C3958" s="1316" t="s">
        <v>261</v>
      </c>
      <c r="D3958" s="1351" t="s">
        <v>758</v>
      </c>
    </row>
    <row r="3959" spans="1:4" x14ac:dyDescent="0.35">
      <c r="A3959" s="1716"/>
      <c r="B3959" s="1260">
        <v>0.625</v>
      </c>
      <c r="C3959" s="1316" t="s">
        <v>261</v>
      </c>
      <c r="D3959" s="1351" t="s">
        <v>905</v>
      </c>
    </row>
    <row r="3960" spans="1:4" x14ac:dyDescent="0.35">
      <c r="A3960" s="1716"/>
      <c r="B3960" s="1260">
        <v>0.75</v>
      </c>
      <c r="C3960" s="1316" t="s">
        <v>258</v>
      </c>
      <c r="D3960" s="1351" t="s">
        <v>758</v>
      </c>
    </row>
    <row r="3961" spans="1:4" x14ac:dyDescent="0.35">
      <c r="A3961" s="1716">
        <f>A3956+1</f>
        <v>4</v>
      </c>
      <c r="B3961" s="1260">
        <v>0.25</v>
      </c>
      <c r="C3961" s="1316" t="s">
        <v>257</v>
      </c>
      <c r="D3961" s="1351" t="s">
        <v>905</v>
      </c>
    </row>
    <row r="3962" spans="1:4" x14ac:dyDescent="0.35">
      <c r="A3962" s="1716"/>
      <c r="B3962" s="1260">
        <v>0.375</v>
      </c>
      <c r="C3962" s="1275" t="s">
        <v>261</v>
      </c>
      <c r="D3962" s="1351" t="s">
        <v>758</v>
      </c>
    </row>
    <row r="3963" spans="1:4" x14ac:dyDescent="0.35">
      <c r="A3963" s="1716"/>
      <c r="B3963" s="1260">
        <v>0.5</v>
      </c>
      <c r="C3963" s="1275" t="s">
        <v>261</v>
      </c>
      <c r="D3963" s="1351" t="s">
        <v>758</v>
      </c>
    </row>
    <row r="3964" spans="1:4" x14ac:dyDescent="0.35">
      <c r="A3964" s="1716"/>
      <c r="B3964" s="1260">
        <v>0.625</v>
      </c>
      <c r="C3964" s="1275" t="s">
        <v>261</v>
      </c>
      <c r="D3964" s="1351" t="s">
        <v>758</v>
      </c>
    </row>
    <row r="3965" spans="1:4" x14ac:dyDescent="0.35">
      <c r="A3965" s="1716"/>
      <c r="B3965" s="1260">
        <v>0.75</v>
      </c>
      <c r="C3965" s="1275" t="s">
        <v>258</v>
      </c>
      <c r="D3965" s="1351" t="s">
        <v>758</v>
      </c>
    </row>
    <row r="3966" spans="1:4" x14ac:dyDescent="0.35">
      <c r="A3966" s="1716">
        <f>A3961+1</f>
        <v>5</v>
      </c>
      <c r="B3966" s="1260">
        <v>0.25</v>
      </c>
      <c r="C3966" s="1316" t="s">
        <v>257</v>
      </c>
      <c r="D3966" s="1351" t="s">
        <v>758</v>
      </c>
    </row>
    <row r="3967" spans="1:4" x14ac:dyDescent="0.35">
      <c r="A3967" s="1716"/>
      <c r="B3967" s="1260">
        <v>0.375</v>
      </c>
      <c r="C3967" s="1316" t="s">
        <v>257</v>
      </c>
      <c r="D3967" s="1351" t="s">
        <v>905</v>
      </c>
    </row>
    <row r="3968" spans="1:4" x14ac:dyDescent="0.35">
      <c r="A3968" s="1716"/>
      <c r="B3968" s="1260">
        <v>0.5</v>
      </c>
      <c r="C3968" s="1316" t="s">
        <v>257</v>
      </c>
      <c r="D3968" s="1351" t="s">
        <v>905</v>
      </c>
    </row>
    <row r="3969" spans="1:4" x14ac:dyDescent="0.35">
      <c r="A3969" s="1716"/>
      <c r="B3969" s="1260">
        <v>0.625</v>
      </c>
      <c r="C3969" s="1316" t="s">
        <v>257</v>
      </c>
      <c r="D3969" s="1351" t="s">
        <v>758</v>
      </c>
    </row>
    <row r="3970" spans="1:4" x14ac:dyDescent="0.35">
      <c r="A3970" s="1716"/>
      <c r="B3970" s="1260">
        <v>0.75</v>
      </c>
      <c r="C3970" s="1316" t="s">
        <v>258</v>
      </c>
      <c r="D3970" s="1351" t="s">
        <v>758</v>
      </c>
    </row>
    <row r="3971" spans="1:4" x14ac:dyDescent="0.35">
      <c r="A3971" s="1339">
        <v>6</v>
      </c>
      <c r="B3971" s="1260">
        <v>0.25</v>
      </c>
      <c r="C3971" s="1316" t="s">
        <v>257</v>
      </c>
      <c r="D3971" s="1351" t="s">
        <v>905</v>
      </c>
    </row>
    <row r="3972" spans="1:4" x14ac:dyDescent="0.35">
      <c r="A3972" s="1340"/>
      <c r="B3972" s="1260">
        <v>0.375</v>
      </c>
      <c r="C3972" s="1316" t="s">
        <v>257</v>
      </c>
      <c r="D3972" s="1351" t="s">
        <v>905</v>
      </c>
    </row>
    <row r="3973" spans="1:4" x14ac:dyDescent="0.35">
      <c r="A3973" s="1340"/>
      <c r="B3973" s="1260">
        <v>0.5</v>
      </c>
      <c r="C3973" s="1316" t="s">
        <v>257</v>
      </c>
      <c r="D3973" s="1351" t="s">
        <v>905</v>
      </c>
    </row>
    <row r="3974" spans="1:4" x14ac:dyDescent="0.35">
      <c r="A3974" s="1340"/>
      <c r="B3974" s="1260">
        <v>0.625</v>
      </c>
      <c r="C3974" s="1316" t="s">
        <v>260</v>
      </c>
      <c r="D3974" s="1351" t="s">
        <v>758</v>
      </c>
    </row>
    <row r="3975" spans="1:4" x14ac:dyDescent="0.35">
      <c r="A3975" s="1341"/>
      <c r="B3975" s="1260">
        <v>0.75</v>
      </c>
      <c r="C3975" s="1316" t="s">
        <v>258</v>
      </c>
      <c r="D3975" s="1351" t="s">
        <v>758</v>
      </c>
    </row>
    <row r="3976" spans="1:4" x14ac:dyDescent="0.35">
      <c r="A3976" s="1716">
        <v>7</v>
      </c>
      <c r="B3976" s="1260">
        <v>0.25</v>
      </c>
      <c r="C3976" s="1316" t="s">
        <v>257</v>
      </c>
      <c r="D3976" s="1351" t="s">
        <v>905</v>
      </c>
    </row>
    <row r="3977" spans="1:4" x14ac:dyDescent="0.35">
      <c r="A3977" s="1716"/>
      <c r="B3977" s="1260">
        <v>0.375</v>
      </c>
      <c r="C3977" s="1316" t="s">
        <v>257</v>
      </c>
      <c r="D3977" s="1351" t="s">
        <v>905</v>
      </c>
    </row>
    <row r="3978" spans="1:4" x14ac:dyDescent="0.35">
      <c r="A3978" s="1716"/>
      <c r="B3978" s="1260">
        <v>0.5</v>
      </c>
      <c r="C3978" s="1316" t="s">
        <v>261</v>
      </c>
      <c r="D3978" s="1351" t="s">
        <v>758</v>
      </c>
    </row>
    <row r="3979" spans="1:4" x14ac:dyDescent="0.35">
      <c r="A3979" s="1716"/>
      <c r="B3979" s="1260">
        <v>0.625</v>
      </c>
      <c r="C3979" s="1316" t="s">
        <v>260</v>
      </c>
      <c r="D3979" s="1351" t="s">
        <v>758</v>
      </c>
    </row>
    <row r="3980" spans="1:4" x14ac:dyDescent="0.35">
      <c r="A3980" s="1716"/>
      <c r="B3980" s="1260">
        <v>0.75</v>
      </c>
      <c r="C3980" s="1275" t="s">
        <v>258</v>
      </c>
      <c r="D3980" s="1351" t="s">
        <v>758</v>
      </c>
    </row>
    <row r="3981" spans="1:4" x14ac:dyDescent="0.35">
      <c r="A3981" s="1716">
        <v>8</v>
      </c>
      <c r="B3981" s="1260">
        <v>0.25</v>
      </c>
      <c r="C3981" s="1316" t="s">
        <v>257</v>
      </c>
      <c r="D3981" s="1351" t="s">
        <v>758</v>
      </c>
    </row>
    <row r="3982" spans="1:4" x14ac:dyDescent="0.35">
      <c r="A3982" s="1716"/>
      <c r="B3982" s="1260">
        <v>0.375</v>
      </c>
      <c r="C3982" s="1316" t="s">
        <v>257</v>
      </c>
      <c r="D3982" s="1351" t="s">
        <v>905</v>
      </c>
    </row>
    <row r="3983" spans="1:4" x14ac:dyDescent="0.35">
      <c r="A3983" s="1716"/>
      <c r="B3983" s="1260">
        <v>0.5</v>
      </c>
      <c r="C3983" s="1316" t="s">
        <v>257</v>
      </c>
      <c r="D3983" s="1351" t="s">
        <v>758</v>
      </c>
    </row>
    <row r="3984" spans="1:4" x14ac:dyDescent="0.35">
      <c r="A3984" s="1716"/>
      <c r="B3984" s="1260">
        <v>0.625</v>
      </c>
      <c r="C3984" s="1275" t="s">
        <v>258</v>
      </c>
      <c r="D3984" s="1351" t="s">
        <v>758</v>
      </c>
    </row>
    <row r="3985" spans="1:4" x14ac:dyDescent="0.35">
      <c r="A3985" s="1716"/>
      <c r="B3985" s="1260">
        <v>0.75</v>
      </c>
      <c r="C3985" s="1275" t="s">
        <v>258</v>
      </c>
      <c r="D3985" s="1351" t="s">
        <v>758</v>
      </c>
    </row>
    <row r="3986" spans="1:4" x14ac:dyDescent="0.35">
      <c r="A3986" s="1716">
        <f>A3981+1</f>
        <v>9</v>
      </c>
      <c r="B3986" s="1260">
        <v>0.25</v>
      </c>
      <c r="C3986" s="1283" t="s">
        <v>257</v>
      </c>
      <c r="D3986" s="1353" t="s">
        <v>758</v>
      </c>
    </row>
    <row r="3987" spans="1:4" x14ac:dyDescent="0.35">
      <c r="A3987" s="1716"/>
      <c r="B3987" s="1260">
        <v>0.375</v>
      </c>
      <c r="C3987" s="1275" t="s">
        <v>257</v>
      </c>
      <c r="D3987" s="1351" t="s">
        <v>905</v>
      </c>
    </row>
    <row r="3988" spans="1:4" x14ac:dyDescent="0.35">
      <c r="A3988" s="1716"/>
      <c r="B3988" s="1260">
        <v>0.5</v>
      </c>
      <c r="C3988" s="1275" t="s">
        <v>258</v>
      </c>
      <c r="D3988" s="1351" t="s">
        <v>758</v>
      </c>
    </row>
    <row r="3989" spans="1:4" x14ac:dyDescent="0.35">
      <c r="A3989" s="1716"/>
      <c r="B3989" s="1260">
        <v>0.625</v>
      </c>
      <c r="C3989" s="1275" t="s">
        <v>258</v>
      </c>
      <c r="D3989" s="1351" t="s">
        <v>758</v>
      </c>
    </row>
    <row r="3990" spans="1:4" x14ac:dyDescent="0.35">
      <c r="A3990" s="1716"/>
      <c r="B3990" s="1260">
        <v>0.75</v>
      </c>
      <c r="C3990" s="1275" t="s">
        <v>257</v>
      </c>
      <c r="D3990" s="1351" t="s">
        <v>905</v>
      </c>
    </row>
    <row r="3991" spans="1:4" x14ac:dyDescent="0.35">
      <c r="A3991" s="1716">
        <f>A3986+1</f>
        <v>10</v>
      </c>
      <c r="B3991" s="1260">
        <v>0.25</v>
      </c>
      <c r="C3991" s="1275" t="s">
        <v>257</v>
      </c>
      <c r="D3991" s="1351" t="s">
        <v>905</v>
      </c>
    </row>
    <row r="3992" spans="1:4" x14ac:dyDescent="0.35">
      <c r="A3992" s="1716"/>
      <c r="B3992" s="1260">
        <v>0.375</v>
      </c>
      <c r="C3992" s="1275" t="s">
        <v>257</v>
      </c>
      <c r="D3992" s="1351" t="s">
        <v>758</v>
      </c>
    </row>
    <row r="3993" spans="1:4" x14ac:dyDescent="0.35">
      <c r="A3993" s="1716"/>
      <c r="B3993" s="1260">
        <v>0.5</v>
      </c>
      <c r="C3993" s="1275" t="s">
        <v>257</v>
      </c>
      <c r="D3993" s="1351" t="s">
        <v>758</v>
      </c>
    </row>
    <row r="3994" spans="1:4" x14ac:dyDescent="0.35">
      <c r="A3994" s="1716"/>
      <c r="B3994" s="1260">
        <v>0.625</v>
      </c>
      <c r="C3994" s="1275" t="s">
        <v>258</v>
      </c>
      <c r="D3994" s="1351" t="s">
        <v>758</v>
      </c>
    </row>
    <row r="3995" spans="1:4" x14ac:dyDescent="0.35">
      <c r="A3995" s="1716"/>
      <c r="B3995" s="1260">
        <v>0.75</v>
      </c>
      <c r="C3995" s="1275" t="s">
        <v>257</v>
      </c>
      <c r="D3995" s="1351" t="s">
        <v>758</v>
      </c>
    </row>
    <row r="3996" spans="1:4" x14ac:dyDescent="0.35">
      <c r="A3996" s="1339"/>
      <c r="B3996" s="1260">
        <v>0.25</v>
      </c>
      <c r="C3996" s="1275" t="s">
        <v>257</v>
      </c>
      <c r="D3996" s="1351" t="s">
        <v>905</v>
      </c>
    </row>
    <row r="3997" spans="1:4" x14ac:dyDescent="0.35">
      <c r="A3997" s="1340">
        <v>11</v>
      </c>
      <c r="B3997" s="1260">
        <v>0.375</v>
      </c>
      <c r="C3997" s="1275" t="s">
        <v>257</v>
      </c>
      <c r="D3997" s="1351" t="s">
        <v>905</v>
      </c>
    </row>
    <row r="3998" spans="1:4" x14ac:dyDescent="0.35">
      <c r="A3998" s="1340"/>
      <c r="B3998" s="1260">
        <v>0.5</v>
      </c>
      <c r="C3998" s="1275" t="s">
        <v>260</v>
      </c>
      <c r="D3998" s="1351" t="s">
        <v>758</v>
      </c>
    </row>
    <row r="3999" spans="1:4" x14ac:dyDescent="0.35">
      <c r="A3999" s="1340"/>
      <c r="B3999" s="1260">
        <v>0.625</v>
      </c>
      <c r="C3999" s="1275" t="s">
        <v>258</v>
      </c>
      <c r="D3999" s="1351" t="s">
        <v>758</v>
      </c>
    </row>
    <row r="4000" spans="1:4" x14ac:dyDescent="0.35">
      <c r="A4000" s="1341"/>
      <c r="B4000" s="1260">
        <v>0.75</v>
      </c>
      <c r="C4000" s="1275" t="s">
        <v>258</v>
      </c>
      <c r="D4000" s="1351" t="s">
        <v>758</v>
      </c>
    </row>
    <row r="4001" spans="1:4" x14ac:dyDescent="0.35">
      <c r="A4001" s="1716">
        <v>12</v>
      </c>
      <c r="B4001" s="1260">
        <v>0.25</v>
      </c>
      <c r="C4001" s="1275" t="s">
        <v>257</v>
      </c>
      <c r="D4001" s="1351" t="s">
        <v>905</v>
      </c>
    </row>
    <row r="4002" spans="1:4" x14ac:dyDescent="0.35">
      <c r="A4002" s="1716"/>
      <c r="B4002" s="1260">
        <v>0.375</v>
      </c>
      <c r="C4002" s="1275" t="s">
        <v>257</v>
      </c>
      <c r="D4002" s="1351" t="s">
        <v>905</v>
      </c>
    </row>
    <row r="4003" spans="1:4" x14ac:dyDescent="0.35">
      <c r="A4003" s="1716"/>
      <c r="B4003" s="1260">
        <v>0.5</v>
      </c>
      <c r="C4003" s="1275" t="s">
        <v>260</v>
      </c>
      <c r="D4003" s="1351" t="s">
        <v>758</v>
      </c>
    </row>
    <row r="4004" spans="1:4" x14ac:dyDescent="0.35">
      <c r="A4004" s="1716"/>
      <c r="B4004" s="1260">
        <v>0.625</v>
      </c>
      <c r="C4004" s="1275" t="s">
        <v>260</v>
      </c>
      <c r="D4004" s="1351" t="s">
        <v>729</v>
      </c>
    </row>
    <row r="4005" spans="1:4" x14ac:dyDescent="0.35">
      <c r="A4005" s="1716"/>
      <c r="B4005" s="1260">
        <v>0.75</v>
      </c>
      <c r="C4005" s="1275" t="s">
        <v>258</v>
      </c>
      <c r="D4005" s="1351" t="s">
        <v>758</v>
      </c>
    </row>
    <row r="4006" spans="1:4" x14ac:dyDescent="0.35">
      <c r="A4006" s="1716">
        <v>13</v>
      </c>
      <c r="B4006" s="1260">
        <v>0.25</v>
      </c>
      <c r="C4006" s="1275" t="s">
        <v>257</v>
      </c>
      <c r="D4006" s="1351" t="s">
        <v>905</v>
      </c>
    </row>
    <row r="4007" spans="1:4" x14ac:dyDescent="0.35">
      <c r="A4007" s="1716"/>
      <c r="B4007" s="1260">
        <v>0.375</v>
      </c>
      <c r="C4007" s="1275" t="s">
        <v>258</v>
      </c>
      <c r="D4007" s="1351" t="s">
        <v>905</v>
      </c>
    </row>
    <row r="4008" spans="1:4" x14ac:dyDescent="0.35">
      <c r="A4008" s="1716"/>
      <c r="B4008" s="1260">
        <v>0.5</v>
      </c>
      <c r="C4008" s="1316" t="s">
        <v>258</v>
      </c>
      <c r="D4008" s="1351" t="s">
        <v>758</v>
      </c>
    </row>
    <row r="4009" spans="1:4" x14ac:dyDescent="0.35">
      <c r="A4009" s="1716"/>
      <c r="B4009" s="1260">
        <v>0.625</v>
      </c>
      <c r="C4009" s="1316" t="s">
        <v>258</v>
      </c>
      <c r="D4009" s="1351" t="s">
        <v>729</v>
      </c>
    </row>
    <row r="4010" spans="1:4" x14ac:dyDescent="0.35">
      <c r="A4010" s="1716"/>
      <c r="B4010" s="1260">
        <v>0.75</v>
      </c>
      <c r="C4010" s="1316" t="s">
        <v>257</v>
      </c>
      <c r="D4010" s="1351" t="s">
        <v>758</v>
      </c>
    </row>
    <row r="4011" spans="1:4" x14ac:dyDescent="0.35">
      <c r="A4011" s="1716">
        <f>A4006+1</f>
        <v>14</v>
      </c>
      <c r="B4011" s="1260">
        <v>0.25</v>
      </c>
      <c r="C4011" s="1316" t="s">
        <v>257</v>
      </c>
      <c r="D4011" s="1351" t="s">
        <v>905</v>
      </c>
    </row>
    <row r="4012" spans="1:4" x14ac:dyDescent="0.35">
      <c r="A4012" s="1716"/>
      <c r="B4012" s="1260">
        <v>0.375</v>
      </c>
      <c r="C4012" s="1316" t="s">
        <v>257</v>
      </c>
      <c r="D4012" s="1351" t="s">
        <v>758</v>
      </c>
    </row>
    <row r="4013" spans="1:4" x14ac:dyDescent="0.35">
      <c r="A4013" s="1716"/>
      <c r="B4013" s="1260">
        <v>0.5</v>
      </c>
      <c r="C4013" s="1316" t="s">
        <v>258</v>
      </c>
      <c r="D4013" s="1351" t="s">
        <v>758</v>
      </c>
    </row>
    <row r="4014" spans="1:4" x14ac:dyDescent="0.35">
      <c r="A4014" s="1716"/>
      <c r="B4014" s="1260">
        <v>0.625</v>
      </c>
      <c r="C4014" s="1316" t="s">
        <v>258</v>
      </c>
      <c r="D4014" s="1351" t="s">
        <v>758</v>
      </c>
    </row>
    <row r="4015" spans="1:4" x14ac:dyDescent="0.35">
      <c r="A4015" s="1716"/>
      <c r="B4015" s="1260">
        <v>0.75</v>
      </c>
      <c r="C4015" s="1316" t="s">
        <v>262</v>
      </c>
      <c r="D4015" s="1351" t="s">
        <v>905</v>
      </c>
    </row>
    <row r="4016" spans="1:4" x14ac:dyDescent="0.35">
      <c r="A4016" s="1716">
        <f>A4011+1</f>
        <v>15</v>
      </c>
      <c r="B4016" s="1260">
        <v>0.25</v>
      </c>
      <c r="C4016" s="1316" t="s">
        <v>261</v>
      </c>
      <c r="D4016" s="1351" t="s">
        <v>758</v>
      </c>
    </row>
    <row r="4017" spans="1:4" x14ac:dyDescent="0.35">
      <c r="A4017" s="1716"/>
      <c r="B4017" s="1260">
        <v>0.375</v>
      </c>
      <c r="C4017" s="1316" t="s">
        <v>257</v>
      </c>
      <c r="D4017" s="1351" t="s">
        <v>758</v>
      </c>
    </row>
    <row r="4018" spans="1:4" x14ac:dyDescent="0.35">
      <c r="A4018" s="1716"/>
      <c r="B4018" s="1260">
        <v>0.5</v>
      </c>
      <c r="C4018" s="1316" t="s">
        <v>261</v>
      </c>
      <c r="D4018" s="1351" t="s">
        <v>758</v>
      </c>
    </row>
    <row r="4019" spans="1:4" x14ac:dyDescent="0.35">
      <c r="A4019" s="1716"/>
      <c r="B4019" s="1260">
        <v>0.625</v>
      </c>
      <c r="C4019" s="1316" t="s">
        <v>261</v>
      </c>
      <c r="D4019" s="1351" t="s">
        <v>758</v>
      </c>
    </row>
    <row r="4020" spans="1:4" x14ac:dyDescent="0.35">
      <c r="A4020" s="1716"/>
      <c r="B4020" s="1260">
        <v>0.75</v>
      </c>
      <c r="C4020" s="1316" t="s">
        <v>257</v>
      </c>
      <c r="D4020" s="1351" t="s">
        <v>905</v>
      </c>
    </row>
    <row r="4021" spans="1:4" x14ac:dyDescent="0.35">
      <c r="A4021" s="1708">
        <f>A4016+1</f>
        <v>16</v>
      </c>
      <c r="B4021" s="1260">
        <v>0.25</v>
      </c>
      <c r="C4021" s="1275" t="s">
        <v>257</v>
      </c>
      <c r="D4021" s="1351" t="s">
        <v>905</v>
      </c>
    </row>
    <row r="4022" spans="1:4" x14ac:dyDescent="0.35">
      <c r="A4022" s="1709"/>
      <c r="B4022" s="1260">
        <v>0.375</v>
      </c>
      <c r="C4022" s="1275" t="s">
        <v>257</v>
      </c>
      <c r="D4022" s="1351" t="s">
        <v>905</v>
      </c>
    </row>
    <row r="4023" spans="1:4" x14ac:dyDescent="0.35">
      <c r="A4023" s="1709"/>
      <c r="B4023" s="1260">
        <v>0.5</v>
      </c>
      <c r="C4023" s="1275" t="s">
        <v>257</v>
      </c>
      <c r="D4023" s="1351" t="s">
        <v>758</v>
      </c>
    </row>
    <row r="4024" spans="1:4" x14ac:dyDescent="0.35">
      <c r="A4024" s="1709"/>
      <c r="B4024" s="1260">
        <v>0.625</v>
      </c>
      <c r="C4024" s="1275" t="s">
        <v>260</v>
      </c>
      <c r="D4024" s="1351" t="s">
        <v>729</v>
      </c>
    </row>
    <row r="4025" spans="1:4" x14ac:dyDescent="0.35">
      <c r="A4025" s="1710"/>
      <c r="B4025" s="1260">
        <v>0.75</v>
      </c>
      <c r="C4025" s="1275" t="s">
        <v>257</v>
      </c>
      <c r="D4025" s="1351" t="s">
        <v>758</v>
      </c>
    </row>
    <row r="4026" spans="1:4" x14ac:dyDescent="0.35">
      <c r="A4026" s="1708">
        <f>A4021+1</f>
        <v>17</v>
      </c>
      <c r="B4026" s="1260">
        <v>0.25</v>
      </c>
      <c r="C4026" s="1275" t="s">
        <v>261</v>
      </c>
      <c r="D4026" s="1351" t="s">
        <v>758</v>
      </c>
    </row>
    <row r="4027" spans="1:4" x14ac:dyDescent="0.35">
      <c r="A4027" s="1709"/>
      <c r="B4027" s="1260">
        <v>0.375</v>
      </c>
      <c r="C4027" s="1275" t="s">
        <v>257</v>
      </c>
      <c r="D4027" s="1351" t="s">
        <v>758</v>
      </c>
    </row>
    <row r="4028" spans="1:4" x14ac:dyDescent="0.35">
      <c r="A4028" s="1709"/>
      <c r="B4028" s="1260">
        <v>0.5</v>
      </c>
      <c r="C4028" s="1275" t="s">
        <v>257</v>
      </c>
      <c r="D4028" s="1351" t="s">
        <v>758</v>
      </c>
    </row>
    <row r="4029" spans="1:4" x14ac:dyDescent="0.35">
      <c r="A4029" s="1709"/>
      <c r="B4029" s="1260">
        <v>0.625</v>
      </c>
      <c r="C4029" s="1275" t="s">
        <v>257</v>
      </c>
      <c r="D4029" s="1351" t="s">
        <v>758</v>
      </c>
    </row>
    <row r="4030" spans="1:4" x14ac:dyDescent="0.35">
      <c r="A4030" s="1710"/>
      <c r="B4030" s="1260">
        <v>0.75</v>
      </c>
      <c r="C4030" s="1275" t="s">
        <v>257</v>
      </c>
      <c r="D4030" s="1351" t="s">
        <v>905</v>
      </c>
    </row>
    <row r="4031" spans="1:4" x14ac:dyDescent="0.35">
      <c r="A4031" s="1708">
        <f>A4026+1</f>
        <v>18</v>
      </c>
      <c r="B4031" s="1260">
        <v>0.25</v>
      </c>
      <c r="C4031" s="1275" t="s">
        <v>257</v>
      </c>
      <c r="D4031" s="1351" t="s">
        <v>905</v>
      </c>
    </row>
    <row r="4032" spans="1:4" x14ac:dyDescent="0.35">
      <c r="A4032" s="1709"/>
      <c r="B4032" s="1260">
        <v>0.375</v>
      </c>
      <c r="C4032" s="1275" t="s">
        <v>257</v>
      </c>
      <c r="D4032" s="1351" t="s">
        <v>905</v>
      </c>
    </row>
    <row r="4033" spans="1:4" x14ac:dyDescent="0.35">
      <c r="A4033" s="1709"/>
      <c r="B4033" s="1260">
        <v>0.5</v>
      </c>
      <c r="C4033" s="1275" t="s">
        <v>258</v>
      </c>
      <c r="D4033" s="1351" t="s">
        <v>758</v>
      </c>
    </row>
    <row r="4034" spans="1:4" x14ac:dyDescent="0.35">
      <c r="A4034" s="1709"/>
      <c r="B4034" s="1260">
        <v>0.625</v>
      </c>
      <c r="C4034" s="1275" t="s">
        <v>260</v>
      </c>
      <c r="D4034" s="1351" t="s">
        <v>758</v>
      </c>
    </row>
    <row r="4035" spans="1:4" x14ac:dyDescent="0.35">
      <c r="A4035" s="1710"/>
      <c r="B4035" s="1260">
        <v>0.75</v>
      </c>
      <c r="C4035" s="1275" t="s">
        <v>258</v>
      </c>
      <c r="D4035" s="1351" t="s">
        <v>905</v>
      </c>
    </row>
    <row r="4036" spans="1:4" x14ac:dyDescent="0.35">
      <c r="A4036" s="1708">
        <f>A4031+1</f>
        <v>19</v>
      </c>
      <c r="B4036" s="1260">
        <v>0.25</v>
      </c>
      <c r="C4036" s="1275" t="s">
        <v>257</v>
      </c>
      <c r="D4036" s="1351" t="s">
        <v>905</v>
      </c>
    </row>
    <row r="4037" spans="1:4" x14ac:dyDescent="0.35">
      <c r="A4037" s="1709"/>
      <c r="B4037" s="1260">
        <v>0.375</v>
      </c>
      <c r="C4037" s="1275" t="s">
        <v>257</v>
      </c>
      <c r="D4037" s="1351" t="s">
        <v>905</v>
      </c>
    </row>
    <row r="4038" spans="1:4" x14ac:dyDescent="0.35">
      <c r="A4038" s="1709"/>
      <c r="B4038" s="1260">
        <v>0.5</v>
      </c>
      <c r="C4038" s="1275" t="s">
        <v>257</v>
      </c>
      <c r="D4038" s="1351" t="s">
        <v>758</v>
      </c>
    </row>
    <row r="4039" spans="1:4" x14ac:dyDescent="0.35">
      <c r="A4039" s="1709"/>
      <c r="B4039" s="1260">
        <v>0.625</v>
      </c>
      <c r="C4039" s="1275" t="s">
        <v>258</v>
      </c>
      <c r="D4039" s="1351" t="s">
        <v>758</v>
      </c>
    </row>
    <row r="4040" spans="1:4" x14ac:dyDescent="0.35">
      <c r="A4040" s="1710"/>
      <c r="B4040" s="1260">
        <v>0.75</v>
      </c>
      <c r="C4040" s="1275" t="s">
        <v>257</v>
      </c>
      <c r="D4040" s="1351" t="s">
        <v>758</v>
      </c>
    </row>
    <row r="4041" spans="1:4" x14ac:dyDescent="0.35">
      <c r="A4041" s="1708">
        <f>A4036+1</f>
        <v>20</v>
      </c>
      <c r="B4041" s="1260">
        <v>0.25</v>
      </c>
      <c r="C4041" s="1275" t="s">
        <v>257</v>
      </c>
      <c r="D4041" s="1351" t="s">
        <v>905</v>
      </c>
    </row>
    <row r="4042" spans="1:4" x14ac:dyDescent="0.35">
      <c r="A4042" s="1709"/>
      <c r="B4042" s="1260">
        <v>0.375</v>
      </c>
      <c r="C4042" s="1275" t="s">
        <v>257</v>
      </c>
      <c r="D4042" s="1351" t="s">
        <v>905</v>
      </c>
    </row>
    <row r="4043" spans="1:4" x14ac:dyDescent="0.35">
      <c r="A4043" s="1709"/>
      <c r="B4043" s="1260">
        <v>0.5</v>
      </c>
      <c r="C4043" s="1275" t="s">
        <v>257</v>
      </c>
      <c r="D4043" s="1351" t="s">
        <v>758</v>
      </c>
    </row>
    <row r="4044" spans="1:4" x14ac:dyDescent="0.35">
      <c r="A4044" s="1709"/>
      <c r="B4044" s="1260">
        <v>0.625</v>
      </c>
      <c r="C4044" s="1275" t="s">
        <v>261</v>
      </c>
      <c r="D4044" s="1351" t="s">
        <v>758</v>
      </c>
    </row>
    <row r="4045" spans="1:4" x14ac:dyDescent="0.35">
      <c r="A4045" s="1710"/>
      <c r="B4045" s="1260">
        <v>0.75</v>
      </c>
      <c r="C4045" s="1275" t="s">
        <v>257</v>
      </c>
      <c r="D4045" s="1351" t="s">
        <v>758</v>
      </c>
    </row>
    <row r="4046" spans="1:4" x14ac:dyDescent="0.35">
      <c r="A4046" s="1708">
        <f>A4041+1</f>
        <v>21</v>
      </c>
      <c r="B4046" s="1260">
        <v>0.25</v>
      </c>
      <c r="C4046" s="1275" t="s">
        <v>257</v>
      </c>
      <c r="D4046" s="1351" t="s">
        <v>905</v>
      </c>
    </row>
    <row r="4047" spans="1:4" x14ac:dyDescent="0.35">
      <c r="A4047" s="1709"/>
      <c r="B4047" s="1260">
        <v>0.375</v>
      </c>
      <c r="C4047" s="1275" t="s">
        <v>257</v>
      </c>
      <c r="D4047" s="1351" t="s">
        <v>905</v>
      </c>
    </row>
    <row r="4048" spans="1:4" x14ac:dyDescent="0.35">
      <c r="A4048" s="1709"/>
      <c r="B4048" s="1260">
        <v>0.5</v>
      </c>
      <c r="C4048" s="1275" t="s">
        <v>261</v>
      </c>
      <c r="D4048" s="1351" t="s">
        <v>758</v>
      </c>
    </row>
    <row r="4049" spans="1:4" x14ac:dyDescent="0.35">
      <c r="A4049" s="1709"/>
      <c r="B4049" s="1260">
        <v>0.625</v>
      </c>
      <c r="C4049" s="1275" t="s">
        <v>261</v>
      </c>
      <c r="D4049" s="1351" t="s">
        <v>758</v>
      </c>
    </row>
    <row r="4050" spans="1:4" x14ac:dyDescent="0.35">
      <c r="A4050" s="1710"/>
      <c r="B4050" s="1260">
        <v>0.75</v>
      </c>
      <c r="C4050" s="1275" t="s">
        <v>257</v>
      </c>
      <c r="D4050" s="1351" t="s">
        <v>905</v>
      </c>
    </row>
    <row r="4051" spans="1:4" x14ac:dyDescent="0.35">
      <c r="A4051" s="1708">
        <f>A4046+1</f>
        <v>22</v>
      </c>
      <c r="B4051" s="1260">
        <v>0.25</v>
      </c>
      <c r="C4051" s="1275" t="s">
        <v>257</v>
      </c>
      <c r="D4051" s="1351" t="s">
        <v>905</v>
      </c>
    </row>
    <row r="4052" spans="1:4" x14ac:dyDescent="0.35">
      <c r="A4052" s="1709"/>
      <c r="B4052" s="1260">
        <v>0.375</v>
      </c>
      <c r="C4052" s="1275" t="s">
        <v>257</v>
      </c>
      <c r="D4052" s="1351" t="s">
        <v>905</v>
      </c>
    </row>
    <row r="4053" spans="1:4" x14ac:dyDescent="0.35">
      <c r="A4053" s="1709"/>
      <c r="B4053" s="1260">
        <v>0.5</v>
      </c>
      <c r="C4053" s="1275" t="s">
        <v>258</v>
      </c>
      <c r="D4053" s="1351" t="s">
        <v>758</v>
      </c>
    </row>
    <row r="4054" spans="1:4" x14ac:dyDescent="0.35">
      <c r="A4054" s="1709"/>
      <c r="B4054" s="1260">
        <v>0.625</v>
      </c>
      <c r="C4054" s="1275" t="s">
        <v>257</v>
      </c>
      <c r="D4054" s="1351" t="s">
        <v>758</v>
      </c>
    </row>
    <row r="4055" spans="1:4" x14ac:dyDescent="0.35">
      <c r="A4055" s="1710"/>
      <c r="B4055" s="1260">
        <v>0.75</v>
      </c>
      <c r="C4055" s="1275" t="s">
        <v>257</v>
      </c>
      <c r="D4055" s="1351" t="s">
        <v>905</v>
      </c>
    </row>
    <row r="4056" spans="1:4" x14ac:dyDescent="0.35">
      <c r="A4056" s="1708">
        <f>A4051+1</f>
        <v>23</v>
      </c>
      <c r="B4056" s="1260">
        <v>0.25</v>
      </c>
      <c r="C4056" s="1275" t="s">
        <v>257</v>
      </c>
      <c r="D4056" s="1351" t="s">
        <v>905</v>
      </c>
    </row>
    <row r="4057" spans="1:4" x14ac:dyDescent="0.35">
      <c r="A4057" s="1709"/>
      <c r="B4057" s="1260">
        <v>0.375</v>
      </c>
      <c r="C4057" s="1275" t="s">
        <v>257</v>
      </c>
      <c r="D4057" s="1351" t="s">
        <v>905</v>
      </c>
    </row>
    <row r="4058" spans="1:4" x14ac:dyDescent="0.35">
      <c r="A4058" s="1709"/>
      <c r="B4058" s="1260">
        <v>0.5</v>
      </c>
      <c r="C4058" s="1275" t="s">
        <v>258</v>
      </c>
      <c r="D4058" s="1351" t="s">
        <v>758</v>
      </c>
    </row>
    <row r="4059" spans="1:4" x14ac:dyDescent="0.35">
      <c r="A4059" s="1709"/>
      <c r="B4059" s="1260">
        <v>0.625</v>
      </c>
      <c r="C4059" s="1275" t="s">
        <v>257</v>
      </c>
      <c r="D4059" s="1351" t="s">
        <v>758</v>
      </c>
    </row>
    <row r="4060" spans="1:4" x14ac:dyDescent="0.35">
      <c r="A4060" s="1710"/>
      <c r="B4060" s="1260">
        <v>0.75</v>
      </c>
      <c r="C4060" s="1275" t="s">
        <v>257</v>
      </c>
      <c r="D4060" s="1351" t="s">
        <v>905</v>
      </c>
    </row>
    <row r="4061" spans="1:4" x14ac:dyDescent="0.35">
      <c r="A4061" s="1708">
        <f>A4056+1</f>
        <v>24</v>
      </c>
      <c r="B4061" s="1260">
        <v>0.25</v>
      </c>
      <c r="C4061" s="1275" t="s">
        <v>257</v>
      </c>
      <c r="D4061" s="1351" t="s">
        <v>905</v>
      </c>
    </row>
    <row r="4062" spans="1:4" x14ac:dyDescent="0.35">
      <c r="A4062" s="1709"/>
      <c r="B4062" s="1260">
        <v>0.375</v>
      </c>
      <c r="C4062" s="1275" t="s">
        <v>257</v>
      </c>
      <c r="D4062" s="1351" t="s">
        <v>758</v>
      </c>
    </row>
    <row r="4063" spans="1:4" x14ac:dyDescent="0.35">
      <c r="A4063" s="1709"/>
      <c r="B4063" s="1260">
        <v>0.5</v>
      </c>
      <c r="C4063" s="1275" t="s">
        <v>257</v>
      </c>
      <c r="D4063" s="1351" t="s">
        <v>758</v>
      </c>
    </row>
    <row r="4064" spans="1:4" x14ac:dyDescent="0.35">
      <c r="A4064" s="1709"/>
      <c r="B4064" s="1260">
        <v>0.625</v>
      </c>
      <c r="C4064" s="1275" t="s">
        <v>257</v>
      </c>
      <c r="D4064" s="1351" t="s">
        <v>758</v>
      </c>
    </row>
    <row r="4065" spans="1:4" x14ac:dyDescent="0.35">
      <c r="A4065" s="1710"/>
      <c r="B4065" s="1260">
        <v>0.75</v>
      </c>
      <c r="C4065" s="1275" t="s">
        <v>257</v>
      </c>
      <c r="D4065" s="1351" t="s">
        <v>905</v>
      </c>
    </row>
    <row r="4066" spans="1:4" x14ac:dyDescent="0.35">
      <c r="A4066" s="1708">
        <f>A4061+1</f>
        <v>25</v>
      </c>
      <c r="B4066" s="1260">
        <v>0.25</v>
      </c>
      <c r="C4066" s="1275" t="s">
        <v>257</v>
      </c>
      <c r="D4066" s="1351" t="s">
        <v>905</v>
      </c>
    </row>
    <row r="4067" spans="1:4" x14ac:dyDescent="0.35">
      <c r="A4067" s="1709"/>
      <c r="B4067" s="1260">
        <v>0.375</v>
      </c>
      <c r="C4067" s="1275" t="s">
        <v>257</v>
      </c>
      <c r="D4067" s="1351" t="s">
        <v>905</v>
      </c>
    </row>
    <row r="4068" spans="1:4" x14ac:dyDescent="0.35">
      <c r="A4068" s="1709"/>
      <c r="B4068" s="1260">
        <v>0.5</v>
      </c>
      <c r="C4068" s="1275" t="s">
        <v>262</v>
      </c>
      <c r="D4068" s="1351" t="s">
        <v>758</v>
      </c>
    </row>
    <row r="4069" spans="1:4" x14ac:dyDescent="0.35">
      <c r="A4069" s="1709"/>
      <c r="B4069" s="1260">
        <v>0.625</v>
      </c>
      <c r="C4069" s="1275" t="s">
        <v>258</v>
      </c>
      <c r="D4069" s="1351" t="s">
        <v>758</v>
      </c>
    </row>
    <row r="4070" spans="1:4" x14ac:dyDescent="0.35">
      <c r="A4070" s="1710"/>
      <c r="B4070" s="1260">
        <v>0.75</v>
      </c>
      <c r="C4070" s="1275" t="s">
        <v>257</v>
      </c>
      <c r="D4070" s="1351" t="s">
        <v>758</v>
      </c>
    </row>
    <row r="4071" spans="1:4" x14ac:dyDescent="0.35">
      <c r="A4071" s="1708">
        <f>A4066+1</f>
        <v>26</v>
      </c>
      <c r="B4071" s="1260">
        <v>0.25</v>
      </c>
      <c r="C4071" s="1275" t="s">
        <v>257</v>
      </c>
      <c r="D4071" s="1351" t="s">
        <v>905</v>
      </c>
    </row>
    <row r="4072" spans="1:4" x14ac:dyDescent="0.35">
      <c r="A4072" s="1709"/>
      <c r="B4072" s="1260">
        <v>0.375</v>
      </c>
      <c r="C4072" s="1275" t="s">
        <v>260</v>
      </c>
      <c r="D4072" s="1351" t="s">
        <v>758</v>
      </c>
    </row>
    <row r="4073" spans="1:4" x14ac:dyDescent="0.35">
      <c r="A4073" s="1709"/>
      <c r="B4073" s="1260">
        <v>0.5</v>
      </c>
      <c r="C4073" s="1275" t="s">
        <v>260</v>
      </c>
      <c r="D4073" s="1351" t="s">
        <v>758</v>
      </c>
    </row>
    <row r="4074" spans="1:4" x14ac:dyDescent="0.35">
      <c r="A4074" s="1709"/>
      <c r="B4074" s="1260">
        <v>0.625</v>
      </c>
      <c r="C4074" s="1275" t="s">
        <v>257</v>
      </c>
      <c r="D4074" s="1351" t="s">
        <v>758</v>
      </c>
    </row>
    <row r="4075" spans="1:4" x14ac:dyDescent="0.35">
      <c r="A4075" s="1710"/>
      <c r="B4075" s="1260">
        <v>0.75</v>
      </c>
      <c r="C4075" s="1275" t="s">
        <v>257</v>
      </c>
      <c r="D4075" s="1351" t="s">
        <v>905</v>
      </c>
    </row>
    <row r="4076" spans="1:4" x14ac:dyDescent="0.35">
      <c r="A4076" s="1708">
        <f>A4071+1</f>
        <v>27</v>
      </c>
      <c r="B4076" s="1260">
        <v>0.25</v>
      </c>
      <c r="C4076" s="1275" t="s">
        <v>258</v>
      </c>
      <c r="D4076" s="1351" t="s">
        <v>758</v>
      </c>
    </row>
    <row r="4077" spans="1:4" x14ac:dyDescent="0.35">
      <c r="A4077" s="1709"/>
      <c r="B4077" s="1260">
        <v>0.375</v>
      </c>
      <c r="C4077" s="1275" t="s">
        <v>257</v>
      </c>
      <c r="D4077" s="1351" t="s">
        <v>758</v>
      </c>
    </row>
    <row r="4078" spans="1:4" x14ac:dyDescent="0.35">
      <c r="A4078" s="1709"/>
      <c r="B4078" s="1260">
        <v>0.5</v>
      </c>
      <c r="C4078" s="1275" t="s">
        <v>257</v>
      </c>
      <c r="D4078" s="1351" t="s">
        <v>758</v>
      </c>
    </row>
    <row r="4079" spans="1:4" x14ac:dyDescent="0.35">
      <c r="A4079" s="1709"/>
      <c r="B4079" s="1260">
        <v>0.625</v>
      </c>
      <c r="C4079" s="1275" t="s">
        <v>262</v>
      </c>
      <c r="D4079" s="1351" t="s">
        <v>758</v>
      </c>
    </row>
    <row r="4080" spans="1:4" x14ac:dyDescent="0.35">
      <c r="A4080" s="1710"/>
      <c r="B4080" s="1260">
        <v>0.75</v>
      </c>
      <c r="C4080" s="1275" t="s">
        <v>257</v>
      </c>
      <c r="D4080" s="1351" t="s">
        <v>758</v>
      </c>
    </row>
    <row r="4081" spans="1:4" x14ac:dyDescent="0.35">
      <c r="A4081" s="1708">
        <f>A4076+1</f>
        <v>28</v>
      </c>
      <c r="B4081" s="1260">
        <v>0.25</v>
      </c>
      <c r="C4081" s="1275" t="s">
        <v>257</v>
      </c>
      <c r="D4081" s="1351" t="s">
        <v>905</v>
      </c>
    </row>
    <row r="4082" spans="1:4" x14ac:dyDescent="0.35">
      <c r="A4082" s="1709"/>
      <c r="B4082" s="1260">
        <v>0.375</v>
      </c>
      <c r="C4082" s="1275" t="s">
        <v>261</v>
      </c>
      <c r="D4082" s="1351" t="s">
        <v>729</v>
      </c>
    </row>
    <row r="4083" spans="1:4" x14ac:dyDescent="0.35">
      <c r="A4083" s="1709"/>
      <c r="B4083" s="1260">
        <v>0.5</v>
      </c>
      <c r="C4083" s="1275" t="s">
        <v>261</v>
      </c>
      <c r="D4083" s="1351" t="s">
        <v>673</v>
      </c>
    </row>
    <row r="4084" spans="1:4" x14ac:dyDescent="0.35">
      <c r="A4084" s="1709"/>
      <c r="B4084" s="1260">
        <v>0.625</v>
      </c>
      <c r="C4084" s="1275" t="s">
        <v>257</v>
      </c>
      <c r="D4084" s="1351" t="s">
        <v>758</v>
      </c>
    </row>
    <row r="4085" spans="1:4" x14ac:dyDescent="0.35">
      <c r="A4085" s="1710"/>
      <c r="B4085" s="1260">
        <v>0.75</v>
      </c>
      <c r="C4085" s="1275" t="s">
        <v>257</v>
      </c>
      <c r="D4085" s="1351" t="s">
        <v>905</v>
      </c>
    </row>
    <row r="4086" spans="1:4" x14ac:dyDescent="0.35">
      <c r="A4086" s="1708">
        <f>A4081+1</f>
        <v>29</v>
      </c>
      <c r="B4086" s="1260">
        <v>0.25</v>
      </c>
      <c r="C4086" s="1275" t="s">
        <v>257</v>
      </c>
      <c r="D4086" s="1351" t="s">
        <v>905</v>
      </c>
    </row>
    <row r="4087" spans="1:4" x14ac:dyDescent="0.35">
      <c r="A4087" s="1709"/>
      <c r="B4087" s="1260">
        <v>0.375</v>
      </c>
      <c r="C4087" s="1275" t="s">
        <v>257</v>
      </c>
      <c r="D4087" s="1351" t="s">
        <v>905</v>
      </c>
    </row>
    <row r="4088" spans="1:4" x14ac:dyDescent="0.35">
      <c r="A4088" s="1709"/>
      <c r="B4088" s="1260">
        <v>0.5</v>
      </c>
      <c r="C4088" s="1275" t="s">
        <v>257</v>
      </c>
      <c r="D4088" s="1351" t="s">
        <v>905</v>
      </c>
    </row>
    <row r="4089" spans="1:4" x14ac:dyDescent="0.35">
      <c r="A4089" s="1709"/>
      <c r="B4089" s="1260">
        <v>0.625</v>
      </c>
      <c r="C4089" s="1275" t="s">
        <v>258</v>
      </c>
      <c r="D4089" s="1351" t="s">
        <v>673</v>
      </c>
    </row>
    <row r="4090" spans="1:4" x14ac:dyDescent="0.35">
      <c r="A4090" s="1710"/>
      <c r="B4090" s="1260">
        <v>0.75</v>
      </c>
      <c r="C4090" s="1275" t="s">
        <v>257</v>
      </c>
      <c r="D4090" s="1351" t="s">
        <v>905</v>
      </c>
    </row>
    <row r="4091" spans="1:4" x14ac:dyDescent="0.35">
      <c r="A4091" s="1708">
        <f>A4086+1</f>
        <v>30</v>
      </c>
      <c r="B4091" s="1260">
        <v>0.25</v>
      </c>
      <c r="C4091" s="1275" t="s">
        <v>257</v>
      </c>
      <c r="D4091" s="1351" t="s">
        <v>905</v>
      </c>
    </row>
    <row r="4092" spans="1:4" x14ac:dyDescent="0.35">
      <c r="A4092" s="1709"/>
      <c r="B4092" s="1260">
        <v>0.375</v>
      </c>
      <c r="C4092" s="1275" t="s">
        <v>257</v>
      </c>
      <c r="D4092" s="1351" t="s">
        <v>905</v>
      </c>
    </row>
    <row r="4093" spans="1:4" x14ac:dyDescent="0.35">
      <c r="A4093" s="1709"/>
      <c r="B4093" s="1260">
        <v>0.5</v>
      </c>
      <c r="C4093" s="1275" t="s">
        <v>257</v>
      </c>
      <c r="D4093" s="1351" t="s">
        <v>758</v>
      </c>
    </row>
    <row r="4094" spans="1:4" x14ac:dyDescent="0.35">
      <c r="A4094" s="1709"/>
      <c r="B4094" s="1260">
        <v>0.625</v>
      </c>
      <c r="C4094" s="1275" t="s">
        <v>257</v>
      </c>
      <c r="D4094" s="1351" t="s">
        <v>905</v>
      </c>
    </row>
    <row r="4095" spans="1:4" x14ac:dyDescent="0.35">
      <c r="A4095" s="1710"/>
      <c r="B4095" s="1260">
        <v>0.75</v>
      </c>
      <c r="C4095" s="1275" t="s">
        <v>257</v>
      </c>
      <c r="D4095" s="1351" t="s">
        <v>758</v>
      </c>
    </row>
    <row r="4096" spans="1:4" x14ac:dyDescent="0.35">
      <c r="A4096" s="1708">
        <f>A4091+1</f>
        <v>31</v>
      </c>
      <c r="B4096" s="1260">
        <v>0.25</v>
      </c>
      <c r="C4096" s="1275" t="s">
        <v>257</v>
      </c>
      <c r="D4096" s="1351" t="s">
        <v>758</v>
      </c>
    </row>
    <row r="4097" spans="1:4" x14ac:dyDescent="0.35">
      <c r="A4097" s="1709"/>
      <c r="B4097" s="1260">
        <v>0.375</v>
      </c>
      <c r="C4097" s="1275" t="s">
        <v>257</v>
      </c>
      <c r="D4097" s="1351" t="s">
        <v>905</v>
      </c>
    </row>
    <row r="4098" spans="1:4" x14ac:dyDescent="0.35">
      <c r="A4098" s="1709"/>
      <c r="B4098" s="1260">
        <v>0.5</v>
      </c>
      <c r="C4098" s="1275" t="s">
        <v>261</v>
      </c>
      <c r="D4098" s="1351" t="s">
        <v>758</v>
      </c>
    </row>
    <row r="4099" spans="1:4" x14ac:dyDescent="0.35">
      <c r="A4099" s="1709"/>
      <c r="B4099" s="1260">
        <v>0.625</v>
      </c>
      <c r="C4099" s="1275" t="s">
        <v>258</v>
      </c>
      <c r="D4099" s="1351" t="s">
        <v>758</v>
      </c>
    </row>
    <row r="4100" spans="1:4" x14ac:dyDescent="0.35">
      <c r="A4100" s="1710"/>
      <c r="B4100" s="1260">
        <v>0.75</v>
      </c>
      <c r="C4100" s="1275" t="s">
        <v>257</v>
      </c>
      <c r="D4100" s="1351" t="s">
        <v>905</v>
      </c>
    </row>
    <row r="4103" spans="1:4" ht="15.5" x14ac:dyDescent="0.35">
      <c r="A4103" s="1718" t="s">
        <v>913</v>
      </c>
      <c r="B4103" s="1718"/>
      <c r="C4103" s="1718"/>
      <c r="D4103" s="1718"/>
    </row>
    <row r="4104" spans="1:4" ht="15.5" x14ac:dyDescent="0.35">
      <c r="A4104" s="1251" t="s">
        <v>914</v>
      </c>
      <c r="B4104" s="1251"/>
      <c r="C4104" s="1251"/>
      <c r="D4104" s="1317"/>
    </row>
    <row r="4105" spans="1:4" x14ac:dyDescent="0.35">
      <c r="A4105" s="1336"/>
      <c r="B4105" t="s">
        <v>998</v>
      </c>
      <c r="C4105" t="s">
        <v>999</v>
      </c>
      <c r="D4105" s="1354"/>
    </row>
    <row r="4107" spans="1:4" x14ac:dyDescent="0.35">
      <c r="A4107" s="1704" t="s">
        <v>505</v>
      </c>
      <c r="B4107" s="1704" t="s">
        <v>930</v>
      </c>
      <c r="C4107" s="1348" t="s">
        <v>548</v>
      </c>
      <c r="D4107" s="1349" t="s">
        <v>904</v>
      </c>
    </row>
    <row r="4108" spans="1:4" x14ac:dyDescent="0.35">
      <c r="A4108" s="1705"/>
      <c r="B4108" s="1705"/>
      <c r="C4108" s="1323"/>
      <c r="D4108" s="1350"/>
    </row>
    <row r="4109" spans="1:4" x14ac:dyDescent="0.35">
      <c r="A4109" s="1339">
        <v>1</v>
      </c>
      <c r="B4109" s="1260">
        <v>0.25</v>
      </c>
      <c r="C4109" s="1275" t="s">
        <v>257</v>
      </c>
      <c r="D4109" s="1351" t="s">
        <v>905</v>
      </c>
    </row>
    <row r="4110" spans="1:4" x14ac:dyDescent="0.35">
      <c r="A4110" s="1340"/>
      <c r="B4110" s="1260">
        <v>0.375</v>
      </c>
      <c r="C4110" s="1275" t="s">
        <v>261</v>
      </c>
      <c r="D4110" s="1351" t="s">
        <v>758</v>
      </c>
    </row>
    <row r="4111" spans="1:4" x14ac:dyDescent="0.35">
      <c r="A4111" s="1340"/>
      <c r="B4111" s="1260">
        <v>0.5</v>
      </c>
      <c r="C4111" s="1275" t="s">
        <v>257</v>
      </c>
      <c r="D4111" s="1351" t="s">
        <v>758</v>
      </c>
    </row>
    <row r="4112" spans="1:4" x14ac:dyDescent="0.35">
      <c r="A4112" s="1340"/>
      <c r="B4112" s="1260">
        <v>0.625</v>
      </c>
      <c r="C4112" s="1275" t="s">
        <v>257</v>
      </c>
      <c r="D4112" s="1351" t="s">
        <v>758</v>
      </c>
    </row>
    <row r="4113" spans="1:4" x14ac:dyDescent="0.35">
      <c r="A4113" s="1341"/>
      <c r="B4113" s="1260">
        <v>0.75</v>
      </c>
      <c r="C4113" s="1275" t="s">
        <v>257</v>
      </c>
      <c r="D4113" s="1351" t="s">
        <v>905</v>
      </c>
    </row>
    <row r="4114" spans="1:4" x14ac:dyDescent="0.35">
      <c r="A4114" s="1716">
        <v>2</v>
      </c>
      <c r="B4114" s="1260">
        <v>0.25</v>
      </c>
      <c r="C4114" s="1275" t="s">
        <v>257</v>
      </c>
      <c r="D4114" s="1351" t="s">
        <v>905</v>
      </c>
    </row>
    <row r="4115" spans="1:4" x14ac:dyDescent="0.35">
      <c r="A4115" s="1716"/>
      <c r="B4115" s="1260">
        <v>0.375</v>
      </c>
      <c r="C4115" s="1275" t="s">
        <v>257</v>
      </c>
      <c r="D4115" s="1351" t="s">
        <v>729</v>
      </c>
    </row>
    <row r="4116" spans="1:4" x14ac:dyDescent="0.35">
      <c r="A4116" s="1716"/>
      <c r="B4116" s="1260">
        <v>0.5</v>
      </c>
      <c r="C4116" s="1275" t="s">
        <v>258</v>
      </c>
      <c r="D4116" s="1351" t="s">
        <v>758</v>
      </c>
    </row>
    <row r="4117" spans="1:4" x14ac:dyDescent="0.35">
      <c r="A4117" s="1716"/>
      <c r="B4117" s="1260">
        <v>0.625</v>
      </c>
      <c r="C4117" s="1275" t="s">
        <v>257</v>
      </c>
      <c r="D4117" s="1351" t="s">
        <v>758</v>
      </c>
    </row>
    <row r="4118" spans="1:4" x14ac:dyDescent="0.35">
      <c r="A4118" s="1716"/>
      <c r="B4118" s="1260">
        <v>0.75</v>
      </c>
      <c r="C4118" s="1275" t="s">
        <v>260</v>
      </c>
      <c r="D4118" s="1351" t="s">
        <v>758</v>
      </c>
    </row>
    <row r="4119" spans="1:4" x14ac:dyDescent="0.35">
      <c r="A4119" s="1716">
        <v>3</v>
      </c>
      <c r="B4119" s="1260">
        <v>0.25</v>
      </c>
      <c r="C4119" s="1275" t="s">
        <v>257</v>
      </c>
      <c r="D4119" s="1351" t="s">
        <v>905</v>
      </c>
    </row>
    <row r="4120" spans="1:4" x14ac:dyDescent="0.35">
      <c r="A4120" s="1716"/>
      <c r="B4120" s="1260">
        <v>0.375</v>
      </c>
      <c r="C4120" s="1275" t="s">
        <v>257</v>
      </c>
      <c r="D4120" s="1351" t="s">
        <v>905</v>
      </c>
    </row>
    <row r="4121" spans="1:4" x14ac:dyDescent="0.35">
      <c r="A4121" s="1716"/>
      <c r="B4121" s="1260">
        <v>0.5</v>
      </c>
      <c r="C4121" s="1316" t="s">
        <v>258</v>
      </c>
      <c r="D4121" s="1351" t="s">
        <v>758</v>
      </c>
    </row>
    <row r="4122" spans="1:4" x14ac:dyDescent="0.35">
      <c r="A4122" s="1716"/>
      <c r="B4122" s="1260">
        <v>0.625</v>
      </c>
      <c r="C4122" s="1316" t="s">
        <v>258</v>
      </c>
      <c r="D4122" s="1351" t="s">
        <v>758</v>
      </c>
    </row>
    <row r="4123" spans="1:4" x14ac:dyDescent="0.35">
      <c r="A4123" s="1716"/>
      <c r="B4123" s="1260">
        <v>0.75</v>
      </c>
      <c r="C4123" s="1316" t="s">
        <v>257</v>
      </c>
      <c r="D4123" s="1351" t="s">
        <v>758</v>
      </c>
    </row>
    <row r="4124" spans="1:4" x14ac:dyDescent="0.35">
      <c r="A4124" s="1716">
        <f>A4119+1</f>
        <v>4</v>
      </c>
      <c r="B4124" s="1260">
        <v>0.25</v>
      </c>
      <c r="C4124" s="1316" t="s">
        <v>261</v>
      </c>
      <c r="D4124" s="1351" t="s">
        <v>758</v>
      </c>
    </row>
    <row r="4125" spans="1:4" x14ac:dyDescent="0.35">
      <c r="A4125" s="1716"/>
      <c r="B4125" s="1260">
        <v>0.375</v>
      </c>
      <c r="C4125" s="1275" t="s">
        <v>261</v>
      </c>
      <c r="D4125" s="1351" t="s">
        <v>758</v>
      </c>
    </row>
    <row r="4126" spans="1:4" x14ac:dyDescent="0.35">
      <c r="A4126" s="1716"/>
      <c r="B4126" s="1260">
        <v>0.5</v>
      </c>
      <c r="C4126" s="1275" t="s">
        <v>261</v>
      </c>
      <c r="D4126" s="1351" t="s">
        <v>758</v>
      </c>
    </row>
    <row r="4127" spans="1:4" x14ac:dyDescent="0.35">
      <c r="A4127" s="1716"/>
      <c r="B4127" s="1260">
        <v>0.625</v>
      </c>
      <c r="C4127" s="1275" t="s">
        <v>258</v>
      </c>
      <c r="D4127" s="1351" t="s">
        <v>758</v>
      </c>
    </row>
    <row r="4128" spans="1:4" x14ac:dyDescent="0.35">
      <c r="A4128" s="1716"/>
      <c r="B4128" s="1260">
        <v>0.75</v>
      </c>
      <c r="C4128" s="1275" t="s">
        <v>257</v>
      </c>
      <c r="D4128" s="1351" t="s">
        <v>905</v>
      </c>
    </row>
    <row r="4129" spans="1:4" x14ac:dyDescent="0.35">
      <c r="A4129" s="1716">
        <f>A4124+1</f>
        <v>5</v>
      </c>
      <c r="B4129" s="1260">
        <v>0.25</v>
      </c>
      <c r="C4129" s="1316" t="s">
        <v>258</v>
      </c>
      <c r="D4129" s="1351" t="s">
        <v>905</v>
      </c>
    </row>
    <row r="4130" spans="1:4" x14ac:dyDescent="0.35">
      <c r="A4130" s="1716"/>
      <c r="B4130" s="1260">
        <v>0.375</v>
      </c>
      <c r="C4130" s="1316" t="s">
        <v>262</v>
      </c>
      <c r="D4130" s="1351" t="s">
        <v>905</v>
      </c>
    </row>
    <row r="4131" spans="1:4" x14ac:dyDescent="0.35">
      <c r="A4131" s="1716"/>
      <c r="B4131" s="1260">
        <v>0.5</v>
      </c>
      <c r="C4131" s="1316" t="s">
        <v>258</v>
      </c>
      <c r="D4131" s="1351" t="s">
        <v>905</v>
      </c>
    </row>
    <row r="4132" spans="1:4" x14ac:dyDescent="0.35">
      <c r="A4132" s="1716"/>
      <c r="B4132" s="1260">
        <v>0.625</v>
      </c>
      <c r="C4132" s="1316" t="s">
        <v>261</v>
      </c>
      <c r="D4132" s="1351" t="s">
        <v>729</v>
      </c>
    </row>
    <row r="4133" spans="1:4" x14ac:dyDescent="0.35">
      <c r="A4133" s="1716"/>
      <c r="B4133" s="1260">
        <v>0.75</v>
      </c>
      <c r="C4133" s="1316" t="s">
        <v>261</v>
      </c>
      <c r="D4133" s="1351" t="s">
        <v>729</v>
      </c>
    </row>
    <row r="4134" spans="1:4" x14ac:dyDescent="0.35">
      <c r="A4134" s="1339">
        <v>6</v>
      </c>
      <c r="B4134" s="1260">
        <v>0.25</v>
      </c>
      <c r="C4134" s="1316" t="s">
        <v>258</v>
      </c>
      <c r="D4134" s="1351" t="s">
        <v>905</v>
      </c>
    </row>
    <row r="4135" spans="1:4" x14ac:dyDescent="0.35">
      <c r="A4135" s="1340"/>
      <c r="B4135" s="1260">
        <v>0.375</v>
      </c>
      <c r="C4135" s="1316" t="s">
        <v>258</v>
      </c>
      <c r="D4135" s="1351" t="s">
        <v>905</v>
      </c>
    </row>
    <row r="4136" spans="1:4" x14ac:dyDescent="0.35">
      <c r="A4136" s="1340"/>
      <c r="B4136" s="1260">
        <v>0.5</v>
      </c>
      <c r="C4136" s="1316" t="s">
        <v>258</v>
      </c>
      <c r="D4136" s="1351" t="s">
        <v>758</v>
      </c>
    </row>
    <row r="4137" spans="1:4" x14ac:dyDescent="0.35">
      <c r="A4137" s="1340"/>
      <c r="B4137" s="1260">
        <v>0.625</v>
      </c>
      <c r="C4137" s="1316" t="s">
        <v>258</v>
      </c>
      <c r="D4137" s="1351" t="s">
        <v>758</v>
      </c>
    </row>
    <row r="4138" spans="1:4" x14ac:dyDescent="0.35">
      <c r="A4138" s="1341"/>
      <c r="B4138" s="1260">
        <v>0.75</v>
      </c>
      <c r="C4138" s="1316" t="s">
        <v>258</v>
      </c>
      <c r="D4138" s="1351" t="s">
        <v>758</v>
      </c>
    </row>
    <row r="4139" spans="1:4" x14ac:dyDescent="0.35">
      <c r="A4139" s="1716">
        <v>7</v>
      </c>
      <c r="B4139" s="1260">
        <v>0.25</v>
      </c>
      <c r="C4139" s="1316" t="s">
        <v>258</v>
      </c>
      <c r="D4139" s="1351" t="s">
        <v>758</v>
      </c>
    </row>
    <row r="4140" spans="1:4" x14ac:dyDescent="0.35">
      <c r="A4140" s="1716"/>
      <c r="B4140" s="1260">
        <v>0.375</v>
      </c>
      <c r="C4140" s="1316" t="s">
        <v>258</v>
      </c>
      <c r="D4140" s="1351" t="s">
        <v>905</v>
      </c>
    </row>
    <row r="4141" spans="1:4" x14ac:dyDescent="0.35">
      <c r="A4141" s="1716"/>
      <c r="B4141" s="1260">
        <v>0.5</v>
      </c>
      <c r="C4141" s="1316" t="s">
        <v>260</v>
      </c>
      <c r="D4141" s="1351" t="s">
        <v>673</v>
      </c>
    </row>
    <row r="4142" spans="1:4" x14ac:dyDescent="0.35">
      <c r="A4142" s="1716"/>
      <c r="B4142" s="1260">
        <v>0.625</v>
      </c>
      <c r="C4142" s="1316" t="s">
        <v>258</v>
      </c>
      <c r="D4142" s="1351" t="s">
        <v>758</v>
      </c>
    </row>
    <row r="4143" spans="1:4" x14ac:dyDescent="0.35">
      <c r="A4143" s="1716"/>
      <c r="B4143" s="1260">
        <v>0.75</v>
      </c>
      <c r="C4143" s="1275" t="s">
        <v>257</v>
      </c>
      <c r="D4143" s="1351" t="s">
        <v>758</v>
      </c>
    </row>
    <row r="4144" spans="1:4" x14ac:dyDescent="0.35">
      <c r="A4144" s="1716">
        <v>8</v>
      </c>
      <c r="B4144" s="1260">
        <v>0.25</v>
      </c>
      <c r="C4144" s="1316" t="s">
        <v>258</v>
      </c>
      <c r="D4144" s="1351" t="s">
        <v>758</v>
      </c>
    </row>
    <row r="4145" spans="1:4" x14ac:dyDescent="0.35">
      <c r="A4145" s="1716"/>
      <c r="B4145" s="1260">
        <v>0.375</v>
      </c>
      <c r="C4145" s="1316" t="s">
        <v>261</v>
      </c>
      <c r="D4145" s="1351" t="s">
        <v>758</v>
      </c>
    </row>
    <row r="4146" spans="1:4" x14ac:dyDescent="0.35">
      <c r="A4146" s="1716"/>
      <c r="B4146" s="1260">
        <v>0.5</v>
      </c>
      <c r="C4146" s="1316" t="s">
        <v>258</v>
      </c>
      <c r="D4146" s="1351" t="s">
        <v>905</v>
      </c>
    </row>
    <row r="4147" spans="1:4" x14ac:dyDescent="0.35">
      <c r="A4147" s="1716"/>
      <c r="B4147" s="1260">
        <v>0.625</v>
      </c>
      <c r="C4147" s="1275" t="s">
        <v>260</v>
      </c>
      <c r="D4147" s="1351" t="s">
        <v>760</v>
      </c>
    </row>
    <row r="4148" spans="1:4" x14ac:dyDescent="0.35">
      <c r="A4148" s="1716"/>
      <c r="B4148" s="1260">
        <v>0.75</v>
      </c>
      <c r="C4148" s="1275" t="s">
        <v>258</v>
      </c>
      <c r="D4148" s="1351" t="s">
        <v>729</v>
      </c>
    </row>
    <row r="4149" spans="1:4" x14ac:dyDescent="0.35">
      <c r="A4149" s="1716">
        <f>A4144+1</f>
        <v>9</v>
      </c>
      <c r="B4149" s="1260">
        <v>0.25</v>
      </c>
      <c r="C4149" s="1283" t="s">
        <v>262</v>
      </c>
      <c r="D4149" s="1353" t="s">
        <v>905</v>
      </c>
    </row>
    <row r="4150" spans="1:4" x14ac:dyDescent="0.35">
      <c r="A4150" s="1716"/>
      <c r="B4150" s="1260">
        <v>0.375</v>
      </c>
      <c r="C4150" s="1275" t="s">
        <v>258</v>
      </c>
      <c r="D4150" s="1351" t="s">
        <v>758</v>
      </c>
    </row>
    <row r="4151" spans="1:4" x14ac:dyDescent="0.35">
      <c r="A4151" s="1716"/>
      <c r="B4151" s="1260">
        <v>0.5</v>
      </c>
      <c r="C4151" s="1275" t="s">
        <v>258</v>
      </c>
      <c r="D4151" s="1351" t="s">
        <v>758</v>
      </c>
    </row>
    <row r="4152" spans="1:4" x14ac:dyDescent="0.35">
      <c r="A4152" s="1716"/>
      <c r="B4152" s="1260">
        <v>0.625</v>
      </c>
      <c r="C4152" s="1275" t="s">
        <v>258</v>
      </c>
      <c r="D4152" s="1351" t="s">
        <v>758</v>
      </c>
    </row>
    <row r="4153" spans="1:4" x14ac:dyDescent="0.35">
      <c r="A4153" s="1716"/>
      <c r="B4153" s="1260">
        <v>0.75</v>
      </c>
      <c r="C4153" s="1275" t="s">
        <v>258</v>
      </c>
      <c r="D4153" s="1351" t="s">
        <v>905</v>
      </c>
    </row>
    <row r="4154" spans="1:4" x14ac:dyDescent="0.35">
      <c r="A4154" s="1716">
        <f>A4149+1</f>
        <v>10</v>
      </c>
      <c r="B4154" s="1260">
        <v>0.25</v>
      </c>
      <c r="C4154" s="1275" t="s">
        <v>258</v>
      </c>
      <c r="D4154" s="1351" t="s">
        <v>905</v>
      </c>
    </row>
    <row r="4155" spans="1:4" x14ac:dyDescent="0.35">
      <c r="A4155" s="1716"/>
      <c r="B4155" s="1260">
        <v>0.375</v>
      </c>
      <c r="C4155" s="1275" t="s">
        <v>258</v>
      </c>
      <c r="D4155" s="1351" t="s">
        <v>905</v>
      </c>
    </row>
    <row r="4156" spans="1:4" x14ac:dyDescent="0.35">
      <c r="A4156" s="1716"/>
      <c r="B4156" s="1260">
        <v>0.5</v>
      </c>
      <c r="C4156" s="1275" t="s">
        <v>570</v>
      </c>
      <c r="D4156" s="1351" t="s">
        <v>758</v>
      </c>
    </row>
    <row r="4157" spans="1:4" x14ac:dyDescent="0.35">
      <c r="A4157" s="1716"/>
      <c r="B4157" s="1260">
        <v>0.625</v>
      </c>
      <c r="C4157" s="1275" t="s">
        <v>258</v>
      </c>
      <c r="D4157" s="1351" t="s">
        <v>729</v>
      </c>
    </row>
    <row r="4158" spans="1:4" x14ac:dyDescent="0.35">
      <c r="A4158" s="1716"/>
      <c r="B4158" s="1260">
        <v>0.75</v>
      </c>
      <c r="C4158" s="1275" t="s">
        <v>564</v>
      </c>
      <c r="D4158" s="1351" t="s">
        <v>729</v>
      </c>
    </row>
    <row r="4159" spans="1:4" x14ac:dyDescent="0.35">
      <c r="A4159" s="1339"/>
      <c r="B4159" s="1260">
        <v>0.25</v>
      </c>
      <c r="C4159" s="1275" t="s">
        <v>258</v>
      </c>
      <c r="D4159" s="1351" t="s">
        <v>905</v>
      </c>
    </row>
    <row r="4160" spans="1:4" x14ac:dyDescent="0.35">
      <c r="A4160" s="1340">
        <v>11</v>
      </c>
      <c r="B4160" s="1260">
        <v>0.375</v>
      </c>
      <c r="C4160" s="1275" t="s">
        <v>258</v>
      </c>
      <c r="D4160" s="1351" t="s">
        <v>758</v>
      </c>
    </row>
    <row r="4161" spans="1:4" x14ac:dyDescent="0.35">
      <c r="A4161" s="1340"/>
      <c r="B4161" s="1260">
        <v>0.5</v>
      </c>
      <c r="C4161" s="1275" t="s">
        <v>261</v>
      </c>
      <c r="D4161" s="1351" t="s">
        <v>729</v>
      </c>
    </row>
    <row r="4162" spans="1:4" x14ac:dyDescent="0.35">
      <c r="A4162" s="1340"/>
      <c r="B4162" s="1260">
        <v>0.625</v>
      </c>
      <c r="C4162" s="1275" t="s">
        <v>261</v>
      </c>
      <c r="D4162" s="1351" t="s">
        <v>758</v>
      </c>
    </row>
    <row r="4163" spans="1:4" x14ac:dyDescent="0.35">
      <c r="A4163" s="1341"/>
      <c r="B4163" s="1260">
        <v>0.75</v>
      </c>
      <c r="C4163" s="1275" t="s">
        <v>564</v>
      </c>
      <c r="D4163" s="1351" t="s">
        <v>729</v>
      </c>
    </row>
    <row r="4164" spans="1:4" x14ac:dyDescent="0.35">
      <c r="A4164" s="1716">
        <v>12</v>
      </c>
      <c r="B4164" s="1260">
        <v>0.25</v>
      </c>
      <c r="C4164" s="1275" t="s">
        <v>258</v>
      </c>
      <c r="D4164" s="1351" t="s">
        <v>905</v>
      </c>
    </row>
    <row r="4165" spans="1:4" x14ac:dyDescent="0.35">
      <c r="A4165" s="1716"/>
      <c r="B4165" s="1260">
        <v>0.375</v>
      </c>
      <c r="C4165" s="1275" t="s">
        <v>261</v>
      </c>
      <c r="D4165" s="1351" t="s">
        <v>758</v>
      </c>
    </row>
    <row r="4166" spans="1:4" x14ac:dyDescent="0.35">
      <c r="A4166" s="1716"/>
      <c r="B4166" s="1260">
        <v>0.5</v>
      </c>
      <c r="C4166" s="1275" t="s">
        <v>258</v>
      </c>
      <c r="D4166" s="1351" t="s">
        <v>905</v>
      </c>
    </row>
    <row r="4167" spans="1:4" x14ac:dyDescent="0.35">
      <c r="A4167" s="1716"/>
      <c r="B4167" s="1260">
        <v>0.625</v>
      </c>
      <c r="C4167" s="1275" t="s">
        <v>570</v>
      </c>
      <c r="D4167" s="1351" t="s">
        <v>760</v>
      </c>
    </row>
    <row r="4168" spans="1:4" x14ac:dyDescent="0.35">
      <c r="A4168" s="1716"/>
      <c r="B4168" s="1260">
        <v>0.75</v>
      </c>
      <c r="C4168" s="1275" t="s">
        <v>258</v>
      </c>
      <c r="D4168" s="1351" t="s">
        <v>905</v>
      </c>
    </row>
    <row r="4169" spans="1:4" x14ac:dyDescent="0.35">
      <c r="A4169" s="1716">
        <v>13</v>
      </c>
      <c r="B4169" s="1260">
        <v>0.25</v>
      </c>
      <c r="C4169" s="1275" t="s">
        <v>258</v>
      </c>
      <c r="D4169" s="1351" t="s">
        <v>552</v>
      </c>
    </row>
    <row r="4170" spans="1:4" x14ac:dyDescent="0.35">
      <c r="A4170" s="1716"/>
      <c r="B4170" s="1260">
        <v>0.375</v>
      </c>
      <c r="C4170" s="1275" t="s">
        <v>258</v>
      </c>
      <c r="D4170" s="1351" t="s">
        <v>905</v>
      </c>
    </row>
    <row r="4171" spans="1:4" x14ac:dyDescent="0.35">
      <c r="A4171" s="1716"/>
      <c r="B4171" s="1260">
        <v>0.5</v>
      </c>
      <c r="C4171" s="1275" t="s">
        <v>258</v>
      </c>
      <c r="D4171" s="1351" t="s">
        <v>905</v>
      </c>
    </row>
    <row r="4172" spans="1:4" x14ac:dyDescent="0.35">
      <c r="A4172" s="1716"/>
      <c r="B4172" s="1260">
        <v>0.625</v>
      </c>
      <c r="C4172" s="1275" t="s">
        <v>258</v>
      </c>
      <c r="D4172" s="1351" t="s">
        <v>758</v>
      </c>
    </row>
    <row r="4173" spans="1:4" x14ac:dyDescent="0.35">
      <c r="A4173" s="1716"/>
      <c r="B4173" s="1260">
        <v>0.75</v>
      </c>
      <c r="C4173" s="1275" t="s">
        <v>258</v>
      </c>
      <c r="D4173" s="1351" t="s">
        <v>905</v>
      </c>
    </row>
    <row r="4174" spans="1:4" x14ac:dyDescent="0.35">
      <c r="A4174" s="1716">
        <f>A4169+1</f>
        <v>14</v>
      </c>
      <c r="B4174" s="1260">
        <v>0.25</v>
      </c>
      <c r="C4174" s="1316" t="s">
        <v>258</v>
      </c>
      <c r="D4174" s="1351" t="s">
        <v>905</v>
      </c>
    </row>
    <row r="4175" spans="1:4" x14ac:dyDescent="0.35">
      <c r="A4175" s="1716"/>
      <c r="B4175" s="1260">
        <v>0.375</v>
      </c>
      <c r="C4175" s="1316" t="s">
        <v>261</v>
      </c>
      <c r="D4175" s="1351" t="s">
        <v>905</v>
      </c>
    </row>
    <row r="4176" spans="1:4" x14ac:dyDescent="0.35">
      <c r="A4176" s="1716"/>
      <c r="B4176" s="1260">
        <v>0.5</v>
      </c>
      <c r="C4176" s="1316" t="s">
        <v>261</v>
      </c>
      <c r="D4176" s="1351" t="s">
        <v>758</v>
      </c>
    </row>
    <row r="4177" spans="1:4" x14ac:dyDescent="0.35">
      <c r="A4177" s="1716"/>
      <c r="B4177" s="1260">
        <v>0.625</v>
      </c>
      <c r="C4177" s="1316" t="s">
        <v>261</v>
      </c>
      <c r="D4177" s="1351" t="s">
        <v>758</v>
      </c>
    </row>
    <row r="4178" spans="1:4" x14ac:dyDescent="0.35">
      <c r="A4178" s="1716"/>
      <c r="B4178" s="1260">
        <v>0.75</v>
      </c>
      <c r="C4178" s="1316" t="s">
        <v>258</v>
      </c>
      <c r="D4178" s="1351" t="s">
        <v>905</v>
      </c>
    </row>
    <row r="4179" spans="1:4" x14ac:dyDescent="0.35">
      <c r="A4179" s="1716">
        <f>A4174+1</f>
        <v>15</v>
      </c>
      <c r="B4179" s="1260">
        <v>0.25</v>
      </c>
      <c r="C4179" s="1316" t="s">
        <v>261</v>
      </c>
      <c r="D4179" s="1351" t="s">
        <v>760</v>
      </c>
    </row>
    <row r="4180" spans="1:4" x14ac:dyDescent="0.35">
      <c r="A4180" s="1716"/>
      <c r="B4180" s="1260">
        <v>0.375</v>
      </c>
      <c r="C4180" s="1316" t="s">
        <v>261</v>
      </c>
      <c r="D4180" s="1351" t="s">
        <v>758</v>
      </c>
    </row>
    <row r="4181" spans="1:4" x14ac:dyDescent="0.35">
      <c r="A4181" s="1716"/>
      <c r="B4181" s="1260">
        <v>0.5</v>
      </c>
      <c r="C4181" s="1316" t="s">
        <v>557</v>
      </c>
      <c r="D4181" s="1351" t="s">
        <v>905</v>
      </c>
    </row>
    <row r="4182" spans="1:4" x14ac:dyDescent="0.35">
      <c r="A4182" s="1716"/>
      <c r="B4182" s="1260">
        <v>0.625</v>
      </c>
      <c r="C4182" s="1316" t="s">
        <v>258</v>
      </c>
      <c r="D4182" s="1351" t="s">
        <v>905</v>
      </c>
    </row>
    <row r="4183" spans="1:4" x14ac:dyDescent="0.35">
      <c r="A4183" s="1716"/>
      <c r="B4183" s="1260">
        <v>0.75</v>
      </c>
      <c r="C4183" s="1316" t="s">
        <v>258</v>
      </c>
      <c r="D4183" s="1351" t="s">
        <v>905</v>
      </c>
    </row>
    <row r="4184" spans="1:4" x14ac:dyDescent="0.35">
      <c r="A4184" s="1708">
        <f>A4179+1</f>
        <v>16</v>
      </c>
      <c r="B4184" s="1260">
        <v>0.25</v>
      </c>
      <c r="C4184" s="1275" t="s">
        <v>258</v>
      </c>
      <c r="D4184" s="1351" t="s">
        <v>905</v>
      </c>
    </row>
    <row r="4185" spans="1:4" x14ac:dyDescent="0.35">
      <c r="A4185" s="1709"/>
      <c r="B4185" s="1260">
        <v>0.375</v>
      </c>
      <c r="C4185" s="1275" t="s">
        <v>261</v>
      </c>
      <c r="D4185" s="1351" t="s">
        <v>729</v>
      </c>
    </row>
    <row r="4186" spans="1:4" x14ac:dyDescent="0.35">
      <c r="A4186" s="1709"/>
      <c r="B4186" s="1260">
        <v>0.5</v>
      </c>
      <c r="C4186" s="1275" t="s">
        <v>258</v>
      </c>
      <c r="D4186" s="1351" t="s">
        <v>758</v>
      </c>
    </row>
    <row r="4187" spans="1:4" x14ac:dyDescent="0.35">
      <c r="A4187" s="1709"/>
      <c r="B4187" s="1260">
        <v>0.625</v>
      </c>
      <c r="C4187" s="1275" t="s">
        <v>570</v>
      </c>
      <c r="D4187" s="1351" t="s">
        <v>758</v>
      </c>
    </row>
    <row r="4188" spans="1:4" x14ac:dyDescent="0.35">
      <c r="A4188" s="1710"/>
      <c r="B4188" s="1260">
        <v>0.75</v>
      </c>
      <c r="C4188" s="1275" t="s">
        <v>258</v>
      </c>
      <c r="D4188" s="1351" t="s">
        <v>905</v>
      </c>
    </row>
    <row r="4189" spans="1:4" x14ac:dyDescent="0.35">
      <c r="A4189" s="1708">
        <f>A4184+1</f>
        <v>17</v>
      </c>
      <c r="B4189" s="1260">
        <v>0.25</v>
      </c>
      <c r="C4189" s="1275" t="s">
        <v>557</v>
      </c>
      <c r="D4189" s="1351" t="s">
        <v>905</v>
      </c>
    </row>
    <row r="4190" spans="1:4" x14ac:dyDescent="0.35">
      <c r="A4190" s="1709"/>
      <c r="B4190" s="1260">
        <v>0.375</v>
      </c>
      <c r="C4190" s="1275" t="s">
        <v>258</v>
      </c>
      <c r="D4190" s="1351" t="s">
        <v>905</v>
      </c>
    </row>
    <row r="4191" spans="1:4" x14ac:dyDescent="0.35">
      <c r="A4191" s="1709"/>
      <c r="B4191" s="1260">
        <v>0.5</v>
      </c>
      <c r="C4191" s="1275" t="s">
        <v>260</v>
      </c>
      <c r="D4191" s="1351" t="s">
        <v>729</v>
      </c>
    </row>
    <row r="4192" spans="1:4" x14ac:dyDescent="0.35">
      <c r="A4192" s="1709"/>
      <c r="B4192" s="1260">
        <v>0.625</v>
      </c>
      <c r="C4192" s="1275" t="s">
        <v>260</v>
      </c>
      <c r="D4192" s="1351" t="s">
        <v>673</v>
      </c>
    </row>
    <row r="4193" spans="1:4" x14ac:dyDescent="0.35">
      <c r="A4193" s="1710"/>
      <c r="B4193" s="1260">
        <v>0.75</v>
      </c>
      <c r="C4193" s="1275" t="s">
        <v>258</v>
      </c>
      <c r="D4193" s="1351" t="s">
        <v>905</v>
      </c>
    </row>
    <row r="4194" spans="1:4" x14ac:dyDescent="0.35">
      <c r="A4194" s="1708">
        <f>A4189+1</f>
        <v>18</v>
      </c>
      <c r="B4194" s="1260">
        <v>0.25</v>
      </c>
      <c r="C4194" s="1275" t="s">
        <v>258</v>
      </c>
      <c r="D4194" s="1351" t="s">
        <v>905</v>
      </c>
    </row>
    <row r="4195" spans="1:4" x14ac:dyDescent="0.35">
      <c r="A4195" s="1709"/>
      <c r="B4195" s="1260">
        <v>0.375</v>
      </c>
      <c r="C4195" s="1275" t="s">
        <v>261</v>
      </c>
      <c r="D4195" s="1351" t="s">
        <v>673</v>
      </c>
    </row>
    <row r="4196" spans="1:4" x14ac:dyDescent="0.35">
      <c r="A4196" s="1709"/>
      <c r="B4196" s="1260">
        <v>0.5</v>
      </c>
      <c r="C4196" s="1275" t="s">
        <v>261</v>
      </c>
      <c r="D4196" s="1351" t="s">
        <v>729</v>
      </c>
    </row>
    <row r="4197" spans="1:4" x14ac:dyDescent="0.35">
      <c r="A4197" s="1709"/>
      <c r="B4197" s="1260">
        <v>0.625</v>
      </c>
      <c r="C4197" s="1275" t="s">
        <v>258</v>
      </c>
      <c r="D4197" s="1351" t="s">
        <v>758</v>
      </c>
    </row>
    <row r="4198" spans="1:4" x14ac:dyDescent="0.35">
      <c r="A4198" s="1710"/>
      <c r="B4198" s="1260">
        <v>0.75</v>
      </c>
      <c r="C4198" s="1275" t="s">
        <v>557</v>
      </c>
      <c r="D4198" s="1351" t="s">
        <v>905</v>
      </c>
    </row>
    <row r="4199" spans="1:4" x14ac:dyDescent="0.35">
      <c r="A4199" s="1708">
        <f>A4194+1</f>
        <v>19</v>
      </c>
      <c r="B4199" s="1260">
        <v>0.25</v>
      </c>
      <c r="C4199" s="1275" t="s">
        <v>258</v>
      </c>
      <c r="D4199" s="1351" t="s">
        <v>905</v>
      </c>
    </row>
    <row r="4200" spans="1:4" x14ac:dyDescent="0.35">
      <c r="A4200" s="1709"/>
      <c r="B4200" s="1260">
        <v>0.375</v>
      </c>
      <c r="C4200" s="1275" t="s">
        <v>258</v>
      </c>
      <c r="D4200" s="1351" t="s">
        <v>758</v>
      </c>
    </row>
    <row r="4201" spans="1:4" x14ac:dyDescent="0.35">
      <c r="A4201" s="1709"/>
      <c r="B4201" s="1260">
        <v>0.5</v>
      </c>
      <c r="C4201" s="1275" t="s">
        <v>258</v>
      </c>
      <c r="D4201" s="1351" t="s">
        <v>758</v>
      </c>
    </row>
    <row r="4202" spans="1:4" x14ac:dyDescent="0.35">
      <c r="A4202" s="1709"/>
      <c r="B4202" s="1260">
        <v>0.625</v>
      </c>
      <c r="C4202" s="1275" t="s">
        <v>570</v>
      </c>
      <c r="D4202" s="1351" t="s">
        <v>729</v>
      </c>
    </row>
    <row r="4203" spans="1:4" x14ac:dyDescent="0.35">
      <c r="A4203" s="1710"/>
      <c r="B4203" s="1260">
        <v>0.75</v>
      </c>
      <c r="C4203" s="1275" t="s">
        <v>258</v>
      </c>
      <c r="D4203" s="1351" t="s">
        <v>905</v>
      </c>
    </row>
    <row r="4204" spans="1:4" x14ac:dyDescent="0.35">
      <c r="A4204" s="1708">
        <f>A4199+1</f>
        <v>20</v>
      </c>
      <c r="B4204" s="1260">
        <v>0.25</v>
      </c>
      <c r="C4204" s="1275" t="s">
        <v>258</v>
      </c>
      <c r="D4204" s="1351" t="s">
        <v>758</v>
      </c>
    </row>
    <row r="4205" spans="1:4" x14ac:dyDescent="0.35">
      <c r="A4205" s="1709"/>
      <c r="B4205" s="1260">
        <v>0.375</v>
      </c>
      <c r="C4205" s="1275" t="s">
        <v>570</v>
      </c>
      <c r="D4205" s="1351" t="s">
        <v>905</v>
      </c>
    </row>
    <row r="4206" spans="1:4" x14ac:dyDescent="0.35">
      <c r="A4206" s="1709"/>
      <c r="B4206" s="1260">
        <v>0.5</v>
      </c>
      <c r="C4206" s="1275" t="s">
        <v>570</v>
      </c>
      <c r="D4206" s="1351" t="s">
        <v>673</v>
      </c>
    </row>
    <row r="4207" spans="1:4" x14ac:dyDescent="0.35">
      <c r="A4207" s="1709"/>
      <c r="B4207" s="1260">
        <v>0.625</v>
      </c>
      <c r="C4207" s="1275" t="s">
        <v>570</v>
      </c>
      <c r="D4207" s="1351" t="s">
        <v>758</v>
      </c>
    </row>
    <row r="4208" spans="1:4" x14ac:dyDescent="0.35">
      <c r="A4208" s="1710"/>
      <c r="B4208" s="1260">
        <v>0.75</v>
      </c>
      <c r="C4208" s="1275" t="s">
        <v>258</v>
      </c>
      <c r="D4208" s="1351" t="s">
        <v>905</v>
      </c>
    </row>
    <row r="4209" spans="1:4" x14ac:dyDescent="0.35">
      <c r="A4209" s="1708">
        <f>A4204+1</f>
        <v>21</v>
      </c>
      <c r="B4209" s="1260">
        <v>0.25</v>
      </c>
      <c r="C4209" s="1275" t="s">
        <v>557</v>
      </c>
      <c r="D4209" s="1351" t="s">
        <v>905</v>
      </c>
    </row>
    <row r="4210" spans="1:4" x14ac:dyDescent="0.35">
      <c r="A4210" s="1709"/>
      <c r="B4210" s="1260">
        <v>0.375</v>
      </c>
      <c r="C4210" s="1275" t="s">
        <v>261</v>
      </c>
      <c r="D4210" s="1351" t="s">
        <v>729</v>
      </c>
    </row>
    <row r="4211" spans="1:4" x14ac:dyDescent="0.35">
      <c r="A4211" s="1709"/>
      <c r="B4211" s="1260">
        <v>0.5</v>
      </c>
      <c r="C4211" s="1275" t="s">
        <v>261</v>
      </c>
      <c r="D4211" s="1351" t="s">
        <v>673</v>
      </c>
    </row>
    <row r="4212" spans="1:4" x14ac:dyDescent="0.35">
      <c r="A4212" s="1709"/>
      <c r="B4212" s="1260">
        <v>0.625</v>
      </c>
      <c r="C4212" s="1275" t="s">
        <v>260</v>
      </c>
      <c r="D4212" s="1351" t="s">
        <v>673</v>
      </c>
    </row>
    <row r="4213" spans="1:4" x14ac:dyDescent="0.35">
      <c r="A4213" s="1710"/>
      <c r="B4213" s="1260">
        <v>0.75</v>
      </c>
      <c r="C4213" s="1275" t="s">
        <v>258</v>
      </c>
      <c r="D4213" s="1351" t="s">
        <v>905</v>
      </c>
    </row>
    <row r="4214" spans="1:4" x14ac:dyDescent="0.35">
      <c r="A4214" s="1708">
        <f>A4209+1</f>
        <v>22</v>
      </c>
      <c r="B4214" s="1260">
        <v>0.25</v>
      </c>
      <c r="C4214" s="1275" t="s">
        <v>258</v>
      </c>
      <c r="D4214" s="1351" t="s">
        <v>758</v>
      </c>
    </row>
    <row r="4215" spans="1:4" x14ac:dyDescent="0.35">
      <c r="A4215" s="1709"/>
      <c r="B4215" s="1260">
        <v>0.375</v>
      </c>
      <c r="C4215" s="1275" t="s">
        <v>557</v>
      </c>
      <c r="D4215" s="1351" t="s">
        <v>673</v>
      </c>
    </row>
    <row r="4216" spans="1:4" x14ac:dyDescent="0.35">
      <c r="A4216" s="1709"/>
      <c r="B4216" s="1260">
        <v>0.5</v>
      </c>
      <c r="C4216" s="1275" t="s">
        <v>261</v>
      </c>
      <c r="D4216" s="1351" t="s">
        <v>673</v>
      </c>
    </row>
    <row r="4217" spans="1:4" x14ac:dyDescent="0.35">
      <c r="A4217" s="1709"/>
      <c r="B4217" s="1260">
        <v>0.625</v>
      </c>
      <c r="C4217" s="1275" t="s">
        <v>260</v>
      </c>
      <c r="D4217" s="1351" t="s">
        <v>673</v>
      </c>
    </row>
    <row r="4218" spans="1:4" x14ac:dyDescent="0.35">
      <c r="A4218" s="1710"/>
      <c r="B4218" s="1260">
        <v>0.75</v>
      </c>
      <c r="C4218" s="1275" t="s">
        <v>258</v>
      </c>
      <c r="D4218" s="1351" t="s">
        <v>758</v>
      </c>
    </row>
    <row r="4219" spans="1:4" x14ac:dyDescent="0.35">
      <c r="A4219" s="1708">
        <f>A4214+1</f>
        <v>23</v>
      </c>
      <c r="B4219" s="1260">
        <v>0.25</v>
      </c>
      <c r="C4219" s="1275" t="s">
        <v>557</v>
      </c>
      <c r="D4219" s="1351" t="s">
        <v>905</v>
      </c>
    </row>
    <row r="4220" spans="1:4" x14ac:dyDescent="0.35">
      <c r="A4220" s="1709"/>
      <c r="B4220" s="1260">
        <v>0.375</v>
      </c>
      <c r="C4220" s="1275" t="s">
        <v>261</v>
      </c>
      <c r="D4220" s="1351" t="s">
        <v>758</v>
      </c>
    </row>
    <row r="4221" spans="1:4" x14ac:dyDescent="0.35">
      <c r="A4221" s="1709"/>
      <c r="B4221" s="1260">
        <v>0.5</v>
      </c>
      <c r="C4221" s="1275" t="s">
        <v>258</v>
      </c>
      <c r="D4221" s="1351" t="s">
        <v>905</v>
      </c>
    </row>
    <row r="4222" spans="1:4" x14ac:dyDescent="0.35">
      <c r="A4222" s="1709"/>
      <c r="B4222" s="1260">
        <v>0.625</v>
      </c>
      <c r="C4222" s="1275" t="s">
        <v>260</v>
      </c>
      <c r="D4222" s="1351" t="s">
        <v>758</v>
      </c>
    </row>
    <row r="4223" spans="1:4" x14ac:dyDescent="0.35">
      <c r="A4223" s="1710"/>
      <c r="B4223" s="1260">
        <v>0.75</v>
      </c>
      <c r="C4223" s="1275" t="s">
        <v>258</v>
      </c>
      <c r="D4223" s="1351" t="s">
        <v>905</v>
      </c>
    </row>
    <row r="4224" spans="1:4" x14ac:dyDescent="0.35">
      <c r="A4224" s="1708">
        <f>A4219+1</f>
        <v>24</v>
      </c>
      <c r="B4224" s="1260">
        <v>0.25</v>
      </c>
      <c r="C4224" s="1275" t="s">
        <v>257</v>
      </c>
      <c r="D4224" s="1351" t="s">
        <v>905</v>
      </c>
    </row>
    <row r="4225" spans="1:4" x14ac:dyDescent="0.35">
      <c r="A4225" s="1709"/>
      <c r="B4225" s="1260">
        <v>0.375</v>
      </c>
      <c r="C4225" s="1275" t="s">
        <v>261</v>
      </c>
      <c r="D4225" s="1351" t="s">
        <v>758</v>
      </c>
    </row>
    <row r="4226" spans="1:4" x14ac:dyDescent="0.35">
      <c r="A4226" s="1709"/>
      <c r="B4226" s="1260">
        <v>0.5</v>
      </c>
      <c r="C4226" s="1275" t="s">
        <v>261</v>
      </c>
      <c r="D4226" s="1351" t="s">
        <v>673</v>
      </c>
    </row>
    <row r="4227" spans="1:4" x14ac:dyDescent="0.35">
      <c r="A4227" s="1709"/>
      <c r="B4227" s="1260">
        <v>0.625</v>
      </c>
      <c r="C4227" s="1275" t="s">
        <v>257</v>
      </c>
      <c r="D4227" s="1351" t="s">
        <v>758</v>
      </c>
    </row>
    <row r="4228" spans="1:4" x14ac:dyDescent="0.35">
      <c r="A4228" s="1710"/>
      <c r="B4228" s="1260">
        <v>0.75</v>
      </c>
      <c r="C4228" s="1275" t="s">
        <v>257</v>
      </c>
      <c r="D4228" s="1351" t="s">
        <v>758</v>
      </c>
    </row>
    <row r="4229" spans="1:4" x14ac:dyDescent="0.35">
      <c r="A4229" s="1708">
        <f>A4224+1</f>
        <v>25</v>
      </c>
      <c r="B4229" s="1260">
        <v>0.25</v>
      </c>
      <c r="C4229" s="1275" t="s">
        <v>257</v>
      </c>
      <c r="D4229" s="1351" t="s">
        <v>905</v>
      </c>
    </row>
    <row r="4230" spans="1:4" x14ac:dyDescent="0.35">
      <c r="A4230" s="1709"/>
      <c r="B4230" s="1260">
        <v>0.375</v>
      </c>
      <c r="C4230" s="1275" t="s">
        <v>257</v>
      </c>
      <c r="D4230" s="1351" t="s">
        <v>905</v>
      </c>
    </row>
    <row r="4231" spans="1:4" x14ac:dyDescent="0.35">
      <c r="A4231" s="1709"/>
      <c r="B4231" s="1260">
        <v>0.5</v>
      </c>
      <c r="C4231" s="1275" t="s">
        <v>257</v>
      </c>
      <c r="D4231" s="1351" t="s">
        <v>758</v>
      </c>
    </row>
    <row r="4232" spans="1:4" x14ac:dyDescent="0.35">
      <c r="A4232" s="1709"/>
      <c r="B4232" s="1260">
        <v>0.625</v>
      </c>
      <c r="C4232" s="1275" t="s">
        <v>257</v>
      </c>
      <c r="D4232" s="1351" t="s">
        <v>758</v>
      </c>
    </row>
    <row r="4233" spans="1:4" x14ac:dyDescent="0.35">
      <c r="A4233" s="1710"/>
      <c r="B4233" s="1260">
        <v>0.75</v>
      </c>
      <c r="C4233" s="1275" t="s">
        <v>261</v>
      </c>
      <c r="D4233" s="1351" t="s">
        <v>758</v>
      </c>
    </row>
    <row r="4234" spans="1:4" x14ac:dyDescent="0.35">
      <c r="A4234" s="1708">
        <f>A4229+1</f>
        <v>26</v>
      </c>
      <c r="B4234" s="1260">
        <v>0.25</v>
      </c>
      <c r="C4234" s="1275" t="s">
        <v>257</v>
      </c>
      <c r="D4234" s="1351" t="s">
        <v>905</v>
      </c>
    </row>
    <row r="4235" spans="1:4" x14ac:dyDescent="0.35">
      <c r="A4235" s="1709"/>
      <c r="B4235" s="1260">
        <v>0.375</v>
      </c>
      <c r="C4235" s="1275" t="s">
        <v>257</v>
      </c>
      <c r="D4235" s="1351" t="s">
        <v>905</v>
      </c>
    </row>
    <row r="4236" spans="1:4" x14ac:dyDescent="0.35">
      <c r="A4236" s="1709"/>
      <c r="B4236" s="1260">
        <v>0.5</v>
      </c>
      <c r="C4236" s="1275" t="s">
        <v>257</v>
      </c>
      <c r="D4236" s="1351" t="s">
        <v>758</v>
      </c>
    </row>
    <row r="4237" spans="1:4" x14ac:dyDescent="0.35">
      <c r="A4237" s="1709"/>
      <c r="B4237" s="1260">
        <v>0.625</v>
      </c>
      <c r="C4237" s="1275" t="s">
        <v>257</v>
      </c>
      <c r="D4237" s="1351" t="s">
        <v>758</v>
      </c>
    </row>
    <row r="4238" spans="1:4" x14ac:dyDescent="0.35">
      <c r="A4238" s="1710"/>
      <c r="B4238" s="1260">
        <v>0.75</v>
      </c>
      <c r="C4238" s="1275" t="s">
        <v>257</v>
      </c>
      <c r="D4238" s="1351" t="s">
        <v>905</v>
      </c>
    </row>
    <row r="4239" spans="1:4" x14ac:dyDescent="0.35">
      <c r="A4239" s="1708">
        <f>A4234+1</f>
        <v>27</v>
      </c>
      <c r="B4239" s="1260">
        <v>0.25</v>
      </c>
      <c r="C4239" s="1275" t="s">
        <v>257</v>
      </c>
      <c r="D4239" s="1351" t="s">
        <v>905</v>
      </c>
    </row>
    <row r="4240" spans="1:4" x14ac:dyDescent="0.35">
      <c r="A4240" s="1709"/>
      <c r="B4240" s="1260">
        <v>0.375</v>
      </c>
      <c r="C4240" s="1275" t="s">
        <v>257</v>
      </c>
      <c r="D4240" s="1351" t="s">
        <v>905</v>
      </c>
    </row>
    <row r="4241" spans="1:4" x14ac:dyDescent="0.35">
      <c r="A4241" s="1709"/>
      <c r="B4241" s="1260">
        <v>0.5</v>
      </c>
      <c r="C4241" s="1275" t="s">
        <v>257</v>
      </c>
      <c r="D4241" s="1351" t="s">
        <v>905</v>
      </c>
    </row>
    <row r="4242" spans="1:4" x14ac:dyDescent="0.35">
      <c r="A4242" s="1709"/>
      <c r="B4242" s="1260">
        <v>0.625</v>
      </c>
      <c r="C4242" s="1275" t="s">
        <v>257</v>
      </c>
      <c r="D4242" s="1351" t="s">
        <v>758</v>
      </c>
    </row>
    <row r="4243" spans="1:4" x14ac:dyDescent="0.35">
      <c r="A4243" s="1710"/>
      <c r="B4243" s="1260">
        <v>0.75</v>
      </c>
      <c r="C4243" s="1275" t="s">
        <v>261</v>
      </c>
      <c r="D4243" s="1351" t="s">
        <v>758</v>
      </c>
    </row>
    <row r="4244" spans="1:4" x14ac:dyDescent="0.35">
      <c r="A4244" s="1708">
        <f>A4239+1</f>
        <v>28</v>
      </c>
      <c r="B4244" s="1260">
        <v>0.25</v>
      </c>
      <c r="C4244" s="1275" t="s">
        <v>261</v>
      </c>
      <c r="D4244" s="1351" t="s">
        <v>905</v>
      </c>
    </row>
    <row r="4245" spans="1:4" x14ac:dyDescent="0.35">
      <c r="A4245" s="1709"/>
      <c r="B4245" s="1260">
        <v>0.375</v>
      </c>
      <c r="C4245" s="1275" t="s">
        <v>261</v>
      </c>
      <c r="D4245" s="1351" t="s">
        <v>905</v>
      </c>
    </row>
    <row r="4246" spans="1:4" x14ac:dyDescent="0.35">
      <c r="A4246" s="1709"/>
      <c r="B4246" s="1260">
        <v>0.5</v>
      </c>
      <c r="C4246" s="1275" t="s">
        <v>257</v>
      </c>
      <c r="D4246" s="1351" t="s">
        <v>758</v>
      </c>
    </row>
    <row r="4247" spans="1:4" x14ac:dyDescent="0.35">
      <c r="A4247" s="1709"/>
      <c r="B4247" s="1260">
        <v>0.625</v>
      </c>
      <c r="C4247" s="1275" t="s">
        <v>257</v>
      </c>
      <c r="D4247" s="1351" t="s">
        <v>758</v>
      </c>
    </row>
    <row r="4248" spans="1:4" x14ac:dyDescent="0.35">
      <c r="A4248" s="1710"/>
      <c r="B4248" s="1260">
        <v>0.75</v>
      </c>
      <c r="C4248" s="1275" t="s">
        <v>257</v>
      </c>
      <c r="D4248" s="1351" t="s">
        <v>758</v>
      </c>
    </row>
    <row r="4249" spans="1:4" x14ac:dyDescent="0.35">
      <c r="A4249" s="1708">
        <f>A4244+1</f>
        <v>29</v>
      </c>
      <c r="B4249" s="1260">
        <v>0.25</v>
      </c>
      <c r="C4249" s="1275" t="s">
        <v>257</v>
      </c>
      <c r="D4249" s="1351" t="s">
        <v>905</v>
      </c>
    </row>
    <row r="4250" spans="1:4" x14ac:dyDescent="0.35">
      <c r="A4250" s="1709"/>
      <c r="B4250" s="1260">
        <v>0.375</v>
      </c>
      <c r="C4250" s="1275" t="s">
        <v>257</v>
      </c>
      <c r="D4250" s="1351" t="s">
        <v>905</v>
      </c>
    </row>
    <row r="4251" spans="1:4" x14ac:dyDescent="0.35">
      <c r="A4251" s="1709"/>
      <c r="B4251" s="1260">
        <v>0.5</v>
      </c>
      <c r="C4251" s="1275" t="s">
        <v>257</v>
      </c>
      <c r="D4251" s="1351" t="s">
        <v>758</v>
      </c>
    </row>
    <row r="4252" spans="1:4" x14ac:dyDescent="0.35">
      <c r="A4252" s="1709"/>
      <c r="B4252" s="1260">
        <v>0.625</v>
      </c>
      <c r="C4252" s="1275" t="s">
        <v>261</v>
      </c>
      <c r="D4252" s="1351" t="s">
        <v>758</v>
      </c>
    </row>
    <row r="4253" spans="1:4" x14ac:dyDescent="0.35">
      <c r="A4253" s="1710"/>
      <c r="B4253" s="1260">
        <v>0.75</v>
      </c>
      <c r="C4253" s="1275" t="s">
        <v>261</v>
      </c>
      <c r="D4253" s="1351" t="s">
        <v>905</v>
      </c>
    </row>
    <row r="4254" spans="1:4" x14ac:dyDescent="0.35">
      <c r="A4254" s="1708">
        <f>A4249+1</f>
        <v>30</v>
      </c>
      <c r="B4254" s="1260">
        <v>0.25</v>
      </c>
      <c r="C4254" s="1275" t="s">
        <v>257</v>
      </c>
      <c r="D4254" s="1351" t="s">
        <v>905</v>
      </c>
    </row>
    <row r="4255" spans="1:4" x14ac:dyDescent="0.35">
      <c r="A4255" s="1709"/>
      <c r="B4255" s="1260">
        <v>0.375</v>
      </c>
      <c r="C4255" s="1275" t="s">
        <v>257</v>
      </c>
      <c r="D4255" s="1351" t="s">
        <v>905</v>
      </c>
    </row>
    <row r="4256" spans="1:4" x14ac:dyDescent="0.35">
      <c r="A4256" s="1709"/>
      <c r="B4256" s="1260">
        <v>0.5</v>
      </c>
      <c r="C4256" s="1275" t="s">
        <v>257</v>
      </c>
      <c r="D4256" s="1351" t="s">
        <v>758</v>
      </c>
    </row>
    <row r="4257" spans="1:4" x14ac:dyDescent="0.35">
      <c r="A4257" s="1709"/>
      <c r="B4257" s="1260">
        <v>0.625</v>
      </c>
      <c r="C4257" s="1275" t="s">
        <v>261</v>
      </c>
      <c r="D4257" s="1351" t="s">
        <v>758</v>
      </c>
    </row>
    <row r="4258" spans="1:4" x14ac:dyDescent="0.35">
      <c r="A4258" s="1710"/>
      <c r="B4258" s="1260">
        <v>0.75</v>
      </c>
      <c r="C4258" s="1275" t="s">
        <v>261</v>
      </c>
      <c r="D4258" s="1351" t="s">
        <v>758</v>
      </c>
    </row>
    <row r="4261" spans="1:4" ht="15.5" x14ac:dyDescent="0.35">
      <c r="A4261" s="1718" t="s">
        <v>913</v>
      </c>
      <c r="B4261" s="1718"/>
      <c r="C4261" s="1718"/>
      <c r="D4261" s="1718"/>
    </row>
    <row r="4262" spans="1:4" ht="15.5" x14ac:dyDescent="0.35">
      <c r="A4262" s="1251" t="s">
        <v>914</v>
      </c>
      <c r="B4262" s="1251"/>
      <c r="C4262" s="1251"/>
      <c r="D4262" s="1317"/>
    </row>
    <row r="4263" spans="1:4" x14ac:dyDescent="0.35">
      <c r="A4263" s="1336"/>
      <c r="B4263" t="s">
        <v>1000</v>
      </c>
    </row>
    <row r="4265" spans="1:4" x14ac:dyDescent="0.35">
      <c r="A4265" s="1704" t="s">
        <v>505</v>
      </c>
      <c r="B4265" s="1704" t="s">
        <v>930</v>
      </c>
      <c r="C4265" s="1348" t="s">
        <v>548</v>
      </c>
      <c r="D4265" s="1349" t="s">
        <v>904</v>
      </c>
    </row>
    <row r="4266" spans="1:4" x14ac:dyDescent="0.35">
      <c r="A4266" s="1705"/>
      <c r="B4266" s="1705"/>
      <c r="C4266" s="1323"/>
      <c r="D4266" s="1350"/>
    </row>
    <row r="4267" spans="1:4" x14ac:dyDescent="0.35">
      <c r="A4267" s="1339">
        <v>1</v>
      </c>
      <c r="B4267" s="1260">
        <v>0.25</v>
      </c>
      <c r="C4267" s="1275" t="s">
        <v>257</v>
      </c>
      <c r="D4267" s="1351" t="s">
        <v>905</v>
      </c>
    </row>
    <row r="4268" spans="1:4" x14ac:dyDescent="0.35">
      <c r="A4268" s="1340"/>
      <c r="B4268" s="1260">
        <v>0.375</v>
      </c>
      <c r="C4268" s="1275" t="s">
        <v>257</v>
      </c>
      <c r="D4268" s="1351" t="s">
        <v>905</v>
      </c>
    </row>
    <row r="4269" spans="1:4" x14ac:dyDescent="0.35">
      <c r="A4269" s="1340"/>
      <c r="B4269" s="1260">
        <v>0.5</v>
      </c>
      <c r="C4269" s="1275" t="s">
        <v>258</v>
      </c>
      <c r="D4269" s="1351" t="s">
        <v>758</v>
      </c>
    </row>
    <row r="4270" spans="1:4" x14ac:dyDescent="0.35">
      <c r="A4270" s="1340"/>
      <c r="B4270" s="1260">
        <v>0.625</v>
      </c>
      <c r="C4270" s="1275" t="s">
        <v>260</v>
      </c>
      <c r="D4270" s="1351" t="s">
        <v>758</v>
      </c>
    </row>
    <row r="4271" spans="1:4" x14ac:dyDescent="0.35">
      <c r="A4271" s="1341"/>
      <c r="B4271" s="1260">
        <v>0.75</v>
      </c>
      <c r="C4271" s="1275" t="s">
        <v>257</v>
      </c>
      <c r="D4271" s="1351" t="s">
        <v>905</v>
      </c>
    </row>
    <row r="4272" spans="1:4" x14ac:dyDescent="0.35">
      <c r="A4272" s="1716">
        <v>2</v>
      </c>
      <c r="B4272" s="1260">
        <v>0.25</v>
      </c>
      <c r="C4272" s="1275" t="s">
        <v>257</v>
      </c>
      <c r="D4272" s="1351" t="s">
        <v>905</v>
      </c>
    </row>
    <row r="4273" spans="1:4" x14ac:dyDescent="0.35">
      <c r="A4273" s="1716"/>
      <c r="B4273" s="1260">
        <v>0.375</v>
      </c>
      <c r="C4273" s="1275" t="s">
        <v>261</v>
      </c>
      <c r="D4273" s="1351" t="s">
        <v>758</v>
      </c>
    </row>
    <row r="4274" spans="1:4" x14ac:dyDescent="0.35">
      <c r="A4274" s="1716"/>
      <c r="B4274" s="1260">
        <v>0.5</v>
      </c>
      <c r="C4274" s="1275" t="s">
        <v>257</v>
      </c>
      <c r="D4274" s="1351" t="s">
        <v>905</v>
      </c>
    </row>
    <row r="4275" spans="1:4" x14ac:dyDescent="0.35">
      <c r="A4275" s="1716"/>
      <c r="B4275" s="1260">
        <v>0.625</v>
      </c>
      <c r="C4275" s="1275" t="s">
        <v>257</v>
      </c>
      <c r="D4275" s="1351" t="s">
        <v>758</v>
      </c>
    </row>
    <row r="4276" spans="1:4" x14ac:dyDescent="0.35">
      <c r="A4276" s="1716"/>
      <c r="B4276" s="1260">
        <v>0.75</v>
      </c>
      <c r="C4276" s="1275" t="s">
        <v>257</v>
      </c>
      <c r="D4276" s="1351" t="s">
        <v>758</v>
      </c>
    </row>
    <row r="4277" spans="1:4" x14ac:dyDescent="0.35">
      <c r="A4277" s="1716">
        <v>3</v>
      </c>
      <c r="B4277" s="1260">
        <v>0.25</v>
      </c>
      <c r="C4277" s="1275" t="s">
        <v>257</v>
      </c>
      <c r="D4277" s="1351" t="s">
        <v>905</v>
      </c>
    </row>
    <row r="4278" spans="1:4" x14ac:dyDescent="0.35">
      <c r="A4278" s="1716"/>
      <c r="B4278" s="1260">
        <v>0.375</v>
      </c>
      <c r="C4278" s="1275" t="s">
        <v>257</v>
      </c>
      <c r="D4278" s="1351" t="s">
        <v>905</v>
      </c>
    </row>
    <row r="4279" spans="1:4" x14ac:dyDescent="0.35">
      <c r="A4279" s="1716"/>
      <c r="B4279" s="1260">
        <v>0.5</v>
      </c>
      <c r="C4279" s="1275" t="s">
        <v>257</v>
      </c>
      <c r="D4279" s="1351" t="s">
        <v>758</v>
      </c>
    </row>
    <row r="4280" spans="1:4" x14ac:dyDescent="0.35">
      <c r="A4280" s="1716"/>
      <c r="B4280" s="1260">
        <v>0.625</v>
      </c>
      <c r="C4280" s="1275" t="s">
        <v>257</v>
      </c>
      <c r="D4280" s="1351" t="s">
        <v>758</v>
      </c>
    </row>
    <row r="4281" spans="1:4" x14ac:dyDescent="0.35">
      <c r="A4281" s="1716"/>
      <c r="B4281" s="1260">
        <v>0.75</v>
      </c>
      <c r="C4281" s="1275" t="s">
        <v>257</v>
      </c>
      <c r="D4281" s="1351" t="s">
        <v>905</v>
      </c>
    </row>
    <row r="4282" spans="1:4" x14ac:dyDescent="0.35">
      <c r="A4282" s="1716">
        <f>A4277+1</f>
        <v>4</v>
      </c>
      <c r="B4282" s="1260">
        <v>0.25</v>
      </c>
      <c r="C4282" s="1316" t="s">
        <v>257</v>
      </c>
      <c r="D4282" s="1351" t="s">
        <v>905</v>
      </c>
    </row>
    <row r="4283" spans="1:4" x14ac:dyDescent="0.35">
      <c r="A4283" s="1716"/>
      <c r="B4283" s="1260">
        <v>0.375</v>
      </c>
      <c r="C4283" s="1275" t="s">
        <v>257</v>
      </c>
      <c r="D4283" s="1351" t="s">
        <v>905</v>
      </c>
    </row>
    <row r="4284" spans="1:4" x14ac:dyDescent="0.35">
      <c r="A4284" s="1716"/>
      <c r="B4284" s="1260">
        <v>0.5</v>
      </c>
      <c r="C4284" s="1275" t="s">
        <v>261</v>
      </c>
      <c r="D4284" s="1351" t="s">
        <v>758</v>
      </c>
    </row>
    <row r="4285" spans="1:4" x14ac:dyDescent="0.35">
      <c r="A4285" s="1716"/>
      <c r="B4285" s="1260">
        <v>0.625</v>
      </c>
      <c r="C4285" s="1275" t="s">
        <v>261</v>
      </c>
      <c r="D4285" s="1351" t="s">
        <v>758</v>
      </c>
    </row>
    <row r="4286" spans="1:4" x14ac:dyDescent="0.35">
      <c r="A4286" s="1716"/>
      <c r="B4286" s="1260">
        <v>0.75</v>
      </c>
      <c r="C4286" s="1275" t="s">
        <v>257</v>
      </c>
      <c r="D4286" s="1351" t="s">
        <v>905</v>
      </c>
    </row>
    <row r="4287" spans="1:4" x14ac:dyDescent="0.35">
      <c r="A4287" s="1716">
        <f>A4282+1</f>
        <v>5</v>
      </c>
      <c r="B4287" s="1260">
        <v>0.25</v>
      </c>
      <c r="C4287" s="1316" t="s">
        <v>257</v>
      </c>
      <c r="D4287" s="1351" t="s">
        <v>905</v>
      </c>
    </row>
    <row r="4288" spans="1:4" x14ac:dyDescent="0.35">
      <c r="A4288" s="1716"/>
      <c r="B4288" s="1260">
        <v>0.375</v>
      </c>
      <c r="C4288" s="1316" t="s">
        <v>257</v>
      </c>
      <c r="D4288" s="1351" t="s">
        <v>905</v>
      </c>
    </row>
    <row r="4289" spans="1:4" x14ac:dyDescent="0.35">
      <c r="A4289" s="1716"/>
      <c r="B4289" s="1260">
        <v>0.5</v>
      </c>
      <c r="C4289" s="1316" t="s">
        <v>258</v>
      </c>
      <c r="D4289" s="1351" t="s">
        <v>758</v>
      </c>
    </row>
    <row r="4290" spans="1:4" x14ac:dyDescent="0.35">
      <c r="A4290" s="1716"/>
      <c r="B4290" s="1260">
        <v>0.625</v>
      </c>
      <c r="C4290" s="1316" t="s">
        <v>257</v>
      </c>
      <c r="D4290" s="1351" t="s">
        <v>758</v>
      </c>
    </row>
    <row r="4291" spans="1:4" x14ac:dyDescent="0.35">
      <c r="A4291" s="1716"/>
      <c r="B4291" s="1260">
        <v>0.75</v>
      </c>
      <c r="C4291" s="1316" t="s">
        <v>257</v>
      </c>
      <c r="D4291" s="1351" t="s">
        <v>905</v>
      </c>
    </row>
    <row r="4292" spans="1:4" x14ac:dyDescent="0.35">
      <c r="A4292" s="1339">
        <v>6</v>
      </c>
      <c r="B4292" s="1260">
        <v>0.25</v>
      </c>
      <c r="C4292" s="1316" t="s">
        <v>257</v>
      </c>
      <c r="D4292" s="1351" t="s">
        <v>905</v>
      </c>
    </row>
    <row r="4293" spans="1:4" x14ac:dyDescent="0.35">
      <c r="A4293" s="1340"/>
      <c r="B4293" s="1260">
        <v>0.375</v>
      </c>
      <c r="C4293" s="1316" t="s">
        <v>257</v>
      </c>
      <c r="D4293" s="1351" t="s">
        <v>905</v>
      </c>
    </row>
    <row r="4294" spans="1:4" x14ac:dyDescent="0.35">
      <c r="A4294" s="1340"/>
      <c r="B4294" s="1260">
        <v>0.5</v>
      </c>
      <c r="C4294" s="1316" t="s">
        <v>257</v>
      </c>
      <c r="D4294" s="1351" t="s">
        <v>905</v>
      </c>
    </row>
    <row r="4295" spans="1:4" x14ac:dyDescent="0.35">
      <c r="A4295" s="1340"/>
      <c r="B4295" s="1260">
        <v>0.625</v>
      </c>
      <c r="C4295" s="1316" t="s">
        <v>257</v>
      </c>
      <c r="D4295" s="1351" t="s">
        <v>758</v>
      </c>
    </row>
    <row r="4296" spans="1:4" x14ac:dyDescent="0.35">
      <c r="A4296" s="1341"/>
      <c r="B4296" s="1260">
        <v>0.75</v>
      </c>
      <c r="C4296" s="1316" t="s">
        <v>257</v>
      </c>
      <c r="D4296" s="1351" t="s">
        <v>758</v>
      </c>
    </row>
    <row r="4297" spans="1:4" x14ac:dyDescent="0.35">
      <c r="A4297" s="1716">
        <v>7</v>
      </c>
      <c r="B4297" s="1260">
        <v>0.25</v>
      </c>
      <c r="C4297" s="1316" t="s">
        <v>261</v>
      </c>
      <c r="D4297" s="1351" t="s">
        <v>758</v>
      </c>
    </row>
    <row r="4298" spans="1:4" x14ac:dyDescent="0.35">
      <c r="A4298" s="1716"/>
      <c r="B4298" s="1260">
        <v>0.375</v>
      </c>
      <c r="C4298" s="1316" t="s">
        <v>257</v>
      </c>
      <c r="D4298" s="1351" t="s">
        <v>905</v>
      </c>
    </row>
    <row r="4299" spans="1:4" x14ac:dyDescent="0.35">
      <c r="A4299" s="1716"/>
      <c r="B4299" s="1260">
        <v>0.5</v>
      </c>
      <c r="C4299" s="1316" t="s">
        <v>257</v>
      </c>
      <c r="D4299" s="1351" t="s">
        <v>905</v>
      </c>
    </row>
    <row r="4300" spans="1:4" x14ac:dyDescent="0.35">
      <c r="A4300" s="1716"/>
      <c r="B4300" s="1260">
        <v>0.625</v>
      </c>
      <c r="C4300" s="1316" t="s">
        <v>261</v>
      </c>
      <c r="D4300" s="1351" t="s">
        <v>905</v>
      </c>
    </row>
    <row r="4301" spans="1:4" x14ac:dyDescent="0.35">
      <c r="A4301" s="1716"/>
      <c r="B4301" s="1260">
        <v>0.75</v>
      </c>
      <c r="C4301" s="1275" t="s">
        <v>257</v>
      </c>
      <c r="D4301" s="1351" t="s">
        <v>758</v>
      </c>
    </row>
    <row r="4302" spans="1:4" x14ac:dyDescent="0.35">
      <c r="A4302" s="1716">
        <v>8</v>
      </c>
      <c r="B4302" s="1260">
        <v>0.25</v>
      </c>
      <c r="C4302" s="1316" t="s">
        <v>257</v>
      </c>
      <c r="D4302" s="1351" t="s">
        <v>905</v>
      </c>
    </row>
    <row r="4303" spans="1:4" x14ac:dyDescent="0.35">
      <c r="A4303" s="1716"/>
      <c r="B4303" s="1260">
        <v>0.375</v>
      </c>
      <c r="C4303" s="1316" t="s">
        <v>261</v>
      </c>
      <c r="D4303" s="1351" t="s">
        <v>758</v>
      </c>
    </row>
    <row r="4304" spans="1:4" x14ac:dyDescent="0.35">
      <c r="A4304" s="1716"/>
      <c r="B4304" s="1260">
        <v>0.5</v>
      </c>
      <c r="C4304" s="1316" t="s">
        <v>261</v>
      </c>
      <c r="D4304" s="1351" t="s">
        <v>758</v>
      </c>
    </row>
    <row r="4305" spans="1:4" x14ac:dyDescent="0.35">
      <c r="A4305" s="1716"/>
      <c r="B4305" s="1260">
        <v>0.625</v>
      </c>
      <c r="C4305" s="1275" t="s">
        <v>261</v>
      </c>
      <c r="D4305" s="1351" t="s">
        <v>758</v>
      </c>
    </row>
    <row r="4306" spans="1:4" x14ac:dyDescent="0.35">
      <c r="A4306" s="1716"/>
      <c r="B4306" s="1260">
        <v>0.75</v>
      </c>
      <c r="C4306" s="1275" t="s">
        <v>257</v>
      </c>
      <c r="D4306" s="1351" t="s">
        <v>905</v>
      </c>
    </row>
    <row r="4307" spans="1:4" x14ac:dyDescent="0.35">
      <c r="A4307" s="1716">
        <f>A4302+1</f>
        <v>9</v>
      </c>
      <c r="B4307" s="1260">
        <v>0.25</v>
      </c>
      <c r="C4307" s="1275" t="s">
        <v>257</v>
      </c>
      <c r="D4307" s="1353" t="s">
        <v>905</v>
      </c>
    </row>
    <row r="4308" spans="1:4" x14ac:dyDescent="0.35">
      <c r="A4308" s="1716"/>
      <c r="B4308" s="1260">
        <v>0.375</v>
      </c>
      <c r="C4308" s="1275" t="s">
        <v>257</v>
      </c>
      <c r="D4308" s="1351" t="s">
        <v>905</v>
      </c>
    </row>
    <row r="4309" spans="1:4" x14ac:dyDescent="0.35">
      <c r="A4309" s="1716"/>
      <c r="B4309" s="1260">
        <v>0.5</v>
      </c>
      <c r="C4309" s="1275" t="s">
        <v>257</v>
      </c>
      <c r="D4309" s="1351" t="s">
        <v>758</v>
      </c>
    </row>
    <row r="4310" spans="1:4" x14ac:dyDescent="0.35">
      <c r="A4310" s="1716"/>
      <c r="B4310" s="1260">
        <v>0.625</v>
      </c>
      <c r="C4310" s="1275" t="s">
        <v>257</v>
      </c>
      <c r="D4310" s="1351" t="s">
        <v>758</v>
      </c>
    </row>
    <row r="4311" spans="1:4" x14ac:dyDescent="0.35">
      <c r="A4311" s="1716"/>
      <c r="B4311" s="1260">
        <v>0.75</v>
      </c>
      <c r="C4311" s="1275" t="s">
        <v>257</v>
      </c>
      <c r="D4311" s="1351" t="s">
        <v>905</v>
      </c>
    </row>
    <row r="4312" spans="1:4" x14ac:dyDescent="0.35">
      <c r="A4312" s="1716">
        <f>A4307+1</f>
        <v>10</v>
      </c>
      <c r="B4312" s="1260">
        <v>0.25</v>
      </c>
      <c r="C4312" s="1275" t="s">
        <v>257</v>
      </c>
      <c r="D4312" s="1351" t="s">
        <v>905</v>
      </c>
    </row>
    <row r="4313" spans="1:4" x14ac:dyDescent="0.35">
      <c r="A4313" s="1716"/>
      <c r="B4313" s="1260">
        <v>0.375</v>
      </c>
      <c r="C4313" s="1275" t="s">
        <v>257</v>
      </c>
      <c r="D4313" s="1351" t="s">
        <v>905</v>
      </c>
    </row>
    <row r="4314" spans="1:4" x14ac:dyDescent="0.35">
      <c r="A4314" s="1716"/>
      <c r="B4314" s="1260">
        <v>0.5</v>
      </c>
      <c r="C4314" s="1275" t="s">
        <v>258</v>
      </c>
      <c r="D4314" s="1351" t="s">
        <v>905</v>
      </c>
    </row>
    <row r="4315" spans="1:4" x14ac:dyDescent="0.35">
      <c r="A4315" s="1716"/>
      <c r="B4315" s="1260">
        <v>0.625</v>
      </c>
      <c r="C4315" s="1275" t="s">
        <v>258</v>
      </c>
      <c r="D4315" s="1351" t="s">
        <v>758</v>
      </c>
    </row>
    <row r="4316" spans="1:4" x14ac:dyDescent="0.35">
      <c r="A4316" s="1716"/>
      <c r="B4316" s="1260">
        <v>0.75</v>
      </c>
      <c r="C4316" s="1275" t="s">
        <v>258</v>
      </c>
      <c r="D4316" s="1351" t="s">
        <v>758</v>
      </c>
    </row>
    <row r="4317" spans="1:4" x14ac:dyDescent="0.35">
      <c r="A4317" s="1339"/>
      <c r="B4317" s="1260">
        <v>0.25</v>
      </c>
      <c r="C4317" s="1275" t="s">
        <v>257</v>
      </c>
      <c r="D4317" s="1351" t="s">
        <v>905</v>
      </c>
    </row>
    <row r="4318" spans="1:4" x14ac:dyDescent="0.35">
      <c r="A4318" s="1340">
        <v>11</v>
      </c>
      <c r="B4318" s="1260">
        <v>0.375</v>
      </c>
      <c r="C4318" s="1275" t="s">
        <v>257</v>
      </c>
      <c r="D4318" s="1351" t="s">
        <v>905</v>
      </c>
    </row>
    <row r="4319" spans="1:4" x14ac:dyDescent="0.35">
      <c r="A4319" s="1340"/>
      <c r="B4319" s="1260">
        <v>0.5</v>
      </c>
      <c r="C4319" s="1275" t="s">
        <v>258</v>
      </c>
      <c r="D4319" s="1351" t="s">
        <v>758</v>
      </c>
    </row>
    <row r="4320" spans="1:4" x14ac:dyDescent="0.35">
      <c r="A4320" s="1340"/>
      <c r="B4320" s="1260">
        <v>0.625</v>
      </c>
      <c r="C4320" s="1275" t="s">
        <v>258</v>
      </c>
      <c r="D4320" s="1351" t="s">
        <v>729</v>
      </c>
    </row>
    <row r="4321" spans="1:4" x14ac:dyDescent="0.35">
      <c r="A4321" s="1341"/>
      <c r="B4321" s="1260">
        <v>0.75</v>
      </c>
      <c r="C4321" s="1275" t="s">
        <v>258</v>
      </c>
      <c r="D4321" s="1351" t="s">
        <v>758</v>
      </c>
    </row>
    <row r="4322" spans="1:4" x14ac:dyDescent="0.35">
      <c r="A4322" s="1716">
        <v>12</v>
      </c>
      <c r="B4322" s="1260">
        <v>0.25</v>
      </c>
      <c r="C4322" s="1275" t="s">
        <v>258</v>
      </c>
      <c r="D4322" s="1351" t="s">
        <v>729</v>
      </c>
    </row>
    <row r="4323" spans="1:4" x14ac:dyDescent="0.35">
      <c r="A4323" s="1716"/>
      <c r="B4323" s="1260">
        <v>0.375</v>
      </c>
      <c r="C4323" s="1275" t="s">
        <v>258</v>
      </c>
      <c r="D4323" s="1351" t="s">
        <v>758</v>
      </c>
    </row>
    <row r="4324" spans="1:4" x14ac:dyDescent="0.35">
      <c r="A4324" s="1716"/>
      <c r="B4324" s="1260">
        <v>0.5</v>
      </c>
      <c r="C4324" s="1275" t="s">
        <v>258</v>
      </c>
      <c r="D4324" s="1351" t="s">
        <v>905</v>
      </c>
    </row>
    <row r="4325" spans="1:4" x14ac:dyDescent="0.35">
      <c r="A4325" s="1716"/>
      <c r="B4325" s="1260">
        <v>0.625</v>
      </c>
      <c r="C4325" s="1275" t="s">
        <v>258</v>
      </c>
      <c r="D4325" s="1351" t="s">
        <v>905</v>
      </c>
    </row>
    <row r="4326" spans="1:4" x14ac:dyDescent="0.35">
      <c r="A4326" s="1716"/>
      <c r="B4326" s="1260">
        <v>0.75</v>
      </c>
      <c r="C4326" s="1275" t="s">
        <v>257</v>
      </c>
      <c r="D4326" s="1351" t="s">
        <v>905</v>
      </c>
    </row>
    <row r="4327" spans="1:4" x14ac:dyDescent="0.35">
      <c r="A4327" s="1716">
        <v>13</v>
      </c>
      <c r="B4327" s="1260">
        <v>0.25</v>
      </c>
      <c r="C4327" s="1275" t="s">
        <v>257</v>
      </c>
      <c r="D4327" s="1351" t="s">
        <v>905</v>
      </c>
    </row>
    <row r="4328" spans="1:4" x14ac:dyDescent="0.35">
      <c r="A4328" s="1716"/>
      <c r="B4328" s="1260">
        <v>0.375</v>
      </c>
      <c r="C4328" s="1275" t="s">
        <v>257</v>
      </c>
      <c r="D4328" s="1351" t="s">
        <v>758</v>
      </c>
    </row>
    <row r="4329" spans="1:4" x14ac:dyDescent="0.35">
      <c r="A4329" s="1716"/>
      <c r="B4329" s="1260">
        <v>0.5</v>
      </c>
      <c r="C4329" s="1275" t="s">
        <v>261</v>
      </c>
      <c r="D4329" s="1351" t="s">
        <v>905</v>
      </c>
    </row>
    <row r="4330" spans="1:4" x14ac:dyDescent="0.35">
      <c r="A4330" s="1716"/>
      <c r="B4330" s="1260">
        <v>0.625</v>
      </c>
      <c r="C4330" s="1275" t="s">
        <v>261</v>
      </c>
      <c r="D4330" s="1351" t="s">
        <v>758</v>
      </c>
    </row>
    <row r="4331" spans="1:4" x14ac:dyDescent="0.35">
      <c r="A4331" s="1716"/>
      <c r="B4331" s="1260">
        <v>0.75</v>
      </c>
      <c r="C4331" s="1275" t="s">
        <v>257</v>
      </c>
      <c r="D4331" s="1351" t="s">
        <v>905</v>
      </c>
    </row>
    <row r="4332" spans="1:4" x14ac:dyDescent="0.35">
      <c r="A4332" s="1716">
        <f>A4327+1</f>
        <v>14</v>
      </c>
      <c r="B4332" s="1260">
        <v>0.25</v>
      </c>
      <c r="C4332" s="1316" t="s">
        <v>261</v>
      </c>
      <c r="D4332" s="1351" t="s">
        <v>905</v>
      </c>
    </row>
    <row r="4333" spans="1:4" x14ac:dyDescent="0.35">
      <c r="A4333" s="1716"/>
      <c r="B4333" s="1260">
        <v>0.375</v>
      </c>
      <c r="C4333" s="1316" t="s">
        <v>261</v>
      </c>
      <c r="D4333" s="1351" t="s">
        <v>905</v>
      </c>
    </row>
    <row r="4334" spans="1:4" x14ac:dyDescent="0.35">
      <c r="A4334" s="1716"/>
      <c r="B4334" s="1260">
        <v>0.5</v>
      </c>
      <c r="C4334" s="1316" t="s">
        <v>257</v>
      </c>
      <c r="D4334" s="1351" t="s">
        <v>905</v>
      </c>
    </row>
    <row r="4335" spans="1:4" x14ac:dyDescent="0.35">
      <c r="A4335" s="1716"/>
      <c r="B4335" s="1260">
        <v>0.625</v>
      </c>
      <c r="C4335" s="1316" t="s">
        <v>258</v>
      </c>
      <c r="D4335" s="1351" t="s">
        <v>905</v>
      </c>
    </row>
    <row r="4336" spans="1:4" x14ac:dyDescent="0.35">
      <c r="A4336" s="1716"/>
      <c r="B4336" s="1260">
        <v>0.75</v>
      </c>
      <c r="C4336" s="1316" t="s">
        <v>258</v>
      </c>
      <c r="D4336" s="1351" t="s">
        <v>905</v>
      </c>
    </row>
    <row r="4337" spans="1:4" x14ac:dyDescent="0.35">
      <c r="A4337" s="1716">
        <f>A4332+1</f>
        <v>15</v>
      </c>
      <c r="B4337" s="1260">
        <v>0.25</v>
      </c>
      <c r="C4337" s="1316" t="s">
        <v>257</v>
      </c>
      <c r="D4337" s="1351" t="s">
        <v>905</v>
      </c>
    </row>
    <row r="4338" spans="1:4" x14ac:dyDescent="0.35">
      <c r="A4338" s="1716"/>
      <c r="B4338" s="1260">
        <v>0.375</v>
      </c>
      <c r="C4338" s="1316" t="s">
        <v>257</v>
      </c>
      <c r="D4338" s="1351" t="s">
        <v>905</v>
      </c>
    </row>
    <row r="4339" spans="1:4" x14ac:dyDescent="0.35">
      <c r="A4339" s="1716"/>
      <c r="B4339" s="1260">
        <v>0.5</v>
      </c>
      <c r="C4339" s="1316" t="s">
        <v>261</v>
      </c>
      <c r="D4339" s="1351" t="s">
        <v>905</v>
      </c>
    </row>
    <row r="4340" spans="1:4" x14ac:dyDescent="0.35">
      <c r="A4340" s="1716"/>
      <c r="B4340" s="1260">
        <v>0.625</v>
      </c>
      <c r="C4340" s="1316" t="s">
        <v>261</v>
      </c>
      <c r="D4340" s="1351" t="s">
        <v>905</v>
      </c>
    </row>
    <row r="4341" spans="1:4" x14ac:dyDescent="0.35">
      <c r="A4341" s="1716"/>
      <c r="B4341" s="1260">
        <v>0.75</v>
      </c>
      <c r="C4341" s="1316" t="s">
        <v>257</v>
      </c>
      <c r="D4341" s="1351" t="s">
        <v>905</v>
      </c>
    </row>
    <row r="4342" spans="1:4" x14ac:dyDescent="0.35">
      <c r="A4342" s="1708">
        <f>A4337+1</f>
        <v>16</v>
      </c>
      <c r="B4342" s="1260">
        <v>0.25</v>
      </c>
      <c r="C4342" s="1275" t="s">
        <v>261</v>
      </c>
      <c r="D4342" s="1351" t="s">
        <v>905</v>
      </c>
    </row>
    <row r="4343" spans="1:4" x14ac:dyDescent="0.35">
      <c r="A4343" s="1709"/>
      <c r="B4343" s="1260">
        <v>0.375</v>
      </c>
      <c r="C4343" s="1275" t="s">
        <v>257</v>
      </c>
      <c r="D4343" s="1351" t="s">
        <v>905</v>
      </c>
    </row>
    <row r="4344" spans="1:4" x14ac:dyDescent="0.35">
      <c r="A4344" s="1709"/>
      <c r="B4344" s="1260">
        <v>0.5</v>
      </c>
      <c r="C4344" s="1275" t="s">
        <v>257</v>
      </c>
      <c r="D4344" s="1351" t="s">
        <v>905</v>
      </c>
    </row>
    <row r="4345" spans="1:4" x14ac:dyDescent="0.35">
      <c r="A4345" s="1709"/>
      <c r="B4345" s="1260">
        <v>0.625</v>
      </c>
      <c r="C4345" s="1275" t="s">
        <v>257</v>
      </c>
      <c r="D4345" s="1351" t="s">
        <v>905</v>
      </c>
    </row>
    <row r="4346" spans="1:4" x14ac:dyDescent="0.35">
      <c r="A4346" s="1710"/>
      <c r="B4346" s="1260">
        <v>0.75</v>
      </c>
      <c r="C4346" s="1275" t="s">
        <v>257</v>
      </c>
      <c r="D4346" s="1351" t="s">
        <v>758</v>
      </c>
    </row>
    <row r="4347" spans="1:4" x14ac:dyDescent="0.35">
      <c r="A4347" s="1708">
        <f>A4342+1</f>
        <v>17</v>
      </c>
      <c r="B4347" s="1260">
        <v>0.25</v>
      </c>
      <c r="C4347" s="1275" t="s">
        <v>261</v>
      </c>
      <c r="D4347" s="1351" t="s">
        <v>758</v>
      </c>
    </row>
    <row r="4348" spans="1:4" x14ac:dyDescent="0.35">
      <c r="A4348" s="1709"/>
      <c r="B4348" s="1260">
        <v>0.375</v>
      </c>
      <c r="C4348" s="1275" t="s">
        <v>257</v>
      </c>
      <c r="D4348" s="1351" t="s">
        <v>905</v>
      </c>
    </row>
    <row r="4349" spans="1:4" x14ac:dyDescent="0.35">
      <c r="A4349" s="1709"/>
      <c r="B4349" s="1260">
        <v>0.5</v>
      </c>
      <c r="C4349" s="1275" t="s">
        <v>257</v>
      </c>
      <c r="D4349" s="1351" t="s">
        <v>758</v>
      </c>
    </row>
    <row r="4350" spans="1:4" x14ac:dyDescent="0.35">
      <c r="A4350" s="1709"/>
      <c r="B4350" s="1260">
        <v>0.625</v>
      </c>
      <c r="C4350" s="1275" t="s">
        <v>257</v>
      </c>
      <c r="D4350" s="1351" t="s">
        <v>758</v>
      </c>
    </row>
    <row r="4351" spans="1:4" x14ac:dyDescent="0.35">
      <c r="A4351" s="1710"/>
      <c r="B4351" s="1260">
        <v>0.75</v>
      </c>
      <c r="C4351" s="1275" t="s">
        <v>260</v>
      </c>
      <c r="D4351" s="1351" t="s">
        <v>758</v>
      </c>
    </row>
    <row r="4352" spans="1:4" x14ac:dyDescent="0.35">
      <c r="A4352" s="1708">
        <f>A4347+1</f>
        <v>18</v>
      </c>
      <c r="B4352" s="1260">
        <v>0.25</v>
      </c>
      <c r="C4352" s="1275" t="s">
        <v>257</v>
      </c>
      <c r="D4352" s="1351" t="s">
        <v>758</v>
      </c>
    </row>
    <row r="4353" spans="1:4" x14ac:dyDescent="0.35">
      <c r="A4353" s="1709"/>
      <c r="B4353" s="1260">
        <v>0.375</v>
      </c>
      <c r="C4353" s="1275" t="s">
        <v>257</v>
      </c>
      <c r="D4353" s="1351" t="s">
        <v>905</v>
      </c>
    </row>
    <row r="4354" spans="1:4" x14ac:dyDescent="0.35">
      <c r="A4354" s="1709"/>
      <c r="B4354" s="1260">
        <v>0.5</v>
      </c>
      <c r="C4354" s="1275" t="s">
        <v>257</v>
      </c>
      <c r="D4354" s="1351" t="s">
        <v>758</v>
      </c>
    </row>
    <row r="4355" spans="1:4" x14ac:dyDescent="0.35">
      <c r="A4355" s="1709"/>
      <c r="B4355" s="1260">
        <v>0.625</v>
      </c>
      <c r="C4355" s="1275" t="s">
        <v>257</v>
      </c>
      <c r="D4355" s="1351" t="s">
        <v>758</v>
      </c>
    </row>
    <row r="4356" spans="1:4" x14ac:dyDescent="0.35">
      <c r="A4356" s="1710"/>
      <c r="B4356" s="1260">
        <v>0.75</v>
      </c>
      <c r="C4356" s="1275" t="s">
        <v>260</v>
      </c>
      <c r="D4356" s="1351" t="s">
        <v>758</v>
      </c>
    </row>
    <row r="4357" spans="1:4" x14ac:dyDescent="0.35">
      <c r="A4357" s="1708">
        <f>A4352+1</f>
        <v>19</v>
      </c>
      <c r="B4357" s="1260">
        <v>0.25</v>
      </c>
      <c r="C4357" s="1275" t="s">
        <v>258</v>
      </c>
      <c r="D4357" s="1351" t="s">
        <v>758</v>
      </c>
    </row>
    <row r="4358" spans="1:4" x14ac:dyDescent="0.35">
      <c r="A4358" s="1709"/>
      <c r="B4358" s="1260">
        <v>0.375</v>
      </c>
      <c r="C4358" s="1275" t="s">
        <v>261</v>
      </c>
      <c r="D4358" s="1351" t="s">
        <v>758</v>
      </c>
    </row>
    <row r="4359" spans="1:4" x14ac:dyDescent="0.35">
      <c r="A4359" s="1709"/>
      <c r="B4359" s="1260">
        <v>0.5</v>
      </c>
      <c r="C4359" s="1275" t="s">
        <v>257</v>
      </c>
      <c r="D4359" s="1351" t="s">
        <v>905</v>
      </c>
    </row>
    <row r="4360" spans="1:4" x14ac:dyDescent="0.35">
      <c r="A4360" s="1709"/>
      <c r="B4360" s="1260">
        <v>0.625</v>
      </c>
      <c r="C4360" s="1275" t="s">
        <v>557</v>
      </c>
      <c r="D4360" s="1351" t="s">
        <v>905</v>
      </c>
    </row>
    <row r="4361" spans="1:4" x14ac:dyDescent="0.35">
      <c r="A4361" s="1710"/>
      <c r="B4361" s="1260">
        <v>0.75</v>
      </c>
      <c r="C4361" s="1275" t="s">
        <v>258</v>
      </c>
      <c r="D4361" s="1351" t="s">
        <v>905</v>
      </c>
    </row>
    <row r="4362" spans="1:4" x14ac:dyDescent="0.35">
      <c r="A4362" s="1708">
        <f>A4357+1</f>
        <v>20</v>
      </c>
      <c r="B4362" s="1260">
        <v>0.25</v>
      </c>
      <c r="C4362" s="1275" t="s">
        <v>257</v>
      </c>
      <c r="D4362" s="1351" t="s">
        <v>905</v>
      </c>
    </row>
    <row r="4363" spans="1:4" x14ac:dyDescent="0.35">
      <c r="A4363" s="1709"/>
      <c r="B4363" s="1260">
        <v>0.375</v>
      </c>
      <c r="C4363" s="1275" t="s">
        <v>257</v>
      </c>
      <c r="D4363" s="1351" t="s">
        <v>905</v>
      </c>
    </row>
    <row r="4364" spans="1:4" x14ac:dyDescent="0.35">
      <c r="A4364" s="1709"/>
      <c r="B4364" s="1260">
        <v>0.5</v>
      </c>
      <c r="C4364" s="1275" t="s">
        <v>257</v>
      </c>
      <c r="D4364" s="1351" t="s">
        <v>758</v>
      </c>
    </row>
    <row r="4365" spans="1:4" x14ac:dyDescent="0.35">
      <c r="A4365" s="1709"/>
      <c r="B4365" s="1260">
        <v>0.625</v>
      </c>
      <c r="C4365" s="1275" t="s">
        <v>257</v>
      </c>
      <c r="D4365" s="1351" t="s">
        <v>905</v>
      </c>
    </row>
    <row r="4366" spans="1:4" x14ac:dyDescent="0.35">
      <c r="A4366" s="1710"/>
      <c r="B4366" s="1260">
        <v>0.75</v>
      </c>
      <c r="C4366" s="1275" t="s">
        <v>257</v>
      </c>
      <c r="D4366" s="1351" t="s">
        <v>905</v>
      </c>
    </row>
    <row r="4367" spans="1:4" x14ac:dyDescent="0.35">
      <c r="A4367" s="1708">
        <f>A4362+1</f>
        <v>21</v>
      </c>
      <c r="B4367" s="1260">
        <v>0.25</v>
      </c>
      <c r="C4367" s="1275" t="s">
        <v>257</v>
      </c>
      <c r="D4367" s="1351" t="s">
        <v>905</v>
      </c>
    </row>
    <row r="4368" spans="1:4" x14ac:dyDescent="0.35">
      <c r="A4368" s="1709"/>
      <c r="B4368" s="1260">
        <v>0.375</v>
      </c>
      <c r="C4368" s="1275" t="s">
        <v>257</v>
      </c>
      <c r="D4368" s="1351" t="s">
        <v>905</v>
      </c>
    </row>
    <row r="4369" spans="1:4" x14ac:dyDescent="0.35">
      <c r="A4369" s="1709"/>
      <c r="B4369" s="1260">
        <v>0.5</v>
      </c>
      <c r="C4369" s="1275" t="s">
        <v>257</v>
      </c>
      <c r="D4369" s="1351" t="s">
        <v>905</v>
      </c>
    </row>
    <row r="4370" spans="1:4" x14ac:dyDescent="0.35">
      <c r="A4370" s="1709"/>
      <c r="B4370" s="1260">
        <v>0.625</v>
      </c>
      <c r="C4370" s="1275" t="s">
        <v>257</v>
      </c>
      <c r="D4370" s="1351" t="s">
        <v>758</v>
      </c>
    </row>
    <row r="4371" spans="1:4" x14ac:dyDescent="0.35">
      <c r="A4371" s="1710"/>
      <c r="B4371" s="1260">
        <v>0.75</v>
      </c>
      <c r="C4371" s="1275" t="s">
        <v>261</v>
      </c>
      <c r="D4371" s="1351" t="s">
        <v>758</v>
      </c>
    </row>
    <row r="4372" spans="1:4" x14ac:dyDescent="0.35">
      <c r="A4372" s="1708">
        <f>A4367+1</f>
        <v>22</v>
      </c>
      <c r="B4372" s="1260">
        <v>0.25</v>
      </c>
      <c r="C4372" s="1275" t="s">
        <v>257</v>
      </c>
      <c r="D4372" s="1351" t="s">
        <v>758</v>
      </c>
    </row>
    <row r="4373" spans="1:4" x14ac:dyDescent="0.35">
      <c r="A4373" s="1709"/>
      <c r="B4373" s="1260">
        <v>0.375</v>
      </c>
      <c r="C4373" s="1275" t="s">
        <v>257</v>
      </c>
      <c r="D4373" s="1351" t="s">
        <v>758</v>
      </c>
    </row>
    <row r="4374" spans="1:4" x14ac:dyDescent="0.35">
      <c r="A4374" s="1709"/>
      <c r="B4374" s="1260">
        <v>0.5</v>
      </c>
      <c r="C4374" s="1275" t="s">
        <v>257</v>
      </c>
      <c r="D4374" s="1351" t="s">
        <v>905</v>
      </c>
    </row>
    <row r="4375" spans="1:4" x14ac:dyDescent="0.35">
      <c r="A4375" s="1709"/>
      <c r="B4375" s="1260">
        <v>0.625</v>
      </c>
      <c r="C4375" s="1275" t="s">
        <v>258</v>
      </c>
      <c r="D4375" s="1351" t="s">
        <v>905</v>
      </c>
    </row>
    <row r="4376" spans="1:4" x14ac:dyDescent="0.35">
      <c r="A4376" s="1710"/>
      <c r="B4376" s="1260">
        <v>0.75</v>
      </c>
      <c r="C4376" s="1275" t="s">
        <v>257</v>
      </c>
      <c r="D4376" s="1351" t="s">
        <v>905</v>
      </c>
    </row>
    <row r="4377" spans="1:4" x14ac:dyDescent="0.35">
      <c r="A4377" s="1708">
        <f>A4372+1</f>
        <v>23</v>
      </c>
      <c r="B4377" s="1260">
        <v>0.25</v>
      </c>
      <c r="C4377" s="1275" t="s">
        <v>257</v>
      </c>
      <c r="D4377" s="1351" t="s">
        <v>905</v>
      </c>
    </row>
    <row r="4378" spans="1:4" x14ac:dyDescent="0.35">
      <c r="A4378" s="1709"/>
      <c r="B4378" s="1260">
        <v>0.375</v>
      </c>
      <c r="C4378" s="1275" t="s">
        <v>257</v>
      </c>
      <c r="D4378" s="1351" t="s">
        <v>905</v>
      </c>
    </row>
    <row r="4379" spans="1:4" x14ac:dyDescent="0.35">
      <c r="A4379" s="1709"/>
      <c r="B4379" s="1260">
        <v>0.5</v>
      </c>
      <c r="C4379" s="1275" t="s">
        <v>257</v>
      </c>
      <c r="D4379" s="1351" t="s">
        <v>905</v>
      </c>
    </row>
    <row r="4380" spans="1:4" x14ac:dyDescent="0.35">
      <c r="A4380" s="1709"/>
      <c r="B4380" s="1260">
        <v>0.625</v>
      </c>
      <c r="C4380" s="1275" t="s">
        <v>261</v>
      </c>
      <c r="D4380" s="1351" t="s">
        <v>905</v>
      </c>
    </row>
    <row r="4381" spans="1:4" x14ac:dyDescent="0.35">
      <c r="A4381" s="1710"/>
      <c r="B4381" s="1260">
        <v>0.75</v>
      </c>
      <c r="C4381" s="1275" t="s">
        <v>261</v>
      </c>
      <c r="D4381" s="1351" t="s">
        <v>758</v>
      </c>
    </row>
    <row r="4382" spans="1:4" x14ac:dyDescent="0.35">
      <c r="A4382" s="1708">
        <f>A4377+1</f>
        <v>24</v>
      </c>
      <c r="B4382" s="1260">
        <v>0.25</v>
      </c>
      <c r="C4382" s="1275" t="s">
        <v>257</v>
      </c>
      <c r="D4382" s="1351" t="s">
        <v>905</v>
      </c>
    </row>
    <row r="4383" spans="1:4" x14ac:dyDescent="0.35">
      <c r="A4383" s="1709"/>
      <c r="B4383" s="1260">
        <v>0.375</v>
      </c>
      <c r="C4383" s="1275" t="s">
        <v>257</v>
      </c>
      <c r="D4383" s="1351" t="s">
        <v>905</v>
      </c>
    </row>
    <row r="4384" spans="1:4" x14ac:dyDescent="0.35">
      <c r="A4384" s="1709"/>
      <c r="B4384" s="1260">
        <v>0.5</v>
      </c>
      <c r="C4384" s="1275" t="s">
        <v>257</v>
      </c>
      <c r="D4384" s="1351" t="s">
        <v>758</v>
      </c>
    </row>
    <row r="4385" spans="1:4" x14ac:dyDescent="0.35">
      <c r="A4385" s="1709"/>
      <c r="B4385" s="1260">
        <v>0.625</v>
      </c>
      <c r="C4385" s="1275" t="s">
        <v>261</v>
      </c>
      <c r="D4385" s="1351" t="s">
        <v>758</v>
      </c>
    </row>
    <row r="4386" spans="1:4" x14ac:dyDescent="0.35">
      <c r="A4386" s="1710"/>
      <c r="B4386" s="1260">
        <v>0.75</v>
      </c>
      <c r="C4386" s="1275" t="s">
        <v>257</v>
      </c>
      <c r="D4386" s="1351" t="s">
        <v>758</v>
      </c>
    </row>
    <row r="4387" spans="1:4" x14ac:dyDescent="0.35">
      <c r="A4387" s="1708">
        <f>A4382+1</f>
        <v>25</v>
      </c>
      <c r="B4387" s="1260">
        <v>0.25</v>
      </c>
      <c r="C4387" s="1275" t="s">
        <v>557</v>
      </c>
      <c r="D4387" s="1351" t="s">
        <v>905</v>
      </c>
    </row>
    <row r="4388" spans="1:4" x14ac:dyDescent="0.35">
      <c r="A4388" s="1709"/>
      <c r="B4388" s="1260">
        <v>0.375</v>
      </c>
      <c r="C4388" s="1275" t="s">
        <v>262</v>
      </c>
      <c r="D4388" s="1351" t="s">
        <v>905</v>
      </c>
    </row>
    <row r="4389" spans="1:4" x14ac:dyDescent="0.35">
      <c r="A4389" s="1709"/>
      <c r="B4389" s="1260">
        <v>0.5</v>
      </c>
      <c r="C4389" s="1275" t="s">
        <v>261</v>
      </c>
      <c r="D4389" s="1351" t="s">
        <v>758</v>
      </c>
    </row>
    <row r="4390" spans="1:4" x14ac:dyDescent="0.35">
      <c r="A4390" s="1709"/>
      <c r="B4390" s="1260">
        <v>0.625</v>
      </c>
      <c r="C4390" s="1275" t="s">
        <v>258</v>
      </c>
      <c r="D4390" s="1351" t="s">
        <v>758</v>
      </c>
    </row>
    <row r="4391" spans="1:4" x14ac:dyDescent="0.35">
      <c r="A4391" s="1710"/>
      <c r="B4391" s="1260">
        <v>0.75</v>
      </c>
      <c r="C4391" s="1275" t="s">
        <v>257</v>
      </c>
      <c r="D4391" s="1351" t="s">
        <v>905</v>
      </c>
    </row>
    <row r="4392" spans="1:4" x14ac:dyDescent="0.35">
      <c r="A4392" s="1708">
        <f>A4387+1</f>
        <v>26</v>
      </c>
      <c r="B4392" s="1260">
        <v>0.25</v>
      </c>
      <c r="C4392" s="1275" t="s">
        <v>258</v>
      </c>
      <c r="D4392" s="1351" t="s">
        <v>905</v>
      </c>
    </row>
    <row r="4393" spans="1:4" x14ac:dyDescent="0.35">
      <c r="A4393" s="1709"/>
      <c r="B4393" s="1260">
        <v>0.375</v>
      </c>
      <c r="C4393" s="1275" t="s">
        <v>262</v>
      </c>
      <c r="D4393" s="1351" t="s">
        <v>905</v>
      </c>
    </row>
    <row r="4394" spans="1:4" x14ac:dyDescent="0.35">
      <c r="A4394" s="1709"/>
      <c r="B4394" s="1260">
        <v>0.5</v>
      </c>
      <c r="C4394" s="1275" t="s">
        <v>261</v>
      </c>
      <c r="D4394" s="1351" t="s">
        <v>758</v>
      </c>
    </row>
    <row r="4395" spans="1:4" x14ac:dyDescent="0.35">
      <c r="A4395" s="1709"/>
      <c r="B4395" s="1260">
        <v>0.625</v>
      </c>
      <c r="C4395" s="1275" t="s">
        <v>258</v>
      </c>
      <c r="D4395" s="1351" t="s">
        <v>758</v>
      </c>
    </row>
    <row r="4396" spans="1:4" x14ac:dyDescent="0.35">
      <c r="A4396" s="1710"/>
      <c r="B4396" s="1260">
        <v>0.75</v>
      </c>
      <c r="C4396" s="1275" t="s">
        <v>257</v>
      </c>
      <c r="D4396" s="1351" t="s">
        <v>905</v>
      </c>
    </row>
    <row r="4397" spans="1:4" x14ac:dyDescent="0.35">
      <c r="A4397" s="1708">
        <f>A4392+1</f>
        <v>27</v>
      </c>
      <c r="B4397" s="1260">
        <v>0.25</v>
      </c>
      <c r="C4397" s="1275" t="s">
        <v>257</v>
      </c>
      <c r="D4397" s="1351" t="s">
        <v>905</v>
      </c>
    </row>
    <row r="4398" spans="1:4" x14ac:dyDescent="0.35">
      <c r="A4398" s="1709"/>
      <c r="B4398" s="1260">
        <v>0.375</v>
      </c>
      <c r="C4398" s="1275" t="s">
        <v>257</v>
      </c>
      <c r="D4398" s="1351" t="s">
        <v>905</v>
      </c>
    </row>
    <row r="4399" spans="1:4" x14ac:dyDescent="0.35">
      <c r="A4399" s="1709"/>
      <c r="B4399" s="1260">
        <v>0.5</v>
      </c>
      <c r="C4399" s="1275" t="s">
        <v>257</v>
      </c>
      <c r="D4399" s="1351" t="s">
        <v>758</v>
      </c>
    </row>
    <row r="4400" spans="1:4" x14ac:dyDescent="0.35">
      <c r="A4400" s="1709"/>
      <c r="B4400" s="1260">
        <v>0.625</v>
      </c>
      <c r="C4400" s="1275" t="s">
        <v>260</v>
      </c>
      <c r="D4400" s="1351" t="s">
        <v>758</v>
      </c>
    </row>
    <row r="4401" spans="1:4" x14ac:dyDescent="0.35">
      <c r="A4401" s="1710"/>
      <c r="B4401" s="1260">
        <v>0.75</v>
      </c>
      <c r="C4401" s="1275" t="s">
        <v>257</v>
      </c>
      <c r="D4401" s="1351" t="s">
        <v>905</v>
      </c>
    </row>
    <row r="4402" spans="1:4" x14ac:dyDescent="0.35">
      <c r="A4402" s="1708">
        <f>A4397+1</f>
        <v>28</v>
      </c>
      <c r="B4402" s="1260">
        <v>0.25</v>
      </c>
      <c r="C4402" s="1275" t="s">
        <v>257</v>
      </c>
      <c r="D4402" s="1351" t="s">
        <v>905</v>
      </c>
    </row>
    <row r="4403" spans="1:4" x14ac:dyDescent="0.35">
      <c r="A4403" s="1709"/>
      <c r="B4403" s="1260">
        <v>0.375</v>
      </c>
      <c r="C4403" s="1275" t="s">
        <v>262</v>
      </c>
      <c r="D4403" s="1351" t="s">
        <v>905</v>
      </c>
    </row>
    <row r="4404" spans="1:4" x14ac:dyDescent="0.35">
      <c r="A4404" s="1709"/>
      <c r="B4404" s="1260">
        <v>0.5</v>
      </c>
      <c r="C4404" s="1275" t="s">
        <v>258</v>
      </c>
      <c r="D4404" s="1351" t="s">
        <v>758</v>
      </c>
    </row>
    <row r="4405" spans="1:4" x14ac:dyDescent="0.35">
      <c r="A4405" s="1709"/>
      <c r="B4405" s="1260">
        <v>0.625</v>
      </c>
      <c r="C4405" s="1275" t="s">
        <v>258</v>
      </c>
      <c r="D4405" s="1351" t="s">
        <v>758</v>
      </c>
    </row>
    <row r="4406" spans="1:4" x14ac:dyDescent="0.35">
      <c r="A4406" s="1710"/>
      <c r="B4406" s="1260">
        <v>0.75</v>
      </c>
      <c r="C4406" s="1275" t="s">
        <v>257</v>
      </c>
      <c r="D4406" s="1351" t="s">
        <v>905</v>
      </c>
    </row>
    <row r="4407" spans="1:4" x14ac:dyDescent="0.35">
      <c r="A4407" s="1708">
        <f>A4402+1</f>
        <v>29</v>
      </c>
      <c r="B4407" s="1260">
        <v>0.25</v>
      </c>
      <c r="C4407" s="1275" t="s">
        <v>257</v>
      </c>
      <c r="D4407" s="1351" t="s">
        <v>905</v>
      </c>
    </row>
    <row r="4408" spans="1:4" x14ac:dyDescent="0.35">
      <c r="A4408" s="1709"/>
      <c r="B4408" s="1260">
        <v>0.375</v>
      </c>
      <c r="C4408" s="1275" t="s">
        <v>261</v>
      </c>
      <c r="D4408" s="1351" t="s">
        <v>905</v>
      </c>
    </row>
    <row r="4409" spans="1:4" x14ac:dyDescent="0.35">
      <c r="A4409" s="1709"/>
      <c r="B4409" s="1260">
        <v>0.5</v>
      </c>
      <c r="C4409" s="1275" t="s">
        <v>257</v>
      </c>
      <c r="D4409" s="1351" t="s">
        <v>758</v>
      </c>
    </row>
    <row r="4410" spans="1:4" x14ac:dyDescent="0.35">
      <c r="A4410" s="1709"/>
      <c r="B4410" s="1260">
        <v>0.625</v>
      </c>
      <c r="C4410" s="1275" t="s">
        <v>570</v>
      </c>
      <c r="D4410" s="1351" t="s">
        <v>758</v>
      </c>
    </row>
    <row r="4411" spans="1:4" x14ac:dyDescent="0.35">
      <c r="A4411" s="1710"/>
      <c r="B4411" s="1260">
        <v>0.75</v>
      </c>
      <c r="C4411" s="1275" t="s">
        <v>257</v>
      </c>
      <c r="D4411" s="1351" t="s">
        <v>758</v>
      </c>
    </row>
    <row r="4412" spans="1:4" x14ac:dyDescent="0.35">
      <c r="A4412" s="1708">
        <f>A4407+1</f>
        <v>30</v>
      </c>
      <c r="B4412" s="1260">
        <v>0.25</v>
      </c>
      <c r="C4412" s="1275" t="s">
        <v>257</v>
      </c>
      <c r="D4412" s="1351" t="s">
        <v>905</v>
      </c>
    </row>
    <row r="4413" spans="1:4" x14ac:dyDescent="0.35">
      <c r="A4413" s="1709"/>
      <c r="B4413" s="1260">
        <v>0.375</v>
      </c>
      <c r="C4413" s="1275" t="s">
        <v>257</v>
      </c>
      <c r="D4413" s="1351" t="s">
        <v>905</v>
      </c>
    </row>
    <row r="4414" spans="1:4" x14ac:dyDescent="0.35">
      <c r="A4414" s="1709"/>
      <c r="B4414" s="1260">
        <v>0.5</v>
      </c>
      <c r="C4414" s="1275" t="s">
        <v>257</v>
      </c>
      <c r="D4414" s="1351" t="s">
        <v>758</v>
      </c>
    </row>
    <row r="4415" spans="1:4" x14ac:dyDescent="0.35">
      <c r="A4415" s="1709"/>
      <c r="B4415" s="1260">
        <v>0.625</v>
      </c>
      <c r="C4415" s="1275" t="s">
        <v>257</v>
      </c>
      <c r="D4415" s="1351" t="s">
        <v>758</v>
      </c>
    </row>
    <row r="4416" spans="1:4" x14ac:dyDescent="0.35">
      <c r="A4416" s="1710"/>
      <c r="B4416" s="1260">
        <v>0.75</v>
      </c>
      <c r="C4416" s="1275" t="s">
        <v>257</v>
      </c>
      <c r="D4416" s="1351" t="s">
        <v>758</v>
      </c>
    </row>
    <row r="4417" spans="1:4" x14ac:dyDescent="0.35">
      <c r="A4417" s="1708">
        <f>A4412+1</f>
        <v>31</v>
      </c>
      <c r="B4417" s="1260">
        <v>0.25</v>
      </c>
      <c r="C4417" s="1275" t="s">
        <v>257</v>
      </c>
      <c r="D4417" s="1351" t="s">
        <v>905</v>
      </c>
    </row>
    <row r="4418" spans="1:4" x14ac:dyDescent="0.35">
      <c r="A4418" s="1709"/>
      <c r="B4418" s="1260">
        <v>0.375</v>
      </c>
      <c r="C4418" s="1275" t="s">
        <v>257</v>
      </c>
      <c r="D4418" s="1351" t="s">
        <v>905</v>
      </c>
    </row>
    <row r="4419" spans="1:4" x14ac:dyDescent="0.35">
      <c r="A4419" s="1709"/>
      <c r="B4419" s="1260">
        <v>0.5</v>
      </c>
      <c r="C4419" s="1275" t="s">
        <v>257</v>
      </c>
      <c r="D4419" s="1351" t="s">
        <v>758</v>
      </c>
    </row>
    <row r="4420" spans="1:4" x14ac:dyDescent="0.35">
      <c r="A4420" s="1709"/>
      <c r="B4420" s="1260">
        <v>0.625</v>
      </c>
      <c r="C4420" s="1275" t="s">
        <v>257</v>
      </c>
      <c r="D4420" s="1351" t="s">
        <v>758</v>
      </c>
    </row>
    <row r="4421" spans="1:4" x14ac:dyDescent="0.35">
      <c r="A4421" s="1710"/>
      <c r="B4421" s="1260">
        <v>0.75</v>
      </c>
      <c r="C4421" s="1275" t="s">
        <v>258</v>
      </c>
      <c r="D4421" s="1351" t="s">
        <v>673</v>
      </c>
    </row>
    <row r="4423" spans="1:4" ht="15.5" x14ac:dyDescent="0.35">
      <c r="A4423" s="1718" t="s">
        <v>913</v>
      </c>
      <c r="B4423" s="1718"/>
      <c r="C4423" s="1718"/>
      <c r="D4423" s="1718"/>
    </row>
    <row r="4424" spans="1:4" ht="15.5" x14ac:dyDescent="0.35">
      <c r="A4424" s="1251" t="s">
        <v>914</v>
      </c>
      <c r="B4424" s="1251"/>
      <c r="C4424" s="1251"/>
      <c r="D4424" s="1317"/>
    </row>
    <row r="4425" spans="1:4" x14ac:dyDescent="0.35">
      <c r="A4425" s="1336"/>
      <c r="C4425" s="1354" t="s">
        <v>1001</v>
      </c>
    </row>
    <row r="4427" spans="1:4" x14ac:dyDescent="0.35">
      <c r="A4427" s="1704" t="s">
        <v>505</v>
      </c>
      <c r="B4427" s="1704" t="s">
        <v>930</v>
      </c>
      <c r="C4427" s="1348" t="s">
        <v>548</v>
      </c>
      <c r="D4427" s="1349" t="s">
        <v>904</v>
      </c>
    </row>
    <row r="4428" spans="1:4" x14ac:dyDescent="0.35">
      <c r="A4428" s="1705"/>
      <c r="B4428" s="1705"/>
      <c r="C4428" s="1323"/>
      <c r="D4428" s="1350"/>
    </row>
    <row r="4429" spans="1:4" x14ac:dyDescent="0.35">
      <c r="A4429" s="1339">
        <v>1</v>
      </c>
      <c r="B4429" s="1260">
        <v>0.25</v>
      </c>
      <c r="C4429" s="1275" t="s">
        <v>258</v>
      </c>
      <c r="D4429" s="1351" t="s">
        <v>905</v>
      </c>
    </row>
    <row r="4430" spans="1:4" x14ac:dyDescent="0.35">
      <c r="A4430" s="1340"/>
      <c r="B4430" s="1260">
        <v>0.375</v>
      </c>
      <c r="C4430" s="1275" t="s">
        <v>257</v>
      </c>
      <c r="D4430" s="1351" t="s">
        <v>905</v>
      </c>
    </row>
    <row r="4431" spans="1:4" x14ac:dyDescent="0.35">
      <c r="A4431" s="1340"/>
      <c r="B4431" s="1260">
        <v>0.5</v>
      </c>
      <c r="C4431" s="1275" t="s">
        <v>262</v>
      </c>
      <c r="D4431" s="1351" t="s">
        <v>758</v>
      </c>
    </row>
    <row r="4432" spans="1:4" x14ac:dyDescent="0.35">
      <c r="A4432" s="1340"/>
      <c r="B4432" s="1260">
        <v>0.625</v>
      </c>
      <c r="C4432" s="1275" t="s">
        <v>257</v>
      </c>
      <c r="D4432" s="1351" t="s">
        <v>758</v>
      </c>
    </row>
    <row r="4433" spans="1:4" x14ac:dyDescent="0.35">
      <c r="A4433" s="1341"/>
      <c r="B4433" s="1260">
        <v>0.75</v>
      </c>
      <c r="C4433" s="1275" t="s">
        <v>261</v>
      </c>
      <c r="D4433" s="1351" t="s">
        <v>758</v>
      </c>
    </row>
    <row r="4434" spans="1:4" x14ac:dyDescent="0.35">
      <c r="A4434" s="1716">
        <v>2</v>
      </c>
      <c r="B4434" s="1260">
        <v>0.25</v>
      </c>
      <c r="C4434" s="1275" t="s">
        <v>257</v>
      </c>
      <c r="D4434" s="1351" t="s">
        <v>905</v>
      </c>
    </row>
    <row r="4435" spans="1:4" x14ac:dyDescent="0.35">
      <c r="A4435" s="1716"/>
      <c r="B4435" s="1260">
        <v>0.375</v>
      </c>
      <c r="C4435" s="1275" t="s">
        <v>257</v>
      </c>
      <c r="D4435" s="1351" t="s">
        <v>905</v>
      </c>
    </row>
    <row r="4436" spans="1:4" x14ac:dyDescent="0.35">
      <c r="A4436" s="1716"/>
      <c r="B4436" s="1260">
        <v>0.5</v>
      </c>
      <c r="C4436" s="1275" t="s">
        <v>570</v>
      </c>
      <c r="D4436" s="1351" t="s">
        <v>758</v>
      </c>
    </row>
    <row r="4437" spans="1:4" x14ac:dyDescent="0.35">
      <c r="A4437" s="1716"/>
      <c r="B4437" s="1260">
        <v>0.625</v>
      </c>
      <c r="C4437" s="1275" t="s">
        <v>260</v>
      </c>
      <c r="D4437" s="1351" t="s">
        <v>729</v>
      </c>
    </row>
    <row r="4438" spans="1:4" x14ac:dyDescent="0.35">
      <c r="A4438" s="1716"/>
      <c r="B4438" s="1260">
        <v>0.75</v>
      </c>
      <c r="C4438" s="1275" t="s">
        <v>258</v>
      </c>
      <c r="D4438" s="1351" t="s">
        <v>758</v>
      </c>
    </row>
    <row r="4439" spans="1:4" x14ac:dyDescent="0.35">
      <c r="A4439" s="1716">
        <v>3</v>
      </c>
      <c r="B4439" s="1260">
        <v>0.25</v>
      </c>
      <c r="C4439" s="1275" t="s">
        <v>257</v>
      </c>
      <c r="D4439" s="1351" t="s">
        <v>905</v>
      </c>
    </row>
    <row r="4440" spans="1:4" x14ac:dyDescent="0.35">
      <c r="A4440" s="1716"/>
      <c r="B4440" s="1260">
        <v>0.375</v>
      </c>
      <c r="C4440" s="1275" t="s">
        <v>262</v>
      </c>
      <c r="D4440" s="1351" t="s">
        <v>905</v>
      </c>
    </row>
    <row r="4441" spans="1:4" x14ac:dyDescent="0.35">
      <c r="A4441" s="1716"/>
      <c r="B4441" s="1260">
        <v>0.5</v>
      </c>
      <c r="C4441" s="1275" t="s">
        <v>258</v>
      </c>
      <c r="D4441" s="1351" t="s">
        <v>758</v>
      </c>
    </row>
    <row r="4442" spans="1:4" x14ac:dyDescent="0.35">
      <c r="A4442" s="1716"/>
      <c r="B4442" s="1260">
        <v>0.625</v>
      </c>
      <c r="C4442" s="1275" t="s">
        <v>260</v>
      </c>
      <c r="D4442" s="1351" t="s">
        <v>758</v>
      </c>
    </row>
    <row r="4443" spans="1:4" x14ac:dyDescent="0.35">
      <c r="A4443" s="1716"/>
      <c r="B4443" s="1260">
        <v>0.75</v>
      </c>
      <c r="C4443" s="1275" t="s">
        <v>258</v>
      </c>
      <c r="D4443" s="1351" t="s">
        <v>729</v>
      </c>
    </row>
    <row r="4444" spans="1:4" x14ac:dyDescent="0.35">
      <c r="A4444" s="1716">
        <f>A4439+1</f>
        <v>4</v>
      </c>
      <c r="B4444" s="1260">
        <v>0.25</v>
      </c>
      <c r="C4444" s="1316" t="s">
        <v>257</v>
      </c>
      <c r="D4444" s="1351" t="s">
        <v>758</v>
      </c>
    </row>
    <row r="4445" spans="1:4" x14ac:dyDescent="0.35">
      <c r="A4445" s="1716"/>
      <c r="B4445" s="1260">
        <v>0.375</v>
      </c>
      <c r="C4445" s="1275" t="s">
        <v>257</v>
      </c>
      <c r="D4445" s="1351" t="s">
        <v>905</v>
      </c>
    </row>
    <row r="4446" spans="1:4" x14ac:dyDescent="0.35">
      <c r="A4446" s="1716"/>
      <c r="B4446" s="1260">
        <v>0.5</v>
      </c>
      <c r="C4446" s="1275" t="s">
        <v>257</v>
      </c>
      <c r="D4446" s="1351" t="s">
        <v>905</v>
      </c>
    </row>
    <row r="4447" spans="1:4" x14ac:dyDescent="0.35">
      <c r="A4447" s="1716"/>
      <c r="B4447" s="1260">
        <v>0.625</v>
      </c>
      <c r="C4447" s="1275" t="s">
        <v>258</v>
      </c>
      <c r="D4447" s="1351" t="s">
        <v>758</v>
      </c>
    </row>
    <row r="4448" spans="1:4" x14ac:dyDescent="0.35">
      <c r="A4448" s="1716"/>
      <c r="B4448" s="1260">
        <v>0.75</v>
      </c>
      <c r="C4448" s="1275" t="s">
        <v>257</v>
      </c>
      <c r="D4448" s="1351" t="s">
        <v>905</v>
      </c>
    </row>
    <row r="4449" spans="1:4" x14ac:dyDescent="0.35">
      <c r="A4449" s="1716">
        <f>A4444+1</f>
        <v>5</v>
      </c>
      <c r="B4449" s="1260">
        <v>0.25</v>
      </c>
      <c r="C4449" s="1316" t="s">
        <v>261</v>
      </c>
      <c r="D4449" s="1351" t="s">
        <v>758</v>
      </c>
    </row>
    <row r="4450" spans="1:4" x14ac:dyDescent="0.35">
      <c r="A4450" s="1716"/>
      <c r="B4450" s="1260">
        <v>0.375</v>
      </c>
      <c r="C4450" s="1316" t="s">
        <v>261</v>
      </c>
      <c r="D4450" s="1351" t="s">
        <v>905</v>
      </c>
    </row>
    <row r="4451" spans="1:4" x14ac:dyDescent="0.35">
      <c r="A4451" s="1716"/>
      <c r="B4451" s="1260">
        <v>0.5</v>
      </c>
      <c r="C4451" s="1316" t="s">
        <v>257</v>
      </c>
      <c r="D4451" s="1351" t="s">
        <v>758</v>
      </c>
    </row>
    <row r="4452" spans="1:4" x14ac:dyDescent="0.35">
      <c r="A4452" s="1716"/>
      <c r="B4452" s="1260">
        <v>0.625</v>
      </c>
      <c r="C4452" s="1316" t="s">
        <v>257</v>
      </c>
      <c r="D4452" s="1351" t="s">
        <v>758</v>
      </c>
    </row>
    <row r="4453" spans="1:4" x14ac:dyDescent="0.35">
      <c r="A4453" s="1716"/>
      <c r="B4453" s="1260">
        <v>0.75</v>
      </c>
      <c r="C4453" s="1316" t="s">
        <v>261</v>
      </c>
      <c r="D4453" s="1351" t="s">
        <v>905</v>
      </c>
    </row>
    <row r="4454" spans="1:4" x14ac:dyDescent="0.35">
      <c r="A4454" s="1339">
        <v>6</v>
      </c>
      <c r="B4454" s="1260">
        <v>0.25</v>
      </c>
      <c r="C4454" s="1316" t="s">
        <v>257</v>
      </c>
      <c r="D4454" s="1351" t="s">
        <v>758</v>
      </c>
    </row>
    <row r="4455" spans="1:4" x14ac:dyDescent="0.35">
      <c r="A4455" s="1340"/>
      <c r="B4455" s="1260">
        <v>0.375</v>
      </c>
      <c r="C4455" s="1316" t="s">
        <v>257</v>
      </c>
      <c r="D4455" s="1351" t="s">
        <v>905</v>
      </c>
    </row>
    <row r="4456" spans="1:4" x14ac:dyDescent="0.35">
      <c r="A4456" s="1340"/>
      <c r="B4456" s="1260">
        <v>0.5</v>
      </c>
      <c r="C4456" s="1316" t="s">
        <v>257</v>
      </c>
      <c r="D4456" s="1351" t="s">
        <v>758</v>
      </c>
    </row>
    <row r="4457" spans="1:4" x14ac:dyDescent="0.35">
      <c r="A4457" s="1340"/>
      <c r="B4457" s="1260">
        <v>0.625</v>
      </c>
      <c r="C4457" s="1316" t="s">
        <v>257</v>
      </c>
      <c r="D4457" s="1351" t="s">
        <v>758</v>
      </c>
    </row>
    <row r="4458" spans="1:4" x14ac:dyDescent="0.35">
      <c r="A4458" s="1341"/>
      <c r="B4458" s="1260">
        <v>0.75</v>
      </c>
      <c r="C4458" s="1316" t="s">
        <v>261</v>
      </c>
      <c r="D4458" s="1351" t="s">
        <v>673</v>
      </c>
    </row>
    <row r="4459" spans="1:4" x14ac:dyDescent="0.35">
      <c r="A4459" s="1716">
        <v>7</v>
      </c>
      <c r="B4459" s="1260">
        <v>0.25</v>
      </c>
      <c r="C4459" s="1316" t="s">
        <v>257</v>
      </c>
      <c r="D4459" s="1351" t="s">
        <v>729</v>
      </c>
    </row>
    <row r="4460" spans="1:4" x14ac:dyDescent="0.35">
      <c r="A4460" s="1716"/>
      <c r="B4460" s="1260">
        <v>0.375</v>
      </c>
      <c r="C4460" s="1316" t="s">
        <v>257</v>
      </c>
      <c r="D4460" s="1351" t="s">
        <v>905</v>
      </c>
    </row>
    <row r="4461" spans="1:4" x14ac:dyDescent="0.35">
      <c r="A4461" s="1716"/>
      <c r="B4461" s="1260">
        <v>0.5</v>
      </c>
      <c r="C4461" s="1316" t="s">
        <v>257</v>
      </c>
      <c r="D4461" s="1351" t="s">
        <v>758</v>
      </c>
    </row>
    <row r="4462" spans="1:4" x14ac:dyDescent="0.35">
      <c r="A4462" s="1716"/>
      <c r="B4462" s="1260">
        <v>0.625</v>
      </c>
      <c r="C4462" s="1316" t="s">
        <v>257</v>
      </c>
      <c r="D4462" s="1351" t="s">
        <v>758</v>
      </c>
    </row>
    <row r="4463" spans="1:4" x14ac:dyDescent="0.35">
      <c r="A4463" s="1716"/>
      <c r="B4463" s="1260">
        <v>0.75</v>
      </c>
      <c r="C4463" s="1275" t="s">
        <v>257</v>
      </c>
      <c r="D4463" s="1351" t="s">
        <v>905</v>
      </c>
    </row>
    <row r="4464" spans="1:4" x14ac:dyDescent="0.35">
      <c r="A4464" s="1716">
        <v>8</v>
      </c>
      <c r="B4464" s="1260">
        <v>0.25</v>
      </c>
      <c r="C4464" s="1316" t="s">
        <v>257</v>
      </c>
      <c r="D4464" s="1351" t="s">
        <v>758</v>
      </c>
    </row>
    <row r="4465" spans="1:4" x14ac:dyDescent="0.35">
      <c r="A4465" s="1716"/>
      <c r="B4465" s="1260">
        <v>0.375</v>
      </c>
      <c r="C4465" s="1316" t="s">
        <v>257</v>
      </c>
      <c r="D4465" s="1351" t="s">
        <v>905</v>
      </c>
    </row>
    <row r="4466" spans="1:4" x14ac:dyDescent="0.35">
      <c r="A4466" s="1716"/>
      <c r="B4466" s="1260">
        <v>0.5</v>
      </c>
      <c r="C4466" s="1316" t="s">
        <v>258</v>
      </c>
      <c r="D4466" s="1351" t="s">
        <v>758</v>
      </c>
    </row>
    <row r="4467" spans="1:4" x14ac:dyDescent="0.35">
      <c r="A4467" s="1716"/>
      <c r="B4467" s="1260">
        <v>0.625</v>
      </c>
      <c r="C4467" s="1275" t="s">
        <v>258</v>
      </c>
      <c r="D4467" s="1351" t="s">
        <v>758</v>
      </c>
    </row>
    <row r="4468" spans="1:4" x14ac:dyDescent="0.35">
      <c r="A4468" s="1716"/>
      <c r="B4468" s="1260">
        <v>0.75</v>
      </c>
      <c r="C4468" s="1275" t="s">
        <v>257</v>
      </c>
      <c r="D4468" s="1351" t="s">
        <v>905</v>
      </c>
    </row>
    <row r="4469" spans="1:4" x14ac:dyDescent="0.35">
      <c r="A4469" s="1716">
        <f>A4464+1</f>
        <v>9</v>
      </c>
      <c r="B4469" s="1260">
        <v>0.25</v>
      </c>
      <c r="C4469" s="1275" t="s">
        <v>257</v>
      </c>
      <c r="D4469" s="1353" t="s">
        <v>905</v>
      </c>
    </row>
    <row r="4470" spans="1:4" x14ac:dyDescent="0.35">
      <c r="A4470" s="1716"/>
      <c r="B4470" s="1260">
        <v>0.375</v>
      </c>
      <c r="C4470" s="1275" t="s">
        <v>257</v>
      </c>
      <c r="D4470" s="1351" t="s">
        <v>905</v>
      </c>
    </row>
    <row r="4471" spans="1:4" x14ac:dyDescent="0.35">
      <c r="A4471" s="1716"/>
      <c r="B4471" s="1260">
        <v>0.5</v>
      </c>
      <c r="C4471" s="1275" t="s">
        <v>258</v>
      </c>
      <c r="D4471" s="1351" t="s">
        <v>758</v>
      </c>
    </row>
    <row r="4472" spans="1:4" x14ac:dyDescent="0.35">
      <c r="A4472" s="1716"/>
      <c r="B4472" s="1260">
        <v>0.625</v>
      </c>
      <c r="C4472" s="1275" t="s">
        <v>258</v>
      </c>
      <c r="D4472" s="1351" t="s">
        <v>758</v>
      </c>
    </row>
    <row r="4473" spans="1:4" x14ac:dyDescent="0.35">
      <c r="A4473" s="1716"/>
      <c r="B4473" s="1260">
        <v>0.75</v>
      </c>
      <c r="C4473" s="1275" t="s">
        <v>258</v>
      </c>
      <c r="D4473" s="1351" t="s">
        <v>758</v>
      </c>
    </row>
    <row r="4474" spans="1:4" x14ac:dyDescent="0.35">
      <c r="A4474" s="1716">
        <f>A4469+1</f>
        <v>10</v>
      </c>
      <c r="B4474" s="1260">
        <v>0.25</v>
      </c>
      <c r="C4474" s="1275" t="s">
        <v>257</v>
      </c>
      <c r="D4474" s="1351" t="s">
        <v>905</v>
      </c>
    </row>
    <row r="4475" spans="1:4" x14ac:dyDescent="0.35">
      <c r="A4475" s="1716"/>
      <c r="B4475" s="1260">
        <v>0.375</v>
      </c>
      <c r="C4475" s="1275" t="s">
        <v>257</v>
      </c>
      <c r="D4475" s="1351" t="s">
        <v>905</v>
      </c>
    </row>
    <row r="4476" spans="1:4" x14ac:dyDescent="0.35">
      <c r="A4476" s="1716"/>
      <c r="B4476" s="1260">
        <v>0.5</v>
      </c>
      <c r="C4476" s="1275" t="s">
        <v>257</v>
      </c>
      <c r="D4476" s="1351" t="s">
        <v>758</v>
      </c>
    </row>
    <row r="4477" spans="1:4" x14ac:dyDescent="0.35">
      <c r="A4477" s="1716"/>
      <c r="B4477" s="1260">
        <v>0.625</v>
      </c>
      <c r="C4477" s="1275" t="s">
        <v>260</v>
      </c>
      <c r="D4477" s="1351" t="s">
        <v>758</v>
      </c>
    </row>
    <row r="4478" spans="1:4" x14ac:dyDescent="0.35">
      <c r="A4478" s="1716"/>
      <c r="B4478" s="1260">
        <v>0.75</v>
      </c>
      <c r="C4478" s="1275" t="s">
        <v>257</v>
      </c>
      <c r="D4478" s="1351" t="s">
        <v>905</v>
      </c>
    </row>
    <row r="4479" spans="1:4" x14ac:dyDescent="0.35">
      <c r="A4479" s="1339"/>
      <c r="B4479" s="1260">
        <v>0.25</v>
      </c>
      <c r="C4479" s="1275" t="s">
        <v>257</v>
      </c>
      <c r="D4479" s="1351" t="s">
        <v>905</v>
      </c>
    </row>
    <row r="4480" spans="1:4" x14ac:dyDescent="0.35">
      <c r="A4480" s="1340">
        <v>11</v>
      </c>
      <c r="B4480" s="1260">
        <v>0.375</v>
      </c>
      <c r="C4480" s="1275" t="s">
        <v>257</v>
      </c>
      <c r="D4480" s="1351" t="s">
        <v>905</v>
      </c>
    </row>
    <row r="4481" spans="1:4" x14ac:dyDescent="0.35">
      <c r="A4481" s="1340"/>
      <c r="B4481" s="1260">
        <v>0.5</v>
      </c>
      <c r="C4481" s="1275" t="s">
        <v>257</v>
      </c>
      <c r="D4481" s="1351" t="s">
        <v>758</v>
      </c>
    </row>
    <row r="4482" spans="1:4" x14ac:dyDescent="0.35">
      <c r="A4482" s="1340"/>
      <c r="B4482" s="1260">
        <v>0.625</v>
      </c>
      <c r="C4482" s="1275" t="s">
        <v>260</v>
      </c>
      <c r="D4482" s="1351" t="s">
        <v>758</v>
      </c>
    </row>
    <row r="4483" spans="1:4" x14ac:dyDescent="0.35">
      <c r="A4483" s="1341"/>
      <c r="B4483" s="1260">
        <v>0.75</v>
      </c>
      <c r="C4483" s="1275" t="s">
        <v>261</v>
      </c>
      <c r="D4483" s="1351" t="s">
        <v>758</v>
      </c>
    </row>
    <row r="4484" spans="1:4" x14ac:dyDescent="0.35">
      <c r="A4484" s="1716">
        <v>12</v>
      </c>
      <c r="B4484" s="1260">
        <v>0.25</v>
      </c>
      <c r="C4484" s="1275" t="s">
        <v>257</v>
      </c>
      <c r="D4484" s="1351" t="s">
        <v>905</v>
      </c>
    </row>
    <row r="4485" spans="1:4" x14ac:dyDescent="0.35">
      <c r="A4485" s="1716"/>
      <c r="B4485" s="1260">
        <v>0.375</v>
      </c>
      <c r="C4485" s="1275" t="s">
        <v>260</v>
      </c>
      <c r="D4485" s="1351" t="s">
        <v>758</v>
      </c>
    </row>
    <row r="4486" spans="1:4" x14ac:dyDescent="0.35">
      <c r="A4486" s="1716"/>
      <c r="B4486" s="1260">
        <v>0.5</v>
      </c>
      <c r="C4486" s="1275" t="s">
        <v>258</v>
      </c>
      <c r="D4486" s="1351" t="s">
        <v>758</v>
      </c>
    </row>
    <row r="4487" spans="1:4" x14ac:dyDescent="0.35">
      <c r="A4487" s="1716"/>
      <c r="B4487" s="1260">
        <v>0.625</v>
      </c>
      <c r="C4487" s="1275" t="s">
        <v>260</v>
      </c>
      <c r="D4487" s="1351" t="s">
        <v>729</v>
      </c>
    </row>
    <row r="4488" spans="1:4" x14ac:dyDescent="0.35">
      <c r="A4488" s="1716"/>
      <c r="B4488" s="1260">
        <v>0.75</v>
      </c>
      <c r="C4488" s="1275" t="s">
        <v>258</v>
      </c>
      <c r="D4488" s="1351" t="s">
        <v>758</v>
      </c>
    </row>
    <row r="4489" spans="1:4" x14ac:dyDescent="0.35">
      <c r="A4489" s="1716">
        <v>13</v>
      </c>
      <c r="B4489" s="1260">
        <v>0.25</v>
      </c>
      <c r="C4489" s="1275" t="s">
        <v>257</v>
      </c>
      <c r="D4489" s="1351" t="s">
        <v>905</v>
      </c>
    </row>
    <row r="4490" spans="1:4" x14ac:dyDescent="0.35">
      <c r="A4490" s="1716"/>
      <c r="B4490" s="1260">
        <v>0.375</v>
      </c>
      <c r="C4490" s="1275" t="s">
        <v>257</v>
      </c>
      <c r="D4490" s="1351" t="s">
        <v>758</v>
      </c>
    </row>
    <row r="4491" spans="1:4" x14ac:dyDescent="0.35">
      <c r="A4491" s="1716"/>
      <c r="B4491" s="1260">
        <v>0.5</v>
      </c>
      <c r="C4491" s="1275" t="s">
        <v>260</v>
      </c>
      <c r="D4491" s="1351" t="s">
        <v>758</v>
      </c>
    </row>
    <row r="4492" spans="1:4" x14ac:dyDescent="0.35">
      <c r="A4492" s="1716"/>
      <c r="B4492" s="1260">
        <v>0.625</v>
      </c>
      <c r="C4492" s="1275" t="s">
        <v>258</v>
      </c>
      <c r="D4492" s="1351" t="s">
        <v>758</v>
      </c>
    </row>
    <row r="4493" spans="1:4" x14ac:dyDescent="0.35">
      <c r="A4493" s="1716"/>
      <c r="B4493" s="1260">
        <v>0.75</v>
      </c>
      <c r="C4493" s="1275" t="s">
        <v>260</v>
      </c>
      <c r="D4493" s="1351" t="s">
        <v>758</v>
      </c>
    </row>
    <row r="4494" spans="1:4" x14ac:dyDescent="0.35">
      <c r="A4494" s="1716">
        <f>A4489+1</f>
        <v>14</v>
      </c>
      <c r="B4494" s="1260">
        <v>0.25</v>
      </c>
      <c r="C4494" s="1316" t="s">
        <v>257</v>
      </c>
      <c r="D4494" s="1351" t="s">
        <v>905</v>
      </c>
    </row>
    <row r="4495" spans="1:4" x14ac:dyDescent="0.35">
      <c r="A4495" s="1716"/>
      <c r="B4495" s="1260">
        <v>0.375</v>
      </c>
      <c r="C4495" s="1316" t="s">
        <v>257</v>
      </c>
      <c r="D4495" s="1351" t="s">
        <v>905</v>
      </c>
    </row>
    <row r="4496" spans="1:4" x14ac:dyDescent="0.35">
      <c r="A4496" s="1716"/>
      <c r="B4496" s="1260">
        <v>0.5</v>
      </c>
      <c r="C4496" s="1316" t="s">
        <v>257</v>
      </c>
      <c r="D4496" s="1351" t="s">
        <v>758</v>
      </c>
    </row>
    <row r="4497" spans="1:4" x14ac:dyDescent="0.35">
      <c r="A4497" s="1716"/>
      <c r="B4497" s="1260">
        <v>0.625</v>
      </c>
      <c r="C4497" s="1316" t="s">
        <v>261</v>
      </c>
      <c r="D4497" s="1351" t="s">
        <v>760</v>
      </c>
    </row>
    <row r="4498" spans="1:4" x14ac:dyDescent="0.35">
      <c r="A4498" s="1716"/>
      <c r="B4498" s="1260">
        <v>0.75</v>
      </c>
      <c r="C4498" s="1316" t="s">
        <v>261</v>
      </c>
      <c r="D4498" s="1351" t="s">
        <v>758</v>
      </c>
    </row>
    <row r="4499" spans="1:4" x14ac:dyDescent="0.35">
      <c r="A4499" s="1716">
        <f>A4494+1</f>
        <v>15</v>
      </c>
      <c r="B4499" s="1260">
        <v>0.25</v>
      </c>
      <c r="C4499" s="1316" t="s">
        <v>257</v>
      </c>
      <c r="D4499" s="1351" t="s">
        <v>905</v>
      </c>
    </row>
    <row r="4500" spans="1:4" x14ac:dyDescent="0.35">
      <c r="A4500" s="1716"/>
      <c r="B4500" s="1260">
        <v>0.375</v>
      </c>
      <c r="C4500" s="1316" t="s">
        <v>258</v>
      </c>
      <c r="D4500" s="1351" t="s">
        <v>905</v>
      </c>
    </row>
    <row r="4501" spans="1:4" x14ac:dyDescent="0.35">
      <c r="A4501" s="1716"/>
      <c r="B4501" s="1260">
        <v>0.5</v>
      </c>
      <c r="C4501" s="1316" t="s">
        <v>257</v>
      </c>
      <c r="D4501" s="1351" t="s">
        <v>758</v>
      </c>
    </row>
    <row r="4502" spans="1:4" x14ac:dyDescent="0.35">
      <c r="A4502" s="1716"/>
      <c r="B4502" s="1260">
        <v>0.625</v>
      </c>
      <c r="C4502" s="1316" t="s">
        <v>258</v>
      </c>
      <c r="D4502" s="1351" t="s">
        <v>758</v>
      </c>
    </row>
    <row r="4503" spans="1:4" x14ac:dyDescent="0.35">
      <c r="A4503" s="1716"/>
      <c r="B4503" s="1260">
        <v>0.75</v>
      </c>
      <c r="C4503" s="1316" t="s">
        <v>258</v>
      </c>
      <c r="D4503" s="1351" t="s">
        <v>905</v>
      </c>
    </row>
    <row r="4504" spans="1:4" x14ac:dyDescent="0.35">
      <c r="A4504" s="1708">
        <f>A4499+1</f>
        <v>16</v>
      </c>
      <c r="B4504" s="1260">
        <v>0.25</v>
      </c>
      <c r="C4504" s="1316" t="s">
        <v>257</v>
      </c>
      <c r="D4504" s="1351" t="s">
        <v>905</v>
      </c>
    </row>
    <row r="4505" spans="1:4" x14ac:dyDescent="0.35">
      <c r="A4505" s="1709"/>
      <c r="B4505" s="1260">
        <v>0.375</v>
      </c>
      <c r="C4505" s="1316" t="s">
        <v>257</v>
      </c>
      <c r="D4505" s="1351" t="s">
        <v>758</v>
      </c>
    </row>
    <row r="4506" spans="1:4" x14ac:dyDescent="0.35">
      <c r="A4506" s="1709"/>
      <c r="B4506" s="1260">
        <v>0.5</v>
      </c>
      <c r="C4506" s="1316" t="s">
        <v>257</v>
      </c>
      <c r="D4506" s="1351" t="s">
        <v>758</v>
      </c>
    </row>
    <row r="4507" spans="1:4" x14ac:dyDescent="0.35">
      <c r="A4507" s="1709"/>
      <c r="B4507" s="1260">
        <v>0.625</v>
      </c>
      <c r="C4507" s="1316" t="s">
        <v>257</v>
      </c>
      <c r="D4507" s="1351" t="s">
        <v>758</v>
      </c>
    </row>
    <row r="4508" spans="1:4" x14ac:dyDescent="0.35">
      <c r="A4508" s="1710"/>
      <c r="B4508" s="1260">
        <v>0.75</v>
      </c>
      <c r="C4508" s="1316" t="s">
        <v>257</v>
      </c>
      <c r="D4508" s="1351" t="s">
        <v>905</v>
      </c>
    </row>
    <row r="4509" spans="1:4" x14ac:dyDescent="0.35">
      <c r="A4509" s="1708">
        <f>A4504+1</f>
        <v>17</v>
      </c>
      <c r="B4509" s="1260">
        <v>0.25</v>
      </c>
      <c r="C4509" s="1275" t="s">
        <v>257</v>
      </c>
      <c r="D4509" s="1351" t="s">
        <v>905</v>
      </c>
    </row>
    <row r="4510" spans="1:4" x14ac:dyDescent="0.35">
      <c r="A4510" s="1709"/>
      <c r="B4510" s="1260">
        <v>0.375</v>
      </c>
      <c r="C4510" s="1275" t="s">
        <v>257</v>
      </c>
      <c r="D4510" s="1351" t="s">
        <v>758</v>
      </c>
    </row>
    <row r="4511" spans="1:4" x14ac:dyDescent="0.35">
      <c r="A4511" s="1709"/>
      <c r="B4511" s="1260">
        <v>0.5</v>
      </c>
      <c r="C4511" s="1275" t="s">
        <v>258</v>
      </c>
      <c r="D4511" s="1351" t="s">
        <v>758</v>
      </c>
    </row>
    <row r="4512" spans="1:4" x14ac:dyDescent="0.35">
      <c r="A4512" s="1709"/>
      <c r="B4512" s="1260">
        <v>0.625</v>
      </c>
      <c r="C4512" s="1275" t="s">
        <v>260</v>
      </c>
      <c r="D4512" s="1351" t="s">
        <v>729</v>
      </c>
    </row>
    <row r="4513" spans="1:4" x14ac:dyDescent="0.35">
      <c r="A4513" s="1710"/>
      <c r="B4513" s="1260">
        <v>0.75</v>
      </c>
      <c r="C4513" s="1275" t="s">
        <v>258</v>
      </c>
      <c r="D4513" s="1351" t="s">
        <v>905</v>
      </c>
    </row>
    <row r="4514" spans="1:4" x14ac:dyDescent="0.35">
      <c r="A4514" s="1708">
        <f>A4509+1</f>
        <v>18</v>
      </c>
      <c r="B4514" s="1260">
        <v>0.25</v>
      </c>
      <c r="C4514" s="1275" t="s">
        <v>257</v>
      </c>
      <c r="D4514" s="1351" t="s">
        <v>905</v>
      </c>
    </row>
    <row r="4515" spans="1:4" x14ac:dyDescent="0.35">
      <c r="A4515" s="1709"/>
      <c r="B4515" s="1260">
        <v>0.375</v>
      </c>
      <c r="C4515" s="1275" t="s">
        <v>257</v>
      </c>
      <c r="D4515" s="1351" t="s">
        <v>905</v>
      </c>
    </row>
    <row r="4516" spans="1:4" x14ac:dyDescent="0.35">
      <c r="A4516" s="1709"/>
      <c r="B4516" s="1260">
        <v>0.5</v>
      </c>
      <c r="C4516" s="1275" t="s">
        <v>261</v>
      </c>
      <c r="D4516" s="1351" t="s">
        <v>758</v>
      </c>
    </row>
    <row r="4517" spans="1:4" x14ac:dyDescent="0.35">
      <c r="A4517" s="1709"/>
      <c r="B4517" s="1260">
        <v>0.625</v>
      </c>
      <c r="C4517" s="1275" t="s">
        <v>261</v>
      </c>
      <c r="D4517" s="1351" t="s">
        <v>758</v>
      </c>
    </row>
    <row r="4518" spans="1:4" x14ac:dyDescent="0.35">
      <c r="A4518" s="1710"/>
      <c r="B4518" s="1260">
        <v>0.75</v>
      </c>
      <c r="C4518" s="1275" t="s">
        <v>257</v>
      </c>
      <c r="D4518" s="1351" t="s">
        <v>905</v>
      </c>
    </row>
    <row r="4519" spans="1:4" x14ac:dyDescent="0.35">
      <c r="A4519" s="1708">
        <f>A4514+1</f>
        <v>19</v>
      </c>
      <c r="B4519" s="1260">
        <v>0.25</v>
      </c>
      <c r="C4519" s="1275" t="s">
        <v>257</v>
      </c>
      <c r="D4519" s="1351" t="s">
        <v>905</v>
      </c>
    </row>
    <row r="4520" spans="1:4" x14ac:dyDescent="0.35">
      <c r="A4520" s="1709"/>
      <c r="B4520" s="1260">
        <v>0.375</v>
      </c>
      <c r="C4520" s="1275" t="s">
        <v>257</v>
      </c>
      <c r="D4520" s="1351" t="s">
        <v>905</v>
      </c>
    </row>
    <row r="4521" spans="1:4" x14ac:dyDescent="0.35">
      <c r="A4521" s="1709"/>
      <c r="B4521" s="1260">
        <v>0.5</v>
      </c>
      <c r="C4521" s="1275" t="s">
        <v>257</v>
      </c>
      <c r="D4521" s="1351" t="s">
        <v>758</v>
      </c>
    </row>
    <row r="4522" spans="1:4" x14ac:dyDescent="0.35">
      <c r="A4522" s="1709"/>
      <c r="B4522" s="1260">
        <v>0.625</v>
      </c>
      <c r="C4522" s="1275" t="s">
        <v>257</v>
      </c>
      <c r="D4522" s="1351" t="s">
        <v>758</v>
      </c>
    </row>
    <row r="4523" spans="1:4" x14ac:dyDescent="0.35">
      <c r="A4523" s="1710"/>
      <c r="B4523" s="1260">
        <v>0.75</v>
      </c>
      <c r="C4523" s="1275" t="s">
        <v>1002</v>
      </c>
      <c r="D4523" s="1351" t="s">
        <v>905</v>
      </c>
    </row>
    <row r="4524" spans="1:4" x14ac:dyDescent="0.35">
      <c r="A4524" s="1708">
        <f>A4519+1</f>
        <v>20</v>
      </c>
      <c r="B4524" s="1260">
        <v>0.25</v>
      </c>
      <c r="C4524" s="1275" t="s">
        <v>257</v>
      </c>
      <c r="D4524" s="1351" t="s">
        <v>905</v>
      </c>
    </row>
    <row r="4525" spans="1:4" x14ac:dyDescent="0.35">
      <c r="A4525" s="1709"/>
      <c r="B4525" s="1260">
        <v>0.375</v>
      </c>
      <c r="C4525" s="1275" t="s">
        <v>257</v>
      </c>
      <c r="D4525" s="1351" t="s">
        <v>758</v>
      </c>
    </row>
    <row r="4526" spans="1:4" x14ac:dyDescent="0.35">
      <c r="A4526" s="1709"/>
      <c r="B4526" s="1260">
        <v>0.5</v>
      </c>
      <c r="C4526" s="1275" t="s">
        <v>258</v>
      </c>
      <c r="D4526" s="1351" t="s">
        <v>758</v>
      </c>
    </row>
    <row r="4527" spans="1:4" x14ac:dyDescent="0.35">
      <c r="A4527" s="1709"/>
      <c r="B4527" s="1260">
        <v>0.625</v>
      </c>
      <c r="C4527" s="1275" t="s">
        <v>262</v>
      </c>
      <c r="D4527" s="1351" t="s">
        <v>758</v>
      </c>
    </row>
    <row r="4528" spans="1:4" x14ac:dyDescent="0.35">
      <c r="A4528" s="1710"/>
      <c r="B4528" s="1260">
        <v>0.75</v>
      </c>
      <c r="C4528" s="1275" t="s">
        <v>258</v>
      </c>
      <c r="D4528" s="1351" t="s">
        <v>758</v>
      </c>
    </row>
    <row r="4529" spans="1:4" x14ac:dyDescent="0.35">
      <c r="A4529" s="1708">
        <f>A4524+1</f>
        <v>21</v>
      </c>
      <c r="B4529" s="1260">
        <v>0.25</v>
      </c>
      <c r="C4529" s="1275" t="s">
        <v>257</v>
      </c>
      <c r="D4529" s="1351" t="s">
        <v>905</v>
      </c>
    </row>
    <row r="4530" spans="1:4" x14ac:dyDescent="0.35">
      <c r="A4530" s="1709"/>
      <c r="B4530" s="1260">
        <v>0.375</v>
      </c>
      <c r="C4530" s="1275" t="s">
        <v>257</v>
      </c>
      <c r="D4530" s="1351" t="s">
        <v>905</v>
      </c>
    </row>
    <row r="4531" spans="1:4" x14ac:dyDescent="0.35">
      <c r="A4531" s="1709"/>
      <c r="B4531" s="1260">
        <v>0.5</v>
      </c>
      <c r="C4531" s="1275" t="s">
        <v>260</v>
      </c>
      <c r="D4531" s="1351" t="s">
        <v>758</v>
      </c>
    </row>
    <row r="4532" spans="1:4" x14ac:dyDescent="0.35">
      <c r="A4532" s="1709"/>
      <c r="B4532" s="1260">
        <v>0.625</v>
      </c>
      <c r="C4532" s="1275" t="s">
        <v>260</v>
      </c>
      <c r="D4532" s="1351" t="s">
        <v>758</v>
      </c>
    </row>
    <row r="4533" spans="1:4" x14ac:dyDescent="0.35">
      <c r="A4533" s="1710"/>
      <c r="B4533" s="1260">
        <v>0.75</v>
      </c>
      <c r="C4533" s="1275" t="s">
        <v>257</v>
      </c>
      <c r="D4533" s="1351" t="s">
        <v>758</v>
      </c>
    </row>
    <row r="4534" spans="1:4" x14ac:dyDescent="0.35">
      <c r="A4534" s="1708">
        <f>A4529+1</f>
        <v>22</v>
      </c>
      <c r="B4534" s="1260">
        <v>0.25</v>
      </c>
      <c r="C4534" s="1275" t="s">
        <v>257</v>
      </c>
      <c r="D4534" s="1351" t="s">
        <v>905</v>
      </c>
    </row>
    <row r="4535" spans="1:4" x14ac:dyDescent="0.35">
      <c r="A4535" s="1709"/>
      <c r="B4535" s="1260">
        <v>0.375</v>
      </c>
      <c r="C4535" s="1275" t="s">
        <v>258</v>
      </c>
      <c r="D4535" s="1351" t="s">
        <v>758</v>
      </c>
    </row>
    <row r="4536" spans="1:4" x14ac:dyDescent="0.35">
      <c r="A4536" s="1709"/>
      <c r="B4536" s="1260">
        <v>0.5</v>
      </c>
      <c r="C4536" s="1275" t="s">
        <v>258</v>
      </c>
      <c r="D4536" s="1351" t="s">
        <v>758</v>
      </c>
    </row>
    <row r="4537" spans="1:4" x14ac:dyDescent="0.35">
      <c r="A4537" s="1709"/>
      <c r="B4537" s="1260">
        <v>0.625</v>
      </c>
      <c r="C4537" s="1275" t="s">
        <v>258</v>
      </c>
      <c r="D4537" s="1351" t="s">
        <v>729</v>
      </c>
    </row>
    <row r="4538" spans="1:4" x14ac:dyDescent="0.35">
      <c r="A4538" s="1710"/>
      <c r="B4538" s="1260">
        <v>0.75</v>
      </c>
      <c r="C4538" s="1275" t="s">
        <v>258</v>
      </c>
      <c r="D4538" s="1351" t="s">
        <v>758</v>
      </c>
    </row>
    <row r="4539" spans="1:4" x14ac:dyDescent="0.35">
      <c r="A4539" s="1708">
        <f>A4534+1</f>
        <v>23</v>
      </c>
      <c r="B4539" s="1260">
        <v>0.25</v>
      </c>
      <c r="C4539" s="1275" t="s">
        <v>258</v>
      </c>
      <c r="D4539" s="1351" t="s">
        <v>905</v>
      </c>
    </row>
    <row r="4540" spans="1:4" x14ac:dyDescent="0.35">
      <c r="A4540" s="1709"/>
      <c r="B4540" s="1260">
        <v>0.375</v>
      </c>
      <c r="C4540" s="1275" t="s">
        <v>258</v>
      </c>
      <c r="D4540" s="1351" t="s">
        <v>905</v>
      </c>
    </row>
    <row r="4541" spans="1:4" x14ac:dyDescent="0.35">
      <c r="A4541" s="1709"/>
      <c r="B4541" s="1260">
        <v>0.5</v>
      </c>
      <c r="C4541" s="1275" t="s">
        <v>257</v>
      </c>
      <c r="D4541" s="1351" t="s">
        <v>758</v>
      </c>
    </row>
    <row r="4542" spans="1:4" x14ac:dyDescent="0.35">
      <c r="A4542" s="1709"/>
      <c r="B4542" s="1260">
        <v>0.625</v>
      </c>
      <c r="C4542" s="1275" t="s">
        <v>257</v>
      </c>
      <c r="D4542" s="1351" t="s">
        <v>729</v>
      </c>
    </row>
    <row r="4543" spans="1:4" x14ac:dyDescent="0.35">
      <c r="A4543" s="1710"/>
      <c r="B4543" s="1260">
        <v>0.75</v>
      </c>
      <c r="C4543" s="1275" t="s">
        <v>257</v>
      </c>
      <c r="D4543" s="1351" t="s">
        <v>905</v>
      </c>
    </row>
    <row r="4544" spans="1:4" x14ac:dyDescent="0.35">
      <c r="A4544" s="1708">
        <f>A4539+1</f>
        <v>24</v>
      </c>
      <c r="B4544" s="1260">
        <v>0.25</v>
      </c>
      <c r="C4544" s="1275" t="s">
        <v>257</v>
      </c>
      <c r="D4544" s="1351" t="s">
        <v>905</v>
      </c>
    </row>
    <row r="4545" spans="1:4" x14ac:dyDescent="0.35">
      <c r="A4545" s="1709"/>
      <c r="B4545" s="1260">
        <v>0.375</v>
      </c>
      <c r="C4545" s="1275" t="s">
        <v>257</v>
      </c>
      <c r="D4545" s="1351" t="s">
        <v>905</v>
      </c>
    </row>
    <row r="4546" spans="1:4" x14ac:dyDescent="0.35">
      <c r="A4546" s="1709"/>
      <c r="B4546" s="1260">
        <v>0.5</v>
      </c>
      <c r="C4546" s="1275" t="s">
        <v>262</v>
      </c>
      <c r="D4546" s="1351" t="s">
        <v>758</v>
      </c>
    </row>
    <row r="4547" spans="1:4" x14ac:dyDescent="0.35">
      <c r="A4547" s="1709"/>
      <c r="B4547" s="1260">
        <v>0.625</v>
      </c>
      <c r="C4547" s="1275" t="s">
        <v>260</v>
      </c>
      <c r="D4547" s="1351" t="s">
        <v>729</v>
      </c>
    </row>
    <row r="4548" spans="1:4" x14ac:dyDescent="0.35">
      <c r="A4548" s="1710"/>
      <c r="B4548" s="1260">
        <v>0.75</v>
      </c>
      <c r="C4548" s="1275" t="s">
        <v>258</v>
      </c>
      <c r="D4548" s="1351" t="s">
        <v>758</v>
      </c>
    </row>
    <row r="4549" spans="1:4" x14ac:dyDescent="0.35">
      <c r="A4549" s="1708">
        <f>A4544+1</f>
        <v>25</v>
      </c>
      <c r="B4549" s="1260">
        <v>0.25</v>
      </c>
      <c r="C4549" s="1275" t="s">
        <v>257</v>
      </c>
      <c r="D4549" s="1351" t="s">
        <v>758</v>
      </c>
    </row>
    <row r="4550" spans="1:4" x14ac:dyDescent="0.35">
      <c r="A4550" s="1709"/>
      <c r="B4550" s="1260">
        <v>0.375</v>
      </c>
      <c r="C4550" s="1275" t="s">
        <v>257</v>
      </c>
      <c r="D4550" s="1351" t="s">
        <v>905</v>
      </c>
    </row>
    <row r="4551" spans="1:4" x14ac:dyDescent="0.35">
      <c r="A4551" s="1709"/>
      <c r="B4551" s="1260">
        <v>0.5</v>
      </c>
      <c r="C4551" s="1275" t="s">
        <v>257</v>
      </c>
      <c r="D4551" s="1351" t="s">
        <v>758</v>
      </c>
    </row>
    <row r="4552" spans="1:4" x14ac:dyDescent="0.35">
      <c r="A4552" s="1709"/>
      <c r="B4552" s="1260">
        <v>0.625</v>
      </c>
      <c r="C4552" s="1275" t="s">
        <v>257</v>
      </c>
      <c r="D4552" s="1351" t="s">
        <v>758</v>
      </c>
    </row>
    <row r="4553" spans="1:4" x14ac:dyDescent="0.35">
      <c r="A4553" s="1710"/>
      <c r="B4553" s="1260">
        <v>0.75</v>
      </c>
      <c r="C4553" s="1275" t="s">
        <v>257</v>
      </c>
      <c r="D4553" s="1351" t="s">
        <v>905</v>
      </c>
    </row>
    <row r="4554" spans="1:4" x14ac:dyDescent="0.35">
      <c r="A4554" s="1708">
        <f>A4549+1</f>
        <v>26</v>
      </c>
      <c r="B4554" s="1260">
        <v>0.25</v>
      </c>
      <c r="C4554" s="1275" t="s">
        <v>257</v>
      </c>
      <c r="D4554" s="1351" t="s">
        <v>905</v>
      </c>
    </row>
    <row r="4555" spans="1:4" x14ac:dyDescent="0.35">
      <c r="A4555" s="1709"/>
      <c r="B4555" s="1260">
        <v>0.375</v>
      </c>
      <c r="C4555" s="1275" t="s">
        <v>257</v>
      </c>
      <c r="D4555" s="1351" t="s">
        <v>905</v>
      </c>
    </row>
    <row r="4556" spans="1:4" x14ac:dyDescent="0.35">
      <c r="A4556" s="1709"/>
      <c r="B4556" s="1260">
        <v>0.5</v>
      </c>
      <c r="C4556" s="1275" t="s">
        <v>258</v>
      </c>
      <c r="D4556" s="1351" t="s">
        <v>758</v>
      </c>
    </row>
    <row r="4557" spans="1:4" x14ac:dyDescent="0.35">
      <c r="A4557" s="1709"/>
      <c r="B4557" s="1260">
        <v>0.625</v>
      </c>
      <c r="C4557" s="1275" t="s">
        <v>258</v>
      </c>
      <c r="D4557" s="1351" t="s">
        <v>758</v>
      </c>
    </row>
    <row r="4558" spans="1:4" x14ac:dyDescent="0.35">
      <c r="A4558" s="1710"/>
      <c r="B4558" s="1260">
        <v>0.75</v>
      </c>
      <c r="C4558" s="1275" t="s">
        <v>257</v>
      </c>
      <c r="D4558" s="1351" t="s">
        <v>905</v>
      </c>
    </row>
    <row r="4559" spans="1:4" x14ac:dyDescent="0.35">
      <c r="A4559" s="1708">
        <f>A4554+1</f>
        <v>27</v>
      </c>
      <c r="B4559" s="1260">
        <v>0.25</v>
      </c>
      <c r="C4559" s="1275" t="s">
        <v>257</v>
      </c>
      <c r="D4559" s="1351" t="s">
        <v>905</v>
      </c>
    </row>
    <row r="4560" spans="1:4" x14ac:dyDescent="0.35">
      <c r="A4560" s="1709"/>
      <c r="B4560" s="1260">
        <v>0.375</v>
      </c>
      <c r="C4560" s="1275" t="s">
        <v>257</v>
      </c>
      <c r="D4560" s="1351" t="s">
        <v>905</v>
      </c>
    </row>
    <row r="4561" spans="1:4" x14ac:dyDescent="0.35">
      <c r="A4561" s="1709"/>
      <c r="B4561" s="1260">
        <v>0.5</v>
      </c>
      <c r="C4561" s="1275" t="s">
        <v>257</v>
      </c>
      <c r="D4561" s="1351" t="s">
        <v>758</v>
      </c>
    </row>
    <row r="4562" spans="1:4" x14ac:dyDescent="0.35">
      <c r="A4562" s="1709"/>
      <c r="B4562" s="1260">
        <v>0.625</v>
      </c>
      <c r="C4562" s="1275" t="s">
        <v>258</v>
      </c>
      <c r="D4562" s="1351" t="s">
        <v>758</v>
      </c>
    </row>
    <row r="4563" spans="1:4" x14ac:dyDescent="0.35">
      <c r="A4563" s="1710"/>
      <c r="B4563" s="1260">
        <v>0.75</v>
      </c>
      <c r="C4563" s="1275" t="s">
        <v>257</v>
      </c>
      <c r="D4563" s="1351" t="s">
        <v>905</v>
      </c>
    </row>
    <row r="4564" spans="1:4" x14ac:dyDescent="0.35">
      <c r="A4564" s="1708">
        <f>A4559+1</f>
        <v>28</v>
      </c>
      <c r="B4564" s="1260">
        <v>0.25</v>
      </c>
      <c r="C4564" s="1275" t="s">
        <v>257</v>
      </c>
      <c r="D4564" s="1351" t="s">
        <v>905</v>
      </c>
    </row>
    <row r="4565" spans="1:4" x14ac:dyDescent="0.35">
      <c r="A4565" s="1709"/>
      <c r="B4565" s="1260">
        <v>0.375</v>
      </c>
      <c r="C4565" s="1275" t="s">
        <v>261</v>
      </c>
      <c r="D4565" s="1351" t="s">
        <v>758</v>
      </c>
    </row>
    <row r="4566" spans="1:4" x14ac:dyDescent="0.35">
      <c r="A4566" s="1709"/>
      <c r="B4566" s="1260">
        <v>0.5</v>
      </c>
      <c r="C4566" s="1275" t="s">
        <v>257</v>
      </c>
      <c r="D4566" s="1351" t="s">
        <v>758</v>
      </c>
    </row>
    <row r="4567" spans="1:4" x14ac:dyDescent="0.35">
      <c r="A4567" s="1709"/>
      <c r="B4567" s="1260">
        <v>0.625</v>
      </c>
      <c r="C4567" s="1275" t="s">
        <v>261</v>
      </c>
      <c r="D4567" s="1351" t="s">
        <v>758</v>
      </c>
    </row>
    <row r="4568" spans="1:4" x14ac:dyDescent="0.35">
      <c r="A4568" s="1710"/>
      <c r="B4568" s="1260">
        <v>0.75</v>
      </c>
      <c r="C4568" s="1275" t="s">
        <v>257</v>
      </c>
      <c r="D4568" s="1351" t="s">
        <v>905</v>
      </c>
    </row>
    <row r="4569" spans="1:4" x14ac:dyDescent="0.35">
      <c r="A4569" s="1708">
        <f>A4564+1</f>
        <v>29</v>
      </c>
      <c r="B4569" s="1260">
        <v>0.25</v>
      </c>
      <c r="C4569" s="1275" t="s">
        <v>257</v>
      </c>
      <c r="D4569" s="1351" t="s">
        <v>758</v>
      </c>
    </row>
    <row r="4570" spans="1:4" x14ac:dyDescent="0.35">
      <c r="A4570" s="1709"/>
      <c r="B4570" s="1260">
        <v>0.375</v>
      </c>
      <c r="C4570" s="1275" t="s">
        <v>257</v>
      </c>
      <c r="D4570" s="1351" t="s">
        <v>758</v>
      </c>
    </row>
    <row r="4571" spans="1:4" x14ac:dyDescent="0.35">
      <c r="A4571" s="1709"/>
      <c r="B4571" s="1260">
        <v>0.5</v>
      </c>
      <c r="C4571" s="1275" t="s">
        <v>257</v>
      </c>
      <c r="D4571" s="1351" t="s">
        <v>758</v>
      </c>
    </row>
    <row r="4572" spans="1:4" x14ac:dyDescent="0.35">
      <c r="A4572" s="1709"/>
      <c r="B4572" s="1260">
        <v>0.625</v>
      </c>
      <c r="C4572" s="1275" t="s">
        <v>261</v>
      </c>
      <c r="D4572" s="1351" t="s">
        <v>758</v>
      </c>
    </row>
    <row r="4573" spans="1:4" x14ac:dyDescent="0.35">
      <c r="A4573" s="1710"/>
      <c r="B4573" s="1260">
        <v>0.75</v>
      </c>
      <c r="C4573" s="1275" t="s">
        <v>257</v>
      </c>
      <c r="D4573" s="1351" t="s">
        <v>905</v>
      </c>
    </row>
    <row r="4574" spans="1:4" x14ac:dyDescent="0.35">
      <c r="A4574" s="1708">
        <f>A4569+1</f>
        <v>30</v>
      </c>
      <c r="B4574" s="1260">
        <v>0.25</v>
      </c>
      <c r="C4574" s="1275" t="s">
        <v>257</v>
      </c>
      <c r="D4574" s="1351" t="s">
        <v>905</v>
      </c>
    </row>
    <row r="4575" spans="1:4" x14ac:dyDescent="0.35">
      <c r="A4575" s="1709"/>
      <c r="B4575" s="1260">
        <v>0.375</v>
      </c>
      <c r="C4575" s="1275" t="s">
        <v>257</v>
      </c>
      <c r="D4575" s="1351" t="s">
        <v>905</v>
      </c>
    </row>
    <row r="4576" spans="1:4" x14ac:dyDescent="0.35">
      <c r="A4576" s="1709"/>
      <c r="B4576" s="1260">
        <v>0.5</v>
      </c>
      <c r="C4576" s="1275" t="s">
        <v>258</v>
      </c>
      <c r="D4576" s="1351" t="s">
        <v>905</v>
      </c>
    </row>
    <row r="4577" spans="1:4" x14ac:dyDescent="0.35">
      <c r="A4577" s="1709"/>
      <c r="B4577" s="1260">
        <v>0.625</v>
      </c>
      <c r="C4577" s="1275" t="s">
        <v>258</v>
      </c>
      <c r="D4577" s="1351" t="s">
        <v>758</v>
      </c>
    </row>
    <row r="4578" spans="1:4" x14ac:dyDescent="0.35">
      <c r="A4578" s="1710"/>
      <c r="B4578" s="1260">
        <v>0.75</v>
      </c>
      <c r="C4578" s="1275" t="s">
        <v>261</v>
      </c>
      <c r="D4578" s="1351" t="s">
        <v>758</v>
      </c>
    </row>
    <row r="4579" spans="1:4" x14ac:dyDescent="0.35">
      <c r="A4579" s="1708">
        <f>A4574+1</f>
        <v>31</v>
      </c>
      <c r="B4579" s="1260">
        <v>0.25</v>
      </c>
      <c r="C4579" s="1275" t="s">
        <v>257</v>
      </c>
      <c r="D4579" s="1351" t="s">
        <v>905</v>
      </c>
    </row>
    <row r="4580" spans="1:4" x14ac:dyDescent="0.35">
      <c r="A4580" s="1709"/>
      <c r="B4580" s="1260">
        <v>0.375</v>
      </c>
      <c r="C4580" s="1275" t="s">
        <v>257</v>
      </c>
      <c r="D4580" s="1351" t="s">
        <v>905</v>
      </c>
    </row>
    <row r="4581" spans="1:4" x14ac:dyDescent="0.35">
      <c r="A4581" s="1709"/>
      <c r="B4581" s="1260">
        <v>0.5</v>
      </c>
      <c r="C4581" s="1275" t="s">
        <v>258</v>
      </c>
      <c r="D4581" s="1351" t="s">
        <v>758</v>
      </c>
    </row>
    <row r="4582" spans="1:4" x14ac:dyDescent="0.35">
      <c r="A4582" s="1709"/>
      <c r="B4582" s="1260">
        <v>0.625</v>
      </c>
      <c r="C4582" s="1275" t="s">
        <v>258</v>
      </c>
      <c r="D4582" s="1351" t="s">
        <v>758</v>
      </c>
    </row>
    <row r="4583" spans="1:4" x14ac:dyDescent="0.35">
      <c r="A4583" s="1710"/>
      <c r="B4583" s="1260">
        <v>0.75</v>
      </c>
      <c r="C4583" s="1275" t="s">
        <v>258</v>
      </c>
      <c r="D4583" s="1351" t="s">
        <v>758</v>
      </c>
    </row>
    <row r="4584" spans="1:4" ht="15.5" x14ac:dyDescent="0.35">
      <c r="A4584" s="1718" t="s">
        <v>913</v>
      </c>
      <c r="B4584" s="1718"/>
      <c r="C4584" s="1718"/>
      <c r="D4584" s="1718"/>
    </row>
    <row r="4585" spans="1:4" ht="15.5" x14ac:dyDescent="0.35">
      <c r="A4585" s="1251" t="s">
        <v>914</v>
      </c>
      <c r="B4585" s="1251"/>
      <c r="C4585" s="1251"/>
      <c r="D4585" s="1317"/>
    </row>
    <row r="4586" spans="1:4" x14ac:dyDescent="0.35">
      <c r="A4586" s="1336"/>
      <c r="C4586" s="1354" t="s">
        <v>1003</v>
      </c>
    </row>
    <row r="4588" spans="1:4" x14ac:dyDescent="0.35">
      <c r="A4588" s="1704" t="s">
        <v>505</v>
      </c>
      <c r="B4588" s="1704" t="s">
        <v>930</v>
      </c>
      <c r="C4588" s="1348" t="s">
        <v>548</v>
      </c>
      <c r="D4588" s="1349" t="s">
        <v>904</v>
      </c>
    </row>
    <row r="4589" spans="1:4" x14ac:dyDescent="0.35">
      <c r="A4589" s="1705"/>
      <c r="B4589" s="1705"/>
      <c r="C4589" s="1323"/>
      <c r="D4589" s="1350"/>
    </row>
    <row r="4590" spans="1:4" x14ac:dyDescent="0.35">
      <c r="A4590" s="1339">
        <v>1</v>
      </c>
      <c r="B4590" s="1260">
        <v>0.25</v>
      </c>
      <c r="C4590" s="1275" t="s">
        <v>261</v>
      </c>
      <c r="D4590" s="1351" t="s">
        <v>758</v>
      </c>
    </row>
    <row r="4591" spans="1:4" x14ac:dyDescent="0.35">
      <c r="A4591" s="1340"/>
      <c r="B4591" s="1260">
        <v>0.375</v>
      </c>
      <c r="C4591" s="1275" t="s">
        <v>257</v>
      </c>
      <c r="D4591" s="1351" t="s">
        <v>905</v>
      </c>
    </row>
    <row r="4592" spans="1:4" x14ac:dyDescent="0.35">
      <c r="A4592" s="1340"/>
      <c r="B4592" s="1260">
        <v>0.5</v>
      </c>
      <c r="C4592" s="1275" t="s">
        <v>261</v>
      </c>
      <c r="D4592" s="1351" t="s">
        <v>758</v>
      </c>
    </row>
    <row r="4593" spans="1:4" x14ac:dyDescent="0.35">
      <c r="A4593" s="1340"/>
      <c r="B4593" s="1260">
        <v>0.625</v>
      </c>
      <c r="C4593" s="1275" t="s">
        <v>261</v>
      </c>
      <c r="D4593" s="1351" t="s">
        <v>758</v>
      </c>
    </row>
    <row r="4594" spans="1:4" x14ac:dyDescent="0.35">
      <c r="A4594" s="1341"/>
      <c r="B4594" s="1260">
        <v>0.75</v>
      </c>
      <c r="C4594" s="1275" t="s">
        <v>257</v>
      </c>
      <c r="D4594" s="1351" t="s">
        <v>905</v>
      </c>
    </row>
    <row r="4595" spans="1:4" x14ac:dyDescent="0.35">
      <c r="A4595" s="1716">
        <v>2</v>
      </c>
      <c r="B4595" s="1260">
        <v>0.25</v>
      </c>
      <c r="C4595" s="1275" t="s">
        <v>257</v>
      </c>
      <c r="D4595" s="1351" t="s">
        <v>905</v>
      </c>
    </row>
    <row r="4596" spans="1:4" x14ac:dyDescent="0.35">
      <c r="A4596" s="1716"/>
      <c r="B4596" s="1260">
        <v>0.375</v>
      </c>
      <c r="C4596" s="1275" t="s">
        <v>257</v>
      </c>
      <c r="D4596" s="1351" t="s">
        <v>905</v>
      </c>
    </row>
    <row r="4597" spans="1:4" x14ac:dyDescent="0.35">
      <c r="A4597" s="1716"/>
      <c r="B4597" s="1260">
        <v>0.5</v>
      </c>
      <c r="C4597" s="1275" t="s">
        <v>257</v>
      </c>
      <c r="D4597" s="1351" t="s">
        <v>758</v>
      </c>
    </row>
    <row r="4598" spans="1:4" x14ac:dyDescent="0.35">
      <c r="A4598" s="1716"/>
      <c r="B4598" s="1260">
        <v>0.625</v>
      </c>
      <c r="C4598" s="1275" t="s">
        <v>257</v>
      </c>
      <c r="D4598" s="1351" t="s">
        <v>758</v>
      </c>
    </row>
    <row r="4599" spans="1:4" x14ac:dyDescent="0.35">
      <c r="A4599" s="1716"/>
      <c r="B4599" s="1260">
        <v>0.75</v>
      </c>
      <c r="C4599" s="1275" t="s">
        <v>257</v>
      </c>
      <c r="D4599" s="1351" t="s">
        <v>905</v>
      </c>
    </row>
    <row r="4600" spans="1:4" x14ac:dyDescent="0.35">
      <c r="A4600" s="1716">
        <v>3</v>
      </c>
      <c r="B4600" s="1260">
        <v>0.25</v>
      </c>
      <c r="C4600" s="1275" t="s">
        <v>257</v>
      </c>
      <c r="D4600" s="1351" t="s">
        <v>905</v>
      </c>
    </row>
    <row r="4601" spans="1:4" x14ac:dyDescent="0.35">
      <c r="A4601" s="1716"/>
      <c r="B4601" s="1260">
        <v>0.375</v>
      </c>
      <c r="C4601" s="1275" t="s">
        <v>257</v>
      </c>
      <c r="D4601" s="1351" t="s">
        <v>905</v>
      </c>
    </row>
    <row r="4602" spans="1:4" x14ac:dyDescent="0.35">
      <c r="A4602" s="1716"/>
      <c r="B4602" s="1260">
        <v>0.5</v>
      </c>
      <c r="C4602" s="1275" t="s">
        <v>257</v>
      </c>
      <c r="D4602" s="1351" t="s">
        <v>758</v>
      </c>
    </row>
    <row r="4603" spans="1:4" x14ac:dyDescent="0.35">
      <c r="A4603" s="1716"/>
      <c r="B4603" s="1260">
        <v>0.625</v>
      </c>
      <c r="C4603" s="1275" t="s">
        <v>257</v>
      </c>
      <c r="D4603" s="1351" t="s">
        <v>758</v>
      </c>
    </row>
    <row r="4604" spans="1:4" x14ac:dyDescent="0.35">
      <c r="A4604" s="1716"/>
      <c r="B4604" s="1260">
        <v>0.75</v>
      </c>
      <c r="C4604" s="1275" t="s">
        <v>257</v>
      </c>
      <c r="D4604" s="1351" t="s">
        <v>758</v>
      </c>
    </row>
    <row r="4605" spans="1:4" x14ac:dyDescent="0.35">
      <c r="A4605" s="1716">
        <f>A4600+1</f>
        <v>4</v>
      </c>
      <c r="B4605" s="1260">
        <v>0.25</v>
      </c>
      <c r="C4605" s="1275" t="s">
        <v>257</v>
      </c>
      <c r="D4605" s="1351" t="s">
        <v>905</v>
      </c>
    </row>
    <row r="4606" spans="1:4" x14ac:dyDescent="0.35">
      <c r="A4606" s="1716"/>
      <c r="B4606" s="1260">
        <v>0.375</v>
      </c>
      <c r="C4606" s="1275" t="s">
        <v>257</v>
      </c>
      <c r="D4606" s="1351" t="s">
        <v>905</v>
      </c>
    </row>
    <row r="4607" spans="1:4" x14ac:dyDescent="0.35">
      <c r="A4607" s="1716"/>
      <c r="B4607" s="1260">
        <v>0.5</v>
      </c>
      <c r="C4607" s="1275" t="s">
        <v>257</v>
      </c>
      <c r="D4607" s="1351" t="s">
        <v>758</v>
      </c>
    </row>
    <row r="4608" spans="1:4" x14ac:dyDescent="0.35">
      <c r="A4608" s="1716"/>
      <c r="B4608" s="1260">
        <v>0.625</v>
      </c>
      <c r="C4608" s="1275" t="s">
        <v>260</v>
      </c>
      <c r="D4608" s="1351" t="s">
        <v>758</v>
      </c>
    </row>
    <row r="4609" spans="1:4" x14ac:dyDescent="0.35">
      <c r="A4609" s="1716"/>
      <c r="B4609" s="1260">
        <v>0.75</v>
      </c>
      <c r="C4609" s="1275" t="s">
        <v>564</v>
      </c>
      <c r="D4609" s="1351" t="s">
        <v>758</v>
      </c>
    </row>
    <row r="4610" spans="1:4" x14ac:dyDescent="0.35">
      <c r="A4610" s="1716">
        <f>A4605+1</f>
        <v>5</v>
      </c>
      <c r="B4610" s="1260">
        <v>0.25</v>
      </c>
      <c r="C4610" s="1316" t="s">
        <v>257</v>
      </c>
      <c r="D4610" s="1351" t="s">
        <v>905</v>
      </c>
    </row>
    <row r="4611" spans="1:4" x14ac:dyDescent="0.35">
      <c r="A4611" s="1716"/>
      <c r="B4611" s="1260">
        <v>0.375</v>
      </c>
      <c r="C4611" s="1316" t="s">
        <v>261</v>
      </c>
      <c r="D4611" s="1351" t="s">
        <v>905</v>
      </c>
    </row>
    <row r="4612" spans="1:4" x14ac:dyDescent="0.35">
      <c r="A4612" s="1716"/>
      <c r="B4612" s="1260">
        <v>0.5</v>
      </c>
      <c r="C4612" s="1316" t="s">
        <v>257</v>
      </c>
      <c r="D4612" s="1351" t="s">
        <v>758</v>
      </c>
    </row>
    <row r="4613" spans="1:4" x14ac:dyDescent="0.35">
      <c r="A4613" s="1716"/>
      <c r="B4613" s="1260">
        <v>0.625</v>
      </c>
      <c r="C4613" s="1316" t="s">
        <v>257</v>
      </c>
      <c r="D4613" s="1351" t="s">
        <v>905</v>
      </c>
    </row>
    <row r="4614" spans="1:4" x14ac:dyDescent="0.35">
      <c r="A4614" s="1716"/>
      <c r="B4614" s="1260">
        <v>0.75</v>
      </c>
      <c r="C4614" s="1316" t="s">
        <v>257</v>
      </c>
      <c r="D4614" s="1351" t="s">
        <v>758</v>
      </c>
    </row>
    <row r="4615" spans="1:4" x14ac:dyDescent="0.35">
      <c r="A4615" s="1339">
        <v>6</v>
      </c>
      <c r="B4615" s="1260">
        <v>0.25</v>
      </c>
      <c r="C4615" s="1316" t="s">
        <v>257</v>
      </c>
      <c r="D4615" s="1351" t="s">
        <v>758</v>
      </c>
    </row>
    <row r="4616" spans="1:4" x14ac:dyDescent="0.35">
      <c r="A4616" s="1340"/>
      <c r="B4616" s="1260">
        <v>0.375</v>
      </c>
      <c r="C4616" s="1316" t="s">
        <v>257</v>
      </c>
      <c r="D4616" s="1351" t="s">
        <v>905</v>
      </c>
    </row>
    <row r="4617" spans="1:4" x14ac:dyDescent="0.35">
      <c r="A4617" s="1340"/>
      <c r="B4617" s="1260">
        <v>0.5</v>
      </c>
      <c r="C4617" s="1316" t="s">
        <v>257</v>
      </c>
      <c r="D4617" s="1351" t="s">
        <v>758</v>
      </c>
    </row>
    <row r="4618" spans="1:4" x14ac:dyDescent="0.35">
      <c r="A4618" s="1340"/>
      <c r="B4618" s="1260">
        <v>0.625</v>
      </c>
      <c r="C4618" s="1316" t="s">
        <v>258</v>
      </c>
      <c r="D4618" s="1351" t="s">
        <v>758</v>
      </c>
    </row>
    <row r="4619" spans="1:4" x14ac:dyDescent="0.35">
      <c r="A4619" s="1341"/>
      <c r="B4619" s="1260">
        <v>0.75</v>
      </c>
      <c r="C4619" s="1316" t="s">
        <v>258</v>
      </c>
      <c r="D4619" s="1351" t="s">
        <v>758</v>
      </c>
    </row>
    <row r="4620" spans="1:4" x14ac:dyDescent="0.35">
      <c r="A4620" s="1716">
        <v>7</v>
      </c>
      <c r="B4620" s="1260">
        <v>0.25</v>
      </c>
      <c r="C4620" s="1316" t="s">
        <v>257</v>
      </c>
      <c r="D4620" s="1351" t="s">
        <v>905</v>
      </c>
    </row>
    <row r="4621" spans="1:4" x14ac:dyDescent="0.35">
      <c r="A4621" s="1716"/>
      <c r="B4621" s="1260">
        <v>0.375</v>
      </c>
      <c r="C4621" s="1316" t="s">
        <v>257</v>
      </c>
      <c r="D4621" s="1351" t="s">
        <v>905</v>
      </c>
    </row>
    <row r="4622" spans="1:4" x14ac:dyDescent="0.35">
      <c r="A4622" s="1716"/>
      <c r="B4622" s="1260">
        <v>0.5</v>
      </c>
      <c r="C4622" s="1316" t="s">
        <v>257</v>
      </c>
      <c r="D4622" s="1351" t="s">
        <v>758</v>
      </c>
    </row>
    <row r="4623" spans="1:4" x14ac:dyDescent="0.35">
      <c r="A4623" s="1716"/>
      <c r="B4623" s="1260">
        <v>0.625</v>
      </c>
      <c r="C4623" s="1316" t="s">
        <v>258</v>
      </c>
      <c r="D4623" s="1351" t="s">
        <v>673</v>
      </c>
    </row>
    <row r="4624" spans="1:4" x14ac:dyDescent="0.35">
      <c r="A4624" s="1716"/>
      <c r="B4624" s="1260">
        <v>0.75</v>
      </c>
      <c r="C4624" s="1275" t="s">
        <v>260</v>
      </c>
      <c r="D4624" s="1351" t="s">
        <v>729</v>
      </c>
    </row>
    <row r="4625" spans="1:4" x14ac:dyDescent="0.35">
      <c r="A4625" s="1716">
        <v>8</v>
      </c>
      <c r="B4625" s="1260">
        <v>0.25</v>
      </c>
      <c r="C4625" s="1316" t="s">
        <v>261</v>
      </c>
      <c r="D4625" s="1351" t="s">
        <v>758</v>
      </c>
    </row>
    <row r="4626" spans="1:4" x14ac:dyDescent="0.35">
      <c r="A4626" s="1716"/>
      <c r="B4626" s="1260">
        <v>0.375</v>
      </c>
      <c r="C4626" s="1316" t="s">
        <v>261</v>
      </c>
      <c r="D4626" s="1351" t="s">
        <v>905</v>
      </c>
    </row>
    <row r="4627" spans="1:4" x14ac:dyDescent="0.35">
      <c r="A4627" s="1716"/>
      <c r="B4627" s="1260">
        <v>0.5</v>
      </c>
      <c r="C4627" s="1316" t="s">
        <v>257</v>
      </c>
      <c r="D4627" s="1351" t="s">
        <v>758</v>
      </c>
    </row>
    <row r="4628" spans="1:4" x14ac:dyDescent="0.35">
      <c r="A4628" s="1716"/>
      <c r="B4628" s="1260">
        <v>0.625</v>
      </c>
      <c r="C4628" s="1275" t="s">
        <v>257</v>
      </c>
      <c r="D4628" s="1351" t="s">
        <v>758</v>
      </c>
    </row>
    <row r="4629" spans="1:4" x14ac:dyDescent="0.35">
      <c r="A4629" s="1716"/>
      <c r="B4629" s="1260">
        <v>0.75</v>
      </c>
      <c r="C4629" s="1275" t="s">
        <v>257</v>
      </c>
      <c r="D4629" s="1351" t="s">
        <v>758</v>
      </c>
    </row>
    <row r="4630" spans="1:4" x14ac:dyDescent="0.35">
      <c r="A4630" s="1716">
        <f>A4625+1</f>
        <v>9</v>
      </c>
      <c r="B4630" s="1260">
        <v>0.25</v>
      </c>
      <c r="C4630" s="1275" t="s">
        <v>261</v>
      </c>
      <c r="D4630" s="1353" t="s">
        <v>905</v>
      </c>
    </row>
    <row r="4631" spans="1:4" x14ac:dyDescent="0.35">
      <c r="A4631" s="1716"/>
      <c r="B4631" s="1260">
        <v>0.375</v>
      </c>
      <c r="C4631" s="1275" t="s">
        <v>261</v>
      </c>
      <c r="D4631" s="1351" t="s">
        <v>905</v>
      </c>
    </row>
    <row r="4632" spans="1:4" x14ac:dyDescent="0.35">
      <c r="A4632" s="1716"/>
      <c r="B4632" s="1260">
        <v>0.5</v>
      </c>
      <c r="C4632" s="1275" t="s">
        <v>258</v>
      </c>
      <c r="D4632" s="1351" t="s">
        <v>758</v>
      </c>
    </row>
    <row r="4633" spans="1:4" x14ac:dyDescent="0.35">
      <c r="A4633" s="1716"/>
      <c r="B4633" s="1260">
        <v>0.625</v>
      </c>
      <c r="C4633" s="1275" t="s">
        <v>260</v>
      </c>
      <c r="D4633" s="1351" t="s">
        <v>729</v>
      </c>
    </row>
    <row r="4634" spans="1:4" x14ac:dyDescent="0.35">
      <c r="A4634" s="1716"/>
      <c r="B4634" s="1260">
        <v>0.75</v>
      </c>
      <c r="C4634" s="1275" t="s">
        <v>258</v>
      </c>
      <c r="D4634" s="1351" t="s">
        <v>758</v>
      </c>
    </row>
    <row r="4635" spans="1:4" x14ac:dyDescent="0.35">
      <c r="A4635" s="1716">
        <f>A4630+1</f>
        <v>10</v>
      </c>
      <c r="B4635" s="1260">
        <v>0.25</v>
      </c>
      <c r="C4635" s="1275" t="s">
        <v>257</v>
      </c>
      <c r="D4635" s="1351" t="s">
        <v>905</v>
      </c>
    </row>
    <row r="4636" spans="1:4" x14ac:dyDescent="0.35">
      <c r="A4636" s="1716"/>
      <c r="B4636" s="1260">
        <v>0.375</v>
      </c>
      <c r="C4636" s="1275" t="s">
        <v>257</v>
      </c>
      <c r="D4636" s="1351" t="s">
        <v>758</v>
      </c>
    </row>
    <row r="4637" spans="1:4" x14ac:dyDescent="0.35">
      <c r="A4637" s="1716"/>
      <c r="B4637" s="1260">
        <v>0.5</v>
      </c>
      <c r="C4637" s="1275" t="s">
        <v>257</v>
      </c>
      <c r="D4637" s="1351" t="s">
        <v>758</v>
      </c>
    </row>
    <row r="4638" spans="1:4" x14ac:dyDescent="0.35">
      <c r="A4638" s="1716"/>
      <c r="B4638" s="1260">
        <v>0.625</v>
      </c>
      <c r="C4638" s="1275" t="s">
        <v>257</v>
      </c>
      <c r="D4638" s="1351" t="s">
        <v>758</v>
      </c>
    </row>
    <row r="4639" spans="1:4" x14ac:dyDescent="0.35">
      <c r="A4639" s="1716"/>
      <c r="B4639" s="1260">
        <v>0.75</v>
      </c>
      <c r="C4639" s="1275" t="s">
        <v>257</v>
      </c>
      <c r="D4639" s="1351" t="s">
        <v>758</v>
      </c>
    </row>
    <row r="4640" spans="1:4" x14ac:dyDescent="0.35">
      <c r="A4640" s="1339"/>
      <c r="B4640" s="1260">
        <v>0.25</v>
      </c>
      <c r="C4640" s="1275" t="s">
        <v>257</v>
      </c>
      <c r="D4640" s="1351" t="s">
        <v>905</v>
      </c>
    </row>
    <row r="4641" spans="1:4" x14ac:dyDescent="0.35">
      <c r="A4641" s="1340">
        <v>11</v>
      </c>
      <c r="B4641" s="1260">
        <v>0.375</v>
      </c>
      <c r="C4641" s="1275" t="s">
        <v>258</v>
      </c>
      <c r="D4641" s="1351" t="s">
        <v>905</v>
      </c>
    </row>
    <row r="4642" spans="1:4" x14ac:dyDescent="0.35">
      <c r="A4642" s="1340"/>
      <c r="B4642" s="1260">
        <v>0.5</v>
      </c>
      <c r="C4642" s="1275" t="s">
        <v>261</v>
      </c>
      <c r="D4642" s="1351" t="s">
        <v>758</v>
      </c>
    </row>
    <row r="4643" spans="1:4" x14ac:dyDescent="0.35">
      <c r="A4643" s="1340"/>
      <c r="B4643" s="1260">
        <v>0.625</v>
      </c>
      <c r="C4643" s="1275" t="s">
        <v>261</v>
      </c>
      <c r="D4643" s="1351" t="s">
        <v>758</v>
      </c>
    </row>
    <row r="4644" spans="1:4" x14ac:dyDescent="0.35">
      <c r="A4644" s="1341"/>
      <c r="B4644" s="1260">
        <v>0.75</v>
      </c>
      <c r="C4644" s="1275" t="s">
        <v>257</v>
      </c>
      <c r="D4644" s="1351" t="s">
        <v>905</v>
      </c>
    </row>
    <row r="4645" spans="1:4" x14ac:dyDescent="0.35">
      <c r="A4645" s="1716">
        <v>12</v>
      </c>
      <c r="B4645" s="1260">
        <v>0.25</v>
      </c>
      <c r="C4645" s="1275" t="s">
        <v>257</v>
      </c>
      <c r="D4645" s="1351" t="s">
        <v>905</v>
      </c>
    </row>
    <row r="4646" spans="1:4" x14ac:dyDescent="0.35">
      <c r="A4646" s="1716"/>
      <c r="B4646" s="1260">
        <v>0.375</v>
      </c>
      <c r="C4646" s="1275" t="s">
        <v>257</v>
      </c>
      <c r="D4646" s="1351" t="s">
        <v>905</v>
      </c>
    </row>
    <row r="4647" spans="1:4" x14ac:dyDescent="0.35">
      <c r="A4647" s="1716"/>
      <c r="B4647" s="1260">
        <v>0.5</v>
      </c>
      <c r="C4647" s="1275" t="s">
        <v>261</v>
      </c>
      <c r="D4647" s="1351" t="s">
        <v>758</v>
      </c>
    </row>
    <row r="4648" spans="1:4" x14ac:dyDescent="0.35">
      <c r="A4648" s="1716"/>
      <c r="B4648" s="1260">
        <v>0.625</v>
      </c>
      <c r="C4648" s="1275" t="s">
        <v>261</v>
      </c>
      <c r="D4648" s="1351" t="s">
        <v>758</v>
      </c>
    </row>
    <row r="4649" spans="1:4" x14ac:dyDescent="0.35">
      <c r="A4649" s="1716"/>
      <c r="B4649" s="1260">
        <v>0.75</v>
      </c>
      <c r="C4649" s="1275" t="s">
        <v>261</v>
      </c>
      <c r="D4649" s="1351" t="s">
        <v>905</v>
      </c>
    </row>
    <row r="4650" spans="1:4" x14ac:dyDescent="0.35">
      <c r="A4650" s="1716">
        <v>13</v>
      </c>
      <c r="B4650" s="1260">
        <v>0.25</v>
      </c>
      <c r="C4650" s="1275" t="s">
        <v>257</v>
      </c>
      <c r="D4650" s="1351" t="s">
        <v>758</v>
      </c>
    </row>
    <row r="4651" spans="1:4" x14ac:dyDescent="0.35">
      <c r="A4651" s="1716"/>
      <c r="B4651" s="1260">
        <v>0.375</v>
      </c>
      <c r="C4651" s="1275" t="s">
        <v>257</v>
      </c>
      <c r="D4651" s="1351" t="s">
        <v>905</v>
      </c>
    </row>
    <row r="4652" spans="1:4" x14ac:dyDescent="0.35">
      <c r="A4652" s="1716"/>
      <c r="B4652" s="1260">
        <v>0.5</v>
      </c>
      <c r="C4652" s="1275" t="s">
        <v>261</v>
      </c>
      <c r="D4652" s="1351" t="s">
        <v>758</v>
      </c>
    </row>
    <row r="4653" spans="1:4" x14ac:dyDescent="0.35">
      <c r="A4653" s="1716"/>
      <c r="B4653" s="1260">
        <v>0.625</v>
      </c>
      <c r="C4653" s="1275" t="s">
        <v>261</v>
      </c>
      <c r="D4653" s="1351" t="s">
        <v>758</v>
      </c>
    </row>
    <row r="4654" spans="1:4" x14ac:dyDescent="0.35">
      <c r="A4654" s="1716"/>
      <c r="B4654" s="1260">
        <v>0.75</v>
      </c>
      <c r="C4654" s="1275" t="s">
        <v>261</v>
      </c>
      <c r="D4654" s="1351" t="s">
        <v>758</v>
      </c>
    </row>
    <row r="4655" spans="1:4" x14ac:dyDescent="0.35">
      <c r="A4655" s="1716">
        <f>A4650+1</f>
        <v>14</v>
      </c>
      <c r="B4655" s="1260">
        <v>0.25</v>
      </c>
      <c r="C4655" s="1316" t="s">
        <v>257</v>
      </c>
      <c r="D4655" s="1351" t="s">
        <v>905</v>
      </c>
    </row>
    <row r="4656" spans="1:4" x14ac:dyDescent="0.35">
      <c r="A4656" s="1716"/>
      <c r="B4656" s="1260">
        <v>0.375</v>
      </c>
      <c r="C4656" s="1316" t="s">
        <v>257</v>
      </c>
      <c r="D4656" s="1351" t="s">
        <v>905</v>
      </c>
    </row>
    <row r="4657" spans="1:4" x14ac:dyDescent="0.35">
      <c r="A4657" s="1716"/>
      <c r="B4657" s="1260">
        <v>0.5</v>
      </c>
      <c r="C4657" s="1316" t="s">
        <v>258</v>
      </c>
      <c r="D4657" s="1351" t="s">
        <v>758</v>
      </c>
    </row>
    <row r="4658" spans="1:4" x14ac:dyDescent="0.35">
      <c r="A4658" s="1716"/>
      <c r="B4658" s="1260">
        <v>0.625</v>
      </c>
      <c r="C4658" s="1316" t="s">
        <v>258</v>
      </c>
      <c r="D4658" s="1351" t="s">
        <v>758</v>
      </c>
    </row>
    <row r="4659" spans="1:4" x14ac:dyDescent="0.35">
      <c r="A4659" s="1716"/>
      <c r="B4659" s="1260">
        <v>0.75</v>
      </c>
      <c r="C4659" s="1316" t="s">
        <v>257</v>
      </c>
      <c r="D4659" s="1351" t="s">
        <v>758</v>
      </c>
    </row>
    <row r="4660" spans="1:4" x14ac:dyDescent="0.35">
      <c r="A4660" s="1716">
        <f>A4655+1</f>
        <v>15</v>
      </c>
      <c r="B4660" s="1260">
        <v>0.25</v>
      </c>
      <c r="C4660" s="1316" t="s">
        <v>261</v>
      </c>
      <c r="D4660" s="1351" t="s">
        <v>758</v>
      </c>
    </row>
    <row r="4661" spans="1:4" x14ac:dyDescent="0.35">
      <c r="A4661" s="1716"/>
      <c r="B4661" s="1260">
        <v>0.375</v>
      </c>
      <c r="C4661" s="1316" t="s">
        <v>261</v>
      </c>
      <c r="D4661" s="1351" t="s">
        <v>905</v>
      </c>
    </row>
    <row r="4662" spans="1:4" x14ac:dyDescent="0.35">
      <c r="A4662" s="1716"/>
      <c r="B4662" s="1260">
        <v>0.5</v>
      </c>
      <c r="C4662" s="1316" t="s">
        <v>257</v>
      </c>
      <c r="D4662" s="1351" t="s">
        <v>905</v>
      </c>
    </row>
    <row r="4663" spans="1:4" x14ac:dyDescent="0.35">
      <c r="A4663" s="1716"/>
      <c r="B4663" s="1260">
        <v>0.625</v>
      </c>
      <c r="C4663" s="1316" t="s">
        <v>261</v>
      </c>
      <c r="D4663" s="1351" t="s">
        <v>758</v>
      </c>
    </row>
    <row r="4664" spans="1:4" x14ac:dyDescent="0.35">
      <c r="A4664" s="1716"/>
      <c r="B4664" s="1260">
        <v>0.75</v>
      </c>
      <c r="C4664" s="1316" t="s">
        <v>261</v>
      </c>
      <c r="D4664" s="1351" t="s">
        <v>758</v>
      </c>
    </row>
    <row r="4665" spans="1:4" x14ac:dyDescent="0.35">
      <c r="A4665" s="1708">
        <f>A4660+1</f>
        <v>16</v>
      </c>
      <c r="B4665" s="1260">
        <v>0.25</v>
      </c>
      <c r="C4665" s="1316" t="s">
        <v>257</v>
      </c>
      <c r="D4665" s="1351" t="s">
        <v>905</v>
      </c>
    </row>
    <row r="4666" spans="1:4" x14ac:dyDescent="0.35">
      <c r="A4666" s="1709"/>
      <c r="B4666" s="1260">
        <v>0.375</v>
      </c>
      <c r="C4666" s="1316" t="s">
        <v>257</v>
      </c>
      <c r="D4666" s="1351" t="s">
        <v>905</v>
      </c>
    </row>
    <row r="4667" spans="1:4" x14ac:dyDescent="0.35">
      <c r="A4667" s="1709"/>
      <c r="B4667" s="1260">
        <v>0.5</v>
      </c>
      <c r="C4667" s="1316" t="s">
        <v>257</v>
      </c>
      <c r="D4667" s="1351" t="s">
        <v>758</v>
      </c>
    </row>
    <row r="4668" spans="1:4" x14ac:dyDescent="0.35">
      <c r="A4668" s="1709"/>
      <c r="B4668" s="1260">
        <v>0.625</v>
      </c>
      <c r="C4668" s="1316" t="s">
        <v>261</v>
      </c>
      <c r="D4668" s="1351" t="s">
        <v>758</v>
      </c>
    </row>
    <row r="4669" spans="1:4" x14ac:dyDescent="0.35">
      <c r="A4669" s="1710"/>
      <c r="B4669" s="1260">
        <v>0.75</v>
      </c>
      <c r="C4669" s="1316" t="s">
        <v>257</v>
      </c>
      <c r="D4669" s="1351" t="s">
        <v>758</v>
      </c>
    </row>
    <row r="4670" spans="1:4" x14ac:dyDescent="0.35">
      <c r="A4670" s="1708">
        <f>A4665+1</f>
        <v>17</v>
      </c>
      <c r="B4670" s="1260">
        <v>0.25</v>
      </c>
      <c r="C4670" s="1316" t="s">
        <v>257</v>
      </c>
      <c r="D4670" s="1351" t="s">
        <v>729</v>
      </c>
    </row>
    <row r="4671" spans="1:4" x14ac:dyDescent="0.35">
      <c r="A4671" s="1709"/>
      <c r="B4671" s="1260">
        <v>0.375</v>
      </c>
      <c r="C4671" s="1316" t="s">
        <v>257</v>
      </c>
      <c r="D4671" s="1351" t="s">
        <v>905</v>
      </c>
    </row>
    <row r="4672" spans="1:4" x14ac:dyDescent="0.35">
      <c r="A4672" s="1709"/>
      <c r="B4672" s="1260">
        <v>0.5</v>
      </c>
      <c r="C4672" s="1316" t="s">
        <v>261</v>
      </c>
      <c r="D4672" s="1351" t="s">
        <v>758</v>
      </c>
    </row>
    <row r="4673" spans="1:4" x14ac:dyDescent="0.35">
      <c r="A4673" s="1709"/>
      <c r="B4673" s="1260">
        <v>0.625</v>
      </c>
      <c r="C4673" s="1316" t="s">
        <v>257</v>
      </c>
      <c r="D4673" s="1351" t="s">
        <v>758</v>
      </c>
    </row>
    <row r="4674" spans="1:4" x14ac:dyDescent="0.35">
      <c r="A4674" s="1710"/>
      <c r="B4674" s="1260">
        <v>0.75</v>
      </c>
      <c r="C4674" s="1316" t="s">
        <v>257</v>
      </c>
      <c r="D4674" s="1351" t="s">
        <v>758</v>
      </c>
    </row>
    <row r="4675" spans="1:4" x14ac:dyDescent="0.35">
      <c r="A4675" s="1708">
        <f>A4670+1</f>
        <v>18</v>
      </c>
      <c r="B4675" s="1260">
        <v>0.25</v>
      </c>
      <c r="C4675" s="1316" t="s">
        <v>257</v>
      </c>
      <c r="D4675" s="1351" t="s">
        <v>905</v>
      </c>
    </row>
    <row r="4676" spans="1:4" x14ac:dyDescent="0.35">
      <c r="A4676" s="1709"/>
      <c r="B4676" s="1260">
        <v>0.375</v>
      </c>
      <c r="C4676" s="1316" t="s">
        <v>257</v>
      </c>
      <c r="D4676" s="1351" t="s">
        <v>905</v>
      </c>
    </row>
    <row r="4677" spans="1:4" x14ac:dyDescent="0.35">
      <c r="A4677" s="1709"/>
      <c r="B4677" s="1260">
        <v>0.5</v>
      </c>
      <c r="C4677" s="1316" t="s">
        <v>257</v>
      </c>
      <c r="D4677" s="1351" t="s">
        <v>758</v>
      </c>
    </row>
    <row r="4678" spans="1:4" x14ac:dyDescent="0.35">
      <c r="A4678" s="1709"/>
      <c r="B4678" s="1260">
        <v>0.625</v>
      </c>
      <c r="C4678" s="1316" t="s">
        <v>257</v>
      </c>
      <c r="D4678" s="1351" t="s">
        <v>758</v>
      </c>
    </row>
    <row r="4679" spans="1:4" x14ac:dyDescent="0.35">
      <c r="A4679" s="1710"/>
      <c r="B4679" s="1260">
        <v>0.75</v>
      </c>
      <c r="C4679" s="1316" t="s">
        <v>257</v>
      </c>
      <c r="D4679" s="1351" t="s">
        <v>758</v>
      </c>
    </row>
    <row r="4680" spans="1:4" x14ac:dyDescent="0.35">
      <c r="A4680" s="1708">
        <f>A4675+1</f>
        <v>19</v>
      </c>
      <c r="B4680" s="1260">
        <v>0.25</v>
      </c>
      <c r="C4680" s="1275" t="s">
        <v>261</v>
      </c>
      <c r="D4680" s="1351" t="s">
        <v>758</v>
      </c>
    </row>
    <row r="4681" spans="1:4" x14ac:dyDescent="0.35">
      <c r="A4681" s="1709"/>
      <c r="B4681" s="1260">
        <v>0.375</v>
      </c>
      <c r="C4681" s="1275" t="s">
        <v>261</v>
      </c>
      <c r="D4681" s="1351" t="s">
        <v>758</v>
      </c>
    </row>
    <row r="4682" spans="1:4" x14ac:dyDescent="0.35">
      <c r="A4682" s="1709"/>
      <c r="B4682" s="1260">
        <v>0.5</v>
      </c>
      <c r="C4682" s="1275" t="s">
        <v>257</v>
      </c>
      <c r="D4682" s="1351" t="s">
        <v>758</v>
      </c>
    </row>
    <row r="4683" spans="1:4" x14ac:dyDescent="0.35">
      <c r="A4683" s="1709"/>
      <c r="B4683" s="1260">
        <v>0.625</v>
      </c>
      <c r="C4683" s="1275" t="s">
        <v>261</v>
      </c>
      <c r="D4683" s="1351" t="s">
        <v>758</v>
      </c>
    </row>
    <row r="4684" spans="1:4" x14ac:dyDescent="0.35">
      <c r="A4684" s="1710"/>
      <c r="B4684" s="1260">
        <v>0.75</v>
      </c>
      <c r="C4684" s="1275" t="s">
        <v>257</v>
      </c>
      <c r="D4684" s="1351" t="s">
        <v>905</v>
      </c>
    </row>
    <row r="4685" spans="1:4" x14ac:dyDescent="0.35">
      <c r="A4685" s="1708">
        <f>A4680+1</f>
        <v>20</v>
      </c>
      <c r="B4685" s="1260">
        <v>0.25</v>
      </c>
      <c r="C4685" s="1275" t="s">
        <v>257</v>
      </c>
      <c r="D4685" s="1351" t="s">
        <v>758</v>
      </c>
    </row>
    <row r="4686" spans="1:4" x14ac:dyDescent="0.35">
      <c r="A4686" s="1709"/>
      <c r="B4686" s="1260">
        <v>0.375</v>
      </c>
      <c r="C4686" s="1275" t="s">
        <v>257</v>
      </c>
      <c r="D4686" s="1351" t="s">
        <v>905</v>
      </c>
    </row>
    <row r="4687" spans="1:4" x14ac:dyDescent="0.35">
      <c r="A4687" s="1709"/>
      <c r="B4687" s="1260">
        <v>0.5</v>
      </c>
      <c r="C4687" s="1275" t="s">
        <v>261</v>
      </c>
      <c r="D4687" s="1351" t="s">
        <v>758</v>
      </c>
    </row>
    <row r="4688" spans="1:4" x14ac:dyDescent="0.35">
      <c r="A4688" s="1709"/>
      <c r="B4688" s="1260">
        <v>0.625</v>
      </c>
      <c r="C4688" s="1275" t="s">
        <v>261</v>
      </c>
      <c r="D4688" s="1351" t="s">
        <v>729</v>
      </c>
    </row>
    <row r="4689" spans="1:4" x14ac:dyDescent="0.35">
      <c r="A4689" s="1710"/>
      <c r="B4689" s="1260">
        <v>0.75</v>
      </c>
      <c r="C4689" s="1275" t="s">
        <v>261</v>
      </c>
      <c r="D4689" s="1351" t="s">
        <v>729</v>
      </c>
    </row>
    <row r="4690" spans="1:4" x14ac:dyDescent="0.35">
      <c r="A4690" s="1708">
        <f>A4685+1</f>
        <v>21</v>
      </c>
      <c r="B4690" s="1260">
        <v>0.25</v>
      </c>
      <c r="C4690" s="1275" t="s">
        <v>261</v>
      </c>
      <c r="D4690" s="1351" t="s">
        <v>758</v>
      </c>
    </row>
    <row r="4691" spans="1:4" x14ac:dyDescent="0.35">
      <c r="A4691" s="1709"/>
      <c r="B4691" s="1260">
        <v>0.375</v>
      </c>
      <c r="C4691" s="1275" t="s">
        <v>257</v>
      </c>
      <c r="D4691" s="1351" t="s">
        <v>905</v>
      </c>
    </row>
    <row r="4692" spans="1:4" x14ac:dyDescent="0.35">
      <c r="A4692" s="1709"/>
      <c r="B4692" s="1260">
        <v>0.5</v>
      </c>
      <c r="C4692" s="1275" t="s">
        <v>261</v>
      </c>
      <c r="D4692" s="1351" t="s">
        <v>758</v>
      </c>
    </row>
    <row r="4693" spans="1:4" x14ac:dyDescent="0.35">
      <c r="A4693" s="1709"/>
      <c r="B4693" s="1260">
        <v>0.625</v>
      </c>
      <c r="C4693" s="1275" t="s">
        <v>261</v>
      </c>
      <c r="D4693" s="1351" t="s">
        <v>758</v>
      </c>
    </row>
    <row r="4694" spans="1:4" x14ac:dyDescent="0.35">
      <c r="A4694" s="1710"/>
      <c r="B4694" s="1260">
        <v>0.75</v>
      </c>
      <c r="C4694" s="1275" t="s">
        <v>258</v>
      </c>
      <c r="D4694" s="1351" t="s">
        <v>758</v>
      </c>
    </row>
    <row r="4695" spans="1:4" x14ac:dyDescent="0.35">
      <c r="A4695" s="1708">
        <f>A4690+1</f>
        <v>22</v>
      </c>
      <c r="B4695" s="1260">
        <v>0.25</v>
      </c>
      <c r="C4695" s="1275" t="s">
        <v>257</v>
      </c>
      <c r="D4695" s="1351" t="s">
        <v>905</v>
      </c>
    </row>
    <row r="4696" spans="1:4" x14ac:dyDescent="0.35">
      <c r="A4696" s="1709"/>
      <c r="B4696" s="1260">
        <v>0.375</v>
      </c>
      <c r="C4696" s="1275" t="s">
        <v>257</v>
      </c>
      <c r="D4696" s="1351" t="s">
        <v>905</v>
      </c>
    </row>
    <row r="4697" spans="1:4" x14ac:dyDescent="0.35">
      <c r="A4697" s="1709"/>
      <c r="B4697" s="1260">
        <v>0.5</v>
      </c>
      <c r="C4697" s="1275" t="s">
        <v>261</v>
      </c>
      <c r="D4697" s="1351" t="s">
        <v>758</v>
      </c>
    </row>
    <row r="4698" spans="1:4" x14ac:dyDescent="0.35">
      <c r="A4698" s="1709"/>
      <c r="B4698" s="1260">
        <v>0.625</v>
      </c>
      <c r="C4698" s="1275" t="s">
        <v>261</v>
      </c>
      <c r="D4698" s="1351" t="s">
        <v>673</v>
      </c>
    </row>
    <row r="4699" spans="1:4" x14ac:dyDescent="0.35">
      <c r="A4699" s="1710"/>
      <c r="B4699" s="1260">
        <v>0.75</v>
      </c>
      <c r="C4699" s="1275" t="s">
        <v>261</v>
      </c>
      <c r="D4699" s="1351" t="s">
        <v>673</v>
      </c>
    </row>
    <row r="4700" spans="1:4" x14ac:dyDescent="0.35">
      <c r="A4700" s="1708">
        <f>A4695+1</f>
        <v>23</v>
      </c>
      <c r="B4700" s="1260">
        <v>0.25</v>
      </c>
      <c r="C4700" s="1275" t="s">
        <v>261</v>
      </c>
      <c r="D4700" s="1351" t="s">
        <v>758</v>
      </c>
    </row>
    <row r="4701" spans="1:4" x14ac:dyDescent="0.35">
      <c r="A4701" s="1709"/>
      <c r="B4701" s="1260">
        <v>0.375</v>
      </c>
      <c r="C4701" s="1275" t="s">
        <v>257</v>
      </c>
      <c r="D4701" s="1351" t="s">
        <v>905</v>
      </c>
    </row>
    <row r="4702" spans="1:4" x14ac:dyDescent="0.35">
      <c r="A4702" s="1709"/>
      <c r="B4702" s="1260">
        <v>0.5</v>
      </c>
      <c r="C4702" s="1275" t="s">
        <v>261</v>
      </c>
      <c r="D4702" s="1351" t="s">
        <v>729</v>
      </c>
    </row>
    <row r="4703" spans="1:4" x14ac:dyDescent="0.35">
      <c r="A4703" s="1709"/>
      <c r="B4703" s="1260">
        <v>0.625</v>
      </c>
      <c r="C4703" s="1275" t="s">
        <v>261</v>
      </c>
      <c r="D4703" s="1351" t="s">
        <v>758</v>
      </c>
    </row>
    <row r="4704" spans="1:4" x14ac:dyDescent="0.35">
      <c r="A4704" s="1710"/>
      <c r="B4704" s="1260">
        <v>0.75</v>
      </c>
      <c r="C4704" s="1275" t="s">
        <v>261</v>
      </c>
      <c r="D4704" s="1351" t="s">
        <v>758</v>
      </c>
    </row>
    <row r="4705" spans="1:4" x14ac:dyDescent="0.35">
      <c r="A4705" s="1708">
        <f>A4700+1</f>
        <v>24</v>
      </c>
      <c r="B4705" s="1260">
        <v>0.25</v>
      </c>
      <c r="C4705" s="1275" t="s">
        <v>258</v>
      </c>
      <c r="D4705" s="1351" t="s">
        <v>758</v>
      </c>
    </row>
    <row r="4706" spans="1:4" x14ac:dyDescent="0.35">
      <c r="A4706" s="1709"/>
      <c r="B4706" s="1260">
        <v>0.375</v>
      </c>
      <c r="C4706" s="1275" t="s">
        <v>257</v>
      </c>
      <c r="D4706" s="1351" t="s">
        <v>905</v>
      </c>
    </row>
    <row r="4707" spans="1:4" x14ac:dyDescent="0.35">
      <c r="A4707" s="1709"/>
      <c r="B4707" s="1260">
        <v>0.5</v>
      </c>
      <c r="C4707" s="1275" t="s">
        <v>261</v>
      </c>
      <c r="D4707" s="1351" t="s">
        <v>758</v>
      </c>
    </row>
    <row r="4708" spans="1:4" x14ac:dyDescent="0.35">
      <c r="A4708" s="1709"/>
      <c r="B4708" s="1260">
        <v>0.625</v>
      </c>
      <c r="C4708" s="1275" t="s">
        <v>258</v>
      </c>
      <c r="D4708" s="1351" t="s">
        <v>758</v>
      </c>
    </row>
    <row r="4709" spans="1:4" x14ac:dyDescent="0.35">
      <c r="A4709" s="1710"/>
      <c r="B4709" s="1260">
        <v>0.75</v>
      </c>
      <c r="C4709" s="1275" t="s">
        <v>261</v>
      </c>
      <c r="D4709" s="1351" t="s">
        <v>758</v>
      </c>
    </row>
    <row r="4710" spans="1:4" x14ac:dyDescent="0.35">
      <c r="A4710" s="1708">
        <f>A4705+1</f>
        <v>25</v>
      </c>
      <c r="B4710" s="1260">
        <v>0.25</v>
      </c>
      <c r="C4710" s="1275" t="s">
        <v>257</v>
      </c>
      <c r="D4710" s="1351" t="s">
        <v>905</v>
      </c>
    </row>
    <row r="4711" spans="1:4" x14ac:dyDescent="0.35">
      <c r="A4711" s="1709"/>
      <c r="B4711" s="1260">
        <v>0.375</v>
      </c>
      <c r="C4711" s="1275" t="s">
        <v>257</v>
      </c>
      <c r="D4711" s="1351" t="s">
        <v>905</v>
      </c>
    </row>
    <row r="4712" spans="1:4" x14ac:dyDescent="0.35">
      <c r="A4712" s="1709"/>
      <c r="B4712" s="1260">
        <v>0.5</v>
      </c>
      <c r="C4712" s="1275" t="s">
        <v>257</v>
      </c>
      <c r="D4712" s="1351" t="s">
        <v>758</v>
      </c>
    </row>
    <row r="4713" spans="1:4" x14ac:dyDescent="0.35">
      <c r="A4713" s="1709"/>
      <c r="B4713" s="1260">
        <v>0.625</v>
      </c>
      <c r="C4713" s="1275" t="s">
        <v>257</v>
      </c>
      <c r="D4713" s="1351" t="s">
        <v>758</v>
      </c>
    </row>
    <row r="4714" spans="1:4" x14ac:dyDescent="0.35">
      <c r="A4714" s="1710"/>
      <c r="B4714" s="1260">
        <v>0.75</v>
      </c>
      <c r="C4714" s="1275" t="s">
        <v>261</v>
      </c>
      <c r="D4714" s="1351" t="s">
        <v>758</v>
      </c>
    </row>
    <row r="4715" spans="1:4" x14ac:dyDescent="0.35">
      <c r="A4715" s="1708">
        <f>A4710+1</f>
        <v>26</v>
      </c>
      <c r="B4715" s="1260">
        <v>0.25</v>
      </c>
      <c r="C4715" s="1275" t="s">
        <v>257</v>
      </c>
      <c r="D4715" s="1351" t="s">
        <v>905</v>
      </c>
    </row>
    <row r="4716" spans="1:4" x14ac:dyDescent="0.35">
      <c r="A4716" s="1709"/>
      <c r="B4716" s="1260">
        <v>0.375</v>
      </c>
      <c r="C4716" s="1275" t="s">
        <v>261</v>
      </c>
      <c r="D4716" s="1351" t="s">
        <v>758</v>
      </c>
    </row>
    <row r="4717" spans="1:4" x14ac:dyDescent="0.35">
      <c r="A4717" s="1709"/>
      <c r="B4717" s="1260">
        <v>0.5</v>
      </c>
      <c r="C4717" s="1275" t="s">
        <v>261</v>
      </c>
      <c r="D4717" s="1351" t="s">
        <v>758</v>
      </c>
    </row>
    <row r="4718" spans="1:4" x14ac:dyDescent="0.35">
      <c r="A4718" s="1709"/>
      <c r="B4718" s="1260">
        <v>0.625</v>
      </c>
      <c r="C4718" s="1275" t="s">
        <v>261</v>
      </c>
      <c r="D4718" s="1351" t="s">
        <v>758</v>
      </c>
    </row>
    <row r="4719" spans="1:4" x14ac:dyDescent="0.35">
      <c r="A4719" s="1710"/>
      <c r="B4719" s="1260">
        <v>0.75</v>
      </c>
      <c r="C4719" s="1275" t="s">
        <v>261</v>
      </c>
      <c r="D4719" s="1351" t="s">
        <v>758</v>
      </c>
    </row>
    <row r="4720" spans="1:4" x14ac:dyDescent="0.35">
      <c r="A4720" s="1708">
        <f>A4715+1</f>
        <v>27</v>
      </c>
      <c r="B4720" s="1260">
        <v>0.25</v>
      </c>
      <c r="C4720" s="1275" t="s">
        <v>257</v>
      </c>
      <c r="D4720" s="1351" t="s">
        <v>905</v>
      </c>
    </row>
    <row r="4721" spans="1:4" x14ac:dyDescent="0.35">
      <c r="A4721" s="1709"/>
      <c r="B4721" s="1260">
        <v>0.375</v>
      </c>
      <c r="C4721" s="1275" t="s">
        <v>257</v>
      </c>
      <c r="D4721" s="1351" t="s">
        <v>905</v>
      </c>
    </row>
    <row r="4722" spans="1:4" x14ac:dyDescent="0.35">
      <c r="A4722" s="1709"/>
      <c r="B4722" s="1260">
        <v>0.5</v>
      </c>
      <c r="C4722" s="1275" t="s">
        <v>261</v>
      </c>
      <c r="D4722" s="1351" t="s">
        <v>758</v>
      </c>
    </row>
    <row r="4723" spans="1:4" x14ac:dyDescent="0.35">
      <c r="A4723" s="1709"/>
      <c r="B4723" s="1260">
        <v>0.625</v>
      </c>
      <c r="C4723" s="1275" t="s">
        <v>261</v>
      </c>
      <c r="D4723" s="1351" t="s">
        <v>758</v>
      </c>
    </row>
    <row r="4724" spans="1:4" x14ac:dyDescent="0.35">
      <c r="A4724" s="1710"/>
      <c r="B4724" s="1260">
        <v>0.75</v>
      </c>
      <c r="C4724" s="1275" t="s">
        <v>258</v>
      </c>
      <c r="D4724" s="1351" t="s">
        <v>758</v>
      </c>
    </row>
    <row r="4725" spans="1:4" x14ac:dyDescent="0.35">
      <c r="A4725" s="1708">
        <f>A4720+1</f>
        <v>28</v>
      </c>
      <c r="B4725" s="1260">
        <v>0.25</v>
      </c>
      <c r="C4725" s="1275" t="s">
        <v>257</v>
      </c>
      <c r="D4725" s="1351" t="s">
        <v>905</v>
      </c>
    </row>
    <row r="4726" spans="1:4" x14ac:dyDescent="0.35">
      <c r="A4726" s="1709"/>
      <c r="B4726" s="1260">
        <v>0.375</v>
      </c>
      <c r="C4726" s="1275" t="s">
        <v>257</v>
      </c>
      <c r="D4726" s="1351" t="s">
        <v>758</v>
      </c>
    </row>
    <row r="4727" spans="1:4" x14ac:dyDescent="0.35">
      <c r="A4727" s="1709"/>
      <c r="B4727" s="1260">
        <v>0.5</v>
      </c>
      <c r="C4727" s="1275" t="s">
        <v>258</v>
      </c>
      <c r="D4727" s="1351" t="s">
        <v>729</v>
      </c>
    </row>
    <row r="4728" spans="1:4" x14ac:dyDescent="0.35">
      <c r="A4728" s="1709"/>
      <c r="B4728" s="1260">
        <v>0.625</v>
      </c>
      <c r="C4728" s="1275" t="s">
        <v>258</v>
      </c>
      <c r="D4728" s="1351" t="s">
        <v>905</v>
      </c>
    </row>
    <row r="4729" spans="1:4" x14ac:dyDescent="0.35">
      <c r="A4729" s="1710"/>
      <c r="B4729" s="1260">
        <v>0.75</v>
      </c>
      <c r="C4729" s="1275" t="s">
        <v>257</v>
      </c>
      <c r="D4729" s="1351" t="s">
        <v>905</v>
      </c>
    </row>
    <row r="4730" spans="1:4" x14ac:dyDescent="0.35">
      <c r="A4730" s="1708">
        <f>A4725+1</f>
        <v>29</v>
      </c>
      <c r="B4730" s="1260">
        <v>0.25</v>
      </c>
      <c r="C4730" s="1275" t="s">
        <v>257</v>
      </c>
      <c r="D4730" s="1351" t="s">
        <v>905</v>
      </c>
    </row>
    <row r="4731" spans="1:4" x14ac:dyDescent="0.35">
      <c r="A4731" s="1709"/>
      <c r="B4731" s="1260">
        <v>0.375</v>
      </c>
      <c r="C4731" s="1275" t="s">
        <v>261</v>
      </c>
      <c r="D4731" s="1351" t="s">
        <v>905</v>
      </c>
    </row>
    <row r="4732" spans="1:4" x14ac:dyDescent="0.35">
      <c r="A4732" s="1709"/>
      <c r="B4732" s="1260">
        <v>0.5</v>
      </c>
      <c r="C4732" s="1275" t="s">
        <v>257</v>
      </c>
      <c r="D4732" s="1351" t="s">
        <v>758</v>
      </c>
    </row>
    <row r="4733" spans="1:4" x14ac:dyDescent="0.35">
      <c r="A4733" s="1709"/>
      <c r="B4733" s="1260">
        <v>0.625</v>
      </c>
      <c r="C4733" s="1275" t="s">
        <v>257</v>
      </c>
      <c r="D4733" s="1351" t="s">
        <v>758</v>
      </c>
    </row>
    <row r="4734" spans="1:4" x14ac:dyDescent="0.35">
      <c r="A4734" s="1710"/>
      <c r="B4734" s="1260">
        <v>0.75</v>
      </c>
      <c r="C4734" s="1275" t="s">
        <v>257</v>
      </c>
      <c r="D4734" s="1351" t="s">
        <v>758</v>
      </c>
    </row>
    <row r="4735" spans="1:4" x14ac:dyDescent="0.35">
      <c r="A4735" s="1708">
        <f>A4730+1</f>
        <v>30</v>
      </c>
      <c r="B4735" s="1260">
        <v>0.25</v>
      </c>
      <c r="C4735" s="1275" t="s">
        <v>261</v>
      </c>
      <c r="D4735" s="1351" t="s">
        <v>673</v>
      </c>
    </row>
    <row r="4736" spans="1:4" x14ac:dyDescent="0.35">
      <c r="A4736" s="1709"/>
      <c r="B4736" s="1260">
        <v>0.375</v>
      </c>
      <c r="C4736" s="1275" t="s">
        <v>261</v>
      </c>
      <c r="D4736" s="1351" t="s">
        <v>758</v>
      </c>
    </row>
    <row r="4737" spans="1:4" x14ac:dyDescent="0.35">
      <c r="A4737" s="1709"/>
      <c r="B4737" s="1260">
        <v>0.5</v>
      </c>
      <c r="C4737" s="1275" t="s">
        <v>261</v>
      </c>
      <c r="D4737" s="1351" t="s">
        <v>758</v>
      </c>
    </row>
    <row r="4738" spans="1:4" x14ac:dyDescent="0.35">
      <c r="A4738" s="1709"/>
      <c r="B4738" s="1260">
        <v>0.625</v>
      </c>
      <c r="C4738" s="1275" t="s">
        <v>257</v>
      </c>
      <c r="D4738" s="1351" t="s">
        <v>758</v>
      </c>
    </row>
    <row r="4739" spans="1:4" x14ac:dyDescent="0.35">
      <c r="A4739" s="1710"/>
      <c r="B4739" s="1260">
        <v>0.75</v>
      </c>
      <c r="C4739" s="1275" t="s">
        <v>261</v>
      </c>
      <c r="D4739" s="1351" t="s">
        <v>758</v>
      </c>
    </row>
    <row r="4742" spans="1:4" ht="15.5" x14ac:dyDescent="0.35">
      <c r="A4742" s="1251"/>
      <c r="B4742" s="1251"/>
      <c r="C4742" s="1251"/>
      <c r="D4742" s="1317"/>
    </row>
    <row r="4743" spans="1:4" ht="15.5" x14ac:dyDescent="0.35">
      <c r="A4743" s="1718" t="s">
        <v>913</v>
      </c>
      <c r="B4743" s="1718"/>
      <c r="C4743" s="1718"/>
      <c r="D4743" s="1718"/>
    </row>
    <row r="4744" spans="1:4" ht="15.5" x14ac:dyDescent="0.35">
      <c r="A4744" s="1251" t="s">
        <v>914</v>
      </c>
      <c r="B4744" s="1251"/>
      <c r="C4744" s="1251"/>
      <c r="D4744" s="1317"/>
    </row>
    <row r="4745" spans="1:4" x14ac:dyDescent="0.35">
      <c r="A4745" s="1336"/>
      <c r="B4745" t="s">
        <v>1004</v>
      </c>
      <c r="C4745" t="s">
        <v>1005</v>
      </c>
      <c r="D4745" s="1355" t="s">
        <v>1006</v>
      </c>
    </row>
    <row r="4747" spans="1:4" x14ac:dyDescent="0.35">
      <c r="A4747" s="1704" t="s">
        <v>505</v>
      </c>
      <c r="B4747" s="1704" t="s">
        <v>930</v>
      </c>
      <c r="C4747" s="1348" t="s">
        <v>548</v>
      </c>
      <c r="D4747" s="1349" t="s">
        <v>904</v>
      </c>
    </row>
    <row r="4748" spans="1:4" x14ac:dyDescent="0.35">
      <c r="A4748" s="1705"/>
      <c r="B4748" s="1705"/>
      <c r="C4748" s="1323"/>
      <c r="D4748" s="1350"/>
    </row>
    <row r="4749" spans="1:4" x14ac:dyDescent="0.35">
      <c r="A4749" s="1339">
        <v>1</v>
      </c>
      <c r="B4749" s="1260">
        <v>0.25</v>
      </c>
      <c r="C4749" s="1275" t="s">
        <v>261</v>
      </c>
      <c r="D4749" s="1351" t="s">
        <v>905</v>
      </c>
    </row>
    <row r="4750" spans="1:4" x14ac:dyDescent="0.35">
      <c r="A4750" s="1340"/>
      <c r="B4750" s="1260">
        <v>0.375</v>
      </c>
      <c r="C4750" s="1275" t="s">
        <v>261</v>
      </c>
      <c r="D4750" s="1351" t="s">
        <v>905</v>
      </c>
    </row>
    <row r="4751" spans="1:4" x14ac:dyDescent="0.35">
      <c r="A4751" s="1340"/>
      <c r="B4751" s="1260">
        <v>0.5</v>
      </c>
      <c r="C4751" s="1275" t="s">
        <v>258</v>
      </c>
      <c r="D4751" s="1356" t="s">
        <v>758</v>
      </c>
    </row>
    <row r="4752" spans="1:4" x14ac:dyDescent="0.35">
      <c r="A4752" s="1340"/>
      <c r="B4752" s="1260">
        <v>0.625</v>
      </c>
      <c r="C4752" s="1275" t="s">
        <v>261</v>
      </c>
      <c r="D4752" s="1351" t="s">
        <v>758</v>
      </c>
    </row>
    <row r="4753" spans="1:4" x14ac:dyDescent="0.35">
      <c r="A4753" s="1341"/>
      <c r="B4753" s="1260">
        <v>0.75</v>
      </c>
      <c r="C4753" s="1275" t="s">
        <v>257</v>
      </c>
      <c r="D4753" s="1351" t="s">
        <v>758</v>
      </c>
    </row>
    <row r="4754" spans="1:4" x14ac:dyDescent="0.35">
      <c r="A4754" s="1716">
        <v>2</v>
      </c>
      <c r="B4754" s="1260">
        <v>0.25</v>
      </c>
      <c r="C4754" s="1275" t="s">
        <v>261</v>
      </c>
      <c r="D4754" s="1351" t="s">
        <v>905</v>
      </c>
    </row>
    <row r="4755" spans="1:4" x14ac:dyDescent="0.35">
      <c r="A4755" s="1716"/>
      <c r="B4755" s="1260">
        <v>0.375</v>
      </c>
      <c r="C4755" s="1275" t="s">
        <v>261</v>
      </c>
      <c r="D4755" s="1351" t="s">
        <v>758</v>
      </c>
    </row>
    <row r="4756" spans="1:4" x14ac:dyDescent="0.35">
      <c r="A4756" s="1716"/>
      <c r="B4756" s="1260">
        <v>0.5</v>
      </c>
      <c r="C4756" s="1275" t="s">
        <v>257</v>
      </c>
      <c r="D4756" s="1351" t="s">
        <v>758</v>
      </c>
    </row>
    <row r="4757" spans="1:4" x14ac:dyDescent="0.35">
      <c r="A4757" s="1716"/>
      <c r="B4757" s="1260">
        <v>0.625</v>
      </c>
      <c r="C4757" s="1275" t="s">
        <v>261</v>
      </c>
      <c r="D4757" s="1351" t="s">
        <v>758</v>
      </c>
    </row>
    <row r="4758" spans="1:4" x14ac:dyDescent="0.35">
      <c r="A4758" s="1716"/>
      <c r="B4758" s="1260">
        <v>0.75</v>
      </c>
      <c r="C4758" s="1275" t="s">
        <v>257</v>
      </c>
      <c r="D4758" s="1351" t="s">
        <v>905</v>
      </c>
    </row>
    <row r="4759" spans="1:4" x14ac:dyDescent="0.35">
      <c r="A4759" s="1716">
        <v>3</v>
      </c>
      <c r="B4759" s="1260">
        <v>0.25</v>
      </c>
      <c r="C4759" s="1275" t="s">
        <v>257</v>
      </c>
      <c r="D4759" s="1351" t="s">
        <v>905</v>
      </c>
    </row>
    <row r="4760" spans="1:4" x14ac:dyDescent="0.35">
      <c r="A4760" s="1716"/>
      <c r="B4760" s="1260">
        <v>0.375</v>
      </c>
      <c r="C4760" s="1275" t="s">
        <v>257</v>
      </c>
      <c r="D4760" s="1351" t="s">
        <v>758</v>
      </c>
    </row>
    <row r="4761" spans="1:4" x14ac:dyDescent="0.35">
      <c r="A4761" s="1716"/>
      <c r="B4761" s="1260">
        <v>0.5</v>
      </c>
      <c r="C4761" s="1275" t="s">
        <v>257</v>
      </c>
      <c r="D4761" s="1351" t="s">
        <v>758</v>
      </c>
    </row>
    <row r="4762" spans="1:4" x14ac:dyDescent="0.35">
      <c r="A4762" s="1716"/>
      <c r="B4762" s="1260">
        <v>0.625</v>
      </c>
      <c r="C4762" s="1275" t="s">
        <v>260</v>
      </c>
      <c r="D4762" s="1351" t="s">
        <v>758</v>
      </c>
    </row>
    <row r="4763" spans="1:4" x14ac:dyDescent="0.35">
      <c r="A4763" s="1716"/>
      <c r="B4763" s="1260">
        <v>0.75</v>
      </c>
      <c r="C4763" s="1275" t="s">
        <v>257</v>
      </c>
      <c r="D4763" s="1351" t="s">
        <v>905</v>
      </c>
    </row>
    <row r="4764" spans="1:4" x14ac:dyDescent="0.35">
      <c r="A4764" s="1716">
        <f>A4759+1</f>
        <v>4</v>
      </c>
      <c r="B4764" s="1260">
        <v>0.25</v>
      </c>
      <c r="C4764" s="1275" t="s">
        <v>257</v>
      </c>
      <c r="D4764" s="1351" t="s">
        <v>905</v>
      </c>
    </row>
    <row r="4765" spans="1:4" x14ac:dyDescent="0.35">
      <c r="A4765" s="1716"/>
      <c r="B4765" s="1260">
        <v>0.375</v>
      </c>
      <c r="C4765" s="1275" t="s">
        <v>257</v>
      </c>
      <c r="D4765" s="1351" t="s">
        <v>905</v>
      </c>
    </row>
    <row r="4766" spans="1:4" x14ac:dyDescent="0.35">
      <c r="A4766" s="1716"/>
      <c r="B4766" s="1260">
        <v>0.5</v>
      </c>
      <c r="C4766" s="1275" t="s">
        <v>260</v>
      </c>
      <c r="D4766" s="1351" t="s">
        <v>758</v>
      </c>
    </row>
    <row r="4767" spans="1:4" x14ac:dyDescent="0.35">
      <c r="A4767" s="1716"/>
      <c r="B4767" s="1260">
        <v>0.625</v>
      </c>
      <c r="C4767" s="1275" t="s">
        <v>260</v>
      </c>
      <c r="D4767" s="1351" t="s">
        <v>758</v>
      </c>
    </row>
    <row r="4768" spans="1:4" x14ac:dyDescent="0.35">
      <c r="A4768" s="1716"/>
      <c r="B4768" s="1260">
        <v>0.75</v>
      </c>
      <c r="C4768" s="1275" t="s">
        <v>262</v>
      </c>
      <c r="D4768" s="1351" t="s">
        <v>905</v>
      </c>
    </row>
    <row r="4769" spans="1:4" x14ac:dyDescent="0.35">
      <c r="A4769" s="1716">
        <f>A4764+1</f>
        <v>5</v>
      </c>
      <c r="B4769" s="1260">
        <v>0.25</v>
      </c>
      <c r="C4769" s="1316" t="s">
        <v>257</v>
      </c>
      <c r="D4769" s="1351" t="s">
        <v>905</v>
      </c>
    </row>
    <row r="4770" spans="1:4" x14ac:dyDescent="0.35">
      <c r="A4770" s="1716"/>
      <c r="B4770" s="1260">
        <v>0.375</v>
      </c>
      <c r="C4770" s="1316" t="s">
        <v>257</v>
      </c>
      <c r="D4770" s="1351" t="s">
        <v>905</v>
      </c>
    </row>
    <row r="4771" spans="1:4" x14ac:dyDescent="0.35">
      <c r="A4771" s="1716"/>
      <c r="B4771" s="1260">
        <v>0.5</v>
      </c>
      <c r="C4771" s="1316" t="s">
        <v>257</v>
      </c>
      <c r="D4771" s="1351" t="s">
        <v>758</v>
      </c>
    </row>
    <row r="4772" spans="1:4" x14ac:dyDescent="0.35">
      <c r="A4772" s="1716"/>
      <c r="B4772" s="1260">
        <v>0.625</v>
      </c>
      <c r="C4772" s="1316" t="s">
        <v>261</v>
      </c>
      <c r="D4772" s="1351" t="s">
        <v>758</v>
      </c>
    </row>
    <row r="4773" spans="1:4" x14ac:dyDescent="0.35">
      <c r="A4773" s="1716"/>
      <c r="B4773" s="1260">
        <v>0.75</v>
      </c>
      <c r="C4773" s="1316" t="s">
        <v>257</v>
      </c>
      <c r="D4773" s="1351" t="s">
        <v>758</v>
      </c>
    </row>
    <row r="4774" spans="1:4" x14ac:dyDescent="0.35">
      <c r="A4774" s="1339">
        <v>6</v>
      </c>
      <c r="B4774" s="1260">
        <v>0.25</v>
      </c>
      <c r="C4774" s="1316" t="s">
        <v>257</v>
      </c>
      <c r="D4774" s="1351" t="s">
        <v>905</v>
      </c>
    </row>
    <row r="4775" spans="1:4" x14ac:dyDescent="0.35">
      <c r="A4775" s="1340"/>
      <c r="B4775" s="1260">
        <v>0.375</v>
      </c>
      <c r="C4775" s="1316" t="s">
        <v>257</v>
      </c>
      <c r="D4775" s="1351" t="s">
        <v>905</v>
      </c>
    </row>
    <row r="4776" spans="1:4" x14ac:dyDescent="0.35">
      <c r="A4776" s="1340"/>
      <c r="B4776" s="1260">
        <v>0.5</v>
      </c>
      <c r="C4776" s="1316" t="s">
        <v>258</v>
      </c>
      <c r="D4776" s="1351" t="s">
        <v>758</v>
      </c>
    </row>
    <row r="4777" spans="1:4" x14ac:dyDescent="0.35">
      <c r="A4777" s="1340"/>
      <c r="B4777" s="1260">
        <v>0.625</v>
      </c>
      <c r="C4777" s="1316" t="s">
        <v>258</v>
      </c>
      <c r="D4777" s="1351" t="s">
        <v>758</v>
      </c>
    </row>
    <row r="4778" spans="1:4" x14ac:dyDescent="0.35">
      <c r="A4778" s="1341"/>
      <c r="B4778" s="1260">
        <v>0.75</v>
      </c>
      <c r="C4778" s="1316" t="s">
        <v>258</v>
      </c>
      <c r="D4778" s="1351" t="s">
        <v>758</v>
      </c>
    </row>
    <row r="4779" spans="1:4" x14ac:dyDescent="0.35">
      <c r="A4779" s="1716">
        <v>7</v>
      </c>
      <c r="B4779" s="1260">
        <v>0.25</v>
      </c>
      <c r="C4779" s="1316" t="s">
        <v>257</v>
      </c>
      <c r="D4779" s="1351" t="s">
        <v>905</v>
      </c>
    </row>
    <row r="4780" spans="1:4" x14ac:dyDescent="0.35">
      <c r="A4780" s="1716"/>
      <c r="B4780" s="1260">
        <v>0.375</v>
      </c>
      <c r="C4780" s="1316" t="s">
        <v>257</v>
      </c>
      <c r="D4780" s="1351" t="s">
        <v>758</v>
      </c>
    </row>
    <row r="4781" spans="1:4" x14ac:dyDescent="0.35">
      <c r="A4781" s="1716"/>
      <c r="B4781" s="1260">
        <v>0.5</v>
      </c>
      <c r="C4781" s="1316" t="s">
        <v>260</v>
      </c>
      <c r="D4781" s="1351" t="s">
        <v>758</v>
      </c>
    </row>
    <row r="4782" spans="1:4" x14ac:dyDescent="0.35">
      <c r="A4782" s="1716"/>
      <c r="B4782" s="1260">
        <v>0.625</v>
      </c>
      <c r="C4782" s="1316" t="s">
        <v>258</v>
      </c>
      <c r="D4782" s="1351" t="s">
        <v>758</v>
      </c>
    </row>
    <row r="4783" spans="1:4" x14ac:dyDescent="0.35">
      <c r="A4783" s="1716"/>
      <c r="B4783" s="1260">
        <v>0.75</v>
      </c>
      <c r="C4783" s="1275" t="s">
        <v>258</v>
      </c>
      <c r="D4783" s="1351" t="s">
        <v>905</v>
      </c>
    </row>
    <row r="4784" spans="1:4" x14ac:dyDescent="0.35">
      <c r="A4784" s="1716">
        <v>8</v>
      </c>
      <c r="B4784" s="1260">
        <v>0.25</v>
      </c>
      <c r="C4784" s="1316" t="s">
        <v>257</v>
      </c>
      <c r="D4784" s="1351" t="s">
        <v>758</v>
      </c>
    </row>
    <row r="4785" spans="1:4" x14ac:dyDescent="0.35">
      <c r="A4785" s="1716"/>
      <c r="B4785" s="1260">
        <v>0.375</v>
      </c>
      <c r="C4785" s="1316" t="s">
        <v>257</v>
      </c>
      <c r="D4785" s="1351" t="s">
        <v>905</v>
      </c>
    </row>
    <row r="4786" spans="1:4" x14ac:dyDescent="0.35">
      <c r="A4786" s="1716"/>
      <c r="B4786" s="1260">
        <v>0.5</v>
      </c>
      <c r="C4786" s="1316" t="s">
        <v>257</v>
      </c>
      <c r="D4786" s="1351" t="s">
        <v>758</v>
      </c>
    </row>
    <row r="4787" spans="1:4" x14ac:dyDescent="0.35">
      <c r="A4787" s="1716"/>
      <c r="B4787" s="1260">
        <v>0.625</v>
      </c>
      <c r="C4787" s="1275" t="s">
        <v>258</v>
      </c>
      <c r="D4787" s="1351" t="s">
        <v>758</v>
      </c>
    </row>
    <row r="4788" spans="1:4" x14ac:dyDescent="0.35">
      <c r="A4788" s="1716"/>
      <c r="B4788" s="1260">
        <v>0.75</v>
      </c>
      <c r="C4788" s="1275" t="s">
        <v>257</v>
      </c>
      <c r="D4788" s="1351" t="s">
        <v>905</v>
      </c>
    </row>
    <row r="4789" spans="1:4" x14ac:dyDescent="0.35">
      <c r="A4789" s="1716">
        <f>A4784+1</f>
        <v>9</v>
      </c>
      <c r="B4789" s="1260">
        <v>0.25</v>
      </c>
      <c r="C4789" s="1275" t="s">
        <v>257</v>
      </c>
      <c r="D4789" s="1353" t="s">
        <v>905</v>
      </c>
    </row>
    <row r="4790" spans="1:4" x14ac:dyDescent="0.35">
      <c r="A4790" s="1716"/>
      <c r="B4790" s="1260">
        <v>0.375</v>
      </c>
      <c r="C4790" s="1275" t="s">
        <v>257</v>
      </c>
      <c r="D4790" s="1351" t="s">
        <v>758</v>
      </c>
    </row>
    <row r="4791" spans="1:4" x14ac:dyDescent="0.35">
      <c r="A4791" s="1716"/>
      <c r="B4791" s="1260">
        <v>0.5</v>
      </c>
      <c r="C4791" s="1275" t="s">
        <v>257</v>
      </c>
      <c r="D4791" s="1351" t="s">
        <v>758</v>
      </c>
    </row>
    <row r="4792" spans="1:4" x14ac:dyDescent="0.35">
      <c r="A4792" s="1716"/>
      <c r="B4792" s="1260">
        <v>0.625</v>
      </c>
      <c r="C4792" s="1275" t="s">
        <v>258</v>
      </c>
      <c r="D4792" s="1351" t="s">
        <v>758</v>
      </c>
    </row>
    <row r="4793" spans="1:4" x14ac:dyDescent="0.35">
      <c r="A4793" s="1716"/>
      <c r="B4793" s="1260">
        <v>0.75</v>
      </c>
      <c r="C4793" s="1275" t="s">
        <v>258</v>
      </c>
      <c r="D4793" s="1351" t="s">
        <v>758</v>
      </c>
    </row>
    <row r="4794" spans="1:4" x14ac:dyDescent="0.35">
      <c r="A4794" s="1716">
        <f>A4789+1</f>
        <v>10</v>
      </c>
      <c r="B4794" s="1260">
        <v>0.25</v>
      </c>
      <c r="C4794" s="1275" t="s">
        <v>258</v>
      </c>
      <c r="D4794" s="1351" t="s">
        <v>758</v>
      </c>
    </row>
    <row r="4795" spans="1:4" x14ac:dyDescent="0.35">
      <c r="A4795" s="1716"/>
      <c r="B4795" s="1260">
        <v>0.375</v>
      </c>
      <c r="C4795" s="1275" t="s">
        <v>258</v>
      </c>
      <c r="D4795" s="1351" t="s">
        <v>758</v>
      </c>
    </row>
    <row r="4796" spans="1:4" x14ac:dyDescent="0.35">
      <c r="A4796" s="1716"/>
      <c r="B4796" s="1260">
        <v>0.5</v>
      </c>
      <c r="C4796" s="1275" t="s">
        <v>261</v>
      </c>
      <c r="D4796" s="1351" t="s">
        <v>758</v>
      </c>
    </row>
    <row r="4797" spans="1:4" x14ac:dyDescent="0.35">
      <c r="A4797" s="1716"/>
      <c r="B4797" s="1260">
        <v>0.625</v>
      </c>
      <c r="C4797" s="1275" t="s">
        <v>258</v>
      </c>
      <c r="D4797" s="1351" t="s">
        <v>905</v>
      </c>
    </row>
    <row r="4798" spans="1:4" x14ac:dyDescent="0.35">
      <c r="A4798" s="1716"/>
      <c r="B4798" s="1260">
        <v>0.75</v>
      </c>
      <c r="C4798" s="1275" t="s">
        <v>257</v>
      </c>
      <c r="D4798" s="1351" t="s">
        <v>758</v>
      </c>
    </row>
    <row r="4799" spans="1:4" x14ac:dyDescent="0.35">
      <c r="A4799" s="1339"/>
      <c r="B4799" s="1260">
        <v>0.25</v>
      </c>
      <c r="C4799" s="1275" t="s">
        <v>257</v>
      </c>
      <c r="D4799" s="1351" t="s">
        <v>905</v>
      </c>
    </row>
    <row r="4800" spans="1:4" x14ac:dyDescent="0.35">
      <c r="A4800" s="1340">
        <v>11</v>
      </c>
      <c r="B4800" s="1260">
        <v>0.375</v>
      </c>
      <c r="C4800" s="1275" t="s">
        <v>257</v>
      </c>
      <c r="D4800" s="1351" t="s">
        <v>905</v>
      </c>
    </row>
    <row r="4801" spans="1:4" x14ac:dyDescent="0.35">
      <c r="A4801" s="1340"/>
      <c r="B4801" s="1260">
        <v>0.5</v>
      </c>
      <c r="C4801" s="1275" t="s">
        <v>258</v>
      </c>
      <c r="D4801" s="1351" t="s">
        <v>758</v>
      </c>
    </row>
    <row r="4802" spans="1:4" x14ac:dyDescent="0.35">
      <c r="A4802" s="1340"/>
      <c r="B4802" s="1260">
        <v>0.625</v>
      </c>
      <c r="C4802" s="1275" t="s">
        <v>258</v>
      </c>
      <c r="D4802" s="1351" t="s">
        <v>729</v>
      </c>
    </row>
    <row r="4803" spans="1:4" x14ac:dyDescent="0.35">
      <c r="A4803" s="1341"/>
      <c r="B4803" s="1260">
        <v>0.75</v>
      </c>
      <c r="C4803" s="1275" t="s">
        <v>258</v>
      </c>
      <c r="D4803" s="1351" t="s">
        <v>758</v>
      </c>
    </row>
    <row r="4804" spans="1:4" x14ac:dyDescent="0.35">
      <c r="A4804" s="1716">
        <v>12</v>
      </c>
      <c r="B4804" s="1260">
        <v>0.25</v>
      </c>
      <c r="C4804" s="1275" t="s">
        <v>257</v>
      </c>
      <c r="D4804" s="1351" t="s">
        <v>905</v>
      </c>
    </row>
    <row r="4805" spans="1:4" x14ac:dyDescent="0.35">
      <c r="A4805" s="1716"/>
      <c r="B4805" s="1260">
        <v>0.375</v>
      </c>
      <c r="C4805" s="1275" t="s">
        <v>257</v>
      </c>
      <c r="D4805" s="1351" t="s">
        <v>758</v>
      </c>
    </row>
    <row r="4806" spans="1:4" x14ac:dyDescent="0.35">
      <c r="A4806" s="1716"/>
      <c r="B4806" s="1260">
        <v>0.5</v>
      </c>
      <c r="C4806" s="1275" t="s">
        <v>262</v>
      </c>
      <c r="D4806" s="1351" t="s">
        <v>758</v>
      </c>
    </row>
    <row r="4807" spans="1:4" x14ac:dyDescent="0.35">
      <c r="A4807" s="1716"/>
      <c r="B4807" s="1260">
        <v>0.625</v>
      </c>
      <c r="C4807" s="1275" t="s">
        <v>258</v>
      </c>
      <c r="D4807" s="1351" t="s">
        <v>758</v>
      </c>
    </row>
    <row r="4808" spans="1:4" x14ac:dyDescent="0.35">
      <c r="A4808" s="1716"/>
      <c r="B4808" s="1260">
        <v>0.75</v>
      </c>
      <c r="C4808" s="1275" t="s">
        <v>257</v>
      </c>
      <c r="D4808" s="1351" t="s">
        <v>758</v>
      </c>
    </row>
    <row r="4809" spans="1:4" x14ac:dyDescent="0.35">
      <c r="A4809" s="1716">
        <v>13</v>
      </c>
      <c r="B4809" s="1260">
        <v>0.25</v>
      </c>
      <c r="C4809" s="1275" t="s">
        <v>257</v>
      </c>
      <c r="D4809" s="1351" t="s">
        <v>905</v>
      </c>
    </row>
    <row r="4810" spans="1:4" x14ac:dyDescent="0.35">
      <c r="A4810" s="1716"/>
      <c r="B4810" s="1260">
        <v>0.375</v>
      </c>
      <c r="C4810" s="1275" t="s">
        <v>257</v>
      </c>
      <c r="D4810" s="1351" t="s">
        <v>905</v>
      </c>
    </row>
    <row r="4811" spans="1:4" x14ac:dyDescent="0.35">
      <c r="A4811" s="1716"/>
      <c r="B4811" s="1260">
        <v>0.5</v>
      </c>
      <c r="C4811" s="1275" t="s">
        <v>261</v>
      </c>
      <c r="D4811" s="1351" t="s">
        <v>758</v>
      </c>
    </row>
    <row r="4812" spans="1:4" x14ac:dyDescent="0.35">
      <c r="A4812" s="1716"/>
      <c r="B4812" s="1260">
        <v>0.625</v>
      </c>
      <c r="C4812" s="1275" t="s">
        <v>258</v>
      </c>
      <c r="D4812" s="1351" t="s">
        <v>758</v>
      </c>
    </row>
    <row r="4813" spans="1:4" x14ac:dyDescent="0.35">
      <c r="A4813" s="1716"/>
      <c r="B4813" s="1260">
        <v>0.75</v>
      </c>
      <c r="C4813" s="1275" t="s">
        <v>257</v>
      </c>
      <c r="D4813" s="1351" t="s">
        <v>905</v>
      </c>
    </row>
    <row r="4814" spans="1:4" x14ac:dyDescent="0.35">
      <c r="A4814" s="1716">
        <f>A4809+1</f>
        <v>14</v>
      </c>
      <c r="B4814" s="1260">
        <v>0.25</v>
      </c>
      <c r="C4814" s="1316" t="s">
        <v>257</v>
      </c>
      <c r="D4814" s="1351" t="s">
        <v>758</v>
      </c>
    </row>
    <row r="4815" spans="1:4" x14ac:dyDescent="0.35">
      <c r="A4815" s="1716"/>
      <c r="B4815" s="1260">
        <v>0.375</v>
      </c>
      <c r="C4815" s="1316" t="s">
        <v>257</v>
      </c>
      <c r="D4815" s="1351" t="s">
        <v>905</v>
      </c>
    </row>
    <row r="4816" spans="1:4" x14ac:dyDescent="0.35">
      <c r="A4816" s="1716"/>
      <c r="B4816" s="1260">
        <v>0.5</v>
      </c>
      <c r="C4816" s="1316" t="s">
        <v>257</v>
      </c>
      <c r="D4816" s="1351" t="s">
        <v>905</v>
      </c>
    </row>
    <row r="4817" spans="1:4" x14ac:dyDescent="0.35">
      <c r="A4817" s="1716"/>
      <c r="B4817" s="1260">
        <v>0.625</v>
      </c>
      <c r="C4817" s="1316" t="s">
        <v>258</v>
      </c>
      <c r="D4817" s="1351" t="s">
        <v>758</v>
      </c>
    </row>
    <row r="4818" spans="1:4" x14ac:dyDescent="0.35">
      <c r="A4818" s="1716"/>
      <c r="B4818" s="1260">
        <v>0.75</v>
      </c>
      <c r="C4818" s="1316" t="s">
        <v>262</v>
      </c>
      <c r="D4818" s="1351" t="s">
        <v>905</v>
      </c>
    </row>
    <row r="4819" spans="1:4" x14ac:dyDescent="0.35">
      <c r="A4819" s="1716">
        <f>A4814+1</f>
        <v>15</v>
      </c>
      <c r="B4819" s="1260">
        <v>0.25</v>
      </c>
      <c r="C4819" s="1316" t="s">
        <v>257</v>
      </c>
      <c r="D4819" s="1351" t="s">
        <v>905</v>
      </c>
    </row>
    <row r="4820" spans="1:4" x14ac:dyDescent="0.35">
      <c r="A4820" s="1716"/>
      <c r="B4820" s="1260">
        <v>0.375</v>
      </c>
      <c r="C4820" s="1316" t="s">
        <v>257</v>
      </c>
      <c r="D4820" s="1351" t="s">
        <v>758</v>
      </c>
    </row>
    <row r="4821" spans="1:4" x14ac:dyDescent="0.35">
      <c r="A4821" s="1716"/>
      <c r="B4821" s="1260">
        <v>0.5</v>
      </c>
      <c r="C4821" s="1316" t="s">
        <v>260</v>
      </c>
      <c r="D4821" s="1351" t="s">
        <v>758</v>
      </c>
    </row>
    <row r="4822" spans="1:4" x14ac:dyDescent="0.35">
      <c r="A4822" s="1716"/>
      <c r="B4822" s="1260">
        <v>0.625</v>
      </c>
      <c r="C4822" s="1316" t="s">
        <v>260</v>
      </c>
      <c r="D4822" s="1351" t="s">
        <v>758</v>
      </c>
    </row>
    <row r="4823" spans="1:4" x14ac:dyDescent="0.35">
      <c r="A4823" s="1716"/>
      <c r="B4823" s="1260">
        <v>0.75</v>
      </c>
      <c r="C4823" s="1316" t="s">
        <v>258</v>
      </c>
      <c r="D4823" s="1351" t="s">
        <v>905</v>
      </c>
    </row>
    <row r="4824" spans="1:4" x14ac:dyDescent="0.35">
      <c r="A4824" s="1708">
        <f>A4819+1</f>
        <v>16</v>
      </c>
      <c r="B4824" s="1260">
        <v>0.25</v>
      </c>
      <c r="C4824" s="1316" t="s">
        <v>261</v>
      </c>
      <c r="D4824" s="1351" t="s">
        <v>905</v>
      </c>
    </row>
    <row r="4825" spans="1:4" x14ac:dyDescent="0.35">
      <c r="A4825" s="1709"/>
      <c r="B4825" s="1260">
        <v>0.375</v>
      </c>
      <c r="C4825" s="1316" t="s">
        <v>257</v>
      </c>
      <c r="D4825" s="1351" t="s">
        <v>905</v>
      </c>
    </row>
    <row r="4826" spans="1:4" x14ac:dyDescent="0.35">
      <c r="A4826" s="1709"/>
      <c r="B4826" s="1260">
        <v>0.5</v>
      </c>
      <c r="C4826" s="1316" t="s">
        <v>260</v>
      </c>
      <c r="D4826" s="1351" t="s">
        <v>758</v>
      </c>
    </row>
    <row r="4827" spans="1:4" x14ac:dyDescent="0.35">
      <c r="A4827" s="1709"/>
      <c r="B4827" s="1260">
        <v>0.625</v>
      </c>
      <c r="C4827" s="1316" t="s">
        <v>258</v>
      </c>
      <c r="D4827" s="1351" t="s">
        <v>758</v>
      </c>
    </row>
    <row r="4828" spans="1:4" x14ac:dyDescent="0.35">
      <c r="A4828" s="1710"/>
      <c r="B4828" s="1260">
        <v>0.75</v>
      </c>
      <c r="C4828" s="1316" t="s">
        <v>258</v>
      </c>
      <c r="D4828" s="1351" t="s">
        <v>758</v>
      </c>
    </row>
    <row r="4829" spans="1:4" x14ac:dyDescent="0.35">
      <c r="A4829" s="1708">
        <f>A4824+1</f>
        <v>17</v>
      </c>
      <c r="B4829" s="1260">
        <v>0.25</v>
      </c>
      <c r="C4829" s="1316" t="s">
        <v>257</v>
      </c>
      <c r="D4829" s="1351" t="s">
        <v>758</v>
      </c>
    </row>
    <row r="4830" spans="1:4" x14ac:dyDescent="0.35">
      <c r="A4830" s="1709"/>
      <c r="B4830" s="1260">
        <v>0.375</v>
      </c>
      <c r="C4830" s="1316" t="s">
        <v>257</v>
      </c>
      <c r="D4830" s="1351" t="s">
        <v>905</v>
      </c>
    </row>
    <row r="4831" spans="1:4" x14ac:dyDescent="0.35">
      <c r="A4831" s="1709"/>
      <c r="B4831" s="1260">
        <v>0.5</v>
      </c>
      <c r="C4831" s="1316" t="s">
        <v>258</v>
      </c>
      <c r="D4831" s="1351" t="s">
        <v>905</v>
      </c>
    </row>
    <row r="4832" spans="1:4" x14ac:dyDescent="0.35">
      <c r="A4832" s="1709"/>
      <c r="B4832" s="1260">
        <v>0.625</v>
      </c>
      <c r="C4832" s="1316" t="s">
        <v>258</v>
      </c>
      <c r="D4832" s="1351" t="s">
        <v>758</v>
      </c>
    </row>
    <row r="4833" spans="1:4" x14ac:dyDescent="0.35">
      <c r="A4833" s="1710"/>
      <c r="B4833" s="1260">
        <v>0.75</v>
      </c>
      <c r="C4833" s="1316" t="s">
        <v>262</v>
      </c>
      <c r="D4833" s="1351" t="s">
        <v>905</v>
      </c>
    </row>
    <row r="4834" spans="1:4" x14ac:dyDescent="0.35">
      <c r="A4834" s="1708">
        <f>A4829+1</f>
        <v>18</v>
      </c>
      <c r="B4834" s="1260">
        <v>0.25</v>
      </c>
      <c r="C4834" s="1316" t="s">
        <v>261</v>
      </c>
      <c r="D4834" s="1351" t="s">
        <v>758</v>
      </c>
    </row>
    <row r="4835" spans="1:4" x14ac:dyDescent="0.35">
      <c r="A4835" s="1709"/>
      <c r="B4835" s="1260">
        <v>0.375</v>
      </c>
      <c r="C4835" s="1316" t="s">
        <v>257</v>
      </c>
      <c r="D4835" s="1351" t="s">
        <v>905</v>
      </c>
    </row>
    <row r="4836" spans="1:4" x14ac:dyDescent="0.35">
      <c r="A4836" s="1709"/>
      <c r="B4836" s="1260">
        <v>0.5</v>
      </c>
      <c r="C4836" s="1316" t="s">
        <v>258</v>
      </c>
      <c r="D4836" s="1351" t="s">
        <v>758</v>
      </c>
    </row>
    <row r="4837" spans="1:4" x14ac:dyDescent="0.35">
      <c r="A4837" s="1709"/>
      <c r="B4837" s="1260">
        <v>0.625</v>
      </c>
      <c r="C4837" s="1316" t="s">
        <v>258</v>
      </c>
      <c r="D4837" s="1351" t="s">
        <v>758</v>
      </c>
    </row>
    <row r="4838" spans="1:4" x14ac:dyDescent="0.35">
      <c r="A4838" s="1710"/>
      <c r="B4838" s="1260">
        <v>0.75</v>
      </c>
      <c r="C4838" s="1316" t="s">
        <v>262</v>
      </c>
      <c r="D4838" s="1351" t="s">
        <v>905</v>
      </c>
    </row>
    <row r="4839" spans="1:4" x14ac:dyDescent="0.35">
      <c r="A4839" s="1708">
        <f>A4834+1</f>
        <v>19</v>
      </c>
      <c r="B4839" s="1260">
        <v>0.25</v>
      </c>
      <c r="C4839" s="1275" t="s">
        <v>257</v>
      </c>
      <c r="D4839" s="1351" t="s">
        <v>905</v>
      </c>
    </row>
    <row r="4840" spans="1:4" x14ac:dyDescent="0.35">
      <c r="A4840" s="1709"/>
      <c r="B4840" s="1260">
        <v>0.375</v>
      </c>
      <c r="C4840" s="1275" t="s">
        <v>257</v>
      </c>
      <c r="D4840" s="1351" t="s">
        <v>905</v>
      </c>
    </row>
    <row r="4841" spans="1:4" x14ac:dyDescent="0.35">
      <c r="A4841" s="1709"/>
      <c r="B4841" s="1260">
        <v>0.5</v>
      </c>
      <c r="C4841" s="1275" t="s">
        <v>257</v>
      </c>
      <c r="D4841" s="1351" t="s">
        <v>758</v>
      </c>
    </row>
    <row r="4842" spans="1:4" x14ac:dyDescent="0.35">
      <c r="A4842" s="1709"/>
      <c r="B4842" s="1260">
        <v>0.625</v>
      </c>
      <c r="C4842" s="1275" t="s">
        <v>258</v>
      </c>
      <c r="D4842" s="1351" t="s">
        <v>758</v>
      </c>
    </row>
    <row r="4843" spans="1:4" x14ac:dyDescent="0.35">
      <c r="A4843" s="1710"/>
      <c r="B4843" s="1260">
        <v>0.75</v>
      </c>
      <c r="C4843" s="1275" t="s">
        <v>258</v>
      </c>
      <c r="D4843" s="1351" t="s">
        <v>758</v>
      </c>
    </row>
    <row r="4844" spans="1:4" x14ac:dyDescent="0.35">
      <c r="A4844" s="1708">
        <f>A4839+1</f>
        <v>20</v>
      </c>
      <c r="B4844" s="1260">
        <v>0.25</v>
      </c>
      <c r="C4844" s="1275" t="s">
        <v>257</v>
      </c>
      <c r="D4844" s="1351" t="s">
        <v>905</v>
      </c>
    </row>
    <row r="4845" spans="1:4" x14ac:dyDescent="0.35">
      <c r="A4845" s="1709"/>
      <c r="B4845" s="1260">
        <v>0.375</v>
      </c>
      <c r="C4845" s="1275" t="s">
        <v>257</v>
      </c>
      <c r="D4845" s="1351" t="s">
        <v>758</v>
      </c>
    </row>
    <row r="4846" spans="1:4" x14ac:dyDescent="0.35">
      <c r="A4846" s="1709"/>
      <c r="B4846" s="1260">
        <v>0.5</v>
      </c>
      <c r="C4846" s="1275" t="s">
        <v>258</v>
      </c>
      <c r="D4846" s="1351" t="s">
        <v>758</v>
      </c>
    </row>
    <row r="4847" spans="1:4" x14ac:dyDescent="0.35">
      <c r="A4847" s="1709"/>
      <c r="B4847" s="1260">
        <v>0.625</v>
      </c>
      <c r="C4847" s="1275" t="s">
        <v>258</v>
      </c>
      <c r="D4847" s="1351" t="s">
        <v>758</v>
      </c>
    </row>
    <row r="4848" spans="1:4" x14ac:dyDescent="0.35">
      <c r="A4848" s="1710"/>
      <c r="B4848" s="1260">
        <v>0.75</v>
      </c>
      <c r="C4848" s="1275" t="s">
        <v>262</v>
      </c>
      <c r="D4848" s="1351" t="s">
        <v>905</v>
      </c>
    </row>
    <row r="4849" spans="1:4" x14ac:dyDescent="0.35">
      <c r="A4849" s="1708">
        <f>A4844+1</f>
        <v>21</v>
      </c>
      <c r="B4849" s="1260">
        <v>0.25</v>
      </c>
      <c r="C4849" s="1275" t="s">
        <v>257</v>
      </c>
      <c r="D4849" s="1351" t="s">
        <v>905</v>
      </c>
    </row>
    <row r="4850" spans="1:4" x14ac:dyDescent="0.35">
      <c r="A4850" s="1709"/>
      <c r="B4850" s="1260">
        <v>0.375</v>
      </c>
      <c r="C4850" s="1275" t="s">
        <v>257</v>
      </c>
      <c r="D4850" s="1351" t="s">
        <v>758</v>
      </c>
    </row>
    <row r="4851" spans="1:4" x14ac:dyDescent="0.35">
      <c r="A4851" s="1709"/>
      <c r="B4851" s="1260">
        <v>0.5</v>
      </c>
      <c r="C4851" s="1275" t="s">
        <v>258</v>
      </c>
      <c r="D4851" s="1351" t="s">
        <v>758</v>
      </c>
    </row>
    <row r="4852" spans="1:4" x14ac:dyDescent="0.35">
      <c r="A4852" s="1709"/>
      <c r="B4852" s="1260">
        <v>0.625</v>
      </c>
      <c r="C4852" s="1275" t="s">
        <v>258</v>
      </c>
      <c r="D4852" s="1351" t="s">
        <v>758</v>
      </c>
    </row>
    <row r="4853" spans="1:4" x14ac:dyDescent="0.35">
      <c r="A4853" s="1710"/>
      <c r="B4853" s="1260">
        <v>0.75</v>
      </c>
      <c r="C4853" s="1275" t="s">
        <v>257</v>
      </c>
      <c r="D4853" s="1351" t="s">
        <v>905</v>
      </c>
    </row>
    <row r="4854" spans="1:4" x14ac:dyDescent="0.35">
      <c r="A4854" s="1708">
        <f>A4849+1</f>
        <v>22</v>
      </c>
      <c r="B4854" s="1260">
        <v>0.25</v>
      </c>
      <c r="C4854" s="1275" t="s">
        <v>257</v>
      </c>
      <c r="D4854" s="1351" t="s">
        <v>758</v>
      </c>
    </row>
    <row r="4855" spans="1:4" x14ac:dyDescent="0.35">
      <c r="A4855" s="1709"/>
      <c r="B4855" s="1260">
        <v>0.375</v>
      </c>
      <c r="C4855" s="1275" t="s">
        <v>257</v>
      </c>
      <c r="D4855" s="1351" t="s">
        <v>905</v>
      </c>
    </row>
    <row r="4856" spans="1:4" x14ac:dyDescent="0.35">
      <c r="A4856" s="1709"/>
      <c r="B4856" s="1260">
        <v>0.5</v>
      </c>
      <c r="C4856" s="1275" t="s">
        <v>258</v>
      </c>
      <c r="D4856" s="1351" t="s">
        <v>758</v>
      </c>
    </row>
    <row r="4857" spans="1:4" x14ac:dyDescent="0.35">
      <c r="A4857" s="1709"/>
      <c r="B4857" s="1260">
        <v>0.625</v>
      </c>
      <c r="C4857" s="1275" t="s">
        <v>258</v>
      </c>
      <c r="D4857" s="1351" t="s">
        <v>905</v>
      </c>
    </row>
    <row r="4858" spans="1:4" x14ac:dyDescent="0.35">
      <c r="A4858" s="1710"/>
      <c r="B4858" s="1260">
        <v>0.75</v>
      </c>
      <c r="C4858" s="1275" t="s">
        <v>257</v>
      </c>
      <c r="D4858" s="1351" t="s">
        <v>758</v>
      </c>
    </row>
    <row r="4859" spans="1:4" x14ac:dyDescent="0.35">
      <c r="A4859" s="1708">
        <f>A4854+1</f>
        <v>23</v>
      </c>
      <c r="B4859" s="1260">
        <v>0.25</v>
      </c>
      <c r="C4859" s="1275" t="s">
        <v>257</v>
      </c>
      <c r="D4859" s="1351" t="s">
        <v>758</v>
      </c>
    </row>
    <row r="4860" spans="1:4" x14ac:dyDescent="0.35">
      <c r="A4860" s="1709"/>
      <c r="B4860" s="1260">
        <v>0.375</v>
      </c>
      <c r="C4860" s="1275" t="s">
        <v>257</v>
      </c>
      <c r="D4860" s="1351" t="s">
        <v>905</v>
      </c>
    </row>
    <row r="4861" spans="1:4" x14ac:dyDescent="0.35">
      <c r="A4861" s="1709"/>
      <c r="B4861" s="1260">
        <v>0.5</v>
      </c>
      <c r="C4861" s="1275" t="s">
        <v>258</v>
      </c>
      <c r="D4861" s="1351" t="s">
        <v>758</v>
      </c>
    </row>
    <row r="4862" spans="1:4" x14ac:dyDescent="0.35">
      <c r="A4862" s="1709"/>
      <c r="B4862" s="1260">
        <v>0.625</v>
      </c>
      <c r="C4862" s="1275" t="s">
        <v>258</v>
      </c>
      <c r="D4862" s="1351" t="s">
        <v>758</v>
      </c>
    </row>
    <row r="4863" spans="1:4" x14ac:dyDescent="0.35">
      <c r="A4863" s="1710"/>
      <c r="B4863" s="1260">
        <v>0.75</v>
      </c>
      <c r="C4863" s="1275" t="s">
        <v>258</v>
      </c>
      <c r="D4863" s="1351" t="s">
        <v>905</v>
      </c>
    </row>
    <row r="4864" spans="1:4" x14ac:dyDescent="0.35">
      <c r="A4864" s="1708">
        <f>A4859+1</f>
        <v>24</v>
      </c>
      <c r="B4864" s="1260">
        <v>0.25</v>
      </c>
      <c r="C4864" s="1275" t="s">
        <v>257</v>
      </c>
      <c r="D4864" s="1351" t="s">
        <v>905</v>
      </c>
    </row>
    <row r="4865" spans="1:4" x14ac:dyDescent="0.35">
      <c r="A4865" s="1709"/>
      <c r="B4865" s="1260">
        <v>0.375</v>
      </c>
      <c r="C4865" s="1275" t="s">
        <v>257</v>
      </c>
      <c r="D4865" s="1351" t="s">
        <v>758</v>
      </c>
    </row>
    <row r="4866" spans="1:4" x14ac:dyDescent="0.35">
      <c r="A4866" s="1709"/>
      <c r="B4866" s="1260">
        <v>0.5</v>
      </c>
      <c r="C4866" s="1275" t="s">
        <v>258</v>
      </c>
      <c r="D4866" s="1351" t="s">
        <v>758</v>
      </c>
    </row>
    <row r="4867" spans="1:4" x14ac:dyDescent="0.35">
      <c r="A4867" s="1709"/>
      <c r="B4867" s="1260">
        <v>0.625</v>
      </c>
      <c r="C4867" s="1275" t="s">
        <v>260</v>
      </c>
      <c r="D4867" s="1351" t="s">
        <v>758</v>
      </c>
    </row>
    <row r="4868" spans="1:4" x14ac:dyDescent="0.35">
      <c r="A4868" s="1710"/>
      <c r="B4868" s="1260">
        <v>0.75</v>
      </c>
      <c r="C4868" s="1275" t="s">
        <v>258</v>
      </c>
      <c r="D4868" s="1351" t="s">
        <v>905</v>
      </c>
    </row>
    <row r="4869" spans="1:4" x14ac:dyDescent="0.35">
      <c r="A4869" s="1708">
        <f>A4864+1</f>
        <v>25</v>
      </c>
      <c r="B4869" s="1260">
        <v>0.25</v>
      </c>
      <c r="C4869" s="1275" t="s">
        <v>257</v>
      </c>
      <c r="D4869" s="1351" t="s">
        <v>905</v>
      </c>
    </row>
    <row r="4870" spans="1:4" x14ac:dyDescent="0.35">
      <c r="A4870" s="1709"/>
      <c r="B4870" s="1260">
        <v>0.375</v>
      </c>
      <c r="C4870" s="1275" t="s">
        <v>257</v>
      </c>
      <c r="D4870" s="1351" t="s">
        <v>758</v>
      </c>
    </row>
    <row r="4871" spans="1:4" x14ac:dyDescent="0.35">
      <c r="A4871" s="1709"/>
      <c r="B4871" s="1260">
        <v>0.5</v>
      </c>
      <c r="C4871" s="1275" t="s">
        <v>258</v>
      </c>
      <c r="D4871" s="1351" t="s">
        <v>758</v>
      </c>
    </row>
    <row r="4872" spans="1:4" x14ac:dyDescent="0.35">
      <c r="A4872" s="1709"/>
      <c r="B4872" s="1260">
        <v>0.625</v>
      </c>
      <c r="C4872" s="1275" t="s">
        <v>257</v>
      </c>
      <c r="D4872" s="1351" t="s">
        <v>758</v>
      </c>
    </row>
    <row r="4873" spans="1:4" x14ac:dyDescent="0.35">
      <c r="A4873" s="1710"/>
      <c r="B4873" s="1260">
        <v>0.75</v>
      </c>
      <c r="C4873" s="1275" t="s">
        <v>257</v>
      </c>
      <c r="D4873" s="1351" t="s">
        <v>758</v>
      </c>
    </row>
    <row r="4874" spans="1:4" x14ac:dyDescent="0.35">
      <c r="A4874" s="1708">
        <f>A4869+1</f>
        <v>26</v>
      </c>
      <c r="B4874" s="1260">
        <v>0.25</v>
      </c>
      <c r="C4874" s="1275" t="s">
        <v>257</v>
      </c>
      <c r="D4874" s="1351" t="s">
        <v>905</v>
      </c>
    </row>
    <row r="4875" spans="1:4" x14ac:dyDescent="0.35">
      <c r="A4875" s="1709"/>
      <c r="B4875" s="1260">
        <v>0.375</v>
      </c>
      <c r="C4875" s="1275" t="s">
        <v>257</v>
      </c>
      <c r="D4875" s="1351" t="s">
        <v>905</v>
      </c>
    </row>
    <row r="4876" spans="1:4" x14ac:dyDescent="0.35">
      <c r="A4876" s="1709"/>
      <c r="B4876" s="1260">
        <v>0.5</v>
      </c>
      <c r="C4876" s="1275" t="s">
        <v>257</v>
      </c>
      <c r="D4876" s="1351" t="s">
        <v>758</v>
      </c>
    </row>
    <row r="4877" spans="1:4" x14ac:dyDescent="0.35">
      <c r="A4877" s="1709"/>
      <c r="B4877" s="1260">
        <v>0.625</v>
      </c>
      <c r="C4877" s="1275" t="s">
        <v>257</v>
      </c>
      <c r="D4877" s="1351" t="s">
        <v>758</v>
      </c>
    </row>
    <row r="4878" spans="1:4" x14ac:dyDescent="0.35">
      <c r="A4878" s="1710"/>
      <c r="B4878" s="1260">
        <v>0.75</v>
      </c>
      <c r="C4878" s="1275" t="s">
        <v>258</v>
      </c>
      <c r="D4878" s="1351" t="s">
        <v>758</v>
      </c>
    </row>
    <row r="4879" spans="1:4" x14ac:dyDescent="0.35">
      <c r="A4879" s="1708">
        <f>A4874+1</f>
        <v>27</v>
      </c>
      <c r="B4879" s="1260">
        <v>0.25</v>
      </c>
      <c r="C4879" s="1275" t="s">
        <v>257</v>
      </c>
      <c r="D4879" s="1351" t="s">
        <v>905</v>
      </c>
    </row>
    <row r="4880" spans="1:4" x14ac:dyDescent="0.35">
      <c r="A4880" s="1709"/>
      <c r="B4880" s="1260">
        <v>0.375</v>
      </c>
      <c r="C4880" s="1275" t="s">
        <v>257</v>
      </c>
      <c r="D4880" s="1351" t="s">
        <v>905</v>
      </c>
    </row>
    <row r="4881" spans="1:4" x14ac:dyDescent="0.35">
      <c r="A4881" s="1709"/>
      <c r="B4881" s="1260">
        <v>0.5</v>
      </c>
      <c r="C4881" s="1275" t="s">
        <v>260</v>
      </c>
      <c r="D4881" s="1351" t="s">
        <v>758</v>
      </c>
    </row>
    <row r="4882" spans="1:4" x14ac:dyDescent="0.35">
      <c r="A4882" s="1709"/>
      <c r="B4882" s="1260">
        <v>0.625</v>
      </c>
      <c r="C4882" s="1275" t="s">
        <v>261</v>
      </c>
      <c r="D4882" s="1351" t="s">
        <v>758</v>
      </c>
    </row>
    <row r="4883" spans="1:4" x14ac:dyDescent="0.35">
      <c r="A4883" s="1710"/>
      <c r="B4883" s="1260">
        <v>0.75</v>
      </c>
      <c r="C4883" s="1275" t="s">
        <v>257</v>
      </c>
      <c r="D4883" s="1351" t="s">
        <v>905</v>
      </c>
    </row>
    <row r="4884" spans="1:4" x14ac:dyDescent="0.35">
      <c r="A4884" s="1708">
        <f>A4879+1</f>
        <v>28</v>
      </c>
      <c r="B4884" s="1260">
        <v>0.25</v>
      </c>
      <c r="C4884" s="1275" t="s">
        <v>257</v>
      </c>
      <c r="D4884" s="1351" t="s">
        <v>905</v>
      </c>
    </row>
    <row r="4885" spans="1:4" x14ac:dyDescent="0.35">
      <c r="A4885" s="1709"/>
      <c r="B4885" s="1260">
        <v>0.375</v>
      </c>
      <c r="C4885" s="1275" t="s">
        <v>257</v>
      </c>
      <c r="D4885" s="1351" t="s">
        <v>758</v>
      </c>
    </row>
    <row r="4886" spans="1:4" x14ac:dyDescent="0.35">
      <c r="A4886" s="1709"/>
      <c r="B4886" s="1260">
        <v>0.5</v>
      </c>
      <c r="C4886" s="1275" t="s">
        <v>257</v>
      </c>
      <c r="D4886" s="1351" t="s">
        <v>905</v>
      </c>
    </row>
    <row r="4887" spans="1:4" x14ac:dyDescent="0.35">
      <c r="A4887" s="1709"/>
      <c r="B4887" s="1260">
        <v>0.625</v>
      </c>
      <c r="C4887" s="1275" t="s">
        <v>258</v>
      </c>
      <c r="D4887" s="1351" t="s">
        <v>758</v>
      </c>
    </row>
    <row r="4888" spans="1:4" x14ac:dyDescent="0.35">
      <c r="A4888" s="1710"/>
      <c r="B4888" s="1260">
        <v>0.75</v>
      </c>
      <c r="C4888" s="1275" t="s">
        <v>262</v>
      </c>
      <c r="D4888" s="1351" t="s">
        <v>905</v>
      </c>
    </row>
    <row r="4889" spans="1:4" x14ac:dyDescent="0.35">
      <c r="A4889" s="1708">
        <f>A4884+1</f>
        <v>29</v>
      </c>
      <c r="B4889" s="1260">
        <v>0.25</v>
      </c>
      <c r="C4889" s="1275" t="s">
        <v>257</v>
      </c>
      <c r="D4889" s="1351" t="s">
        <v>673</v>
      </c>
    </row>
    <row r="4890" spans="1:4" x14ac:dyDescent="0.35">
      <c r="A4890" s="1709"/>
      <c r="B4890" s="1260">
        <v>0.375</v>
      </c>
      <c r="C4890" s="1275" t="s">
        <v>257</v>
      </c>
      <c r="D4890" s="1351" t="s">
        <v>905</v>
      </c>
    </row>
    <row r="4891" spans="1:4" x14ac:dyDescent="0.35">
      <c r="A4891" s="1709"/>
      <c r="B4891" s="1260">
        <v>0.5</v>
      </c>
      <c r="C4891" s="1275" t="s">
        <v>257</v>
      </c>
      <c r="D4891" s="1351" t="s">
        <v>758</v>
      </c>
    </row>
    <row r="4892" spans="1:4" x14ac:dyDescent="0.35">
      <c r="A4892" s="1709"/>
      <c r="B4892" s="1260">
        <v>0.625</v>
      </c>
      <c r="C4892" s="1275" t="s">
        <v>258</v>
      </c>
      <c r="D4892" s="1351" t="s">
        <v>758</v>
      </c>
    </row>
    <row r="4893" spans="1:4" x14ac:dyDescent="0.35">
      <c r="A4893" s="1710"/>
      <c r="B4893" s="1260">
        <v>0.75</v>
      </c>
      <c r="C4893" s="1275" t="s">
        <v>257</v>
      </c>
      <c r="D4893" s="1351" t="s">
        <v>905</v>
      </c>
    </row>
    <row r="4894" spans="1:4" x14ac:dyDescent="0.35">
      <c r="A4894" s="1708">
        <f>A4889+1</f>
        <v>30</v>
      </c>
      <c r="B4894" s="1260">
        <v>0.25</v>
      </c>
      <c r="C4894" s="1275" t="s">
        <v>261</v>
      </c>
      <c r="D4894" s="1351" t="s">
        <v>905</v>
      </c>
    </row>
    <row r="4895" spans="1:4" x14ac:dyDescent="0.35">
      <c r="A4895" s="1709"/>
      <c r="B4895" s="1260">
        <v>0.375</v>
      </c>
      <c r="C4895" s="1275" t="s">
        <v>258</v>
      </c>
      <c r="D4895" s="1351" t="s">
        <v>905</v>
      </c>
    </row>
    <row r="4896" spans="1:4" x14ac:dyDescent="0.35">
      <c r="A4896" s="1709"/>
      <c r="B4896" s="1260">
        <v>0.5</v>
      </c>
      <c r="C4896" s="1275" t="s">
        <v>258</v>
      </c>
      <c r="D4896" s="1351" t="s">
        <v>758</v>
      </c>
    </row>
    <row r="4897" spans="1:4" x14ac:dyDescent="0.35">
      <c r="A4897" s="1709"/>
      <c r="B4897" s="1260">
        <v>0.625</v>
      </c>
      <c r="C4897" s="1275" t="s">
        <v>258</v>
      </c>
      <c r="D4897" s="1351" t="s">
        <v>758</v>
      </c>
    </row>
    <row r="4898" spans="1:4" x14ac:dyDescent="0.35">
      <c r="A4898" s="1710"/>
      <c r="B4898" s="1260">
        <v>0.75</v>
      </c>
      <c r="C4898" s="1275" t="s">
        <v>258</v>
      </c>
      <c r="D4898" s="1351" t="s">
        <v>758</v>
      </c>
    </row>
    <row r="4902" spans="1:4" x14ac:dyDescent="0.35">
      <c r="B4902" t="s">
        <v>944</v>
      </c>
    </row>
    <row r="4903" spans="1:4" x14ac:dyDescent="0.35">
      <c r="B4903" t="s">
        <v>945</v>
      </c>
    </row>
    <row r="4904" spans="1:4" x14ac:dyDescent="0.35">
      <c r="B4904" t="s">
        <v>946</v>
      </c>
    </row>
    <row r="4905" spans="1:4" x14ac:dyDescent="0.35">
      <c r="B4905" t="s">
        <v>1007</v>
      </c>
      <c r="C4905" t="s">
        <v>1008</v>
      </c>
    </row>
    <row r="4906" spans="1:4" x14ac:dyDescent="0.35">
      <c r="A4906" s="1336"/>
      <c r="B4906" t="s">
        <v>1009</v>
      </c>
      <c r="C4906" t="s">
        <v>1005</v>
      </c>
      <c r="D4906" s="1355" t="s">
        <v>1010</v>
      </c>
    </row>
    <row r="4908" spans="1:4" x14ac:dyDescent="0.35">
      <c r="A4908" s="1704" t="s">
        <v>505</v>
      </c>
      <c r="B4908" s="1704" t="s">
        <v>930</v>
      </c>
      <c r="C4908" s="1348" t="s">
        <v>548</v>
      </c>
      <c r="D4908" s="1349" t="s">
        <v>904</v>
      </c>
    </row>
    <row r="4909" spans="1:4" x14ac:dyDescent="0.35">
      <c r="A4909" s="1705"/>
      <c r="B4909" s="1705"/>
      <c r="C4909" s="1323"/>
      <c r="D4909" s="1350"/>
    </row>
    <row r="4910" spans="1:4" x14ac:dyDescent="0.35">
      <c r="A4910" s="1339">
        <v>1</v>
      </c>
      <c r="B4910" s="1260">
        <v>0.25</v>
      </c>
      <c r="C4910" s="1275" t="s">
        <v>258</v>
      </c>
      <c r="D4910" s="1351" t="s">
        <v>758</v>
      </c>
    </row>
    <row r="4911" spans="1:4" x14ac:dyDescent="0.35">
      <c r="A4911" s="1340"/>
      <c r="B4911" s="1260">
        <v>0.375</v>
      </c>
      <c r="C4911" s="1275" t="s">
        <v>258</v>
      </c>
      <c r="D4911" s="1351" t="s">
        <v>758</v>
      </c>
    </row>
    <row r="4912" spans="1:4" x14ac:dyDescent="0.35">
      <c r="A4912" s="1340"/>
      <c r="B4912" s="1260">
        <v>0.5</v>
      </c>
      <c r="C4912" s="1275" t="s">
        <v>261</v>
      </c>
      <c r="D4912" s="1356" t="s">
        <v>758</v>
      </c>
    </row>
    <row r="4913" spans="1:4" x14ac:dyDescent="0.35">
      <c r="A4913" s="1340"/>
      <c r="B4913" s="1260">
        <v>0.625</v>
      </c>
      <c r="C4913" s="1275" t="s">
        <v>257</v>
      </c>
      <c r="D4913" s="1351" t="s">
        <v>905</v>
      </c>
    </row>
    <row r="4914" spans="1:4" x14ac:dyDescent="0.35">
      <c r="A4914" s="1341"/>
      <c r="B4914" s="1260">
        <v>0.75</v>
      </c>
      <c r="C4914" s="1275" t="s">
        <v>257</v>
      </c>
      <c r="D4914" s="1351" t="s">
        <v>905</v>
      </c>
    </row>
    <row r="4915" spans="1:4" x14ac:dyDescent="0.35">
      <c r="A4915" s="1716">
        <v>2</v>
      </c>
      <c r="B4915" s="1260">
        <v>0.25</v>
      </c>
      <c r="C4915" s="1275" t="s">
        <v>257</v>
      </c>
      <c r="D4915" s="1351" t="s">
        <v>905</v>
      </c>
    </row>
    <row r="4916" spans="1:4" x14ac:dyDescent="0.35">
      <c r="A4916" s="1716"/>
      <c r="B4916" s="1260">
        <v>0.375</v>
      </c>
      <c r="C4916" s="1275" t="s">
        <v>257</v>
      </c>
      <c r="D4916" s="1351" t="s">
        <v>758</v>
      </c>
    </row>
    <row r="4917" spans="1:4" x14ac:dyDescent="0.35">
      <c r="A4917" s="1716"/>
      <c r="B4917" s="1260">
        <v>0.5</v>
      </c>
      <c r="C4917" s="1275" t="s">
        <v>258</v>
      </c>
      <c r="D4917" s="1351" t="s">
        <v>905</v>
      </c>
    </row>
    <row r="4918" spans="1:4" x14ac:dyDescent="0.35">
      <c r="A4918" s="1716"/>
      <c r="B4918" s="1260">
        <v>0.625</v>
      </c>
      <c r="C4918" s="1275" t="s">
        <v>257</v>
      </c>
      <c r="D4918" s="1351" t="s">
        <v>758</v>
      </c>
    </row>
    <row r="4919" spans="1:4" x14ac:dyDescent="0.35">
      <c r="A4919" s="1716"/>
      <c r="B4919" s="1260">
        <v>0.75</v>
      </c>
      <c r="C4919" s="1275" t="s">
        <v>258</v>
      </c>
      <c r="D4919" s="1351" t="s">
        <v>729</v>
      </c>
    </row>
    <row r="4920" spans="1:4" x14ac:dyDescent="0.35">
      <c r="A4920" s="1716">
        <v>3</v>
      </c>
      <c r="B4920" s="1260">
        <v>0.25</v>
      </c>
      <c r="C4920" s="1275" t="s">
        <v>257</v>
      </c>
      <c r="D4920" s="1351" t="s">
        <v>905</v>
      </c>
    </row>
    <row r="4921" spans="1:4" x14ac:dyDescent="0.35">
      <c r="A4921" s="1716"/>
      <c r="B4921" s="1260">
        <v>0.375</v>
      </c>
      <c r="C4921" s="1275" t="s">
        <v>257</v>
      </c>
      <c r="D4921" s="1351" t="s">
        <v>905</v>
      </c>
    </row>
    <row r="4922" spans="1:4" x14ac:dyDescent="0.35">
      <c r="A4922" s="1716"/>
      <c r="B4922" s="1260">
        <v>0.5</v>
      </c>
      <c r="C4922" s="1275" t="s">
        <v>257</v>
      </c>
      <c r="D4922" s="1351" t="s">
        <v>758</v>
      </c>
    </row>
    <row r="4923" spans="1:4" x14ac:dyDescent="0.35">
      <c r="A4923" s="1716"/>
      <c r="B4923" s="1260">
        <v>0.625</v>
      </c>
      <c r="C4923" s="1275" t="s">
        <v>257</v>
      </c>
      <c r="D4923" s="1351" t="s">
        <v>758</v>
      </c>
    </row>
    <row r="4924" spans="1:4" x14ac:dyDescent="0.35">
      <c r="A4924" s="1716"/>
      <c r="B4924" s="1260">
        <v>0.75</v>
      </c>
      <c r="C4924" s="1275" t="s">
        <v>257</v>
      </c>
      <c r="D4924" s="1351" t="s">
        <v>758</v>
      </c>
    </row>
    <row r="4925" spans="1:4" x14ac:dyDescent="0.35">
      <c r="A4925" s="1716">
        <f>A4920+1</f>
        <v>4</v>
      </c>
      <c r="B4925" s="1260">
        <v>0.25</v>
      </c>
      <c r="C4925" s="1275" t="s">
        <v>257</v>
      </c>
      <c r="D4925" s="1351" t="s">
        <v>905</v>
      </c>
    </row>
    <row r="4926" spans="1:4" x14ac:dyDescent="0.35">
      <c r="A4926" s="1716"/>
      <c r="B4926" s="1260">
        <v>0.375</v>
      </c>
      <c r="C4926" s="1275" t="s">
        <v>257</v>
      </c>
      <c r="D4926" s="1351" t="s">
        <v>905</v>
      </c>
    </row>
    <row r="4927" spans="1:4" x14ac:dyDescent="0.35">
      <c r="A4927" s="1716"/>
      <c r="B4927" s="1260">
        <v>0.5</v>
      </c>
      <c r="C4927" s="1275" t="s">
        <v>258</v>
      </c>
      <c r="D4927" s="1351" t="s">
        <v>758</v>
      </c>
    </row>
    <row r="4928" spans="1:4" x14ac:dyDescent="0.35">
      <c r="A4928" s="1716"/>
      <c r="B4928" s="1260">
        <v>0.625</v>
      </c>
      <c r="C4928" s="1275" t="s">
        <v>258</v>
      </c>
      <c r="D4928" s="1351" t="s">
        <v>758</v>
      </c>
    </row>
    <row r="4929" spans="1:4" x14ac:dyDescent="0.35">
      <c r="A4929" s="1716"/>
      <c r="B4929" s="1260">
        <v>0.75</v>
      </c>
      <c r="C4929" s="1275" t="s">
        <v>262</v>
      </c>
      <c r="D4929" s="1351" t="s">
        <v>758</v>
      </c>
    </row>
    <row r="4930" spans="1:4" x14ac:dyDescent="0.35">
      <c r="A4930" s="1716">
        <f>A4925+1</f>
        <v>5</v>
      </c>
      <c r="B4930" s="1260">
        <v>0.25</v>
      </c>
      <c r="C4930" s="1316" t="s">
        <v>257</v>
      </c>
      <c r="D4930" s="1351" t="s">
        <v>905</v>
      </c>
    </row>
    <row r="4931" spans="1:4" x14ac:dyDescent="0.35">
      <c r="A4931" s="1716"/>
      <c r="B4931" s="1260">
        <v>0.375</v>
      </c>
      <c r="C4931" s="1316" t="s">
        <v>257</v>
      </c>
      <c r="D4931" s="1351" t="s">
        <v>905</v>
      </c>
    </row>
    <row r="4932" spans="1:4" x14ac:dyDescent="0.35">
      <c r="A4932" s="1716"/>
      <c r="B4932" s="1260">
        <v>0.5</v>
      </c>
      <c r="C4932" s="1316" t="s">
        <v>258</v>
      </c>
      <c r="D4932" s="1351" t="s">
        <v>758</v>
      </c>
    </row>
    <row r="4933" spans="1:4" x14ac:dyDescent="0.35">
      <c r="A4933" s="1716"/>
      <c r="B4933" s="1260">
        <v>0.625</v>
      </c>
      <c r="C4933" s="1316" t="s">
        <v>258</v>
      </c>
      <c r="D4933" s="1351" t="s">
        <v>758</v>
      </c>
    </row>
    <row r="4934" spans="1:4" x14ac:dyDescent="0.35">
      <c r="A4934" s="1716"/>
      <c r="B4934" s="1260">
        <v>0.75</v>
      </c>
      <c r="C4934" s="1316" t="s">
        <v>261</v>
      </c>
      <c r="D4934" s="1351" t="s">
        <v>729</v>
      </c>
    </row>
    <row r="4935" spans="1:4" x14ac:dyDescent="0.35">
      <c r="A4935" s="1339">
        <v>6</v>
      </c>
      <c r="B4935" s="1260">
        <v>0.25</v>
      </c>
      <c r="C4935" s="1316" t="s">
        <v>257</v>
      </c>
      <c r="D4935" s="1351" t="s">
        <v>905</v>
      </c>
    </row>
    <row r="4936" spans="1:4" x14ac:dyDescent="0.35">
      <c r="A4936" s="1340"/>
      <c r="B4936" s="1260">
        <v>0.375</v>
      </c>
      <c r="C4936" s="1316" t="s">
        <v>257</v>
      </c>
      <c r="D4936" s="1351" t="s">
        <v>905</v>
      </c>
    </row>
    <row r="4937" spans="1:4" x14ac:dyDescent="0.35">
      <c r="A4937" s="1340"/>
      <c r="B4937" s="1260">
        <v>0.5</v>
      </c>
      <c r="C4937" s="1316" t="s">
        <v>257</v>
      </c>
      <c r="D4937" s="1351" t="s">
        <v>758</v>
      </c>
    </row>
    <row r="4938" spans="1:4" x14ac:dyDescent="0.35">
      <c r="A4938" s="1340"/>
      <c r="B4938" s="1260">
        <v>0.625</v>
      </c>
      <c r="C4938" s="1316" t="s">
        <v>258</v>
      </c>
      <c r="D4938" s="1351" t="s">
        <v>758</v>
      </c>
    </row>
    <row r="4939" spans="1:4" x14ac:dyDescent="0.35">
      <c r="A4939" s="1341"/>
      <c r="B4939" s="1260">
        <v>0.75</v>
      </c>
      <c r="C4939" s="1316" t="s">
        <v>258</v>
      </c>
      <c r="D4939" s="1351" t="s">
        <v>758</v>
      </c>
    </row>
    <row r="4940" spans="1:4" x14ac:dyDescent="0.35">
      <c r="A4940" s="1716">
        <v>7</v>
      </c>
      <c r="B4940" s="1260">
        <v>0.25</v>
      </c>
      <c r="C4940" s="1316" t="s">
        <v>257</v>
      </c>
      <c r="D4940" s="1351" t="s">
        <v>905</v>
      </c>
    </row>
    <row r="4941" spans="1:4" x14ac:dyDescent="0.35">
      <c r="A4941" s="1716"/>
      <c r="B4941" s="1260">
        <v>0.375</v>
      </c>
      <c r="C4941" s="1316" t="s">
        <v>257</v>
      </c>
      <c r="D4941" s="1351" t="s">
        <v>905</v>
      </c>
    </row>
    <row r="4942" spans="1:4" x14ac:dyDescent="0.35">
      <c r="A4942" s="1716"/>
      <c r="B4942" s="1260">
        <v>0.5</v>
      </c>
      <c r="C4942" s="1316" t="s">
        <v>257</v>
      </c>
      <c r="D4942" s="1351" t="s">
        <v>758</v>
      </c>
    </row>
    <row r="4943" spans="1:4" x14ac:dyDescent="0.35">
      <c r="A4943" s="1716"/>
      <c r="B4943" s="1260">
        <v>0.625</v>
      </c>
      <c r="C4943" s="1316" t="s">
        <v>258</v>
      </c>
      <c r="D4943" s="1351" t="s">
        <v>758</v>
      </c>
    </row>
    <row r="4944" spans="1:4" x14ac:dyDescent="0.35">
      <c r="A4944" s="1716"/>
      <c r="B4944" s="1260">
        <v>0.75</v>
      </c>
      <c r="C4944" s="1275" t="s">
        <v>257</v>
      </c>
      <c r="D4944" s="1351" t="s">
        <v>905</v>
      </c>
    </row>
    <row r="4945" spans="1:4" x14ac:dyDescent="0.35">
      <c r="A4945" s="1716">
        <v>8</v>
      </c>
      <c r="B4945" s="1260">
        <v>0.25</v>
      </c>
      <c r="C4945" s="1316" t="s">
        <v>257</v>
      </c>
      <c r="D4945" s="1351" t="s">
        <v>905</v>
      </c>
    </row>
    <row r="4946" spans="1:4" x14ac:dyDescent="0.35">
      <c r="A4946" s="1716"/>
      <c r="B4946" s="1260">
        <v>0.375</v>
      </c>
      <c r="C4946" s="1316" t="s">
        <v>257</v>
      </c>
      <c r="D4946" s="1351" t="s">
        <v>905</v>
      </c>
    </row>
    <row r="4947" spans="1:4" x14ac:dyDescent="0.35">
      <c r="A4947" s="1716"/>
      <c r="B4947" s="1260">
        <v>0.5</v>
      </c>
      <c r="C4947" s="1316" t="s">
        <v>258</v>
      </c>
      <c r="D4947" s="1351" t="s">
        <v>758</v>
      </c>
    </row>
    <row r="4948" spans="1:4" x14ac:dyDescent="0.35">
      <c r="A4948" s="1716"/>
      <c r="B4948" s="1260">
        <v>0.625</v>
      </c>
      <c r="C4948" s="1275" t="s">
        <v>258</v>
      </c>
      <c r="D4948" s="1351" t="s">
        <v>758</v>
      </c>
    </row>
    <row r="4949" spans="1:4" x14ac:dyDescent="0.35">
      <c r="A4949" s="1716"/>
      <c r="B4949" s="1260">
        <v>0.75</v>
      </c>
      <c r="C4949" s="1275" t="s">
        <v>258</v>
      </c>
      <c r="D4949" s="1351" t="s">
        <v>758</v>
      </c>
    </row>
    <row r="4950" spans="1:4" x14ac:dyDescent="0.35">
      <c r="A4950" s="1716">
        <f>A4945+1</f>
        <v>9</v>
      </c>
      <c r="B4950" s="1260">
        <v>0.25</v>
      </c>
      <c r="C4950" s="1316" t="s">
        <v>257</v>
      </c>
      <c r="D4950" s="1351" t="s">
        <v>905</v>
      </c>
    </row>
    <row r="4951" spans="1:4" x14ac:dyDescent="0.35">
      <c r="A4951" s="1716"/>
      <c r="B4951" s="1260">
        <v>0.375</v>
      </c>
      <c r="C4951" s="1316" t="s">
        <v>257</v>
      </c>
      <c r="D4951" s="1351" t="s">
        <v>905</v>
      </c>
    </row>
    <row r="4952" spans="1:4" x14ac:dyDescent="0.35">
      <c r="A4952" s="1716"/>
      <c r="B4952" s="1260">
        <v>0.5</v>
      </c>
      <c r="C4952" s="1316" t="s">
        <v>258</v>
      </c>
      <c r="D4952" s="1351" t="s">
        <v>758</v>
      </c>
    </row>
    <row r="4953" spans="1:4" x14ac:dyDescent="0.35">
      <c r="A4953" s="1716"/>
      <c r="B4953" s="1260">
        <v>0.625</v>
      </c>
      <c r="C4953" s="1275" t="s">
        <v>258</v>
      </c>
      <c r="D4953" s="1351" t="s">
        <v>758</v>
      </c>
    </row>
    <row r="4954" spans="1:4" x14ac:dyDescent="0.35">
      <c r="A4954" s="1716"/>
      <c r="B4954" s="1260">
        <v>0.75</v>
      </c>
      <c r="C4954" s="1275" t="s">
        <v>258</v>
      </c>
      <c r="D4954" s="1351" t="s">
        <v>758</v>
      </c>
    </row>
    <row r="4955" spans="1:4" x14ac:dyDescent="0.35">
      <c r="A4955" s="1716">
        <f>A4950+1</f>
        <v>10</v>
      </c>
      <c r="B4955" s="1260">
        <v>0.25</v>
      </c>
      <c r="C4955" s="1316" t="s">
        <v>257</v>
      </c>
      <c r="D4955" s="1351" t="s">
        <v>905</v>
      </c>
    </row>
    <row r="4956" spans="1:4" x14ac:dyDescent="0.35">
      <c r="A4956" s="1716"/>
      <c r="B4956" s="1260">
        <v>0.375</v>
      </c>
      <c r="C4956" s="1316" t="s">
        <v>257</v>
      </c>
      <c r="D4956" s="1351" t="s">
        <v>905</v>
      </c>
    </row>
    <row r="4957" spans="1:4" x14ac:dyDescent="0.35">
      <c r="A4957" s="1716"/>
      <c r="B4957" s="1260">
        <v>0.5</v>
      </c>
      <c r="C4957" s="1316" t="s">
        <v>258</v>
      </c>
      <c r="D4957" s="1351" t="s">
        <v>758</v>
      </c>
    </row>
    <row r="4958" spans="1:4" x14ac:dyDescent="0.35">
      <c r="A4958" s="1716"/>
      <c r="B4958" s="1260">
        <v>0.625</v>
      </c>
      <c r="C4958" s="1275" t="s">
        <v>257</v>
      </c>
      <c r="D4958" s="1351" t="s">
        <v>758</v>
      </c>
    </row>
    <row r="4959" spans="1:4" x14ac:dyDescent="0.35">
      <c r="A4959" s="1716"/>
      <c r="B4959" s="1260">
        <v>0.75</v>
      </c>
      <c r="C4959" s="1275" t="s">
        <v>258</v>
      </c>
      <c r="D4959" s="1351" t="s">
        <v>905</v>
      </c>
    </row>
    <row r="4960" spans="1:4" x14ac:dyDescent="0.35">
      <c r="A4960" s="1339"/>
      <c r="B4960" s="1260">
        <v>0.25</v>
      </c>
      <c r="C4960" s="1275" t="s">
        <v>257</v>
      </c>
      <c r="D4960" s="1351" t="s">
        <v>905</v>
      </c>
    </row>
    <row r="4961" spans="1:4" x14ac:dyDescent="0.35">
      <c r="A4961" s="1340">
        <v>11</v>
      </c>
      <c r="B4961" s="1260">
        <v>0.375</v>
      </c>
      <c r="C4961" s="1275" t="s">
        <v>257</v>
      </c>
      <c r="D4961" s="1351" t="s">
        <v>758</v>
      </c>
    </row>
    <row r="4962" spans="1:4" x14ac:dyDescent="0.35">
      <c r="A4962" s="1340"/>
      <c r="B4962" s="1260">
        <v>0.5</v>
      </c>
      <c r="C4962" s="1275" t="s">
        <v>258</v>
      </c>
      <c r="D4962" s="1351" t="s">
        <v>758</v>
      </c>
    </row>
    <row r="4963" spans="1:4" x14ac:dyDescent="0.35">
      <c r="A4963" s="1340"/>
      <c r="B4963" s="1260">
        <v>0.625</v>
      </c>
      <c r="C4963" s="1275" t="s">
        <v>258</v>
      </c>
      <c r="D4963" s="1351" t="s">
        <v>758</v>
      </c>
    </row>
    <row r="4964" spans="1:4" x14ac:dyDescent="0.35">
      <c r="A4964" s="1341"/>
      <c r="B4964" s="1260">
        <v>0.75</v>
      </c>
      <c r="C4964" s="1275" t="s">
        <v>257</v>
      </c>
      <c r="D4964" s="1351" t="s">
        <v>905</v>
      </c>
    </row>
    <row r="4965" spans="1:4" x14ac:dyDescent="0.35">
      <c r="A4965" s="1716">
        <v>12</v>
      </c>
      <c r="B4965" s="1260">
        <v>0.25</v>
      </c>
      <c r="C4965" s="1275" t="s">
        <v>257</v>
      </c>
      <c r="D4965" s="1351" t="s">
        <v>905</v>
      </c>
    </row>
    <row r="4966" spans="1:4" x14ac:dyDescent="0.35">
      <c r="A4966" s="1716"/>
      <c r="B4966" s="1260">
        <v>0.375</v>
      </c>
      <c r="C4966" s="1275" t="s">
        <v>257</v>
      </c>
      <c r="D4966" s="1351" t="s">
        <v>905</v>
      </c>
    </row>
    <row r="4967" spans="1:4" x14ac:dyDescent="0.35">
      <c r="A4967" s="1716"/>
      <c r="B4967" s="1260">
        <v>0.5</v>
      </c>
      <c r="C4967" s="1275" t="s">
        <v>257</v>
      </c>
      <c r="D4967" s="1351" t="s">
        <v>758</v>
      </c>
    </row>
    <row r="4968" spans="1:4" x14ac:dyDescent="0.35">
      <c r="A4968" s="1716"/>
      <c r="B4968" s="1260">
        <v>0.625</v>
      </c>
      <c r="C4968" s="1275" t="s">
        <v>262</v>
      </c>
      <c r="D4968" s="1351" t="s">
        <v>758</v>
      </c>
    </row>
    <row r="4969" spans="1:4" x14ac:dyDescent="0.35">
      <c r="A4969" s="1716"/>
      <c r="B4969" s="1260">
        <v>0.75</v>
      </c>
      <c r="C4969" s="1275" t="s">
        <v>258</v>
      </c>
      <c r="D4969" s="1351" t="s">
        <v>758</v>
      </c>
    </row>
    <row r="4970" spans="1:4" x14ac:dyDescent="0.35">
      <c r="A4970" s="1716">
        <v>13</v>
      </c>
      <c r="B4970" s="1260">
        <v>0.25</v>
      </c>
      <c r="C4970" s="1275" t="s">
        <v>257</v>
      </c>
      <c r="D4970" s="1351" t="s">
        <v>905</v>
      </c>
    </row>
    <row r="4971" spans="1:4" x14ac:dyDescent="0.35">
      <c r="A4971" s="1716"/>
      <c r="B4971" s="1260">
        <v>0.375</v>
      </c>
      <c r="C4971" s="1275" t="s">
        <v>261</v>
      </c>
      <c r="D4971" s="1351" t="s">
        <v>758</v>
      </c>
    </row>
    <row r="4972" spans="1:4" x14ac:dyDescent="0.35">
      <c r="A4972" s="1716"/>
      <c r="B4972" s="1260">
        <v>0.5</v>
      </c>
      <c r="C4972" s="1275" t="s">
        <v>257</v>
      </c>
      <c r="D4972" s="1351" t="s">
        <v>758</v>
      </c>
    </row>
    <row r="4973" spans="1:4" x14ac:dyDescent="0.35">
      <c r="A4973" s="1716"/>
      <c r="B4973" s="1260">
        <v>0.625</v>
      </c>
      <c r="C4973" s="1275" t="s">
        <v>258</v>
      </c>
      <c r="D4973" s="1351" t="s">
        <v>758</v>
      </c>
    </row>
    <row r="4974" spans="1:4" x14ac:dyDescent="0.35">
      <c r="A4974" s="1716"/>
      <c r="B4974" s="1260">
        <v>0.75</v>
      </c>
      <c r="C4974" s="1275" t="s">
        <v>257</v>
      </c>
      <c r="D4974" s="1351" t="s">
        <v>905</v>
      </c>
    </row>
    <row r="4975" spans="1:4" x14ac:dyDescent="0.35">
      <c r="A4975" s="1716">
        <f>A4970+1</f>
        <v>14</v>
      </c>
      <c r="B4975" s="1260">
        <v>0.25</v>
      </c>
      <c r="C4975" s="1316" t="s">
        <v>257</v>
      </c>
      <c r="D4975" s="1351" t="s">
        <v>905</v>
      </c>
    </row>
    <row r="4976" spans="1:4" x14ac:dyDescent="0.35">
      <c r="A4976" s="1716"/>
      <c r="B4976" s="1260">
        <v>0.375</v>
      </c>
      <c r="C4976" s="1316" t="s">
        <v>257</v>
      </c>
      <c r="D4976" s="1351" t="s">
        <v>905</v>
      </c>
    </row>
    <row r="4977" spans="1:4" x14ac:dyDescent="0.35">
      <c r="A4977" s="1716"/>
      <c r="B4977" s="1260">
        <v>0.5</v>
      </c>
      <c r="C4977" s="1316" t="s">
        <v>258</v>
      </c>
      <c r="D4977" s="1351" t="s">
        <v>758</v>
      </c>
    </row>
    <row r="4978" spans="1:4" x14ac:dyDescent="0.35">
      <c r="A4978" s="1716"/>
      <c r="B4978" s="1260">
        <v>0.625</v>
      </c>
      <c r="C4978" s="1316" t="s">
        <v>257</v>
      </c>
      <c r="D4978" s="1351" t="s">
        <v>758</v>
      </c>
    </row>
    <row r="4979" spans="1:4" x14ac:dyDescent="0.35">
      <c r="A4979" s="1716"/>
      <c r="B4979" s="1260">
        <v>0.75</v>
      </c>
      <c r="C4979" s="1316" t="s">
        <v>258</v>
      </c>
      <c r="D4979" s="1351" t="s">
        <v>905</v>
      </c>
    </row>
    <row r="4980" spans="1:4" x14ac:dyDescent="0.35">
      <c r="A4980" s="1716">
        <f>A4975+1</f>
        <v>15</v>
      </c>
      <c r="B4980" s="1260">
        <v>0.25</v>
      </c>
      <c r="C4980" s="1316" t="s">
        <v>257</v>
      </c>
      <c r="D4980" s="1351" t="s">
        <v>905</v>
      </c>
    </row>
    <row r="4981" spans="1:4" x14ac:dyDescent="0.35">
      <c r="A4981" s="1716"/>
      <c r="B4981" s="1260">
        <v>0.375</v>
      </c>
      <c r="C4981" s="1316" t="s">
        <v>257</v>
      </c>
      <c r="D4981" s="1351" t="s">
        <v>905</v>
      </c>
    </row>
    <row r="4982" spans="1:4" x14ac:dyDescent="0.35">
      <c r="A4982" s="1716"/>
      <c r="B4982" s="1260">
        <v>0.5</v>
      </c>
      <c r="C4982" s="1316" t="s">
        <v>258</v>
      </c>
      <c r="D4982" s="1351" t="s">
        <v>758</v>
      </c>
    </row>
    <row r="4983" spans="1:4" x14ac:dyDescent="0.35">
      <c r="A4983" s="1716"/>
      <c r="B4983" s="1260">
        <v>0.625</v>
      </c>
      <c r="C4983" s="1316" t="s">
        <v>258</v>
      </c>
      <c r="D4983" s="1351" t="s">
        <v>758</v>
      </c>
    </row>
    <row r="4984" spans="1:4" x14ac:dyDescent="0.35">
      <c r="A4984" s="1716"/>
      <c r="B4984" s="1260">
        <v>0.75</v>
      </c>
      <c r="C4984" s="1316" t="s">
        <v>257</v>
      </c>
      <c r="D4984" s="1351" t="s">
        <v>905</v>
      </c>
    </row>
    <row r="4985" spans="1:4" x14ac:dyDescent="0.35">
      <c r="A4985" s="1708">
        <f>A4980+1</f>
        <v>16</v>
      </c>
      <c r="B4985" s="1260">
        <v>0.25</v>
      </c>
      <c r="C4985" s="1316" t="s">
        <v>257</v>
      </c>
      <c r="D4985" s="1351" t="s">
        <v>905</v>
      </c>
    </row>
    <row r="4986" spans="1:4" x14ac:dyDescent="0.35">
      <c r="A4986" s="1709"/>
      <c r="B4986" s="1260">
        <v>0.375</v>
      </c>
      <c r="C4986" s="1316" t="s">
        <v>257</v>
      </c>
      <c r="D4986" s="1351" t="s">
        <v>905</v>
      </c>
    </row>
    <row r="4987" spans="1:4" x14ac:dyDescent="0.35">
      <c r="A4987" s="1709"/>
      <c r="B4987" s="1260">
        <v>0.5</v>
      </c>
      <c r="C4987" s="1316" t="s">
        <v>258</v>
      </c>
      <c r="D4987" s="1351" t="s">
        <v>758</v>
      </c>
    </row>
    <row r="4988" spans="1:4" x14ac:dyDescent="0.35">
      <c r="A4988" s="1709"/>
      <c r="B4988" s="1260">
        <v>0.625</v>
      </c>
      <c r="C4988" s="1316" t="s">
        <v>258</v>
      </c>
      <c r="D4988" s="1351" t="s">
        <v>758</v>
      </c>
    </row>
    <row r="4989" spans="1:4" x14ac:dyDescent="0.35">
      <c r="A4989" s="1710"/>
      <c r="B4989" s="1260">
        <v>0.75</v>
      </c>
      <c r="C4989" s="1316" t="s">
        <v>258</v>
      </c>
      <c r="D4989" s="1351" t="s">
        <v>905</v>
      </c>
    </row>
    <row r="4990" spans="1:4" x14ac:dyDescent="0.35">
      <c r="A4990" s="1708">
        <f>A4985+1</f>
        <v>17</v>
      </c>
      <c r="B4990" s="1260">
        <v>0.25</v>
      </c>
      <c r="C4990" s="1316" t="s">
        <v>257</v>
      </c>
      <c r="D4990" s="1351" t="s">
        <v>758</v>
      </c>
    </row>
    <row r="4991" spans="1:4" x14ac:dyDescent="0.35">
      <c r="A4991" s="1709"/>
      <c r="B4991" s="1260">
        <v>0.375</v>
      </c>
      <c r="C4991" s="1316" t="s">
        <v>257</v>
      </c>
      <c r="D4991" s="1351" t="s">
        <v>905</v>
      </c>
    </row>
    <row r="4992" spans="1:4" x14ac:dyDescent="0.35">
      <c r="A4992" s="1709"/>
      <c r="B4992" s="1260">
        <v>0.5</v>
      </c>
      <c r="C4992" s="1316" t="s">
        <v>258</v>
      </c>
      <c r="D4992" s="1351" t="s">
        <v>758</v>
      </c>
    </row>
    <row r="4993" spans="1:4" x14ac:dyDescent="0.35">
      <c r="A4993" s="1709"/>
      <c r="B4993" s="1260">
        <v>0.625</v>
      </c>
      <c r="C4993" s="1316" t="s">
        <v>257</v>
      </c>
      <c r="D4993" s="1351" t="s">
        <v>758</v>
      </c>
    </row>
    <row r="4994" spans="1:4" x14ac:dyDescent="0.35">
      <c r="A4994" s="1710"/>
      <c r="B4994" s="1260">
        <v>0.75</v>
      </c>
      <c r="C4994" s="1316" t="s">
        <v>257</v>
      </c>
      <c r="D4994" s="1351" t="s">
        <v>905</v>
      </c>
    </row>
    <row r="4995" spans="1:4" x14ac:dyDescent="0.35">
      <c r="A4995" s="1708">
        <f>A4990+1</f>
        <v>18</v>
      </c>
      <c r="B4995" s="1260">
        <v>0.25</v>
      </c>
      <c r="C4995" s="1316" t="s">
        <v>257</v>
      </c>
      <c r="D4995" s="1351" t="s">
        <v>905</v>
      </c>
    </row>
    <row r="4996" spans="1:4" x14ac:dyDescent="0.35">
      <c r="A4996" s="1709"/>
      <c r="B4996" s="1260">
        <v>0.375</v>
      </c>
      <c r="C4996" s="1316" t="s">
        <v>257</v>
      </c>
      <c r="D4996" s="1351" t="s">
        <v>905</v>
      </c>
    </row>
    <row r="4997" spans="1:4" x14ac:dyDescent="0.35">
      <c r="A4997" s="1709"/>
      <c r="B4997" s="1260">
        <v>0.5</v>
      </c>
      <c r="C4997" s="1316" t="s">
        <v>257</v>
      </c>
      <c r="D4997" s="1351" t="s">
        <v>758</v>
      </c>
    </row>
    <row r="4998" spans="1:4" x14ac:dyDescent="0.35">
      <c r="A4998" s="1709"/>
      <c r="B4998" s="1260">
        <v>0.625</v>
      </c>
      <c r="C4998" s="1316" t="s">
        <v>258</v>
      </c>
      <c r="D4998" s="1351" t="s">
        <v>758</v>
      </c>
    </row>
    <row r="4999" spans="1:4" x14ac:dyDescent="0.35">
      <c r="A4999" s="1710"/>
      <c r="B4999" s="1260">
        <v>0.75</v>
      </c>
      <c r="C4999" s="1316" t="s">
        <v>257</v>
      </c>
      <c r="D4999" s="1351" t="s">
        <v>905</v>
      </c>
    </row>
    <row r="5000" spans="1:4" x14ac:dyDescent="0.35">
      <c r="A5000" s="1708">
        <f>A4995+1</f>
        <v>19</v>
      </c>
      <c r="B5000" s="1260">
        <v>0.25</v>
      </c>
      <c r="C5000" s="1275" t="s">
        <v>257</v>
      </c>
      <c r="D5000" s="1351" t="s">
        <v>758</v>
      </c>
    </row>
    <row r="5001" spans="1:4" x14ac:dyDescent="0.35">
      <c r="A5001" s="1709"/>
      <c r="B5001" s="1260">
        <v>0.375</v>
      </c>
      <c r="C5001" s="1275" t="s">
        <v>257</v>
      </c>
      <c r="D5001" s="1351" t="s">
        <v>905</v>
      </c>
    </row>
    <row r="5002" spans="1:4" x14ac:dyDescent="0.35">
      <c r="A5002" s="1709"/>
      <c r="B5002" s="1260">
        <v>0.5</v>
      </c>
      <c r="C5002" s="1275" t="s">
        <v>257</v>
      </c>
      <c r="D5002" s="1351" t="s">
        <v>905</v>
      </c>
    </row>
    <row r="5003" spans="1:4" x14ac:dyDescent="0.35">
      <c r="A5003" s="1709"/>
      <c r="B5003" s="1260">
        <v>0.625</v>
      </c>
      <c r="C5003" s="1275" t="s">
        <v>258</v>
      </c>
      <c r="D5003" s="1351" t="s">
        <v>758</v>
      </c>
    </row>
    <row r="5004" spans="1:4" x14ac:dyDescent="0.35">
      <c r="A5004" s="1710"/>
      <c r="B5004" s="1260">
        <v>0.75</v>
      </c>
      <c r="C5004" s="1275" t="s">
        <v>262</v>
      </c>
      <c r="D5004" s="1351" t="s">
        <v>905</v>
      </c>
    </row>
    <row r="5005" spans="1:4" x14ac:dyDescent="0.35">
      <c r="A5005" s="1708">
        <f>A5000+1</f>
        <v>20</v>
      </c>
      <c r="B5005" s="1260">
        <v>0.25</v>
      </c>
      <c r="C5005" s="1275" t="s">
        <v>257</v>
      </c>
      <c r="D5005" s="1351" t="s">
        <v>905</v>
      </c>
    </row>
    <row r="5006" spans="1:4" x14ac:dyDescent="0.35">
      <c r="A5006" s="1709"/>
      <c r="B5006" s="1260">
        <v>0.375</v>
      </c>
      <c r="C5006" s="1275" t="s">
        <v>257</v>
      </c>
      <c r="D5006" s="1351" t="s">
        <v>905</v>
      </c>
    </row>
    <row r="5007" spans="1:4" x14ac:dyDescent="0.35">
      <c r="A5007" s="1709"/>
      <c r="B5007" s="1260">
        <v>0.5</v>
      </c>
      <c r="C5007" s="1275" t="s">
        <v>260</v>
      </c>
      <c r="D5007" s="1351" t="s">
        <v>758</v>
      </c>
    </row>
    <row r="5008" spans="1:4" x14ac:dyDescent="0.35">
      <c r="A5008" s="1709"/>
      <c r="B5008" s="1260">
        <v>0.625</v>
      </c>
      <c r="C5008" s="1275" t="s">
        <v>257</v>
      </c>
      <c r="D5008" s="1351" t="s">
        <v>758</v>
      </c>
    </row>
    <row r="5009" spans="1:4" x14ac:dyDescent="0.35">
      <c r="A5009" s="1710"/>
      <c r="B5009" s="1260">
        <v>0.75</v>
      </c>
      <c r="C5009" s="1275" t="s">
        <v>257</v>
      </c>
      <c r="D5009" s="1351" t="s">
        <v>905</v>
      </c>
    </row>
    <row r="5010" spans="1:4" x14ac:dyDescent="0.35">
      <c r="A5010" s="1708">
        <f>A5005+1</f>
        <v>21</v>
      </c>
      <c r="B5010" s="1260">
        <v>0.25</v>
      </c>
      <c r="C5010" s="1275" t="s">
        <v>257</v>
      </c>
      <c r="D5010" s="1351" t="s">
        <v>905</v>
      </c>
    </row>
    <row r="5011" spans="1:4" x14ac:dyDescent="0.35">
      <c r="A5011" s="1709"/>
      <c r="B5011" s="1260">
        <v>0.375</v>
      </c>
      <c r="C5011" s="1275" t="s">
        <v>257</v>
      </c>
      <c r="D5011" s="1351" t="s">
        <v>905</v>
      </c>
    </row>
    <row r="5012" spans="1:4" x14ac:dyDescent="0.35">
      <c r="A5012" s="1709"/>
      <c r="B5012" s="1260">
        <v>0.5</v>
      </c>
      <c r="C5012" s="1275" t="s">
        <v>258</v>
      </c>
      <c r="D5012" s="1351" t="s">
        <v>758</v>
      </c>
    </row>
    <row r="5013" spans="1:4" x14ac:dyDescent="0.35">
      <c r="A5013" s="1709"/>
      <c r="B5013" s="1260">
        <v>0.625</v>
      </c>
      <c r="C5013" s="1275" t="s">
        <v>257</v>
      </c>
      <c r="D5013" s="1351" t="s">
        <v>905</v>
      </c>
    </row>
    <row r="5014" spans="1:4" x14ac:dyDescent="0.35">
      <c r="A5014" s="1710"/>
      <c r="B5014" s="1260">
        <v>0.75</v>
      </c>
      <c r="C5014" s="1275" t="s">
        <v>257</v>
      </c>
      <c r="D5014" s="1351" t="s">
        <v>758</v>
      </c>
    </row>
    <row r="5015" spans="1:4" x14ac:dyDescent="0.35">
      <c r="A5015" s="1708">
        <f>A5010+1</f>
        <v>22</v>
      </c>
      <c r="B5015" s="1260">
        <v>0.25</v>
      </c>
      <c r="C5015" s="1275" t="s">
        <v>258</v>
      </c>
      <c r="D5015" s="1351" t="s">
        <v>758</v>
      </c>
    </row>
    <row r="5016" spans="1:4" x14ac:dyDescent="0.35">
      <c r="A5016" s="1709"/>
      <c r="B5016" s="1260">
        <v>0.375</v>
      </c>
      <c r="C5016" s="1275" t="s">
        <v>257</v>
      </c>
      <c r="D5016" s="1351" t="s">
        <v>905</v>
      </c>
    </row>
    <row r="5017" spans="1:4" x14ac:dyDescent="0.35">
      <c r="A5017" s="1709"/>
      <c r="B5017" s="1260">
        <v>0.5</v>
      </c>
      <c r="C5017" s="1275" t="s">
        <v>257</v>
      </c>
      <c r="D5017" s="1351" t="s">
        <v>758</v>
      </c>
    </row>
    <row r="5018" spans="1:4" x14ac:dyDescent="0.35">
      <c r="A5018" s="1709"/>
      <c r="B5018" s="1260">
        <v>0.625</v>
      </c>
      <c r="C5018" s="1275" t="s">
        <v>257</v>
      </c>
      <c r="D5018" s="1351" t="s">
        <v>905</v>
      </c>
    </row>
    <row r="5019" spans="1:4" x14ac:dyDescent="0.35">
      <c r="A5019" s="1710"/>
      <c r="B5019" s="1260">
        <v>0.75</v>
      </c>
      <c r="C5019" s="1275" t="s">
        <v>257</v>
      </c>
      <c r="D5019" s="1351" t="s">
        <v>905</v>
      </c>
    </row>
    <row r="5020" spans="1:4" x14ac:dyDescent="0.35">
      <c r="A5020" s="1708">
        <f>A5015+1</f>
        <v>23</v>
      </c>
      <c r="B5020" s="1260">
        <v>0.25</v>
      </c>
      <c r="C5020" s="1275" t="s">
        <v>257</v>
      </c>
      <c r="D5020" s="1351" t="s">
        <v>905</v>
      </c>
    </row>
    <row r="5021" spans="1:4" x14ac:dyDescent="0.35">
      <c r="A5021" s="1709"/>
      <c r="B5021" s="1260">
        <v>0.375</v>
      </c>
      <c r="C5021" s="1275" t="s">
        <v>261</v>
      </c>
      <c r="D5021" s="1351" t="s">
        <v>905</v>
      </c>
    </row>
    <row r="5022" spans="1:4" x14ac:dyDescent="0.35">
      <c r="A5022" s="1709"/>
      <c r="B5022" s="1260">
        <v>0.5</v>
      </c>
      <c r="C5022" s="1275" t="s">
        <v>257</v>
      </c>
      <c r="D5022" s="1351" t="s">
        <v>758</v>
      </c>
    </row>
    <row r="5023" spans="1:4" x14ac:dyDescent="0.35">
      <c r="A5023" s="1709"/>
      <c r="B5023" s="1260">
        <v>0.625</v>
      </c>
      <c r="C5023" s="1275" t="s">
        <v>257</v>
      </c>
      <c r="D5023" s="1351" t="s">
        <v>758</v>
      </c>
    </row>
    <row r="5024" spans="1:4" x14ac:dyDescent="0.35">
      <c r="A5024" s="1710"/>
      <c r="B5024" s="1260">
        <v>0.75</v>
      </c>
      <c r="C5024" s="1275" t="s">
        <v>261</v>
      </c>
      <c r="D5024" s="1351" t="s">
        <v>758</v>
      </c>
    </row>
    <row r="5025" spans="1:4" x14ac:dyDescent="0.35">
      <c r="A5025" s="1708">
        <f>A5020+1</f>
        <v>24</v>
      </c>
      <c r="B5025" s="1260">
        <v>0.25</v>
      </c>
      <c r="C5025" s="1275" t="s">
        <v>257</v>
      </c>
      <c r="D5025" s="1351" t="s">
        <v>758</v>
      </c>
    </row>
    <row r="5026" spans="1:4" x14ac:dyDescent="0.35">
      <c r="A5026" s="1709"/>
      <c r="B5026" s="1260">
        <v>0.375</v>
      </c>
      <c r="C5026" s="1275" t="s">
        <v>257</v>
      </c>
      <c r="D5026" s="1351" t="s">
        <v>758</v>
      </c>
    </row>
    <row r="5027" spans="1:4" x14ac:dyDescent="0.35">
      <c r="A5027" s="1709"/>
      <c r="B5027" s="1260">
        <v>0.5</v>
      </c>
      <c r="C5027" s="1275" t="s">
        <v>258</v>
      </c>
      <c r="D5027" s="1351" t="s">
        <v>758</v>
      </c>
    </row>
    <row r="5028" spans="1:4" x14ac:dyDescent="0.35">
      <c r="A5028" s="1709"/>
      <c r="B5028" s="1260">
        <v>0.625</v>
      </c>
      <c r="C5028" s="1275" t="s">
        <v>258</v>
      </c>
      <c r="D5028" s="1351" t="s">
        <v>729</v>
      </c>
    </row>
    <row r="5029" spans="1:4" x14ac:dyDescent="0.35">
      <c r="A5029" s="1710"/>
      <c r="B5029" s="1260">
        <v>0.75</v>
      </c>
      <c r="C5029" s="1275" t="s">
        <v>258</v>
      </c>
      <c r="D5029" s="1351" t="s">
        <v>758</v>
      </c>
    </row>
    <row r="5030" spans="1:4" x14ac:dyDescent="0.35">
      <c r="A5030" s="1708">
        <f>A5025+1</f>
        <v>25</v>
      </c>
      <c r="B5030" s="1260">
        <v>0.25</v>
      </c>
      <c r="C5030" s="1275" t="s">
        <v>257</v>
      </c>
      <c r="D5030" s="1351" t="s">
        <v>905</v>
      </c>
    </row>
    <row r="5031" spans="1:4" x14ac:dyDescent="0.35">
      <c r="A5031" s="1709"/>
      <c r="B5031" s="1260">
        <v>0.375</v>
      </c>
      <c r="C5031" s="1275" t="s">
        <v>257</v>
      </c>
      <c r="D5031" s="1351" t="s">
        <v>905</v>
      </c>
    </row>
    <row r="5032" spans="1:4" x14ac:dyDescent="0.35">
      <c r="A5032" s="1709"/>
      <c r="B5032" s="1260">
        <v>0.5</v>
      </c>
      <c r="C5032" s="1275" t="s">
        <v>257</v>
      </c>
      <c r="D5032" s="1351" t="s">
        <v>758</v>
      </c>
    </row>
    <row r="5033" spans="1:4" x14ac:dyDescent="0.35">
      <c r="A5033" s="1709"/>
      <c r="B5033" s="1260">
        <v>0.625</v>
      </c>
      <c r="C5033" s="1275" t="s">
        <v>260</v>
      </c>
      <c r="D5033" s="1351" t="s">
        <v>758</v>
      </c>
    </row>
    <row r="5034" spans="1:4" x14ac:dyDescent="0.35">
      <c r="A5034" s="1710"/>
      <c r="B5034" s="1260">
        <v>0.75</v>
      </c>
      <c r="C5034" s="1275" t="s">
        <v>257</v>
      </c>
      <c r="D5034" s="1351" t="s">
        <v>758</v>
      </c>
    </row>
    <row r="5035" spans="1:4" x14ac:dyDescent="0.35">
      <c r="A5035" s="1708">
        <f>A5030+1</f>
        <v>26</v>
      </c>
      <c r="B5035" s="1260">
        <v>0.25</v>
      </c>
      <c r="C5035" s="1275" t="s">
        <v>257</v>
      </c>
      <c r="D5035" s="1351" t="s">
        <v>905</v>
      </c>
    </row>
    <row r="5036" spans="1:4" x14ac:dyDescent="0.35">
      <c r="A5036" s="1709"/>
      <c r="B5036" s="1260">
        <v>0.375</v>
      </c>
      <c r="C5036" s="1275" t="s">
        <v>257</v>
      </c>
      <c r="D5036" s="1351" t="s">
        <v>758</v>
      </c>
    </row>
    <row r="5037" spans="1:4" x14ac:dyDescent="0.35">
      <c r="A5037" s="1709"/>
      <c r="B5037" s="1260">
        <v>0.5</v>
      </c>
      <c r="C5037" s="1275" t="s">
        <v>257</v>
      </c>
      <c r="D5037" s="1351" t="s">
        <v>758</v>
      </c>
    </row>
    <row r="5038" spans="1:4" x14ac:dyDescent="0.35">
      <c r="A5038" s="1709"/>
      <c r="B5038" s="1260">
        <v>0.625</v>
      </c>
      <c r="C5038" s="1275" t="s">
        <v>258</v>
      </c>
      <c r="D5038" s="1351" t="s">
        <v>758</v>
      </c>
    </row>
    <row r="5039" spans="1:4" x14ac:dyDescent="0.35">
      <c r="A5039" s="1710"/>
      <c r="B5039" s="1260">
        <v>0.75</v>
      </c>
      <c r="C5039" s="1275" t="s">
        <v>258</v>
      </c>
      <c r="D5039" s="1351" t="s">
        <v>758</v>
      </c>
    </row>
    <row r="5040" spans="1:4" x14ac:dyDescent="0.35">
      <c r="A5040" s="1708">
        <f>A5035+1</f>
        <v>27</v>
      </c>
      <c r="B5040" s="1260">
        <v>0.25</v>
      </c>
      <c r="C5040" s="1275" t="s">
        <v>257</v>
      </c>
      <c r="D5040" s="1351" t="s">
        <v>905</v>
      </c>
    </row>
    <row r="5041" spans="1:4" x14ac:dyDescent="0.35">
      <c r="A5041" s="1709"/>
      <c r="B5041" s="1260">
        <v>0.375</v>
      </c>
      <c r="C5041" s="1275" t="s">
        <v>257</v>
      </c>
      <c r="D5041" s="1351" t="s">
        <v>905</v>
      </c>
    </row>
    <row r="5042" spans="1:4" x14ac:dyDescent="0.35">
      <c r="A5042" s="1709"/>
      <c r="B5042" s="1260">
        <v>0.5</v>
      </c>
      <c r="C5042" s="1275" t="s">
        <v>258</v>
      </c>
      <c r="D5042" s="1351" t="s">
        <v>758</v>
      </c>
    </row>
    <row r="5043" spans="1:4" x14ac:dyDescent="0.35">
      <c r="A5043" s="1709"/>
      <c r="B5043" s="1260">
        <v>0.625</v>
      </c>
      <c r="C5043" s="1275" t="s">
        <v>258</v>
      </c>
      <c r="D5043" s="1351" t="s">
        <v>758</v>
      </c>
    </row>
    <row r="5044" spans="1:4" x14ac:dyDescent="0.35">
      <c r="A5044" s="1710"/>
      <c r="B5044" s="1260">
        <v>0.75</v>
      </c>
      <c r="C5044" s="1275" t="s">
        <v>258</v>
      </c>
      <c r="D5044" s="1351" t="s">
        <v>758</v>
      </c>
    </row>
    <row r="5045" spans="1:4" x14ac:dyDescent="0.35">
      <c r="A5045" s="1708">
        <f>A5040+1</f>
        <v>28</v>
      </c>
      <c r="B5045" s="1260">
        <v>0.25</v>
      </c>
      <c r="C5045" s="1275" t="s">
        <v>257</v>
      </c>
      <c r="D5045" s="1351" t="s">
        <v>905</v>
      </c>
    </row>
    <row r="5046" spans="1:4" x14ac:dyDescent="0.35">
      <c r="A5046" s="1709"/>
      <c r="B5046" s="1260">
        <v>0.375</v>
      </c>
      <c r="C5046" s="1275" t="s">
        <v>257</v>
      </c>
      <c r="D5046" s="1351" t="s">
        <v>905</v>
      </c>
    </row>
    <row r="5047" spans="1:4" x14ac:dyDescent="0.35">
      <c r="A5047" s="1709"/>
      <c r="B5047" s="1260">
        <v>0.5</v>
      </c>
      <c r="C5047" s="1275" t="s">
        <v>258</v>
      </c>
      <c r="D5047" s="1351" t="s">
        <v>758</v>
      </c>
    </row>
    <row r="5048" spans="1:4" x14ac:dyDescent="0.35">
      <c r="A5048" s="1709"/>
      <c r="B5048" s="1260">
        <v>0.625</v>
      </c>
      <c r="C5048" s="1275" t="s">
        <v>258</v>
      </c>
      <c r="D5048" s="1351" t="s">
        <v>758</v>
      </c>
    </row>
    <row r="5049" spans="1:4" x14ac:dyDescent="0.35">
      <c r="A5049" s="1710"/>
      <c r="B5049" s="1260">
        <v>0.75</v>
      </c>
      <c r="C5049" s="1275" t="s">
        <v>262</v>
      </c>
      <c r="D5049" s="1351" t="s">
        <v>758</v>
      </c>
    </row>
    <row r="5050" spans="1:4" x14ac:dyDescent="0.35">
      <c r="A5050" s="1708">
        <f>A5045+1</f>
        <v>29</v>
      </c>
      <c r="B5050" s="1260">
        <v>0.25</v>
      </c>
      <c r="C5050" s="1275" t="s">
        <v>261</v>
      </c>
      <c r="D5050" s="1351" t="s">
        <v>905</v>
      </c>
    </row>
    <row r="5051" spans="1:4" x14ac:dyDescent="0.35">
      <c r="A5051" s="1709"/>
      <c r="B5051" s="1260">
        <v>0.375</v>
      </c>
      <c r="C5051" s="1275" t="s">
        <v>257</v>
      </c>
      <c r="D5051" s="1351" t="s">
        <v>905</v>
      </c>
    </row>
    <row r="5052" spans="1:4" x14ac:dyDescent="0.35">
      <c r="A5052" s="1709"/>
      <c r="B5052" s="1260">
        <v>0.5</v>
      </c>
      <c r="C5052" s="1275" t="s">
        <v>257</v>
      </c>
      <c r="D5052" s="1351" t="s">
        <v>758</v>
      </c>
    </row>
    <row r="5053" spans="1:4" x14ac:dyDescent="0.35">
      <c r="A5053" s="1709"/>
      <c r="B5053" s="1260">
        <v>0.625</v>
      </c>
      <c r="C5053" s="1275" t="s">
        <v>257</v>
      </c>
      <c r="D5053" s="1351" t="s">
        <v>758</v>
      </c>
    </row>
    <row r="5054" spans="1:4" x14ac:dyDescent="0.35">
      <c r="A5054" s="1710"/>
      <c r="B5054" s="1260">
        <v>0.75</v>
      </c>
      <c r="C5054" s="1275" t="s">
        <v>258</v>
      </c>
      <c r="D5054" s="1351" t="s">
        <v>905</v>
      </c>
    </row>
    <row r="5055" spans="1:4" x14ac:dyDescent="0.35">
      <c r="A5055" s="1708">
        <f>A5050+1</f>
        <v>30</v>
      </c>
      <c r="B5055" s="1260">
        <v>0.25</v>
      </c>
      <c r="C5055" s="1275" t="s">
        <v>257</v>
      </c>
      <c r="D5055" s="1351" t="s">
        <v>905</v>
      </c>
    </row>
    <row r="5056" spans="1:4" x14ac:dyDescent="0.35">
      <c r="A5056" s="1709"/>
      <c r="B5056" s="1260">
        <v>0.375</v>
      </c>
      <c r="C5056" s="1275" t="s">
        <v>257</v>
      </c>
      <c r="D5056" s="1351" t="s">
        <v>905</v>
      </c>
    </row>
    <row r="5057" spans="1:4" x14ac:dyDescent="0.35">
      <c r="A5057" s="1709"/>
      <c r="B5057" s="1260">
        <v>0.5</v>
      </c>
      <c r="C5057" s="1275" t="s">
        <v>260</v>
      </c>
      <c r="D5057" s="1351" t="s">
        <v>758</v>
      </c>
    </row>
    <row r="5058" spans="1:4" x14ac:dyDescent="0.35">
      <c r="A5058" s="1709"/>
      <c r="B5058" s="1260">
        <v>0.625</v>
      </c>
      <c r="C5058" s="1275" t="s">
        <v>257</v>
      </c>
      <c r="D5058" s="1351" t="s">
        <v>905</v>
      </c>
    </row>
    <row r="5059" spans="1:4" x14ac:dyDescent="0.35">
      <c r="A5059" s="1710"/>
      <c r="B5059" s="1260">
        <v>0.75</v>
      </c>
      <c r="C5059" s="1275" t="s">
        <v>258</v>
      </c>
      <c r="D5059" s="1351" t="s">
        <v>758</v>
      </c>
    </row>
    <row r="5060" spans="1:4" x14ac:dyDescent="0.35">
      <c r="A5060" s="1708">
        <f>A5055+1</f>
        <v>31</v>
      </c>
      <c r="B5060" s="1260">
        <v>0.25</v>
      </c>
      <c r="C5060" s="1275" t="s">
        <v>257</v>
      </c>
      <c r="D5060" s="1351" t="s">
        <v>905</v>
      </c>
    </row>
    <row r="5061" spans="1:4" x14ac:dyDescent="0.35">
      <c r="A5061" s="1709"/>
      <c r="B5061" s="1260">
        <v>0.375</v>
      </c>
      <c r="C5061" s="1275" t="s">
        <v>257</v>
      </c>
      <c r="D5061" s="1351" t="s">
        <v>905</v>
      </c>
    </row>
    <row r="5062" spans="1:4" x14ac:dyDescent="0.35">
      <c r="A5062" s="1709"/>
      <c r="B5062" s="1260">
        <v>0.5</v>
      </c>
      <c r="C5062" s="1275" t="s">
        <v>257</v>
      </c>
      <c r="D5062" s="1351" t="s">
        <v>758</v>
      </c>
    </row>
    <row r="5063" spans="1:4" x14ac:dyDescent="0.35">
      <c r="A5063" s="1709"/>
      <c r="B5063" s="1260">
        <v>0.625</v>
      </c>
      <c r="C5063" s="1275" t="s">
        <v>260</v>
      </c>
      <c r="D5063" s="1351" t="s">
        <v>729</v>
      </c>
    </row>
    <row r="5064" spans="1:4" x14ac:dyDescent="0.35">
      <c r="A5064" s="1710"/>
      <c r="B5064" s="1260">
        <v>0.75</v>
      </c>
      <c r="C5064" s="1275" t="s">
        <v>258</v>
      </c>
      <c r="D5064" s="1351" t="s">
        <v>729</v>
      </c>
    </row>
    <row r="5065" spans="1:4" x14ac:dyDescent="0.35">
      <c r="B5065" t="s">
        <v>944</v>
      </c>
    </row>
    <row r="5066" spans="1:4" x14ac:dyDescent="0.35">
      <c r="B5066" t="s">
        <v>945</v>
      </c>
    </row>
    <row r="5067" spans="1:4" x14ac:dyDescent="0.35">
      <c r="B5067" t="s">
        <v>946</v>
      </c>
    </row>
    <row r="5068" spans="1:4" x14ac:dyDescent="0.35">
      <c r="B5068" t="s">
        <v>1007</v>
      </c>
      <c r="C5068" t="s">
        <v>1008</v>
      </c>
    </row>
  </sheetData>
  <mergeCells count="1013">
    <mergeCell ref="A5050:A5054"/>
    <mergeCell ref="A5055:A5059"/>
    <mergeCell ref="A5060:A5064"/>
    <mergeCell ref="A5020:A5024"/>
    <mergeCell ref="A5025:A5029"/>
    <mergeCell ref="A5030:A5034"/>
    <mergeCell ref="A5035:A5039"/>
    <mergeCell ref="A5040:A5044"/>
    <mergeCell ref="A5045:A5049"/>
    <mergeCell ref="A4990:A4994"/>
    <mergeCell ref="A4995:A4999"/>
    <mergeCell ref="A5000:A5004"/>
    <mergeCell ref="A5005:A5009"/>
    <mergeCell ref="A5010:A5014"/>
    <mergeCell ref="A5015:A5019"/>
    <mergeCell ref="A4955:A4959"/>
    <mergeCell ref="A4965:A4969"/>
    <mergeCell ref="A4970:A4974"/>
    <mergeCell ref="A4975:A4979"/>
    <mergeCell ref="A4980:A4984"/>
    <mergeCell ref="A4985:A4989"/>
    <mergeCell ref="A4920:A4924"/>
    <mergeCell ref="A4925:A4929"/>
    <mergeCell ref="A4930:A4934"/>
    <mergeCell ref="A4940:A4944"/>
    <mergeCell ref="A4945:A4949"/>
    <mergeCell ref="A4950:A4954"/>
    <mergeCell ref="A4884:A4888"/>
    <mergeCell ref="A4889:A4893"/>
    <mergeCell ref="A4894:A4898"/>
    <mergeCell ref="A4908:A4909"/>
    <mergeCell ref="B4908:B4909"/>
    <mergeCell ref="A4915:A4919"/>
    <mergeCell ref="A4854:A4858"/>
    <mergeCell ref="A4859:A4863"/>
    <mergeCell ref="A4864:A4868"/>
    <mergeCell ref="A4869:A4873"/>
    <mergeCell ref="A4874:A4878"/>
    <mergeCell ref="A4879:A4883"/>
    <mergeCell ref="A4824:A4828"/>
    <mergeCell ref="A4829:A4833"/>
    <mergeCell ref="A4834:A4838"/>
    <mergeCell ref="A4839:A4843"/>
    <mergeCell ref="A4844:A4848"/>
    <mergeCell ref="A4849:A4853"/>
    <mergeCell ref="A4789:A4793"/>
    <mergeCell ref="A4794:A4798"/>
    <mergeCell ref="A4804:A4808"/>
    <mergeCell ref="A4809:A4813"/>
    <mergeCell ref="A4814:A4818"/>
    <mergeCell ref="A4819:A4823"/>
    <mergeCell ref="A4754:A4758"/>
    <mergeCell ref="A4759:A4763"/>
    <mergeCell ref="A4764:A4768"/>
    <mergeCell ref="A4769:A4773"/>
    <mergeCell ref="A4779:A4783"/>
    <mergeCell ref="A4784:A4788"/>
    <mergeCell ref="A4725:A4729"/>
    <mergeCell ref="A4730:A4734"/>
    <mergeCell ref="A4735:A4739"/>
    <mergeCell ref="A4743:D4743"/>
    <mergeCell ref="A4747:A4748"/>
    <mergeCell ref="B4747:B4748"/>
    <mergeCell ref="A4695:A4699"/>
    <mergeCell ref="A4700:A4704"/>
    <mergeCell ref="A4705:A4709"/>
    <mergeCell ref="A4710:A4714"/>
    <mergeCell ref="A4715:A4719"/>
    <mergeCell ref="A4720:A4724"/>
    <mergeCell ref="A4665:A4669"/>
    <mergeCell ref="A4670:A4674"/>
    <mergeCell ref="A4675:A4679"/>
    <mergeCell ref="A4680:A4684"/>
    <mergeCell ref="A4685:A4689"/>
    <mergeCell ref="A4690:A4694"/>
    <mergeCell ref="A4630:A4634"/>
    <mergeCell ref="A4635:A4639"/>
    <mergeCell ref="A4645:A4649"/>
    <mergeCell ref="A4650:A4654"/>
    <mergeCell ref="A4655:A4659"/>
    <mergeCell ref="A4660:A4664"/>
    <mergeCell ref="A4595:A4599"/>
    <mergeCell ref="A4600:A4604"/>
    <mergeCell ref="A4605:A4609"/>
    <mergeCell ref="A4610:A4614"/>
    <mergeCell ref="A4620:A4624"/>
    <mergeCell ref="A4625:A4629"/>
    <mergeCell ref="A4564:A4568"/>
    <mergeCell ref="A4569:A4573"/>
    <mergeCell ref="A4574:A4578"/>
    <mergeCell ref="A4579:A4583"/>
    <mergeCell ref="A4584:D4584"/>
    <mergeCell ref="A4588:A4589"/>
    <mergeCell ref="B4588:B4589"/>
    <mergeCell ref="A4534:A4538"/>
    <mergeCell ref="A4539:A4543"/>
    <mergeCell ref="A4544:A4548"/>
    <mergeCell ref="A4549:A4553"/>
    <mergeCell ref="A4554:A4558"/>
    <mergeCell ref="A4559:A4563"/>
    <mergeCell ref="A4504:A4508"/>
    <mergeCell ref="A4509:A4513"/>
    <mergeCell ref="A4514:A4518"/>
    <mergeCell ref="A4519:A4523"/>
    <mergeCell ref="A4524:A4528"/>
    <mergeCell ref="A4529:A4533"/>
    <mergeCell ref="A4469:A4473"/>
    <mergeCell ref="A4474:A4478"/>
    <mergeCell ref="A4484:A4488"/>
    <mergeCell ref="A4489:A4493"/>
    <mergeCell ref="A4494:A4498"/>
    <mergeCell ref="A4499:A4503"/>
    <mergeCell ref="A4434:A4438"/>
    <mergeCell ref="A4439:A4443"/>
    <mergeCell ref="A4444:A4448"/>
    <mergeCell ref="A4449:A4453"/>
    <mergeCell ref="A4459:A4463"/>
    <mergeCell ref="A4464:A4468"/>
    <mergeCell ref="A4402:A4406"/>
    <mergeCell ref="A4407:A4411"/>
    <mergeCell ref="A4412:A4416"/>
    <mergeCell ref="A4417:A4421"/>
    <mergeCell ref="A4423:D4423"/>
    <mergeCell ref="A4427:A4428"/>
    <mergeCell ref="B4427:B4428"/>
    <mergeCell ref="A4372:A4376"/>
    <mergeCell ref="A4377:A4381"/>
    <mergeCell ref="A4382:A4386"/>
    <mergeCell ref="A4387:A4391"/>
    <mergeCell ref="A4392:A4396"/>
    <mergeCell ref="A4397:A4401"/>
    <mergeCell ref="A4342:A4346"/>
    <mergeCell ref="A4347:A4351"/>
    <mergeCell ref="A4352:A4356"/>
    <mergeCell ref="A4357:A4361"/>
    <mergeCell ref="A4362:A4366"/>
    <mergeCell ref="A4367:A4371"/>
    <mergeCell ref="A4307:A4311"/>
    <mergeCell ref="A4312:A4316"/>
    <mergeCell ref="A4322:A4326"/>
    <mergeCell ref="A4327:A4331"/>
    <mergeCell ref="A4332:A4336"/>
    <mergeCell ref="A4337:A4341"/>
    <mergeCell ref="A4272:A4276"/>
    <mergeCell ref="A4277:A4281"/>
    <mergeCell ref="A4282:A4286"/>
    <mergeCell ref="A4287:A4291"/>
    <mergeCell ref="A4297:A4301"/>
    <mergeCell ref="A4302:A4306"/>
    <mergeCell ref="A4244:A4248"/>
    <mergeCell ref="A4249:A4253"/>
    <mergeCell ref="A4254:A4258"/>
    <mergeCell ref="A4261:D4261"/>
    <mergeCell ref="A4265:A4266"/>
    <mergeCell ref="B4265:B4266"/>
    <mergeCell ref="A4214:A4218"/>
    <mergeCell ref="A4219:A4223"/>
    <mergeCell ref="A4224:A4228"/>
    <mergeCell ref="A4229:A4233"/>
    <mergeCell ref="A4234:A4238"/>
    <mergeCell ref="A4239:A4243"/>
    <mergeCell ref="A4184:A4188"/>
    <mergeCell ref="A4189:A4193"/>
    <mergeCell ref="A4194:A4198"/>
    <mergeCell ref="A4199:A4203"/>
    <mergeCell ref="A4204:A4208"/>
    <mergeCell ref="A4209:A4213"/>
    <mergeCell ref="A4149:A4153"/>
    <mergeCell ref="A4154:A4158"/>
    <mergeCell ref="A4164:A4168"/>
    <mergeCell ref="A4169:A4173"/>
    <mergeCell ref="A4174:A4178"/>
    <mergeCell ref="A4179:A4183"/>
    <mergeCell ref="A4114:A4118"/>
    <mergeCell ref="A4119:A4123"/>
    <mergeCell ref="A4124:A4128"/>
    <mergeCell ref="A4129:A4133"/>
    <mergeCell ref="A4139:A4143"/>
    <mergeCell ref="A4144:A4148"/>
    <mergeCell ref="A4086:A4090"/>
    <mergeCell ref="A4091:A4095"/>
    <mergeCell ref="A4096:A4100"/>
    <mergeCell ref="A4103:D4103"/>
    <mergeCell ref="A4107:A4108"/>
    <mergeCell ref="B4107:B4108"/>
    <mergeCell ref="A4056:A4060"/>
    <mergeCell ref="A4061:A4065"/>
    <mergeCell ref="A4066:A4070"/>
    <mergeCell ref="A4071:A4075"/>
    <mergeCell ref="A4076:A4080"/>
    <mergeCell ref="A4081:A4085"/>
    <mergeCell ref="A4026:A4030"/>
    <mergeCell ref="A4031:A4035"/>
    <mergeCell ref="A4036:A4040"/>
    <mergeCell ref="A4041:A4045"/>
    <mergeCell ref="A4046:A4050"/>
    <mergeCell ref="A4051:A4055"/>
    <mergeCell ref="A3991:A3995"/>
    <mergeCell ref="A4001:A4005"/>
    <mergeCell ref="A4006:A4010"/>
    <mergeCell ref="A4011:A4015"/>
    <mergeCell ref="A4016:A4020"/>
    <mergeCell ref="A4021:A4025"/>
    <mergeCell ref="A3956:A3960"/>
    <mergeCell ref="A3961:A3965"/>
    <mergeCell ref="A3966:A3970"/>
    <mergeCell ref="A3976:A3980"/>
    <mergeCell ref="A3981:A3985"/>
    <mergeCell ref="A3986:A3990"/>
    <mergeCell ref="A3929:A3933"/>
    <mergeCell ref="A3934:A3938"/>
    <mergeCell ref="A3940:D3940"/>
    <mergeCell ref="A3944:A3945"/>
    <mergeCell ref="B3944:B3945"/>
    <mergeCell ref="A3951:A3955"/>
    <mergeCell ref="A3899:A3903"/>
    <mergeCell ref="A3904:A3908"/>
    <mergeCell ref="A3909:A3913"/>
    <mergeCell ref="A3914:A3918"/>
    <mergeCell ref="A3919:A3923"/>
    <mergeCell ref="A3924:A3928"/>
    <mergeCell ref="A3869:A3873"/>
    <mergeCell ref="A3874:A3878"/>
    <mergeCell ref="A3879:A3883"/>
    <mergeCell ref="A3884:A3888"/>
    <mergeCell ref="A3889:A3893"/>
    <mergeCell ref="A3894:A3898"/>
    <mergeCell ref="A3834:A3838"/>
    <mergeCell ref="A3844:A3848"/>
    <mergeCell ref="A3849:A3853"/>
    <mergeCell ref="A3854:A3858"/>
    <mergeCell ref="A3859:A3863"/>
    <mergeCell ref="A3864:A3868"/>
    <mergeCell ref="A3799:A3803"/>
    <mergeCell ref="A3804:A3808"/>
    <mergeCell ref="A3809:A3813"/>
    <mergeCell ref="A3819:A3823"/>
    <mergeCell ref="A3824:A3828"/>
    <mergeCell ref="A3829:A3833"/>
    <mergeCell ref="A3772:A3776"/>
    <mergeCell ref="A3777:A3781"/>
    <mergeCell ref="A3783:D3783"/>
    <mergeCell ref="A3787:A3788"/>
    <mergeCell ref="B3787:B3788"/>
    <mergeCell ref="A3794:A3798"/>
    <mergeCell ref="A3742:A3746"/>
    <mergeCell ref="A3747:A3751"/>
    <mergeCell ref="A3752:A3756"/>
    <mergeCell ref="A3757:A3761"/>
    <mergeCell ref="A3762:A3766"/>
    <mergeCell ref="A3767:A3771"/>
    <mergeCell ref="A3712:A3716"/>
    <mergeCell ref="A3717:A3721"/>
    <mergeCell ref="A3722:A3726"/>
    <mergeCell ref="A3727:A3731"/>
    <mergeCell ref="A3732:A3736"/>
    <mergeCell ref="A3737:A3741"/>
    <mergeCell ref="A3682:A3686"/>
    <mergeCell ref="A3687:A3691"/>
    <mergeCell ref="A3692:A3696"/>
    <mergeCell ref="A3697:A3701"/>
    <mergeCell ref="A3702:A3706"/>
    <mergeCell ref="A3707:A3711"/>
    <mergeCell ref="A3642:A3646"/>
    <mergeCell ref="A3647:A3651"/>
    <mergeCell ref="A3657:A3661"/>
    <mergeCell ref="A3662:A3666"/>
    <mergeCell ref="A3667:A3671"/>
    <mergeCell ref="A3672:A3676"/>
    <mergeCell ref="A3611:A3615"/>
    <mergeCell ref="A3621:D3621"/>
    <mergeCell ref="A3625:A3626"/>
    <mergeCell ref="B3625:B3626"/>
    <mergeCell ref="A3632:A3636"/>
    <mergeCell ref="A3637:A3641"/>
    <mergeCell ref="A3581:A3585"/>
    <mergeCell ref="A3586:A3590"/>
    <mergeCell ref="A3591:A3595"/>
    <mergeCell ref="A3596:A3600"/>
    <mergeCell ref="A3601:A3605"/>
    <mergeCell ref="A3606:A3610"/>
    <mergeCell ref="A3551:A3555"/>
    <mergeCell ref="A3556:A3560"/>
    <mergeCell ref="A3561:A3565"/>
    <mergeCell ref="A3566:A3570"/>
    <mergeCell ref="A3571:A3575"/>
    <mergeCell ref="A3576:A3580"/>
    <mergeCell ref="A3521:A3525"/>
    <mergeCell ref="A3526:A3530"/>
    <mergeCell ref="A3531:A3535"/>
    <mergeCell ref="A3536:A3540"/>
    <mergeCell ref="A3541:A3545"/>
    <mergeCell ref="A3546:A3550"/>
    <mergeCell ref="A3491:A3495"/>
    <mergeCell ref="A3496:A3500"/>
    <mergeCell ref="A3501:A3505"/>
    <mergeCell ref="A3506:A3510"/>
    <mergeCell ref="A3511:A3515"/>
    <mergeCell ref="A3516:A3520"/>
    <mergeCell ref="A3465:D3465"/>
    <mergeCell ref="A3469:A3470"/>
    <mergeCell ref="B3469:B3470"/>
    <mergeCell ref="A3476:A3480"/>
    <mergeCell ref="A3481:A3485"/>
    <mergeCell ref="A3486:A3490"/>
    <mergeCell ref="A3429:A3433"/>
    <mergeCell ref="A3434:A3438"/>
    <mergeCell ref="A3439:A3443"/>
    <mergeCell ref="A3444:A3448"/>
    <mergeCell ref="A3449:A3453"/>
    <mergeCell ref="A3454:A3458"/>
    <mergeCell ref="A3399:A3403"/>
    <mergeCell ref="A3404:A3408"/>
    <mergeCell ref="A3409:A3413"/>
    <mergeCell ref="A3414:A3418"/>
    <mergeCell ref="A3419:A3423"/>
    <mergeCell ref="A3424:A3428"/>
    <mergeCell ref="A3369:A3373"/>
    <mergeCell ref="A3374:A3378"/>
    <mergeCell ref="A3379:A3383"/>
    <mergeCell ref="A3384:A3388"/>
    <mergeCell ref="A3389:A3393"/>
    <mergeCell ref="A3394:A3398"/>
    <mergeCell ref="A3339:A3343"/>
    <mergeCell ref="A3344:A3348"/>
    <mergeCell ref="A3349:A3353"/>
    <mergeCell ref="A3354:A3358"/>
    <mergeCell ref="A3359:A3363"/>
    <mergeCell ref="A3364:A3368"/>
    <mergeCell ref="A3309:A3313"/>
    <mergeCell ref="A3314:A3318"/>
    <mergeCell ref="A3319:A3323"/>
    <mergeCell ref="A3324:A3328"/>
    <mergeCell ref="A3329:A3333"/>
    <mergeCell ref="A3334:A3338"/>
    <mergeCell ref="A3269:A3273"/>
    <mergeCell ref="A3274:A3278"/>
    <mergeCell ref="A3279:A3283"/>
    <mergeCell ref="A3284:A3288"/>
    <mergeCell ref="A3298:D3298"/>
    <mergeCell ref="A3302:A3303"/>
    <mergeCell ref="B3302:B3303"/>
    <mergeCell ref="C3302:C3303"/>
    <mergeCell ref="D3302:D3303"/>
    <mergeCell ref="A3239:A3243"/>
    <mergeCell ref="A3244:A3248"/>
    <mergeCell ref="A3249:A3253"/>
    <mergeCell ref="A3254:A3258"/>
    <mergeCell ref="A3259:A3263"/>
    <mergeCell ref="A3264:A3268"/>
    <mergeCell ref="A3209:A3213"/>
    <mergeCell ref="A3214:A3218"/>
    <mergeCell ref="A3219:A3223"/>
    <mergeCell ref="A3224:A3228"/>
    <mergeCell ref="A3229:A3233"/>
    <mergeCell ref="A3234:A3238"/>
    <mergeCell ref="A3179:A3183"/>
    <mergeCell ref="A3184:A3188"/>
    <mergeCell ref="A3189:A3193"/>
    <mergeCell ref="A3194:A3198"/>
    <mergeCell ref="A3199:A3203"/>
    <mergeCell ref="A3204:A3208"/>
    <mergeCell ref="A3149:A3153"/>
    <mergeCell ref="A3154:A3158"/>
    <mergeCell ref="A3159:A3163"/>
    <mergeCell ref="A3164:A3168"/>
    <mergeCell ref="A3169:A3173"/>
    <mergeCell ref="A3174:A3178"/>
    <mergeCell ref="A3117:A3121"/>
    <mergeCell ref="A3128:D3128"/>
    <mergeCell ref="A3132:A3133"/>
    <mergeCell ref="B3132:B3133"/>
    <mergeCell ref="A3139:A3143"/>
    <mergeCell ref="A3144:A3148"/>
    <mergeCell ref="A3087:A3091"/>
    <mergeCell ref="A3092:A3096"/>
    <mergeCell ref="A3097:A3101"/>
    <mergeCell ref="A3102:A3106"/>
    <mergeCell ref="A3107:A3111"/>
    <mergeCell ref="A3112:A3116"/>
    <mergeCell ref="A3062:A3066"/>
    <mergeCell ref="A3067:A3071"/>
    <mergeCell ref="A3072:A3076"/>
    <mergeCell ref="A3077:A3081"/>
    <mergeCell ref="A3082:A3086"/>
    <mergeCell ref="E3086:F3086"/>
    <mergeCell ref="A3032:A3036"/>
    <mergeCell ref="A3037:A3041"/>
    <mergeCell ref="A3042:A3046"/>
    <mergeCell ref="A3047:A3051"/>
    <mergeCell ref="A3052:A3056"/>
    <mergeCell ref="A3057:A3061"/>
    <mergeCell ref="A3002:A3006"/>
    <mergeCell ref="A3007:A3011"/>
    <mergeCell ref="A3012:A3016"/>
    <mergeCell ref="A3017:A3021"/>
    <mergeCell ref="A3022:A3026"/>
    <mergeCell ref="A3027:A3031"/>
    <mergeCell ref="E2973:F2973"/>
    <mergeCell ref="A2977:A2981"/>
    <mergeCell ref="A2982:A2986"/>
    <mergeCell ref="A2987:A2991"/>
    <mergeCell ref="A2992:A2996"/>
    <mergeCell ref="A2997:A3001"/>
    <mergeCell ref="A2954:A2958"/>
    <mergeCell ref="A2966:F2966"/>
    <mergeCell ref="A2970:A2971"/>
    <mergeCell ref="B2970:B2971"/>
    <mergeCell ref="C2970:D2970"/>
    <mergeCell ref="E2970:F2970"/>
    <mergeCell ref="A2924:A2928"/>
    <mergeCell ref="A2929:A2933"/>
    <mergeCell ref="A2934:A2938"/>
    <mergeCell ref="A2939:A2943"/>
    <mergeCell ref="A2944:A2948"/>
    <mergeCell ref="A2949:A2953"/>
    <mergeCell ref="A2899:A2903"/>
    <mergeCell ref="A2904:A2908"/>
    <mergeCell ref="A2909:A2913"/>
    <mergeCell ref="A2914:A2918"/>
    <mergeCell ref="E2918:F2918"/>
    <mergeCell ref="A2919:A2923"/>
    <mergeCell ref="A2869:A2873"/>
    <mergeCell ref="A2874:A2878"/>
    <mergeCell ref="A2879:A2883"/>
    <mergeCell ref="A2884:A2888"/>
    <mergeCell ref="A2889:A2893"/>
    <mergeCell ref="A2894:A2898"/>
    <mergeCell ref="A2839:A2843"/>
    <mergeCell ref="A2844:A2848"/>
    <mergeCell ref="A2849:A2853"/>
    <mergeCell ref="A2854:A2858"/>
    <mergeCell ref="A2859:A2863"/>
    <mergeCell ref="A2864:A2868"/>
    <mergeCell ref="A2809:A2813"/>
    <mergeCell ref="A2814:A2818"/>
    <mergeCell ref="A2819:A2823"/>
    <mergeCell ref="A2824:A2828"/>
    <mergeCell ref="A2829:A2833"/>
    <mergeCell ref="A2834:A2838"/>
    <mergeCell ref="A2798:F2798"/>
    <mergeCell ref="A2802:A2803"/>
    <mergeCell ref="B2802:B2803"/>
    <mergeCell ref="C2802:D2802"/>
    <mergeCell ref="E2802:F2802"/>
    <mergeCell ref="E2805:F2805"/>
    <mergeCell ref="A2761:A2765"/>
    <mergeCell ref="A2766:A2770"/>
    <mergeCell ref="A2771:A2775"/>
    <mergeCell ref="A2776:A2780"/>
    <mergeCell ref="A2781:A2785"/>
    <mergeCell ref="A2786:A2790"/>
    <mergeCell ref="A2736:A2740"/>
    <mergeCell ref="A2741:A2745"/>
    <mergeCell ref="A2746:A2750"/>
    <mergeCell ref="A2751:A2755"/>
    <mergeCell ref="E2755:F2755"/>
    <mergeCell ref="A2756:A2760"/>
    <mergeCell ref="A2706:A2710"/>
    <mergeCell ref="A2711:A2715"/>
    <mergeCell ref="A2716:A2720"/>
    <mergeCell ref="A2721:A2725"/>
    <mergeCell ref="A2726:A2730"/>
    <mergeCell ref="A2731:A2735"/>
    <mergeCell ref="A2676:A2680"/>
    <mergeCell ref="A2681:A2685"/>
    <mergeCell ref="A2686:A2690"/>
    <mergeCell ref="A2691:A2695"/>
    <mergeCell ref="A2696:A2700"/>
    <mergeCell ref="A2701:A2705"/>
    <mergeCell ref="A2646:A2650"/>
    <mergeCell ref="A2651:A2655"/>
    <mergeCell ref="A2656:A2660"/>
    <mergeCell ref="A2661:A2665"/>
    <mergeCell ref="A2666:A2670"/>
    <mergeCell ref="A2671:A2675"/>
    <mergeCell ref="A2634:F2634"/>
    <mergeCell ref="A2639:A2640"/>
    <mergeCell ref="B2639:B2640"/>
    <mergeCell ref="C2639:D2639"/>
    <mergeCell ref="E2639:F2639"/>
    <mergeCell ref="E2642:F2642"/>
    <mergeCell ref="A2598:A2602"/>
    <mergeCell ref="A2603:A2607"/>
    <mergeCell ref="A2608:A2612"/>
    <mergeCell ref="A2613:A2617"/>
    <mergeCell ref="A2618:A2622"/>
    <mergeCell ref="A2623:A2627"/>
    <mergeCell ref="A2573:A2577"/>
    <mergeCell ref="A2578:A2582"/>
    <mergeCell ref="A2583:A2587"/>
    <mergeCell ref="E2587:F2587"/>
    <mergeCell ref="A2588:A2592"/>
    <mergeCell ref="A2593:A2597"/>
    <mergeCell ref="A2543:A2547"/>
    <mergeCell ref="A2548:A2552"/>
    <mergeCell ref="A2553:A2557"/>
    <mergeCell ref="A2558:A2562"/>
    <mergeCell ref="A2563:A2567"/>
    <mergeCell ref="A2568:A2572"/>
    <mergeCell ref="A2513:A2517"/>
    <mergeCell ref="A2518:A2522"/>
    <mergeCell ref="A2523:A2527"/>
    <mergeCell ref="A2528:A2532"/>
    <mergeCell ref="A2533:A2537"/>
    <mergeCell ref="A2538:A2542"/>
    <mergeCell ref="A2483:A2487"/>
    <mergeCell ref="A2488:A2492"/>
    <mergeCell ref="A2493:A2497"/>
    <mergeCell ref="A2498:A2502"/>
    <mergeCell ref="A2503:A2507"/>
    <mergeCell ref="A2508:A2512"/>
    <mergeCell ref="A2471:A2472"/>
    <mergeCell ref="B2471:B2472"/>
    <mergeCell ref="C2471:D2471"/>
    <mergeCell ref="E2471:F2471"/>
    <mergeCell ref="E2474:F2474"/>
    <mergeCell ref="A2478:A2482"/>
    <mergeCell ref="A2434:A2438"/>
    <mergeCell ref="A2439:A2443"/>
    <mergeCell ref="A2444:A2448"/>
    <mergeCell ref="A2449:A2453"/>
    <mergeCell ref="A2454:A2458"/>
    <mergeCell ref="A2466:F2466"/>
    <mergeCell ref="C2421:D2421"/>
    <mergeCell ref="E2421:F2421"/>
    <mergeCell ref="C2422:D2422"/>
    <mergeCell ref="C2423:D2423"/>
    <mergeCell ref="A2424:A2428"/>
    <mergeCell ref="A2429:A2433"/>
    <mergeCell ref="A2399:A2403"/>
    <mergeCell ref="A2404:A2408"/>
    <mergeCell ref="A2409:A2413"/>
    <mergeCell ref="A2414:A2418"/>
    <mergeCell ref="E2418:F2418"/>
    <mergeCell ref="A2419:A2423"/>
    <mergeCell ref="C2419:D2419"/>
    <mergeCell ref="E2419:F2419"/>
    <mergeCell ref="C2420:D2420"/>
    <mergeCell ref="E2420:F2420"/>
    <mergeCell ref="A2369:A2373"/>
    <mergeCell ref="A2374:A2378"/>
    <mergeCell ref="A2379:A2383"/>
    <mergeCell ref="A2384:A2388"/>
    <mergeCell ref="A2389:A2393"/>
    <mergeCell ref="A2394:A2398"/>
    <mergeCell ref="A2339:A2343"/>
    <mergeCell ref="A2344:A2348"/>
    <mergeCell ref="A2349:A2353"/>
    <mergeCell ref="A2354:A2358"/>
    <mergeCell ref="A2359:A2363"/>
    <mergeCell ref="A2364:A2368"/>
    <mergeCell ref="A2309:A2313"/>
    <mergeCell ref="A2314:A2318"/>
    <mergeCell ref="A2319:A2323"/>
    <mergeCell ref="A2324:A2328"/>
    <mergeCell ref="A2329:A2333"/>
    <mergeCell ref="A2334:A2338"/>
    <mergeCell ref="A2276:A2280"/>
    <mergeCell ref="A2281:A2285"/>
    <mergeCell ref="A2286:A2290"/>
    <mergeCell ref="A2297:F2297"/>
    <mergeCell ref="A2302:A2303"/>
    <mergeCell ref="B2302:B2303"/>
    <mergeCell ref="C2302:D2302"/>
    <mergeCell ref="E2302:F2302"/>
    <mergeCell ref="A2246:A2250"/>
    <mergeCell ref="A2251:A2255"/>
    <mergeCell ref="A2256:A2260"/>
    <mergeCell ref="A2261:A2265"/>
    <mergeCell ref="A2266:A2270"/>
    <mergeCell ref="A2271:A2275"/>
    <mergeCell ref="A2216:A2220"/>
    <mergeCell ref="A2221:A2225"/>
    <mergeCell ref="A2226:A2230"/>
    <mergeCell ref="A2231:A2235"/>
    <mergeCell ref="A2236:A2240"/>
    <mergeCell ref="A2241:A2245"/>
    <mergeCell ref="A2186:A2190"/>
    <mergeCell ref="A2191:A2195"/>
    <mergeCell ref="A2196:A2200"/>
    <mergeCell ref="A2201:A2205"/>
    <mergeCell ref="A2206:A2210"/>
    <mergeCell ref="A2211:A2215"/>
    <mergeCell ref="A2156:A2160"/>
    <mergeCell ref="A2161:A2165"/>
    <mergeCell ref="A2166:A2170"/>
    <mergeCell ref="A2171:A2175"/>
    <mergeCell ref="A2176:A2180"/>
    <mergeCell ref="A2181:A2185"/>
    <mergeCell ref="A2139:A2140"/>
    <mergeCell ref="B2139:B2140"/>
    <mergeCell ref="C2139:D2139"/>
    <mergeCell ref="E2139:F2139"/>
    <mergeCell ref="A2146:A2150"/>
    <mergeCell ref="A2151:A2155"/>
    <mergeCell ref="A2103:A2107"/>
    <mergeCell ref="A2108:A2112"/>
    <mergeCell ref="A2113:A2117"/>
    <mergeCell ref="A2118:A2122"/>
    <mergeCell ref="A2123:A2127"/>
    <mergeCell ref="A2135:F2135"/>
    <mergeCell ref="A2073:A2077"/>
    <mergeCell ref="A2078:A2082"/>
    <mergeCell ref="A2083:A2087"/>
    <mergeCell ref="A2088:A2092"/>
    <mergeCell ref="A2093:A2097"/>
    <mergeCell ref="A2098:A2102"/>
    <mergeCell ref="A2043:A2047"/>
    <mergeCell ref="A2048:A2052"/>
    <mergeCell ref="A2053:A2057"/>
    <mergeCell ref="A2058:A2062"/>
    <mergeCell ref="A2063:A2067"/>
    <mergeCell ref="A2068:A2072"/>
    <mergeCell ref="A2013:A2017"/>
    <mergeCell ref="A2018:A2022"/>
    <mergeCell ref="A2023:A2027"/>
    <mergeCell ref="A2028:A2032"/>
    <mergeCell ref="A2033:A2037"/>
    <mergeCell ref="A2038:A2042"/>
    <mergeCell ref="A1983:A1987"/>
    <mergeCell ref="A1988:A1992"/>
    <mergeCell ref="A1993:A1997"/>
    <mergeCell ref="A1998:A2002"/>
    <mergeCell ref="A2003:A2007"/>
    <mergeCell ref="A2008:A2012"/>
    <mergeCell ref="A1971:F1971"/>
    <mergeCell ref="A1976:A1977"/>
    <mergeCell ref="B1976:B1977"/>
    <mergeCell ref="C1976:D1976"/>
    <mergeCell ref="E1976:F1976"/>
    <mergeCell ref="E1977:F1977"/>
    <mergeCell ref="A1932:A1936"/>
    <mergeCell ref="A1937:A1941"/>
    <mergeCell ref="A1942:A1946"/>
    <mergeCell ref="A1947:A1951"/>
    <mergeCell ref="A1952:A1956"/>
    <mergeCell ref="A1957:A1961"/>
    <mergeCell ref="A1902:A1906"/>
    <mergeCell ref="A1907:A1911"/>
    <mergeCell ref="A1912:A1916"/>
    <mergeCell ref="A1917:A1921"/>
    <mergeCell ref="A1922:A1926"/>
    <mergeCell ref="A1927:A1931"/>
    <mergeCell ref="A1872:A1876"/>
    <mergeCell ref="A1877:A1881"/>
    <mergeCell ref="A1882:A1886"/>
    <mergeCell ref="A1887:A1891"/>
    <mergeCell ref="A1892:A1896"/>
    <mergeCell ref="A1897:A1901"/>
    <mergeCell ref="A1842:A1846"/>
    <mergeCell ref="A1847:A1851"/>
    <mergeCell ref="A1852:A1856"/>
    <mergeCell ref="A1857:A1861"/>
    <mergeCell ref="A1862:A1866"/>
    <mergeCell ref="A1867:A1871"/>
    <mergeCell ref="A1812:A1816"/>
    <mergeCell ref="A1817:A1821"/>
    <mergeCell ref="A1822:A1826"/>
    <mergeCell ref="A1827:A1831"/>
    <mergeCell ref="A1832:A1836"/>
    <mergeCell ref="A1837:A1841"/>
    <mergeCell ref="A1782:A1786"/>
    <mergeCell ref="A1787:A1791"/>
    <mergeCell ref="A1800:F1800"/>
    <mergeCell ref="A1805:A1806"/>
    <mergeCell ref="B1805:B1806"/>
    <mergeCell ref="C1805:D1805"/>
    <mergeCell ref="E1805:F1805"/>
    <mergeCell ref="A1752:A1756"/>
    <mergeCell ref="A1757:A1761"/>
    <mergeCell ref="A1762:A1766"/>
    <mergeCell ref="A1767:A1771"/>
    <mergeCell ref="A1772:A1776"/>
    <mergeCell ref="A1777:A1781"/>
    <mergeCell ref="A1722:A1726"/>
    <mergeCell ref="A1727:A1731"/>
    <mergeCell ref="A1732:A1736"/>
    <mergeCell ref="A1737:A1741"/>
    <mergeCell ref="A1742:A1746"/>
    <mergeCell ref="A1747:A1751"/>
    <mergeCell ref="A1692:A1696"/>
    <mergeCell ref="A1697:A1701"/>
    <mergeCell ref="A1702:A1706"/>
    <mergeCell ref="A1707:A1711"/>
    <mergeCell ref="A1712:A1716"/>
    <mergeCell ref="A1717:A1721"/>
    <mergeCell ref="A1662:A1666"/>
    <mergeCell ref="A1667:A1671"/>
    <mergeCell ref="A1672:A1676"/>
    <mergeCell ref="A1677:A1681"/>
    <mergeCell ref="A1682:A1686"/>
    <mergeCell ref="A1687:A1691"/>
    <mergeCell ref="A1645:F1645"/>
    <mergeCell ref="A1650:A1651"/>
    <mergeCell ref="B1650:B1651"/>
    <mergeCell ref="C1650:D1650"/>
    <mergeCell ref="E1650:F1650"/>
    <mergeCell ref="A1657:A1661"/>
    <mergeCell ref="A1609:A1613"/>
    <mergeCell ref="A1614:A1618"/>
    <mergeCell ref="A1619:A1623"/>
    <mergeCell ref="A1624:A1628"/>
    <mergeCell ref="A1629:A1633"/>
    <mergeCell ref="A1634:A1638"/>
    <mergeCell ref="A1579:A1583"/>
    <mergeCell ref="A1584:A1588"/>
    <mergeCell ref="A1589:A1593"/>
    <mergeCell ref="A1594:A1598"/>
    <mergeCell ref="A1599:A1603"/>
    <mergeCell ref="A1604:A1608"/>
    <mergeCell ref="A1549:A1553"/>
    <mergeCell ref="A1554:A1558"/>
    <mergeCell ref="A1559:A1563"/>
    <mergeCell ref="A1564:A1568"/>
    <mergeCell ref="A1569:A1573"/>
    <mergeCell ref="A1574:A1578"/>
    <mergeCell ref="A1519:A1523"/>
    <mergeCell ref="A1524:A1528"/>
    <mergeCell ref="A1529:A1533"/>
    <mergeCell ref="A1534:A1538"/>
    <mergeCell ref="A1539:A1543"/>
    <mergeCell ref="A1544:A1548"/>
    <mergeCell ref="A1489:A1493"/>
    <mergeCell ref="A1494:A1498"/>
    <mergeCell ref="A1499:A1503"/>
    <mergeCell ref="A1504:A1508"/>
    <mergeCell ref="A1509:A1513"/>
    <mergeCell ref="A1514:A1518"/>
    <mergeCell ref="A1447:A1451"/>
    <mergeCell ref="A1452:A1456"/>
    <mergeCell ref="A1457:A1461"/>
    <mergeCell ref="A1462:A1466"/>
    <mergeCell ref="A1477:F1477"/>
    <mergeCell ref="A1482:A1483"/>
    <mergeCell ref="B1482:B1483"/>
    <mergeCell ref="C1482:D1482"/>
    <mergeCell ref="E1482:F1482"/>
    <mergeCell ref="A1417:A1421"/>
    <mergeCell ref="A1422:A1426"/>
    <mergeCell ref="A1427:A1431"/>
    <mergeCell ref="A1432:A1436"/>
    <mergeCell ref="A1437:A1441"/>
    <mergeCell ref="A1442:A1446"/>
    <mergeCell ref="A1387:A1391"/>
    <mergeCell ref="A1392:A1396"/>
    <mergeCell ref="A1397:A1401"/>
    <mergeCell ref="A1402:A1406"/>
    <mergeCell ref="A1407:A1411"/>
    <mergeCell ref="A1412:A1416"/>
    <mergeCell ref="A1357:A1361"/>
    <mergeCell ref="A1362:A1366"/>
    <mergeCell ref="A1367:A1371"/>
    <mergeCell ref="A1372:A1376"/>
    <mergeCell ref="A1377:A1381"/>
    <mergeCell ref="A1382:A1386"/>
    <mergeCell ref="A1327:A1331"/>
    <mergeCell ref="A1332:A1336"/>
    <mergeCell ref="A1337:A1341"/>
    <mergeCell ref="A1342:A1346"/>
    <mergeCell ref="A1347:A1351"/>
    <mergeCell ref="A1352:A1356"/>
    <mergeCell ref="A1310:A1311"/>
    <mergeCell ref="B1310:B1311"/>
    <mergeCell ref="C1310:D1310"/>
    <mergeCell ref="E1310:F1310"/>
    <mergeCell ref="A1317:A1321"/>
    <mergeCell ref="A1322:A1326"/>
    <mergeCell ref="A1274:A1278"/>
    <mergeCell ref="A1279:A1283"/>
    <mergeCell ref="A1284:A1288"/>
    <mergeCell ref="A1289:A1293"/>
    <mergeCell ref="A1294:A1298"/>
    <mergeCell ref="A1305:F1305"/>
    <mergeCell ref="A1244:A1248"/>
    <mergeCell ref="A1249:A1253"/>
    <mergeCell ref="A1254:A1258"/>
    <mergeCell ref="A1259:A1263"/>
    <mergeCell ref="A1264:A1268"/>
    <mergeCell ref="A1269:A1273"/>
    <mergeCell ref="A1214:A1218"/>
    <mergeCell ref="A1219:A1223"/>
    <mergeCell ref="A1224:A1228"/>
    <mergeCell ref="A1229:A1233"/>
    <mergeCell ref="A1234:A1238"/>
    <mergeCell ref="A1239:A1243"/>
    <mergeCell ref="A1184:A1188"/>
    <mergeCell ref="A1189:A1193"/>
    <mergeCell ref="A1194:A1198"/>
    <mergeCell ref="A1199:A1203"/>
    <mergeCell ref="A1204:A1208"/>
    <mergeCell ref="A1209:A1213"/>
    <mergeCell ref="A1154:A1158"/>
    <mergeCell ref="A1159:A1163"/>
    <mergeCell ref="A1164:A1168"/>
    <mergeCell ref="A1169:A1173"/>
    <mergeCell ref="A1174:A1178"/>
    <mergeCell ref="A1179:A1183"/>
    <mergeCell ref="A1119:A1123"/>
    <mergeCell ref="A1124:A1128"/>
    <mergeCell ref="A1129:A1133"/>
    <mergeCell ref="A1134:A1138"/>
    <mergeCell ref="A1142:F1142"/>
    <mergeCell ref="A1147:A1148"/>
    <mergeCell ref="B1147:B1148"/>
    <mergeCell ref="C1147:D1147"/>
    <mergeCell ref="E1147:F1147"/>
    <mergeCell ref="A1089:A1093"/>
    <mergeCell ref="A1094:A1098"/>
    <mergeCell ref="A1099:A1103"/>
    <mergeCell ref="A1104:A1108"/>
    <mergeCell ref="A1109:A1113"/>
    <mergeCell ref="A1114:A1118"/>
    <mergeCell ref="A1059:A1063"/>
    <mergeCell ref="A1064:A1068"/>
    <mergeCell ref="A1069:A1073"/>
    <mergeCell ref="A1074:A1078"/>
    <mergeCell ref="A1079:A1083"/>
    <mergeCell ref="A1084:A1088"/>
    <mergeCell ref="A1029:A1033"/>
    <mergeCell ref="A1034:A1038"/>
    <mergeCell ref="A1039:A1043"/>
    <mergeCell ref="A1044:A1048"/>
    <mergeCell ref="A1049:A1053"/>
    <mergeCell ref="A1054:A1058"/>
    <mergeCell ref="A999:A1003"/>
    <mergeCell ref="A1004:A1008"/>
    <mergeCell ref="A1009:A1013"/>
    <mergeCell ref="A1014:A1018"/>
    <mergeCell ref="A1019:A1023"/>
    <mergeCell ref="A1024:A1028"/>
    <mergeCell ref="A982:A983"/>
    <mergeCell ref="B982:B983"/>
    <mergeCell ref="C982:D982"/>
    <mergeCell ref="E982:F982"/>
    <mergeCell ref="A989:A993"/>
    <mergeCell ref="A994:A998"/>
    <mergeCell ref="A951:A955"/>
    <mergeCell ref="A956:A960"/>
    <mergeCell ref="A961:A965"/>
    <mergeCell ref="A966:A970"/>
    <mergeCell ref="A971:A975"/>
    <mergeCell ref="A979:F979"/>
    <mergeCell ref="A921:A925"/>
    <mergeCell ref="A926:A930"/>
    <mergeCell ref="A931:A935"/>
    <mergeCell ref="A936:A940"/>
    <mergeCell ref="A941:A945"/>
    <mergeCell ref="A946:A950"/>
    <mergeCell ref="A891:A895"/>
    <mergeCell ref="A896:A900"/>
    <mergeCell ref="A901:A905"/>
    <mergeCell ref="A906:A910"/>
    <mergeCell ref="A911:A915"/>
    <mergeCell ref="A916:A920"/>
    <mergeCell ref="A861:A865"/>
    <mergeCell ref="A866:A870"/>
    <mergeCell ref="A871:A875"/>
    <mergeCell ref="A876:A880"/>
    <mergeCell ref="A881:A885"/>
    <mergeCell ref="A886:A890"/>
    <mergeCell ref="A831:A835"/>
    <mergeCell ref="A836:A840"/>
    <mergeCell ref="A841:A845"/>
    <mergeCell ref="A846:A850"/>
    <mergeCell ref="A851:A855"/>
    <mergeCell ref="A856:A860"/>
    <mergeCell ref="A821:F821"/>
    <mergeCell ref="C823:D823"/>
    <mergeCell ref="E823:F823"/>
    <mergeCell ref="A824:A825"/>
    <mergeCell ref="B824:B825"/>
    <mergeCell ref="C824:D824"/>
    <mergeCell ref="E824:F824"/>
    <mergeCell ref="A789:A793"/>
    <mergeCell ref="A794:A798"/>
    <mergeCell ref="A799:A803"/>
    <mergeCell ref="A804:A808"/>
    <mergeCell ref="A809:A813"/>
    <mergeCell ref="A814:A818"/>
    <mergeCell ref="A759:A763"/>
    <mergeCell ref="A764:A768"/>
    <mergeCell ref="A769:A773"/>
    <mergeCell ref="A774:A778"/>
    <mergeCell ref="A779:A783"/>
    <mergeCell ref="A784:A788"/>
    <mergeCell ref="A729:A733"/>
    <mergeCell ref="A734:A738"/>
    <mergeCell ref="A739:A743"/>
    <mergeCell ref="A744:A748"/>
    <mergeCell ref="A749:A753"/>
    <mergeCell ref="A754:A758"/>
    <mergeCell ref="A699:A703"/>
    <mergeCell ref="A704:A708"/>
    <mergeCell ref="A709:A713"/>
    <mergeCell ref="A714:A718"/>
    <mergeCell ref="A719:A723"/>
    <mergeCell ref="A724:A728"/>
    <mergeCell ref="A669:A673"/>
    <mergeCell ref="A674:A678"/>
    <mergeCell ref="A679:A683"/>
    <mergeCell ref="A684:A688"/>
    <mergeCell ref="A689:A693"/>
    <mergeCell ref="A694:A698"/>
    <mergeCell ref="A649:A656"/>
    <mergeCell ref="A658:F658"/>
    <mergeCell ref="D660:E660"/>
    <mergeCell ref="A662:A663"/>
    <mergeCell ref="B662:B663"/>
    <mergeCell ref="C662:D662"/>
    <mergeCell ref="E662:F662"/>
    <mergeCell ref="A619:A623"/>
    <mergeCell ref="A624:A628"/>
    <mergeCell ref="A629:A633"/>
    <mergeCell ref="A634:A638"/>
    <mergeCell ref="A639:A643"/>
    <mergeCell ref="A644:A648"/>
    <mergeCell ref="A587:A591"/>
    <mergeCell ref="A592:A597"/>
    <mergeCell ref="A598:A602"/>
    <mergeCell ref="A603:A607"/>
    <mergeCell ref="A608:A612"/>
    <mergeCell ref="A613:A618"/>
    <mergeCell ref="A554:A559"/>
    <mergeCell ref="A560:A564"/>
    <mergeCell ref="A565:A569"/>
    <mergeCell ref="A570:A575"/>
    <mergeCell ref="A576:A581"/>
    <mergeCell ref="A582:A586"/>
    <mergeCell ref="A524:A528"/>
    <mergeCell ref="A529:A533"/>
    <mergeCell ref="A534:A538"/>
    <mergeCell ref="A539:A543"/>
    <mergeCell ref="A544:A548"/>
    <mergeCell ref="A549:A553"/>
    <mergeCell ref="A488:A493"/>
    <mergeCell ref="A494:A499"/>
    <mergeCell ref="A500:A505"/>
    <mergeCell ref="A506:A511"/>
    <mergeCell ref="A512:A517"/>
    <mergeCell ref="A518:A523"/>
    <mergeCell ref="A468:A472"/>
    <mergeCell ref="A473:A477"/>
    <mergeCell ref="A478:A481"/>
    <mergeCell ref="A483:F483"/>
    <mergeCell ref="A486:A487"/>
    <mergeCell ref="B486:B487"/>
    <mergeCell ref="A438:A442"/>
    <mergeCell ref="A443:A447"/>
    <mergeCell ref="A448:A452"/>
    <mergeCell ref="A453:A457"/>
    <mergeCell ref="A458:A462"/>
    <mergeCell ref="A463:A467"/>
    <mergeCell ref="A408:A412"/>
    <mergeCell ref="A413:A417"/>
    <mergeCell ref="A418:A422"/>
    <mergeCell ref="A423:A427"/>
    <mergeCell ref="A428:A432"/>
    <mergeCell ref="A433:A437"/>
    <mergeCell ref="A378:A382"/>
    <mergeCell ref="A383:A387"/>
    <mergeCell ref="A388:A392"/>
    <mergeCell ref="A393:A397"/>
    <mergeCell ref="A398:A402"/>
    <mergeCell ref="A403:A407"/>
    <mergeCell ref="A348:A352"/>
    <mergeCell ref="A353:A357"/>
    <mergeCell ref="A358:A362"/>
    <mergeCell ref="A363:A367"/>
    <mergeCell ref="A368:A372"/>
    <mergeCell ref="A373:A377"/>
    <mergeCell ref="A326:F326"/>
    <mergeCell ref="A329:A331"/>
    <mergeCell ref="B329:B331"/>
    <mergeCell ref="A333:A337"/>
    <mergeCell ref="A338:A342"/>
    <mergeCell ref="A343:A347"/>
    <mergeCell ref="A303:A307"/>
    <mergeCell ref="A308:A312"/>
    <mergeCell ref="A313:A317"/>
    <mergeCell ref="A323:B323"/>
    <mergeCell ref="A324:B324"/>
    <mergeCell ref="A325:B325"/>
    <mergeCell ref="A273:A277"/>
    <mergeCell ref="A278:A282"/>
    <mergeCell ref="A283:A287"/>
    <mergeCell ref="A288:A292"/>
    <mergeCell ref="A293:A297"/>
    <mergeCell ref="A298:A302"/>
    <mergeCell ref="A243:A247"/>
    <mergeCell ref="A248:A252"/>
    <mergeCell ref="A253:A257"/>
    <mergeCell ref="A258:A262"/>
    <mergeCell ref="A263:A267"/>
    <mergeCell ref="A268:A272"/>
    <mergeCell ref="A213:A217"/>
    <mergeCell ref="A218:A222"/>
    <mergeCell ref="A223:A227"/>
    <mergeCell ref="A228:A232"/>
    <mergeCell ref="A233:A237"/>
    <mergeCell ref="A238:A242"/>
    <mergeCell ref="A183:A187"/>
    <mergeCell ref="A188:A192"/>
    <mergeCell ref="A193:A197"/>
    <mergeCell ref="A198:A202"/>
    <mergeCell ref="A203:A207"/>
    <mergeCell ref="A208:A212"/>
    <mergeCell ref="A155:A159"/>
    <mergeCell ref="A160:D161"/>
    <mergeCell ref="A162:F162"/>
    <mergeCell ref="A168:A172"/>
    <mergeCell ref="A173:A177"/>
    <mergeCell ref="A178:A182"/>
  </mergeCells>
  <conditionalFormatting sqref="A486:A487 B486">
    <cfRule type="dataBar" priority="110">
      <dataBar>
        <cfvo type="min"/>
        <cfvo type="max"/>
        <color rgb="FFFFB628"/>
      </dataBar>
    </cfRule>
  </conditionalFormatting>
  <conditionalFormatting sqref="A662:B662">
    <cfRule type="dataBar" priority="106">
      <dataBar>
        <cfvo type="min"/>
        <cfvo type="max"/>
        <color rgb="FFFFB628"/>
      </dataBar>
    </cfRule>
  </conditionalFormatting>
  <conditionalFormatting sqref="A824:B824">
    <cfRule type="dataBar" priority="94">
      <dataBar>
        <cfvo type="min"/>
        <cfvo type="max"/>
        <color rgb="FFFFB628"/>
      </dataBar>
    </cfRule>
  </conditionalFormatting>
  <conditionalFormatting sqref="A982:B982">
    <cfRule type="dataBar" priority="102">
      <dataBar>
        <cfvo type="min"/>
        <cfvo type="max"/>
        <color rgb="FFFFB628"/>
      </dataBar>
    </cfRule>
  </conditionalFormatting>
  <conditionalFormatting sqref="A1147:B1147">
    <cfRule type="dataBar" priority="98">
      <dataBar>
        <cfvo type="min"/>
        <cfvo type="max"/>
        <color rgb="FFFFB628"/>
      </dataBar>
    </cfRule>
  </conditionalFormatting>
  <conditionalFormatting sqref="A1310:B1310">
    <cfRule type="dataBar" priority="90">
      <dataBar>
        <cfvo type="min"/>
        <cfvo type="max"/>
        <color rgb="FFFFB628"/>
      </dataBar>
    </cfRule>
  </conditionalFormatting>
  <conditionalFormatting sqref="A1482:B1482">
    <cfRule type="dataBar" priority="86">
      <dataBar>
        <cfvo type="min"/>
        <cfvo type="max"/>
        <color rgb="FFFFB628"/>
      </dataBar>
    </cfRule>
  </conditionalFormatting>
  <conditionalFormatting sqref="A1650:B1650">
    <cfRule type="dataBar" priority="82">
      <dataBar>
        <cfvo type="min"/>
        <cfvo type="max"/>
        <color rgb="FFFFB628"/>
      </dataBar>
    </cfRule>
  </conditionalFormatting>
  <conditionalFormatting sqref="A1805:B1805">
    <cfRule type="dataBar" priority="78">
      <dataBar>
        <cfvo type="min"/>
        <cfvo type="max"/>
        <color rgb="FFFFB628"/>
      </dataBar>
    </cfRule>
  </conditionalFormatting>
  <conditionalFormatting sqref="A1976:B1976">
    <cfRule type="dataBar" priority="74">
      <dataBar>
        <cfvo type="min"/>
        <cfvo type="max"/>
        <color rgb="FFFFB628"/>
      </dataBar>
    </cfRule>
  </conditionalFormatting>
  <conditionalFormatting sqref="A2139:B2139">
    <cfRule type="dataBar" priority="70">
      <dataBar>
        <cfvo type="min"/>
        <cfvo type="max"/>
        <color rgb="FFFFB628"/>
      </dataBar>
    </cfRule>
  </conditionalFormatting>
  <conditionalFormatting sqref="A2302:B2302">
    <cfRule type="dataBar" priority="66">
      <dataBar>
        <cfvo type="min"/>
        <cfvo type="max"/>
        <color rgb="FFFFB628"/>
      </dataBar>
    </cfRule>
  </conditionalFormatting>
  <conditionalFormatting sqref="A2471:B2471">
    <cfRule type="dataBar" priority="62">
      <dataBar>
        <cfvo type="min"/>
        <cfvo type="max"/>
        <color rgb="FFFFB628"/>
      </dataBar>
    </cfRule>
  </conditionalFormatting>
  <conditionalFormatting sqref="A2639:B2639">
    <cfRule type="dataBar" priority="58">
      <dataBar>
        <cfvo type="min"/>
        <cfvo type="max"/>
        <color rgb="FFFFB628"/>
      </dataBar>
    </cfRule>
  </conditionalFormatting>
  <conditionalFormatting sqref="A2802:B2802">
    <cfRule type="dataBar" priority="54">
      <dataBar>
        <cfvo type="min"/>
        <cfvo type="max"/>
        <color rgb="FFFFB628"/>
      </dataBar>
    </cfRule>
  </conditionalFormatting>
  <conditionalFormatting sqref="A2970:B2970">
    <cfRule type="dataBar" priority="50">
      <dataBar>
        <cfvo type="min"/>
        <cfvo type="max"/>
        <color rgb="FFFFB628"/>
      </dataBar>
    </cfRule>
  </conditionalFormatting>
  <conditionalFormatting sqref="A3132:B3132">
    <cfRule type="dataBar" priority="46">
      <dataBar>
        <cfvo type="min"/>
        <cfvo type="max"/>
        <color rgb="FFFFB628"/>
      </dataBar>
    </cfRule>
  </conditionalFormatting>
  <conditionalFormatting sqref="A3302:B3302">
    <cfRule type="dataBar" priority="42">
      <dataBar>
        <cfvo type="min"/>
        <cfvo type="max"/>
        <color rgb="FFFFB628"/>
      </dataBar>
    </cfRule>
  </conditionalFormatting>
  <conditionalFormatting sqref="A3469:B3469">
    <cfRule type="dataBar" priority="38">
      <dataBar>
        <cfvo type="min"/>
        <cfvo type="max"/>
        <color rgb="FFFFB628"/>
      </dataBar>
    </cfRule>
  </conditionalFormatting>
  <conditionalFormatting sqref="A3625:B3625">
    <cfRule type="dataBar" priority="34">
      <dataBar>
        <cfvo type="min"/>
        <cfvo type="max"/>
        <color rgb="FFFFB628"/>
      </dataBar>
    </cfRule>
  </conditionalFormatting>
  <conditionalFormatting sqref="A3787:B3787">
    <cfRule type="dataBar" priority="30">
      <dataBar>
        <cfvo type="min"/>
        <cfvo type="max"/>
        <color rgb="FFFFB628"/>
      </dataBar>
    </cfRule>
  </conditionalFormatting>
  <conditionalFormatting sqref="A3944:B3944">
    <cfRule type="dataBar" priority="26">
      <dataBar>
        <cfvo type="min"/>
        <cfvo type="max"/>
        <color rgb="FFFFB628"/>
      </dataBar>
    </cfRule>
  </conditionalFormatting>
  <conditionalFormatting sqref="A4107:B4107">
    <cfRule type="dataBar" priority="22">
      <dataBar>
        <cfvo type="min"/>
        <cfvo type="max"/>
        <color rgb="FFFFB628"/>
      </dataBar>
    </cfRule>
  </conditionalFormatting>
  <conditionalFormatting sqref="A4265:B4265">
    <cfRule type="dataBar" priority="18">
      <dataBar>
        <cfvo type="min"/>
        <cfvo type="max"/>
        <color rgb="FFFFB628"/>
      </dataBar>
    </cfRule>
  </conditionalFormatting>
  <conditionalFormatting sqref="A4427:B4427">
    <cfRule type="dataBar" priority="14">
      <dataBar>
        <cfvo type="min"/>
        <cfvo type="max"/>
        <color rgb="FFFFB628"/>
      </dataBar>
    </cfRule>
  </conditionalFormatting>
  <conditionalFormatting sqref="A4588:B4588">
    <cfRule type="dataBar" priority="10">
      <dataBar>
        <cfvo type="min"/>
        <cfvo type="max"/>
        <color rgb="FFFFB628"/>
      </dataBar>
    </cfRule>
  </conditionalFormatting>
  <conditionalFormatting sqref="A4747:B4747">
    <cfRule type="dataBar" priority="6">
      <dataBar>
        <cfvo type="min"/>
        <cfvo type="max"/>
        <color rgb="FFFFB628"/>
      </dataBar>
    </cfRule>
  </conditionalFormatting>
  <conditionalFormatting sqref="A4908:B4908">
    <cfRule type="dataBar" priority="2">
      <dataBar>
        <cfvo type="min"/>
        <cfvo type="max"/>
        <color rgb="FFFFB628"/>
      </dataBar>
    </cfRule>
  </conditionalFormatting>
  <conditionalFormatting sqref="B662">
    <cfRule type="dataBar" priority="107">
      <dataBar>
        <cfvo type="min"/>
        <cfvo type="max"/>
        <color rgb="FFFFB628"/>
      </dataBar>
    </cfRule>
  </conditionalFormatting>
  <conditionalFormatting sqref="B824">
    <cfRule type="dataBar" priority="95">
      <dataBar>
        <cfvo type="min"/>
        <cfvo type="max"/>
        <color rgb="FFFFB628"/>
      </dataBar>
    </cfRule>
  </conditionalFormatting>
  <conditionalFormatting sqref="B982">
    <cfRule type="dataBar" priority="103">
      <dataBar>
        <cfvo type="min"/>
        <cfvo type="max"/>
        <color rgb="FFFFB628"/>
      </dataBar>
    </cfRule>
  </conditionalFormatting>
  <conditionalFormatting sqref="B1147">
    <cfRule type="dataBar" priority="99">
      <dataBar>
        <cfvo type="min"/>
        <cfvo type="max"/>
        <color rgb="FFFFB628"/>
      </dataBar>
    </cfRule>
  </conditionalFormatting>
  <conditionalFormatting sqref="B1310">
    <cfRule type="dataBar" priority="91">
      <dataBar>
        <cfvo type="min"/>
        <cfvo type="max"/>
        <color rgb="FFFFB628"/>
      </dataBar>
    </cfRule>
  </conditionalFormatting>
  <conditionalFormatting sqref="B1482">
    <cfRule type="dataBar" priority="87">
      <dataBar>
        <cfvo type="min"/>
        <cfvo type="max"/>
        <color rgb="FFFFB628"/>
      </dataBar>
    </cfRule>
  </conditionalFormatting>
  <conditionalFormatting sqref="B1650">
    <cfRule type="dataBar" priority="83">
      <dataBar>
        <cfvo type="min"/>
        <cfvo type="max"/>
        <color rgb="FFFFB628"/>
      </dataBar>
    </cfRule>
  </conditionalFormatting>
  <conditionalFormatting sqref="B1805">
    <cfRule type="dataBar" priority="79">
      <dataBar>
        <cfvo type="min"/>
        <cfvo type="max"/>
        <color rgb="FFFFB628"/>
      </dataBar>
    </cfRule>
  </conditionalFormatting>
  <conditionalFormatting sqref="B1976">
    <cfRule type="dataBar" priority="75">
      <dataBar>
        <cfvo type="min"/>
        <cfvo type="max"/>
        <color rgb="FFFFB628"/>
      </dataBar>
    </cfRule>
  </conditionalFormatting>
  <conditionalFormatting sqref="B2139">
    <cfRule type="dataBar" priority="71">
      <dataBar>
        <cfvo type="min"/>
        <cfvo type="max"/>
        <color rgb="FFFFB628"/>
      </dataBar>
    </cfRule>
  </conditionalFormatting>
  <conditionalFormatting sqref="B2302">
    <cfRule type="dataBar" priority="67">
      <dataBar>
        <cfvo type="min"/>
        <cfvo type="max"/>
        <color rgb="FFFFB628"/>
      </dataBar>
    </cfRule>
  </conditionalFormatting>
  <conditionalFormatting sqref="B2471">
    <cfRule type="dataBar" priority="63">
      <dataBar>
        <cfvo type="min"/>
        <cfvo type="max"/>
        <color rgb="FFFFB628"/>
      </dataBar>
    </cfRule>
  </conditionalFormatting>
  <conditionalFormatting sqref="B2639">
    <cfRule type="dataBar" priority="59">
      <dataBar>
        <cfvo type="min"/>
        <cfvo type="max"/>
        <color rgb="FFFFB628"/>
      </dataBar>
    </cfRule>
  </conditionalFormatting>
  <conditionalFormatting sqref="B2802">
    <cfRule type="dataBar" priority="55">
      <dataBar>
        <cfvo type="min"/>
        <cfvo type="max"/>
        <color rgb="FFFFB628"/>
      </dataBar>
    </cfRule>
  </conditionalFormatting>
  <conditionalFormatting sqref="B2970">
    <cfRule type="dataBar" priority="51">
      <dataBar>
        <cfvo type="min"/>
        <cfvo type="max"/>
        <color rgb="FFFFB628"/>
      </dataBar>
    </cfRule>
  </conditionalFormatting>
  <conditionalFormatting sqref="B3132">
    <cfRule type="dataBar" priority="47">
      <dataBar>
        <cfvo type="min"/>
        <cfvo type="max"/>
        <color rgb="FFFFB628"/>
      </dataBar>
    </cfRule>
  </conditionalFormatting>
  <conditionalFormatting sqref="B3302">
    <cfRule type="dataBar" priority="43">
      <dataBar>
        <cfvo type="min"/>
        <cfvo type="max"/>
        <color rgb="FFFFB628"/>
      </dataBar>
    </cfRule>
  </conditionalFormatting>
  <conditionalFormatting sqref="B3469">
    <cfRule type="dataBar" priority="39">
      <dataBar>
        <cfvo type="min"/>
        <cfvo type="max"/>
        <color rgb="FFFFB628"/>
      </dataBar>
    </cfRule>
  </conditionalFormatting>
  <conditionalFormatting sqref="B3625">
    <cfRule type="dataBar" priority="35">
      <dataBar>
        <cfvo type="min"/>
        <cfvo type="max"/>
        <color rgb="FFFFB628"/>
      </dataBar>
    </cfRule>
  </conditionalFormatting>
  <conditionalFormatting sqref="B3787">
    <cfRule type="dataBar" priority="31">
      <dataBar>
        <cfvo type="min"/>
        <cfvo type="max"/>
        <color rgb="FFFFB628"/>
      </dataBar>
    </cfRule>
  </conditionalFormatting>
  <conditionalFormatting sqref="B3944">
    <cfRule type="dataBar" priority="27">
      <dataBar>
        <cfvo type="min"/>
        <cfvo type="max"/>
        <color rgb="FFFFB628"/>
      </dataBar>
    </cfRule>
  </conditionalFormatting>
  <conditionalFormatting sqref="B4107">
    <cfRule type="dataBar" priority="23">
      <dataBar>
        <cfvo type="min"/>
        <cfvo type="max"/>
        <color rgb="FFFFB628"/>
      </dataBar>
    </cfRule>
  </conditionalFormatting>
  <conditionalFormatting sqref="B4265">
    <cfRule type="dataBar" priority="19">
      <dataBar>
        <cfvo type="min"/>
        <cfvo type="max"/>
        <color rgb="FFFFB628"/>
      </dataBar>
    </cfRule>
  </conditionalFormatting>
  <conditionalFormatting sqref="B4427">
    <cfRule type="dataBar" priority="15">
      <dataBar>
        <cfvo type="min"/>
        <cfvo type="max"/>
        <color rgb="FFFFB628"/>
      </dataBar>
    </cfRule>
  </conditionalFormatting>
  <conditionalFormatting sqref="B4588">
    <cfRule type="dataBar" priority="11">
      <dataBar>
        <cfvo type="min"/>
        <cfvo type="max"/>
        <color rgb="FFFFB628"/>
      </dataBar>
    </cfRule>
  </conditionalFormatting>
  <conditionalFormatting sqref="B4747">
    <cfRule type="dataBar" priority="7">
      <dataBar>
        <cfvo type="min"/>
        <cfvo type="max"/>
        <color rgb="FFFFB628"/>
      </dataBar>
    </cfRule>
  </conditionalFormatting>
  <conditionalFormatting sqref="B4908">
    <cfRule type="dataBar" priority="3">
      <dataBar>
        <cfvo type="min"/>
        <cfvo type="max"/>
        <color rgb="FFFFB628"/>
      </dataBar>
    </cfRule>
  </conditionalFormatting>
  <conditionalFormatting sqref="C662">
    <cfRule type="dataBar" priority="108">
      <dataBar>
        <cfvo type="min"/>
        <cfvo type="max"/>
        <color rgb="FFFFB628"/>
      </dataBar>
    </cfRule>
  </conditionalFormatting>
  <conditionalFormatting sqref="C824">
    <cfRule type="dataBar" priority="96">
      <dataBar>
        <cfvo type="min"/>
        <cfvo type="max"/>
        <color rgb="FFFFB628"/>
      </dataBar>
    </cfRule>
  </conditionalFormatting>
  <conditionalFormatting sqref="C982">
    <cfRule type="dataBar" priority="104">
      <dataBar>
        <cfvo type="min"/>
        <cfvo type="max"/>
        <color rgb="FFFFB628"/>
      </dataBar>
    </cfRule>
  </conditionalFormatting>
  <conditionalFormatting sqref="C1147">
    <cfRule type="dataBar" priority="100">
      <dataBar>
        <cfvo type="min"/>
        <cfvo type="max"/>
        <color rgb="FFFFB628"/>
      </dataBar>
    </cfRule>
  </conditionalFormatting>
  <conditionalFormatting sqref="C1310">
    <cfRule type="dataBar" priority="92">
      <dataBar>
        <cfvo type="min"/>
        <cfvo type="max"/>
        <color rgb="FFFFB628"/>
      </dataBar>
    </cfRule>
  </conditionalFormatting>
  <conditionalFormatting sqref="C1482">
    <cfRule type="dataBar" priority="88">
      <dataBar>
        <cfvo type="min"/>
        <cfvo type="max"/>
        <color rgb="FFFFB628"/>
      </dataBar>
    </cfRule>
  </conditionalFormatting>
  <conditionalFormatting sqref="C1650">
    <cfRule type="dataBar" priority="84">
      <dataBar>
        <cfvo type="min"/>
        <cfvo type="max"/>
        <color rgb="FFFFB628"/>
      </dataBar>
    </cfRule>
  </conditionalFormatting>
  <conditionalFormatting sqref="C1805">
    <cfRule type="dataBar" priority="80">
      <dataBar>
        <cfvo type="min"/>
        <cfvo type="max"/>
        <color rgb="FFFFB628"/>
      </dataBar>
    </cfRule>
  </conditionalFormatting>
  <conditionalFormatting sqref="C1976">
    <cfRule type="dataBar" priority="76">
      <dataBar>
        <cfvo type="min"/>
        <cfvo type="max"/>
        <color rgb="FFFFB628"/>
      </dataBar>
    </cfRule>
  </conditionalFormatting>
  <conditionalFormatting sqref="C2139">
    <cfRule type="dataBar" priority="72">
      <dataBar>
        <cfvo type="min"/>
        <cfvo type="max"/>
        <color rgb="FFFFB628"/>
      </dataBar>
    </cfRule>
  </conditionalFormatting>
  <conditionalFormatting sqref="C2302">
    <cfRule type="dataBar" priority="68">
      <dataBar>
        <cfvo type="min"/>
        <cfvo type="max"/>
        <color rgb="FFFFB628"/>
      </dataBar>
    </cfRule>
  </conditionalFormatting>
  <conditionalFormatting sqref="C2471">
    <cfRule type="dataBar" priority="64">
      <dataBar>
        <cfvo type="min"/>
        <cfvo type="max"/>
        <color rgb="FFFFB628"/>
      </dataBar>
    </cfRule>
  </conditionalFormatting>
  <conditionalFormatting sqref="C2639">
    <cfRule type="dataBar" priority="60">
      <dataBar>
        <cfvo type="min"/>
        <cfvo type="max"/>
        <color rgb="FFFFB628"/>
      </dataBar>
    </cfRule>
  </conditionalFormatting>
  <conditionalFormatting sqref="C2802">
    <cfRule type="dataBar" priority="56">
      <dataBar>
        <cfvo type="min"/>
        <cfvo type="max"/>
        <color rgb="FFFFB628"/>
      </dataBar>
    </cfRule>
  </conditionalFormatting>
  <conditionalFormatting sqref="C2970">
    <cfRule type="dataBar" priority="52">
      <dataBar>
        <cfvo type="min"/>
        <cfvo type="max"/>
        <color rgb="FFFFB628"/>
      </dataBar>
    </cfRule>
  </conditionalFormatting>
  <conditionalFormatting sqref="C3132">
    <cfRule type="dataBar" priority="48">
      <dataBar>
        <cfvo type="min"/>
        <cfvo type="max"/>
        <color rgb="FFFFB628"/>
      </dataBar>
    </cfRule>
  </conditionalFormatting>
  <conditionalFormatting sqref="C3302">
    <cfRule type="dataBar" priority="44">
      <dataBar>
        <cfvo type="min"/>
        <cfvo type="max"/>
        <color rgb="FFFFB628"/>
      </dataBar>
    </cfRule>
  </conditionalFormatting>
  <conditionalFormatting sqref="C3469">
    <cfRule type="dataBar" priority="40">
      <dataBar>
        <cfvo type="min"/>
        <cfvo type="max"/>
        <color rgb="FFFFB628"/>
      </dataBar>
    </cfRule>
  </conditionalFormatting>
  <conditionalFormatting sqref="C3625">
    <cfRule type="dataBar" priority="36">
      <dataBar>
        <cfvo type="min"/>
        <cfvo type="max"/>
        <color rgb="FFFFB628"/>
      </dataBar>
    </cfRule>
  </conditionalFormatting>
  <conditionalFormatting sqref="C3787">
    <cfRule type="dataBar" priority="32">
      <dataBar>
        <cfvo type="min"/>
        <cfvo type="max"/>
        <color rgb="FFFFB628"/>
      </dataBar>
    </cfRule>
  </conditionalFormatting>
  <conditionalFormatting sqref="C3944">
    <cfRule type="dataBar" priority="28">
      <dataBar>
        <cfvo type="min"/>
        <cfvo type="max"/>
        <color rgb="FFFFB628"/>
      </dataBar>
    </cfRule>
  </conditionalFormatting>
  <conditionalFormatting sqref="C4107">
    <cfRule type="dataBar" priority="24">
      <dataBar>
        <cfvo type="min"/>
        <cfvo type="max"/>
        <color rgb="FFFFB628"/>
      </dataBar>
    </cfRule>
  </conditionalFormatting>
  <conditionalFormatting sqref="C4265">
    <cfRule type="dataBar" priority="20">
      <dataBar>
        <cfvo type="min"/>
        <cfvo type="max"/>
        <color rgb="FFFFB628"/>
      </dataBar>
    </cfRule>
  </conditionalFormatting>
  <conditionalFormatting sqref="C4427">
    <cfRule type="dataBar" priority="16">
      <dataBar>
        <cfvo type="min"/>
        <cfvo type="max"/>
        <color rgb="FFFFB628"/>
      </dataBar>
    </cfRule>
  </conditionalFormatting>
  <conditionalFormatting sqref="C4588">
    <cfRule type="dataBar" priority="12">
      <dataBar>
        <cfvo type="min"/>
        <cfvo type="max"/>
        <color rgb="FFFFB628"/>
      </dataBar>
    </cfRule>
  </conditionalFormatting>
  <conditionalFormatting sqref="C4747">
    <cfRule type="dataBar" priority="8">
      <dataBar>
        <cfvo type="min"/>
        <cfvo type="max"/>
        <color rgb="FFFFB628"/>
      </dataBar>
    </cfRule>
  </conditionalFormatting>
  <conditionalFormatting sqref="C4908">
    <cfRule type="dataBar" priority="4">
      <dataBar>
        <cfvo type="min"/>
        <cfvo type="max"/>
        <color rgb="FFFFB628"/>
      </dataBar>
    </cfRule>
  </conditionalFormatting>
  <conditionalFormatting sqref="C487:D487">
    <cfRule type="dataBar" priority="109">
      <dataBar>
        <cfvo type="min"/>
        <cfvo type="max"/>
        <color rgb="FFFFB628"/>
      </dataBar>
    </cfRule>
  </conditionalFormatting>
  <conditionalFormatting sqref="D3132">
    <cfRule type="dataBar" priority="45">
      <dataBar>
        <cfvo type="min"/>
        <cfvo type="max"/>
        <color rgb="FFFFB628"/>
      </dataBar>
    </cfRule>
  </conditionalFormatting>
  <conditionalFormatting sqref="D3302">
    <cfRule type="dataBar" priority="41">
      <dataBar>
        <cfvo type="min"/>
        <cfvo type="max"/>
        <color rgb="FFFFB628"/>
      </dataBar>
    </cfRule>
  </conditionalFormatting>
  <conditionalFormatting sqref="D3469">
    <cfRule type="dataBar" priority="37">
      <dataBar>
        <cfvo type="min"/>
        <cfvo type="max"/>
        <color rgb="FFFFB628"/>
      </dataBar>
    </cfRule>
  </conditionalFormatting>
  <conditionalFormatting sqref="D3625">
    <cfRule type="dataBar" priority="33">
      <dataBar>
        <cfvo type="min"/>
        <cfvo type="max"/>
        <color rgb="FFFFB628"/>
      </dataBar>
    </cfRule>
  </conditionalFormatting>
  <conditionalFormatting sqref="D3787">
    <cfRule type="dataBar" priority="29">
      <dataBar>
        <cfvo type="min"/>
        <cfvo type="max"/>
        <color rgb="FFFFB628"/>
      </dataBar>
    </cfRule>
  </conditionalFormatting>
  <conditionalFormatting sqref="D3944">
    <cfRule type="dataBar" priority="25">
      <dataBar>
        <cfvo type="min"/>
        <cfvo type="max"/>
        <color rgb="FFFFB628"/>
      </dataBar>
    </cfRule>
  </conditionalFormatting>
  <conditionalFormatting sqref="D4107">
    <cfRule type="dataBar" priority="21">
      <dataBar>
        <cfvo type="min"/>
        <cfvo type="max"/>
        <color rgb="FFFFB628"/>
      </dataBar>
    </cfRule>
  </conditionalFormatting>
  <conditionalFormatting sqref="D4265">
    <cfRule type="dataBar" priority="17">
      <dataBar>
        <cfvo type="min"/>
        <cfvo type="max"/>
        <color rgb="FFFFB628"/>
      </dataBar>
    </cfRule>
  </conditionalFormatting>
  <conditionalFormatting sqref="D4427">
    <cfRule type="dataBar" priority="13">
      <dataBar>
        <cfvo type="min"/>
        <cfvo type="max"/>
        <color rgb="FFFFB628"/>
      </dataBar>
    </cfRule>
  </conditionalFormatting>
  <conditionalFormatting sqref="D4588">
    <cfRule type="dataBar" priority="9">
      <dataBar>
        <cfvo type="min"/>
        <cfvo type="max"/>
        <color rgb="FFFFB628"/>
      </dataBar>
    </cfRule>
  </conditionalFormatting>
  <conditionalFormatting sqref="D4747">
    <cfRule type="dataBar" priority="5">
      <dataBar>
        <cfvo type="min"/>
        <cfvo type="max"/>
        <color rgb="FFFFB628"/>
      </dataBar>
    </cfRule>
  </conditionalFormatting>
  <conditionalFormatting sqref="D4908">
    <cfRule type="dataBar" priority="1">
      <dataBar>
        <cfvo type="min"/>
        <cfvo type="max"/>
        <color rgb="FFFFB628"/>
      </dataBar>
    </cfRule>
  </conditionalFormatting>
  <conditionalFormatting sqref="E662">
    <cfRule type="dataBar" priority="105">
      <dataBar>
        <cfvo type="min"/>
        <cfvo type="max"/>
        <color rgb="FFFFB628"/>
      </dataBar>
    </cfRule>
  </conditionalFormatting>
  <conditionalFormatting sqref="E824">
    <cfRule type="dataBar" priority="93">
      <dataBar>
        <cfvo type="min"/>
        <cfvo type="max"/>
        <color rgb="FFFFB628"/>
      </dataBar>
    </cfRule>
  </conditionalFormatting>
  <conditionalFormatting sqref="E982">
    <cfRule type="dataBar" priority="101">
      <dataBar>
        <cfvo type="min"/>
        <cfvo type="max"/>
        <color rgb="FFFFB628"/>
      </dataBar>
    </cfRule>
  </conditionalFormatting>
  <conditionalFormatting sqref="E1147">
    <cfRule type="dataBar" priority="97">
      <dataBar>
        <cfvo type="min"/>
        <cfvo type="max"/>
        <color rgb="FFFFB628"/>
      </dataBar>
    </cfRule>
  </conditionalFormatting>
  <conditionalFormatting sqref="E1310">
    <cfRule type="dataBar" priority="89">
      <dataBar>
        <cfvo type="min"/>
        <cfvo type="max"/>
        <color rgb="FFFFB628"/>
      </dataBar>
    </cfRule>
  </conditionalFormatting>
  <conditionalFormatting sqref="E1482">
    <cfRule type="dataBar" priority="85">
      <dataBar>
        <cfvo type="min"/>
        <cfvo type="max"/>
        <color rgb="FFFFB628"/>
      </dataBar>
    </cfRule>
  </conditionalFormatting>
  <conditionalFormatting sqref="E1650">
    <cfRule type="dataBar" priority="81">
      <dataBar>
        <cfvo type="min"/>
        <cfvo type="max"/>
        <color rgb="FFFFB628"/>
      </dataBar>
    </cfRule>
  </conditionalFormatting>
  <conditionalFormatting sqref="E1805">
    <cfRule type="dataBar" priority="77">
      <dataBar>
        <cfvo type="min"/>
        <cfvo type="max"/>
        <color rgb="FFFFB628"/>
      </dataBar>
    </cfRule>
  </conditionalFormatting>
  <conditionalFormatting sqref="E1976:E1977">
    <cfRule type="dataBar" priority="73">
      <dataBar>
        <cfvo type="min"/>
        <cfvo type="max"/>
        <color rgb="FFFFB628"/>
      </dataBar>
    </cfRule>
  </conditionalFormatting>
  <conditionalFormatting sqref="E2139">
    <cfRule type="dataBar" priority="69">
      <dataBar>
        <cfvo type="min"/>
        <cfvo type="max"/>
        <color rgb="FFFFB628"/>
      </dataBar>
    </cfRule>
  </conditionalFormatting>
  <conditionalFormatting sqref="E2302">
    <cfRule type="dataBar" priority="65">
      <dataBar>
        <cfvo type="min"/>
        <cfvo type="max"/>
        <color rgb="FFFFB628"/>
      </dataBar>
    </cfRule>
  </conditionalFormatting>
  <conditionalFormatting sqref="E2471">
    <cfRule type="dataBar" priority="61">
      <dataBar>
        <cfvo type="min"/>
        <cfvo type="max"/>
        <color rgb="FFFFB628"/>
      </dataBar>
    </cfRule>
  </conditionalFormatting>
  <conditionalFormatting sqref="E2639">
    <cfRule type="dataBar" priority="57">
      <dataBar>
        <cfvo type="min"/>
        <cfvo type="max"/>
        <color rgb="FFFFB628"/>
      </dataBar>
    </cfRule>
  </conditionalFormatting>
  <conditionalFormatting sqref="E2802">
    <cfRule type="dataBar" priority="53">
      <dataBar>
        <cfvo type="min"/>
        <cfvo type="max"/>
        <color rgb="FFFFB628"/>
      </dataBar>
    </cfRule>
  </conditionalFormatting>
  <conditionalFormatting sqref="E2970">
    <cfRule type="dataBar" priority="49">
      <dataBar>
        <cfvo type="min"/>
        <cfvo type="max"/>
        <color rgb="FFFFB628"/>
      </dataBar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D1959"/>
  <sheetViews>
    <sheetView workbookViewId="0">
      <selection activeCell="J25" sqref="J25"/>
    </sheetView>
  </sheetViews>
  <sheetFormatPr defaultRowHeight="14.5" x14ac:dyDescent="0.35"/>
  <cols>
    <col min="1" max="1" width="14.54296875" customWidth="1"/>
    <col min="2" max="2" width="18.26953125" customWidth="1"/>
    <col min="3" max="3" width="26.54296875" customWidth="1"/>
    <col min="4" max="4" width="25.54296875" customWidth="1"/>
  </cols>
  <sheetData>
    <row r="2" spans="1:4" ht="15.5" x14ac:dyDescent="0.35">
      <c r="A2" s="1718" t="s">
        <v>913</v>
      </c>
      <c r="B2" s="1718"/>
      <c r="C2" s="1718"/>
      <c r="D2" s="1718"/>
    </row>
    <row r="3" spans="1:4" ht="15.5" x14ac:dyDescent="0.35">
      <c r="A3" s="1251" t="s">
        <v>914</v>
      </c>
      <c r="B3" s="1251"/>
      <c r="C3" s="1251"/>
      <c r="D3" s="1317"/>
    </row>
    <row r="4" spans="1:4" x14ac:dyDescent="0.35">
      <c r="A4" s="1336"/>
      <c r="B4" t="s">
        <v>1011</v>
      </c>
      <c r="C4" t="s">
        <v>1005</v>
      </c>
      <c r="D4" s="1355" t="s">
        <v>1012</v>
      </c>
    </row>
    <row r="6" spans="1:4" x14ac:dyDescent="0.35">
      <c r="A6" s="1704" t="s">
        <v>505</v>
      </c>
      <c r="B6" s="1704" t="s">
        <v>930</v>
      </c>
      <c r="C6" s="1348" t="s">
        <v>548</v>
      </c>
      <c r="D6" s="1349" t="s">
        <v>904</v>
      </c>
    </row>
    <row r="7" spans="1:4" x14ac:dyDescent="0.35">
      <c r="A7" s="1705"/>
      <c r="B7" s="1705"/>
      <c r="C7" s="1323"/>
      <c r="D7" s="1350"/>
    </row>
    <row r="8" spans="1:4" x14ac:dyDescent="0.35">
      <c r="A8" s="1728">
        <v>44197</v>
      </c>
      <c r="B8" s="1260">
        <v>0.25</v>
      </c>
      <c r="C8" s="1316" t="s">
        <v>257</v>
      </c>
      <c r="D8" s="1351" t="s">
        <v>905</v>
      </c>
    </row>
    <row r="9" spans="1:4" x14ac:dyDescent="0.35">
      <c r="A9" s="1716"/>
      <c r="B9" s="1260">
        <v>0.375</v>
      </c>
      <c r="C9" s="1316" t="s">
        <v>257</v>
      </c>
      <c r="D9" s="1351" t="s">
        <v>905</v>
      </c>
    </row>
    <row r="10" spans="1:4" x14ac:dyDescent="0.35">
      <c r="A10" s="1716"/>
      <c r="B10" s="1260">
        <v>0.5</v>
      </c>
      <c r="C10" s="1316" t="s">
        <v>258</v>
      </c>
      <c r="D10" s="1351" t="s">
        <v>758</v>
      </c>
    </row>
    <row r="11" spans="1:4" x14ac:dyDescent="0.35">
      <c r="A11" s="1716"/>
      <c r="B11" s="1260">
        <v>0.625</v>
      </c>
      <c r="C11" s="1316" t="s">
        <v>557</v>
      </c>
      <c r="D11" s="1351" t="s">
        <v>758</v>
      </c>
    </row>
    <row r="12" spans="1:4" x14ac:dyDescent="0.35">
      <c r="A12" s="1716"/>
      <c r="B12" s="1260">
        <v>0.75</v>
      </c>
      <c r="C12" s="1316" t="s">
        <v>258</v>
      </c>
      <c r="D12" s="1351" t="s">
        <v>729</v>
      </c>
    </row>
    <row r="13" spans="1:4" x14ac:dyDescent="0.35">
      <c r="A13" s="1339"/>
      <c r="B13" s="1260">
        <v>0.25</v>
      </c>
      <c r="C13" s="1316" t="s">
        <v>258</v>
      </c>
      <c r="D13" s="1351" t="s">
        <v>905</v>
      </c>
    </row>
    <row r="14" spans="1:4" x14ac:dyDescent="0.35">
      <c r="A14" s="1357">
        <v>44228</v>
      </c>
      <c r="B14" s="1260">
        <v>0.375</v>
      </c>
      <c r="C14" s="1316" t="s">
        <v>261</v>
      </c>
      <c r="D14" s="1351" t="s">
        <v>905</v>
      </c>
    </row>
    <row r="15" spans="1:4" x14ac:dyDescent="0.35">
      <c r="A15" s="1340"/>
      <c r="B15" s="1260">
        <v>0.5</v>
      </c>
      <c r="C15" s="1316" t="s">
        <v>261</v>
      </c>
      <c r="D15" s="1351" t="s">
        <v>758</v>
      </c>
    </row>
    <row r="16" spans="1:4" x14ac:dyDescent="0.35">
      <c r="A16" s="1340"/>
      <c r="B16" s="1260">
        <v>0.625</v>
      </c>
      <c r="C16" s="1316" t="s">
        <v>257</v>
      </c>
      <c r="D16" s="1351" t="s">
        <v>758</v>
      </c>
    </row>
    <row r="17" spans="1:4" x14ac:dyDescent="0.35">
      <c r="A17" s="1341"/>
      <c r="B17" s="1260">
        <v>0.75</v>
      </c>
      <c r="C17" s="1316" t="s">
        <v>257</v>
      </c>
      <c r="D17" s="1351" t="s">
        <v>758</v>
      </c>
    </row>
    <row r="18" spans="1:4" x14ac:dyDescent="0.35">
      <c r="A18" s="1728">
        <v>44256</v>
      </c>
      <c r="B18" s="1260">
        <v>0.25</v>
      </c>
      <c r="C18" s="1316" t="s">
        <v>258</v>
      </c>
      <c r="D18" s="1351" t="s">
        <v>905</v>
      </c>
    </row>
    <row r="19" spans="1:4" x14ac:dyDescent="0.35">
      <c r="A19" s="1716"/>
      <c r="B19" s="1260">
        <v>0.375</v>
      </c>
      <c r="C19" s="1316" t="s">
        <v>257</v>
      </c>
      <c r="D19" s="1351" t="s">
        <v>905</v>
      </c>
    </row>
    <row r="20" spans="1:4" x14ac:dyDescent="0.35">
      <c r="A20" s="1716"/>
      <c r="B20" s="1260">
        <v>0.5</v>
      </c>
      <c r="C20" s="1316" t="s">
        <v>258</v>
      </c>
      <c r="D20" s="1351" t="s">
        <v>758</v>
      </c>
    </row>
    <row r="21" spans="1:4" x14ac:dyDescent="0.35">
      <c r="A21" s="1716"/>
      <c r="B21" s="1260">
        <v>0.625</v>
      </c>
      <c r="C21" s="1316" t="s">
        <v>262</v>
      </c>
      <c r="D21" s="1351" t="s">
        <v>758</v>
      </c>
    </row>
    <row r="22" spans="1:4" x14ac:dyDescent="0.35">
      <c r="A22" s="1716"/>
      <c r="B22" s="1260">
        <v>0.75</v>
      </c>
      <c r="C22" s="1275" t="s">
        <v>258</v>
      </c>
      <c r="D22" s="1351" t="s">
        <v>905</v>
      </c>
    </row>
    <row r="23" spans="1:4" x14ac:dyDescent="0.35">
      <c r="A23" s="1728">
        <v>44287</v>
      </c>
      <c r="B23" s="1260">
        <v>0.25</v>
      </c>
      <c r="C23" s="1316" t="s">
        <v>257</v>
      </c>
      <c r="D23" s="1351" t="s">
        <v>905</v>
      </c>
    </row>
    <row r="24" spans="1:4" x14ac:dyDescent="0.35">
      <c r="A24" s="1716"/>
      <c r="B24" s="1260">
        <v>0.375</v>
      </c>
      <c r="C24" s="1316" t="s">
        <v>257</v>
      </c>
      <c r="D24" s="1351" t="s">
        <v>905</v>
      </c>
    </row>
    <row r="25" spans="1:4" x14ac:dyDescent="0.35">
      <c r="A25" s="1716"/>
      <c r="B25" s="1260">
        <v>0.5</v>
      </c>
      <c r="C25" s="1316" t="s">
        <v>261</v>
      </c>
      <c r="D25" s="1351" t="s">
        <v>758</v>
      </c>
    </row>
    <row r="26" spans="1:4" x14ac:dyDescent="0.35">
      <c r="A26" s="1716"/>
      <c r="B26" s="1260">
        <v>0.625</v>
      </c>
      <c r="C26" s="1275" t="s">
        <v>258</v>
      </c>
      <c r="D26" s="1351" t="s">
        <v>758</v>
      </c>
    </row>
    <row r="27" spans="1:4" x14ac:dyDescent="0.35">
      <c r="A27" s="1716"/>
      <c r="B27" s="1260">
        <v>0.75</v>
      </c>
      <c r="C27" s="1275" t="s">
        <v>258</v>
      </c>
      <c r="D27" s="1351" t="s">
        <v>758</v>
      </c>
    </row>
    <row r="28" spans="1:4" x14ac:dyDescent="0.35">
      <c r="A28" s="1728">
        <v>44317</v>
      </c>
      <c r="B28" s="1260">
        <v>0.25</v>
      </c>
      <c r="C28" s="1316" t="s">
        <v>257</v>
      </c>
      <c r="D28" s="1351" t="s">
        <v>905</v>
      </c>
    </row>
    <row r="29" spans="1:4" x14ac:dyDescent="0.35">
      <c r="A29" s="1716"/>
      <c r="B29" s="1260">
        <v>0.375</v>
      </c>
      <c r="C29" s="1316" t="s">
        <v>258</v>
      </c>
      <c r="D29" s="1351" t="s">
        <v>905</v>
      </c>
    </row>
    <row r="30" spans="1:4" x14ac:dyDescent="0.35">
      <c r="A30" s="1716"/>
      <c r="B30" s="1260">
        <v>0.5</v>
      </c>
      <c r="C30" s="1316" t="s">
        <v>262</v>
      </c>
      <c r="D30" s="1351" t="s">
        <v>758</v>
      </c>
    </row>
    <row r="31" spans="1:4" x14ac:dyDescent="0.35">
      <c r="A31" s="1716"/>
      <c r="B31" s="1260">
        <v>0.625</v>
      </c>
      <c r="C31" s="1275" t="s">
        <v>258</v>
      </c>
      <c r="D31" s="1351" t="s">
        <v>758</v>
      </c>
    </row>
    <row r="32" spans="1:4" x14ac:dyDescent="0.35">
      <c r="A32" s="1716"/>
      <c r="B32" s="1260">
        <v>0.75</v>
      </c>
      <c r="C32" s="1275" t="s">
        <v>257</v>
      </c>
      <c r="D32" s="1351" t="s">
        <v>758</v>
      </c>
    </row>
    <row r="33" spans="1:4" x14ac:dyDescent="0.35">
      <c r="A33" s="1728">
        <v>44348</v>
      </c>
      <c r="B33" s="1260">
        <v>0.25</v>
      </c>
      <c r="C33" s="1316" t="s">
        <v>257</v>
      </c>
      <c r="D33" s="1351" t="s">
        <v>905</v>
      </c>
    </row>
    <row r="34" spans="1:4" x14ac:dyDescent="0.35">
      <c r="A34" s="1716"/>
      <c r="B34" s="1260">
        <v>0.375</v>
      </c>
      <c r="C34" s="1316" t="s">
        <v>258</v>
      </c>
      <c r="D34" s="1351" t="s">
        <v>905</v>
      </c>
    </row>
    <row r="35" spans="1:4" x14ac:dyDescent="0.35">
      <c r="A35" s="1716"/>
      <c r="B35" s="1260">
        <v>0.5</v>
      </c>
      <c r="C35" s="1316" t="s">
        <v>258</v>
      </c>
      <c r="D35" s="1351" t="s">
        <v>758</v>
      </c>
    </row>
    <row r="36" spans="1:4" x14ac:dyDescent="0.35">
      <c r="A36" s="1716"/>
      <c r="B36" s="1260">
        <v>0.625</v>
      </c>
      <c r="C36" s="1275" t="s">
        <v>258</v>
      </c>
      <c r="D36" s="1351" t="s">
        <v>758</v>
      </c>
    </row>
    <row r="37" spans="1:4" x14ac:dyDescent="0.35">
      <c r="A37" s="1716"/>
      <c r="B37" s="1260">
        <v>0.75</v>
      </c>
      <c r="C37" s="1275" t="s">
        <v>258</v>
      </c>
      <c r="D37" s="1351" t="s">
        <v>905</v>
      </c>
    </row>
    <row r="38" spans="1:4" x14ac:dyDescent="0.35">
      <c r="A38" s="1339"/>
      <c r="B38" s="1260">
        <v>0.25</v>
      </c>
      <c r="C38" s="1275" t="s">
        <v>262</v>
      </c>
      <c r="D38" s="1351" t="s">
        <v>905</v>
      </c>
    </row>
    <row r="39" spans="1:4" x14ac:dyDescent="0.35">
      <c r="A39" s="1357">
        <v>44378</v>
      </c>
      <c r="B39" s="1260">
        <v>0.375</v>
      </c>
      <c r="C39" s="1275" t="s">
        <v>257</v>
      </c>
      <c r="D39" s="1351" t="s">
        <v>758</v>
      </c>
    </row>
    <row r="40" spans="1:4" x14ac:dyDescent="0.35">
      <c r="A40" s="1340"/>
      <c r="B40" s="1260">
        <v>0.5</v>
      </c>
      <c r="C40" s="1275" t="s">
        <v>258</v>
      </c>
      <c r="D40" s="1351" t="s">
        <v>758</v>
      </c>
    </row>
    <row r="41" spans="1:4" x14ac:dyDescent="0.35">
      <c r="A41" s="1340"/>
      <c r="B41" s="1260">
        <v>0.625</v>
      </c>
      <c r="C41" s="1275" t="s">
        <v>258</v>
      </c>
      <c r="D41" s="1351" t="s">
        <v>758</v>
      </c>
    </row>
    <row r="42" spans="1:4" x14ac:dyDescent="0.35">
      <c r="A42" s="1341"/>
      <c r="B42" s="1260">
        <v>0.75</v>
      </c>
      <c r="C42" s="1275" t="s">
        <v>258</v>
      </c>
      <c r="D42" s="1351" t="s">
        <v>905</v>
      </c>
    </row>
    <row r="43" spans="1:4" x14ac:dyDescent="0.35">
      <c r="A43" s="1728">
        <v>44409</v>
      </c>
      <c r="B43" s="1260">
        <v>0.25</v>
      </c>
      <c r="C43" s="1275" t="s">
        <v>262</v>
      </c>
      <c r="D43" s="1351" t="s">
        <v>905</v>
      </c>
    </row>
    <row r="44" spans="1:4" x14ac:dyDescent="0.35">
      <c r="A44" s="1716"/>
      <c r="B44" s="1260">
        <v>0.375</v>
      </c>
      <c r="C44" s="1275" t="s">
        <v>258</v>
      </c>
      <c r="D44" s="1351" t="s">
        <v>905</v>
      </c>
    </row>
    <row r="45" spans="1:4" x14ac:dyDescent="0.35">
      <c r="A45" s="1716"/>
      <c r="B45" s="1260">
        <v>0.5</v>
      </c>
      <c r="C45" s="1275" t="s">
        <v>260</v>
      </c>
      <c r="D45" s="1351" t="s">
        <v>758</v>
      </c>
    </row>
    <row r="46" spans="1:4" x14ac:dyDescent="0.35">
      <c r="A46" s="1716"/>
      <c r="B46" s="1260">
        <v>0.625</v>
      </c>
      <c r="C46" s="1275" t="s">
        <v>260</v>
      </c>
      <c r="D46" s="1351" t="s">
        <v>758</v>
      </c>
    </row>
    <row r="47" spans="1:4" x14ac:dyDescent="0.35">
      <c r="A47" s="1716"/>
      <c r="B47" s="1260">
        <v>0.75</v>
      </c>
      <c r="C47" s="1275" t="s">
        <v>258</v>
      </c>
      <c r="D47" s="1351" t="s">
        <v>758</v>
      </c>
    </row>
    <row r="48" spans="1:4" x14ac:dyDescent="0.35">
      <c r="A48" s="1728">
        <v>44440</v>
      </c>
      <c r="B48" s="1260">
        <v>0.25</v>
      </c>
      <c r="C48" s="1275" t="s">
        <v>261</v>
      </c>
      <c r="D48" s="1351" t="s">
        <v>905</v>
      </c>
    </row>
    <row r="49" spans="1:4" x14ac:dyDescent="0.35">
      <c r="A49" s="1716"/>
      <c r="B49" s="1260">
        <v>0.375</v>
      </c>
      <c r="C49" s="1275" t="s">
        <v>258</v>
      </c>
      <c r="D49" s="1351" t="s">
        <v>758</v>
      </c>
    </row>
    <row r="50" spans="1:4" x14ac:dyDescent="0.35">
      <c r="A50" s="1716"/>
      <c r="B50" s="1260">
        <v>0.5</v>
      </c>
      <c r="C50" s="1275" t="s">
        <v>257</v>
      </c>
      <c r="D50" s="1351" t="s">
        <v>758</v>
      </c>
    </row>
    <row r="51" spans="1:4" x14ac:dyDescent="0.35">
      <c r="A51" s="1716"/>
      <c r="B51" s="1260">
        <v>0.625</v>
      </c>
      <c r="C51" s="1275" t="s">
        <v>262</v>
      </c>
      <c r="D51" s="1351" t="s">
        <v>758</v>
      </c>
    </row>
    <row r="52" spans="1:4" x14ac:dyDescent="0.35">
      <c r="A52" s="1716"/>
      <c r="B52" s="1260">
        <v>0.75</v>
      </c>
      <c r="C52" s="1275" t="s">
        <v>257</v>
      </c>
      <c r="D52" s="1351" t="s">
        <v>905</v>
      </c>
    </row>
    <row r="53" spans="1:4" x14ac:dyDescent="0.35">
      <c r="A53" s="1728">
        <v>44470</v>
      </c>
      <c r="B53" s="1260">
        <v>0.25</v>
      </c>
      <c r="C53" s="1316" t="s">
        <v>258</v>
      </c>
      <c r="D53" s="1351" t="s">
        <v>905</v>
      </c>
    </row>
    <row r="54" spans="1:4" x14ac:dyDescent="0.35">
      <c r="A54" s="1716"/>
      <c r="B54" s="1260">
        <v>0.375</v>
      </c>
      <c r="C54" s="1316" t="s">
        <v>258</v>
      </c>
      <c r="D54" s="1351" t="s">
        <v>905</v>
      </c>
    </row>
    <row r="55" spans="1:4" x14ac:dyDescent="0.35">
      <c r="A55" s="1716"/>
      <c r="B55" s="1260">
        <v>0.5</v>
      </c>
      <c r="C55" s="1316" t="s">
        <v>258</v>
      </c>
      <c r="D55" s="1351" t="s">
        <v>758</v>
      </c>
    </row>
    <row r="56" spans="1:4" x14ac:dyDescent="0.35">
      <c r="A56" s="1716"/>
      <c r="B56" s="1260">
        <v>0.625</v>
      </c>
      <c r="C56" s="1316" t="s">
        <v>260</v>
      </c>
      <c r="D56" s="1351" t="s">
        <v>758</v>
      </c>
    </row>
    <row r="57" spans="1:4" x14ac:dyDescent="0.35">
      <c r="A57" s="1716"/>
      <c r="B57" s="1260">
        <v>0.75</v>
      </c>
      <c r="C57" s="1316" t="s">
        <v>260</v>
      </c>
      <c r="D57" s="1351" t="s">
        <v>905</v>
      </c>
    </row>
    <row r="58" spans="1:4" x14ac:dyDescent="0.35">
      <c r="A58" s="1728">
        <v>44501</v>
      </c>
      <c r="B58" s="1260">
        <v>0.25</v>
      </c>
      <c r="C58" s="1316" t="s">
        <v>258</v>
      </c>
      <c r="D58" s="1351" t="s">
        <v>905</v>
      </c>
    </row>
    <row r="59" spans="1:4" x14ac:dyDescent="0.35">
      <c r="A59" s="1716"/>
      <c r="B59" s="1260">
        <v>0.375</v>
      </c>
      <c r="C59" s="1316" t="s">
        <v>258</v>
      </c>
      <c r="D59" s="1351" t="s">
        <v>905</v>
      </c>
    </row>
    <row r="60" spans="1:4" x14ac:dyDescent="0.35">
      <c r="A60" s="1716"/>
      <c r="B60" s="1260">
        <v>0.5</v>
      </c>
      <c r="C60" s="1316" t="s">
        <v>570</v>
      </c>
      <c r="D60" s="1351" t="s">
        <v>758</v>
      </c>
    </row>
    <row r="61" spans="1:4" x14ac:dyDescent="0.35">
      <c r="A61" s="1716"/>
      <c r="B61" s="1260">
        <v>0.625</v>
      </c>
      <c r="C61" s="1316" t="s">
        <v>258</v>
      </c>
      <c r="D61" s="1351" t="s">
        <v>758</v>
      </c>
    </row>
    <row r="62" spans="1:4" x14ac:dyDescent="0.35">
      <c r="A62" s="1716"/>
      <c r="B62" s="1260">
        <v>0.75</v>
      </c>
      <c r="C62" s="1316" t="s">
        <v>260</v>
      </c>
      <c r="D62" s="1351" t="s">
        <v>905</v>
      </c>
    </row>
    <row r="63" spans="1:4" x14ac:dyDescent="0.35">
      <c r="A63" s="1729">
        <v>44531</v>
      </c>
      <c r="B63" s="1260">
        <v>0.25</v>
      </c>
      <c r="C63" s="1316" t="s">
        <v>258</v>
      </c>
      <c r="D63" s="1351" t="s">
        <v>905</v>
      </c>
    </row>
    <row r="64" spans="1:4" x14ac:dyDescent="0.35">
      <c r="A64" s="1709"/>
      <c r="B64" s="1260">
        <v>0.375</v>
      </c>
      <c r="C64" s="1316" t="s">
        <v>257</v>
      </c>
      <c r="D64" s="1351" t="s">
        <v>905</v>
      </c>
    </row>
    <row r="65" spans="1:4" x14ac:dyDescent="0.35">
      <c r="A65" s="1709"/>
      <c r="B65" s="1260">
        <v>0.5</v>
      </c>
      <c r="C65" s="1316" t="s">
        <v>258</v>
      </c>
      <c r="D65" s="1351" t="s">
        <v>758</v>
      </c>
    </row>
    <row r="66" spans="1:4" x14ac:dyDescent="0.35">
      <c r="A66" s="1709"/>
      <c r="B66" s="1260">
        <v>0.625</v>
      </c>
      <c r="C66" s="1316" t="s">
        <v>258</v>
      </c>
      <c r="D66" s="1351" t="s">
        <v>758</v>
      </c>
    </row>
    <row r="67" spans="1:4" x14ac:dyDescent="0.35">
      <c r="A67" s="1710"/>
      <c r="B67" s="1260">
        <v>0.75</v>
      </c>
      <c r="C67" s="1316" t="s">
        <v>258</v>
      </c>
      <c r="D67" s="1351" t="s">
        <v>905</v>
      </c>
    </row>
    <row r="68" spans="1:4" x14ac:dyDescent="0.35">
      <c r="A68" s="1708" t="s">
        <v>1013</v>
      </c>
      <c r="B68" s="1260">
        <v>0.25</v>
      </c>
      <c r="C68" s="1316" t="s">
        <v>258</v>
      </c>
      <c r="D68" s="1351" t="s">
        <v>758</v>
      </c>
    </row>
    <row r="69" spans="1:4" x14ac:dyDescent="0.35">
      <c r="A69" s="1709"/>
      <c r="B69" s="1260">
        <v>0.375</v>
      </c>
      <c r="C69" s="1316" t="s">
        <v>258</v>
      </c>
      <c r="D69" s="1351" t="s">
        <v>905</v>
      </c>
    </row>
    <row r="70" spans="1:4" x14ac:dyDescent="0.35">
      <c r="A70" s="1709"/>
      <c r="B70" s="1260">
        <v>0.5</v>
      </c>
      <c r="C70" s="1316" t="s">
        <v>258</v>
      </c>
      <c r="D70" s="1351" t="s">
        <v>758</v>
      </c>
    </row>
    <row r="71" spans="1:4" x14ac:dyDescent="0.35">
      <c r="A71" s="1709"/>
      <c r="B71" s="1260">
        <v>0.625</v>
      </c>
      <c r="C71" s="1316" t="s">
        <v>258</v>
      </c>
      <c r="D71" s="1351" t="s">
        <v>758</v>
      </c>
    </row>
    <row r="72" spans="1:4" x14ac:dyDescent="0.35">
      <c r="A72" s="1710"/>
      <c r="B72" s="1260">
        <v>0.75</v>
      </c>
      <c r="C72" s="1316" t="s">
        <v>258</v>
      </c>
      <c r="D72" s="1351" t="s">
        <v>905</v>
      </c>
    </row>
    <row r="73" spans="1:4" x14ac:dyDescent="0.35">
      <c r="A73" s="1708" t="s">
        <v>1014</v>
      </c>
      <c r="B73" s="1260">
        <v>0.25</v>
      </c>
      <c r="C73" s="1316" t="s">
        <v>257</v>
      </c>
      <c r="D73" s="1351" t="s">
        <v>905</v>
      </c>
    </row>
    <row r="74" spans="1:4" x14ac:dyDescent="0.35">
      <c r="A74" s="1709"/>
      <c r="B74" s="1260">
        <v>0.375</v>
      </c>
      <c r="C74" s="1316" t="s">
        <v>258</v>
      </c>
      <c r="D74" s="1351" t="s">
        <v>905</v>
      </c>
    </row>
    <row r="75" spans="1:4" x14ac:dyDescent="0.35">
      <c r="A75" s="1709"/>
      <c r="B75" s="1260">
        <v>0.5</v>
      </c>
      <c r="C75" s="1316" t="s">
        <v>262</v>
      </c>
      <c r="D75" s="1351" t="s">
        <v>758</v>
      </c>
    </row>
    <row r="76" spans="1:4" x14ac:dyDescent="0.35">
      <c r="A76" s="1709"/>
      <c r="B76" s="1260">
        <v>0.625</v>
      </c>
      <c r="C76" s="1316" t="s">
        <v>258</v>
      </c>
      <c r="D76" s="1351" t="s">
        <v>758</v>
      </c>
    </row>
    <row r="77" spans="1:4" x14ac:dyDescent="0.35">
      <c r="A77" s="1710"/>
      <c r="B77" s="1260">
        <v>0.75</v>
      </c>
      <c r="C77" s="1316" t="s">
        <v>258</v>
      </c>
      <c r="D77" s="1351" t="s">
        <v>905</v>
      </c>
    </row>
    <row r="78" spans="1:4" x14ac:dyDescent="0.35">
      <c r="A78" s="1708" t="s">
        <v>1015</v>
      </c>
      <c r="B78" s="1260">
        <v>0.25</v>
      </c>
      <c r="C78" s="1275" t="s">
        <v>258</v>
      </c>
      <c r="D78" s="1351" t="s">
        <v>758</v>
      </c>
    </row>
    <row r="79" spans="1:4" x14ac:dyDescent="0.35">
      <c r="A79" s="1709"/>
      <c r="B79" s="1260">
        <v>0.375</v>
      </c>
      <c r="C79" s="1275" t="s">
        <v>258</v>
      </c>
      <c r="D79" s="1351" t="s">
        <v>905</v>
      </c>
    </row>
    <row r="80" spans="1:4" x14ac:dyDescent="0.35">
      <c r="A80" s="1709"/>
      <c r="B80" s="1260">
        <v>0.5</v>
      </c>
      <c r="C80" s="1275" t="s">
        <v>258</v>
      </c>
      <c r="D80" s="1351" t="s">
        <v>905</v>
      </c>
    </row>
    <row r="81" spans="1:4" x14ac:dyDescent="0.35">
      <c r="A81" s="1709"/>
      <c r="B81" s="1260">
        <v>0.625</v>
      </c>
      <c r="C81" s="1275" t="s">
        <v>258</v>
      </c>
      <c r="D81" s="1351" t="s">
        <v>758</v>
      </c>
    </row>
    <row r="82" spans="1:4" x14ac:dyDescent="0.35">
      <c r="A82" s="1710"/>
      <c r="B82" s="1260">
        <v>0.75</v>
      </c>
      <c r="C82" s="1275" t="s">
        <v>258</v>
      </c>
      <c r="D82" s="1351" t="s">
        <v>905</v>
      </c>
    </row>
    <row r="83" spans="1:4" x14ac:dyDescent="0.35">
      <c r="A83" s="1708" t="s">
        <v>1016</v>
      </c>
      <c r="B83" s="1260">
        <v>0.25</v>
      </c>
      <c r="C83" s="1275" t="s">
        <v>258</v>
      </c>
      <c r="D83" s="1351" t="s">
        <v>905</v>
      </c>
    </row>
    <row r="84" spans="1:4" x14ac:dyDescent="0.35">
      <c r="A84" s="1709"/>
      <c r="B84" s="1260">
        <v>0.375</v>
      </c>
      <c r="C84" s="1275" t="s">
        <v>258</v>
      </c>
      <c r="D84" s="1351" t="s">
        <v>905</v>
      </c>
    </row>
    <row r="85" spans="1:4" x14ac:dyDescent="0.35">
      <c r="A85" s="1709"/>
      <c r="B85" s="1260">
        <v>0.5</v>
      </c>
      <c r="C85" s="1275" t="s">
        <v>260</v>
      </c>
      <c r="D85" s="1351" t="s">
        <v>758</v>
      </c>
    </row>
    <row r="86" spans="1:4" x14ac:dyDescent="0.35">
      <c r="A86" s="1709"/>
      <c r="B86" s="1260">
        <v>0.625</v>
      </c>
      <c r="C86" s="1275" t="s">
        <v>258</v>
      </c>
      <c r="D86" s="1351" t="s">
        <v>758</v>
      </c>
    </row>
    <row r="87" spans="1:4" x14ac:dyDescent="0.35">
      <c r="A87" s="1710"/>
      <c r="B87" s="1260">
        <v>0.75</v>
      </c>
      <c r="C87" s="1275" t="s">
        <v>258</v>
      </c>
      <c r="D87" s="1351" t="s">
        <v>905</v>
      </c>
    </row>
    <row r="88" spans="1:4" x14ac:dyDescent="0.35">
      <c r="A88" s="1708" t="s">
        <v>1017</v>
      </c>
      <c r="B88" s="1260">
        <v>0.25</v>
      </c>
      <c r="C88" s="1275" t="s">
        <v>258</v>
      </c>
      <c r="D88" s="1351" t="s">
        <v>905</v>
      </c>
    </row>
    <row r="89" spans="1:4" x14ac:dyDescent="0.35">
      <c r="A89" s="1709"/>
      <c r="B89" s="1260">
        <v>0.375</v>
      </c>
      <c r="C89" s="1275" t="s">
        <v>258</v>
      </c>
      <c r="D89" s="1351" t="s">
        <v>905</v>
      </c>
    </row>
    <row r="90" spans="1:4" x14ac:dyDescent="0.35">
      <c r="A90" s="1709"/>
      <c r="B90" s="1260">
        <v>0.5</v>
      </c>
      <c r="C90" s="1275" t="s">
        <v>257</v>
      </c>
      <c r="D90" s="1351" t="s">
        <v>758</v>
      </c>
    </row>
    <row r="91" spans="1:4" x14ac:dyDescent="0.35">
      <c r="A91" s="1709"/>
      <c r="B91" s="1260">
        <v>0.625</v>
      </c>
      <c r="C91" s="1275" t="s">
        <v>258</v>
      </c>
      <c r="D91" s="1351" t="s">
        <v>905</v>
      </c>
    </row>
    <row r="92" spans="1:4" x14ac:dyDescent="0.35">
      <c r="A92" s="1710"/>
      <c r="B92" s="1260">
        <v>0.75</v>
      </c>
      <c r="C92" s="1275" t="s">
        <v>258</v>
      </c>
      <c r="D92" s="1351" t="s">
        <v>758</v>
      </c>
    </row>
    <row r="93" spans="1:4" x14ac:dyDescent="0.35">
      <c r="A93" s="1708" t="s">
        <v>1018</v>
      </c>
      <c r="B93" s="1260">
        <v>0.25</v>
      </c>
      <c r="C93" s="1275" t="s">
        <v>258</v>
      </c>
      <c r="D93" s="1351" t="s">
        <v>758</v>
      </c>
    </row>
    <row r="94" spans="1:4" x14ac:dyDescent="0.35">
      <c r="A94" s="1709"/>
      <c r="B94" s="1260">
        <v>0.375</v>
      </c>
      <c r="C94" s="1275" t="s">
        <v>257</v>
      </c>
      <c r="D94" s="1351" t="s">
        <v>905</v>
      </c>
    </row>
    <row r="95" spans="1:4" x14ac:dyDescent="0.35">
      <c r="A95" s="1709"/>
      <c r="B95" s="1260">
        <v>0.5</v>
      </c>
      <c r="C95" s="1275" t="s">
        <v>257</v>
      </c>
      <c r="D95" s="1351" t="s">
        <v>758</v>
      </c>
    </row>
    <row r="96" spans="1:4" x14ac:dyDescent="0.35">
      <c r="A96" s="1709"/>
      <c r="B96" s="1260">
        <v>0.625</v>
      </c>
      <c r="C96" s="1275" t="s">
        <v>257</v>
      </c>
      <c r="D96" s="1351" t="s">
        <v>905</v>
      </c>
    </row>
    <row r="97" spans="1:4" x14ac:dyDescent="0.35">
      <c r="A97" s="1710"/>
      <c r="B97" s="1260">
        <v>0.75</v>
      </c>
      <c r="C97" s="1275" t="s">
        <v>257</v>
      </c>
      <c r="D97" s="1351" t="s">
        <v>905</v>
      </c>
    </row>
    <row r="98" spans="1:4" x14ac:dyDescent="0.35">
      <c r="A98" s="1708" t="s">
        <v>1019</v>
      </c>
      <c r="B98" s="1260">
        <v>0.25</v>
      </c>
      <c r="C98" s="1275" t="s">
        <v>258</v>
      </c>
      <c r="D98" s="1351" t="s">
        <v>905</v>
      </c>
    </row>
    <row r="99" spans="1:4" x14ac:dyDescent="0.35">
      <c r="A99" s="1709"/>
      <c r="B99" s="1260">
        <v>0.375</v>
      </c>
      <c r="C99" s="1275" t="s">
        <v>262</v>
      </c>
      <c r="D99" s="1351" t="s">
        <v>905</v>
      </c>
    </row>
    <row r="100" spans="1:4" x14ac:dyDescent="0.35">
      <c r="A100" s="1709"/>
      <c r="B100" s="1260">
        <v>0.5</v>
      </c>
      <c r="C100" s="1275" t="s">
        <v>570</v>
      </c>
      <c r="D100" s="1351" t="s">
        <v>758</v>
      </c>
    </row>
    <row r="101" spans="1:4" x14ac:dyDescent="0.35">
      <c r="A101" s="1709"/>
      <c r="B101" s="1260">
        <v>0.625</v>
      </c>
      <c r="C101" s="1275" t="s">
        <v>258</v>
      </c>
      <c r="D101" s="1351" t="s">
        <v>758</v>
      </c>
    </row>
    <row r="102" spans="1:4" x14ac:dyDescent="0.35">
      <c r="A102" s="1710"/>
      <c r="B102" s="1260">
        <v>0.75</v>
      </c>
      <c r="C102" s="1275" t="s">
        <v>258</v>
      </c>
      <c r="D102" s="1351" t="s">
        <v>758</v>
      </c>
    </row>
    <row r="103" spans="1:4" x14ac:dyDescent="0.35">
      <c r="A103" s="1708" t="s">
        <v>1020</v>
      </c>
      <c r="B103" s="1260">
        <v>0.25</v>
      </c>
      <c r="C103" s="1275" t="s">
        <v>257</v>
      </c>
      <c r="D103" s="1351" t="s">
        <v>758</v>
      </c>
    </row>
    <row r="104" spans="1:4" x14ac:dyDescent="0.35">
      <c r="A104" s="1709"/>
      <c r="B104" s="1260">
        <v>0.375</v>
      </c>
      <c r="C104" s="1275" t="s">
        <v>258</v>
      </c>
      <c r="D104" s="1351" t="s">
        <v>758</v>
      </c>
    </row>
    <row r="105" spans="1:4" x14ac:dyDescent="0.35">
      <c r="A105" s="1709"/>
      <c r="B105" s="1260">
        <v>0.5</v>
      </c>
      <c r="C105" s="1275" t="s">
        <v>258</v>
      </c>
      <c r="D105" s="1351" t="s">
        <v>758</v>
      </c>
    </row>
    <row r="106" spans="1:4" x14ac:dyDescent="0.35">
      <c r="A106" s="1709"/>
      <c r="B106" s="1260">
        <v>0.625</v>
      </c>
      <c r="C106" s="1275" t="s">
        <v>258</v>
      </c>
      <c r="D106" s="1351" t="s">
        <v>729</v>
      </c>
    </row>
    <row r="107" spans="1:4" x14ac:dyDescent="0.35">
      <c r="A107" s="1710"/>
      <c r="B107" s="1260">
        <v>0.75</v>
      </c>
      <c r="C107" s="1275" t="s">
        <v>258</v>
      </c>
      <c r="D107" s="1351" t="s">
        <v>758</v>
      </c>
    </row>
    <row r="108" spans="1:4" x14ac:dyDescent="0.35">
      <c r="A108" s="1708" t="s">
        <v>1021</v>
      </c>
      <c r="B108" s="1260">
        <v>0.25</v>
      </c>
      <c r="C108" s="1275" t="s">
        <v>262</v>
      </c>
      <c r="D108" s="1351" t="s">
        <v>905</v>
      </c>
    </row>
    <row r="109" spans="1:4" x14ac:dyDescent="0.35">
      <c r="A109" s="1709"/>
      <c r="B109" s="1260">
        <v>0.375</v>
      </c>
      <c r="C109" s="1275" t="s">
        <v>262</v>
      </c>
      <c r="D109" s="1351" t="s">
        <v>905</v>
      </c>
    </row>
    <row r="110" spans="1:4" x14ac:dyDescent="0.35">
      <c r="A110" s="1709"/>
      <c r="B110" s="1260">
        <v>0.5</v>
      </c>
      <c r="C110" s="1275" t="s">
        <v>570</v>
      </c>
      <c r="D110" s="1351" t="s">
        <v>758</v>
      </c>
    </row>
    <row r="111" spans="1:4" x14ac:dyDescent="0.35">
      <c r="A111" s="1709"/>
      <c r="B111" s="1260">
        <v>0.625</v>
      </c>
      <c r="C111" s="1275" t="s">
        <v>570</v>
      </c>
      <c r="D111" s="1351" t="s">
        <v>758</v>
      </c>
    </row>
    <row r="112" spans="1:4" x14ac:dyDescent="0.35">
      <c r="A112" s="1710"/>
      <c r="B112" s="1260">
        <v>0.75</v>
      </c>
      <c r="C112" s="1275" t="s">
        <v>258</v>
      </c>
      <c r="D112" s="1351" t="s">
        <v>758</v>
      </c>
    </row>
    <row r="113" spans="1:4" x14ac:dyDescent="0.35">
      <c r="A113" s="1708" t="s">
        <v>1022</v>
      </c>
      <c r="B113" s="1260">
        <v>0.25</v>
      </c>
      <c r="C113" s="1275" t="s">
        <v>258</v>
      </c>
      <c r="D113" s="1351" t="s">
        <v>905</v>
      </c>
    </row>
    <row r="114" spans="1:4" x14ac:dyDescent="0.35">
      <c r="A114" s="1709"/>
      <c r="B114" s="1260">
        <v>0.375</v>
      </c>
      <c r="C114" s="1275" t="s">
        <v>258</v>
      </c>
      <c r="D114" s="1351" t="s">
        <v>758</v>
      </c>
    </row>
    <row r="115" spans="1:4" x14ac:dyDescent="0.35">
      <c r="A115" s="1709"/>
      <c r="B115" s="1260">
        <v>0.5</v>
      </c>
      <c r="C115" s="1275" t="s">
        <v>260</v>
      </c>
      <c r="D115" s="1351" t="s">
        <v>758</v>
      </c>
    </row>
    <row r="116" spans="1:4" x14ac:dyDescent="0.35">
      <c r="A116" s="1709"/>
      <c r="B116" s="1260">
        <v>0.625</v>
      </c>
      <c r="C116" s="1275" t="s">
        <v>260</v>
      </c>
      <c r="D116" s="1351" t="s">
        <v>758</v>
      </c>
    </row>
    <row r="117" spans="1:4" x14ac:dyDescent="0.35">
      <c r="A117" s="1710"/>
      <c r="B117" s="1260">
        <v>0.75</v>
      </c>
      <c r="C117" s="1275" t="s">
        <v>258</v>
      </c>
      <c r="D117" s="1351" t="s">
        <v>758</v>
      </c>
    </row>
    <row r="118" spans="1:4" x14ac:dyDescent="0.35">
      <c r="A118" s="1708" t="s">
        <v>1023</v>
      </c>
      <c r="B118" s="1260">
        <v>0.25</v>
      </c>
      <c r="C118" s="1275" t="s">
        <v>262</v>
      </c>
      <c r="D118" s="1351" t="s">
        <v>905</v>
      </c>
    </row>
    <row r="119" spans="1:4" x14ac:dyDescent="0.35">
      <c r="A119" s="1709"/>
      <c r="B119" s="1260">
        <v>0.375</v>
      </c>
      <c r="C119" s="1275" t="s">
        <v>258</v>
      </c>
      <c r="D119" s="1351" t="s">
        <v>905</v>
      </c>
    </row>
    <row r="120" spans="1:4" x14ac:dyDescent="0.35">
      <c r="A120" s="1709"/>
      <c r="B120" s="1260">
        <v>0.5</v>
      </c>
      <c r="C120" s="1275" t="s">
        <v>257</v>
      </c>
      <c r="D120" s="1351" t="s">
        <v>758</v>
      </c>
    </row>
    <row r="121" spans="1:4" x14ac:dyDescent="0.35">
      <c r="A121" s="1709"/>
      <c r="B121" s="1260">
        <v>0.625</v>
      </c>
      <c r="C121" s="1275" t="s">
        <v>262</v>
      </c>
      <c r="D121" s="1351" t="s">
        <v>758</v>
      </c>
    </row>
    <row r="122" spans="1:4" x14ac:dyDescent="0.35">
      <c r="A122" s="1710"/>
      <c r="B122" s="1260">
        <v>0.75</v>
      </c>
      <c r="C122" s="1275" t="s">
        <v>257</v>
      </c>
      <c r="D122" s="1351" t="s">
        <v>758</v>
      </c>
    </row>
    <row r="123" spans="1:4" x14ac:dyDescent="0.35">
      <c r="A123" s="1708" t="s">
        <v>1024</v>
      </c>
      <c r="B123" s="1260">
        <v>0.25</v>
      </c>
      <c r="C123" s="1275" t="s">
        <v>257</v>
      </c>
      <c r="D123" s="1351" t="s">
        <v>905</v>
      </c>
    </row>
    <row r="124" spans="1:4" x14ac:dyDescent="0.35">
      <c r="A124" s="1709"/>
      <c r="B124" s="1260">
        <v>0.375</v>
      </c>
      <c r="C124" s="1275" t="s">
        <v>257</v>
      </c>
      <c r="D124" s="1351" t="s">
        <v>905</v>
      </c>
    </row>
    <row r="125" spans="1:4" x14ac:dyDescent="0.35">
      <c r="A125" s="1709"/>
      <c r="B125" s="1260">
        <v>0.5</v>
      </c>
      <c r="C125" s="1275" t="s">
        <v>258</v>
      </c>
      <c r="D125" s="1351" t="s">
        <v>758</v>
      </c>
    </row>
    <row r="126" spans="1:4" x14ac:dyDescent="0.35">
      <c r="A126" s="1709"/>
      <c r="B126" s="1260">
        <v>0.625</v>
      </c>
      <c r="C126" s="1275" t="s">
        <v>258</v>
      </c>
      <c r="D126" s="1351" t="s">
        <v>758</v>
      </c>
    </row>
    <row r="127" spans="1:4" x14ac:dyDescent="0.35">
      <c r="A127" s="1710"/>
      <c r="B127" s="1260">
        <v>0.75</v>
      </c>
      <c r="C127" s="1275" t="s">
        <v>258</v>
      </c>
      <c r="D127" s="1351" t="s">
        <v>758</v>
      </c>
    </row>
    <row r="128" spans="1:4" x14ac:dyDescent="0.35">
      <c r="A128" s="1708" t="s">
        <v>1025</v>
      </c>
      <c r="B128" s="1260">
        <v>0.25</v>
      </c>
      <c r="C128" s="1275" t="s">
        <v>262</v>
      </c>
      <c r="D128" s="1351" t="s">
        <v>905</v>
      </c>
    </row>
    <row r="129" spans="1:4" x14ac:dyDescent="0.35">
      <c r="A129" s="1709"/>
      <c r="B129" s="1260">
        <v>0.375</v>
      </c>
      <c r="C129" s="1275" t="s">
        <v>258</v>
      </c>
      <c r="D129" s="1351" t="s">
        <v>905</v>
      </c>
    </row>
    <row r="130" spans="1:4" x14ac:dyDescent="0.35">
      <c r="A130" s="1709"/>
      <c r="B130" s="1260">
        <v>0.5</v>
      </c>
      <c r="C130" s="1275" t="s">
        <v>260</v>
      </c>
      <c r="D130" s="1351" t="s">
        <v>758</v>
      </c>
    </row>
    <row r="131" spans="1:4" x14ac:dyDescent="0.35">
      <c r="A131" s="1709"/>
      <c r="B131" s="1260">
        <v>0.625</v>
      </c>
      <c r="C131" s="1275" t="s">
        <v>570</v>
      </c>
      <c r="D131" s="1351" t="s">
        <v>758</v>
      </c>
    </row>
    <row r="132" spans="1:4" x14ac:dyDescent="0.35">
      <c r="A132" s="1710"/>
      <c r="B132" s="1260">
        <v>0.75</v>
      </c>
      <c r="C132" s="1275" t="s">
        <v>258</v>
      </c>
      <c r="D132" s="1351" t="s">
        <v>905</v>
      </c>
    </row>
    <row r="133" spans="1:4" x14ac:dyDescent="0.35">
      <c r="A133" s="1708" t="s">
        <v>1026</v>
      </c>
      <c r="B133" s="1260">
        <v>0.25</v>
      </c>
      <c r="C133" s="1275" t="s">
        <v>257</v>
      </c>
      <c r="D133" s="1351" t="s">
        <v>905</v>
      </c>
    </row>
    <row r="134" spans="1:4" x14ac:dyDescent="0.35">
      <c r="A134" s="1709"/>
      <c r="B134" s="1260">
        <v>0.375</v>
      </c>
      <c r="C134" s="1275" t="s">
        <v>258</v>
      </c>
      <c r="D134" s="1351" t="s">
        <v>905</v>
      </c>
    </row>
    <row r="135" spans="1:4" x14ac:dyDescent="0.35">
      <c r="A135" s="1709"/>
      <c r="B135" s="1260">
        <v>0.5</v>
      </c>
      <c r="C135" s="1275" t="s">
        <v>258</v>
      </c>
      <c r="D135" s="1351" t="s">
        <v>758</v>
      </c>
    </row>
    <row r="136" spans="1:4" x14ac:dyDescent="0.35">
      <c r="A136" s="1709"/>
      <c r="B136" s="1260">
        <v>0.625</v>
      </c>
      <c r="C136" s="1275" t="s">
        <v>570</v>
      </c>
      <c r="D136" s="1351" t="s">
        <v>905</v>
      </c>
    </row>
    <row r="137" spans="1:4" x14ac:dyDescent="0.35">
      <c r="A137" s="1710"/>
      <c r="B137" s="1260">
        <v>0.75</v>
      </c>
      <c r="C137" s="1275" t="s">
        <v>258</v>
      </c>
      <c r="D137" s="1351" t="s">
        <v>758</v>
      </c>
    </row>
    <row r="138" spans="1:4" x14ac:dyDescent="0.35">
      <c r="A138" s="1708" t="s">
        <v>1027</v>
      </c>
      <c r="B138" s="1260">
        <v>0.25</v>
      </c>
      <c r="C138" s="1275" t="s">
        <v>258</v>
      </c>
      <c r="D138" s="1351" t="s">
        <v>905</v>
      </c>
    </row>
    <row r="139" spans="1:4" x14ac:dyDescent="0.35">
      <c r="A139" s="1709"/>
      <c r="B139" s="1260">
        <v>0.375</v>
      </c>
      <c r="C139" s="1275" t="s">
        <v>258</v>
      </c>
      <c r="D139" s="1351" t="s">
        <v>905</v>
      </c>
    </row>
    <row r="140" spans="1:4" x14ac:dyDescent="0.35">
      <c r="A140" s="1709"/>
      <c r="B140" s="1260">
        <v>0.5</v>
      </c>
      <c r="C140" s="1275" t="s">
        <v>257</v>
      </c>
      <c r="D140" s="1351" t="s">
        <v>758</v>
      </c>
    </row>
    <row r="141" spans="1:4" x14ac:dyDescent="0.35">
      <c r="A141" s="1709"/>
      <c r="B141" s="1260">
        <v>0.625</v>
      </c>
      <c r="C141" s="1275" t="s">
        <v>258</v>
      </c>
      <c r="D141" s="1351" t="s">
        <v>729</v>
      </c>
    </row>
    <row r="142" spans="1:4" x14ac:dyDescent="0.35">
      <c r="A142" s="1710"/>
      <c r="B142" s="1260">
        <v>0.75</v>
      </c>
      <c r="C142" s="1358" t="s">
        <v>258</v>
      </c>
      <c r="D142" s="1351" t="s">
        <v>729</v>
      </c>
    </row>
    <row r="143" spans="1:4" x14ac:dyDescent="0.35">
      <c r="A143" s="1708" t="s">
        <v>1028</v>
      </c>
      <c r="B143" s="1260">
        <v>0.25</v>
      </c>
      <c r="C143" s="1359" t="s">
        <v>258</v>
      </c>
      <c r="D143" s="1351" t="s">
        <v>729</v>
      </c>
    </row>
    <row r="144" spans="1:4" x14ac:dyDescent="0.35">
      <c r="A144" s="1709"/>
      <c r="B144" s="1260">
        <v>0.375</v>
      </c>
      <c r="C144" s="1359" t="s">
        <v>258</v>
      </c>
      <c r="D144" s="1351" t="s">
        <v>729</v>
      </c>
    </row>
    <row r="145" spans="1:4" x14ac:dyDescent="0.35">
      <c r="A145" s="1709"/>
      <c r="B145" s="1260">
        <v>0.5</v>
      </c>
      <c r="C145" s="1359" t="s">
        <v>260</v>
      </c>
      <c r="D145" s="1351" t="s">
        <v>758</v>
      </c>
    </row>
    <row r="146" spans="1:4" x14ac:dyDescent="0.35">
      <c r="A146" s="1709"/>
      <c r="B146" s="1260">
        <v>0.625</v>
      </c>
      <c r="C146" s="1359" t="s">
        <v>257</v>
      </c>
      <c r="D146" s="1351" t="s">
        <v>905</v>
      </c>
    </row>
    <row r="147" spans="1:4" x14ac:dyDescent="0.35">
      <c r="A147" s="1710"/>
      <c r="B147" s="1260">
        <v>0.75</v>
      </c>
      <c r="C147" s="1359" t="s">
        <v>258</v>
      </c>
      <c r="D147" s="1351" t="s">
        <v>905</v>
      </c>
    </row>
    <row r="148" spans="1:4" x14ac:dyDescent="0.35">
      <c r="A148" s="1708" t="s">
        <v>1029</v>
      </c>
      <c r="B148" s="1260">
        <v>0.25</v>
      </c>
      <c r="C148" s="1359" t="s">
        <v>257</v>
      </c>
      <c r="D148" s="1351" t="s">
        <v>905</v>
      </c>
    </row>
    <row r="149" spans="1:4" x14ac:dyDescent="0.35">
      <c r="A149" s="1709"/>
      <c r="B149" s="1260">
        <v>0.375</v>
      </c>
      <c r="C149" s="1359" t="s">
        <v>258</v>
      </c>
      <c r="D149" s="1351" t="s">
        <v>905</v>
      </c>
    </row>
    <row r="150" spans="1:4" x14ac:dyDescent="0.35">
      <c r="A150" s="1709"/>
      <c r="B150" s="1260">
        <v>0.5</v>
      </c>
      <c r="C150" s="1359" t="s">
        <v>260</v>
      </c>
      <c r="D150" s="1351" t="s">
        <v>758</v>
      </c>
    </row>
    <row r="151" spans="1:4" x14ac:dyDescent="0.35">
      <c r="A151" s="1709"/>
      <c r="B151" s="1260">
        <v>0.625</v>
      </c>
      <c r="C151" s="1359" t="s">
        <v>258</v>
      </c>
      <c r="D151" s="1351" t="s">
        <v>905</v>
      </c>
    </row>
    <row r="152" spans="1:4" x14ac:dyDescent="0.35">
      <c r="A152" s="1710"/>
      <c r="B152" s="1260">
        <v>0.75</v>
      </c>
      <c r="C152" s="1359" t="s">
        <v>262</v>
      </c>
      <c r="D152" s="1351" t="s">
        <v>905</v>
      </c>
    </row>
    <row r="153" spans="1:4" x14ac:dyDescent="0.35">
      <c r="A153" s="1708" t="s">
        <v>1030</v>
      </c>
      <c r="B153" s="1260">
        <v>0.25</v>
      </c>
      <c r="C153" s="1359" t="s">
        <v>258</v>
      </c>
      <c r="D153" s="1351" t="s">
        <v>905</v>
      </c>
    </row>
    <row r="154" spans="1:4" x14ac:dyDescent="0.35">
      <c r="A154" s="1709"/>
      <c r="B154" s="1260">
        <v>0.375</v>
      </c>
      <c r="C154" s="1359" t="s">
        <v>258</v>
      </c>
      <c r="D154" s="1351" t="s">
        <v>905</v>
      </c>
    </row>
    <row r="155" spans="1:4" x14ac:dyDescent="0.35">
      <c r="A155" s="1709"/>
      <c r="B155" s="1260">
        <v>0.5</v>
      </c>
      <c r="C155" s="1359" t="s">
        <v>261</v>
      </c>
      <c r="D155" s="1351" t="s">
        <v>905</v>
      </c>
    </row>
    <row r="156" spans="1:4" x14ac:dyDescent="0.35">
      <c r="A156" s="1709"/>
      <c r="B156" s="1260">
        <v>0.625</v>
      </c>
      <c r="C156" s="1359" t="s">
        <v>258</v>
      </c>
      <c r="D156" s="1351" t="s">
        <v>905</v>
      </c>
    </row>
    <row r="157" spans="1:4" x14ac:dyDescent="0.35">
      <c r="A157" s="1710"/>
      <c r="B157" s="1260">
        <v>0.75</v>
      </c>
      <c r="C157" s="1359" t="s">
        <v>257</v>
      </c>
      <c r="D157" s="1351" t="s">
        <v>758</v>
      </c>
    </row>
    <row r="158" spans="1:4" x14ac:dyDescent="0.35">
      <c r="A158" s="1708" t="s">
        <v>1031</v>
      </c>
      <c r="B158" s="1260">
        <v>0.25</v>
      </c>
      <c r="C158" s="1359" t="s">
        <v>258</v>
      </c>
      <c r="D158" s="1351" t="s">
        <v>905</v>
      </c>
    </row>
    <row r="159" spans="1:4" x14ac:dyDescent="0.35">
      <c r="A159" s="1709"/>
      <c r="B159" s="1260">
        <v>0.375</v>
      </c>
      <c r="C159" s="1359" t="s">
        <v>258</v>
      </c>
      <c r="D159" s="1351" t="s">
        <v>905</v>
      </c>
    </row>
    <row r="160" spans="1:4" x14ac:dyDescent="0.35">
      <c r="A160" s="1709"/>
      <c r="B160" s="1260">
        <v>0.5</v>
      </c>
      <c r="C160" s="1359" t="s">
        <v>260</v>
      </c>
      <c r="D160" s="1351" t="s">
        <v>905</v>
      </c>
    </row>
    <row r="161" spans="1:4" x14ac:dyDescent="0.35">
      <c r="A161" s="1709"/>
      <c r="B161" s="1260">
        <v>0.625</v>
      </c>
      <c r="C161" s="1359" t="s">
        <v>262</v>
      </c>
      <c r="D161" s="1351" t="s">
        <v>905</v>
      </c>
    </row>
    <row r="162" spans="1:4" x14ac:dyDescent="0.35">
      <c r="A162" s="1710"/>
      <c r="B162" s="1260">
        <v>0.75</v>
      </c>
      <c r="C162" s="1359" t="s">
        <v>258</v>
      </c>
      <c r="D162" s="1351" t="s">
        <v>758</v>
      </c>
    </row>
    <row r="164" spans="1:4" x14ac:dyDescent="0.35">
      <c r="A164" t="s">
        <v>944</v>
      </c>
    </row>
    <row r="165" spans="1:4" x14ac:dyDescent="0.35">
      <c r="A165" t="s">
        <v>945</v>
      </c>
    </row>
    <row r="166" spans="1:4" x14ac:dyDescent="0.35">
      <c r="A166" t="s">
        <v>946</v>
      </c>
    </row>
    <row r="167" spans="1:4" x14ac:dyDescent="0.35">
      <c r="A167" t="s">
        <v>1007</v>
      </c>
      <c r="B167" t="s">
        <v>1008</v>
      </c>
    </row>
    <row r="169" spans="1:4" ht="15.5" x14ac:dyDescent="0.35">
      <c r="A169" s="1718" t="s">
        <v>913</v>
      </c>
      <c r="B169" s="1718"/>
      <c r="C169" s="1718"/>
      <c r="D169" s="1718"/>
    </row>
    <row r="170" spans="1:4" ht="15.5" x14ac:dyDescent="0.35">
      <c r="A170" s="1251" t="s">
        <v>914</v>
      </c>
      <c r="B170" s="1251"/>
      <c r="C170" s="1251"/>
      <c r="D170" s="1317"/>
    </row>
    <row r="171" spans="1:4" x14ac:dyDescent="0.35">
      <c r="A171" s="1336"/>
      <c r="B171" t="s">
        <v>1032</v>
      </c>
      <c r="C171" t="s">
        <v>1005</v>
      </c>
      <c r="D171" s="1355" t="s">
        <v>1033</v>
      </c>
    </row>
    <row r="172" spans="1:4" x14ac:dyDescent="0.35">
      <c r="A172" s="1704" t="s">
        <v>505</v>
      </c>
      <c r="B172" s="1704" t="s">
        <v>930</v>
      </c>
      <c r="C172" s="1348" t="s">
        <v>548</v>
      </c>
      <c r="D172" s="1349" t="s">
        <v>904</v>
      </c>
    </row>
    <row r="173" spans="1:4" x14ac:dyDescent="0.35">
      <c r="A173" s="1705"/>
      <c r="B173" s="1705"/>
      <c r="C173" s="1323"/>
      <c r="D173" s="1350"/>
    </row>
    <row r="174" spans="1:4" x14ac:dyDescent="0.35">
      <c r="A174" s="1339">
        <v>1</v>
      </c>
      <c r="B174" s="1260">
        <v>0.25</v>
      </c>
      <c r="C174" s="1275" t="s">
        <v>258</v>
      </c>
      <c r="D174" s="1351" t="s">
        <v>758</v>
      </c>
    </row>
    <row r="175" spans="1:4" x14ac:dyDescent="0.35">
      <c r="A175" s="1340"/>
      <c r="B175" s="1260">
        <v>0.375</v>
      </c>
      <c r="C175" s="1275" t="s">
        <v>258</v>
      </c>
      <c r="D175" s="1351" t="s">
        <v>758</v>
      </c>
    </row>
    <row r="176" spans="1:4" x14ac:dyDescent="0.35">
      <c r="A176" s="1340"/>
      <c r="B176" s="1260">
        <v>0.5</v>
      </c>
      <c r="C176" s="1275" t="s">
        <v>261</v>
      </c>
      <c r="D176" s="1356" t="s">
        <v>758</v>
      </c>
    </row>
    <row r="177" spans="1:4" x14ac:dyDescent="0.35">
      <c r="A177" s="1340"/>
      <c r="B177" s="1260">
        <v>0.625</v>
      </c>
      <c r="C177" s="1275" t="s">
        <v>258</v>
      </c>
      <c r="D177" s="1351" t="s">
        <v>758</v>
      </c>
    </row>
    <row r="178" spans="1:4" x14ac:dyDescent="0.35">
      <c r="A178" s="1341"/>
      <c r="B178" s="1260">
        <v>0.75</v>
      </c>
      <c r="C178" s="1275" t="s">
        <v>258</v>
      </c>
      <c r="D178" s="1351" t="s">
        <v>905</v>
      </c>
    </row>
    <row r="179" spans="1:4" x14ac:dyDescent="0.35">
      <c r="A179" s="1716">
        <v>2</v>
      </c>
      <c r="B179" s="1260">
        <v>0.25</v>
      </c>
      <c r="C179" s="1275" t="s">
        <v>257</v>
      </c>
      <c r="D179" s="1351" t="s">
        <v>905</v>
      </c>
    </row>
    <row r="180" spans="1:4" x14ac:dyDescent="0.35">
      <c r="A180" s="1716"/>
      <c r="B180" s="1260">
        <v>0.375</v>
      </c>
      <c r="C180" s="1275" t="s">
        <v>257</v>
      </c>
      <c r="D180" s="1351" t="s">
        <v>758</v>
      </c>
    </row>
    <row r="181" spans="1:4" x14ac:dyDescent="0.35">
      <c r="A181" s="1716"/>
      <c r="B181" s="1260">
        <v>0.5</v>
      </c>
      <c r="C181" s="1275" t="s">
        <v>258</v>
      </c>
      <c r="D181" s="1351" t="s">
        <v>758</v>
      </c>
    </row>
    <row r="182" spans="1:4" x14ac:dyDescent="0.35">
      <c r="A182" s="1716"/>
      <c r="B182" s="1260">
        <v>0.625</v>
      </c>
      <c r="C182" s="1275" t="s">
        <v>257</v>
      </c>
      <c r="D182" s="1351" t="s">
        <v>758</v>
      </c>
    </row>
    <row r="183" spans="1:4" x14ac:dyDescent="0.35">
      <c r="A183" s="1716"/>
      <c r="B183" s="1260">
        <v>0.75</v>
      </c>
      <c r="C183" s="1275" t="s">
        <v>258</v>
      </c>
      <c r="D183" s="1351" t="s">
        <v>758</v>
      </c>
    </row>
    <row r="184" spans="1:4" x14ac:dyDescent="0.35">
      <c r="A184" s="1716">
        <v>3</v>
      </c>
      <c r="B184" s="1260">
        <v>0.25</v>
      </c>
      <c r="C184" s="1275" t="s">
        <v>262</v>
      </c>
      <c r="D184" s="1351" t="s">
        <v>758</v>
      </c>
    </row>
    <row r="185" spans="1:4" x14ac:dyDescent="0.35">
      <c r="A185" s="1716"/>
      <c r="B185" s="1260">
        <v>0.375</v>
      </c>
      <c r="C185" s="1275" t="s">
        <v>262</v>
      </c>
      <c r="D185" s="1351" t="s">
        <v>758</v>
      </c>
    </row>
    <row r="186" spans="1:4" x14ac:dyDescent="0.35">
      <c r="A186" s="1716"/>
      <c r="B186" s="1260">
        <v>0.5</v>
      </c>
      <c r="C186" s="1275" t="s">
        <v>258</v>
      </c>
      <c r="D186" s="1351" t="s">
        <v>758</v>
      </c>
    </row>
    <row r="187" spans="1:4" x14ac:dyDescent="0.35">
      <c r="A187" s="1716"/>
      <c r="B187" s="1260">
        <v>0.625</v>
      </c>
      <c r="C187" s="1275" t="s">
        <v>257</v>
      </c>
      <c r="D187" s="1351" t="s">
        <v>905</v>
      </c>
    </row>
    <row r="188" spans="1:4" x14ac:dyDescent="0.35">
      <c r="A188" s="1716"/>
      <c r="B188" s="1260">
        <v>0.75</v>
      </c>
      <c r="C188" s="1275" t="s">
        <v>258</v>
      </c>
      <c r="D188" s="1351" t="s">
        <v>758</v>
      </c>
    </row>
    <row r="189" spans="1:4" x14ac:dyDescent="0.35">
      <c r="A189" s="1716">
        <f>A184+1</f>
        <v>4</v>
      </c>
      <c r="B189" s="1260">
        <v>0.25</v>
      </c>
      <c r="C189" s="1275" t="s">
        <v>257</v>
      </c>
      <c r="D189" s="1351" t="s">
        <v>905</v>
      </c>
    </row>
    <row r="190" spans="1:4" x14ac:dyDescent="0.35">
      <c r="A190" s="1716"/>
      <c r="B190" s="1260">
        <v>0.375</v>
      </c>
      <c r="C190" s="1275" t="s">
        <v>258</v>
      </c>
      <c r="D190" s="1351" t="s">
        <v>758</v>
      </c>
    </row>
    <row r="191" spans="1:4" x14ac:dyDescent="0.35">
      <c r="A191" s="1716"/>
      <c r="B191" s="1260">
        <v>0.5</v>
      </c>
      <c r="C191" s="1275" t="s">
        <v>260</v>
      </c>
      <c r="D191" s="1351" t="s">
        <v>758</v>
      </c>
    </row>
    <row r="192" spans="1:4" x14ac:dyDescent="0.35">
      <c r="A192" s="1716"/>
      <c r="B192" s="1260">
        <v>0.625</v>
      </c>
      <c r="C192" s="1275" t="s">
        <v>258</v>
      </c>
      <c r="D192" s="1351" t="s">
        <v>758</v>
      </c>
    </row>
    <row r="193" spans="1:4" x14ac:dyDescent="0.35">
      <c r="A193" s="1716"/>
      <c r="B193" s="1260">
        <v>0.75</v>
      </c>
      <c r="C193" s="1275" t="s">
        <v>258</v>
      </c>
      <c r="D193" s="1351" t="s">
        <v>905</v>
      </c>
    </row>
    <row r="194" spans="1:4" x14ac:dyDescent="0.35">
      <c r="A194" s="1716">
        <f>A189+1</f>
        <v>5</v>
      </c>
      <c r="B194" s="1260">
        <v>0.25</v>
      </c>
      <c r="C194" s="1316" t="s">
        <v>262</v>
      </c>
      <c r="D194" s="1353" t="s">
        <v>905</v>
      </c>
    </row>
    <row r="195" spans="1:4" x14ac:dyDescent="0.35">
      <c r="A195" s="1716"/>
      <c r="B195" s="1260">
        <v>0.375</v>
      </c>
      <c r="C195" s="1316" t="s">
        <v>258</v>
      </c>
      <c r="D195" s="1351" t="s">
        <v>758</v>
      </c>
    </row>
    <row r="196" spans="1:4" x14ac:dyDescent="0.35">
      <c r="A196" s="1716"/>
      <c r="B196" s="1260">
        <v>0.5</v>
      </c>
      <c r="C196" s="1316" t="s">
        <v>258</v>
      </c>
      <c r="D196" s="1351" t="s">
        <v>758</v>
      </c>
    </row>
    <row r="197" spans="1:4" x14ac:dyDescent="0.35">
      <c r="A197" s="1716"/>
      <c r="B197" s="1260">
        <v>0.625</v>
      </c>
      <c r="C197" s="1316" t="s">
        <v>258</v>
      </c>
      <c r="D197" s="1351" t="s">
        <v>758</v>
      </c>
    </row>
    <row r="198" spans="1:4" x14ac:dyDescent="0.35">
      <c r="A198" s="1716"/>
      <c r="B198" s="1260">
        <v>0.75</v>
      </c>
      <c r="C198" s="1316" t="s">
        <v>258</v>
      </c>
      <c r="D198" s="1351" t="s">
        <v>758</v>
      </c>
    </row>
    <row r="199" spans="1:4" x14ac:dyDescent="0.35">
      <c r="A199" s="1339">
        <v>6</v>
      </c>
      <c r="B199" s="1260">
        <v>0.25</v>
      </c>
      <c r="C199" s="1316" t="s">
        <v>258</v>
      </c>
      <c r="D199" s="1351" t="s">
        <v>758</v>
      </c>
    </row>
    <row r="200" spans="1:4" x14ac:dyDescent="0.35">
      <c r="A200" s="1340"/>
      <c r="B200" s="1260">
        <v>0.375</v>
      </c>
      <c r="C200" s="1316" t="s">
        <v>570</v>
      </c>
      <c r="D200" s="1351" t="s">
        <v>758</v>
      </c>
    </row>
    <row r="201" spans="1:4" x14ac:dyDescent="0.35">
      <c r="A201" s="1340"/>
      <c r="B201" s="1260">
        <v>0.5</v>
      </c>
      <c r="C201" s="1316" t="s">
        <v>260</v>
      </c>
      <c r="D201" s="1351" t="s">
        <v>758</v>
      </c>
    </row>
    <row r="202" spans="1:4" x14ac:dyDescent="0.35">
      <c r="A202" s="1340"/>
      <c r="B202" s="1260">
        <v>0.625</v>
      </c>
      <c r="C202" s="1316" t="s">
        <v>258</v>
      </c>
      <c r="D202" s="1351" t="s">
        <v>758</v>
      </c>
    </row>
    <row r="203" spans="1:4" x14ac:dyDescent="0.35">
      <c r="A203" s="1341"/>
      <c r="B203" s="1260">
        <v>0.75</v>
      </c>
      <c r="C203" s="1316" t="s">
        <v>570</v>
      </c>
      <c r="D203" s="1351" t="s">
        <v>905</v>
      </c>
    </row>
    <row r="204" spans="1:4" x14ac:dyDescent="0.35">
      <c r="A204" s="1716">
        <v>7</v>
      </c>
      <c r="B204" s="1260">
        <v>0.25</v>
      </c>
      <c r="C204" s="1316" t="s">
        <v>262</v>
      </c>
      <c r="D204" s="1351" t="s">
        <v>758</v>
      </c>
    </row>
    <row r="205" spans="1:4" x14ac:dyDescent="0.35">
      <c r="A205" s="1716"/>
      <c r="B205" s="1260">
        <v>0.375</v>
      </c>
      <c r="C205" s="1316" t="s">
        <v>258</v>
      </c>
      <c r="D205" s="1351" t="s">
        <v>758</v>
      </c>
    </row>
    <row r="206" spans="1:4" x14ac:dyDescent="0.35">
      <c r="A206" s="1716"/>
      <c r="B206" s="1260">
        <v>0.5</v>
      </c>
      <c r="C206" s="1316" t="s">
        <v>261</v>
      </c>
      <c r="D206" s="1351" t="s">
        <v>905</v>
      </c>
    </row>
    <row r="207" spans="1:4" x14ac:dyDescent="0.35">
      <c r="A207" s="1716"/>
      <c r="B207" s="1260">
        <v>0.625</v>
      </c>
      <c r="C207" s="1316" t="s">
        <v>570</v>
      </c>
      <c r="D207" s="1351" t="s">
        <v>905</v>
      </c>
    </row>
    <row r="208" spans="1:4" x14ac:dyDescent="0.35">
      <c r="A208" s="1716"/>
      <c r="B208" s="1260">
        <v>0.75</v>
      </c>
      <c r="C208" s="1275" t="s">
        <v>258</v>
      </c>
      <c r="D208" s="1351" t="s">
        <v>905</v>
      </c>
    </row>
    <row r="209" spans="1:4" x14ac:dyDescent="0.35">
      <c r="A209" s="1716">
        <v>8</v>
      </c>
      <c r="B209" s="1260">
        <v>0.25</v>
      </c>
      <c r="C209" s="1316" t="s">
        <v>257</v>
      </c>
      <c r="D209" s="1351" t="s">
        <v>758</v>
      </c>
    </row>
    <row r="210" spans="1:4" x14ac:dyDescent="0.35">
      <c r="A210" s="1716"/>
      <c r="B210" s="1260">
        <v>0.375</v>
      </c>
      <c r="C210" s="1316" t="s">
        <v>258</v>
      </c>
      <c r="D210" s="1351" t="s">
        <v>729</v>
      </c>
    </row>
    <row r="211" spans="1:4" x14ac:dyDescent="0.35">
      <c r="A211" s="1716"/>
      <c r="B211" s="1260">
        <v>0.5</v>
      </c>
      <c r="C211" s="1316" t="s">
        <v>260</v>
      </c>
      <c r="D211" s="1351" t="s">
        <v>758</v>
      </c>
    </row>
    <row r="212" spans="1:4" x14ac:dyDescent="0.35">
      <c r="A212" s="1716"/>
      <c r="B212" s="1260">
        <v>0.625</v>
      </c>
      <c r="C212" s="1275" t="s">
        <v>260</v>
      </c>
      <c r="D212" s="1351" t="s">
        <v>758</v>
      </c>
    </row>
    <row r="213" spans="1:4" x14ac:dyDescent="0.35">
      <c r="A213" s="1716"/>
      <c r="B213" s="1260">
        <v>0.75</v>
      </c>
      <c r="C213" s="1275" t="s">
        <v>570</v>
      </c>
      <c r="D213" s="1351" t="s">
        <v>758</v>
      </c>
    </row>
    <row r="214" spans="1:4" x14ac:dyDescent="0.35">
      <c r="A214" s="1716">
        <f>A209+1</f>
        <v>9</v>
      </c>
      <c r="B214" s="1260">
        <v>0.25</v>
      </c>
      <c r="C214" s="1316" t="s">
        <v>258</v>
      </c>
      <c r="D214" s="1351" t="s">
        <v>905</v>
      </c>
    </row>
    <row r="215" spans="1:4" x14ac:dyDescent="0.35">
      <c r="A215" s="1716"/>
      <c r="B215" s="1260">
        <v>0.375</v>
      </c>
      <c r="C215" s="1316" t="s">
        <v>258</v>
      </c>
      <c r="D215" s="1351" t="s">
        <v>758</v>
      </c>
    </row>
    <row r="216" spans="1:4" x14ac:dyDescent="0.35">
      <c r="A216" s="1716"/>
      <c r="B216" s="1260">
        <v>0.5</v>
      </c>
      <c r="C216" s="1316" t="s">
        <v>260</v>
      </c>
      <c r="D216" s="1351" t="s">
        <v>758</v>
      </c>
    </row>
    <row r="217" spans="1:4" x14ac:dyDescent="0.35">
      <c r="A217" s="1716"/>
      <c r="B217" s="1260">
        <v>0.625</v>
      </c>
      <c r="C217" s="1275" t="s">
        <v>258</v>
      </c>
      <c r="D217" s="1351" t="s">
        <v>758</v>
      </c>
    </row>
    <row r="218" spans="1:4" x14ac:dyDescent="0.35">
      <c r="A218" s="1716"/>
      <c r="B218" s="1260">
        <v>0.75</v>
      </c>
      <c r="C218" s="1275" t="s">
        <v>258</v>
      </c>
      <c r="D218" s="1351" t="s">
        <v>758</v>
      </c>
    </row>
    <row r="219" spans="1:4" x14ac:dyDescent="0.35">
      <c r="A219" s="1716">
        <f>A214+1</f>
        <v>10</v>
      </c>
      <c r="B219" s="1260">
        <v>0.25</v>
      </c>
      <c r="C219" s="1316" t="s">
        <v>258</v>
      </c>
      <c r="D219" s="1351" t="s">
        <v>953</v>
      </c>
    </row>
    <row r="220" spans="1:4" x14ac:dyDescent="0.35">
      <c r="A220" s="1716"/>
      <c r="B220" s="1260">
        <v>0.375</v>
      </c>
      <c r="C220" s="1316" t="s">
        <v>258</v>
      </c>
      <c r="D220" s="1351" t="s">
        <v>729</v>
      </c>
    </row>
    <row r="221" spans="1:4" x14ac:dyDescent="0.35">
      <c r="A221" s="1716"/>
      <c r="B221" s="1260">
        <v>0.5</v>
      </c>
      <c r="C221" s="1316" t="s">
        <v>258</v>
      </c>
      <c r="D221" s="1351" t="s">
        <v>758</v>
      </c>
    </row>
    <row r="222" spans="1:4" x14ac:dyDescent="0.35">
      <c r="A222" s="1716"/>
      <c r="B222" s="1260">
        <v>0.625</v>
      </c>
      <c r="C222" s="1275" t="s">
        <v>258</v>
      </c>
      <c r="D222" s="1351" t="s">
        <v>758</v>
      </c>
    </row>
    <row r="223" spans="1:4" x14ac:dyDescent="0.35">
      <c r="A223" s="1716"/>
      <c r="B223" s="1260">
        <v>0.75</v>
      </c>
      <c r="C223" s="1275" t="s">
        <v>258</v>
      </c>
      <c r="D223" s="1351" t="s">
        <v>758</v>
      </c>
    </row>
    <row r="224" spans="1:4" x14ac:dyDescent="0.35">
      <c r="A224" s="1339"/>
      <c r="B224" s="1260">
        <v>0.25</v>
      </c>
      <c r="C224" s="1275" t="s">
        <v>257</v>
      </c>
      <c r="D224" s="1351" t="s">
        <v>758</v>
      </c>
    </row>
    <row r="225" spans="1:4" x14ac:dyDescent="0.35">
      <c r="A225" s="1340">
        <v>11</v>
      </c>
      <c r="B225" s="1260">
        <v>0.375</v>
      </c>
      <c r="C225" s="1275" t="s">
        <v>258</v>
      </c>
      <c r="D225" s="1351" t="s">
        <v>758</v>
      </c>
    </row>
    <row r="226" spans="1:4" x14ac:dyDescent="0.35">
      <c r="A226" s="1340"/>
      <c r="B226" s="1260">
        <v>0.5</v>
      </c>
      <c r="C226" s="1275" t="s">
        <v>258</v>
      </c>
      <c r="D226" s="1351" t="s">
        <v>758</v>
      </c>
    </row>
    <row r="227" spans="1:4" x14ac:dyDescent="0.35">
      <c r="A227" s="1340"/>
      <c r="B227" s="1260">
        <v>0.625</v>
      </c>
      <c r="C227" s="1275" t="s">
        <v>257</v>
      </c>
      <c r="D227" s="1351" t="s">
        <v>905</v>
      </c>
    </row>
    <row r="228" spans="1:4" x14ac:dyDescent="0.35">
      <c r="A228" s="1341"/>
      <c r="B228" s="1260">
        <v>0.75</v>
      </c>
      <c r="C228" s="1275" t="s">
        <v>258</v>
      </c>
      <c r="D228" s="1351" t="s">
        <v>905</v>
      </c>
    </row>
    <row r="229" spans="1:4" x14ac:dyDescent="0.35">
      <c r="A229" s="1716">
        <v>12</v>
      </c>
      <c r="B229" s="1260">
        <v>0.25</v>
      </c>
      <c r="C229" s="1275" t="s">
        <v>258</v>
      </c>
      <c r="D229" s="1351" t="s">
        <v>758</v>
      </c>
    </row>
    <row r="230" spans="1:4" x14ac:dyDescent="0.35">
      <c r="A230" s="1716"/>
      <c r="B230" s="1260">
        <v>0.375</v>
      </c>
      <c r="C230" s="1275" t="s">
        <v>570</v>
      </c>
      <c r="D230" s="1351" t="s">
        <v>758</v>
      </c>
    </row>
    <row r="231" spans="1:4" x14ac:dyDescent="0.35">
      <c r="A231" s="1716"/>
      <c r="B231" s="1260">
        <v>0.5</v>
      </c>
      <c r="C231" s="1275" t="s">
        <v>257</v>
      </c>
      <c r="D231" s="1351" t="s">
        <v>953</v>
      </c>
    </row>
    <row r="232" spans="1:4" x14ac:dyDescent="0.35">
      <c r="A232" s="1716"/>
      <c r="B232" s="1260">
        <v>0.625</v>
      </c>
      <c r="C232" s="1275" t="s">
        <v>258</v>
      </c>
      <c r="D232" s="1351" t="s">
        <v>758</v>
      </c>
    </row>
    <row r="233" spans="1:4" x14ac:dyDescent="0.35">
      <c r="A233" s="1716"/>
      <c r="B233" s="1260">
        <v>0.75</v>
      </c>
      <c r="C233" s="1275" t="s">
        <v>258</v>
      </c>
      <c r="D233" s="1351" t="s">
        <v>758</v>
      </c>
    </row>
    <row r="234" spans="1:4" x14ac:dyDescent="0.35">
      <c r="A234" s="1716">
        <v>13</v>
      </c>
      <c r="B234" s="1260">
        <v>0.25</v>
      </c>
      <c r="C234" s="1275" t="s">
        <v>258</v>
      </c>
      <c r="D234" s="1351" t="s">
        <v>905</v>
      </c>
    </row>
    <row r="235" spans="1:4" x14ac:dyDescent="0.35">
      <c r="A235" s="1716"/>
      <c r="B235" s="1260">
        <v>0.375</v>
      </c>
      <c r="C235" s="1275" t="s">
        <v>258</v>
      </c>
      <c r="D235" s="1351" t="s">
        <v>758</v>
      </c>
    </row>
    <row r="236" spans="1:4" x14ac:dyDescent="0.35">
      <c r="A236" s="1716"/>
      <c r="B236" s="1260">
        <v>0.5</v>
      </c>
      <c r="C236" s="1275" t="s">
        <v>258</v>
      </c>
      <c r="D236" s="1351" t="s">
        <v>758</v>
      </c>
    </row>
    <row r="237" spans="1:4" x14ac:dyDescent="0.35">
      <c r="A237" s="1716"/>
      <c r="B237" s="1260">
        <v>0.625</v>
      </c>
      <c r="C237" s="1275" t="s">
        <v>258</v>
      </c>
      <c r="D237" s="1351" t="s">
        <v>758</v>
      </c>
    </row>
    <row r="238" spans="1:4" x14ac:dyDescent="0.35">
      <c r="A238" s="1716"/>
      <c r="B238" s="1260">
        <v>0.75</v>
      </c>
      <c r="C238" s="1275" t="s">
        <v>258</v>
      </c>
      <c r="D238" s="1351" t="s">
        <v>758</v>
      </c>
    </row>
    <row r="239" spans="1:4" x14ac:dyDescent="0.35">
      <c r="A239" s="1716">
        <f>A234+1</f>
        <v>14</v>
      </c>
      <c r="B239" s="1260">
        <v>0.25</v>
      </c>
      <c r="C239" s="1316" t="s">
        <v>258</v>
      </c>
      <c r="D239" s="1351" t="s">
        <v>758</v>
      </c>
    </row>
    <row r="240" spans="1:4" x14ac:dyDescent="0.35">
      <c r="A240" s="1716"/>
      <c r="B240" s="1260">
        <v>0.375</v>
      </c>
      <c r="C240" s="1316" t="s">
        <v>258</v>
      </c>
      <c r="D240" s="1351" t="s">
        <v>758</v>
      </c>
    </row>
    <row r="241" spans="1:4" x14ac:dyDescent="0.35">
      <c r="A241" s="1716"/>
      <c r="B241" s="1260">
        <v>0.5</v>
      </c>
      <c r="C241" s="1316" t="s">
        <v>258</v>
      </c>
      <c r="D241" s="1351" t="s">
        <v>758</v>
      </c>
    </row>
    <row r="242" spans="1:4" x14ac:dyDescent="0.35">
      <c r="A242" s="1716"/>
      <c r="B242" s="1260">
        <v>0.625</v>
      </c>
      <c r="C242" s="1316" t="s">
        <v>258</v>
      </c>
      <c r="D242" s="1351" t="s">
        <v>758</v>
      </c>
    </row>
    <row r="243" spans="1:4" x14ac:dyDescent="0.35">
      <c r="A243" s="1716"/>
      <c r="B243" s="1260">
        <v>0.75</v>
      </c>
      <c r="C243" s="1316" t="s">
        <v>258</v>
      </c>
      <c r="D243" s="1351" t="s">
        <v>905</v>
      </c>
    </row>
    <row r="244" spans="1:4" x14ac:dyDescent="0.35">
      <c r="A244" s="1716">
        <f>A239+1</f>
        <v>15</v>
      </c>
      <c r="B244" s="1260">
        <v>0.25</v>
      </c>
      <c r="C244" s="1316" t="s">
        <v>257</v>
      </c>
      <c r="D244" s="1351" t="s">
        <v>758</v>
      </c>
    </row>
    <row r="245" spans="1:4" x14ac:dyDescent="0.35">
      <c r="A245" s="1716"/>
      <c r="B245" s="1260">
        <v>0.375</v>
      </c>
      <c r="C245" s="1316" t="s">
        <v>257</v>
      </c>
      <c r="D245" s="1351" t="s">
        <v>758</v>
      </c>
    </row>
    <row r="246" spans="1:4" x14ac:dyDescent="0.35">
      <c r="A246" s="1716"/>
      <c r="B246" s="1260">
        <v>0.5</v>
      </c>
      <c r="C246" s="1316" t="s">
        <v>570</v>
      </c>
      <c r="D246" s="1351" t="s">
        <v>758</v>
      </c>
    </row>
    <row r="247" spans="1:4" x14ac:dyDescent="0.35">
      <c r="A247" s="1716"/>
      <c r="B247" s="1260">
        <v>0.625</v>
      </c>
      <c r="C247" s="1316" t="s">
        <v>258</v>
      </c>
      <c r="D247" s="1351" t="s">
        <v>905</v>
      </c>
    </row>
    <row r="248" spans="1:4" x14ac:dyDescent="0.35">
      <c r="A248" s="1716"/>
      <c r="B248" s="1260">
        <v>0.75</v>
      </c>
      <c r="C248" s="1316" t="s">
        <v>258</v>
      </c>
      <c r="D248" s="1351" t="s">
        <v>758</v>
      </c>
    </row>
    <row r="249" spans="1:4" x14ac:dyDescent="0.35">
      <c r="A249" s="1708">
        <f>A244+1</f>
        <v>16</v>
      </c>
      <c r="B249" s="1260">
        <v>0.25</v>
      </c>
      <c r="C249" s="1316" t="s">
        <v>258</v>
      </c>
      <c r="D249" s="1351" t="s">
        <v>758</v>
      </c>
    </row>
    <row r="250" spans="1:4" x14ac:dyDescent="0.35">
      <c r="A250" s="1709"/>
      <c r="B250" s="1260">
        <v>0.375</v>
      </c>
      <c r="C250" s="1316" t="s">
        <v>258</v>
      </c>
      <c r="D250" s="1351" t="s">
        <v>758</v>
      </c>
    </row>
    <row r="251" spans="1:4" x14ac:dyDescent="0.35">
      <c r="A251" s="1709"/>
      <c r="B251" s="1260">
        <v>0.5</v>
      </c>
      <c r="C251" s="1316" t="s">
        <v>260</v>
      </c>
      <c r="D251" s="1351" t="s">
        <v>758</v>
      </c>
    </row>
    <row r="252" spans="1:4" x14ac:dyDescent="0.35">
      <c r="A252" s="1709"/>
      <c r="B252" s="1260">
        <v>0.625</v>
      </c>
      <c r="C252" s="1316" t="s">
        <v>260</v>
      </c>
      <c r="D252" s="1351" t="s">
        <v>758</v>
      </c>
    </row>
    <row r="253" spans="1:4" x14ac:dyDescent="0.35">
      <c r="A253" s="1710"/>
      <c r="B253" s="1260">
        <v>0.75</v>
      </c>
      <c r="C253" s="1316" t="s">
        <v>258</v>
      </c>
      <c r="D253" s="1351" t="s">
        <v>758</v>
      </c>
    </row>
    <row r="254" spans="1:4" x14ac:dyDescent="0.35">
      <c r="A254" s="1708">
        <f>A249+1</f>
        <v>17</v>
      </c>
      <c r="B254" s="1260">
        <v>0.25</v>
      </c>
      <c r="C254" s="1316" t="s">
        <v>258</v>
      </c>
      <c r="D254" s="1351" t="s">
        <v>758</v>
      </c>
    </row>
    <row r="255" spans="1:4" x14ac:dyDescent="0.35">
      <c r="A255" s="1709"/>
      <c r="B255" s="1260">
        <v>0.375</v>
      </c>
      <c r="C255" s="1316" t="s">
        <v>260</v>
      </c>
      <c r="D255" s="1351" t="s">
        <v>758</v>
      </c>
    </row>
    <row r="256" spans="1:4" x14ac:dyDescent="0.35">
      <c r="A256" s="1709"/>
      <c r="B256" s="1260">
        <v>0.5</v>
      </c>
      <c r="C256" s="1316" t="s">
        <v>258</v>
      </c>
      <c r="D256" s="1351" t="s">
        <v>758</v>
      </c>
    </row>
    <row r="257" spans="1:4" x14ac:dyDescent="0.35">
      <c r="A257" s="1709"/>
      <c r="B257" s="1260">
        <v>0.625</v>
      </c>
      <c r="C257" s="1316" t="s">
        <v>262</v>
      </c>
      <c r="D257" s="1351" t="s">
        <v>758</v>
      </c>
    </row>
    <row r="258" spans="1:4" x14ac:dyDescent="0.35">
      <c r="A258" s="1710"/>
      <c r="B258" s="1260">
        <v>0.75</v>
      </c>
      <c r="C258" s="1316" t="s">
        <v>258</v>
      </c>
      <c r="D258" s="1351" t="s">
        <v>905</v>
      </c>
    </row>
    <row r="259" spans="1:4" x14ac:dyDescent="0.35">
      <c r="A259" s="1708">
        <f>A254+1</f>
        <v>18</v>
      </c>
      <c r="B259" s="1260">
        <v>0.25</v>
      </c>
      <c r="C259" s="1316" t="s">
        <v>258</v>
      </c>
      <c r="D259" s="1351" t="s">
        <v>758</v>
      </c>
    </row>
    <row r="260" spans="1:4" x14ac:dyDescent="0.35">
      <c r="A260" s="1709"/>
      <c r="B260" s="1260">
        <v>0.375</v>
      </c>
      <c r="C260" s="1316" t="s">
        <v>258</v>
      </c>
      <c r="D260" s="1351" t="s">
        <v>758</v>
      </c>
    </row>
    <row r="261" spans="1:4" x14ac:dyDescent="0.35">
      <c r="A261" s="1709"/>
      <c r="B261" s="1260">
        <v>0.5</v>
      </c>
      <c r="C261" s="1316" t="s">
        <v>258</v>
      </c>
      <c r="D261" s="1351" t="s">
        <v>758</v>
      </c>
    </row>
    <row r="262" spans="1:4" x14ac:dyDescent="0.35">
      <c r="A262" s="1709"/>
      <c r="B262" s="1260">
        <v>0.625</v>
      </c>
      <c r="C262" s="1316" t="s">
        <v>261</v>
      </c>
      <c r="D262" s="1351" t="s">
        <v>758</v>
      </c>
    </row>
    <row r="263" spans="1:4" x14ac:dyDescent="0.35">
      <c r="A263" s="1710"/>
      <c r="B263" s="1260">
        <v>0.75</v>
      </c>
      <c r="C263" s="1316" t="s">
        <v>260</v>
      </c>
      <c r="D263" s="1351" t="s">
        <v>758</v>
      </c>
    </row>
    <row r="264" spans="1:4" x14ac:dyDescent="0.35">
      <c r="A264" s="1708">
        <f>A259+1</f>
        <v>19</v>
      </c>
      <c r="B264" s="1260">
        <v>0.25</v>
      </c>
      <c r="C264" s="1275" t="s">
        <v>258</v>
      </c>
      <c r="D264" s="1351" t="s">
        <v>758</v>
      </c>
    </row>
    <row r="265" spans="1:4" x14ac:dyDescent="0.35">
      <c r="A265" s="1709"/>
      <c r="B265" s="1260">
        <v>0.375</v>
      </c>
      <c r="C265" s="1275" t="s">
        <v>570</v>
      </c>
      <c r="D265" s="1351" t="s">
        <v>953</v>
      </c>
    </row>
    <row r="266" spans="1:4" x14ac:dyDescent="0.35">
      <c r="A266" s="1709"/>
      <c r="B266" s="1260">
        <v>0.5</v>
      </c>
      <c r="C266" s="1275" t="s">
        <v>258</v>
      </c>
      <c r="D266" s="1351" t="s">
        <v>758</v>
      </c>
    </row>
    <row r="267" spans="1:4" x14ac:dyDescent="0.35">
      <c r="A267" s="1709"/>
      <c r="B267" s="1260">
        <v>0.625</v>
      </c>
      <c r="C267" s="1275" t="s">
        <v>258</v>
      </c>
      <c r="D267" s="1351" t="s">
        <v>758</v>
      </c>
    </row>
    <row r="268" spans="1:4" x14ac:dyDescent="0.35">
      <c r="A268" s="1710"/>
      <c r="B268" s="1260">
        <v>0.75</v>
      </c>
      <c r="C268" s="1275" t="s">
        <v>570</v>
      </c>
      <c r="D268" s="1351" t="s">
        <v>758</v>
      </c>
    </row>
    <row r="269" spans="1:4" x14ac:dyDescent="0.35">
      <c r="A269" s="1708">
        <f>A264+1</f>
        <v>20</v>
      </c>
      <c r="B269" s="1260">
        <v>0.25</v>
      </c>
      <c r="C269" s="1275" t="s">
        <v>261</v>
      </c>
      <c r="D269" s="1351" t="s">
        <v>953</v>
      </c>
    </row>
    <row r="270" spans="1:4" x14ac:dyDescent="0.35">
      <c r="A270" s="1709"/>
      <c r="B270" s="1260">
        <v>0.375</v>
      </c>
      <c r="C270" s="1275" t="s">
        <v>257</v>
      </c>
      <c r="D270" s="1351" t="s">
        <v>758</v>
      </c>
    </row>
    <row r="271" spans="1:4" x14ac:dyDescent="0.35">
      <c r="A271" s="1709"/>
      <c r="B271" s="1260">
        <v>0.5</v>
      </c>
      <c r="C271" s="1275" t="s">
        <v>257</v>
      </c>
      <c r="D271" s="1351" t="s">
        <v>758</v>
      </c>
    </row>
    <row r="272" spans="1:4" x14ac:dyDescent="0.35">
      <c r="A272" s="1709"/>
      <c r="B272" s="1260">
        <v>0.625</v>
      </c>
      <c r="C272" s="1275" t="s">
        <v>261</v>
      </c>
      <c r="D272" s="1351" t="s">
        <v>758</v>
      </c>
    </row>
    <row r="273" spans="1:4" x14ac:dyDescent="0.35">
      <c r="A273" s="1710"/>
      <c r="B273" s="1260">
        <v>0.75</v>
      </c>
      <c r="C273" s="1275" t="s">
        <v>261</v>
      </c>
      <c r="D273" s="1351" t="s">
        <v>758</v>
      </c>
    </row>
    <row r="274" spans="1:4" x14ac:dyDescent="0.35">
      <c r="A274" s="1708">
        <f>A269+1</f>
        <v>21</v>
      </c>
      <c r="B274" s="1260">
        <v>0.25</v>
      </c>
      <c r="C274" s="1275" t="s">
        <v>257</v>
      </c>
      <c r="D274" s="1351" t="s">
        <v>905</v>
      </c>
    </row>
    <row r="275" spans="1:4" x14ac:dyDescent="0.35">
      <c r="A275" s="1709"/>
      <c r="B275" s="1260">
        <v>0.375</v>
      </c>
      <c r="C275" s="1275" t="s">
        <v>257</v>
      </c>
      <c r="D275" s="1351" t="s">
        <v>905</v>
      </c>
    </row>
    <row r="276" spans="1:4" x14ac:dyDescent="0.35">
      <c r="A276" s="1709"/>
      <c r="B276" s="1260">
        <v>0.5</v>
      </c>
      <c r="C276" s="1275" t="s">
        <v>258</v>
      </c>
      <c r="D276" s="1351" t="s">
        <v>758</v>
      </c>
    </row>
    <row r="277" spans="1:4" x14ac:dyDescent="0.35">
      <c r="A277" s="1709"/>
      <c r="B277" s="1260">
        <v>0.625</v>
      </c>
      <c r="C277" s="1275" t="s">
        <v>258</v>
      </c>
      <c r="D277" s="1351" t="s">
        <v>729</v>
      </c>
    </row>
    <row r="278" spans="1:4" x14ac:dyDescent="0.35">
      <c r="A278" s="1710"/>
      <c r="B278" s="1260">
        <v>0.75</v>
      </c>
      <c r="C278" s="1275" t="s">
        <v>258</v>
      </c>
      <c r="D278" s="1351" t="s">
        <v>758</v>
      </c>
    </row>
    <row r="279" spans="1:4" x14ac:dyDescent="0.35">
      <c r="A279" s="1708">
        <f>A274+1</f>
        <v>22</v>
      </c>
      <c r="B279" s="1260">
        <v>0.25</v>
      </c>
      <c r="C279" s="1275" t="s">
        <v>257</v>
      </c>
      <c r="D279" s="1351" t="s">
        <v>905</v>
      </c>
    </row>
    <row r="280" spans="1:4" x14ac:dyDescent="0.35">
      <c r="A280" s="1709"/>
      <c r="B280" s="1260">
        <v>0.375</v>
      </c>
      <c r="C280" s="1275" t="s">
        <v>258</v>
      </c>
      <c r="D280" s="1351" t="s">
        <v>758</v>
      </c>
    </row>
    <row r="281" spans="1:4" x14ac:dyDescent="0.35">
      <c r="A281" s="1709"/>
      <c r="B281" s="1260">
        <v>0.5</v>
      </c>
      <c r="C281" s="1275" t="s">
        <v>257</v>
      </c>
      <c r="D281" s="1351" t="s">
        <v>758</v>
      </c>
    </row>
    <row r="282" spans="1:4" x14ac:dyDescent="0.35">
      <c r="A282" s="1709"/>
      <c r="B282" s="1260">
        <v>0.625</v>
      </c>
      <c r="C282" s="1275" t="s">
        <v>258</v>
      </c>
      <c r="D282" s="1351" t="s">
        <v>758</v>
      </c>
    </row>
    <row r="283" spans="1:4" x14ac:dyDescent="0.35">
      <c r="A283" s="1710"/>
      <c r="B283" s="1260">
        <v>0.75</v>
      </c>
      <c r="C283" s="1275" t="s">
        <v>260</v>
      </c>
      <c r="D283" s="1351" t="s">
        <v>758</v>
      </c>
    </row>
    <row r="284" spans="1:4" x14ac:dyDescent="0.35">
      <c r="A284" s="1708">
        <f>A279+1</f>
        <v>23</v>
      </c>
      <c r="B284" s="1260">
        <v>0.25</v>
      </c>
      <c r="C284" s="1275" t="s">
        <v>257</v>
      </c>
      <c r="D284" s="1351" t="s">
        <v>758</v>
      </c>
    </row>
    <row r="285" spans="1:4" x14ac:dyDescent="0.35">
      <c r="A285" s="1709"/>
      <c r="B285" s="1260">
        <v>0.375</v>
      </c>
      <c r="C285" s="1275" t="s">
        <v>257</v>
      </c>
      <c r="D285" s="1351" t="s">
        <v>905</v>
      </c>
    </row>
    <row r="286" spans="1:4" x14ac:dyDescent="0.35">
      <c r="A286" s="1709"/>
      <c r="B286" s="1260">
        <v>0.5</v>
      </c>
      <c r="C286" s="1275" t="s">
        <v>258</v>
      </c>
      <c r="D286" s="1351" t="s">
        <v>758</v>
      </c>
    </row>
    <row r="287" spans="1:4" x14ac:dyDescent="0.35">
      <c r="A287" s="1709"/>
      <c r="B287" s="1260">
        <v>0.625</v>
      </c>
      <c r="C287" s="1275" t="s">
        <v>258</v>
      </c>
      <c r="D287" s="1351" t="s">
        <v>905</v>
      </c>
    </row>
    <row r="288" spans="1:4" x14ac:dyDescent="0.35">
      <c r="A288" s="1710"/>
      <c r="B288" s="1260">
        <v>0.75</v>
      </c>
      <c r="C288" s="1275" t="s">
        <v>261</v>
      </c>
      <c r="D288" s="1351" t="s">
        <v>758</v>
      </c>
    </row>
    <row r="289" spans="1:4" x14ac:dyDescent="0.35">
      <c r="A289" s="1708">
        <f>A284+1</f>
        <v>24</v>
      </c>
      <c r="B289" s="1260">
        <v>0.25</v>
      </c>
      <c r="C289" s="1275" t="s">
        <v>257</v>
      </c>
      <c r="D289" s="1351" t="s">
        <v>905</v>
      </c>
    </row>
    <row r="290" spans="1:4" x14ac:dyDescent="0.35">
      <c r="A290" s="1709"/>
      <c r="B290" s="1260">
        <v>0.375</v>
      </c>
      <c r="C290" s="1275" t="s">
        <v>258</v>
      </c>
      <c r="D290" s="1351" t="s">
        <v>905</v>
      </c>
    </row>
    <row r="291" spans="1:4" x14ac:dyDescent="0.35">
      <c r="A291" s="1709"/>
      <c r="B291" s="1260">
        <v>0.5</v>
      </c>
      <c r="C291" s="1275" t="s">
        <v>258</v>
      </c>
      <c r="D291" s="1351" t="s">
        <v>673</v>
      </c>
    </row>
    <row r="292" spans="1:4" x14ac:dyDescent="0.35">
      <c r="A292" s="1709"/>
      <c r="B292" s="1260">
        <v>0.625</v>
      </c>
      <c r="C292" s="1275" t="s">
        <v>257</v>
      </c>
      <c r="D292" s="1351" t="s">
        <v>758</v>
      </c>
    </row>
    <row r="293" spans="1:4" x14ac:dyDescent="0.35">
      <c r="A293" s="1710"/>
      <c r="B293" s="1260">
        <v>0.75</v>
      </c>
      <c r="C293" s="1275" t="s">
        <v>260</v>
      </c>
      <c r="D293" s="1351" t="s">
        <v>758</v>
      </c>
    </row>
    <row r="294" spans="1:4" x14ac:dyDescent="0.35">
      <c r="A294" s="1708">
        <f>A289+1</f>
        <v>25</v>
      </c>
      <c r="B294" s="1260">
        <v>0.25</v>
      </c>
      <c r="C294" s="1275" t="s">
        <v>257</v>
      </c>
      <c r="D294" s="1351" t="s">
        <v>905</v>
      </c>
    </row>
    <row r="295" spans="1:4" x14ac:dyDescent="0.35">
      <c r="A295" s="1709"/>
      <c r="B295" s="1260">
        <v>0.375</v>
      </c>
      <c r="C295" s="1275" t="s">
        <v>258</v>
      </c>
      <c r="D295" s="1351" t="s">
        <v>905</v>
      </c>
    </row>
    <row r="296" spans="1:4" x14ac:dyDescent="0.35">
      <c r="A296" s="1709"/>
      <c r="B296" s="1260">
        <v>0.5</v>
      </c>
      <c r="C296" s="1275" t="s">
        <v>258</v>
      </c>
      <c r="D296" s="1351" t="s">
        <v>905</v>
      </c>
    </row>
    <row r="297" spans="1:4" x14ac:dyDescent="0.35">
      <c r="A297" s="1709"/>
      <c r="B297" s="1260">
        <v>0.625</v>
      </c>
      <c r="C297" s="1275" t="s">
        <v>258</v>
      </c>
      <c r="D297" s="1351" t="s">
        <v>673</v>
      </c>
    </row>
    <row r="298" spans="1:4" x14ac:dyDescent="0.35">
      <c r="A298" s="1710"/>
      <c r="B298" s="1260">
        <v>0.75</v>
      </c>
      <c r="C298" s="1275" t="s">
        <v>257</v>
      </c>
      <c r="D298" s="1351" t="s">
        <v>729</v>
      </c>
    </row>
    <row r="299" spans="1:4" x14ac:dyDescent="0.35">
      <c r="A299" s="1708">
        <f>A294+1</f>
        <v>26</v>
      </c>
      <c r="B299" s="1260">
        <v>0.25</v>
      </c>
      <c r="C299" s="1275" t="s">
        <v>258</v>
      </c>
      <c r="D299" s="1351" t="s">
        <v>905</v>
      </c>
    </row>
    <row r="300" spans="1:4" x14ac:dyDescent="0.35">
      <c r="A300" s="1709"/>
      <c r="B300" s="1260">
        <v>0.375</v>
      </c>
      <c r="C300" s="1275" t="s">
        <v>258</v>
      </c>
      <c r="D300" s="1351" t="s">
        <v>729</v>
      </c>
    </row>
    <row r="301" spans="1:4" x14ac:dyDescent="0.35">
      <c r="A301" s="1709"/>
      <c r="B301" s="1260">
        <v>0.5</v>
      </c>
      <c r="C301" s="1275" t="s">
        <v>570</v>
      </c>
      <c r="D301" s="1351" t="s">
        <v>758</v>
      </c>
    </row>
    <row r="302" spans="1:4" x14ac:dyDescent="0.35">
      <c r="A302" s="1709"/>
      <c r="B302" s="1260">
        <v>0.625</v>
      </c>
      <c r="C302" s="1275" t="s">
        <v>262</v>
      </c>
      <c r="D302" s="1351" t="s">
        <v>758</v>
      </c>
    </row>
    <row r="303" spans="1:4" x14ac:dyDescent="0.35">
      <c r="A303" s="1710"/>
      <c r="B303" s="1260">
        <v>0.75</v>
      </c>
      <c r="C303" s="1275" t="s">
        <v>257</v>
      </c>
      <c r="D303" s="1351" t="s">
        <v>905</v>
      </c>
    </row>
    <row r="304" spans="1:4" x14ac:dyDescent="0.35">
      <c r="A304" s="1708">
        <f>A299+1</f>
        <v>27</v>
      </c>
      <c r="B304" s="1260">
        <v>0.25</v>
      </c>
      <c r="C304" s="1275" t="s">
        <v>257</v>
      </c>
      <c r="D304" s="1351" t="s">
        <v>905</v>
      </c>
    </row>
    <row r="305" spans="1:4" x14ac:dyDescent="0.35">
      <c r="A305" s="1709"/>
      <c r="B305" s="1260">
        <v>0.375</v>
      </c>
      <c r="C305" s="1275" t="s">
        <v>258</v>
      </c>
      <c r="D305" s="1351" t="s">
        <v>905</v>
      </c>
    </row>
    <row r="306" spans="1:4" x14ac:dyDescent="0.35">
      <c r="A306" s="1709"/>
      <c r="B306" s="1260">
        <v>0.5</v>
      </c>
      <c r="C306" s="1275" t="s">
        <v>258</v>
      </c>
      <c r="D306" s="1351" t="s">
        <v>758</v>
      </c>
    </row>
    <row r="307" spans="1:4" x14ac:dyDescent="0.35">
      <c r="A307" s="1709"/>
      <c r="B307" s="1260">
        <v>0.625</v>
      </c>
      <c r="C307" s="1275" t="s">
        <v>258</v>
      </c>
      <c r="D307" s="1351" t="s">
        <v>758</v>
      </c>
    </row>
    <row r="308" spans="1:4" x14ac:dyDescent="0.35">
      <c r="A308" s="1710"/>
      <c r="B308" s="1260">
        <v>0.75</v>
      </c>
      <c r="C308" s="1275" t="s">
        <v>257</v>
      </c>
      <c r="D308" s="1351" t="s">
        <v>758</v>
      </c>
    </row>
    <row r="309" spans="1:4" x14ac:dyDescent="0.35">
      <c r="A309" s="1708">
        <f>A304+1</f>
        <v>28</v>
      </c>
      <c r="B309" s="1260">
        <v>0.25</v>
      </c>
      <c r="C309" s="1275" t="s">
        <v>258</v>
      </c>
      <c r="D309" s="1351" t="s">
        <v>758</v>
      </c>
    </row>
    <row r="310" spans="1:4" x14ac:dyDescent="0.35">
      <c r="A310" s="1709"/>
      <c r="B310" s="1260">
        <v>0.375</v>
      </c>
      <c r="C310" s="1275" t="s">
        <v>258</v>
      </c>
      <c r="D310" s="1351" t="s">
        <v>758</v>
      </c>
    </row>
    <row r="311" spans="1:4" x14ac:dyDescent="0.35">
      <c r="A311" s="1709"/>
      <c r="B311" s="1260">
        <v>0.5</v>
      </c>
      <c r="C311" s="1275" t="s">
        <v>257</v>
      </c>
      <c r="D311" s="1351" t="s">
        <v>905</v>
      </c>
    </row>
    <row r="312" spans="1:4" x14ac:dyDescent="0.35">
      <c r="A312" s="1709"/>
      <c r="B312" s="1260">
        <v>0.625</v>
      </c>
      <c r="C312" s="1275" t="s">
        <v>258</v>
      </c>
      <c r="D312" s="1351" t="s">
        <v>758</v>
      </c>
    </row>
    <row r="313" spans="1:4" x14ac:dyDescent="0.35">
      <c r="A313" s="1710"/>
      <c r="B313" s="1260">
        <v>0.75</v>
      </c>
      <c r="C313" s="1275" t="s">
        <v>258</v>
      </c>
      <c r="D313" s="1351" t="s">
        <v>758</v>
      </c>
    </row>
    <row r="314" spans="1:4" x14ac:dyDescent="0.35">
      <c r="B314" t="s">
        <v>944</v>
      </c>
    </row>
    <row r="315" spans="1:4" x14ac:dyDescent="0.35">
      <c r="B315" t="s">
        <v>945</v>
      </c>
    </row>
    <row r="316" spans="1:4" x14ac:dyDescent="0.35">
      <c r="B316" t="s">
        <v>946</v>
      </c>
    </row>
    <row r="317" spans="1:4" x14ac:dyDescent="0.35">
      <c r="B317" t="s">
        <v>1007</v>
      </c>
      <c r="C317" t="s">
        <v>1008</v>
      </c>
    </row>
    <row r="318" spans="1:4" ht="15.5" x14ac:dyDescent="0.35">
      <c r="A318" s="1718" t="s">
        <v>913</v>
      </c>
      <c r="B318" s="1718"/>
      <c r="C318" s="1718"/>
      <c r="D318" s="1718"/>
    </row>
    <row r="319" spans="1:4" ht="15.5" x14ac:dyDescent="0.35">
      <c r="A319" s="1251" t="s">
        <v>914</v>
      </c>
      <c r="B319" s="1251"/>
      <c r="C319" s="1251"/>
      <c r="D319" s="1317"/>
    </row>
    <row r="320" spans="1:4" x14ac:dyDescent="0.35">
      <c r="A320" s="1336"/>
      <c r="B320" t="s">
        <v>1034</v>
      </c>
      <c r="C320" t="s">
        <v>1005</v>
      </c>
      <c r="D320" s="1355" t="s">
        <v>1035</v>
      </c>
    </row>
    <row r="322" spans="1:4" x14ac:dyDescent="0.35">
      <c r="A322" s="1704" t="s">
        <v>505</v>
      </c>
      <c r="B322" s="1704" t="s">
        <v>930</v>
      </c>
      <c r="C322" s="1348" t="s">
        <v>548</v>
      </c>
      <c r="D322" s="1349" t="s">
        <v>904</v>
      </c>
    </row>
    <row r="323" spans="1:4" x14ac:dyDescent="0.35">
      <c r="A323" s="1705"/>
      <c r="B323" s="1705"/>
      <c r="C323" s="1323"/>
      <c r="D323" s="1350"/>
    </row>
    <row r="324" spans="1:4" x14ac:dyDescent="0.35">
      <c r="A324" s="1339">
        <v>1</v>
      </c>
      <c r="B324" s="1260">
        <v>0.25</v>
      </c>
      <c r="C324" s="1275" t="s">
        <v>257</v>
      </c>
      <c r="D324" s="1351" t="s">
        <v>758</v>
      </c>
    </row>
    <row r="325" spans="1:4" x14ac:dyDescent="0.35">
      <c r="A325" s="1340"/>
      <c r="B325" s="1260">
        <v>0.375</v>
      </c>
      <c r="C325" s="1275" t="s">
        <v>258</v>
      </c>
      <c r="D325" s="1351" t="s">
        <v>905</v>
      </c>
    </row>
    <row r="326" spans="1:4" x14ac:dyDescent="0.35">
      <c r="A326" s="1340"/>
      <c r="B326" s="1260">
        <v>0.5</v>
      </c>
      <c r="C326" s="1275" t="s">
        <v>257</v>
      </c>
      <c r="D326" s="1356" t="s">
        <v>758</v>
      </c>
    </row>
    <row r="327" spans="1:4" x14ac:dyDescent="0.35">
      <c r="A327" s="1340"/>
      <c r="B327" s="1260">
        <v>0.625</v>
      </c>
      <c r="C327" s="1275" t="s">
        <v>258</v>
      </c>
      <c r="D327" s="1351" t="s">
        <v>758</v>
      </c>
    </row>
    <row r="328" spans="1:4" x14ac:dyDescent="0.35">
      <c r="A328" s="1341"/>
      <c r="B328" s="1260">
        <v>0.75</v>
      </c>
      <c r="C328" s="1275" t="s">
        <v>258</v>
      </c>
      <c r="D328" s="1351" t="s">
        <v>905</v>
      </c>
    </row>
    <row r="329" spans="1:4" x14ac:dyDescent="0.35">
      <c r="A329" s="1716">
        <v>2</v>
      </c>
      <c r="B329" s="1260">
        <v>0.25</v>
      </c>
      <c r="C329" s="1275" t="s">
        <v>258</v>
      </c>
      <c r="D329" s="1351" t="s">
        <v>758</v>
      </c>
    </row>
    <row r="330" spans="1:4" x14ac:dyDescent="0.35">
      <c r="A330" s="1716"/>
      <c r="B330" s="1260">
        <v>0.375</v>
      </c>
      <c r="C330" s="1275" t="s">
        <v>258</v>
      </c>
      <c r="D330" s="1351" t="s">
        <v>758</v>
      </c>
    </row>
    <row r="331" spans="1:4" x14ac:dyDescent="0.35">
      <c r="A331" s="1716"/>
      <c r="B331" s="1260">
        <v>0.5</v>
      </c>
      <c r="C331" s="1275" t="s">
        <v>257</v>
      </c>
      <c r="D331" s="1351" t="s">
        <v>758</v>
      </c>
    </row>
    <row r="332" spans="1:4" x14ac:dyDescent="0.35">
      <c r="A332" s="1716"/>
      <c r="B332" s="1260">
        <v>0.625</v>
      </c>
      <c r="C332" s="1275" t="s">
        <v>257</v>
      </c>
      <c r="D332" s="1351" t="s">
        <v>758</v>
      </c>
    </row>
    <row r="333" spans="1:4" x14ac:dyDescent="0.35">
      <c r="A333" s="1716"/>
      <c r="B333" s="1260">
        <v>0.75</v>
      </c>
      <c r="C333" s="1275" t="s">
        <v>257</v>
      </c>
      <c r="D333" s="1351" t="s">
        <v>758</v>
      </c>
    </row>
    <row r="334" spans="1:4" x14ac:dyDescent="0.35">
      <c r="A334" s="1716">
        <v>3</v>
      </c>
      <c r="B334" s="1260">
        <v>0.25</v>
      </c>
      <c r="C334" s="1275" t="s">
        <v>257</v>
      </c>
      <c r="D334" s="1351" t="s">
        <v>905</v>
      </c>
    </row>
    <row r="335" spans="1:4" x14ac:dyDescent="0.35">
      <c r="A335" s="1716"/>
      <c r="B335" s="1260">
        <v>0.375</v>
      </c>
      <c r="C335" s="1275" t="s">
        <v>257</v>
      </c>
      <c r="D335" s="1351" t="s">
        <v>905</v>
      </c>
    </row>
    <row r="336" spans="1:4" x14ac:dyDescent="0.35">
      <c r="A336" s="1716"/>
      <c r="B336" s="1260">
        <v>0.5</v>
      </c>
      <c r="C336" s="1275" t="s">
        <v>258</v>
      </c>
      <c r="D336" s="1351" t="s">
        <v>758</v>
      </c>
    </row>
    <row r="337" spans="1:4" x14ac:dyDescent="0.35">
      <c r="A337" s="1716"/>
      <c r="B337" s="1260">
        <v>0.625</v>
      </c>
      <c r="C337" s="1275" t="s">
        <v>257</v>
      </c>
      <c r="D337" s="1351" t="s">
        <v>758</v>
      </c>
    </row>
    <row r="338" spans="1:4" x14ac:dyDescent="0.35">
      <c r="A338" s="1716"/>
      <c r="B338" s="1260">
        <v>0.75</v>
      </c>
      <c r="C338" s="1275" t="s">
        <v>257</v>
      </c>
      <c r="D338" s="1351" t="s">
        <v>758</v>
      </c>
    </row>
    <row r="339" spans="1:4" x14ac:dyDescent="0.35">
      <c r="A339" s="1716">
        <f>A334+1</f>
        <v>4</v>
      </c>
      <c r="B339" s="1260">
        <v>0.25</v>
      </c>
      <c r="C339" s="1275" t="s">
        <v>261</v>
      </c>
      <c r="D339" s="1351" t="s">
        <v>758</v>
      </c>
    </row>
    <row r="340" spans="1:4" x14ac:dyDescent="0.35">
      <c r="A340" s="1716"/>
      <c r="B340" s="1260">
        <v>0.375</v>
      </c>
      <c r="C340" s="1275" t="s">
        <v>261</v>
      </c>
      <c r="D340" s="1351" t="s">
        <v>905</v>
      </c>
    </row>
    <row r="341" spans="1:4" x14ac:dyDescent="0.35">
      <c r="A341" s="1716"/>
      <c r="B341" s="1260">
        <v>0.5</v>
      </c>
      <c r="C341" s="1275" t="s">
        <v>258</v>
      </c>
      <c r="D341" s="1351" t="s">
        <v>758</v>
      </c>
    </row>
    <row r="342" spans="1:4" x14ac:dyDescent="0.35">
      <c r="A342" s="1716"/>
      <c r="B342" s="1260">
        <v>0.625</v>
      </c>
      <c r="C342" s="1275" t="s">
        <v>257</v>
      </c>
      <c r="D342" s="1351" t="s">
        <v>758</v>
      </c>
    </row>
    <row r="343" spans="1:4" x14ac:dyDescent="0.35">
      <c r="A343" s="1716"/>
      <c r="B343" s="1260">
        <v>0.75</v>
      </c>
      <c r="C343" s="1275" t="s">
        <v>258</v>
      </c>
      <c r="D343" s="1351" t="s">
        <v>758</v>
      </c>
    </row>
    <row r="344" spans="1:4" x14ac:dyDescent="0.35">
      <c r="A344" s="1716">
        <f>A339+1</f>
        <v>5</v>
      </c>
      <c r="B344" s="1260">
        <v>0.25</v>
      </c>
      <c r="C344" s="1316" t="s">
        <v>257</v>
      </c>
      <c r="D344" s="1353" t="s">
        <v>905</v>
      </c>
    </row>
    <row r="345" spans="1:4" x14ac:dyDescent="0.35">
      <c r="A345" s="1716"/>
      <c r="B345" s="1260">
        <v>0.375</v>
      </c>
      <c r="C345" s="1316" t="s">
        <v>257</v>
      </c>
      <c r="D345" s="1351" t="s">
        <v>905</v>
      </c>
    </row>
    <row r="346" spans="1:4" x14ac:dyDescent="0.35">
      <c r="A346" s="1716"/>
      <c r="B346" s="1260">
        <v>0.5</v>
      </c>
      <c r="C346" s="1316" t="s">
        <v>261</v>
      </c>
      <c r="D346" s="1351" t="s">
        <v>758</v>
      </c>
    </row>
    <row r="347" spans="1:4" x14ac:dyDescent="0.35">
      <c r="A347" s="1716"/>
      <c r="B347" s="1260">
        <v>0.625</v>
      </c>
      <c r="C347" s="1316" t="s">
        <v>260</v>
      </c>
      <c r="D347" s="1351" t="s">
        <v>758</v>
      </c>
    </row>
    <row r="348" spans="1:4" x14ac:dyDescent="0.35">
      <c r="A348" s="1716"/>
      <c r="B348" s="1260">
        <v>0.75</v>
      </c>
      <c r="C348" s="1316" t="s">
        <v>261</v>
      </c>
      <c r="D348" s="1351" t="s">
        <v>758</v>
      </c>
    </row>
    <row r="349" spans="1:4" x14ac:dyDescent="0.35">
      <c r="A349" s="1339">
        <v>6</v>
      </c>
      <c r="B349" s="1260">
        <v>0.25</v>
      </c>
      <c r="C349" s="1316" t="s">
        <v>257</v>
      </c>
      <c r="D349" s="1351" t="s">
        <v>905</v>
      </c>
    </row>
    <row r="350" spans="1:4" x14ac:dyDescent="0.35">
      <c r="A350" s="1340"/>
      <c r="B350" s="1260">
        <v>0.375</v>
      </c>
      <c r="C350" s="1316" t="s">
        <v>257</v>
      </c>
      <c r="D350" s="1351" t="s">
        <v>905</v>
      </c>
    </row>
    <row r="351" spans="1:4" x14ac:dyDescent="0.35">
      <c r="A351" s="1340"/>
      <c r="B351" s="1260">
        <v>0.5</v>
      </c>
      <c r="C351" s="1316" t="s">
        <v>260</v>
      </c>
      <c r="D351" s="1351" t="s">
        <v>729</v>
      </c>
    </row>
    <row r="352" spans="1:4" x14ac:dyDescent="0.35">
      <c r="A352" s="1340"/>
      <c r="B352" s="1260">
        <v>0.625</v>
      </c>
      <c r="C352" s="1316" t="s">
        <v>260</v>
      </c>
      <c r="D352" s="1351" t="s">
        <v>729</v>
      </c>
    </row>
    <row r="353" spans="1:4" x14ac:dyDescent="0.35">
      <c r="A353" s="1341"/>
      <c r="B353" s="1260">
        <v>0.75</v>
      </c>
      <c r="C353" s="1316" t="s">
        <v>257</v>
      </c>
      <c r="D353" s="1351" t="s">
        <v>758</v>
      </c>
    </row>
    <row r="354" spans="1:4" x14ac:dyDescent="0.35">
      <c r="A354" s="1716">
        <v>7</v>
      </c>
      <c r="B354" s="1260">
        <v>0.25</v>
      </c>
      <c r="C354" s="1316" t="s">
        <v>257</v>
      </c>
      <c r="D354" s="1351" t="s">
        <v>905</v>
      </c>
    </row>
    <row r="355" spans="1:4" x14ac:dyDescent="0.35">
      <c r="A355" s="1716"/>
      <c r="B355" s="1260">
        <v>0.375</v>
      </c>
      <c r="C355" s="1316" t="s">
        <v>257</v>
      </c>
      <c r="D355" s="1351" t="s">
        <v>758</v>
      </c>
    </row>
    <row r="356" spans="1:4" x14ac:dyDescent="0.35">
      <c r="A356" s="1716"/>
      <c r="B356" s="1260">
        <v>0.5</v>
      </c>
      <c r="C356" s="1316" t="s">
        <v>258</v>
      </c>
      <c r="D356" s="1351" t="s">
        <v>758</v>
      </c>
    </row>
    <row r="357" spans="1:4" x14ac:dyDescent="0.35">
      <c r="A357" s="1716"/>
      <c r="B357" s="1260">
        <v>0.625</v>
      </c>
      <c r="C357" s="1316" t="s">
        <v>258</v>
      </c>
      <c r="D357" s="1351" t="s">
        <v>729</v>
      </c>
    </row>
    <row r="358" spans="1:4" x14ac:dyDescent="0.35">
      <c r="A358" s="1716"/>
      <c r="B358" s="1260">
        <v>0.75</v>
      </c>
      <c r="C358" s="1275" t="s">
        <v>262</v>
      </c>
      <c r="D358" s="1351" t="s">
        <v>758</v>
      </c>
    </row>
    <row r="359" spans="1:4" x14ac:dyDescent="0.35">
      <c r="A359" s="1716">
        <v>8</v>
      </c>
      <c r="B359" s="1260">
        <v>0.25</v>
      </c>
      <c r="C359" s="1316" t="s">
        <v>257</v>
      </c>
      <c r="D359" s="1351" t="s">
        <v>673</v>
      </c>
    </row>
    <row r="360" spans="1:4" x14ac:dyDescent="0.35">
      <c r="A360" s="1716"/>
      <c r="B360" s="1260">
        <v>0.375</v>
      </c>
      <c r="C360" s="1316" t="s">
        <v>257</v>
      </c>
      <c r="D360" s="1351" t="s">
        <v>758</v>
      </c>
    </row>
    <row r="361" spans="1:4" x14ac:dyDescent="0.35">
      <c r="A361" s="1716"/>
      <c r="B361" s="1260">
        <v>0.5</v>
      </c>
      <c r="C361" s="1316" t="s">
        <v>258</v>
      </c>
      <c r="D361" s="1351" t="s">
        <v>758</v>
      </c>
    </row>
    <row r="362" spans="1:4" x14ac:dyDescent="0.35">
      <c r="A362" s="1716"/>
      <c r="B362" s="1260">
        <v>0.625</v>
      </c>
      <c r="C362" s="1275" t="s">
        <v>258</v>
      </c>
      <c r="D362" s="1351" t="s">
        <v>729</v>
      </c>
    </row>
    <row r="363" spans="1:4" x14ac:dyDescent="0.35">
      <c r="A363" s="1716"/>
      <c r="B363" s="1260">
        <v>0.75</v>
      </c>
      <c r="C363" s="1275" t="s">
        <v>258</v>
      </c>
      <c r="D363" s="1351" t="s">
        <v>905</v>
      </c>
    </row>
    <row r="364" spans="1:4" x14ac:dyDescent="0.35">
      <c r="A364" s="1716">
        <f>A359+1</f>
        <v>9</v>
      </c>
      <c r="B364" s="1260">
        <v>0.25</v>
      </c>
      <c r="C364" s="1316" t="s">
        <v>257</v>
      </c>
      <c r="D364" s="1351" t="s">
        <v>729</v>
      </c>
    </row>
    <row r="365" spans="1:4" x14ac:dyDescent="0.35">
      <c r="A365" s="1716"/>
      <c r="B365" s="1260">
        <v>0.375</v>
      </c>
      <c r="C365" s="1316" t="s">
        <v>257</v>
      </c>
      <c r="D365" s="1351" t="s">
        <v>758</v>
      </c>
    </row>
    <row r="366" spans="1:4" x14ac:dyDescent="0.35">
      <c r="A366" s="1716"/>
      <c r="B366" s="1260">
        <v>0.5</v>
      </c>
      <c r="C366" s="1316" t="s">
        <v>258</v>
      </c>
      <c r="D366" s="1351" t="s">
        <v>758</v>
      </c>
    </row>
    <row r="367" spans="1:4" x14ac:dyDescent="0.35">
      <c r="A367" s="1716"/>
      <c r="B367" s="1260">
        <v>0.625</v>
      </c>
      <c r="C367" s="1275" t="s">
        <v>261</v>
      </c>
      <c r="D367" s="1351" t="s">
        <v>729</v>
      </c>
    </row>
    <row r="368" spans="1:4" x14ac:dyDescent="0.35">
      <c r="A368" s="1716"/>
      <c r="B368" s="1260">
        <v>0.75</v>
      </c>
      <c r="C368" s="1275" t="s">
        <v>258</v>
      </c>
      <c r="D368" s="1351" t="s">
        <v>758</v>
      </c>
    </row>
    <row r="369" spans="1:4" x14ac:dyDescent="0.35">
      <c r="A369" s="1716">
        <f>A364+1</f>
        <v>10</v>
      </c>
      <c r="B369" s="1260">
        <v>0.25</v>
      </c>
      <c r="C369" s="1316" t="s">
        <v>257</v>
      </c>
      <c r="D369" s="1351" t="s">
        <v>729</v>
      </c>
    </row>
    <row r="370" spans="1:4" x14ac:dyDescent="0.35">
      <c r="A370" s="1716"/>
      <c r="B370" s="1260">
        <v>0.375</v>
      </c>
      <c r="C370" s="1316" t="s">
        <v>257</v>
      </c>
      <c r="D370" s="1351" t="s">
        <v>758</v>
      </c>
    </row>
    <row r="371" spans="1:4" x14ac:dyDescent="0.35">
      <c r="A371" s="1716"/>
      <c r="B371" s="1260">
        <v>0.5</v>
      </c>
      <c r="C371" s="1316" t="s">
        <v>258</v>
      </c>
      <c r="D371" s="1351" t="s">
        <v>758</v>
      </c>
    </row>
    <row r="372" spans="1:4" x14ac:dyDescent="0.35">
      <c r="A372" s="1716"/>
      <c r="B372" s="1260">
        <v>0.625</v>
      </c>
      <c r="C372" s="1275" t="s">
        <v>260</v>
      </c>
      <c r="D372" s="1351" t="s">
        <v>729</v>
      </c>
    </row>
    <row r="373" spans="1:4" x14ac:dyDescent="0.35">
      <c r="A373" s="1716"/>
      <c r="B373" s="1260">
        <v>0.75</v>
      </c>
      <c r="C373" s="1275" t="s">
        <v>260</v>
      </c>
      <c r="D373" s="1351" t="s">
        <v>758</v>
      </c>
    </row>
    <row r="374" spans="1:4" x14ac:dyDescent="0.35">
      <c r="A374" s="1339"/>
      <c r="B374" s="1260">
        <v>0.25</v>
      </c>
      <c r="C374" s="1275" t="s">
        <v>257</v>
      </c>
      <c r="D374" s="1351" t="s">
        <v>905</v>
      </c>
    </row>
    <row r="375" spans="1:4" x14ac:dyDescent="0.35">
      <c r="A375" s="1340">
        <v>11</v>
      </c>
      <c r="B375" s="1260">
        <v>0.375</v>
      </c>
      <c r="C375" s="1275" t="s">
        <v>260</v>
      </c>
      <c r="D375" s="1351" t="s">
        <v>758</v>
      </c>
    </row>
    <row r="376" spans="1:4" x14ac:dyDescent="0.35">
      <c r="A376" s="1340"/>
      <c r="B376" s="1260">
        <v>0.5</v>
      </c>
      <c r="C376" s="1275" t="s">
        <v>260</v>
      </c>
      <c r="D376" s="1351" t="s">
        <v>758</v>
      </c>
    </row>
    <row r="377" spans="1:4" x14ac:dyDescent="0.35">
      <c r="A377" s="1340"/>
      <c r="B377" s="1260">
        <v>0.625</v>
      </c>
      <c r="C377" s="1275" t="s">
        <v>260</v>
      </c>
      <c r="D377" s="1351" t="s">
        <v>673</v>
      </c>
    </row>
    <row r="378" spans="1:4" x14ac:dyDescent="0.35">
      <c r="A378" s="1341"/>
      <c r="B378" s="1260">
        <v>0.75</v>
      </c>
      <c r="C378" s="1275" t="s">
        <v>257</v>
      </c>
      <c r="D378" s="1351" t="s">
        <v>758</v>
      </c>
    </row>
    <row r="379" spans="1:4" x14ac:dyDescent="0.35">
      <c r="A379" s="1716">
        <v>12</v>
      </c>
      <c r="B379" s="1260">
        <v>0.25</v>
      </c>
      <c r="C379" s="1275" t="s">
        <v>257</v>
      </c>
      <c r="D379" s="1351" t="s">
        <v>905</v>
      </c>
    </row>
    <row r="380" spans="1:4" x14ac:dyDescent="0.35">
      <c r="A380" s="1716"/>
      <c r="B380" s="1260">
        <v>0.375</v>
      </c>
      <c r="C380" s="1275" t="s">
        <v>257</v>
      </c>
      <c r="D380" s="1351" t="s">
        <v>905</v>
      </c>
    </row>
    <row r="381" spans="1:4" x14ac:dyDescent="0.35">
      <c r="A381" s="1716"/>
      <c r="B381" s="1260">
        <v>0.5</v>
      </c>
      <c r="C381" s="1275" t="s">
        <v>258</v>
      </c>
      <c r="D381" s="1351" t="s">
        <v>758</v>
      </c>
    </row>
    <row r="382" spans="1:4" x14ac:dyDescent="0.35">
      <c r="A382" s="1716"/>
      <c r="B382" s="1260">
        <v>0.625</v>
      </c>
      <c r="C382" s="1275" t="s">
        <v>260</v>
      </c>
      <c r="D382" s="1351" t="s">
        <v>729</v>
      </c>
    </row>
    <row r="383" spans="1:4" x14ac:dyDescent="0.35">
      <c r="A383" s="1716"/>
      <c r="B383" s="1260">
        <v>0.75</v>
      </c>
      <c r="C383" s="1275" t="s">
        <v>260</v>
      </c>
      <c r="D383" s="1351" t="s">
        <v>758</v>
      </c>
    </row>
    <row r="384" spans="1:4" x14ac:dyDescent="0.35">
      <c r="A384" s="1716">
        <v>13</v>
      </c>
      <c r="B384" s="1260">
        <v>0.25</v>
      </c>
      <c r="C384" s="1275" t="s">
        <v>257</v>
      </c>
      <c r="D384" s="1351" t="s">
        <v>729</v>
      </c>
    </row>
    <row r="385" spans="1:4" x14ac:dyDescent="0.35">
      <c r="A385" s="1716"/>
      <c r="B385" s="1260">
        <v>0.375</v>
      </c>
      <c r="C385" s="1275" t="s">
        <v>258</v>
      </c>
      <c r="D385" s="1351" t="s">
        <v>758</v>
      </c>
    </row>
    <row r="386" spans="1:4" x14ac:dyDescent="0.35">
      <c r="A386" s="1716"/>
      <c r="B386" s="1260">
        <v>0.5</v>
      </c>
      <c r="C386" s="1275" t="s">
        <v>258</v>
      </c>
      <c r="D386" s="1351" t="s">
        <v>758</v>
      </c>
    </row>
    <row r="387" spans="1:4" x14ac:dyDescent="0.35">
      <c r="A387" s="1716"/>
      <c r="B387" s="1260">
        <v>0.625</v>
      </c>
      <c r="C387" s="1275" t="s">
        <v>258</v>
      </c>
      <c r="D387" s="1351" t="s">
        <v>729</v>
      </c>
    </row>
    <row r="388" spans="1:4" x14ac:dyDescent="0.35">
      <c r="A388" s="1716"/>
      <c r="B388" s="1260">
        <v>0.75</v>
      </c>
      <c r="C388" s="1275" t="s">
        <v>258</v>
      </c>
      <c r="D388" s="1351" t="s">
        <v>758</v>
      </c>
    </row>
    <row r="389" spans="1:4" x14ac:dyDescent="0.35">
      <c r="A389" s="1716">
        <f>A384+1</f>
        <v>14</v>
      </c>
      <c r="B389" s="1260">
        <v>0.25</v>
      </c>
      <c r="C389" s="1316" t="s">
        <v>261</v>
      </c>
      <c r="D389" s="1351" t="s">
        <v>758</v>
      </c>
    </row>
    <row r="390" spans="1:4" x14ac:dyDescent="0.35">
      <c r="A390" s="1716"/>
      <c r="B390" s="1260">
        <v>0.375</v>
      </c>
      <c r="C390" s="1316" t="s">
        <v>261</v>
      </c>
      <c r="D390" s="1351" t="s">
        <v>758</v>
      </c>
    </row>
    <row r="391" spans="1:4" x14ac:dyDescent="0.35">
      <c r="A391" s="1716"/>
      <c r="B391" s="1260">
        <v>0.5</v>
      </c>
      <c r="C391" s="1316" t="s">
        <v>257</v>
      </c>
      <c r="D391" s="1351" t="s">
        <v>758</v>
      </c>
    </row>
    <row r="392" spans="1:4" x14ac:dyDescent="0.35">
      <c r="A392" s="1716"/>
      <c r="B392" s="1260">
        <v>0.625</v>
      </c>
      <c r="C392" s="1316" t="s">
        <v>258</v>
      </c>
      <c r="D392" s="1351" t="s">
        <v>729</v>
      </c>
    </row>
    <row r="393" spans="1:4" x14ac:dyDescent="0.35">
      <c r="A393" s="1716"/>
      <c r="B393" s="1260">
        <v>0.75</v>
      </c>
      <c r="C393" s="1316" t="s">
        <v>260</v>
      </c>
      <c r="D393" s="1351" t="s">
        <v>758</v>
      </c>
    </row>
    <row r="394" spans="1:4" x14ac:dyDescent="0.35">
      <c r="A394" s="1716">
        <f>A389+1</f>
        <v>15</v>
      </c>
      <c r="B394" s="1260">
        <v>0.25</v>
      </c>
      <c r="C394" s="1316" t="s">
        <v>262</v>
      </c>
      <c r="D394" s="1351" t="s">
        <v>758</v>
      </c>
    </row>
    <row r="395" spans="1:4" x14ac:dyDescent="0.35">
      <c r="A395" s="1716"/>
      <c r="B395" s="1260">
        <v>0.375</v>
      </c>
      <c r="C395" s="1316" t="s">
        <v>257</v>
      </c>
      <c r="D395" s="1351" t="s">
        <v>905</v>
      </c>
    </row>
    <row r="396" spans="1:4" x14ac:dyDescent="0.35">
      <c r="A396" s="1716"/>
      <c r="B396" s="1260">
        <v>0.5</v>
      </c>
      <c r="C396" s="1316" t="s">
        <v>260</v>
      </c>
      <c r="D396" s="1351" t="s">
        <v>758</v>
      </c>
    </row>
    <row r="397" spans="1:4" x14ac:dyDescent="0.35">
      <c r="A397" s="1716"/>
      <c r="B397" s="1260">
        <v>0.625</v>
      </c>
      <c r="C397" s="1316" t="s">
        <v>257</v>
      </c>
      <c r="D397" s="1351" t="s">
        <v>758</v>
      </c>
    </row>
    <row r="398" spans="1:4" x14ac:dyDescent="0.35">
      <c r="A398" s="1716"/>
      <c r="B398" s="1260">
        <v>0.75</v>
      </c>
      <c r="C398" s="1316" t="s">
        <v>258</v>
      </c>
      <c r="D398" s="1351" t="s">
        <v>729</v>
      </c>
    </row>
    <row r="399" spans="1:4" x14ac:dyDescent="0.35">
      <c r="A399" s="1708">
        <f>A394+1</f>
        <v>16</v>
      </c>
      <c r="B399" s="1260">
        <v>0.25</v>
      </c>
      <c r="C399" s="1316" t="s">
        <v>257</v>
      </c>
      <c r="D399" s="1351" t="s">
        <v>905</v>
      </c>
    </row>
    <row r="400" spans="1:4" x14ac:dyDescent="0.35">
      <c r="A400" s="1709"/>
      <c r="B400" s="1260">
        <v>0.375</v>
      </c>
      <c r="C400" s="1316" t="s">
        <v>257</v>
      </c>
      <c r="D400" s="1351" t="s">
        <v>905</v>
      </c>
    </row>
    <row r="401" spans="1:4" x14ac:dyDescent="0.35">
      <c r="A401" s="1709"/>
      <c r="B401" s="1260">
        <v>0.5</v>
      </c>
      <c r="C401" s="1316" t="s">
        <v>258</v>
      </c>
      <c r="D401" s="1351" t="s">
        <v>758</v>
      </c>
    </row>
    <row r="402" spans="1:4" x14ac:dyDescent="0.35">
      <c r="A402" s="1709"/>
      <c r="B402" s="1260">
        <v>0.625</v>
      </c>
      <c r="C402" s="1316" t="s">
        <v>260</v>
      </c>
      <c r="D402" s="1351" t="s">
        <v>729</v>
      </c>
    </row>
    <row r="403" spans="1:4" x14ac:dyDescent="0.35">
      <c r="A403" s="1710"/>
      <c r="B403" s="1260">
        <v>0.75</v>
      </c>
      <c r="C403" s="1316" t="s">
        <v>258</v>
      </c>
      <c r="D403" s="1351" t="s">
        <v>729</v>
      </c>
    </row>
    <row r="404" spans="1:4" x14ac:dyDescent="0.35">
      <c r="A404" s="1708">
        <f>A399+1</f>
        <v>17</v>
      </c>
      <c r="B404" s="1260">
        <v>0.25</v>
      </c>
      <c r="C404" s="1316" t="s">
        <v>260</v>
      </c>
      <c r="D404" s="1351" t="s">
        <v>729</v>
      </c>
    </row>
    <row r="405" spans="1:4" x14ac:dyDescent="0.35">
      <c r="A405" s="1709"/>
      <c r="B405" s="1260">
        <v>0.375</v>
      </c>
      <c r="C405" s="1316" t="s">
        <v>258</v>
      </c>
      <c r="D405" s="1351" t="s">
        <v>758</v>
      </c>
    </row>
    <row r="406" spans="1:4" x14ac:dyDescent="0.35">
      <c r="A406" s="1709"/>
      <c r="B406" s="1260">
        <v>0.5</v>
      </c>
      <c r="C406" s="1316" t="s">
        <v>258</v>
      </c>
      <c r="D406" s="1351" t="s">
        <v>758</v>
      </c>
    </row>
    <row r="407" spans="1:4" x14ac:dyDescent="0.35">
      <c r="A407" s="1709"/>
      <c r="B407" s="1260">
        <v>0.625</v>
      </c>
      <c r="C407" s="1316" t="s">
        <v>258</v>
      </c>
      <c r="D407" s="1351" t="s">
        <v>758</v>
      </c>
    </row>
    <row r="408" spans="1:4" x14ac:dyDescent="0.35">
      <c r="A408" s="1710"/>
      <c r="B408" s="1260">
        <v>0.75</v>
      </c>
      <c r="C408" s="1316" t="s">
        <v>260</v>
      </c>
      <c r="D408" s="1351" t="s">
        <v>758</v>
      </c>
    </row>
    <row r="409" spans="1:4" x14ac:dyDescent="0.35">
      <c r="A409" s="1708">
        <f>A404+1</f>
        <v>18</v>
      </c>
      <c r="B409" s="1260">
        <v>0.25</v>
      </c>
      <c r="C409" s="1316" t="s">
        <v>257</v>
      </c>
      <c r="D409" s="1351" t="s">
        <v>758</v>
      </c>
    </row>
    <row r="410" spans="1:4" x14ac:dyDescent="0.35">
      <c r="A410" s="1709"/>
      <c r="B410" s="1260">
        <v>0.375</v>
      </c>
      <c r="C410" s="1316" t="s">
        <v>257</v>
      </c>
      <c r="D410" s="1351" t="s">
        <v>905</v>
      </c>
    </row>
    <row r="411" spans="1:4" x14ac:dyDescent="0.35">
      <c r="A411" s="1709"/>
      <c r="B411" s="1260">
        <v>0.5</v>
      </c>
      <c r="C411" s="1316" t="s">
        <v>258</v>
      </c>
      <c r="D411" s="1351" t="s">
        <v>758</v>
      </c>
    </row>
    <row r="412" spans="1:4" x14ac:dyDescent="0.35">
      <c r="A412" s="1709"/>
      <c r="B412" s="1260">
        <v>0.625</v>
      </c>
      <c r="C412" s="1316" t="s">
        <v>258</v>
      </c>
      <c r="D412" s="1351" t="s">
        <v>758</v>
      </c>
    </row>
    <row r="413" spans="1:4" x14ac:dyDescent="0.35">
      <c r="A413" s="1710"/>
      <c r="B413" s="1260">
        <v>0.75</v>
      </c>
      <c r="C413" s="1316" t="s">
        <v>261</v>
      </c>
      <c r="D413" s="1351" t="s">
        <v>758</v>
      </c>
    </row>
    <row r="414" spans="1:4" x14ac:dyDescent="0.35">
      <c r="A414" s="1708">
        <f>A409+1</f>
        <v>19</v>
      </c>
      <c r="B414" s="1260">
        <v>0.25</v>
      </c>
      <c r="C414" s="1275" t="s">
        <v>261</v>
      </c>
      <c r="D414" s="1351" t="s">
        <v>729</v>
      </c>
    </row>
    <row r="415" spans="1:4" x14ac:dyDescent="0.35">
      <c r="A415" s="1709"/>
      <c r="B415" s="1260">
        <v>0.375</v>
      </c>
      <c r="C415" s="1275" t="s">
        <v>257</v>
      </c>
      <c r="D415" s="1351" t="s">
        <v>758</v>
      </c>
    </row>
    <row r="416" spans="1:4" x14ac:dyDescent="0.35">
      <c r="A416" s="1709"/>
      <c r="B416" s="1260">
        <v>0.5</v>
      </c>
      <c r="C416" s="1275" t="s">
        <v>258</v>
      </c>
      <c r="D416" s="1351" t="s">
        <v>758</v>
      </c>
    </row>
    <row r="417" spans="1:4" x14ac:dyDescent="0.35">
      <c r="A417" s="1709"/>
      <c r="B417" s="1260">
        <v>0.625</v>
      </c>
      <c r="C417" s="1275" t="s">
        <v>258</v>
      </c>
      <c r="D417" s="1351" t="s">
        <v>905</v>
      </c>
    </row>
    <row r="418" spans="1:4" x14ac:dyDescent="0.35">
      <c r="A418" s="1710"/>
      <c r="B418" s="1260">
        <v>0.75</v>
      </c>
      <c r="C418" s="1275" t="s">
        <v>260</v>
      </c>
      <c r="D418" s="1351" t="s">
        <v>729</v>
      </c>
    </row>
    <row r="419" spans="1:4" x14ac:dyDescent="0.35">
      <c r="A419" s="1708">
        <f>A414+1</f>
        <v>20</v>
      </c>
      <c r="B419" s="1260">
        <v>0.25</v>
      </c>
      <c r="C419" s="1275" t="s">
        <v>257</v>
      </c>
      <c r="D419" s="1351" t="s">
        <v>758</v>
      </c>
    </row>
    <row r="420" spans="1:4" x14ac:dyDescent="0.35">
      <c r="A420" s="1709"/>
      <c r="B420" s="1260">
        <v>0.375</v>
      </c>
      <c r="C420" s="1275" t="s">
        <v>257</v>
      </c>
      <c r="D420" s="1351" t="s">
        <v>905</v>
      </c>
    </row>
    <row r="421" spans="1:4" x14ac:dyDescent="0.35">
      <c r="A421" s="1709"/>
      <c r="B421" s="1260">
        <v>0.5</v>
      </c>
      <c r="C421" s="1275" t="s">
        <v>258</v>
      </c>
      <c r="D421" s="1351" t="s">
        <v>758</v>
      </c>
    </row>
    <row r="422" spans="1:4" x14ac:dyDescent="0.35">
      <c r="A422" s="1709"/>
      <c r="B422" s="1260">
        <v>0.625</v>
      </c>
      <c r="C422" s="1275" t="s">
        <v>258</v>
      </c>
      <c r="D422" s="1351" t="s">
        <v>758</v>
      </c>
    </row>
    <row r="423" spans="1:4" x14ac:dyDescent="0.35">
      <c r="A423" s="1710"/>
      <c r="B423" s="1260">
        <v>0.75</v>
      </c>
      <c r="C423" s="1275" t="s">
        <v>258</v>
      </c>
      <c r="D423" s="1351" t="s">
        <v>905</v>
      </c>
    </row>
    <row r="424" spans="1:4" x14ac:dyDescent="0.35">
      <c r="A424" s="1708">
        <f>A419+1</f>
        <v>21</v>
      </c>
      <c r="B424" s="1260">
        <v>0.25</v>
      </c>
      <c r="C424" s="1275" t="s">
        <v>257</v>
      </c>
      <c r="D424" s="1351" t="s">
        <v>758</v>
      </c>
    </row>
    <row r="425" spans="1:4" x14ac:dyDescent="0.35">
      <c r="A425" s="1709"/>
      <c r="B425" s="1260">
        <v>0.375</v>
      </c>
      <c r="C425" s="1275" t="s">
        <v>257</v>
      </c>
      <c r="D425" s="1351" t="s">
        <v>905</v>
      </c>
    </row>
    <row r="426" spans="1:4" x14ac:dyDescent="0.35">
      <c r="A426" s="1709"/>
      <c r="B426" s="1260">
        <v>0.5</v>
      </c>
      <c r="C426" s="1275" t="s">
        <v>257</v>
      </c>
      <c r="D426" s="1351" t="s">
        <v>758</v>
      </c>
    </row>
    <row r="427" spans="1:4" x14ac:dyDescent="0.35">
      <c r="A427" s="1709"/>
      <c r="B427" s="1260">
        <v>0.625</v>
      </c>
      <c r="C427" s="1275" t="s">
        <v>258</v>
      </c>
      <c r="D427" s="1351" t="s">
        <v>758</v>
      </c>
    </row>
    <row r="428" spans="1:4" x14ac:dyDescent="0.35">
      <c r="A428" s="1710"/>
      <c r="B428" s="1260">
        <v>0.75</v>
      </c>
      <c r="C428" s="1275" t="s">
        <v>258</v>
      </c>
      <c r="D428" s="1351" t="s">
        <v>758</v>
      </c>
    </row>
    <row r="429" spans="1:4" x14ac:dyDescent="0.35">
      <c r="A429" s="1708">
        <f>A424+1</f>
        <v>22</v>
      </c>
      <c r="B429" s="1260">
        <v>0.25</v>
      </c>
      <c r="C429" s="1275" t="s">
        <v>257</v>
      </c>
      <c r="D429" s="1351" t="s">
        <v>905</v>
      </c>
    </row>
    <row r="430" spans="1:4" x14ac:dyDescent="0.35">
      <c r="A430" s="1709"/>
      <c r="B430" s="1260">
        <v>0.375</v>
      </c>
      <c r="C430" s="1275" t="s">
        <v>258</v>
      </c>
      <c r="D430" s="1351" t="s">
        <v>905</v>
      </c>
    </row>
    <row r="431" spans="1:4" x14ac:dyDescent="0.35">
      <c r="A431" s="1709"/>
      <c r="B431" s="1260">
        <v>0.5</v>
      </c>
      <c r="C431" s="1275" t="s">
        <v>258</v>
      </c>
      <c r="D431" s="1351" t="s">
        <v>758</v>
      </c>
    </row>
    <row r="432" spans="1:4" x14ac:dyDescent="0.35">
      <c r="A432" s="1709"/>
      <c r="B432" s="1260">
        <v>0.625</v>
      </c>
      <c r="C432" s="1275" t="s">
        <v>258</v>
      </c>
      <c r="D432" s="1351" t="s">
        <v>758</v>
      </c>
    </row>
    <row r="433" spans="1:4" x14ac:dyDescent="0.35">
      <c r="A433" s="1710"/>
      <c r="B433" s="1260">
        <v>0.75</v>
      </c>
      <c r="C433" s="1275" t="s">
        <v>258</v>
      </c>
      <c r="D433" s="1351" t="s">
        <v>758</v>
      </c>
    </row>
    <row r="434" spans="1:4" x14ac:dyDescent="0.35">
      <c r="A434" s="1708">
        <f>A429+1</f>
        <v>23</v>
      </c>
      <c r="B434" s="1260">
        <v>0.25</v>
      </c>
      <c r="C434" s="1275" t="s">
        <v>257</v>
      </c>
      <c r="D434" s="1351" t="s">
        <v>905</v>
      </c>
    </row>
    <row r="435" spans="1:4" x14ac:dyDescent="0.35">
      <c r="A435" s="1709"/>
      <c r="B435" s="1260">
        <v>0.375</v>
      </c>
      <c r="C435" s="1275" t="s">
        <v>257</v>
      </c>
      <c r="D435" s="1351" t="s">
        <v>905</v>
      </c>
    </row>
    <row r="436" spans="1:4" x14ac:dyDescent="0.35">
      <c r="A436" s="1709"/>
      <c r="B436" s="1260">
        <v>0.5</v>
      </c>
      <c r="C436" s="1275" t="s">
        <v>258</v>
      </c>
      <c r="D436" s="1351" t="s">
        <v>758</v>
      </c>
    </row>
    <row r="437" spans="1:4" x14ac:dyDescent="0.35">
      <c r="A437" s="1709"/>
      <c r="B437" s="1260">
        <v>0.625</v>
      </c>
      <c r="C437" s="1275" t="s">
        <v>258</v>
      </c>
      <c r="D437" s="1351" t="s">
        <v>758</v>
      </c>
    </row>
    <row r="438" spans="1:4" x14ac:dyDescent="0.35">
      <c r="A438" s="1710"/>
      <c r="B438" s="1260">
        <v>0.75</v>
      </c>
      <c r="C438" s="1275" t="s">
        <v>257</v>
      </c>
      <c r="D438" s="1351" t="s">
        <v>905</v>
      </c>
    </row>
    <row r="439" spans="1:4" x14ac:dyDescent="0.35">
      <c r="A439" s="1708">
        <f>A434+1</f>
        <v>24</v>
      </c>
      <c r="B439" s="1260">
        <v>0.25</v>
      </c>
      <c r="C439" s="1275" t="s">
        <v>257</v>
      </c>
      <c r="D439" s="1351" t="s">
        <v>729</v>
      </c>
    </row>
    <row r="440" spans="1:4" x14ac:dyDescent="0.35">
      <c r="A440" s="1709"/>
      <c r="B440" s="1260">
        <v>0.375</v>
      </c>
      <c r="C440" s="1275" t="s">
        <v>257</v>
      </c>
      <c r="D440" s="1351" t="s">
        <v>905</v>
      </c>
    </row>
    <row r="441" spans="1:4" x14ac:dyDescent="0.35">
      <c r="A441" s="1709"/>
      <c r="B441" s="1260">
        <v>0.5</v>
      </c>
      <c r="C441" s="1275" t="s">
        <v>257</v>
      </c>
      <c r="D441" s="1351" t="s">
        <v>905</v>
      </c>
    </row>
    <row r="442" spans="1:4" x14ac:dyDescent="0.35">
      <c r="A442" s="1709"/>
      <c r="B442" s="1260">
        <v>0.625</v>
      </c>
      <c r="C442" s="1275" t="s">
        <v>257</v>
      </c>
      <c r="D442" s="1351" t="s">
        <v>758</v>
      </c>
    </row>
    <row r="443" spans="1:4" x14ac:dyDescent="0.35">
      <c r="A443" s="1710"/>
      <c r="B443" s="1260">
        <v>0.75</v>
      </c>
      <c r="C443" s="1275" t="s">
        <v>258</v>
      </c>
      <c r="D443" s="1351" t="s">
        <v>758</v>
      </c>
    </row>
    <row r="444" spans="1:4" x14ac:dyDescent="0.35">
      <c r="A444" s="1708">
        <f>A439+1</f>
        <v>25</v>
      </c>
      <c r="B444" s="1260">
        <v>0.25</v>
      </c>
      <c r="C444" s="1275" t="s">
        <v>257</v>
      </c>
      <c r="D444" s="1351" t="s">
        <v>905</v>
      </c>
    </row>
    <row r="445" spans="1:4" x14ac:dyDescent="0.35">
      <c r="A445" s="1709"/>
      <c r="B445" s="1260">
        <v>0.375</v>
      </c>
      <c r="C445" s="1275" t="s">
        <v>257</v>
      </c>
      <c r="D445" s="1351" t="s">
        <v>758</v>
      </c>
    </row>
    <row r="446" spans="1:4" x14ac:dyDescent="0.35">
      <c r="A446" s="1709"/>
      <c r="B446" s="1260">
        <v>0.5</v>
      </c>
      <c r="C446" s="1275" t="s">
        <v>258</v>
      </c>
      <c r="D446" s="1351" t="s">
        <v>758</v>
      </c>
    </row>
    <row r="447" spans="1:4" x14ac:dyDescent="0.35">
      <c r="A447" s="1709"/>
      <c r="B447" s="1260">
        <v>0.625</v>
      </c>
      <c r="C447" s="1275" t="s">
        <v>258</v>
      </c>
      <c r="D447" s="1351" t="s">
        <v>758</v>
      </c>
    </row>
    <row r="448" spans="1:4" x14ac:dyDescent="0.35">
      <c r="A448" s="1710"/>
      <c r="B448" s="1260">
        <v>0.75</v>
      </c>
      <c r="C448" s="1275" t="s">
        <v>261</v>
      </c>
      <c r="D448" s="1351" t="s">
        <v>758</v>
      </c>
    </row>
    <row r="449" spans="1:4" x14ac:dyDescent="0.35">
      <c r="A449" s="1708">
        <f>A444+1</f>
        <v>26</v>
      </c>
      <c r="B449" s="1260">
        <v>0.25</v>
      </c>
      <c r="C449" s="1275" t="s">
        <v>257</v>
      </c>
      <c r="D449" s="1351" t="s">
        <v>905</v>
      </c>
    </row>
    <row r="450" spans="1:4" x14ac:dyDescent="0.35">
      <c r="A450" s="1709"/>
      <c r="B450" s="1260">
        <v>0.375</v>
      </c>
      <c r="C450" s="1275" t="s">
        <v>257</v>
      </c>
      <c r="D450" s="1351" t="s">
        <v>905</v>
      </c>
    </row>
    <row r="451" spans="1:4" x14ac:dyDescent="0.35">
      <c r="A451" s="1709"/>
      <c r="B451" s="1260">
        <v>0.5</v>
      </c>
      <c r="C451" s="1275" t="s">
        <v>258</v>
      </c>
      <c r="D451" s="1351" t="s">
        <v>758</v>
      </c>
    </row>
    <row r="452" spans="1:4" x14ac:dyDescent="0.35">
      <c r="A452" s="1709"/>
      <c r="B452" s="1260">
        <v>0.625</v>
      </c>
      <c r="C452" s="1275" t="s">
        <v>258</v>
      </c>
      <c r="D452" s="1351" t="s">
        <v>758</v>
      </c>
    </row>
    <row r="453" spans="1:4" x14ac:dyDescent="0.35">
      <c r="A453" s="1710"/>
      <c r="B453" s="1260">
        <v>0.75</v>
      </c>
      <c r="C453" s="1275" t="s">
        <v>257</v>
      </c>
      <c r="D453" s="1351" t="s">
        <v>905</v>
      </c>
    </row>
    <row r="454" spans="1:4" x14ac:dyDescent="0.35">
      <c r="A454" s="1708">
        <f>A449+1</f>
        <v>27</v>
      </c>
      <c r="B454" s="1260">
        <v>0.25</v>
      </c>
      <c r="C454" s="1275" t="s">
        <v>257</v>
      </c>
      <c r="D454" s="1351" t="s">
        <v>729</v>
      </c>
    </row>
    <row r="455" spans="1:4" x14ac:dyDescent="0.35">
      <c r="A455" s="1709"/>
      <c r="B455" s="1260">
        <v>0.375</v>
      </c>
      <c r="C455" s="1275" t="s">
        <v>258</v>
      </c>
      <c r="D455" s="1351" t="s">
        <v>905</v>
      </c>
    </row>
    <row r="456" spans="1:4" x14ac:dyDescent="0.35">
      <c r="A456" s="1709"/>
      <c r="B456" s="1260">
        <v>0.5</v>
      </c>
      <c r="C456" s="1275" t="s">
        <v>258</v>
      </c>
      <c r="D456" s="1351" t="s">
        <v>758</v>
      </c>
    </row>
    <row r="457" spans="1:4" x14ac:dyDescent="0.35">
      <c r="A457" s="1709"/>
      <c r="B457" s="1260">
        <v>0.625</v>
      </c>
      <c r="C457" s="1275" t="s">
        <v>258</v>
      </c>
      <c r="D457" s="1351" t="s">
        <v>729</v>
      </c>
    </row>
    <row r="458" spans="1:4" x14ac:dyDescent="0.35">
      <c r="A458" s="1710"/>
      <c r="B458" s="1260">
        <v>0.75</v>
      </c>
      <c r="C458" s="1275" t="s">
        <v>261</v>
      </c>
      <c r="D458" s="1351" t="s">
        <v>758</v>
      </c>
    </row>
    <row r="459" spans="1:4" x14ac:dyDescent="0.35">
      <c r="A459" s="1708">
        <f>A454+1</f>
        <v>28</v>
      </c>
      <c r="B459" s="1260">
        <v>0.25</v>
      </c>
      <c r="C459" s="1275" t="s">
        <v>257</v>
      </c>
      <c r="D459" s="1351" t="s">
        <v>905</v>
      </c>
    </row>
    <row r="460" spans="1:4" x14ac:dyDescent="0.35">
      <c r="A460" s="1709"/>
      <c r="B460" s="1260">
        <v>0.375</v>
      </c>
      <c r="C460" s="1275" t="s">
        <v>258</v>
      </c>
      <c r="D460" s="1351" t="s">
        <v>729</v>
      </c>
    </row>
    <row r="461" spans="1:4" x14ac:dyDescent="0.35">
      <c r="A461" s="1709"/>
      <c r="B461" s="1260">
        <v>0.5</v>
      </c>
      <c r="C461" s="1275" t="s">
        <v>257</v>
      </c>
      <c r="D461" s="1351" t="s">
        <v>729</v>
      </c>
    </row>
    <row r="462" spans="1:4" x14ac:dyDescent="0.35">
      <c r="A462" s="1709"/>
      <c r="B462" s="1260">
        <v>0.625</v>
      </c>
      <c r="C462" s="1275" t="s">
        <v>258</v>
      </c>
      <c r="D462" s="1351" t="s">
        <v>758</v>
      </c>
    </row>
    <row r="463" spans="1:4" x14ac:dyDescent="0.35">
      <c r="A463" s="1710"/>
      <c r="B463" s="1260">
        <v>0.75</v>
      </c>
      <c r="C463" s="1275" t="s">
        <v>258</v>
      </c>
      <c r="D463" s="1351" t="s">
        <v>673</v>
      </c>
    </row>
    <row r="464" spans="1:4" x14ac:dyDescent="0.35">
      <c r="A464" s="1708">
        <f>A459+1</f>
        <v>29</v>
      </c>
      <c r="B464" s="1260">
        <v>0.25</v>
      </c>
      <c r="C464" s="1275" t="s">
        <v>257</v>
      </c>
      <c r="D464" s="1351" t="s">
        <v>758</v>
      </c>
    </row>
    <row r="465" spans="1:4" x14ac:dyDescent="0.35">
      <c r="A465" s="1709"/>
      <c r="B465" s="1260">
        <v>0.375</v>
      </c>
      <c r="C465" s="1275" t="s">
        <v>261</v>
      </c>
      <c r="D465" s="1351" t="s">
        <v>905</v>
      </c>
    </row>
    <row r="466" spans="1:4" x14ac:dyDescent="0.35">
      <c r="A466" s="1709"/>
      <c r="B466" s="1260">
        <v>0.5</v>
      </c>
      <c r="C466" s="1275" t="s">
        <v>258</v>
      </c>
      <c r="D466" s="1351" t="s">
        <v>758</v>
      </c>
    </row>
    <row r="467" spans="1:4" x14ac:dyDescent="0.35">
      <c r="A467" s="1709"/>
      <c r="B467" s="1260">
        <v>0.625</v>
      </c>
      <c r="C467" s="1275" t="s">
        <v>257</v>
      </c>
      <c r="D467" s="1351" t="s">
        <v>758</v>
      </c>
    </row>
    <row r="468" spans="1:4" x14ac:dyDescent="0.35">
      <c r="A468" s="1710"/>
      <c r="B468" s="1260">
        <v>0.75</v>
      </c>
      <c r="C468" s="1275" t="s">
        <v>257</v>
      </c>
      <c r="D468" s="1351" t="s">
        <v>905</v>
      </c>
    </row>
    <row r="469" spans="1:4" x14ac:dyDescent="0.35">
      <c r="A469" s="1708">
        <f>A464+1</f>
        <v>30</v>
      </c>
      <c r="B469" s="1260">
        <v>0.25</v>
      </c>
      <c r="C469" s="1275" t="s">
        <v>257</v>
      </c>
      <c r="D469" s="1351" t="s">
        <v>758</v>
      </c>
    </row>
    <row r="470" spans="1:4" x14ac:dyDescent="0.35">
      <c r="A470" s="1709"/>
      <c r="B470" s="1260">
        <v>0.375</v>
      </c>
      <c r="C470" s="1275" t="s">
        <v>261</v>
      </c>
      <c r="D470" s="1351" t="s">
        <v>673</v>
      </c>
    </row>
    <row r="471" spans="1:4" x14ac:dyDescent="0.35">
      <c r="A471" s="1709"/>
      <c r="B471" s="1260">
        <v>0.5</v>
      </c>
      <c r="C471" s="1275" t="s">
        <v>261</v>
      </c>
      <c r="D471" s="1351" t="s">
        <v>760</v>
      </c>
    </row>
    <row r="472" spans="1:4" x14ac:dyDescent="0.35">
      <c r="A472" s="1709"/>
      <c r="B472" s="1260">
        <v>0.625</v>
      </c>
      <c r="C472" s="1275" t="s">
        <v>257</v>
      </c>
      <c r="D472" s="1351" t="s">
        <v>758</v>
      </c>
    </row>
    <row r="473" spans="1:4" x14ac:dyDescent="0.35">
      <c r="A473" s="1710"/>
      <c r="B473" s="1260">
        <v>0.75</v>
      </c>
      <c r="C473" s="1275" t="s">
        <v>257</v>
      </c>
      <c r="D473" s="1351" t="s">
        <v>758</v>
      </c>
    </row>
    <row r="474" spans="1:4" x14ac:dyDescent="0.35">
      <c r="A474" s="1708">
        <f>A469+1</f>
        <v>31</v>
      </c>
      <c r="B474" s="1260">
        <v>0.25</v>
      </c>
      <c r="C474" s="1275" t="s">
        <v>257</v>
      </c>
      <c r="D474" s="1351" t="s">
        <v>905</v>
      </c>
    </row>
    <row r="475" spans="1:4" x14ac:dyDescent="0.35">
      <c r="A475" s="1709"/>
      <c r="B475" s="1260">
        <v>0.375</v>
      </c>
      <c r="C475" s="1275" t="s">
        <v>257</v>
      </c>
      <c r="D475" s="1351" t="s">
        <v>758</v>
      </c>
    </row>
    <row r="476" spans="1:4" x14ac:dyDescent="0.35">
      <c r="A476" s="1709"/>
      <c r="B476" s="1260">
        <v>0.5</v>
      </c>
      <c r="C476" s="1275" t="s">
        <v>261</v>
      </c>
      <c r="D476" s="1351" t="s">
        <v>758</v>
      </c>
    </row>
    <row r="477" spans="1:4" x14ac:dyDescent="0.35">
      <c r="A477" s="1709"/>
      <c r="B477" s="1260">
        <v>0.625</v>
      </c>
      <c r="C477" s="1275" t="s">
        <v>257</v>
      </c>
      <c r="D477" s="1351" t="s">
        <v>905</v>
      </c>
    </row>
    <row r="478" spans="1:4" x14ac:dyDescent="0.35">
      <c r="A478" s="1710"/>
      <c r="B478" s="1260">
        <v>0.75</v>
      </c>
      <c r="C478" s="1275" t="s">
        <v>257</v>
      </c>
      <c r="D478" s="1351" t="s">
        <v>758</v>
      </c>
    </row>
    <row r="479" spans="1:4" x14ac:dyDescent="0.35">
      <c r="B479" t="s">
        <v>944</v>
      </c>
    </row>
    <row r="480" spans="1:4" x14ac:dyDescent="0.35">
      <c r="B480" t="s">
        <v>945</v>
      </c>
    </row>
    <row r="481" spans="1:4" x14ac:dyDescent="0.35">
      <c r="B481" t="s">
        <v>946</v>
      </c>
    </row>
    <row r="482" spans="1:4" x14ac:dyDescent="0.35">
      <c r="B482" t="s">
        <v>1007</v>
      </c>
      <c r="C482" t="s">
        <v>1008</v>
      </c>
    </row>
    <row r="485" spans="1:4" ht="15.5" x14ac:dyDescent="0.35">
      <c r="A485" s="1718" t="s">
        <v>913</v>
      </c>
      <c r="B485" s="1718"/>
      <c r="C485" s="1718"/>
      <c r="D485" s="1718"/>
    </row>
    <row r="486" spans="1:4" ht="15.5" x14ac:dyDescent="0.35">
      <c r="A486" s="1251" t="s">
        <v>914</v>
      </c>
      <c r="B486" s="1251"/>
      <c r="C486" s="1251"/>
      <c r="D486" s="1317"/>
    </row>
    <row r="487" spans="1:4" x14ac:dyDescent="0.35">
      <c r="A487" s="1336"/>
      <c r="B487" t="s">
        <v>1036</v>
      </c>
      <c r="C487" t="s">
        <v>1005</v>
      </c>
      <c r="D487" s="1355" t="s">
        <v>1037</v>
      </c>
    </row>
    <row r="489" spans="1:4" x14ac:dyDescent="0.35">
      <c r="A489" s="1704" t="s">
        <v>505</v>
      </c>
      <c r="B489" s="1704" t="s">
        <v>930</v>
      </c>
      <c r="C489" s="1348" t="s">
        <v>548</v>
      </c>
      <c r="D489" s="1349" t="s">
        <v>904</v>
      </c>
    </row>
    <row r="490" spans="1:4" x14ac:dyDescent="0.35">
      <c r="A490" s="1705"/>
      <c r="B490" s="1705"/>
      <c r="C490" s="1323"/>
      <c r="D490" s="1350"/>
    </row>
    <row r="491" spans="1:4" x14ac:dyDescent="0.35">
      <c r="A491" s="1339">
        <v>1</v>
      </c>
      <c r="B491" s="1260">
        <v>0.25</v>
      </c>
      <c r="C491" s="1275" t="s">
        <v>257</v>
      </c>
      <c r="D491" s="1351" t="s">
        <v>758</v>
      </c>
    </row>
    <row r="492" spans="1:4" x14ac:dyDescent="0.35">
      <c r="A492" s="1340"/>
      <c r="B492" s="1260">
        <v>0.375</v>
      </c>
      <c r="C492" s="1275" t="s">
        <v>257</v>
      </c>
      <c r="D492" s="1351" t="s">
        <v>905</v>
      </c>
    </row>
    <row r="493" spans="1:4" x14ac:dyDescent="0.35">
      <c r="A493" s="1340"/>
      <c r="B493" s="1260">
        <v>0.5</v>
      </c>
      <c r="C493" s="1275" t="s">
        <v>260</v>
      </c>
      <c r="D493" s="1356" t="s">
        <v>758</v>
      </c>
    </row>
    <row r="494" spans="1:4" x14ac:dyDescent="0.35">
      <c r="A494" s="1340"/>
      <c r="B494" s="1260">
        <v>0.625</v>
      </c>
      <c r="C494" s="1275" t="s">
        <v>260</v>
      </c>
      <c r="D494" s="1351" t="s">
        <v>758</v>
      </c>
    </row>
    <row r="495" spans="1:4" x14ac:dyDescent="0.35">
      <c r="A495" s="1341"/>
      <c r="B495" s="1260">
        <v>0.75</v>
      </c>
      <c r="C495" s="1275" t="s">
        <v>257</v>
      </c>
      <c r="D495" s="1351" t="s">
        <v>758</v>
      </c>
    </row>
    <row r="496" spans="1:4" x14ac:dyDescent="0.35">
      <c r="A496" s="1716">
        <v>2</v>
      </c>
      <c r="B496" s="1260">
        <v>0.25</v>
      </c>
      <c r="C496" s="1275" t="s">
        <v>258</v>
      </c>
      <c r="D496" s="1351" t="s">
        <v>729</v>
      </c>
    </row>
    <row r="497" spans="1:4" x14ac:dyDescent="0.35">
      <c r="A497" s="1716"/>
      <c r="B497" s="1260">
        <v>0.375</v>
      </c>
      <c r="C497" s="1275" t="s">
        <v>257</v>
      </c>
      <c r="D497" s="1351" t="s">
        <v>905</v>
      </c>
    </row>
    <row r="498" spans="1:4" x14ac:dyDescent="0.35">
      <c r="A498" s="1716"/>
      <c r="B498" s="1260">
        <v>0.5</v>
      </c>
      <c r="C498" s="1275" t="s">
        <v>257</v>
      </c>
      <c r="D498" s="1351" t="s">
        <v>758</v>
      </c>
    </row>
    <row r="499" spans="1:4" x14ac:dyDescent="0.35">
      <c r="A499" s="1716"/>
      <c r="B499" s="1260">
        <v>0.625</v>
      </c>
      <c r="C499" s="1275" t="s">
        <v>261</v>
      </c>
      <c r="D499" s="1351" t="s">
        <v>758</v>
      </c>
    </row>
    <row r="500" spans="1:4" x14ac:dyDescent="0.35">
      <c r="A500" s="1716"/>
      <c r="B500" s="1260">
        <v>0.75</v>
      </c>
      <c r="C500" s="1275" t="s">
        <v>257</v>
      </c>
      <c r="D500" s="1351" t="s">
        <v>758</v>
      </c>
    </row>
    <row r="501" spans="1:4" x14ac:dyDescent="0.35">
      <c r="A501" s="1716">
        <v>3</v>
      </c>
      <c r="B501" s="1260">
        <v>0.25</v>
      </c>
      <c r="C501" s="1275" t="s">
        <v>257</v>
      </c>
      <c r="D501" s="1351" t="s">
        <v>905</v>
      </c>
    </row>
    <row r="502" spans="1:4" x14ac:dyDescent="0.35">
      <c r="A502" s="1716"/>
      <c r="B502" s="1260">
        <v>0.375</v>
      </c>
      <c r="C502" s="1275" t="s">
        <v>257</v>
      </c>
      <c r="D502" s="1351" t="s">
        <v>905</v>
      </c>
    </row>
    <row r="503" spans="1:4" x14ac:dyDescent="0.35">
      <c r="A503" s="1716"/>
      <c r="B503" s="1260">
        <v>0.5</v>
      </c>
      <c r="C503" s="1275" t="s">
        <v>261</v>
      </c>
      <c r="D503" s="1351" t="s">
        <v>758</v>
      </c>
    </row>
    <row r="504" spans="1:4" x14ac:dyDescent="0.35">
      <c r="A504" s="1716"/>
      <c r="B504" s="1260">
        <v>0.625</v>
      </c>
      <c r="C504" s="1275" t="s">
        <v>261</v>
      </c>
      <c r="D504" s="1351" t="s">
        <v>758</v>
      </c>
    </row>
    <row r="505" spans="1:4" x14ac:dyDescent="0.35">
      <c r="A505" s="1716"/>
      <c r="B505" s="1260">
        <v>0.75</v>
      </c>
      <c r="C505" s="1275" t="s">
        <v>257</v>
      </c>
      <c r="D505" s="1351" t="s">
        <v>758</v>
      </c>
    </row>
    <row r="506" spans="1:4" x14ac:dyDescent="0.35">
      <c r="A506" s="1716">
        <f>A501+1</f>
        <v>4</v>
      </c>
      <c r="B506" s="1260">
        <v>0.25</v>
      </c>
      <c r="C506" s="1275" t="s">
        <v>257</v>
      </c>
      <c r="D506" s="1351" t="s">
        <v>758</v>
      </c>
    </row>
    <row r="507" spans="1:4" x14ac:dyDescent="0.35">
      <c r="A507" s="1716"/>
      <c r="B507" s="1260">
        <v>0.375</v>
      </c>
      <c r="C507" s="1275" t="s">
        <v>261</v>
      </c>
      <c r="D507" s="1351" t="s">
        <v>758</v>
      </c>
    </row>
    <row r="508" spans="1:4" x14ac:dyDescent="0.35">
      <c r="A508" s="1716"/>
      <c r="B508" s="1260">
        <v>0.5</v>
      </c>
      <c r="C508" s="1275" t="s">
        <v>258</v>
      </c>
      <c r="D508" s="1351" t="s">
        <v>905</v>
      </c>
    </row>
    <row r="509" spans="1:4" x14ac:dyDescent="0.35">
      <c r="A509" s="1716"/>
      <c r="B509" s="1260">
        <v>0.625</v>
      </c>
      <c r="C509" s="1275" t="s">
        <v>258</v>
      </c>
      <c r="D509" s="1351" t="s">
        <v>729</v>
      </c>
    </row>
    <row r="510" spans="1:4" x14ac:dyDescent="0.35">
      <c r="A510" s="1716"/>
      <c r="B510" s="1260">
        <v>0.75</v>
      </c>
      <c r="C510" s="1275" t="s">
        <v>258</v>
      </c>
      <c r="D510" s="1351" t="s">
        <v>758</v>
      </c>
    </row>
    <row r="511" spans="1:4" x14ac:dyDescent="0.35">
      <c r="A511" s="1716">
        <f>A506+1</f>
        <v>5</v>
      </c>
      <c r="B511" s="1260">
        <v>0.25</v>
      </c>
      <c r="C511" s="1316" t="s">
        <v>257</v>
      </c>
      <c r="D511" s="1353" t="s">
        <v>905</v>
      </c>
    </row>
    <row r="512" spans="1:4" x14ac:dyDescent="0.35">
      <c r="A512" s="1716"/>
      <c r="B512" s="1260">
        <v>0.375</v>
      </c>
      <c r="C512" s="1316" t="s">
        <v>261</v>
      </c>
      <c r="D512" s="1351" t="s">
        <v>758</v>
      </c>
    </row>
    <row r="513" spans="1:4" x14ac:dyDescent="0.35">
      <c r="A513" s="1716"/>
      <c r="B513" s="1260">
        <v>0.5</v>
      </c>
      <c r="C513" s="1316" t="s">
        <v>258</v>
      </c>
      <c r="D513" s="1351" t="s">
        <v>673</v>
      </c>
    </row>
    <row r="514" spans="1:4" x14ac:dyDescent="0.35">
      <c r="A514" s="1716"/>
      <c r="B514" s="1260">
        <v>0.625</v>
      </c>
      <c r="C514" s="1316" t="s">
        <v>260</v>
      </c>
      <c r="D514" s="1351" t="s">
        <v>729</v>
      </c>
    </row>
    <row r="515" spans="1:4" x14ac:dyDescent="0.35">
      <c r="A515" s="1716"/>
      <c r="B515" s="1260">
        <v>0.75</v>
      </c>
      <c r="C515" s="1316" t="s">
        <v>258</v>
      </c>
      <c r="D515" s="1351" t="s">
        <v>729</v>
      </c>
    </row>
    <row r="516" spans="1:4" x14ac:dyDescent="0.35">
      <c r="A516" s="1339">
        <v>6</v>
      </c>
      <c r="B516" s="1260">
        <v>0.25</v>
      </c>
      <c r="C516" s="1316" t="s">
        <v>257</v>
      </c>
      <c r="D516" s="1351" t="s">
        <v>673</v>
      </c>
    </row>
    <row r="517" spans="1:4" x14ac:dyDescent="0.35">
      <c r="A517" s="1340"/>
      <c r="B517" s="1260">
        <v>0.375</v>
      </c>
      <c r="C517" s="1316" t="s">
        <v>257</v>
      </c>
      <c r="D517" s="1351" t="s">
        <v>905</v>
      </c>
    </row>
    <row r="518" spans="1:4" x14ac:dyDescent="0.35">
      <c r="A518" s="1340"/>
      <c r="B518" s="1260">
        <v>0.5</v>
      </c>
      <c r="C518" s="1316" t="s">
        <v>257</v>
      </c>
      <c r="D518" s="1351" t="s">
        <v>758</v>
      </c>
    </row>
    <row r="519" spans="1:4" x14ac:dyDescent="0.35">
      <c r="A519" s="1340"/>
      <c r="B519" s="1260">
        <v>0.625</v>
      </c>
      <c r="C519" s="1316" t="s">
        <v>257</v>
      </c>
      <c r="D519" s="1351" t="s">
        <v>758</v>
      </c>
    </row>
    <row r="520" spans="1:4" x14ac:dyDescent="0.35">
      <c r="A520" s="1341"/>
      <c r="B520" s="1260">
        <v>0.75</v>
      </c>
      <c r="C520" s="1316" t="s">
        <v>257</v>
      </c>
      <c r="D520" s="1351" t="s">
        <v>905</v>
      </c>
    </row>
    <row r="521" spans="1:4" x14ac:dyDescent="0.35">
      <c r="A521" s="1716">
        <v>7</v>
      </c>
      <c r="B521" s="1260">
        <v>0.25</v>
      </c>
      <c r="C521" s="1316" t="s">
        <v>257</v>
      </c>
      <c r="D521" s="1351" t="s">
        <v>905</v>
      </c>
    </row>
    <row r="522" spans="1:4" x14ac:dyDescent="0.35">
      <c r="A522" s="1716"/>
      <c r="B522" s="1260">
        <v>0.375</v>
      </c>
      <c r="C522" s="1316" t="s">
        <v>257</v>
      </c>
      <c r="D522" s="1351" t="s">
        <v>905</v>
      </c>
    </row>
    <row r="523" spans="1:4" x14ac:dyDescent="0.35">
      <c r="A523" s="1716"/>
      <c r="B523" s="1260">
        <v>0.5</v>
      </c>
      <c r="C523" s="1316" t="s">
        <v>257</v>
      </c>
      <c r="D523" s="1351" t="s">
        <v>758</v>
      </c>
    </row>
    <row r="524" spans="1:4" x14ac:dyDescent="0.35">
      <c r="A524" s="1716"/>
      <c r="B524" s="1260">
        <v>0.625</v>
      </c>
      <c r="C524" s="1316" t="s">
        <v>258</v>
      </c>
      <c r="D524" s="1351" t="s">
        <v>758</v>
      </c>
    </row>
    <row r="525" spans="1:4" x14ac:dyDescent="0.35">
      <c r="A525" s="1716"/>
      <c r="B525" s="1260">
        <v>0.75</v>
      </c>
      <c r="C525" s="1275" t="s">
        <v>258</v>
      </c>
      <c r="D525" s="1351" t="s">
        <v>758</v>
      </c>
    </row>
    <row r="526" spans="1:4" x14ac:dyDescent="0.35">
      <c r="A526" s="1716">
        <v>8</v>
      </c>
      <c r="B526" s="1260">
        <v>0.25</v>
      </c>
      <c r="C526" s="1316" t="s">
        <v>257</v>
      </c>
      <c r="D526" s="1351" t="s">
        <v>905</v>
      </c>
    </row>
    <row r="527" spans="1:4" x14ac:dyDescent="0.35">
      <c r="A527" s="1716"/>
      <c r="B527" s="1260">
        <v>0.375</v>
      </c>
      <c r="C527" s="1316" t="s">
        <v>257</v>
      </c>
      <c r="D527" s="1351" t="s">
        <v>905</v>
      </c>
    </row>
    <row r="528" spans="1:4" x14ac:dyDescent="0.35">
      <c r="A528" s="1716"/>
      <c r="B528" s="1260">
        <v>0.5</v>
      </c>
      <c r="C528" s="1316" t="s">
        <v>257</v>
      </c>
      <c r="D528" s="1351" t="s">
        <v>758</v>
      </c>
    </row>
    <row r="529" spans="1:4" x14ac:dyDescent="0.35">
      <c r="A529" s="1716"/>
      <c r="B529" s="1260">
        <v>0.625</v>
      </c>
      <c r="C529" s="1275" t="s">
        <v>258</v>
      </c>
      <c r="D529" s="1351" t="s">
        <v>758</v>
      </c>
    </row>
    <row r="530" spans="1:4" x14ac:dyDescent="0.35">
      <c r="A530" s="1716"/>
      <c r="B530" s="1260">
        <v>0.75</v>
      </c>
      <c r="C530" s="1275" t="s">
        <v>258</v>
      </c>
      <c r="D530" s="1351" t="s">
        <v>758</v>
      </c>
    </row>
    <row r="531" spans="1:4" x14ac:dyDescent="0.35">
      <c r="A531" s="1716">
        <f>A526+1</f>
        <v>9</v>
      </c>
      <c r="B531" s="1260">
        <v>0.25</v>
      </c>
      <c r="C531" s="1316" t="s">
        <v>257</v>
      </c>
      <c r="D531" s="1351" t="s">
        <v>905</v>
      </c>
    </row>
    <row r="532" spans="1:4" x14ac:dyDescent="0.35">
      <c r="A532" s="1716"/>
      <c r="B532" s="1260">
        <v>0.375</v>
      </c>
      <c r="C532" s="1316" t="s">
        <v>257</v>
      </c>
      <c r="D532" s="1351" t="s">
        <v>758</v>
      </c>
    </row>
    <row r="533" spans="1:4" x14ac:dyDescent="0.35">
      <c r="A533" s="1716"/>
      <c r="B533" s="1260">
        <v>0.5</v>
      </c>
      <c r="C533" s="1316" t="s">
        <v>257</v>
      </c>
      <c r="D533" s="1351" t="s">
        <v>758</v>
      </c>
    </row>
    <row r="534" spans="1:4" x14ac:dyDescent="0.35">
      <c r="A534" s="1716"/>
      <c r="B534" s="1260">
        <v>0.625</v>
      </c>
      <c r="C534" s="1275" t="s">
        <v>258</v>
      </c>
      <c r="D534" s="1351" t="s">
        <v>758</v>
      </c>
    </row>
    <row r="535" spans="1:4" x14ac:dyDescent="0.35">
      <c r="A535" s="1716"/>
      <c r="B535" s="1260">
        <v>0.75</v>
      </c>
      <c r="C535" s="1275" t="s">
        <v>257</v>
      </c>
      <c r="D535" s="1351" t="s">
        <v>758</v>
      </c>
    </row>
    <row r="536" spans="1:4" x14ac:dyDescent="0.35">
      <c r="A536" s="1716">
        <f>A531+1</f>
        <v>10</v>
      </c>
      <c r="B536" s="1260">
        <v>0.25</v>
      </c>
      <c r="C536" s="1316" t="s">
        <v>257</v>
      </c>
      <c r="D536" s="1351" t="s">
        <v>758</v>
      </c>
    </row>
    <row r="537" spans="1:4" x14ac:dyDescent="0.35">
      <c r="A537" s="1716"/>
      <c r="B537" s="1260">
        <v>0.375</v>
      </c>
      <c r="C537" s="1316" t="s">
        <v>257</v>
      </c>
      <c r="D537" s="1351" t="s">
        <v>758</v>
      </c>
    </row>
    <row r="538" spans="1:4" x14ac:dyDescent="0.35">
      <c r="A538" s="1716"/>
      <c r="B538" s="1260">
        <v>0.5</v>
      </c>
      <c r="C538" s="1316" t="s">
        <v>261</v>
      </c>
      <c r="D538" s="1351" t="s">
        <v>758</v>
      </c>
    </row>
    <row r="539" spans="1:4" x14ac:dyDescent="0.35">
      <c r="A539" s="1716"/>
      <c r="B539" s="1260">
        <v>0.625</v>
      </c>
      <c r="C539" s="1275" t="s">
        <v>258</v>
      </c>
      <c r="D539" s="1351" t="s">
        <v>758</v>
      </c>
    </row>
    <row r="540" spans="1:4" x14ac:dyDescent="0.35">
      <c r="A540" s="1716"/>
      <c r="B540" s="1260">
        <v>0.75</v>
      </c>
      <c r="C540" s="1275" t="s">
        <v>564</v>
      </c>
      <c r="D540" s="1351" t="s">
        <v>758</v>
      </c>
    </row>
    <row r="541" spans="1:4" x14ac:dyDescent="0.35">
      <c r="A541" s="1339"/>
      <c r="B541" s="1260">
        <v>0.25</v>
      </c>
      <c r="C541" s="1275" t="s">
        <v>257</v>
      </c>
      <c r="D541" s="1351" t="s">
        <v>758</v>
      </c>
    </row>
    <row r="542" spans="1:4" x14ac:dyDescent="0.35">
      <c r="A542" s="1340">
        <v>11</v>
      </c>
      <c r="B542" s="1260">
        <v>0.375</v>
      </c>
      <c r="C542" s="1275" t="s">
        <v>257</v>
      </c>
      <c r="D542" s="1351" t="s">
        <v>758</v>
      </c>
    </row>
    <row r="543" spans="1:4" x14ac:dyDescent="0.35">
      <c r="A543" s="1340"/>
      <c r="B543" s="1260">
        <v>0.5</v>
      </c>
      <c r="C543" s="1275" t="s">
        <v>257</v>
      </c>
      <c r="D543" s="1351" t="s">
        <v>905</v>
      </c>
    </row>
    <row r="544" spans="1:4" x14ac:dyDescent="0.35">
      <c r="A544" s="1340"/>
      <c r="B544" s="1260">
        <v>0.625</v>
      </c>
      <c r="C544" s="1275" t="s">
        <v>257</v>
      </c>
      <c r="D544" s="1351" t="s">
        <v>758</v>
      </c>
    </row>
    <row r="545" spans="1:4" x14ac:dyDescent="0.35">
      <c r="A545" s="1341"/>
      <c r="B545" s="1260">
        <v>0.75</v>
      </c>
      <c r="C545" s="1275" t="s">
        <v>257</v>
      </c>
      <c r="D545" s="1351" t="s">
        <v>758</v>
      </c>
    </row>
    <row r="546" spans="1:4" x14ac:dyDescent="0.35">
      <c r="A546" s="1716">
        <v>12</v>
      </c>
      <c r="B546" s="1260">
        <v>0.25</v>
      </c>
      <c r="C546" s="1275" t="s">
        <v>257</v>
      </c>
      <c r="D546" s="1351" t="s">
        <v>905</v>
      </c>
    </row>
    <row r="547" spans="1:4" x14ac:dyDescent="0.35">
      <c r="A547" s="1716"/>
      <c r="B547" s="1260">
        <v>0.375</v>
      </c>
      <c r="C547" s="1275" t="s">
        <v>257</v>
      </c>
      <c r="D547" s="1351" t="s">
        <v>905</v>
      </c>
    </row>
    <row r="548" spans="1:4" x14ac:dyDescent="0.35">
      <c r="A548" s="1716"/>
      <c r="B548" s="1260">
        <v>0.5</v>
      </c>
      <c r="C548" s="1275" t="s">
        <v>257</v>
      </c>
      <c r="D548" s="1351" t="s">
        <v>758</v>
      </c>
    </row>
    <row r="549" spans="1:4" x14ac:dyDescent="0.35">
      <c r="A549" s="1716"/>
      <c r="B549" s="1260">
        <v>0.625</v>
      </c>
      <c r="C549" s="1275" t="s">
        <v>258</v>
      </c>
      <c r="D549" s="1351" t="s">
        <v>673</v>
      </c>
    </row>
    <row r="550" spans="1:4" x14ac:dyDescent="0.35">
      <c r="A550" s="1716"/>
      <c r="B550" s="1260">
        <v>0.75</v>
      </c>
      <c r="C550" s="1275" t="s">
        <v>258</v>
      </c>
      <c r="D550" s="1351" t="s">
        <v>758</v>
      </c>
    </row>
    <row r="551" spans="1:4" x14ac:dyDescent="0.35">
      <c r="A551" s="1716">
        <v>13</v>
      </c>
      <c r="B551" s="1260">
        <v>0.25</v>
      </c>
      <c r="C551" s="1275" t="s">
        <v>257</v>
      </c>
      <c r="D551" s="1351" t="s">
        <v>673</v>
      </c>
    </row>
    <row r="552" spans="1:4" x14ac:dyDescent="0.35">
      <c r="A552" s="1716"/>
      <c r="B552" s="1260">
        <v>0.375</v>
      </c>
      <c r="C552" s="1275" t="s">
        <v>262</v>
      </c>
      <c r="D552" s="1351" t="s">
        <v>905</v>
      </c>
    </row>
    <row r="553" spans="1:4" x14ac:dyDescent="0.35">
      <c r="A553" s="1716"/>
      <c r="B553" s="1260">
        <v>0.5</v>
      </c>
      <c r="C553" s="1275" t="s">
        <v>261</v>
      </c>
      <c r="D553" s="1351" t="s">
        <v>758</v>
      </c>
    </row>
    <row r="554" spans="1:4" x14ac:dyDescent="0.35">
      <c r="A554" s="1716"/>
      <c r="B554" s="1260">
        <v>0.625</v>
      </c>
      <c r="C554" s="1275" t="s">
        <v>257</v>
      </c>
      <c r="D554" s="1351" t="s">
        <v>758</v>
      </c>
    </row>
    <row r="555" spans="1:4" x14ac:dyDescent="0.35">
      <c r="A555" s="1716"/>
      <c r="B555" s="1260">
        <v>0.75</v>
      </c>
      <c r="C555" s="1275" t="s">
        <v>262</v>
      </c>
      <c r="D555" s="1351" t="s">
        <v>758</v>
      </c>
    </row>
    <row r="556" spans="1:4" x14ac:dyDescent="0.35">
      <c r="A556" s="1716">
        <f>A551+1</f>
        <v>14</v>
      </c>
      <c r="B556" s="1260">
        <v>0.25</v>
      </c>
      <c r="C556" s="1275" t="s">
        <v>257</v>
      </c>
      <c r="D556" s="1351" t="s">
        <v>905</v>
      </c>
    </row>
    <row r="557" spans="1:4" x14ac:dyDescent="0.35">
      <c r="A557" s="1716"/>
      <c r="B557" s="1260">
        <v>0.375</v>
      </c>
      <c r="C557" s="1275" t="s">
        <v>257</v>
      </c>
      <c r="D557" s="1351" t="s">
        <v>758</v>
      </c>
    </row>
    <row r="558" spans="1:4" x14ac:dyDescent="0.35">
      <c r="A558" s="1716"/>
      <c r="B558" s="1260">
        <v>0.5</v>
      </c>
      <c r="C558" s="1275" t="s">
        <v>257</v>
      </c>
      <c r="D558" s="1351" t="s">
        <v>758</v>
      </c>
    </row>
    <row r="559" spans="1:4" x14ac:dyDescent="0.35">
      <c r="A559" s="1716"/>
      <c r="B559" s="1260">
        <v>0.625</v>
      </c>
      <c r="C559" s="1275" t="s">
        <v>257</v>
      </c>
      <c r="D559" s="1351" t="s">
        <v>758</v>
      </c>
    </row>
    <row r="560" spans="1:4" x14ac:dyDescent="0.35">
      <c r="A560" s="1716"/>
      <c r="B560" s="1260">
        <v>0.75</v>
      </c>
      <c r="C560" s="1275" t="s">
        <v>257</v>
      </c>
      <c r="D560" s="1351" t="s">
        <v>905</v>
      </c>
    </row>
    <row r="561" spans="1:4" x14ac:dyDescent="0.35">
      <c r="A561" s="1716">
        <f>A556+1</f>
        <v>15</v>
      </c>
      <c r="B561" s="1260">
        <v>0.25</v>
      </c>
      <c r="C561" s="1316" t="s">
        <v>257</v>
      </c>
      <c r="D561" s="1351" t="s">
        <v>758</v>
      </c>
    </row>
    <row r="562" spans="1:4" x14ac:dyDescent="0.35">
      <c r="A562" s="1716"/>
      <c r="B562" s="1260">
        <v>0.375</v>
      </c>
      <c r="C562" s="1316" t="s">
        <v>257</v>
      </c>
      <c r="D562" s="1351" t="s">
        <v>905</v>
      </c>
    </row>
    <row r="563" spans="1:4" x14ac:dyDescent="0.35">
      <c r="A563" s="1716"/>
      <c r="B563" s="1260">
        <v>0.5</v>
      </c>
      <c r="C563" s="1316" t="s">
        <v>257</v>
      </c>
      <c r="D563" s="1351" t="s">
        <v>729</v>
      </c>
    </row>
    <row r="564" spans="1:4" x14ac:dyDescent="0.35">
      <c r="A564" s="1716"/>
      <c r="B564" s="1260">
        <v>0.625</v>
      </c>
      <c r="C564" s="1316" t="s">
        <v>258</v>
      </c>
      <c r="D564" s="1351" t="s">
        <v>729</v>
      </c>
    </row>
    <row r="565" spans="1:4" x14ac:dyDescent="0.35">
      <c r="A565" s="1716"/>
      <c r="B565" s="1260">
        <v>0.75</v>
      </c>
      <c r="C565" s="1316" t="s">
        <v>258</v>
      </c>
      <c r="D565" s="1351" t="s">
        <v>758</v>
      </c>
    </row>
    <row r="566" spans="1:4" x14ac:dyDescent="0.35">
      <c r="A566" s="1708">
        <f>A561+1</f>
        <v>16</v>
      </c>
      <c r="B566" s="1260">
        <v>0.25</v>
      </c>
      <c r="C566" s="1316" t="s">
        <v>257</v>
      </c>
      <c r="D566" s="1351" t="s">
        <v>905</v>
      </c>
    </row>
    <row r="567" spans="1:4" x14ac:dyDescent="0.35">
      <c r="A567" s="1709"/>
      <c r="B567" s="1260">
        <v>0.375</v>
      </c>
      <c r="C567" s="1316" t="s">
        <v>258</v>
      </c>
      <c r="D567" s="1351" t="s">
        <v>758</v>
      </c>
    </row>
    <row r="568" spans="1:4" x14ac:dyDescent="0.35">
      <c r="A568" s="1709"/>
      <c r="B568" s="1260">
        <v>0.5</v>
      </c>
      <c r="C568" s="1316" t="s">
        <v>261</v>
      </c>
      <c r="D568" s="1351" t="s">
        <v>758</v>
      </c>
    </row>
    <row r="569" spans="1:4" x14ac:dyDescent="0.35">
      <c r="A569" s="1709"/>
      <c r="B569" s="1260">
        <v>0.625</v>
      </c>
      <c r="C569" s="1316" t="s">
        <v>258</v>
      </c>
      <c r="D569" s="1351" t="s">
        <v>758</v>
      </c>
    </row>
    <row r="570" spans="1:4" x14ac:dyDescent="0.35">
      <c r="A570" s="1710"/>
      <c r="B570" s="1260">
        <v>0.75</v>
      </c>
      <c r="C570" s="1316" t="s">
        <v>258</v>
      </c>
      <c r="D570" s="1351" t="s">
        <v>758</v>
      </c>
    </row>
    <row r="571" spans="1:4" x14ac:dyDescent="0.35">
      <c r="A571" s="1708">
        <f>A566+1</f>
        <v>17</v>
      </c>
      <c r="B571" s="1260">
        <v>0.25</v>
      </c>
      <c r="C571" s="1316" t="s">
        <v>257</v>
      </c>
      <c r="D571" s="1351" t="s">
        <v>758</v>
      </c>
    </row>
    <row r="572" spans="1:4" x14ac:dyDescent="0.35">
      <c r="A572" s="1709"/>
      <c r="B572" s="1260">
        <v>0.375</v>
      </c>
      <c r="C572" s="1316" t="s">
        <v>258</v>
      </c>
      <c r="D572" s="1351" t="s">
        <v>758</v>
      </c>
    </row>
    <row r="573" spans="1:4" x14ac:dyDescent="0.35">
      <c r="A573" s="1709"/>
      <c r="B573" s="1260">
        <v>0.5</v>
      </c>
      <c r="C573" s="1316" t="s">
        <v>258</v>
      </c>
      <c r="D573" s="1351" t="s">
        <v>729</v>
      </c>
    </row>
    <row r="574" spans="1:4" x14ac:dyDescent="0.35">
      <c r="A574" s="1709"/>
      <c r="B574" s="1260">
        <v>0.625</v>
      </c>
      <c r="C574" s="1316" t="s">
        <v>261</v>
      </c>
      <c r="D574" s="1351" t="s">
        <v>758</v>
      </c>
    </row>
    <row r="575" spans="1:4" x14ac:dyDescent="0.35">
      <c r="A575" s="1710"/>
      <c r="B575" s="1260">
        <v>0.75</v>
      </c>
      <c r="C575" s="1316" t="s">
        <v>258</v>
      </c>
      <c r="D575" s="1351" t="s">
        <v>905</v>
      </c>
    </row>
    <row r="576" spans="1:4" x14ac:dyDescent="0.35">
      <c r="A576" s="1708">
        <f>A571+1</f>
        <v>18</v>
      </c>
      <c r="B576" s="1260">
        <v>0.25</v>
      </c>
      <c r="C576" s="1316" t="s">
        <v>257</v>
      </c>
      <c r="D576" s="1351" t="s">
        <v>905</v>
      </c>
    </row>
    <row r="577" spans="1:4" x14ac:dyDescent="0.35">
      <c r="A577" s="1709"/>
      <c r="B577" s="1260">
        <v>0.375</v>
      </c>
      <c r="C577" s="1316" t="s">
        <v>257</v>
      </c>
      <c r="D577" s="1351" t="s">
        <v>758</v>
      </c>
    </row>
    <row r="578" spans="1:4" x14ac:dyDescent="0.35">
      <c r="A578" s="1709"/>
      <c r="B578" s="1260">
        <v>0.5</v>
      </c>
      <c r="C578" s="1316" t="s">
        <v>258</v>
      </c>
      <c r="D578" s="1351" t="s">
        <v>758</v>
      </c>
    </row>
    <row r="579" spans="1:4" x14ac:dyDescent="0.35">
      <c r="A579" s="1709"/>
      <c r="B579" s="1260">
        <v>0.625</v>
      </c>
      <c r="C579" s="1316" t="s">
        <v>258</v>
      </c>
      <c r="D579" s="1351" t="s">
        <v>758</v>
      </c>
    </row>
    <row r="580" spans="1:4" x14ac:dyDescent="0.35">
      <c r="A580" s="1710"/>
      <c r="B580" s="1260">
        <v>0.75</v>
      </c>
      <c r="C580" s="1316" t="s">
        <v>257</v>
      </c>
      <c r="D580" s="1351" t="s">
        <v>905</v>
      </c>
    </row>
    <row r="581" spans="1:4" x14ac:dyDescent="0.35">
      <c r="A581" s="1708">
        <f>A576+1</f>
        <v>19</v>
      </c>
      <c r="B581" s="1260">
        <v>0.25</v>
      </c>
      <c r="C581" s="1316" t="s">
        <v>257</v>
      </c>
      <c r="D581" s="1351" t="s">
        <v>905</v>
      </c>
    </row>
    <row r="582" spans="1:4" x14ac:dyDescent="0.35">
      <c r="A582" s="1709"/>
      <c r="B582" s="1260">
        <v>0.375</v>
      </c>
      <c r="C582" s="1316" t="s">
        <v>257</v>
      </c>
      <c r="D582" s="1351" t="s">
        <v>905</v>
      </c>
    </row>
    <row r="583" spans="1:4" x14ac:dyDescent="0.35">
      <c r="A583" s="1709"/>
      <c r="B583" s="1260">
        <v>0.5</v>
      </c>
      <c r="C583" s="1316" t="s">
        <v>257</v>
      </c>
      <c r="D583" s="1351" t="s">
        <v>758</v>
      </c>
    </row>
    <row r="584" spans="1:4" x14ac:dyDescent="0.35">
      <c r="A584" s="1709"/>
      <c r="B584" s="1260">
        <v>0.625</v>
      </c>
      <c r="C584" s="1316" t="s">
        <v>257</v>
      </c>
      <c r="D584" s="1351" t="s">
        <v>758</v>
      </c>
    </row>
    <row r="585" spans="1:4" x14ac:dyDescent="0.35">
      <c r="A585" s="1710"/>
      <c r="B585" s="1260">
        <v>0.75</v>
      </c>
      <c r="C585" s="1316" t="s">
        <v>258</v>
      </c>
      <c r="D585" s="1351" t="s">
        <v>758</v>
      </c>
    </row>
    <row r="586" spans="1:4" x14ac:dyDescent="0.35">
      <c r="A586" s="1708">
        <f>A581+1</f>
        <v>20</v>
      </c>
      <c r="B586" s="1260">
        <v>0.25</v>
      </c>
      <c r="C586" s="1275" t="s">
        <v>257</v>
      </c>
      <c r="D586" s="1351" t="s">
        <v>905</v>
      </c>
    </row>
    <row r="587" spans="1:4" x14ac:dyDescent="0.35">
      <c r="A587" s="1709"/>
      <c r="B587" s="1260">
        <v>0.375</v>
      </c>
      <c r="C587" s="1275" t="s">
        <v>257</v>
      </c>
      <c r="D587" s="1351" t="s">
        <v>905</v>
      </c>
    </row>
    <row r="588" spans="1:4" x14ac:dyDescent="0.35">
      <c r="A588" s="1709"/>
      <c r="B588" s="1260">
        <v>0.5</v>
      </c>
      <c r="C588" s="1275" t="s">
        <v>258</v>
      </c>
      <c r="D588" s="1351" t="s">
        <v>758</v>
      </c>
    </row>
    <row r="589" spans="1:4" x14ac:dyDescent="0.35">
      <c r="A589" s="1709"/>
      <c r="B589" s="1260">
        <v>0.625</v>
      </c>
      <c r="C589" s="1275" t="s">
        <v>258</v>
      </c>
      <c r="D589" s="1351" t="s">
        <v>758</v>
      </c>
    </row>
    <row r="590" spans="1:4" x14ac:dyDescent="0.35">
      <c r="A590" s="1710"/>
      <c r="B590" s="1260">
        <v>0.75</v>
      </c>
      <c r="C590" s="1275" t="s">
        <v>258</v>
      </c>
      <c r="D590" s="1351" t="s">
        <v>758</v>
      </c>
    </row>
    <row r="591" spans="1:4" x14ac:dyDescent="0.35">
      <c r="A591" s="1708">
        <f>A586+1</f>
        <v>21</v>
      </c>
      <c r="B591" s="1260">
        <v>0.25</v>
      </c>
      <c r="C591" s="1275" t="s">
        <v>261</v>
      </c>
      <c r="D591" s="1351" t="s">
        <v>758</v>
      </c>
    </row>
    <row r="592" spans="1:4" x14ac:dyDescent="0.35">
      <c r="A592" s="1709"/>
      <c r="B592" s="1260">
        <v>0.375</v>
      </c>
      <c r="C592" s="1275" t="s">
        <v>257</v>
      </c>
      <c r="D592" s="1351" t="s">
        <v>758</v>
      </c>
    </row>
    <row r="593" spans="1:4" x14ac:dyDescent="0.35">
      <c r="A593" s="1709"/>
      <c r="B593" s="1260">
        <v>0.5</v>
      </c>
      <c r="C593" s="1275" t="s">
        <v>257</v>
      </c>
      <c r="D593" s="1351" t="s">
        <v>758</v>
      </c>
    </row>
    <row r="594" spans="1:4" x14ac:dyDescent="0.35">
      <c r="A594" s="1709"/>
      <c r="B594" s="1260">
        <v>0.625</v>
      </c>
      <c r="C594" s="1275" t="s">
        <v>258</v>
      </c>
      <c r="D594" s="1351" t="s">
        <v>758</v>
      </c>
    </row>
    <row r="595" spans="1:4" x14ac:dyDescent="0.35">
      <c r="A595" s="1710"/>
      <c r="B595" s="1260">
        <v>0.75</v>
      </c>
      <c r="C595" s="1275" t="s">
        <v>258</v>
      </c>
      <c r="D595" s="1351" t="s">
        <v>905</v>
      </c>
    </row>
    <row r="596" spans="1:4" x14ac:dyDescent="0.35">
      <c r="A596" s="1708">
        <f>A591+1</f>
        <v>22</v>
      </c>
      <c r="B596" s="1260">
        <v>0.25</v>
      </c>
      <c r="C596" s="1275" t="s">
        <v>257</v>
      </c>
      <c r="D596" s="1351" t="s">
        <v>758</v>
      </c>
    </row>
    <row r="597" spans="1:4" x14ac:dyDescent="0.35">
      <c r="A597" s="1709"/>
      <c r="B597" s="1260">
        <v>0.375</v>
      </c>
      <c r="C597" s="1275" t="s">
        <v>258</v>
      </c>
      <c r="D597" s="1351" t="s">
        <v>905</v>
      </c>
    </row>
    <row r="598" spans="1:4" x14ac:dyDescent="0.35">
      <c r="A598" s="1709"/>
      <c r="B598" s="1260">
        <v>0.5</v>
      </c>
      <c r="C598" s="1275" t="s">
        <v>257</v>
      </c>
      <c r="D598" s="1351" t="s">
        <v>758</v>
      </c>
    </row>
    <row r="599" spans="1:4" x14ac:dyDescent="0.35">
      <c r="A599" s="1709"/>
      <c r="B599" s="1260">
        <v>0.625</v>
      </c>
      <c r="C599" s="1275" t="s">
        <v>257</v>
      </c>
      <c r="D599" s="1351" t="s">
        <v>758</v>
      </c>
    </row>
    <row r="600" spans="1:4" x14ac:dyDescent="0.35">
      <c r="A600" s="1710"/>
      <c r="B600" s="1260">
        <v>0.75</v>
      </c>
      <c r="C600" s="1275" t="s">
        <v>257</v>
      </c>
      <c r="D600" s="1351" t="s">
        <v>905</v>
      </c>
    </row>
    <row r="601" spans="1:4" x14ac:dyDescent="0.35">
      <c r="A601" s="1708">
        <f>A596+1</f>
        <v>23</v>
      </c>
      <c r="B601" s="1260">
        <v>0.25</v>
      </c>
      <c r="C601" s="1275" t="s">
        <v>257</v>
      </c>
      <c r="D601" s="1351" t="s">
        <v>905</v>
      </c>
    </row>
    <row r="602" spans="1:4" x14ac:dyDescent="0.35">
      <c r="A602" s="1709"/>
      <c r="B602" s="1260">
        <v>0.375</v>
      </c>
      <c r="C602" s="1275" t="s">
        <v>257</v>
      </c>
      <c r="D602" s="1351" t="s">
        <v>905</v>
      </c>
    </row>
    <row r="603" spans="1:4" x14ac:dyDescent="0.35">
      <c r="A603" s="1709"/>
      <c r="B603" s="1260">
        <v>0.5</v>
      </c>
      <c r="C603" s="1275" t="s">
        <v>257</v>
      </c>
      <c r="D603" s="1351" t="s">
        <v>905</v>
      </c>
    </row>
    <row r="604" spans="1:4" x14ac:dyDescent="0.35">
      <c r="A604" s="1709"/>
      <c r="B604" s="1260">
        <v>0.625</v>
      </c>
      <c r="C604" s="1275" t="s">
        <v>257</v>
      </c>
      <c r="D604" s="1351" t="s">
        <v>758</v>
      </c>
    </row>
    <row r="605" spans="1:4" x14ac:dyDescent="0.35">
      <c r="A605" s="1710"/>
      <c r="B605" s="1260">
        <v>0.75</v>
      </c>
      <c r="C605" s="1275" t="s">
        <v>257</v>
      </c>
      <c r="D605" s="1351" t="s">
        <v>758</v>
      </c>
    </row>
    <row r="606" spans="1:4" x14ac:dyDescent="0.35">
      <c r="A606" s="1708">
        <f>A601+1</f>
        <v>24</v>
      </c>
      <c r="B606" s="1260">
        <v>0.25</v>
      </c>
      <c r="C606" s="1275" t="s">
        <v>257</v>
      </c>
      <c r="D606" s="1351" t="s">
        <v>758</v>
      </c>
    </row>
    <row r="607" spans="1:4" x14ac:dyDescent="0.35">
      <c r="A607" s="1709"/>
      <c r="B607" s="1260">
        <v>0.375</v>
      </c>
      <c r="C607" s="1275" t="s">
        <v>257</v>
      </c>
      <c r="D607" s="1351" t="s">
        <v>905</v>
      </c>
    </row>
    <row r="608" spans="1:4" x14ac:dyDescent="0.35">
      <c r="A608" s="1709"/>
      <c r="B608" s="1260">
        <v>0.5</v>
      </c>
      <c r="C608" s="1275" t="s">
        <v>257</v>
      </c>
      <c r="D608" s="1351" t="s">
        <v>758</v>
      </c>
    </row>
    <row r="609" spans="1:4" x14ac:dyDescent="0.35">
      <c r="A609" s="1709"/>
      <c r="B609" s="1260">
        <v>0.625</v>
      </c>
      <c r="C609" s="1275" t="s">
        <v>261</v>
      </c>
      <c r="D609" s="1351" t="s">
        <v>758</v>
      </c>
    </row>
    <row r="610" spans="1:4" x14ac:dyDescent="0.35">
      <c r="A610" s="1710"/>
      <c r="B610" s="1260">
        <v>0.75</v>
      </c>
      <c r="C610" s="1275" t="s">
        <v>257</v>
      </c>
      <c r="D610" s="1351" t="s">
        <v>905</v>
      </c>
    </row>
    <row r="611" spans="1:4" x14ac:dyDescent="0.35">
      <c r="A611" s="1708">
        <f>A606+1</f>
        <v>25</v>
      </c>
      <c r="B611" s="1260">
        <v>0.25</v>
      </c>
      <c r="C611" s="1275" t="s">
        <v>257</v>
      </c>
      <c r="D611" s="1351" t="s">
        <v>758</v>
      </c>
    </row>
    <row r="612" spans="1:4" x14ac:dyDescent="0.35">
      <c r="A612" s="1709"/>
      <c r="B612" s="1260">
        <v>0.375</v>
      </c>
      <c r="C612" s="1275" t="s">
        <v>257</v>
      </c>
      <c r="D612" s="1351" t="s">
        <v>905</v>
      </c>
    </row>
    <row r="613" spans="1:4" x14ac:dyDescent="0.35">
      <c r="A613" s="1709"/>
      <c r="B613" s="1260">
        <v>0.5</v>
      </c>
      <c r="C613" s="1275" t="s">
        <v>257</v>
      </c>
      <c r="D613" s="1351" t="s">
        <v>758</v>
      </c>
    </row>
    <row r="614" spans="1:4" x14ac:dyDescent="0.35">
      <c r="A614" s="1709"/>
      <c r="B614" s="1260">
        <v>0.625</v>
      </c>
      <c r="C614" s="1275" t="s">
        <v>257</v>
      </c>
      <c r="D614" s="1351" t="s">
        <v>758</v>
      </c>
    </row>
    <row r="615" spans="1:4" x14ac:dyDescent="0.35">
      <c r="A615" s="1710"/>
      <c r="B615" s="1260">
        <v>0.75</v>
      </c>
      <c r="C615" s="1275" t="s">
        <v>257</v>
      </c>
      <c r="D615" s="1351" t="s">
        <v>905</v>
      </c>
    </row>
    <row r="616" spans="1:4" x14ac:dyDescent="0.35">
      <c r="A616" s="1708">
        <f>A611+1</f>
        <v>26</v>
      </c>
      <c r="B616" s="1260">
        <v>0.25</v>
      </c>
      <c r="C616" s="1275" t="s">
        <v>257</v>
      </c>
      <c r="D616" s="1351" t="s">
        <v>758</v>
      </c>
    </row>
    <row r="617" spans="1:4" x14ac:dyDescent="0.35">
      <c r="A617" s="1709"/>
      <c r="B617" s="1260">
        <v>0.375</v>
      </c>
      <c r="C617" s="1275" t="s">
        <v>257</v>
      </c>
      <c r="D617" s="1351" t="s">
        <v>905</v>
      </c>
    </row>
    <row r="618" spans="1:4" x14ac:dyDescent="0.35">
      <c r="A618" s="1709"/>
      <c r="B618" s="1260">
        <v>0.5</v>
      </c>
      <c r="C618" s="1275" t="s">
        <v>258</v>
      </c>
      <c r="D618" s="1351" t="s">
        <v>758</v>
      </c>
    </row>
    <row r="619" spans="1:4" x14ac:dyDescent="0.35">
      <c r="A619" s="1709"/>
      <c r="B619" s="1260">
        <v>0.625</v>
      </c>
      <c r="C619" s="1275" t="s">
        <v>260</v>
      </c>
      <c r="D619" s="1351" t="s">
        <v>758</v>
      </c>
    </row>
    <row r="620" spans="1:4" x14ac:dyDescent="0.35">
      <c r="A620" s="1710"/>
      <c r="B620" s="1260">
        <v>0.75</v>
      </c>
      <c r="C620" s="1275" t="s">
        <v>257</v>
      </c>
      <c r="D620" s="1351" t="s">
        <v>758</v>
      </c>
    </row>
    <row r="621" spans="1:4" x14ac:dyDescent="0.35">
      <c r="A621" s="1708">
        <f>A616+1</f>
        <v>27</v>
      </c>
      <c r="B621" s="1260">
        <v>0.25</v>
      </c>
      <c r="C621" s="1275" t="s">
        <v>257</v>
      </c>
      <c r="D621" s="1351" t="s">
        <v>905</v>
      </c>
    </row>
    <row r="622" spans="1:4" x14ac:dyDescent="0.35">
      <c r="A622" s="1709"/>
      <c r="B622" s="1260">
        <v>0.375</v>
      </c>
      <c r="C622" s="1275" t="s">
        <v>257</v>
      </c>
      <c r="D622" s="1351" t="s">
        <v>905</v>
      </c>
    </row>
    <row r="623" spans="1:4" x14ac:dyDescent="0.35">
      <c r="A623" s="1709"/>
      <c r="B623" s="1260">
        <v>0.5</v>
      </c>
      <c r="C623" s="1275" t="s">
        <v>257</v>
      </c>
      <c r="D623" s="1351" t="s">
        <v>758</v>
      </c>
    </row>
    <row r="624" spans="1:4" x14ac:dyDescent="0.35">
      <c r="A624" s="1709"/>
      <c r="B624" s="1260">
        <v>0.625</v>
      </c>
      <c r="C624" s="1275" t="s">
        <v>257</v>
      </c>
      <c r="D624" s="1351" t="s">
        <v>758</v>
      </c>
    </row>
    <row r="625" spans="1:4" x14ac:dyDescent="0.35">
      <c r="A625" s="1710"/>
      <c r="B625" s="1260">
        <v>0.75</v>
      </c>
      <c r="C625" s="1275" t="s">
        <v>257</v>
      </c>
      <c r="D625" s="1351" t="s">
        <v>905</v>
      </c>
    </row>
    <row r="626" spans="1:4" x14ac:dyDescent="0.35">
      <c r="A626" s="1708">
        <f>A621+1</f>
        <v>28</v>
      </c>
      <c r="B626" s="1260">
        <v>0.25</v>
      </c>
      <c r="C626" s="1275" t="s">
        <v>257</v>
      </c>
      <c r="D626" s="1351" t="s">
        <v>905</v>
      </c>
    </row>
    <row r="627" spans="1:4" x14ac:dyDescent="0.35">
      <c r="A627" s="1709"/>
      <c r="B627" s="1260">
        <v>0.375</v>
      </c>
      <c r="C627" s="1275" t="s">
        <v>257</v>
      </c>
      <c r="D627" s="1351" t="s">
        <v>905</v>
      </c>
    </row>
    <row r="628" spans="1:4" x14ac:dyDescent="0.35">
      <c r="A628" s="1709"/>
      <c r="B628" s="1260">
        <v>0.5</v>
      </c>
      <c r="C628" s="1275" t="s">
        <v>258</v>
      </c>
      <c r="D628" s="1351" t="s">
        <v>758</v>
      </c>
    </row>
    <row r="629" spans="1:4" x14ac:dyDescent="0.35">
      <c r="A629" s="1709"/>
      <c r="B629" s="1260">
        <v>0.625</v>
      </c>
      <c r="C629" s="1275" t="s">
        <v>260</v>
      </c>
      <c r="D629" s="1351" t="s">
        <v>758</v>
      </c>
    </row>
    <row r="630" spans="1:4" x14ac:dyDescent="0.35">
      <c r="A630" s="1710"/>
      <c r="B630" s="1260">
        <v>0.75</v>
      </c>
      <c r="C630" s="1275" t="s">
        <v>257</v>
      </c>
      <c r="D630" s="1351" t="s">
        <v>758</v>
      </c>
    </row>
    <row r="631" spans="1:4" x14ac:dyDescent="0.35">
      <c r="A631" s="1708">
        <f>A626+1</f>
        <v>29</v>
      </c>
      <c r="B631" s="1260">
        <v>0.25</v>
      </c>
      <c r="C631" s="1275" t="s">
        <v>257</v>
      </c>
      <c r="D631" s="1351" t="s">
        <v>905</v>
      </c>
    </row>
    <row r="632" spans="1:4" x14ac:dyDescent="0.35">
      <c r="A632" s="1709"/>
      <c r="B632" s="1260">
        <v>0.375</v>
      </c>
      <c r="C632" s="1275" t="s">
        <v>257</v>
      </c>
      <c r="D632" s="1351" t="s">
        <v>905</v>
      </c>
    </row>
    <row r="633" spans="1:4" x14ac:dyDescent="0.35">
      <c r="A633" s="1709"/>
      <c r="B633" s="1260">
        <v>0.5</v>
      </c>
      <c r="C633" s="1275" t="s">
        <v>257</v>
      </c>
      <c r="D633" s="1351" t="s">
        <v>758</v>
      </c>
    </row>
    <row r="634" spans="1:4" x14ac:dyDescent="0.35">
      <c r="A634" s="1709"/>
      <c r="B634" s="1260">
        <v>0.625</v>
      </c>
      <c r="C634" s="1275" t="s">
        <v>258</v>
      </c>
      <c r="D634" s="1351" t="s">
        <v>758</v>
      </c>
    </row>
    <row r="635" spans="1:4" x14ac:dyDescent="0.35">
      <c r="A635" s="1710"/>
      <c r="B635" s="1260">
        <v>0.75</v>
      </c>
      <c r="C635" s="1275" t="s">
        <v>260</v>
      </c>
      <c r="D635" s="1351" t="s">
        <v>905</v>
      </c>
    </row>
    <row r="636" spans="1:4" x14ac:dyDescent="0.35">
      <c r="A636" s="1708">
        <f>A631+1</f>
        <v>30</v>
      </c>
      <c r="B636" s="1260">
        <v>0.25</v>
      </c>
      <c r="C636" s="1275" t="s">
        <v>257</v>
      </c>
      <c r="D636" s="1351" t="s">
        <v>758</v>
      </c>
    </row>
    <row r="637" spans="1:4" x14ac:dyDescent="0.35">
      <c r="A637" s="1709"/>
      <c r="B637" s="1260">
        <v>0.375</v>
      </c>
      <c r="C637" s="1275" t="s">
        <v>257</v>
      </c>
      <c r="D637" s="1351" t="s">
        <v>905</v>
      </c>
    </row>
    <row r="638" spans="1:4" x14ac:dyDescent="0.35">
      <c r="A638" s="1709"/>
      <c r="B638" s="1260">
        <v>0.5</v>
      </c>
      <c r="C638" s="1275" t="s">
        <v>257</v>
      </c>
      <c r="D638" s="1351" t="s">
        <v>758</v>
      </c>
    </row>
    <row r="639" spans="1:4" x14ac:dyDescent="0.35">
      <c r="A639" s="1709"/>
      <c r="B639" s="1260">
        <v>0.625</v>
      </c>
      <c r="C639" s="1275" t="s">
        <v>258</v>
      </c>
      <c r="D639" s="1351" t="s">
        <v>758</v>
      </c>
    </row>
    <row r="640" spans="1:4" x14ac:dyDescent="0.35">
      <c r="A640" s="1710"/>
      <c r="B640" s="1260">
        <v>0.75</v>
      </c>
      <c r="C640" s="1275" t="s">
        <v>257</v>
      </c>
      <c r="D640" s="1351" t="s">
        <v>905</v>
      </c>
    </row>
    <row r="641" spans="1:4" x14ac:dyDescent="0.35">
      <c r="B641" t="s">
        <v>946</v>
      </c>
    </row>
    <row r="642" spans="1:4" x14ac:dyDescent="0.35">
      <c r="B642" t="s">
        <v>1007</v>
      </c>
      <c r="C642" t="s">
        <v>1008</v>
      </c>
    </row>
    <row r="644" spans="1:4" ht="15.5" x14ac:dyDescent="0.35">
      <c r="A644" s="1718" t="s">
        <v>913</v>
      </c>
      <c r="B644" s="1718"/>
      <c r="C644" s="1718"/>
      <c r="D644" s="1718"/>
    </row>
    <row r="645" spans="1:4" ht="15.5" x14ac:dyDescent="0.35">
      <c r="A645" s="1251" t="s">
        <v>914</v>
      </c>
      <c r="B645" s="1251"/>
      <c r="C645" s="1251"/>
      <c r="D645" s="1317"/>
    </row>
    <row r="646" spans="1:4" x14ac:dyDescent="0.35">
      <c r="A646" s="1360"/>
      <c r="B646" s="346" t="s">
        <v>1038</v>
      </c>
      <c r="C646" s="346" t="s">
        <v>1005</v>
      </c>
      <c r="D646" s="1361" t="s">
        <v>1039</v>
      </c>
    </row>
    <row r="647" spans="1:4" x14ac:dyDescent="0.35">
      <c r="A647" s="346"/>
      <c r="B647" s="346"/>
      <c r="C647" s="346"/>
      <c r="D647" s="346"/>
    </row>
    <row r="648" spans="1:4" x14ac:dyDescent="0.35">
      <c r="A648" s="1731" t="s">
        <v>505</v>
      </c>
      <c r="B648" s="1731" t="s">
        <v>930</v>
      </c>
      <c r="C648" s="1362" t="s">
        <v>548</v>
      </c>
      <c r="D648" s="1363" t="s">
        <v>904</v>
      </c>
    </row>
    <row r="649" spans="1:4" x14ac:dyDescent="0.35">
      <c r="A649" s="1732"/>
      <c r="B649" s="1732"/>
      <c r="C649" s="1364"/>
      <c r="D649" s="1365"/>
    </row>
    <row r="650" spans="1:4" x14ac:dyDescent="0.35">
      <c r="A650" s="1366">
        <v>1</v>
      </c>
      <c r="B650" s="1367">
        <v>0.25</v>
      </c>
      <c r="C650" s="1368" t="s">
        <v>257</v>
      </c>
      <c r="D650" s="1369" t="s">
        <v>905</v>
      </c>
    </row>
    <row r="651" spans="1:4" x14ac:dyDescent="0.35">
      <c r="A651" s="1370"/>
      <c r="B651" s="1367">
        <v>0.375</v>
      </c>
      <c r="C651" s="1368" t="s">
        <v>257</v>
      </c>
      <c r="D651" s="1369" t="s">
        <v>905</v>
      </c>
    </row>
    <row r="652" spans="1:4" ht="15" x14ac:dyDescent="0.4">
      <c r="A652" s="1370"/>
      <c r="B652" s="1367">
        <v>0.5</v>
      </c>
      <c r="C652" s="1368" t="s">
        <v>257</v>
      </c>
      <c r="D652" s="1371" t="s">
        <v>758</v>
      </c>
    </row>
    <row r="653" spans="1:4" x14ac:dyDescent="0.35">
      <c r="A653" s="1370"/>
      <c r="B653" s="1367">
        <v>0.625</v>
      </c>
      <c r="C653" s="1368" t="s">
        <v>262</v>
      </c>
      <c r="D653" s="1369" t="s">
        <v>758</v>
      </c>
    </row>
    <row r="654" spans="1:4" x14ac:dyDescent="0.35">
      <c r="A654" s="1372"/>
      <c r="B654" s="1367">
        <v>0.75</v>
      </c>
      <c r="C654" s="1368" t="s">
        <v>257</v>
      </c>
      <c r="D654" s="1369" t="s">
        <v>758</v>
      </c>
    </row>
    <row r="655" spans="1:4" x14ac:dyDescent="0.35">
      <c r="A655" s="1730">
        <v>2</v>
      </c>
      <c r="B655" s="1367">
        <v>0.25</v>
      </c>
      <c r="C655" s="1368" t="s">
        <v>257</v>
      </c>
      <c r="D655" s="1369" t="s">
        <v>905</v>
      </c>
    </row>
    <row r="656" spans="1:4" x14ac:dyDescent="0.35">
      <c r="A656" s="1730"/>
      <c r="B656" s="1367">
        <v>0.375</v>
      </c>
      <c r="C656" s="1368" t="s">
        <v>257</v>
      </c>
      <c r="D656" s="1369" t="s">
        <v>905</v>
      </c>
    </row>
    <row r="657" spans="1:4" x14ac:dyDescent="0.35">
      <c r="A657" s="1730"/>
      <c r="B657" s="1367">
        <v>0.5</v>
      </c>
      <c r="C657" s="1368" t="s">
        <v>257</v>
      </c>
      <c r="D657" s="1369" t="s">
        <v>758</v>
      </c>
    </row>
    <row r="658" spans="1:4" x14ac:dyDescent="0.35">
      <c r="A658" s="1730"/>
      <c r="B658" s="1367">
        <v>0.625</v>
      </c>
      <c r="C658" s="1368" t="s">
        <v>257</v>
      </c>
      <c r="D658" s="1369" t="s">
        <v>758</v>
      </c>
    </row>
    <row r="659" spans="1:4" x14ac:dyDescent="0.35">
      <c r="A659" s="1730"/>
      <c r="B659" s="1367">
        <v>0.75</v>
      </c>
      <c r="C659" s="1368" t="s">
        <v>261</v>
      </c>
      <c r="D659" s="1369" t="s">
        <v>729</v>
      </c>
    </row>
    <row r="660" spans="1:4" x14ac:dyDescent="0.35">
      <c r="A660" s="1730">
        <v>3</v>
      </c>
      <c r="B660" s="1367">
        <v>0.25</v>
      </c>
      <c r="C660" s="1368" t="s">
        <v>257</v>
      </c>
      <c r="D660" s="1369" t="s">
        <v>758</v>
      </c>
    </row>
    <row r="661" spans="1:4" x14ac:dyDescent="0.35">
      <c r="A661" s="1730"/>
      <c r="B661" s="1367">
        <v>0.375</v>
      </c>
      <c r="C661" s="1368" t="s">
        <v>257</v>
      </c>
      <c r="D661" s="1369" t="s">
        <v>758</v>
      </c>
    </row>
    <row r="662" spans="1:4" x14ac:dyDescent="0.35">
      <c r="A662" s="1730"/>
      <c r="B662" s="1367">
        <v>0.5</v>
      </c>
      <c r="C662" s="1368" t="s">
        <v>257</v>
      </c>
      <c r="D662" s="1369" t="s">
        <v>758</v>
      </c>
    </row>
    <row r="663" spans="1:4" x14ac:dyDescent="0.35">
      <c r="A663" s="1730"/>
      <c r="B663" s="1367">
        <v>0.625</v>
      </c>
      <c r="C663" s="1368" t="s">
        <v>258</v>
      </c>
      <c r="D663" s="1369" t="s">
        <v>758</v>
      </c>
    </row>
    <row r="664" spans="1:4" x14ac:dyDescent="0.35">
      <c r="A664" s="1730"/>
      <c r="B664" s="1367">
        <v>0.75</v>
      </c>
      <c r="C664" s="1368" t="s">
        <v>257</v>
      </c>
      <c r="D664" s="1369" t="s">
        <v>905</v>
      </c>
    </row>
    <row r="665" spans="1:4" x14ac:dyDescent="0.35">
      <c r="A665" s="1730">
        <f>A660+1</f>
        <v>4</v>
      </c>
      <c r="B665" s="1367">
        <v>0.25</v>
      </c>
      <c r="C665" s="1368" t="s">
        <v>257</v>
      </c>
      <c r="D665" s="1369" t="s">
        <v>905</v>
      </c>
    </row>
    <row r="666" spans="1:4" x14ac:dyDescent="0.35">
      <c r="A666" s="1730"/>
      <c r="B666" s="1367">
        <v>0.375</v>
      </c>
      <c r="C666" s="1368" t="s">
        <v>257</v>
      </c>
      <c r="D666" s="1369" t="s">
        <v>905</v>
      </c>
    </row>
    <row r="667" spans="1:4" x14ac:dyDescent="0.35">
      <c r="A667" s="1730"/>
      <c r="B667" s="1367">
        <v>0.5</v>
      </c>
      <c r="C667" s="1368" t="s">
        <v>260</v>
      </c>
      <c r="D667" s="1369" t="s">
        <v>758</v>
      </c>
    </row>
    <row r="668" spans="1:4" x14ac:dyDescent="0.35">
      <c r="A668" s="1730"/>
      <c r="B668" s="1367">
        <v>0.625</v>
      </c>
      <c r="C668" s="1368" t="s">
        <v>258</v>
      </c>
      <c r="D668" s="1369" t="s">
        <v>758</v>
      </c>
    </row>
    <row r="669" spans="1:4" x14ac:dyDescent="0.35">
      <c r="A669" s="1730"/>
      <c r="B669" s="1367">
        <v>0.75</v>
      </c>
      <c r="C669" s="1368" t="s">
        <v>258</v>
      </c>
      <c r="D669" s="1369" t="s">
        <v>758</v>
      </c>
    </row>
    <row r="670" spans="1:4" x14ac:dyDescent="0.35">
      <c r="A670" s="1730">
        <f>A665+1</f>
        <v>5</v>
      </c>
      <c r="B670" s="1367">
        <v>0.25</v>
      </c>
      <c r="C670" s="1373" t="s">
        <v>261</v>
      </c>
      <c r="D670" s="1374" t="s">
        <v>758</v>
      </c>
    </row>
    <row r="671" spans="1:4" x14ac:dyDescent="0.35">
      <c r="A671" s="1730"/>
      <c r="B671" s="1367">
        <v>0.375</v>
      </c>
      <c r="C671" s="1373" t="s">
        <v>257</v>
      </c>
      <c r="D671" s="1369" t="s">
        <v>905</v>
      </c>
    </row>
    <row r="672" spans="1:4" x14ac:dyDescent="0.35">
      <c r="A672" s="1730"/>
      <c r="B672" s="1367">
        <v>0.5</v>
      </c>
      <c r="C672" s="1373" t="s">
        <v>258</v>
      </c>
      <c r="D672" s="1369" t="s">
        <v>758</v>
      </c>
    </row>
    <row r="673" spans="1:4" x14ac:dyDescent="0.35">
      <c r="A673" s="1730"/>
      <c r="B673" s="1367">
        <v>0.625</v>
      </c>
      <c r="C673" s="1373" t="s">
        <v>258</v>
      </c>
      <c r="D673" s="1369" t="s">
        <v>758</v>
      </c>
    </row>
    <row r="674" spans="1:4" x14ac:dyDescent="0.35">
      <c r="A674" s="1730"/>
      <c r="B674" s="1367">
        <v>0.75</v>
      </c>
      <c r="C674" s="1373" t="s">
        <v>257</v>
      </c>
      <c r="D674" s="1369" t="s">
        <v>758</v>
      </c>
    </row>
    <row r="675" spans="1:4" x14ac:dyDescent="0.35">
      <c r="A675" s="1366">
        <v>6</v>
      </c>
      <c r="B675" s="1367">
        <v>0.25</v>
      </c>
      <c r="C675" s="1373" t="s">
        <v>257</v>
      </c>
      <c r="D675" s="1369" t="s">
        <v>905</v>
      </c>
    </row>
    <row r="676" spans="1:4" x14ac:dyDescent="0.35">
      <c r="A676" s="1370"/>
      <c r="B676" s="1367">
        <v>0.375</v>
      </c>
      <c r="C676" s="1373" t="s">
        <v>257</v>
      </c>
      <c r="D676" s="1369" t="s">
        <v>905</v>
      </c>
    </row>
    <row r="677" spans="1:4" x14ac:dyDescent="0.35">
      <c r="A677" s="1370"/>
      <c r="B677" s="1367">
        <v>0.5</v>
      </c>
      <c r="C677" s="1373" t="s">
        <v>257</v>
      </c>
      <c r="D677" s="1369" t="s">
        <v>758</v>
      </c>
    </row>
    <row r="678" spans="1:4" x14ac:dyDescent="0.35">
      <c r="A678" s="1370"/>
      <c r="B678" s="1367">
        <v>0.625</v>
      </c>
      <c r="C678" s="1373" t="s">
        <v>257</v>
      </c>
      <c r="D678" s="1369" t="s">
        <v>758</v>
      </c>
    </row>
    <row r="679" spans="1:4" x14ac:dyDescent="0.35">
      <c r="A679" s="1372"/>
      <c r="B679" s="1367">
        <v>0.75</v>
      </c>
      <c r="C679" s="1373" t="s">
        <v>257</v>
      </c>
      <c r="D679" s="1369" t="s">
        <v>758</v>
      </c>
    </row>
    <row r="680" spans="1:4" x14ac:dyDescent="0.35">
      <c r="A680" s="1730">
        <v>7</v>
      </c>
      <c r="B680" s="1367">
        <v>0.25</v>
      </c>
      <c r="C680" s="1373" t="s">
        <v>257</v>
      </c>
      <c r="D680" s="1369" t="s">
        <v>758</v>
      </c>
    </row>
    <row r="681" spans="1:4" x14ac:dyDescent="0.35">
      <c r="A681" s="1730"/>
      <c r="B681" s="1367">
        <v>0.375</v>
      </c>
      <c r="C681" s="1373" t="s">
        <v>257</v>
      </c>
      <c r="D681" s="1369" t="s">
        <v>905</v>
      </c>
    </row>
    <row r="682" spans="1:4" x14ac:dyDescent="0.35">
      <c r="A682" s="1730"/>
      <c r="B682" s="1367">
        <v>0.5</v>
      </c>
      <c r="C682" s="1373" t="s">
        <v>257</v>
      </c>
      <c r="D682" s="1369" t="s">
        <v>758</v>
      </c>
    </row>
    <row r="683" spans="1:4" x14ac:dyDescent="0.35">
      <c r="A683" s="1730"/>
      <c r="B683" s="1367">
        <v>0.625</v>
      </c>
      <c r="C683" s="1373" t="s">
        <v>257</v>
      </c>
      <c r="D683" s="1369" t="s">
        <v>758</v>
      </c>
    </row>
    <row r="684" spans="1:4" x14ac:dyDescent="0.35">
      <c r="A684" s="1730"/>
      <c r="B684" s="1367">
        <v>0.75</v>
      </c>
      <c r="C684" s="1368" t="s">
        <v>257</v>
      </c>
      <c r="D684" s="1369" t="s">
        <v>758</v>
      </c>
    </row>
    <row r="685" spans="1:4" x14ac:dyDescent="0.35">
      <c r="A685" s="1730">
        <v>8</v>
      </c>
      <c r="B685" s="1367">
        <v>0.25</v>
      </c>
      <c r="C685" s="1373" t="s">
        <v>257</v>
      </c>
      <c r="D685" s="1369" t="s">
        <v>905</v>
      </c>
    </row>
    <row r="686" spans="1:4" x14ac:dyDescent="0.35">
      <c r="A686" s="1730"/>
      <c r="B686" s="1367">
        <v>0.375</v>
      </c>
      <c r="C686" s="1373" t="s">
        <v>257</v>
      </c>
      <c r="D686" s="1369" t="s">
        <v>905</v>
      </c>
    </row>
    <row r="687" spans="1:4" x14ac:dyDescent="0.35">
      <c r="A687" s="1730"/>
      <c r="B687" s="1367">
        <v>0.5</v>
      </c>
      <c r="C687" s="1373" t="s">
        <v>257</v>
      </c>
      <c r="D687" s="1369" t="s">
        <v>758</v>
      </c>
    </row>
    <row r="688" spans="1:4" x14ac:dyDescent="0.35">
      <c r="A688" s="1730"/>
      <c r="B688" s="1367">
        <v>0.625</v>
      </c>
      <c r="C688" s="1368" t="s">
        <v>257</v>
      </c>
      <c r="D688" s="1369" t="s">
        <v>758</v>
      </c>
    </row>
    <row r="689" spans="1:4" x14ac:dyDescent="0.35">
      <c r="A689" s="1730"/>
      <c r="B689" s="1367">
        <v>0.75</v>
      </c>
      <c r="C689" s="1368" t="s">
        <v>258</v>
      </c>
      <c r="D689" s="1369" t="s">
        <v>758</v>
      </c>
    </row>
    <row r="690" spans="1:4" x14ac:dyDescent="0.35">
      <c r="A690" s="1730">
        <f>A685+1</f>
        <v>9</v>
      </c>
      <c r="B690" s="1367">
        <v>0.25</v>
      </c>
      <c r="C690" s="1373" t="s">
        <v>257</v>
      </c>
      <c r="D690" s="1369" t="s">
        <v>758</v>
      </c>
    </row>
    <row r="691" spans="1:4" x14ac:dyDescent="0.35">
      <c r="A691" s="1730"/>
      <c r="B691" s="1367">
        <v>0.375</v>
      </c>
      <c r="C691" s="1373" t="s">
        <v>257</v>
      </c>
      <c r="D691" s="1369" t="s">
        <v>905</v>
      </c>
    </row>
    <row r="692" spans="1:4" x14ac:dyDescent="0.35">
      <c r="A692" s="1730"/>
      <c r="B692" s="1367">
        <v>0.5</v>
      </c>
      <c r="C692" s="1373" t="s">
        <v>258</v>
      </c>
      <c r="D692" s="1369" t="s">
        <v>758</v>
      </c>
    </row>
    <row r="693" spans="1:4" x14ac:dyDescent="0.35">
      <c r="A693" s="1730"/>
      <c r="B693" s="1367">
        <v>0.625</v>
      </c>
      <c r="C693" s="1368" t="s">
        <v>257</v>
      </c>
      <c r="D693" s="1369" t="s">
        <v>758</v>
      </c>
    </row>
    <row r="694" spans="1:4" x14ac:dyDescent="0.35">
      <c r="A694" s="1730"/>
      <c r="B694" s="1367">
        <v>0.75</v>
      </c>
      <c r="C694" s="1368" t="s">
        <v>258</v>
      </c>
      <c r="D694" s="1369" t="s">
        <v>758</v>
      </c>
    </row>
    <row r="695" spans="1:4" x14ac:dyDescent="0.35">
      <c r="A695" s="1730">
        <f>A690+1</f>
        <v>10</v>
      </c>
      <c r="B695" s="1367">
        <v>0.25</v>
      </c>
      <c r="C695" s="1373" t="s">
        <v>257</v>
      </c>
      <c r="D695" s="1369" t="s">
        <v>905</v>
      </c>
    </row>
    <row r="696" spans="1:4" x14ac:dyDescent="0.35">
      <c r="A696" s="1730"/>
      <c r="B696" s="1367">
        <v>0.375</v>
      </c>
      <c r="C696" s="1373" t="s">
        <v>257</v>
      </c>
      <c r="D696" s="1369" t="s">
        <v>758</v>
      </c>
    </row>
    <row r="697" spans="1:4" x14ac:dyDescent="0.35">
      <c r="A697" s="1730"/>
      <c r="B697" s="1367">
        <v>0.5</v>
      </c>
      <c r="C697" s="1373" t="s">
        <v>257</v>
      </c>
      <c r="D697" s="1369" t="s">
        <v>905</v>
      </c>
    </row>
    <row r="698" spans="1:4" x14ac:dyDescent="0.35">
      <c r="A698" s="1730"/>
      <c r="B698" s="1367">
        <v>0.625</v>
      </c>
      <c r="C698" s="1368" t="s">
        <v>257</v>
      </c>
      <c r="D698" s="1369" t="s">
        <v>758</v>
      </c>
    </row>
    <row r="699" spans="1:4" x14ac:dyDescent="0.35">
      <c r="A699" s="1730"/>
      <c r="B699" s="1367">
        <v>0.75</v>
      </c>
      <c r="C699" s="1368" t="s">
        <v>258</v>
      </c>
      <c r="D699" s="1369" t="s">
        <v>758</v>
      </c>
    </row>
    <row r="700" spans="1:4" x14ac:dyDescent="0.35">
      <c r="A700" s="1366"/>
      <c r="B700" s="1367">
        <v>0.25</v>
      </c>
      <c r="C700" s="1368" t="s">
        <v>257</v>
      </c>
      <c r="D700" s="1369" t="s">
        <v>758</v>
      </c>
    </row>
    <row r="701" spans="1:4" x14ac:dyDescent="0.35">
      <c r="A701" s="1370">
        <v>11</v>
      </c>
      <c r="B701" s="1367">
        <v>0.375</v>
      </c>
      <c r="C701" s="1368" t="s">
        <v>257</v>
      </c>
      <c r="D701" s="1369" t="s">
        <v>758</v>
      </c>
    </row>
    <row r="702" spans="1:4" x14ac:dyDescent="0.35">
      <c r="A702" s="1370"/>
      <c r="B702" s="1367">
        <v>0.5</v>
      </c>
      <c r="C702" s="1368" t="s">
        <v>257</v>
      </c>
      <c r="D702" s="1369" t="s">
        <v>758</v>
      </c>
    </row>
    <row r="703" spans="1:4" x14ac:dyDescent="0.35">
      <c r="A703" s="1370"/>
      <c r="B703" s="1367">
        <v>0.625</v>
      </c>
      <c r="C703" s="1368" t="s">
        <v>261</v>
      </c>
      <c r="D703" s="1369" t="s">
        <v>758</v>
      </c>
    </row>
    <row r="704" spans="1:4" x14ac:dyDescent="0.35">
      <c r="A704" s="1372"/>
      <c r="B704" s="1367">
        <v>0.75</v>
      </c>
      <c r="C704" s="1368" t="s">
        <v>258</v>
      </c>
      <c r="D704" s="1369" t="s">
        <v>758</v>
      </c>
    </row>
    <row r="705" spans="1:4" x14ac:dyDescent="0.35">
      <c r="A705" s="1730">
        <v>12</v>
      </c>
      <c r="B705" s="1367">
        <v>0.25</v>
      </c>
      <c r="C705" s="1368" t="s">
        <v>257</v>
      </c>
      <c r="D705" s="1369" t="s">
        <v>905</v>
      </c>
    </row>
    <row r="706" spans="1:4" x14ac:dyDescent="0.35">
      <c r="A706" s="1730"/>
      <c r="B706" s="1367">
        <v>0.375</v>
      </c>
      <c r="C706" s="1368" t="s">
        <v>257</v>
      </c>
      <c r="D706" s="1369" t="s">
        <v>905</v>
      </c>
    </row>
    <row r="707" spans="1:4" x14ac:dyDescent="0.35">
      <c r="A707" s="1730"/>
      <c r="B707" s="1367">
        <v>0.5</v>
      </c>
      <c r="C707" s="1368" t="s">
        <v>257</v>
      </c>
      <c r="D707" s="1369" t="s">
        <v>758</v>
      </c>
    </row>
    <row r="708" spans="1:4" x14ac:dyDescent="0.35">
      <c r="A708" s="1730"/>
      <c r="B708" s="1367">
        <v>0.625</v>
      </c>
      <c r="C708" s="1368" t="s">
        <v>262</v>
      </c>
      <c r="D708" s="1369" t="s">
        <v>758</v>
      </c>
    </row>
    <row r="709" spans="1:4" x14ac:dyDescent="0.35">
      <c r="A709" s="1730"/>
      <c r="B709" s="1367">
        <v>0.75</v>
      </c>
      <c r="C709" s="1368" t="s">
        <v>262</v>
      </c>
      <c r="D709" s="1369" t="s">
        <v>758</v>
      </c>
    </row>
    <row r="710" spans="1:4" x14ac:dyDescent="0.35">
      <c r="A710" s="1730">
        <v>13</v>
      </c>
      <c r="B710" s="1367">
        <v>0.25</v>
      </c>
      <c r="C710" s="1368" t="s">
        <v>257</v>
      </c>
      <c r="D710" s="1369" t="s">
        <v>905</v>
      </c>
    </row>
    <row r="711" spans="1:4" x14ac:dyDescent="0.35">
      <c r="A711" s="1730"/>
      <c r="B711" s="1367">
        <v>0.375</v>
      </c>
      <c r="C711" s="1368" t="s">
        <v>257</v>
      </c>
      <c r="D711" s="1369" t="s">
        <v>905</v>
      </c>
    </row>
    <row r="712" spans="1:4" x14ac:dyDescent="0.35">
      <c r="A712" s="1730"/>
      <c r="B712" s="1367">
        <v>0.5</v>
      </c>
      <c r="C712" s="1368" t="s">
        <v>257</v>
      </c>
      <c r="D712" s="1369" t="s">
        <v>758</v>
      </c>
    </row>
    <row r="713" spans="1:4" x14ac:dyDescent="0.35">
      <c r="A713" s="1730"/>
      <c r="B713" s="1367">
        <v>0.625</v>
      </c>
      <c r="C713" s="1368" t="s">
        <v>260</v>
      </c>
      <c r="D713" s="1369" t="s">
        <v>758</v>
      </c>
    </row>
    <row r="714" spans="1:4" x14ac:dyDescent="0.35">
      <c r="A714" s="1730"/>
      <c r="B714" s="1367">
        <v>0.75</v>
      </c>
      <c r="C714" s="1368" t="s">
        <v>258</v>
      </c>
      <c r="D714" s="1369" t="s">
        <v>758</v>
      </c>
    </row>
    <row r="715" spans="1:4" x14ac:dyDescent="0.35">
      <c r="A715" s="1730">
        <f>A710+1</f>
        <v>14</v>
      </c>
      <c r="B715" s="1367">
        <v>0.25</v>
      </c>
      <c r="C715" s="1368" t="s">
        <v>261</v>
      </c>
      <c r="D715" s="1369" t="s">
        <v>760</v>
      </c>
    </row>
    <row r="716" spans="1:4" x14ac:dyDescent="0.35">
      <c r="A716" s="1730"/>
      <c r="B716" s="1367">
        <v>0.375</v>
      </c>
      <c r="C716" s="1368" t="s">
        <v>257</v>
      </c>
      <c r="D716" s="1369" t="s">
        <v>729</v>
      </c>
    </row>
    <row r="717" spans="1:4" x14ac:dyDescent="0.35">
      <c r="A717" s="1730"/>
      <c r="B717" s="1367">
        <v>0.5</v>
      </c>
      <c r="C717" s="1368" t="s">
        <v>257</v>
      </c>
      <c r="D717" s="1369" t="s">
        <v>758</v>
      </c>
    </row>
    <row r="718" spans="1:4" x14ac:dyDescent="0.35">
      <c r="A718" s="1730"/>
      <c r="B718" s="1367">
        <v>0.625</v>
      </c>
      <c r="C718" s="1368" t="s">
        <v>257</v>
      </c>
      <c r="D718" s="1369" t="s">
        <v>758</v>
      </c>
    </row>
    <row r="719" spans="1:4" x14ac:dyDescent="0.35">
      <c r="A719" s="1730"/>
      <c r="B719" s="1367">
        <v>0.75</v>
      </c>
      <c r="C719" s="1368" t="s">
        <v>257</v>
      </c>
      <c r="D719" s="1369" t="s">
        <v>758</v>
      </c>
    </row>
    <row r="720" spans="1:4" x14ac:dyDescent="0.35">
      <c r="A720" s="1730">
        <f>A715+1</f>
        <v>15</v>
      </c>
      <c r="B720" s="1367">
        <v>0.25</v>
      </c>
      <c r="C720" s="1373" t="s">
        <v>261</v>
      </c>
      <c r="D720" s="1369" t="s">
        <v>729</v>
      </c>
    </row>
    <row r="721" spans="1:4" x14ac:dyDescent="0.35">
      <c r="A721" s="1730"/>
      <c r="B721" s="1367">
        <v>0.375</v>
      </c>
      <c r="C721" s="1373" t="s">
        <v>261</v>
      </c>
      <c r="D721" s="1369" t="s">
        <v>758</v>
      </c>
    </row>
    <row r="722" spans="1:4" x14ac:dyDescent="0.35">
      <c r="A722" s="1730"/>
      <c r="B722" s="1367">
        <v>0.5</v>
      </c>
      <c r="C722" s="1373" t="s">
        <v>261</v>
      </c>
      <c r="D722" s="1369" t="s">
        <v>758</v>
      </c>
    </row>
    <row r="723" spans="1:4" x14ac:dyDescent="0.35">
      <c r="A723" s="1730"/>
      <c r="B723" s="1367">
        <v>0.625</v>
      </c>
      <c r="C723" s="1373" t="s">
        <v>257</v>
      </c>
      <c r="D723" s="1369" t="s">
        <v>758</v>
      </c>
    </row>
    <row r="724" spans="1:4" x14ac:dyDescent="0.35">
      <c r="A724" s="1730"/>
      <c r="B724" s="1367">
        <v>0.75</v>
      </c>
      <c r="C724" s="1373" t="s">
        <v>258</v>
      </c>
      <c r="D724" s="1369" t="s">
        <v>758</v>
      </c>
    </row>
    <row r="725" spans="1:4" x14ac:dyDescent="0.35">
      <c r="A725" s="1733">
        <f>A720+1</f>
        <v>16</v>
      </c>
      <c r="B725" s="1367">
        <v>0.25</v>
      </c>
      <c r="C725" s="1373" t="s">
        <v>257</v>
      </c>
      <c r="D725" s="1369" t="s">
        <v>758</v>
      </c>
    </row>
    <row r="726" spans="1:4" x14ac:dyDescent="0.35">
      <c r="A726" s="1734"/>
      <c r="B726" s="1367">
        <v>0.375</v>
      </c>
      <c r="C726" s="1373" t="s">
        <v>257</v>
      </c>
      <c r="D726" s="1369" t="s">
        <v>905</v>
      </c>
    </row>
    <row r="727" spans="1:4" x14ac:dyDescent="0.35">
      <c r="A727" s="1734"/>
      <c r="B727" s="1367">
        <v>0.5</v>
      </c>
      <c r="C727" s="1373" t="s">
        <v>261</v>
      </c>
      <c r="D727" s="1369" t="s">
        <v>758</v>
      </c>
    </row>
    <row r="728" spans="1:4" x14ac:dyDescent="0.35">
      <c r="A728" s="1734"/>
      <c r="B728" s="1367">
        <v>0.625</v>
      </c>
      <c r="C728" s="1373" t="s">
        <v>261</v>
      </c>
      <c r="D728" s="1369" t="s">
        <v>729</v>
      </c>
    </row>
    <row r="729" spans="1:4" x14ac:dyDescent="0.35">
      <c r="A729" s="1735"/>
      <c r="B729" s="1367">
        <v>0.75</v>
      </c>
      <c r="C729" s="1373" t="s">
        <v>257</v>
      </c>
      <c r="D729" s="1369" t="s">
        <v>729</v>
      </c>
    </row>
    <row r="730" spans="1:4" x14ac:dyDescent="0.35">
      <c r="A730" s="1733">
        <f>A725+1</f>
        <v>17</v>
      </c>
      <c r="B730" s="1367">
        <v>0.25</v>
      </c>
      <c r="C730" s="1373" t="s">
        <v>261</v>
      </c>
      <c r="D730" s="1369" t="s">
        <v>758</v>
      </c>
    </row>
    <row r="731" spans="1:4" x14ac:dyDescent="0.35">
      <c r="A731" s="1734"/>
      <c r="B731" s="1367">
        <v>0.375</v>
      </c>
      <c r="C731" s="1373" t="s">
        <v>261</v>
      </c>
      <c r="D731" s="1369" t="s">
        <v>729</v>
      </c>
    </row>
    <row r="732" spans="1:4" x14ac:dyDescent="0.35">
      <c r="A732" s="1734"/>
      <c r="B732" s="1367">
        <v>0.5</v>
      </c>
      <c r="C732" s="1373" t="s">
        <v>261</v>
      </c>
      <c r="D732" s="1369" t="s">
        <v>758</v>
      </c>
    </row>
    <row r="733" spans="1:4" x14ac:dyDescent="0.35">
      <c r="A733" s="1734"/>
      <c r="B733" s="1367">
        <v>0.625</v>
      </c>
      <c r="C733" s="1373" t="s">
        <v>261</v>
      </c>
      <c r="D733" s="1369" t="s">
        <v>758</v>
      </c>
    </row>
    <row r="734" spans="1:4" x14ac:dyDescent="0.35">
      <c r="A734" s="1735"/>
      <c r="B734" s="1367">
        <v>0.75</v>
      </c>
      <c r="C734" s="1373" t="s">
        <v>258</v>
      </c>
      <c r="D734" s="1369" t="s">
        <v>758</v>
      </c>
    </row>
    <row r="735" spans="1:4" x14ac:dyDescent="0.35">
      <c r="A735" s="1733">
        <f>A730+1</f>
        <v>18</v>
      </c>
      <c r="B735" s="1367">
        <v>0.25</v>
      </c>
      <c r="C735" s="1373" t="s">
        <v>257</v>
      </c>
      <c r="D735" s="1369" t="s">
        <v>905</v>
      </c>
    </row>
    <row r="736" spans="1:4" x14ac:dyDescent="0.35">
      <c r="A736" s="1734"/>
      <c r="B736" s="1367">
        <v>0.375</v>
      </c>
      <c r="C736" s="1373" t="s">
        <v>257</v>
      </c>
      <c r="D736" s="1369" t="s">
        <v>758</v>
      </c>
    </row>
    <row r="737" spans="1:4" x14ac:dyDescent="0.35">
      <c r="A737" s="1734"/>
      <c r="B737" s="1367">
        <v>0.5</v>
      </c>
      <c r="C737" s="1373" t="s">
        <v>257</v>
      </c>
      <c r="D737" s="1369" t="s">
        <v>758</v>
      </c>
    </row>
    <row r="738" spans="1:4" x14ac:dyDescent="0.35">
      <c r="A738" s="1734"/>
      <c r="B738" s="1367">
        <v>0.625</v>
      </c>
      <c r="C738" s="1373" t="s">
        <v>258</v>
      </c>
      <c r="D738" s="1369" t="s">
        <v>758</v>
      </c>
    </row>
    <row r="739" spans="1:4" x14ac:dyDescent="0.35">
      <c r="A739" s="1735"/>
      <c r="B739" s="1367">
        <v>0.75</v>
      </c>
      <c r="C739" s="1373" t="s">
        <v>257</v>
      </c>
      <c r="D739" s="1369" t="s">
        <v>758</v>
      </c>
    </row>
    <row r="740" spans="1:4" x14ac:dyDescent="0.35">
      <c r="A740" s="1733">
        <f>A735+1</f>
        <v>19</v>
      </c>
      <c r="B740" s="1367">
        <v>0.25</v>
      </c>
      <c r="C740" s="1373" t="s">
        <v>257</v>
      </c>
      <c r="D740" s="1369" t="s">
        <v>905</v>
      </c>
    </row>
    <row r="741" spans="1:4" x14ac:dyDescent="0.35">
      <c r="A741" s="1734"/>
      <c r="B741" s="1367">
        <v>0.375</v>
      </c>
      <c r="C741" s="1373" t="s">
        <v>257</v>
      </c>
      <c r="D741" s="1369" t="s">
        <v>905</v>
      </c>
    </row>
    <row r="742" spans="1:4" x14ac:dyDescent="0.35">
      <c r="A742" s="1734"/>
      <c r="B742" s="1367">
        <v>0.5</v>
      </c>
      <c r="C742" s="1373" t="s">
        <v>260</v>
      </c>
      <c r="D742" s="1369" t="s">
        <v>758</v>
      </c>
    </row>
    <row r="743" spans="1:4" x14ac:dyDescent="0.35">
      <c r="A743" s="1734"/>
      <c r="B743" s="1367">
        <v>0.625</v>
      </c>
      <c r="C743" s="1373" t="s">
        <v>258</v>
      </c>
      <c r="D743" s="1369" t="s">
        <v>758</v>
      </c>
    </row>
    <row r="744" spans="1:4" x14ac:dyDescent="0.35">
      <c r="A744" s="1735"/>
      <c r="B744" s="1367">
        <v>0.75</v>
      </c>
      <c r="C744" s="1373" t="s">
        <v>257</v>
      </c>
      <c r="D744" s="1369" t="s">
        <v>758</v>
      </c>
    </row>
    <row r="745" spans="1:4" x14ac:dyDescent="0.35">
      <c r="A745" s="1733">
        <f>A740+1</f>
        <v>20</v>
      </c>
      <c r="B745" s="1367">
        <v>0.25</v>
      </c>
      <c r="C745" s="1368" t="s">
        <v>257</v>
      </c>
      <c r="D745" s="1369" t="s">
        <v>905</v>
      </c>
    </row>
    <row r="746" spans="1:4" x14ac:dyDescent="0.35">
      <c r="A746" s="1734"/>
      <c r="B746" s="1367">
        <v>0.375</v>
      </c>
      <c r="C746" s="1368" t="s">
        <v>261</v>
      </c>
      <c r="D746" s="1369" t="s">
        <v>758</v>
      </c>
    </row>
    <row r="747" spans="1:4" x14ac:dyDescent="0.35">
      <c r="A747" s="1734"/>
      <c r="B747" s="1367">
        <v>0.5</v>
      </c>
      <c r="C747" s="1368" t="s">
        <v>258</v>
      </c>
      <c r="D747" s="1369" t="s">
        <v>758</v>
      </c>
    </row>
    <row r="748" spans="1:4" x14ac:dyDescent="0.35">
      <c r="A748" s="1734"/>
      <c r="B748" s="1367">
        <v>0.625</v>
      </c>
      <c r="C748" s="1368" t="s">
        <v>258</v>
      </c>
      <c r="D748" s="1369" t="s">
        <v>758</v>
      </c>
    </row>
    <row r="749" spans="1:4" x14ac:dyDescent="0.35">
      <c r="A749" s="1735"/>
      <c r="B749" s="1367">
        <v>0.75</v>
      </c>
      <c r="C749" s="1368" t="s">
        <v>258</v>
      </c>
      <c r="D749" s="1369" t="s">
        <v>758</v>
      </c>
    </row>
    <row r="750" spans="1:4" x14ac:dyDescent="0.35">
      <c r="A750" s="1733">
        <f>A745+1</f>
        <v>21</v>
      </c>
      <c r="B750" s="1367">
        <v>0.25</v>
      </c>
      <c r="C750" s="1368" t="s">
        <v>257</v>
      </c>
      <c r="D750" s="1369" t="s">
        <v>758</v>
      </c>
    </row>
    <row r="751" spans="1:4" x14ac:dyDescent="0.35">
      <c r="A751" s="1734"/>
      <c r="B751" s="1367">
        <v>0.375</v>
      </c>
      <c r="C751" s="1368" t="s">
        <v>258</v>
      </c>
      <c r="D751" s="1369" t="s">
        <v>905</v>
      </c>
    </row>
    <row r="752" spans="1:4" x14ac:dyDescent="0.35">
      <c r="A752" s="1734"/>
      <c r="B752" s="1367">
        <v>0.5</v>
      </c>
      <c r="C752" s="1368" t="s">
        <v>260</v>
      </c>
      <c r="D752" s="1369" t="s">
        <v>758</v>
      </c>
    </row>
    <row r="753" spans="1:4" x14ac:dyDescent="0.35">
      <c r="A753" s="1734"/>
      <c r="B753" s="1367">
        <v>0.625</v>
      </c>
      <c r="C753" s="1368" t="s">
        <v>258</v>
      </c>
      <c r="D753" s="1369" t="s">
        <v>758</v>
      </c>
    </row>
    <row r="754" spans="1:4" x14ac:dyDescent="0.35">
      <c r="A754" s="1735"/>
      <c r="B754" s="1367">
        <v>0.75</v>
      </c>
      <c r="C754" s="1368" t="s">
        <v>262</v>
      </c>
      <c r="D754" s="1369" t="s">
        <v>758</v>
      </c>
    </row>
    <row r="755" spans="1:4" x14ac:dyDescent="0.35">
      <c r="A755" s="1733">
        <f>A750+1</f>
        <v>22</v>
      </c>
      <c r="B755" s="1367">
        <v>0.25</v>
      </c>
      <c r="C755" s="1368" t="s">
        <v>257</v>
      </c>
      <c r="D755" s="1369" t="s">
        <v>905</v>
      </c>
    </row>
    <row r="756" spans="1:4" x14ac:dyDescent="0.35">
      <c r="A756" s="1734"/>
      <c r="B756" s="1367">
        <v>0.375</v>
      </c>
      <c r="C756" s="1368" t="s">
        <v>257</v>
      </c>
      <c r="D756" s="1369" t="s">
        <v>905</v>
      </c>
    </row>
    <row r="757" spans="1:4" x14ac:dyDescent="0.35">
      <c r="A757" s="1734"/>
      <c r="B757" s="1367">
        <v>0.5</v>
      </c>
      <c r="C757" s="1368" t="s">
        <v>258</v>
      </c>
      <c r="D757" s="1369" t="s">
        <v>758</v>
      </c>
    </row>
    <row r="758" spans="1:4" x14ac:dyDescent="0.35">
      <c r="A758" s="1734"/>
      <c r="B758" s="1367">
        <v>0.625</v>
      </c>
      <c r="C758" s="1368" t="s">
        <v>258</v>
      </c>
      <c r="D758" s="1369" t="s">
        <v>758</v>
      </c>
    </row>
    <row r="759" spans="1:4" x14ac:dyDescent="0.35">
      <c r="A759" s="1735"/>
      <c r="B759" s="1367">
        <v>0.75</v>
      </c>
      <c r="C759" s="1368" t="s">
        <v>257</v>
      </c>
      <c r="D759" s="1369" t="s">
        <v>758</v>
      </c>
    </row>
    <row r="760" spans="1:4" x14ac:dyDescent="0.35">
      <c r="A760" s="1733">
        <f>A755+1</f>
        <v>23</v>
      </c>
      <c r="B760" s="1367">
        <v>0.25</v>
      </c>
      <c r="C760" s="1368" t="s">
        <v>257</v>
      </c>
      <c r="D760" s="1369" t="s">
        <v>758</v>
      </c>
    </row>
    <row r="761" spans="1:4" x14ac:dyDescent="0.35">
      <c r="A761" s="1734"/>
      <c r="B761" s="1367">
        <v>0.375</v>
      </c>
      <c r="C761" s="1368" t="s">
        <v>257</v>
      </c>
      <c r="D761" s="1369" t="s">
        <v>905</v>
      </c>
    </row>
    <row r="762" spans="1:4" x14ac:dyDescent="0.35">
      <c r="A762" s="1734"/>
      <c r="B762" s="1367">
        <v>0.5</v>
      </c>
      <c r="C762" s="1368" t="s">
        <v>257</v>
      </c>
      <c r="D762" s="1369" t="s">
        <v>905</v>
      </c>
    </row>
    <row r="763" spans="1:4" x14ac:dyDescent="0.35">
      <c r="A763" s="1734"/>
      <c r="B763" s="1367">
        <v>0.625</v>
      </c>
      <c r="C763" s="1368" t="s">
        <v>257</v>
      </c>
      <c r="D763" s="1369" t="s">
        <v>758</v>
      </c>
    </row>
    <row r="764" spans="1:4" x14ac:dyDescent="0.35">
      <c r="A764" s="1735"/>
      <c r="B764" s="1367">
        <v>0.75</v>
      </c>
      <c r="C764" s="1368" t="s">
        <v>257</v>
      </c>
      <c r="D764" s="1369" t="s">
        <v>758</v>
      </c>
    </row>
    <row r="765" spans="1:4" x14ac:dyDescent="0.35">
      <c r="A765" s="1733">
        <f>A760+1</f>
        <v>24</v>
      </c>
      <c r="B765" s="1367">
        <v>0.25</v>
      </c>
      <c r="C765" s="1368" t="s">
        <v>257</v>
      </c>
      <c r="D765" s="1369" t="s">
        <v>905</v>
      </c>
    </row>
    <row r="766" spans="1:4" x14ac:dyDescent="0.35">
      <c r="A766" s="1734"/>
      <c r="B766" s="1367">
        <v>0.375</v>
      </c>
      <c r="C766" s="1368" t="s">
        <v>257</v>
      </c>
      <c r="D766" s="1369" t="s">
        <v>758</v>
      </c>
    </row>
    <row r="767" spans="1:4" x14ac:dyDescent="0.35">
      <c r="A767" s="1734"/>
      <c r="B767" s="1367">
        <v>0.5</v>
      </c>
      <c r="C767" s="1368" t="s">
        <v>257</v>
      </c>
      <c r="D767" s="1369" t="s">
        <v>758</v>
      </c>
    </row>
    <row r="768" spans="1:4" x14ac:dyDescent="0.35">
      <c r="A768" s="1734"/>
      <c r="B768" s="1367">
        <v>0.625</v>
      </c>
      <c r="C768" s="1368" t="s">
        <v>257</v>
      </c>
      <c r="D768" s="1369" t="s">
        <v>758</v>
      </c>
    </row>
    <row r="769" spans="1:4" x14ac:dyDescent="0.35">
      <c r="A769" s="1735"/>
      <c r="B769" s="1367">
        <v>0.75</v>
      </c>
      <c r="C769" s="1368" t="s">
        <v>257</v>
      </c>
      <c r="D769" s="1369" t="s">
        <v>905</v>
      </c>
    </row>
    <row r="770" spans="1:4" x14ac:dyDescent="0.35">
      <c r="A770" s="1733">
        <f>A765+1</f>
        <v>25</v>
      </c>
      <c r="B770" s="1367">
        <v>0.25</v>
      </c>
      <c r="C770" s="1368" t="s">
        <v>257</v>
      </c>
      <c r="D770" s="1369" t="s">
        <v>729</v>
      </c>
    </row>
    <row r="771" spans="1:4" x14ac:dyDescent="0.35">
      <c r="A771" s="1734"/>
      <c r="B771" s="1367">
        <v>0.375</v>
      </c>
      <c r="C771" s="1368" t="s">
        <v>257</v>
      </c>
      <c r="D771" s="1369" t="s">
        <v>758</v>
      </c>
    </row>
    <row r="772" spans="1:4" x14ac:dyDescent="0.35">
      <c r="A772" s="1734"/>
      <c r="B772" s="1367">
        <v>0.5</v>
      </c>
      <c r="C772" s="1368" t="s">
        <v>257</v>
      </c>
      <c r="D772" s="1369" t="s">
        <v>758</v>
      </c>
    </row>
    <row r="773" spans="1:4" x14ac:dyDescent="0.35">
      <c r="A773" s="1734"/>
      <c r="B773" s="1367">
        <v>0.625</v>
      </c>
      <c r="C773" s="1368" t="s">
        <v>258</v>
      </c>
      <c r="D773" s="1369" t="s">
        <v>758</v>
      </c>
    </row>
    <row r="774" spans="1:4" x14ac:dyDescent="0.35">
      <c r="A774" s="1735"/>
      <c r="B774" s="1367">
        <v>0.75</v>
      </c>
      <c r="C774" s="1368" t="s">
        <v>262</v>
      </c>
      <c r="D774" s="1369" t="s">
        <v>758</v>
      </c>
    </row>
    <row r="775" spans="1:4" x14ac:dyDescent="0.35">
      <c r="A775" s="1733">
        <f>A770+1</f>
        <v>26</v>
      </c>
      <c r="B775" s="1367">
        <v>0.25</v>
      </c>
      <c r="C775" s="1368" t="s">
        <v>257</v>
      </c>
      <c r="D775" s="1369" t="s">
        <v>758</v>
      </c>
    </row>
    <row r="776" spans="1:4" x14ac:dyDescent="0.35">
      <c r="A776" s="1734"/>
      <c r="B776" s="1367">
        <v>0.375</v>
      </c>
      <c r="C776" s="1368" t="s">
        <v>257</v>
      </c>
      <c r="D776" s="1369" t="s">
        <v>905</v>
      </c>
    </row>
    <row r="777" spans="1:4" x14ac:dyDescent="0.35">
      <c r="A777" s="1734"/>
      <c r="B777" s="1367">
        <v>0.5</v>
      </c>
      <c r="C777" s="1368" t="s">
        <v>257</v>
      </c>
      <c r="D777" s="1369" t="s">
        <v>758</v>
      </c>
    </row>
    <row r="778" spans="1:4" x14ac:dyDescent="0.35">
      <c r="A778" s="1734"/>
      <c r="B778" s="1367">
        <v>0.625</v>
      </c>
      <c r="C778" s="1368" t="s">
        <v>258</v>
      </c>
      <c r="D778" s="1369" t="s">
        <v>758</v>
      </c>
    </row>
    <row r="779" spans="1:4" x14ac:dyDescent="0.35">
      <c r="A779" s="1735"/>
      <c r="B779" s="1367">
        <v>0.75</v>
      </c>
      <c r="C779" s="1368" t="s">
        <v>258</v>
      </c>
      <c r="D779" s="1369" t="s">
        <v>758</v>
      </c>
    </row>
    <row r="780" spans="1:4" x14ac:dyDescent="0.35">
      <c r="A780" s="1733">
        <f>A775+1</f>
        <v>27</v>
      </c>
      <c r="B780" s="1367">
        <v>0.25</v>
      </c>
      <c r="C780" s="1368" t="s">
        <v>257</v>
      </c>
      <c r="D780" s="1369" t="s">
        <v>905</v>
      </c>
    </row>
    <row r="781" spans="1:4" x14ac:dyDescent="0.35">
      <c r="A781" s="1734"/>
      <c r="B781" s="1367">
        <v>0.375</v>
      </c>
      <c r="C781" s="1368" t="s">
        <v>257</v>
      </c>
      <c r="D781" s="1369" t="s">
        <v>905</v>
      </c>
    </row>
    <row r="782" spans="1:4" x14ac:dyDescent="0.35">
      <c r="A782" s="1734"/>
      <c r="B782" s="1367">
        <v>0.5</v>
      </c>
      <c r="C782" s="1368" t="s">
        <v>257</v>
      </c>
      <c r="D782" s="1369" t="s">
        <v>758</v>
      </c>
    </row>
    <row r="783" spans="1:4" x14ac:dyDescent="0.35">
      <c r="A783" s="1734"/>
      <c r="B783" s="1367">
        <v>0.625</v>
      </c>
      <c r="C783" s="1368" t="s">
        <v>257</v>
      </c>
      <c r="D783" s="1369" t="s">
        <v>758</v>
      </c>
    </row>
    <row r="784" spans="1:4" x14ac:dyDescent="0.35">
      <c r="A784" s="1735"/>
      <c r="B784" s="1367">
        <v>0.75</v>
      </c>
      <c r="C784" s="1368" t="s">
        <v>257</v>
      </c>
      <c r="D784" s="1369" t="s">
        <v>905</v>
      </c>
    </row>
    <row r="785" spans="1:4" x14ac:dyDescent="0.35">
      <c r="A785" s="1733">
        <f>A780+1</f>
        <v>28</v>
      </c>
      <c r="B785" s="1367">
        <v>0.25</v>
      </c>
      <c r="C785" s="1368" t="s">
        <v>257</v>
      </c>
      <c r="D785" s="1369" t="s">
        <v>905</v>
      </c>
    </row>
    <row r="786" spans="1:4" x14ac:dyDescent="0.35">
      <c r="A786" s="1734"/>
      <c r="B786" s="1367">
        <v>0.375</v>
      </c>
      <c r="C786" s="1368" t="s">
        <v>257</v>
      </c>
      <c r="D786" s="1369" t="s">
        <v>905</v>
      </c>
    </row>
    <row r="787" spans="1:4" x14ac:dyDescent="0.35">
      <c r="A787" s="1734"/>
      <c r="B787" s="1367">
        <v>0.5</v>
      </c>
      <c r="C787" s="1368" t="s">
        <v>257</v>
      </c>
      <c r="D787" s="1369" t="s">
        <v>758</v>
      </c>
    </row>
    <row r="788" spans="1:4" x14ac:dyDescent="0.35">
      <c r="A788" s="1734"/>
      <c r="B788" s="1367">
        <v>0.625</v>
      </c>
      <c r="C788" s="1368" t="s">
        <v>257</v>
      </c>
      <c r="D788" s="1369" t="s">
        <v>905</v>
      </c>
    </row>
    <row r="789" spans="1:4" x14ac:dyDescent="0.35">
      <c r="A789" s="1735"/>
      <c r="B789" s="1367">
        <v>0.75</v>
      </c>
      <c r="C789" s="1368" t="s">
        <v>257</v>
      </c>
      <c r="D789" s="1369" t="s">
        <v>905</v>
      </c>
    </row>
    <row r="790" spans="1:4" x14ac:dyDescent="0.35">
      <c r="A790" s="1733">
        <f>A785+1</f>
        <v>29</v>
      </c>
      <c r="B790" s="1367">
        <v>0.25</v>
      </c>
      <c r="C790" s="1368" t="s">
        <v>257</v>
      </c>
      <c r="D790" s="1369" t="s">
        <v>905</v>
      </c>
    </row>
    <row r="791" spans="1:4" x14ac:dyDescent="0.35">
      <c r="A791" s="1734"/>
      <c r="B791" s="1367">
        <v>0.375</v>
      </c>
      <c r="C791" s="1368" t="s">
        <v>257</v>
      </c>
      <c r="D791" s="1369" t="s">
        <v>905</v>
      </c>
    </row>
    <row r="792" spans="1:4" x14ac:dyDescent="0.35">
      <c r="A792" s="1734"/>
      <c r="B792" s="1367">
        <v>0.5</v>
      </c>
      <c r="C792" s="1368" t="s">
        <v>257</v>
      </c>
      <c r="D792" s="1369" t="s">
        <v>905</v>
      </c>
    </row>
    <row r="793" spans="1:4" x14ac:dyDescent="0.35">
      <c r="A793" s="1734"/>
      <c r="B793" s="1367">
        <v>0.625</v>
      </c>
      <c r="C793" s="1368" t="s">
        <v>260</v>
      </c>
      <c r="D793" s="1369" t="s">
        <v>758</v>
      </c>
    </row>
    <row r="794" spans="1:4" x14ac:dyDescent="0.35">
      <c r="A794" s="1735"/>
      <c r="B794" s="1367">
        <v>0.75</v>
      </c>
      <c r="C794" s="1368" t="s">
        <v>257</v>
      </c>
      <c r="D794" s="1369" t="s">
        <v>758</v>
      </c>
    </row>
    <row r="795" spans="1:4" x14ac:dyDescent="0.35">
      <c r="A795" s="1733">
        <f>A790+1</f>
        <v>30</v>
      </c>
      <c r="B795" s="1367">
        <v>0.25</v>
      </c>
      <c r="C795" s="1368" t="s">
        <v>257</v>
      </c>
      <c r="D795" s="1369" t="s">
        <v>905</v>
      </c>
    </row>
    <row r="796" spans="1:4" x14ac:dyDescent="0.35">
      <c r="A796" s="1734"/>
      <c r="B796" s="1367">
        <v>0.375</v>
      </c>
      <c r="C796" s="1368" t="s">
        <v>257</v>
      </c>
      <c r="D796" s="1369" t="s">
        <v>905</v>
      </c>
    </row>
    <row r="797" spans="1:4" x14ac:dyDescent="0.35">
      <c r="A797" s="1734"/>
      <c r="B797" s="1367">
        <v>0.5</v>
      </c>
      <c r="C797" s="1368" t="s">
        <v>257</v>
      </c>
      <c r="D797" s="1369" t="s">
        <v>758</v>
      </c>
    </row>
    <row r="798" spans="1:4" x14ac:dyDescent="0.35">
      <c r="A798" s="1734"/>
      <c r="B798" s="1367">
        <v>0.625</v>
      </c>
      <c r="C798" s="1368" t="s">
        <v>257</v>
      </c>
      <c r="D798" s="1369" t="s">
        <v>758</v>
      </c>
    </row>
    <row r="799" spans="1:4" x14ac:dyDescent="0.35">
      <c r="A799" s="1735"/>
      <c r="B799" s="1367">
        <v>0.75</v>
      </c>
      <c r="C799" s="1368" t="s">
        <v>257</v>
      </c>
      <c r="D799" s="1369" t="s">
        <v>758</v>
      </c>
    </row>
    <row r="800" spans="1:4" x14ac:dyDescent="0.35">
      <c r="A800" s="1733">
        <f>A795+1</f>
        <v>31</v>
      </c>
      <c r="B800" s="1367">
        <v>0.25</v>
      </c>
      <c r="C800" s="1368" t="s">
        <v>257</v>
      </c>
      <c r="D800" s="1369" t="s">
        <v>905</v>
      </c>
    </row>
    <row r="801" spans="1:4" x14ac:dyDescent="0.35">
      <c r="A801" s="1734"/>
      <c r="B801" s="1367">
        <v>0.375</v>
      </c>
      <c r="C801" s="1368" t="s">
        <v>257</v>
      </c>
      <c r="D801" s="1369" t="s">
        <v>905</v>
      </c>
    </row>
    <row r="802" spans="1:4" x14ac:dyDescent="0.35">
      <c r="A802" s="1734"/>
      <c r="B802" s="1367">
        <v>0.5</v>
      </c>
      <c r="C802" s="1368" t="s">
        <v>257</v>
      </c>
      <c r="D802" s="1369" t="s">
        <v>758</v>
      </c>
    </row>
    <row r="803" spans="1:4" x14ac:dyDescent="0.35">
      <c r="A803" s="1734"/>
      <c r="B803" s="1367">
        <v>0.625</v>
      </c>
      <c r="C803" s="1368" t="s">
        <v>258</v>
      </c>
      <c r="D803" s="1369" t="s">
        <v>758</v>
      </c>
    </row>
    <row r="804" spans="1:4" x14ac:dyDescent="0.35">
      <c r="A804" s="1735"/>
      <c r="B804" s="1367">
        <v>0.75</v>
      </c>
      <c r="C804" s="1368" t="s">
        <v>257</v>
      </c>
      <c r="D804" s="1369" t="s">
        <v>905</v>
      </c>
    </row>
    <row r="807" spans="1:4" x14ac:dyDescent="0.35">
      <c r="B807" t="s">
        <v>946</v>
      </c>
    </row>
    <row r="808" spans="1:4" x14ac:dyDescent="0.35">
      <c r="B808" t="s">
        <v>1007</v>
      </c>
      <c r="C808" t="s">
        <v>1008</v>
      </c>
    </row>
    <row r="810" spans="1:4" ht="15.5" x14ac:dyDescent="0.35">
      <c r="A810" s="1718" t="s">
        <v>913</v>
      </c>
      <c r="B810" s="1718"/>
      <c r="C810" s="1718"/>
      <c r="D810" s="1718"/>
    </row>
    <row r="811" spans="1:4" ht="15.5" x14ac:dyDescent="0.35">
      <c r="A811" s="1251" t="s">
        <v>914</v>
      </c>
      <c r="B811" s="1251"/>
      <c r="C811" s="1251"/>
      <c r="D811" s="1317"/>
    </row>
    <row r="812" spans="1:4" x14ac:dyDescent="0.35">
      <c r="A812" s="1360"/>
      <c r="B812" s="346" t="s">
        <v>1040</v>
      </c>
      <c r="C812" s="346" t="s">
        <v>1005</v>
      </c>
      <c r="D812" s="1361" t="s">
        <v>1041</v>
      </c>
    </row>
    <row r="813" spans="1:4" x14ac:dyDescent="0.35">
      <c r="A813" s="346"/>
      <c r="B813" s="346"/>
      <c r="C813" s="346"/>
      <c r="D813" s="346"/>
    </row>
    <row r="814" spans="1:4" x14ac:dyDescent="0.35">
      <c r="A814" s="1731" t="s">
        <v>505</v>
      </c>
      <c r="B814" s="1731" t="s">
        <v>930</v>
      </c>
      <c r="C814" s="1362" t="s">
        <v>548</v>
      </c>
      <c r="D814" s="1363" t="s">
        <v>904</v>
      </c>
    </row>
    <row r="815" spans="1:4" x14ac:dyDescent="0.35">
      <c r="A815" s="1732"/>
      <c r="B815" s="1732"/>
      <c r="C815" s="1364"/>
      <c r="D815" s="1365"/>
    </row>
    <row r="816" spans="1:4" x14ac:dyDescent="0.35">
      <c r="A816" s="1366">
        <v>1</v>
      </c>
      <c r="B816" s="1367">
        <v>0.25</v>
      </c>
      <c r="C816" s="1368" t="s">
        <v>257</v>
      </c>
      <c r="D816" s="1369" t="s">
        <v>758</v>
      </c>
    </row>
    <row r="817" spans="1:4" x14ac:dyDescent="0.35">
      <c r="A817" s="1370"/>
      <c r="B817" s="1367">
        <v>0.375</v>
      </c>
      <c r="C817" s="1368" t="s">
        <v>257</v>
      </c>
      <c r="D817" s="1369" t="s">
        <v>905</v>
      </c>
    </row>
    <row r="818" spans="1:4" ht="21.5" x14ac:dyDescent="0.55000000000000004">
      <c r="A818" s="1370"/>
      <c r="B818" s="1367">
        <v>0.5</v>
      </c>
      <c r="C818" s="1368" t="s">
        <v>258</v>
      </c>
      <c r="D818" s="1375" t="s">
        <v>758</v>
      </c>
    </row>
    <row r="819" spans="1:4" x14ac:dyDescent="0.35">
      <c r="A819" s="1370"/>
      <c r="B819" s="1367">
        <v>0.625</v>
      </c>
      <c r="C819" s="1368" t="s">
        <v>258</v>
      </c>
      <c r="D819" s="1369" t="s">
        <v>758</v>
      </c>
    </row>
    <row r="820" spans="1:4" x14ac:dyDescent="0.35">
      <c r="A820" s="1372"/>
      <c r="B820" s="1367">
        <v>0.75</v>
      </c>
      <c r="C820" s="1368" t="s">
        <v>257</v>
      </c>
      <c r="D820" s="1369" t="s">
        <v>758</v>
      </c>
    </row>
    <row r="821" spans="1:4" x14ac:dyDescent="0.35">
      <c r="A821" s="1730">
        <v>2</v>
      </c>
      <c r="B821" s="1367">
        <v>0.25</v>
      </c>
      <c r="C821" s="1368" t="s">
        <v>257</v>
      </c>
      <c r="D821" s="1369" t="s">
        <v>905</v>
      </c>
    </row>
    <row r="822" spans="1:4" x14ac:dyDescent="0.35">
      <c r="A822" s="1730"/>
      <c r="B822" s="1367">
        <v>0.375</v>
      </c>
      <c r="C822" s="1368" t="s">
        <v>260</v>
      </c>
      <c r="D822" s="1369" t="s">
        <v>758</v>
      </c>
    </row>
    <row r="823" spans="1:4" x14ac:dyDescent="0.35">
      <c r="A823" s="1730"/>
      <c r="B823" s="1367">
        <v>0.5</v>
      </c>
      <c r="C823" s="1368" t="s">
        <v>258</v>
      </c>
      <c r="D823" s="1369" t="s">
        <v>758</v>
      </c>
    </row>
    <row r="824" spans="1:4" x14ac:dyDescent="0.35">
      <c r="A824" s="1730"/>
      <c r="B824" s="1367">
        <v>0.625</v>
      </c>
      <c r="C824" s="1368" t="s">
        <v>261</v>
      </c>
      <c r="D824" s="1369" t="s">
        <v>758</v>
      </c>
    </row>
    <row r="825" spans="1:4" x14ac:dyDescent="0.35">
      <c r="A825" s="1730"/>
      <c r="B825" s="1367">
        <v>0.75</v>
      </c>
      <c r="C825" s="1368" t="s">
        <v>262</v>
      </c>
      <c r="D825" s="1369" t="s">
        <v>905</v>
      </c>
    </row>
    <row r="826" spans="1:4" x14ac:dyDescent="0.35">
      <c r="A826" s="1730">
        <v>3</v>
      </c>
      <c r="B826" s="1367">
        <v>0.25</v>
      </c>
      <c r="C826" s="1368" t="s">
        <v>257</v>
      </c>
      <c r="D826" s="1369" t="s">
        <v>905</v>
      </c>
    </row>
    <row r="827" spans="1:4" x14ac:dyDescent="0.35">
      <c r="A827" s="1730"/>
      <c r="B827" s="1367">
        <v>0.375</v>
      </c>
      <c r="C827" s="1368" t="s">
        <v>257</v>
      </c>
      <c r="D827" s="1369" t="s">
        <v>905</v>
      </c>
    </row>
    <row r="828" spans="1:4" x14ac:dyDescent="0.35">
      <c r="A828" s="1730"/>
      <c r="B828" s="1367">
        <v>0.5</v>
      </c>
      <c r="C828" s="1368" t="s">
        <v>258</v>
      </c>
      <c r="D828" s="1369" t="s">
        <v>758</v>
      </c>
    </row>
    <row r="829" spans="1:4" x14ac:dyDescent="0.35">
      <c r="A829" s="1730"/>
      <c r="B829" s="1367">
        <v>0.625</v>
      </c>
      <c r="C829" s="1368" t="s">
        <v>258</v>
      </c>
      <c r="D829" s="1369" t="s">
        <v>758</v>
      </c>
    </row>
    <row r="830" spans="1:4" x14ac:dyDescent="0.35">
      <c r="A830" s="1730"/>
      <c r="B830" s="1367">
        <v>0.75</v>
      </c>
      <c r="C830" s="1368" t="s">
        <v>257</v>
      </c>
      <c r="D830" s="1369" t="s">
        <v>905</v>
      </c>
    </row>
    <row r="831" spans="1:4" x14ac:dyDescent="0.35">
      <c r="A831" s="1730">
        <f>A826+1</f>
        <v>4</v>
      </c>
      <c r="B831" s="1367">
        <v>0.25</v>
      </c>
      <c r="C831" s="1368" t="s">
        <v>257</v>
      </c>
      <c r="D831" s="1369" t="s">
        <v>758</v>
      </c>
    </row>
    <row r="832" spans="1:4" x14ac:dyDescent="0.35">
      <c r="A832" s="1730"/>
      <c r="B832" s="1367">
        <v>0.375</v>
      </c>
      <c r="C832" s="1368" t="s">
        <v>257</v>
      </c>
      <c r="D832" s="1369" t="s">
        <v>758</v>
      </c>
    </row>
    <row r="833" spans="1:4" x14ac:dyDescent="0.35">
      <c r="A833" s="1730"/>
      <c r="B833" s="1367">
        <v>0.5</v>
      </c>
      <c r="C833" s="1368" t="s">
        <v>257</v>
      </c>
      <c r="D833" s="1369" t="s">
        <v>758</v>
      </c>
    </row>
    <row r="834" spans="1:4" x14ac:dyDescent="0.35">
      <c r="A834" s="1730"/>
      <c r="B834" s="1367">
        <v>0.625</v>
      </c>
      <c r="C834" s="1368" t="s">
        <v>262</v>
      </c>
      <c r="D834" s="1369" t="s">
        <v>758</v>
      </c>
    </row>
    <row r="835" spans="1:4" x14ac:dyDescent="0.35">
      <c r="A835" s="1730"/>
      <c r="B835" s="1367">
        <v>0.75</v>
      </c>
      <c r="C835" s="1368" t="s">
        <v>262</v>
      </c>
      <c r="D835" s="1369" t="s">
        <v>758</v>
      </c>
    </row>
    <row r="836" spans="1:4" x14ac:dyDescent="0.35">
      <c r="A836" s="1730">
        <f>A831+1</f>
        <v>5</v>
      </c>
      <c r="B836" s="1367">
        <v>0.25</v>
      </c>
      <c r="C836" s="1373" t="s">
        <v>257</v>
      </c>
      <c r="D836" s="1374" t="s">
        <v>905</v>
      </c>
    </row>
    <row r="837" spans="1:4" x14ac:dyDescent="0.35">
      <c r="A837" s="1730"/>
      <c r="B837" s="1367">
        <v>0.375</v>
      </c>
      <c r="C837" s="1373" t="s">
        <v>257</v>
      </c>
      <c r="D837" s="1369" t="s">
        <v>905</v>
      </c>
    </row>
    <row r="838" spans="1:4" x14ac:dyDescent="0.35">
      <c r="A838" s="1730"/>
      <c r="B838" s="1367">
        <v>0.5</v>
      </c>
      <c r="C838" s="1373" t="s">
        <v>261</v>
      </c>
      <c r="D838" s="1369" t="s">
        <v>758</v>
      </c>
    </row>
    <row r="839" spans="1:4" x14ac:dyDescent="0.35">
      <c r="A839" s="1730"/>
      <c r="B839" s="1367">
        <v>0.625</v>
      </c>
      <c r="C839" s="1373" t="s">
        <v>257</v>
      </c>
      <c r="D839" s="1369" t="s">
        <v>758</v>
      </c>
    </row>
    <row r="840" spans="1:4" x14ac:dyDescent="0.35">
      <c r="A840" s="1730"/>
      <c r="B840" s="1367">
        <v>0.75</v>
      </c>
      <c r="C840" s="1373" t="s">
        <v>257</v>
      </c>
      <c r="D840" s="1369" t="s">
        <v>758</v>
      </c>
    </row>
    <row r="841" spans="1:4" x14ac:dyDescent="0.35">
      <c r="A841" s="1366">
        <v>6</v>
      </c>
      <c r="B841" s="1367">
        <v>0.25</v>
      </c>
      <c r="C841" s="1373" t="s">
        <v>257</v>
      </c>
      <c r="D841" s="1369" t="s">
        <v>905</v>
      </c>
    </row>
    <row r="842" spans="1:4" x14ac:dyDescent="0.35">
      <c r="A842" s="1370"/>
      <c r="B842" s="1367">
        <v>0.375</v>
      </c>
      <c r="C842" s="1373" t="s">
        <v>257</v>
      </c>
      <c r="D842" s="1369" t="s">
        <v>905</v>
      </c>
    </row>
    <row r="843" spans="1:4" x14ac:dyDescent="0.35">
      <c r="A843" s="1370"/>
      <c r="B843" s="1367">
        <v>0.5</v>
      </c>
      <c r="C843" s="1373" t="s">
        <v>258</v>
      </c>
      <c r="D843" s="1369" t="s">
        <v>758</v>
      </c>
    </row>
    <row r="844" spans="1:4" x14ac:dyDescent="0.35">
      <c r="A844" s="1370"/>
      <c r="B844" s="1367">
        <v>0.625</v>
      </c>
      <c r="C844" s="1373" t="s">
        <v>258</v>
      </c>
      <c r="D844" s="1369" t="s">
        <v>758</v>
      </c>
    </row>
    <row r="845" spans="1:4" x14ac:dyDescent="0.35">
      <c r="A845" s="1372"/>
      <c r="B845" s="1367">
        <v>0.75</v>
      </c>
      <c r="C845" s="1373" t="s">
        <v>258</v>
      </c>
      <c r="D845" s="1369" t="s">
        <v>758</v>
      </c>
    </row>
    <row r="846" spans="1:4" x14ac:dyDescent="0.35">
      <c r="A846" s="1730">
        <v>7</v>
      </c>
      <c r="B846" s="1367">
        <v>0.25</v>
      </c>
      <c r="C846" s="1373" t="s">
        <v>257</v>
      </c>
      <c r="D846" s="1369" t="s">
        <v>905</v>
      </c>
    </row>
    <row r="847" spans="1:4" x14ac:dyDescent="0.35">
      <c r="A847" s="1730"/>
      <c r="B847" s="1367">
        <v>0.375</v>
      </c>
      <c r="C847" s="1373" t="s">
        <v>257</v>
      </c>
      <c r="D847" s="1369" t="s">
        <v>905</v>
      </c>
    </row>
    <row r="848" spans="1:4" x14ac:dyDescent="0.35">
      <c r="A848" s="1730"/>
      <c r="B848" s="1367">
        <v>0.5</v>
      </c>
      <c r="C848" s="1373" t="s">
        <v>257</v>
      </c>
      <c r="D848" s="1369" t="s">
        <v>758</v>
      </c>
    </row>
    <row r="849" spans="1:4" x14ac:dyDescent="0.35">
      <c r="A849" s="1730"/>
      <c r="B849" s="1367">
        <v>0.625</v>
      </c>
      <c r="C849" s="1373" t="s">
        <v>257</v>
      </c>
      <c r="D849" s="1369" t="s">
        <v>758</v>
      </c>
    </row>
    <row r="850" spans="1:4" x14ac:dyDescent="0.35">
      <c r="A850" s="1730"/>
      <c r="B850" s="1367">
        <v>0.75</v>
      </c>
      <c r="C850" s="1368" t="s">
        <v>261</v>
      </c>
      <c r="D850" s="1369" t="s">
        <v>758</v>
      </c>
    </row>
    <row r="851" spans="1:4" x14ac:dyDescent="0.35">
      <c r="A851" s="1730">
        <v>8</v>
      </c>
      <c r="B851" s="1367">
        <v>0.25</v>
      </c>
      <c r="C851" s="1373" t="s">
        <v>257</v>
      </c>
      <c r="D851" s="1369" t="s">
        <v>905</v>
      </c>
    </row>
    <row r="852" spans="1:4" x14ac:dyDescent="0.35">
      <c r="A852" s="1730"/>
      <c r="B852" s="1367">
        <v>0.375</v>
      </c>
      <c r="C852" s="1373" t="s">
        <v>257</v>
      </c>
      <c r="D852" s="1369" t="s">
        <v>905</v>
      </c>
    </row>
    <row r="853" spans="1:4" x14ac:dyDescent="0.35">
      <c r="A853" s="1730"/>
      <c r="B853" s="1367">
        <v>0.5</v>
      </c>
      <c r="C853" s="1373" t="s">
        <v>257</v>
      </c>
      <c r="D853" s="1369" t="s">
        <v>758</v>
      </c>
    </row>
    <row r="854" spans="1:4" x14ac:dyDescent="0.35">
      <c r="A854" s="1730"/>
      <c r="B854" s="1367">
        <v>0.625</v>
      </c>
      <c r="C854" s="1368" t="s">
        <v>258</v>
      </c>
      <c r="D854" s="1369" t="s">
        <v>758</v>
      </c>
    </row>
    <row r="855" spans="1:4" x14ac:dyDescent="0.35">
      <c r="A855" s="1730"/>
      <c r="B855" s="1367">
        <v>0.75</v>
      </c>
      <c r="C855" s="1368" t="s">
        <v>258</v>
      </c>
      <c r="D855" s="1369" t="s">
        <v>758</v>
      </c>
    </row>
    <row r="856" spans="1:4" x14ac:dyDescent="0.35">
      <c r="A856" s="1730">
        <f>A851+1</f>
        <v>9</v>
      </c>
      <c r="B856" s="1367">
        <v>0.25</v>
      </c>
      <c r="C856" s="1373" t="s">
        <v>257</v>
      </c>
      <c r="D856" s="1369" t="s">
        <v>905</v>
      </c>
    </row>
    <row r="857" spans="1:4" x14ac:dyDescent="0.35">
      <c r="A857" s="1730"/>
      <c r="B857" s="1367">
        <v>0.375</v>
      </c>
      <c r="C857" s="1373" t="s">
        <v>258</v>
      </c>
      <c r="D857" s="1369" t="s">
        <v>758</v>
      </c>
    </row>
    <row r="858" spans="1:4" x14ac:dyDescent="0.35">
      <c r="A858" s="1730"/>
      <c r="B858" s="1367">
        <v>0.5</v>
      </c>
      <c r="C858" s="1373" t="s">
        <v>258</v>
      </c>
      <c r="D858" s="1369" t="s">
        <v>758</v>
      </c>
    </row>
    <row r="859" spans="1:4" x14ac:dyDescent="0.35">
      <c r="A859" s="1730"/>
      <c r="B859" s="1367">
        <v>0.625</v>
      </c>
      <c r="C859" s="1368" t="s">
        <v>257</v>
      </c>
      <c r="D859" s="1369" t="s">
        <v>758</v>
      </c>
    </row>
    <row r="860" spans="1:4" x14ac:dyDescent="0.35">
      <c r="A860" s="1730"/>
      <c r="B860" s="1367">
        <v>0.75</v>
      </c>
      <c r="C860" s="1368" t="s">
        <v>261</v>
      </c>
      <c r="D860" s="1369" t="s">
        <v>758</v>
      </c>
    </row>
    <row r="861" spans="1:4" x14ac:dyDescent="0.35">
      <c r="A861" s="1730">
        <f>A856+1</f>
        <v>10</v>
      </c>
      <c r="B861" s="1367">
        <v>0.25</v>
      </c>
      <c r="C861" s="1373" t="s">
        <v>257</v>
      </c>
      <c r="D861" s="1369" t="s">
        <v>905</v>
      </c>
    </row>
    <row r="862" spans="1:4" x14ac:dyDescent="0.35">
      <c r="A862" s="1730"/>
      <c r="B862" s="1367">
        <v>0.375</v>
      </c>
      <c r="C862" s="1373" t="s">
        <v>257</v>
      </c>
      <c r="D862" s="1369" t="s">
        <v>905</v>
      </c>
    </row>
    <row r="863" spans="1:4" x14ac:dyDescent="0.35">
      <c r="A863" s="1730"/>
      <c r="B863" s="1367">
        <v>0.5</v>
      </c>
      <c r="C863" s="1373" t="s">
        <v>257</v>
      </c>
      <c r="D863" s="1369" t="s">
        <v>758</v>
      </c>
    </row>
    <row r="864" spans="1:4" x14ac:dyDescent="0.35">
      <c r="A864" s="1730"/>
      <c r="B864" s="1367">
        <v>0.625</v>
      </c>
      <c r="C864" s="1368" t="s">
        <v>258</v>
      </c>
      <c r="D864" s="1369" t="s">
        <v>758</v>
      </c>
    </row>
    <row r="865" spans="1:4" x14ac:dyDescent="0.35">
      <c r="A865" s="1730"/>
      <c r="B865" s="1367">
        <v>0.75</v>
      </c>
      <c r="C865" s="1368" t="s">
        <v>262</v>
      </c>
      <c r="D865" s="1369" t="s">
        <v>758</v>
      </c>
    </row>
    <row r="866" spans="1:4" x14ac:dyDescent="0.35">
      <c r="A866" s="1366"/>
      <c r="B866" s="1367">
        <v>0.25</v>
      </c>
      <c r="C866" s="1368" t="s">
        <v>257</v>
      </c>
      <c r="D866" s="1369" t="s">
        <v>905</v>
      </c>
    </row>
    <row r="867" spans="1:4" x14ac:dyDescent="0.35">
      <c r="A867" s="1370">
        <v>11</v>
      </c>
      <c r="B867" s="1367">
        <v>0.375</v>
      </c>
      <c r="C867" s="1368" t="s">
        <v>257</v>
      </c>
      <c r="D867" s="1369" t="s">
        <v>905</v>
      </c>
    </row>
    <row r="868" spans="1:4" x14ac:dyDescent="0.35">
      <c r="A868" s="1370"/>
      <c r="B868" s="1367">
        <v>0.5</v>
      </c>
      <c r="C868" s="1368" t="s">
        <v>258</v>
      </c>
      <c r="D868" s="1369" t="s">
        <v>758</v>
      </c>
    </row>
    <row r="869" spans="1:4" x14ac:dyDescent="0.35">
      <c r="A869" s="1370"/>
      <c r="B869" s="1367">
        <v>0.625</v>
      </c>
      <c r="C869" s="1368" t="s">
        <v>262</v>
      </c>
      <c r="D869" s="1369" t="s">
        <v>758</v>
      </c>
    </row>
    <row r="870" spans="1:4" x14ac:dyDescent="0.35">
      <c r="A870" s="1372"/>
      <c r="B870" s="1367">
        <v>0.75</v>
      </c>
      <c r="C870" s="1368" t="s">
        <v>262</v>
      </c>
      <c r="D870" s="1369" t="s">
        <v>758</v>
      </c>
    </row>
    <row r="871" spans="1:4" x14ac:dyDescent="0.35">
      <c r="A871" s="1730">
        <v>12</v>
      </c>
      <c r="B871" s="1367">
        <v>0.25</v>
      </c>
      <c r="C871" s="1368" t="s">
        <v>257</v>
      </c>
      <c r="D871" s="1369" t="s">
        <v>905</v>
      </c>
    </row>
    <row r="872" spans="1:4" x14ac:dyDescent="0.35">
      <c r="A872" s="1730"/>
      <c r="B872" s="1367">
        <v>0.375</v>
      </c>
      <c r="C872" s="1368" t="s">
        <v>257</v>
      </c>
      <c r="D872" s="1369" t="s">
        <v>905</v>
      </c>
    </row>
    <row r="873" spans="1:4" x14ac:dyDescent="0.35">
      <c r="A873" s="1730"/>
      <c r="B873" s="1367">
        <v>0.5</v>
      </c>
      <c r="C873" s="1368" t="s">
        <v>257</v>
      </c>
      <c r="D873" s="1369" t="s">
        <v>758</v>
      </c>
    </row>
    <row r="874" spans="1:4" x14ac:dyDescent="0.35">
      <c r="A874" s="1730"/>
      <c r="B874" s="1367">
        <v>0.625</v>
      </c>
      <c r="C874" s="1368" t="s">
        <v>262</v>
      </c>
      <c r="D874" s="1369" t="s">
        <v>758</v>
      </c>
    </row>
    <row r="875" spans="1:4" x14ac:dyDescent="0.35">
      <c r="A875" s="1730"/>
      <c r="B875" s="1367">
        <v>0.75</v>
      </c>
      <c r="C875" s="1368" t="s">
        <v>262</v>
      </c>
      <c r="D875" s="1369" t="s">
        <v>758</v>
      </c>
    </row>
    <row r="876" spans="1:4" x14ac:dyDescent="0.35">
      <c r="A876" s="1730">
        <v>13</v>
      </c>
      <c r="B876" s="1367">
        <v>0.25</v>
      </c>
      <c r="C876" s="1368" t="s">
        <v>257</v>
      </c>
      <c r="D876" s="1369" t="s">
        <v>905</v>
      </c>
    </row>
    <row r="877" spans="1:4" x14ac:dyDescent="0.35">
      <c r="A877" s="1730"/>
      <c r="B877" s="1367">
        <v>0.375</v>
      </c>
      <c r="C877" s="1368" t="s">
        <v>257</v>
      </c>
      <c r="D877" s="1369" t="s">
        <v>905</v>
      </c>
    </row>
    <row r="878" spans="1:4" x14ac:dyDescent="0.35">
      <c r="A878" s="1730"/>
      <c r="B878" s="1367">
        <v>0.5</v>
      </c>
      <c r="C878" s="1368" t="s">
        <v>262</v>
      </c>
      <c r="D878" s="1369" t="s">
        <v>758</v>
      </c>
    </row>
    <row r="879" spans="1:4" x14ac:dyDescent="0.35">
      <c r="A879" s="1730"/>
      <c r="B879" s="1367">
        <v>0.625</v>
      </c>
      <c r="C879" s="1368" t="s">
        <v>262</v>
      </c>
      <c r="D879" s="1369" t="s">
        <v>758</v>
      </c>
    </row>
    <row r="880" spans="1:4" x14ac:dyDescent="0.35">
      <c r="A880" s="1730"/>
      <c r="B880" s="1367">
        <v>0.75</v>
      </c>
      <c r="C880" s="1368" t="s">
        <v>262</v>
      </c>
      <c r="D880" s="1369" t="s">
        <v>758</v>
      </c>
    </row>
    <row r="881" spans="1:4" x14ac:dyDescent="0.35">
      <c r="A881" s="1730">
        <f>A876+1</f>
        <v>14</v>
      </c>
      <c r="B881" s="1367">
        <v>0.25</v>
      </c>
      <c r="C881" s="1368" t="s">
        <v>257</v>
      </c>
      <c r="D881" s="1369" t="s">
        <v>905</v>
      </c>
    </row>
    <row r="882" spans="1:4" x14ac:dyDescent="0.35">
      <c r="A882" s="1730"/>
      <c r="B882" s="1367">
        <v>0.375</v>
      </c>
      <c r="C882" s="1368" t="s">
        <v>257</v>
      </c>
      <c r="D882" s="1369" t="s">
        <v>905</v>
      </c>
    </row>
    <row r="883" spans="1:4" x14ac:dyDescent="0.35">
      <c r="A883" s="1730"/>
      <c r="B883" s="1367">
        <v>0.5</v>
      </c>
      <c r="C883" s="1368" t="s">
        <v>258</v>
      </c>
      <c r="D883" s="1369" t="s">
        <v>758</v>
      </c>
    </row>
    <row r="884" spans="1:4" x14ac:dyDescent="0.35">
      <c r="A884" s="1730"/>
      <c r="B884" s="1367">
        <v>0.625</v>
      </c>
      <c r="C884" s="1368" t="s">
        <v>261</v>
      </c>
      <c r="D884" s="1369" t="s">
        <v>758</v>
      </c>
    </row>
    <row r="885" spans="1:4" x14ac:dyDescent="0.35">
      <c r="A885" s="1730"/>
      <c r="B885" s="1367">
        <v>0.75</v>
      </c>
      <c r="C885" s="1368" t="s">
        <v>257</v>
      </c>
      <c r="D885" s="1369" t="s">
        <v>758</v>
      </c>
    </row>
    <row r="886" spans="1:4" x14ac:dyDescent="0.35">
      <c r="A886" s="1730">
        <f>A881+1</f>
        <v>15</v>
      </c>
      <c r="B886" s="1367">
        <v>0.25</v>
      </c>
      <c r="C886" s="1368" t="s">
        <v>257</v>
      </c>
      <c r="D886" s="1369" t="s">
        <v>758</v>
      </c>
    </row>
    <row r="887" spans="1:4" x14ac:dyDescent="0.35">
      <c r="A887" s="1730"/>
      <c r="B887" s="1367">
        <v>0.375</v>
      </c>
      <c r="C887" s="1368" t="s">
        <v>257</v>
      </c>
      <c r="D887" s="1369" t="s">
        <v>905</v>
      </c>
    </row>
    <row r="888" spans="1:4" x14ac:dyDescent="0.35">
      <c r="A888" s="1730"/>
      <c r="B888" s="1367">
        <v>0.5</v>
      </c>
      <c r="C888" s="1368" t="s">
        <v>257</v>
      </c>
      <c r="D888" s="1369" t="s">
        <v>758</v>
      </c>
    </row>
    <row r="889" spans="1:4" x14ac:dyDescent="0.35">
      <c r="A889" s="1730"/>
      <c r="B889" s="1367">
        <v>0.625</v>
      </c>
      <c r="C889" s="1368" t="s">
        <v>257</v>
      </c>
      <c r="D889" s="1369" t="s">
        <v>758</v>
      </c>
    </row>
    <row r="890" spans="1:4" x14ac:dyDescent="0.35">
      <c r="A890" s="1730"/>
      <c r="B890" s="1367">
        <v>0.75</v>
      </c>
      <c r="C890" s="1368" t="s">
        <v>257</v>
      </c>
      <c r="D890" s="1369" t="s">
        <v>758</v>
      </c>
    </row>
    <row r="891" spans="1:4" x14ac:dyDescent="0.35">
      <c r="A891" s="1733">
        <f>A886+1</f>
        <v>16</v>
      </c>
      <c r="B891" s="1367">
        <v>0.25</v>
      </c>
      <c r="C891" s="1373" t="s">
        <v>257</v>
      </c>
      <c r="D891" s="1369" t="s">
        <v>905</v>
      </c>
    </row>
    <row r="892" spans="1:4" x14ac:dyDescent="0.35">
      <c r="A892" s="1734"/>
      <c r="B892" s="1367">
        <v>0.375</v>
      </c>
      <c r="C892" s="1373" t="s">
        <v>257</v>
      </c>
      <c r="D892" s="1369" t="s">
        <v>905</v>
      </c>
    </row>
    <row r="893" spans="1:4" x14ac:dyDescent="0.35">
      <c r="A893" s="1734"/>
      <c r="B893" s="1367">
        <v>0.5</v>
      </c>
      <c r="C893" s="1373" t="s">
        <v>257</v>
      </c>
      <c r="D893" s="1369" t="s">
        <v>758</v>
      </c>
    </row>
    <row r="894" spans="1:4" x14ac:dyDescent="0.35">
      <c r="A894" s="1734"/>
      <c r="B894" s="1367">
        <v>0.625</v>
      </c>
      <c r="C894" s="1373" t="s">
        <v>258</v>
      </c>
      <c r="D894" s="1369" t="s">
        <v>758</v>
      </c>
    </row>
    <row r="895" spans="1:4" x14ac:dyDescent="0.35">
      <c r="A895" s="1735"/>
      <c r="B895" s="1367">
        <v>0.75</v>
      </c>
      <c r="C895" s="1373" t="s">
        <v>257</v>
      </c>
      <c r="D895" s="1369" t="s">
        <v>905</v>
      </c>
    </row>
    <row r="896" spans="1:4" x14ac:dyDescent="0.35">
      <c r="A896" s="1733">
        <f>A891+1</f>
        <v>17</v>
      </c>
      <c r="B896" s="1367">
        <v>0.25</v>
      </c>
      <c r="C896" s="1373" t="s">
        <v>257</v>
      </c>
      <c r="D896" s="1369" t="s">
        <v>905</v>
      </c>
    </row>
    <row r="897" spans="1:4" x14ac:dyDescent="0.35">
      <c r="A897" s="1734"/>
      <c r="B897" s="1367">
        <v>0.375</v>
      </c>
      <c r="C897" s="1373" t="s">
        <v>261</v>
      </c>
      <c r="D897" s="1369" t="s">
        <v>758</v>
      </c>
    </row>
    <row r="898" spans="1:4" x14ac:dyDescent="0.35">
      <c r="A898" s="1734"/>
      <c r="B898" s="1367">
        <v>0.5</v>
      </c>
      <c r="C898" s="1373" t="s">
        <v>257</v>
      </c>
      <c r="D898" s="1369" t="s">
        <v>905</v>
      </c>
    </row>
    <row r="899" spans="1:4" x14ac:dyDescent="0.35">
      <c r="A899" s="1734"/>
      <c r="B899" s="1367">
        <v>0.625</v>
      </c>
      <c r="C899" s="1373" t="s">
        <v>257</v>
      </c>
      <c r="D899" s="1369" t="s">
        <v>758</v>
      </c>
    </row>
    <row r="900" spans="1:4" x14ac:dyDescent="0.35">
      <c r="A900" s="1735"/>
      <c r="B900" s="1367">
        <v>0.75</v>
      </c>
      <c r="C900" s="1373" t="s">
        <v>257</v>
      </c>
      <c r="D900" s="1369" t="s">
        <v>758</v>
      </c>
    </row>
    <row r="901" spans="1:4" x14ac:dyDescent="0.35">
      <c r="A901" s="1733">
        <f>A896+1</f>
        <v>18</v>
      </c>
      <c r="B901" s="1367">
        <v>0.25</v>
      </c>
      <c r="C901" s="1373" t="s">
        <v>257</v>
      </c>
      <c r="D901" s="1369" t="s">
        <v>758</v>
      </c>
    </row>
    <row r="902" spans="1:4" x14ac:dyDescent="0.35">
      <c r="A902" s="1734"/>
      <c r="B902" s="1367">
        <v>0.375</v>
      </c>
      <c r="C902" s="1373" t="s">
        <v>257</v>
      </c>
      <c r="D902" s="1369" t="s">
        <v>905</v>
      </c>
    </row>
    <row r="903" spans="1:4" x14ac:dyDescent="0.35">
      <c r="A903" s="1734"/>
      <c r="B903" s="1367">
        <v>0.5</v>
      </c>
      <c r="C903" s="1373" t="s">
        <v>260</v>
      </c>
      <c r="D903" s="1369" t="s">
        <v>758</v>
      </c>
    </row>
    <row r="904" spans="1:4" x14ac:dyDescent="0.35">
      <c r="A904" s="1734"/>
      <c r="B904" s="1367">
        <v>0.625</v>
      </c>
      <c r="C904" s="1373" t="s">
        <v>260</v>
      </c>
      <c r="D904" s="1369" t="s">
        <v>758</v>
      </c>
    </row>
    <row r="905" spans="1:4" x14ac:dyDescent="0.35">
      <c r="A905" s="1735"/>
      <c r="B905" s="1367">
        <v>0.75</v>
      </c>
      <c r="C905" s="1373" t="s">
        <v>257</v>
      </c>
      <c r="D905" s="1369" t="s">
        <v>758</v>
      </c>
    </row>
    <row r="906" spans="1:4" x14ac:dyDescent="0.35">
      <c r="A906" s="1733">
        <f>A901+1</f>
        <v>19</v>
      </c>
      <c r="B906" s="1367">
        <v>0.25</v>
      </c>
      <c r="C906" s="1373" t="s">
        <v>257</v>
      </c>
      <c r="D906" s="1369" t="s">
        <v>905</v>
      </c>
    </row>
    <row r="907" spans="1:4" x14ac:dyDescent="0.35">
      <c r="A907" s="1734"/>
      <c r="B907" s="1367">
        <v>0.375</v>
      </c>
      <c r="C907" s="1373" t="s">
        <v>257</v>
      </c>
      <c r="D907" s="1369" t="s">
        <v>905</v>
      </c>
    </row>
    <row r="908" spans="1:4" x14ac:dyDescent="0.35">
      <c r="A908" s="1734"/>
      <c r="B908" s="1367">
        <v>0.5</v>
      </c>
      <c r="C908" s="1373" t="s">
        <v>260</v>
      </c>
      <c r="D908" s="1369" t="s">
        <v>758</v>
      </c>
    </row>
    <row r="909" spans="1:4" x14ac:dyDescent="0.35">
      <c r="A909" s="1734"/>
      <c r="B909" s="1367">
        <v>0.625</v>
      </c>
      <c r="C909" s="1373" t="s">
        <v>260</v>
      </c>
      <c r="D909" s="1369" t="s">
        <v>758</v>
      </c>
    </row>
    <row r="910" spans="1:4" x14ac:dyDescent="0.35">
      <c r="A910" s="1735"/>
      <c r="B910" s="1367">
        <v>0.75</v>
      </c>
      <c r="C910" s="1373" t="s">
        <v>257</v>
      </c>
      <c r="D910" s="1369" t="s">
        <v>905</v>
      </c>
    </row>
    <row r="911" spans="1:4" x14ac:dyDescent="0.35">
      <c r="A911" s="1733">
        <f>A906+1</f>
        <v>20</v>
      </c>
      <c r="B911" s="1367">
        <v>0.25</v>
      </c>
      <c r="C911" s="1373" t="s">
        <v>257</v>
      </c>
      <c r="D911" s="1369" t="s">
        <v>905</v>
      </c>
    </row>
    <row r="912" spans="1:4" x14ac:dyDescent="0.35">
      <c r="A912" s="1734"/>
      <c r="B912" s="1367">
        <v>0.375</v>
      </c>
      <c r="C912" s="1373" t="s">
        <v>257</v>
      </c>
      <c r="D912" s="1369" t="s">
        <v>905</v>
      </c>
    </row>
    <row r="913" spans="1:4" x14ac:dyDescent="0.35">
      <c r="A913" s="1734"/>
      <c r="B913" s="1367">
        <v>0.5</v>
      </c>
      <c r="C913" s="1373" t="s">
        <v>257</v>
      </c>
      <c r="D913" s="1369" t="s">
        <v>758</v>
      </c>
    </row>
    <row r="914" spans="1:4" x14ac:dyDescent="0.35">
      <c r="A914" s="1734"/>
      <c r="B914" s="1367">
        <v>0.625</v>
      </c>
      <c r="C914" s="1373" t="s">
        <v>257</v>
      </c>
      <c r="D914" s="1369" t="s">
        <v>758</v>
      </c>
    </row>
    <row r="915" spans="1:4" x14ac:dyDescent="0.35">
      <c r="A915" s="1735"/>
      <c r="B915" s="1367">
        <v>0.75</v>
      </c>
      <c r="C915" s="1373" t="s">
        <v>257</v>
      </c>
      <c r="D915" s="1369" t="s">
        <v>758</v>
      </c>
    </row>
    <row r="916" spans="1:4" x14ac:dyDescent="0.35">
      <c r="A916" s="1733">
        <f>A911+1</f>
        <v>21</v>
      </c>
      <c r="B916" s="1367">
        <v>0.25</v>
      </c>
      <c r="C916" s="1368" t="s">
        <v>261</v>
      </c>
      <c r="D916" s="1369" t="s">
        <v>905</v>
      </c>
    </row>
    <row r="917" spans="1:4" x14ac:dyDescent="0.35">
      <c r="A917" s="1734"/>
      <c r="B917" s="1367">
        <v>0.375</v>
      </c>
      <c r="C917" s="1373" t="s">
        <v>257</v>
      </c>
      <c r="D917" s="1369" t="s">
        <v>905</v>
      </c>
    </row>
    <row r="918" spans="1:4" x14ac:dyDescent="0.35">
      <c r="A918" s="1734"/>
      <c r="B918" s="1367">
        <v>0.5</v>
      </c>
      <c r="C918" s="1373" t="s">
        <v>257</v>
      </c>
      <c r="D918" s="1369" t="s">
        <v>758</v>
      </c>
    </row>
    <row r="919" spans="1:4" x14ac:dyDescent="0.35">
      <c r="A919" s="1734"/>
      <c r="B919" s="1367">
        <v>0.625</v>
      </c>
      <c r="C919" s="1373" t="s">
        <v>257</v>
      </c>
      <c r="D919" s="1369" t="s">
        <v>758</v>
      </c>
    </row>
    <row r="920" spans="1:4" x14ac:dyDescent="0.35">
      <c r="A920" s="1735"/>
      <c r="B920" s="1367">
        <v>0.75</v>
      </c>
      <c r="C920" s="1373" t="s">
        <v>257</v>
      </c>
      <c r="D920" s="1369" t="s">
        <v>758</v>
      </c>
    </row>
    <row r="921" spans="1:4" x14ac:dyDescent="0.35">
      <c r="A921" s="1733">
        <f>A916+1</f>
        <v>22</v>
      </c>
      <c r="B921" s="1367">
        <v>0.25</v>
      </c>
      <c r="C921" s="1368" t="s">
        <v>257</v>
      </c>
      <c r="D921" s="1369" t="s">
        <v>905</v>
      </c>
    </row>
    <row r="922" spans="1:4" x14ac:dyDescent="0.35">
      <c r="A922" s="1734"/>
      <c r="B922" s="1367">
        <v>0.375</v>
      </c>
      <c r="C922" s="1368" t="s">
        <v>257</v>
      </c>
      <c r="D922" s="1369" t="s">
        <v>758</v>
      </c>
    </row>
    <row r="923" spans="1:4" x14ac:dyDescent="0.35">
      <c r="A923" s="1734"/>
      <c r="B923" s="1367">
        <v>0.5</v>
      </c>
      <c r="C923" s="1368" t="s">
        <v>258</v>
      </c>
      <c r="D923" s="1369" t="s">
        <v>758</v>
      </c>
    </row>
    <row r="924" spans="1:4" x14ac:dyDescent="0.35">
      <c r="A924" s="1734"/>
      <c r="B924" s="1367">
        <v>0.625</v>
      </c>
      <c r="C924" s="1368" t="s">
        <v>260</v>
      </c>
      <c r="D924" s="1369" t="s">
        <v>758</v>
      </c>
    </row>
    <row r="925" spans="1:4" x14ac:dyDescent="0.35">
      <c r="A925" s="1735"/>
      <c r="B925" s="1367">
        <v>0.75</v>
      </c>
      <c r="C925" s="1368" t="s">
        <v>258</v>
      </c>
      <c r="D925" s="1369" t="s">
        <v>758</v>
      </c>
    </row>
    <row r="926" spans="1:4" x14ac:dyDescent="0.35">
      <c r="A926" s="1733">
        <f>A921+1</f>
        <v>23</v>
      </c>
      <c r="B926" s="1367">
        <v>0.25</v>
      </c>
      <c r="C926" s="1368" t="s">
        <v>257</v>
      </c>
      <c r="D926" s="1369" t="s">
        <v>905</v>
      </c>
    </row>
    <row r="927" spans="1:4" x14ac:dyDescent="0.35">
      <c r="A927" s="1734"/>
      <c r="B927" s="1367">
        <v>0.375</v>
      </c>
      <c r="C927" s="1368" t="s">
        <v>258</v>
      </c>
      <c r="D927" s="1369" t="s">
        <v>758</v>
      </c>
    </row>
    <row r="928" spans="1:4" x14ac:dyDescent="0.35">
      <c r="A928" s="1734"/>
      <c r="B928" s="1367">
        <v>0.5</v>
      </c>
      <c r="C928" s="1368" t="s">
        <v>258</v>
      </c>
      <c r="D928" s="1369" t="s">
        <v>758</v>
      </c>
    </row>
    <row r="929" spans="1:4" x14ac:dyDescent="0.35">
      <c r="A929" s="1734"/>
      <c r="B929" s="1367">
        <v>0.625</v>
      </c>
      <c r="C929" s="1368" t="s">
        <v>258</v>
      </c>
      <c r="D929" s="1369" t="s">
        <v>758</v>
      </c>
    </row>
    <row r="930" spans="1:4" x14ac:dyDescent="0.35">
      <c r="A930" s="1735"/>
      <c r="B930" s="1367">
        <v>0.75</v>
      </c>
      <c r="C930" s="1368" t="s">
        <v>258</v>
      </c>
      <c r="D930" s="1369" t="s">
        <v>758</v>
      </c>
    </row>
    <row r="931" spans="1:4" x14ac:dyDescent="0.35">
      <c r="A931" s="1733">
        <f>A926+1</f>
        <v>24</v>
      </c>
      <c r="B931" s="1367">
        <v>0.25</v>
      </c>
      <c r="C931" s="1368" t="s">
        <v>257</v>
      </c>
      <c r="D931" s="1369" t="s">
        <v>905</v>
      </c>
    </row>
    <row r="932" spans="1:4" x14ac:dyDescent="0.35">
      <c r="A932" s="1734"/>
      <c r="B932" s="1367">
        <v>0.375</v>
      </c>
      <c r="C932" s="1368" t="s">
        <v>258</v>
      </c>
      <c r="D932" s="1369" t="s">
        <v>905</v>
      </c>
    </row>
    <row r="933" spans="1:4" x14ac:dyDescent="0.35">
      <c r="A933" s="1734"/>
      <c r="B933" s="1367">
        <v>0.5</v>
      </c>
      <c r="C933" s="1368" t="s">
        <v>258</v>
      </c>
      <c r="D933" s="1369" t="s">
        <v>758</v>
      </c>
    </row>
    <row r="934" spans="1:4" x14ac:dyDescent="0.35">
      <c r="A934" s="1734"/>
      <c r="B934" s="1367">
        <v>0.625</v>
      </c>
      <c r="C934" s="1368" t="s">
        <v>258</v>
      </c>
      <c r="D934" s="1369" t="s">
        <v>729</v>
      </c>
    </row>
    <row r="935" spans="1:4" x14ac:dyDescent="0.35">
      <c r="A935" s="1735"/>
      <c r="B935" s="1367">
        <v>0.75</v>
      </c>
      <c r="C935" s="1368" t="s">
        <v>258</v>
      </c>
      <c r="D935" s="1369" t="s">
        <v>729</v>
      </c>
    </row>
    <row r="936" spans="1:4" x14ac:dyDescent="0.35">
      <c r="A936" s="1733">
        <f>A931+1</f>
        <v>25</v>
      </c>
      <c r="B936" s="1367">
        <v>0.25</v>
      </c>
      <c r="C936" s="1368" t="s">
        <v>257</v>
      </c>
      <c r="D936" s="1369" t="s">
        <v>905</v>
      </c>
    </row>
    <row r="937" spans="1:4" x14ac:dyDescent="0.35">
      <c r="A937" s="1734"/>
      <c r="B937" s="1367">
        <v>0.375</v>
      </c>
      <c r="C937" s="1368" t="s">
        <v>257</v>
      </c>
      <c r="D937" s="1369" t="s">
        <v>905</v>
      </c>
    </row>
    <row r="938" spans="1:4" x14ac:dyDescent="0.35">
      <c r="A938" s="1734"/>
      <c r="B938" s="1367">
        <v>0.5</v>
      </c>
      <c r="C938" s="1368" t="s">
        <v>257</v>
      </c>
      <c r="D938" s="1369" t="s">
        <v>758</v>
      </c>
    </row>
    <row r="939" spans="1:4" x14ac:dyDescent="0.35">
      <c r="A939" s="1734"/>
      <c r="B939" s="1367">
        <v>0.625</v>
      </c>
      <c r="C939" s="1368" t="s">
        <v>258</v>
      </c>
      <c r="D939" s="1369" t="s">
        <v>758</v>
      </c>
    </row>
    <row r="940" spans="1:4" x14ac:dyDescent="0.35">
      <c r="A940" s="1735"/>
      <c r="B940" s="1367">
        <v>0.75</v>
      </c>
      <c r="C940" s="1368" t="s">
        <v>262</v>
      </c>
      <c r="D940" s="1369" t="s">
        <v>758</v>
      </c>
    </row>
    <row r="941" spans="1:4" x14ac:dyDescent="0.35">
      <c r="A941" s="1733">
        <f>A936+1</f>
        <v>26</v>
      </c>
      <c r="B941" s="1367">
        <v>0.25</v>
      </c>
      <c r="C941" s="1368" t="s">
        <v>257</v>
      </c>
      <c r="D941" s="1369" t="s">
        <v>905</v>
      </c>
    </row>
    <row r="942" spans="1:4" x14ac:dyDescent="0.35">
      <c r="A942" s="1734"/>
      <c r="B942" s="1367">
        <v>0.375</v>
      </c>
      <c r="C942" s="1368" t="s">
        <v>257</v>
      </c>
      <c r="D942" s="1369" t="s">
        <v>905</v>
      </c>
    </row>
    <row r="943" spans="1:4" x14ac:dyDescent="0.35">
      <c r="A943" s="1734"/>
      <c r="B943" s="1367">
        <v>0.5</v>
      </c>
      <c r="C943" s="1368" t="s">
        <v>257</v>
      </c>
      <c r="D943" s="1369" t="s">
        <v>758</v>
      </c>
    </row>
    <row r="944" spans="1:4" x14ac:dyDescent="0.35">
      <c r="A944" s="1734"/>
      <c r="B944" s="1367">
        <v>0.625</v>
      </c>
      <c r="C944" s="1368" t="s">
        <v>258</v>
      </c>
      <c r="D944" s="1369" t="s">
        <v>729</v>
      </c>
    </row>
    <row r="945" spans="1:4" x14ac:dyDescent="0.35">
      <c r="A945" s="1735"/>
      <c r="B945" s="1367">
        <v>0.75</v>
      </c>
      <c r="C945" s="1368" t="s">
        <v>262</v>
      </c>
      <c r="D945" s="1369" t="s">
        <v>905</v>
      </c>
    </row>
    <row r="946" spans="1:4" x14ac:dyDescent="0.35">
      <c r="A946" s="1733">
        <f>A941+1</f>
        <v>27</v>
      </c>
      <c r="B946" s="1367">
        <v>0.25</v>
      </c>
      <c r="C946" s="1368" t="s">
        <v>257</v>
      </c>
      <c r="D946" s="1369" t="s">
        <v>905</v>
      </c>
    </row>
    <row r="947" spans="1:4" x14ac:dyDescent="0.35">
      <c r="A947" s="1734"/>
      <c r="B947" s="1367">
        <v>0.375</v>
      </c>
      <c r="C947" s="1368" t="s">
        <v>257</v>
      </c>
      <c r="D947" s="1369" t="s">
        <v>905</v>
      </c>
    </row>
    <row r="948" spans="1:4" x14ac:dyDescent="0.35">
      <c r="A948" s="1734"/>
      <c r="B948" s="1367">
        <v>0.5</v>
      </c>
      <c r="C948" s="1368" t="s">
        <v>258</v>
      </c>
      <c r="D948" s="1369" t="s">
        <v>758</v>
      </c>
    </row>
    <row r="949" spans="1:4" x14ac:dyDescent="0.35">
      <c r="A949" s="1734"/>
      <c r="B949" s="1367">
        <v>0.625</v>
      </c>
      <c r="C949" s="1368" t="s">
        <v>258</v>
      </c>
      <c r="D949" s="1369" t="s">
        <v>729</v>
      </c>
    </row>
    <row r="950" spans="1:4" x14ac:dyDescent="0.35">
      <c r="A950" s="1735"/>
      <c r="B950" s="1367">
        <v>0.75</v>
      </c>
      <c r="C950" s="1368" t="s">
        <v>262</v>
      </c>
      <c r="D950" s="1369" t="s">
        <v>758</v>
      </c>
    </row>
    <row r="951" spans="1:4" x14ac:dyDescent="0.35">
      <c r="A951" s="1733">
        <f>A946+1</f>
        <v>28</v>
      </c>
      <c r="B951" s="1367">
        <v>0.25</v>
      </c>
      <c r="C951" s="1368" t="s">
        <v>257</v>
      </c>
      <c r="D951" s="1369" t="s">
        <v>905</v>
      </c>
    </row>
    <row r="952" spans="1:4" x14ac:dyDescent="0.35">
      <c r="A952" s="1734"/>
      <c r="B952" s="1367">
        <v>0.375</v>
      </c>
      <c r="C952" s="1368" t="s">
        <v>258</v>
      </c>
      <c r="D952" s="1369" t="s">
        <v>758</v>
      </c>
    </row>
    <row r="953" spans="1:4" x14ac:dyDescent="0.35">
      <c r="A953" s="1734"/>
      <c r="B953" s="1367">
        <v>0.5</v>
      </c>
      <c r="C953" s="1368" t="s">
        <v>258</v>
      </c>
      <c r="D953" s="1369" t="s">
        <v>729</v>
      </c>
    </row>
    <row r="954" spans="1:4" x14ac:dyDescent="0.35">
      <c r="A954" s="1734"/>
      <c r="B954" s="1367">
        <v>0.625</v>
      </c>
      <c r="C954" s="1368" t="s">
        <v>260</v>
      </c>
      <c r="D954" s="1369" t="s">
        <v>729</v>
      </c>
    </row>
    <row r="955" spans="1:4" x14ac:dyDescent="0.35">
      <c r="A955" s="1735"/>
      <c r="B955" s="1367">
        <v>0.75</v>
      </c>
      <c r="C955" s="1368" t="s">
        <v>258</v>
      </c>
      <c r="D955" s="1369" t="s">
        <v>758</v>
      </c>
    </row>
    <row r="956" spans="1:4" x14ac:dyDescent="0.35">
      <c r="A956" s="1733">
        <f>A951+1</f>
        <v>29</v>
      </c>
      <c r="B956" s="1367">
        <v>0.25</v>
      </c>
      <c r="C956" s="1368" t="s">
        <v>257</v>
      </c>
      <c r="D956" s="1369" t="s">
        <v>673</v>
      </c>
    </row>
    <row r="957" spans="1:4" x14ac:dyDescent="0.35">
      <c r="A957" s="1734"/>
      <c r="B957" s="1367">
        <v>0.375</v>
      </c>
      <c r="C957" s="1368" t="s">
        <v>260</v>
      </c>
      <c r="D957" s="1369" t="s">
        <v>758</v>
      </c>
    </row>
    <row r="958" spans="1:4" x14ac:dyDescent="0.35">
      <c r="A958" s="1734"/>
      <c r="B958" s="1367">
        <v>0.5</v>
      </c>
      <c r="C958" s="1368" t="s">
        <v>258</v>
      </c>
      <c r="D958" s="1369" t="s">
        <v>758</v>
      </c>
    </row>
    <row r="959" spans="1:4" x14ac:dyDescent="0.35">
      <c r="A959" s="1734"/>
      <c r="B959" s="1367">
        <v>0.625</v>
      </c>
      <c r="C959" s="1368" t="s">
        <v>261</v>
      </c>
      <c r="D959" s="1369" t="s">
        <v>758</v>
      </c>
    </row>
    <row r="960" spans="1:4" x14ac:dyDescent="0.35">
      <c r="A960" s="1735"/>
      <c r="B960" s="1367">
        <v>0.75</v>
      </c>
      <c r="C960" s="1368" t="s">
        <v>260</v>
      </c>
      <c r="D960" s="1369" t="s">
        <v>758</v>
      </c>
    </row>
    <row r="961" spans="1:4" x14ac:dyDescent="0.35">
      <c r="A961" s="1733">
        <f>A956+1</f>
        <v>30</v>
      </c>
      <c r="B961" s="1367">
        <v>0.25</v>
      </c>
      <c r="C961" s="1368" t="s">
        <v>257</v>
      </c>
      <c r="D961" s="1369" t="s">
        <v>905</v>
      </c>
    </row>
    <row r="962" spans="1:4" x14ac:dyDescent="0.35">
      <c r="A962" s="1734"/>
      <c r="B962" s="1367">
        <v>0.375</v>
      </c>
      <c r="C962" s="1368" t="s">
        <v>257</v>
      </c>
      <c r="D962" s="1369" t="s">
        <v>905</v>
      </c>
    </row>
    <row r="963" spans="1:4" x14ac:dyDescent="0.35">
      <c r="A963" s="1734"/>
      <c r="B963" s="1367">
        <v>0.5</v>
      </c>
      <c r="C963" s="1368" t="s">
        <v>258</v>
      </c>
      <c r="D963" s="1369" t="s">
        <v>758</v>
      </c>
    </row>
    <row r="964" spans="1:4" x14ac:dyDescent="0.35">
      <c r="A964" s="1734"/>
      <c r="B964" s="1367">
        <v>0.625</v>
      </c>
      <c r="C964" s="1368" t="s">
        <v>260</v>
      </c>
      <c r="D964" s="1369" t="s">
        <v>729</v>
      </c>
    </row>
    <row r="965" spans="1:4" x14ac:dyDescent="0.35">
      <c r="A965" s="1735"/>
      <c r="B965" s="1367">
        <v>0.75</v>
      </c>
      <c r="C965" s="1368" t="s">
        <v>261</v>
      </c>
      <c r="D965" s="1369" t="s">
        <v>729</v>
      </c>
    </row>
    <row r="968" spans="1:4" x14ac:dyDescent="0.35">
      <c r="B968" t="s">
        <v>944</v>
      </c>
    </row>
    <row r="969" spans="1:4" x14ac:dyDescent="0.35">
      <c r="B969" t="s">
        <v>945</v>
      </c>
    </row>
    <row r="970" spans="1:4" x14ac:dyDescent="0.35">
      <c r="B970" t="s">
        <v>1042</v>
      </c>
    </row>
    <row r="971" spans="1:4" x14ac:dyDescent="0.35">
      <c r="B971" t="s">
        <v>1043</v>
      </c>
    </row>
    <row r="972" spans="1:4" x14ac:dyDescent="0.35">
      <c r="B972" t="s">
        <v>1044</v>
      </c>
    </row>
    <row r="975" spans="1:4" ht="15.5" x14ac:dyDescent="0.35">
      <c r="A975" s="1718" t="s">
        <v>913</v>
      </c>
      <c r="B975" s="1718"/>
      <c r="C975" s="1718"/>
      <c r="D975" s="1718"/>
    </row>
    <row r="976" spans="1:4" ht="15.5" x14ac:dyDescent="0.35">
      <c r="A976" s="1251" t="s">
        <v>914</v>
      </c>
      <c r="B976" s="1251"/>
      <c r="C976" s="1251"/>
      <c r="D976" s="1317"/>
    </row>
    <row r="977" spans="1:4" x14ac:dyDescent="0.35">
      <c r="A977" s="1360"/>
      <c r="B977" s="346" t="s">
        <v>928</v>
      </c>
      <c r="C977" s="346" t="s">
        <v>1005</v>
      </c>
      <c r="D977" s="1361" t="s">
        <v>1045</v>
      </c>
    </row>
    <row r="978" spans="1:4" x14ac:dyDescent="0.35">
      <c r="A978" s="346"/>
      <c r="B978" s="346"/>
      <c r="C978" s="346"/>
      <c r="D978" s="346"/>
    </row>
    <row r="979" spans="1:4" x14ac:dyDescent="0.35">
      <c r="A979" s="1731" t="s">
        <v>505</v>
      </c>
      <c r="B979" s="1731" t="s">
        <v>930</v>
      </c>
      <c r="C979" s="1362" t="s">
        <v>548</v>
      </c>
      <c r="D979" s="1363" t="s">
        <v>904</v>
      </c>
    </row>
    <row r="980" spans="1:4" x14ac:dyDescent="0.35">
      <c r="A980" s="1732"/>
      <c r="B980" s="1732"/>
      <c r="C980" s="1364"/>
      <c r="D980" s="1365"/>
    </row>
    <row r="981" spans="1:4" x14ac:dyDescent="0.35">
      <c r="A981" s="1366">
        <v>1</v>
      </c>
      <c r="B981" s="1367">
        <v>0.25</v>
      </c>
      <c r="C981" s="1368" t="s">
        <v>257</v>
      </c>
      <c r="D981" s="1369" t="s">
        <v>905</v>
      </c>
    </row>
    <row r="982" spans="1:4" x14ac:dyDescent="0.35">
      <c r="A982" s="1370"/>
      <c r="B982" s="1367">
        <v>0.375</v>
      </c>
      <c r="C982" s="1368" t="s">
        <v>261</v>
      </c>
      <c r="D982" s="1369" t="s">
        <v>758</v>
      </c>
    </row>
    <row r="983" spans="1:4" ht="21.5" x14ac:dyDescent="0.55000000000000004">
      <c r="A983" s="1370"/>
      <c r="B983" s="1367">
        <v>0.5</v>
      </c>
      <c r="C983" s="1368" t="s">
        <v>261</v>
      </c>
      <c r="D983" s="1375" t="s">
        <v>729</v>
      </c>
    </row>
    <row r="984" spans="1:4" x14ac:dyDescent="0.35">
      <c r="A984" s="1370"/>
      <c r="B984" s="1367">
        <v>0.625</v>
      </c>
      <c r="C984" s="1368" t="s">
        <v>261</v>
      </c>
      <c r="D984" s="1369" t="s">
        <v>729</v>
      </c>
    </row>
    <row r="985" spans="1:4" x14ac:dyDescent="0.35">
      <c r="A985" s="1372"/>
      <c r="B985" s="1367">
        <v>0.75</v>
      </c>
      <c r="C985" s="1368" t="s">
        <v>261</v>
      </c>
      <c r="D985" s="1369" t="s">
        <v>758</v>
      </c>
    </row>
    <row r="986" spans="1:4" x14ac:dyDescent="0.35">
      <c r="A986" s="1730">
        <v>2</v>
      </c>
      <c r="B986" s="1367">
        <v>0.25</v>
      </c>
      <c r="C986" s="1368" t="s">
        <v>257</v>
      </c>
      <c r="D986" s="1369" t="s">
        <v>905</v>
      </c>
    </row>
    <row r="987" spans="1:4" x14ac:dyDescent="0.35">
      <c r="A987" s="1730"/>
      <c r="B987" s="1367">
        <v>0.375</v>
      </c>
      <c r="C987" s="1368" t="s">
        <v>257</v>
      </c>
      <c r="D987" s="1369" t="s">
        <v>905</v>
      </c>
    </row>
    <row r="988" spans="1:4" x14ac:dyDescent="0.35">
      <c r="A988" s="1730"/>
      <c r="B988" s="1367">
        <v>0.5</v>
      </c>
      <c r="C988" s="1368" t="s">
        <v>257</v>
      </c>
      <c r="D988" s="1369" t="s">
        <v>673</v>
      </c>
    </row>
    <row r="989" spans="1:4" x14ac:dyDescent="0.35">
      <c r="A989" s="1730"/>
      <c r="B989" s="1367">
        <v>0.625</v>
      </c>
      <c r="C989" s="1368" t="s">
        <v>258</v>
      </c>
      <c r="D989" s="1369" t="s">
        <v>758</v>
      </c>
    </row>
    <row r="990" spans="1:4" x14ac:dyDescent="0.35">
      <c r="A990" s="1730"/>
      <c r="B990" s="1367">
        <v>0.75</v>
      </c>
      <c r="C990" s="1368" t="s">
        <v>257</v>
      </c>
      <c r="D990" s="1369" t="s">
        <v>905</v>
      </c>
    </row>
    <row r="991" spans="1:4" x14ac:dyDescent="0.35">
      <c r="A991" s="1730">
        <v>3</v>
      </c>
      <c r="B991" s="1367">
        <v>0.25</v>
      </c>
      <c r="C991" s="1368" t="s">
        <v>257</v>
      </c>
      <c r="D991" s="1369" t="s">
        <v>905</v>
      </c>
    </row>
    <row r="992" spans="1:4" x14ac:dyDescent="0.35">
      <c r="A992" s="1730"/>
      <c r="B992" s="1367">
        <v>0.375</v>
      </c>
      <c r="C992" s="1368" t="s">
        <v>257</v>
      </c>
      <c r="D992" s="1369" t="s">
        <v>905</v>
      </c>
    </row>
    <row r="993" spans="1:4" x14ac:dyDescent="0.35">
      <c r="A993" s="1730"/>
      <c r="B993" s="1367">
        <v>0.5</v>
      </c>
      <c r="C993" s="1368" t="s">
        <v>258</v>
      </c>
      <c r="D993" s="1369" t="s">
        <v>758</v>
      </c>
    </row>
    <row r="994" spans="1:4" x14ac:dyDescent="0.35">
      <c r="A994" s="1730"/>
      <c r="B994" s="1367">
        <v>0.625</v>
      </c>
      <c r="C994" s="1368" t="s">
        <v>260</v>
      </c>
      <c r="D994" s="1369" t="s">
        <v>729</v>
      </c>
    </row>
    <row r="995" spans="1:4" x14ac:dyDescent="0.35">
      <c r="A995" s="1730"/>
      <c r="B995" s="1367">
        <v>0.75</v>
      </c>
      <c r="C995" s="1368" t="s">
        <v>257</v>
      </c>
      <c r="D995" s="1369" t="s">
        <v>905</v>
      </c>
    </row>
    <row r="996" spans="1:4" x14ac:dyDescent="0.35">
      <c r="A996" s="1730">
        <f>A991+1</f>
        <v>4</v>
      </c>
      <c r="B996" s="1367">
        <v>0.25</v>
      </c>
      <c r="C996" s="1368" t="s">
        <v>257</v>
      </c>
      <c r="D996" s="1369" t="s">
        <v>905</v>
      </c>
    </row>
    <row r="997" spans="1:4" x14ac:dyDescent="0.35">
      <c r="A997" s="1730"/>
      <c r="B997" s="1367">
        <v>0.375</v>
      </c>
      <c r="C997" s="1368" t="s">
        <v>257</v>
      </c>
      <c r="D997" s="1369" t="s">
        <v>758</v>
      </c>
    </row>
    <row r="998" spans="1:4" x14ac:dyDescent="0.35">
      <c r="A998" s="1730"/>
      <c r="B998" s="1367">
        <v>0.5</v>
      </c>
      <c r="C998" s="1368" t="s">
        <v>257</v>
      </c>
      <c r="D998" s="1369" t="s">
        <v>758</v>
      </c>
    </row>
    <row r="999" spans="1:4" x14ac:dyDescent="0.35">
      <c r="A999" s="1730"/>
      <c r="B999" s="1367">
        <v>0.625</v>
      </c>
      <c r="C999" s="1368" t="s">
        <v>257</v>
      </c>
      <c r="D999" s="1369" t="s">
        <v>729</v>
      </c>
    </row>
    <row r="1000" spans="1:4" x14ac:dyDescent="0.35">
      <c r="A1000" s="1730"/>
      <c r="B1000" s="1367">
        <v>0.75</v>
      </c>
      <c r="C1000" s="1368" t="s">
        <v>257</v>
      </c>
      <c r="D1000" s="1369" t="s">
        <v>758</v>
      </c>
    </row>
    <row r="1001" spans="1:4" x14ac:dyDescent="0.35">
      <c r="A1001" s="1730">
        <f>A996+1</f>
        <v>5</v>
      </c>
      <c r="B1001" s="1367">
        <v>0.25</v>
      </c>
      <c r="C1001" s="1373" t="s">
        <v>257</v>
      </c>
      <c r="D1001" s="1374" t="s">
        <v>905</v>
      </c>
    </row>
    <row r="1002" spans="1:4" x14ac:dyDescent="0.35">
      <c r="A1002" s="1730"/>
      <c r="B1002" s="1367">
        <v>0.375</v>
      </c>
      <c r="C1002" s="1373" t="s">
        <v>257</v>
      </c>
      <c r="D1002" s="1369" t="s">
        <v>905</v>
      </c>
    </row>
    <row r="1003" spans="1:4" x14ac:dyDescent="0.35">
      <c r="A1003" s="1730"/>
      <c r="B1003" s="1367">
        <v>0.5</v>
      </c>
      <c r="C1003" s="1373" t="s">
        <v>258</v>
      </c>
      <c r="D1003" s="1369" t="s">
        <v>758</v>
      </c>
    </row>
    <row r="1004" spans="1:4" x14ac:dyDescent="0.35">
      <c r="A1004" s="1730"/>
      <c r="B1004" s="1367">
        <v>0.625</v>
      </c>
      <c r="C1004" s="1373" t="s">
        <v>260</v>
      </c>
      <c r="D1004" s="1369" t="s">
        <v>729</v>
      </c>
    </row>
    <row r="1005" spans="1:4" x14ac:dyDescent="0.35">
      <c r="A1005" s="1730"/>
      <c r="B1005" s="1367">
        <v>0.75</v>
      </c>
      <c r="C1005" s="1373" t="s">
        <v>258</v>
      </c>
      <c r="D1005" s="1369" t="s">
        <v>729</v>
      </c>
    </row>
    <row r="1006" spans="1:4" x14ac:dyDescent="0.35">
      <c r="A1006" s="1366">
        <v>6</v>
      </c>
      <c r="B1006" s="1367">
        <v>0.25</v>
      </c>
      <c r="C1006" s="1373" t="s">
        <v>257</v>
      </c>
      <c r="D1006" s="1369" t="s">
        <v>905</v>
      </c>
    </row>
    <row r="1007" spans="1:4" x14ac:dyDescent="0.35">
      <c r="A1007" s="1370"/>
      <c r="B1007" s="1367">
        <v>0.375</v>
      </c>
      <c r="C1007" s="1373" t="s">
        <v>257</v>
      </c>
      <c r="D1007" s="1369" t="s">
        <v>905</v>
      </c>
    </row>
    <row r="1008" spans="1:4" x14ac:dyDescent="0.35">
      <c r="A1008" s="1370"/>
      <c r="B1008" s="1367">
        <v>0.5</v>
      </c>
      <c r="C1008" s="1373" t="s">
        <v>257</v>
      </c>
      <c r="D1008" s="1369" t="s">
        <v>758</v>
      </c>
    </row>
    <row r="1009" spans="1:4" x14ac:dyDescent="0.35">
      <c r="A1009" s="1370"/>
      <c r="B1009" s="1367">
        <v>0.625</v>
      </c>
      <c r="C1009" s="1373" t="s">
        <v>257</v>
      </c>
      <c r="D1009" s="1369" t="s">
        <v>729</v>
      </c>
    </row>
    <row r="1010" spans="1:4" x14ac:dyDescent="0.35">
      <c r="A1010" s="1372"/>
      <c r="B1010" s="1367">
        <v>0.75</v>
      </c>
      <c r="C1010" s="1373" t="s">
        <v>257</v>
      </c>
      <c r="D1010" s="1369" t="s">
        <v>905</v>
      </c>
    </row>
    <row r="1011" spans="1:4" x14ac:dyDescent="0.35">
      <c r="A1011" s="1730">
        <v>7</v>
      </c>
      <c r="B1011" s="1367">
        <v>0.25</v>
      </c>
      <c r="C1011" s="1373" t="s">
        <v>257</v>
      </c>
      <c r="D1011" s="1369" t="s">
        <v>758</v>
      </c>
    </row>
    <row r="1012" spans="1:4" x14ac:dyDescent="0.35">
      <c r="A1012" s="1730"/>
      <c r="B1012" s="1367">
        <v>0.375</v>
      </c>
      <c r="C1012" s="1373" t="s">
        <v>257</v>
      </c>
      <c r="D1012" s="1369" t="s">
        <v>905</v>
      </c>
    </row>
    <row r="1013" spans="1:4" x14ac:dyDescent="0.35">
      <c r="A1013" s="1730"/>
      <c r="B1013" s="1367">
        <v>0.5</v>
      </c>
      <c r="C1013" s="1373" t="s">
        <v>257</v>
      </c>
      <c r="D1013" s="1369" t="s">
        <v>758</v>
      </c>
    </row>
    <row r="1014" spans="1:4" x14ac:dyDescent="0.35">
      <c r="A1014" s="1730"/>
      <c r="B1014" s="1367">
        <v>0.625</v>
      </c>
      <c r="C1014" s="1373" t="s">
        <v>257</v>
      </c>
      <c r="D1014" s="1369" t="s">
        <v>905</v>
      </c>
    </row>
    <row r="1015" spans="1:4" x14ac:dyDescent="0.35">
      <c r="A1015" s="1730"/>
      <c r="B1015" s="1367">
        <v>0.75</v>
      </c>
      <c r="C1015" s="1373" t="s">
        <v>257</v>
      </c>
      <c r="D1015" s="1369" t="s">
        <v>758</v>
      </c>
    </row>
    <row r="1016" spans="1:4" x14ac:dyDescent="0.35">
      <c r="A1016" s="1730">
        <v>8</v>
      </c>
      <c r="B1016" s="1367">
        <v>0.25</v>
      </c>
      <c r="C1016" s="1373" t="s">
        <v>257</v>
      </c>
      <c r="D1016" s="1369" t="s">
        <v>905</v>
      </c>
    </row>
    <row r="1017" spans="1:4" x14ac:dyDescent="0.35">
      <c r="A1017" s="1730"/>
      <c r="B1017" s="1367">
        <v>0.375</v>
      </c>
      <c r="C1017" s="1373" t="s">
        <v>257</v>
      </c>
      <c r="D1017" s="1369" t="s">
        <v>905</v>
      </c>
    </row>
    <row r="1018" spans="1:4" x14ac:dyDescent="0.35">
      <c r="A1018" s="1730"/>
      <c r="B1018" s="1367">
        <v>0.5</v>
      </c>
      <c r="C1018" s="1373" t="s">
        <v>257</v>
      </c>
      <c r="D1018" s="1369" t="s">
        <v>758</v>
      </c>
    </row>
    <row r="1019" spans="1:4" x14ac:dyDescent="0.35">
      <c r="A1019" s="1730"/>
      <c r="B1019" s="1367">
        <v>0.625</v>
      </c>
      <c r="C1019" s="1368" t="s">
        <v>258</v>
      </c>
      <c r="D1019" s="1369" t="s">
        <v>758</v>
      </c>
    </row>
    <row r="1020" spans="1:4" x14ac:dyDescent="0.35">
      <c r="A1020" s="1730"/>
      <c r="B1020" s="1367">
        <v>0.75</v>
      </c>
      <c r="C1020" s="1368" t="s">
        <v>258</v>
      </c>
      <c r="D1020" s="1369" t="s">
        <v>758</v>
      </c>
    </row>
    <row r="1021" spans="1:4" x14ac:dyDescent="0.35">
      <c r="A1021" s="1730">
        <f>A1016+1</f>
        <v>9</v>
      </c>
      <c r="B1021" s="1367">
        <v>0.25</v>
      </c>
      <c r="C1021" s="1373" t="s">
        <v>257</v>
      </c>
      <c r="D1021" s="1369" t="s">
        <v>758</v>
      </c>
    </row>
    <row r="1022" spans="1:4" x14ac:dyDescent="0.35">
      <c r="A1022" s="1730"/>
      <c r="B1022" s="1367">
        <v>0.375</v>
      </c>
      <c r="C1022" s="1373" t="s">
        <v>257</v>
      </c>
      <c r="D1022" s="1369" t="s">
        <v>905</v>
      </c>
    </row>
    <row r="1023" spans="1:4" x14ac:dyDescent="0.35">
      <c r="A1023" s="1730"/>
      <c r="B1023" s="1367">
        <v>0.5</v>
      </c>
      <c r="C1023" s="1373" t="s">
        <v>257</v>
      </c>
      <c r="D1023" s="1369" t="s">
        <v>758</v>
      </c>
    </row>
    <row r="1024" spans="1:4" x14ac:dyDescent="0.35">
      <c r="A1024" s="1730"/>
      <c r="B1024" s="1367">
        <v>0.625</v>
      </c>
      <c r="C1024" s="1373" t="s">
        <v>257</v>
      </c>
      <c r="D1024" s="1369" t="s">
        <v>758</v>
      </c>
    </row>
    <row r="1025" spans="1:4" x14ac:dyDescent="0.35">
      <c r="A1025" s="1730"/>
      <c r="B1025" s="1367">
        <v>0.75</v>
      </c>
      <c r="C1025" s="1373" t="s">
        <v>257</v>
      </c>
      <c r="D1025" s="1369" t="s">
        <v>905</v>
      </c>
    </row>
    <row r="1026" spans="1:4" x14ac:dyDescent="0.35">
      <c r="A1026" s="1730">
        <f>A1021+1</f>
        <v>10</v>
      </c>
      <c r="B1026" s="1367">
        <v>0.25</v>
      </c>
      <c r="C1026" s="1373" t="s">
        <v>257</v>
      </c>
      <c r="D1026" s="1369" t="s">
        <v>905</v>
      </c>
    </row>
    <row r="1027" spans="1:4" x14ac:dyDescent="0.35">
      <c r="A1027" s="1730"/>
      <c r="B1027" s="1367">
        <v>0.375</v>
      </c>
      <c r="C1027" s="1373" t="s">
        <v>258</v>
      </c>
      <c r="D1027" s="1369" t="s">
        <v>758</v>
      </c>
    </row>
    <row r="1028" spans="1:4" x14ac:dyDescent="0.35">
      <c r="A1028" s="1730"/>
      <c r="B1028" s="1367">
        <v>0.5</v>
      </c>
      <c r="C1028" s="1373" t="s">
        <v>258</v>
      </c>
      <c r="D1028" s="1369" t="s">
        <v>729</v>
      </c>
    </row>
    <row r="1029" spans="1:4" x14ac:dyDescent="0.35">
      <c r="A1029" s="1730"/>
      <c r="B1029" s="1367">
        <v>0.625</v>
      </c>
      <c r="C1029" s="1368" t="s">
        <v>258</v>
      </c>
      <c r="D1029" s="1369" t="s">
        <v>729</v>
      </c>
    </row>
    <row r="1030" spans="1:4" x14ac:dyDescent="0.35">
      <c r="A1030" s="1730"/>
      <c r="B1030" s="1367">
        <v>0.75</v>
      </c>
      <c r="C1030" s="1368" t="s">
        <v>257</v>
      </c>
      <c r="D1030" s="1369" t="s">
        <v>905</v>
      </c>
    </row>
    <row r="1031" spans="1:4" x14ac:dyDescent="0.35">
      <c r="A1031" s="1366"/>
      <c r="B1031" s="1367">
        <v>0.25</v>
      </c>
      <c r="C1031" s="1368" t="s">
        <v>257</v>
      </c>
      <c r="D1031" s="1369" t="s">
        <v>905</v>
      </c>
    </row>
    <row r="1032" spans="1:4" x14ac:dyDescent="0.35">
      <c r="A1032" s="1370">
        <v>11</v>
      </c>
      <c r="B1032" s="1367">
        <v>0.375</v>
      </c>
      <c r="C1032" s="1368" t="s">
        <v>257</v>
      </c>
      <c r="D1032" s="1369" t="s">
        <v>905</v>
      </c>
    </row>
    <row r="1033" spans="1:4" x14ac:dyDescent="0.35">
      <c r="A1033" s="1370"/>
      <c r="B1033" s="1367">
        <v>0.5</v>
      </c>
      <c r="C1033" s="1368" t="s">
        <v>257</v>
      </c>
      <c r="D1033" s="1369" t="s">
        <v>758</v>
      </c>
    </row>
    <row r="1034" spans="1:4" x14ac:dyDescent="0.35">
      <c r="A1034" s="1370"/>
      <c r="B1034" s="1367">
        <v>0.625</v>
      </c>
      <c r="C1034" s="1368" t="s">
        <v>261</v>
      </c>
      <c r="D1034" s="1369" t="s">
        <v>758</v>
      </c>
    </row>
    <row r="1035" spans="1:4" x14ac:dyDescent="0.35">
      <c r="A1035" s="1372"/>
      <c r="B1035" s="1367">
        <v>0.75</v>
      </c>
      <c r="C1035" s="1368" t="s">
        <v>261</v>
      </c>
      <c r="D1035" s="1369" t="s">
        <v>758</v>
      </c>
    </row>
    <row r="1036" spans="1:4" x14ac:dyDescent="0.35">
      <c r="A1036" s="1730">
        <v>12</v>
      </c>
      <c r="B1036" s="1367">
        <v>0.25</v>
      </c>
      <c r="C1036" s="1368" t="s">
        <v>257</v>
      </c>
      <c r="D1036" s="1369" t="s">
        <v>905</v>
      </c>
    </row>
    <row r="1037" spans="1:4" x14ac:dyDescent="0.35">
      <c r="A1037" s="1730"/>
      <c r="B1037" s="1367">
        <v>0.375</v>
      </c>
      <c r="C1037" s="1368" t="s">
        <v>257</v>
      </c>
      <c r="D1037" s="1369" t="s">
        <v>905</v>
      </c>
    </row>
    <row r="1038" spans="1:4" x14ac:dyDescent="0.35">
      <c r="A1038" s="1730"/>
      <c r="B1038" s="1367">
        <v>0.5</v>
      </c>
      <c r="C1038" s="1368" t="s">
        <v>258</v>
      </c>
      <c r="D1038" s="1369" t="s">
        <v>729</v>
      </c>
    </row>
    <row r="1039" spans="1:4" x14ac:dyDescent="0.35">
      <c r="A1039" s="1730"/>
      <c r="B1039" s="1367">
        <v>0.625</v>
      </c>
      <c r="C1039" s="1368" t="s">
        <v>258</v>
      </c>
      <c r="D1039" s="1369" t="s">
        <v>758</v>
      </c>
    </row>
    <row r="1040" spans="1:4" x14ac:dyDescent="0.35">
      <c r="A1040" s="1730"/>
      <c r="B1040" s="1367">
        <v>0.75</v>
      </c>
      <c r="C1040" s="1368" t="s">
        <v>258</v>
      </c>
      <c r="D1040" s="1369" t="s">
        <v>905</v>
      </c>
    </row>
    <row r="1041" spans="1:4" x14ac:dyDescent="0.35">
      <c r="A1041" s="1730">
        <v>13</v>
      </c>
      <c r="B1041" s="1367">
        <v>0.25</v>
      </c>
      <c r="C1041" s="1368" t="s">
        <v>257</v>
      </c>
      <c r="D1041" s="1369" t="s">
        <v>758</v>
      </c>
    </row>
    <row r="1042" spans="1:4" x14ac:dyDescent="0.35">
      <c r="A1042" s="1730"/>
      <c r="B1042" s="1367">
        <v>0.375</v>
      </c>
      <c r="C1042" s="1368" t="s">
        <v>257</v>
      </c>
      <c r="D1042" s="1369" t="s">
        <v>758</v>
      </c>
    </row>
    <row r="1043" spans="1:4" x14ac:dyDescent="0.35">
      <c r="A1043" s="1730"/>
      <c r="B1043" s="1367">
        <v>0.5</v>
      </c>
      <c r="C1043" s="1368" t="s">
        <v>258</v>
      </c>
      <c r="D1043" s="1369" t="s">
        <v>758</v>
      </c>
    </row>
    <row r="1044" spans="1:4" x14ac:dyDescent="0.35">
      <c r="A1044" s="1730"/>
      <c r="B1044" s="1367">
        <v>0.625</v>
      </c>
      <c r="C1044" s="1368" t="s">
        <v>258</v>
      </c>
      <c r="D1044" s="1369" t="s">
        <v>758</v>
      </c>
    </row>
    <row r="1045" spans="1:4" x14ac:dyDescent="0.35">
      <c r="A1045" s="1730"/>
      <c r="B1045" s="1367">
        <v>0.75</v>
      </c>
      <c r="C1045" s="1368" t="s">
        <v>261</v>
      </c>
      <c r="D1045" s="1369" t="s">
        <v>729</v>
      </c>
    </row>
    <row r="1046" spans="1:4" x14ac:dyDescent="0.35">
      <c r="A1046" s="1730">
        <f>A1041+1</f>
        <v>14</v>
      </c>
      <c r="B1046" s="1367">
        <v>0.25</v>
      </c>
      <c r="C1046" s="1368" t="s">
        <v>257</v>
      </c>
      <c r="D1046" s="1369" t="s">
        <v>905</v>
      </c>
    </row>
    <row r="1047" spans="1:4" x14ac:dyDescent="0.35">
      <c r="A1047" s="1730"/>
      <c r="B1047" s="1367">
        <v>0.375</v>
      </c>
      <c r="C1047" s="1368" t="s">
        <v>257</v>
      </c>
      <c r="D1047" s="1369" t="s">
        <v>905</v>
      </c>
    </row>
    <row r="1048" spans="1:4" x14ac:dyDescent="0.35">
      <c r="A1048" s="1730"/>
      <c r="B1048" s="1367">
        <v>0.5</v>
      </c>
      <c r="C1048" s="1368" t="s">
        <v>257</v>
      </c>
      <c r="D1048" s="1369" t="s">
        <v>905</v>
      </c>
    </row>
    <row r="1049" spans="1:4" x14ac:dyDescent="0.35">
      <c r="A1049" s="1730"/>
      <c r="B1049" s="1367">
        <v>0.625</v>
      </c>
      <c r="C1049" s="1368" t="s">
        <v>257</v>
      </c>
      <c r="D1049" s="1369" t="s">
        <v>758</v>
      </c>
    </row>
    <row r="1050" spans="1:4" x14ac:dyDescent="0.35">
      <c r="A1050" s="1730"/>
      <c r="B1050" s="1367">
        <v>0.75</v>
      </c>
      <c r="C1050" s="1368" t="s">
        <v>257</v>
      </c>
      <c r="D1050" s="1369" t="s">
        <v>758</v>
      </c>
    </row>
    <row r="1051" spans="1:4" x14ac:dyDescent="0.35">
      <c r="A1051" s="1730">
        <f>A1046+1</f>
        <v>15</v>
      </c>
      <c r="B1051" s="1367">
        <v>0.25</v>
      </c>
      <c r="C1051" s="1368" t="s">
        <v>257</v>
      </c>
      <c r="D1051" s="1369" t="s">
        <v>905</v>
      </c>
    </row>
    <row r="1052" spans="1:4" x14ac:dyDescent="0.35">
      <c r="A1052" s="1730"/>
      <c r="B1052" s="1367">
        <v>0.375</v>
      </c>
      <c r="C1052" s="1368" t="s">
        <v>257</v>
      </c>
      <c r="D1052" s="1369" t="s">
        <v>905</v>
      </c>
    </row>
    <row r="1053" spans="1:4" x14ac:dyDescent="0.35">
      <c r="A1053" s="1730"/>
      <c r="B1053" s="1367">
        <v>0.5</v>
      </c>
      <c r="C1053" s="1368" t="s">
        <v>257</v>
      </c>
      <c r="D1053" s="1369" t="s">
        <v>905</v>
      </c>
    </row>
    <row r="1054" spans="1:4" x14ac:dyDescent="0.35">
      <c r="A1054" s="1730"/>
      <c r="B1054" s="1367">
        <v>0.625</v>
      </c>
      <c r="C1054" s="1368" t="s">
        <v>258</v>
      </c>
      <c r="D1054" s="1369" t="s">
        <v>758</v>
      </c>
    </row>
    <row r="1055" spans="1:4" x14ac:dyDescent="0.35">
      <c r="A1055" s="1730"/>
      <c r="B1055" s="1367">
        <v>0.75</v>
      </c>
      <c r="C1055" s="1368" t="s">
        <v>258</v>
      </c>
      <c r="D1055" s="1369" t="s">
        <v>758</v>
      </c>
    </row>
    <row r="1056" spans="1:4" x14ac:dyDescent="0.35">
      <c r="A1056" s="1733">
        <f>A1051+1</f>
        <v>16</v>
      </c>
      <c r="B1056" s="1367">
        <v>0.25</v>
      </c>
      <c r="C1056" s="1373" t="s">
        <v>257</v>
      </c>
      <c r="D1056" s="1369" t="s">
        <v>905</v>
      </c>
    </row>
    <row r="1057" spans="1:4" x14ac:dyDescent="0.35">
      <c r="A1057" s="1734"/>
      <c r="B1057" s="1367">
        <v>0.375</v>
      </c>
      <c r="C1057" s="1373" t="s">
        <v>257</v>
      </c>
      <c r="D1057" s="1369" t="s">
        <v>905</v>
      </c>
    </row>
    <row r="1058" spans="1:4" x14ac:dyDescent="0.35">
      <c r="A1058" s="1734"/>
      <c r="B1058" s="1367">
        <v>0.5</v>
      </c>
      <c r="C1058" s="1373" t="s">
        <v>257</v>
      </c>
      <c r="D1058" s="1369" t="s">
        <v>758</v>
      </c>
    </row>
    <row r="1059" spans="1:4" x14ac:dyDescent="0.35">
      <c r="A1059" s="1734"/>
      <c r="B1059" s="1367">
        <v>0.625</v>
      </c>
      <c r="C1059" s="1373" t="s">
        <v>258</v>
      </c>
      <c r="D1059" s="1369" t="s">
        <v>758</v>
      </c>
    </row>
    <row r="1060" spans="1:4" x14ac:dyDescent="0.35">
      <c r="A1060" s="1735"/>
      <c r="B1060" s="1367">
        <v>0.75</v>
      </c>
      <c r="C1060" s="1373" t="s">
        <v>257</v>
      </c>
      <c r="D1060" s="1369" t="s">
        <v>905</v>
      </c>
    </row>
    <row r="1061" spans="1:4" x14ac:dyDescent="0.35">
      <c r="A1061" s="1733">
        <f>A1056+1</f>
        <v>17</v>
      </c>
      <c r="B1061" s="1367">
        <v>0.25</v>
      </c>
      <c r="C1061" s="1373" t="s">
        <v>257</v>
      </c>
      <c r="D1061" s="1369" t="s">
        <v>905</v>
      </c>
    </row>
    <row r="1062" spans="1:4" x14ac:dyDescent="0.35">
      <c r="A1062" s="1734"/>
      <c r="B1062" s="1367">
        <v>0.375</v>
      </c>
      <c r="C1062" s="1373" t="s">
        <v>257</v>
      </c>
      <c r="D1062" s="1369" t="s">
        <v>905</v>
      </c>
    </row>
    <row r="1063" spans="1:4" x14ac:dyDescent="0.35">
      <c r="A1063" s="1734"/>
      <c r="B1063" s="1367">
        <v>0.5</v>
      </c>
      <c r="C1063" s="1373" t="s">
        <v>257</v>
      </c>
      <c r="D1063" s="1369" t="s">
        <v>758</v>
      </c>
    </row>
    <row r="1064" spans="1:4" x14ac:dyDescent="0.35">
      <c r="A1064" s="1734"/>
      <c r="B1064" s="1367">
        <v>0.625</v>
      </c>
      <c r="C1064" s="1373" t="s">
        <v>257</v>
      </c>
      <c r="D1064" s="1369" t="s">
        <v>905</v>
      </c>
    </row>
    <row r="1065" spans="1:4" x14ac:dyDescent="0.35">
      <c r="A1065" s="1735"/>
      <c r="B1065" s="1367">
        <v>0.75</v>
      </c>
      <c r="C1065" s="1373" t="s">
        <v>257</v>
      </c>
      <c r="D1065" s="1369" t="s">
        <v>905</v>
      </c>
    </row>
    <row r="1066" spans="1:4" x14ac:dyDescent="0.35">
      <c r="A1066" s="1733">
        <f>A1061+1</f>
        <v>18</v>
      </c>
      <c r="B1066" s="1367">
        <v>0.25</v>
      </c>
      <c r="C1066" s="1373" t="s">
        <v>257</v>
      </c>
      <c r="D1066" s="1369" t="s">
        <v>905</v>
      </c>
    </row>
    <row r="1067" spans="1:4" x14ac:dyDescent="0.35">
      <c r="A1067" s="1734"/>
      <c r="B1067" s="1367">
        <v>0.375</v>
      </c>
      <c r="C1067" s="1373" t="s">
        <v>257</v>
      </c>
      <c r="D1067" s="1369" t="s">
        <v>905</v>
      </c>
    </row>
    <row r="1068" spans="1:4" x14ac:dyDescent="0.35">
      <c r="A1068" s="1734"/>
      <c r="B1068" s="1367">
        <v>0.5</v>
      </c>
      <c r="C1068" s="1373" t="s">
        <v>257</v>
      </c>
      <c r="D1068" s="1369" t="s">
        <v>758</v>
      </c>
    </row>
    <row r="1069" spans="1:4" x14ac:dyDescent="0.35">
      <c r="A1069" s="1734"/>
      <c r="B1069" s="1367">
        <v>0.625</v>
      </c>
      <c r="C1069" s="1373" t="s">
        <v>258</v>
      </c>
      <c r="D1069" s="1369" t="s">
        <v>758</v>
      </c>
    </row>
    <row r="1070" spans="1:4" x14ac:dyDescent="0.35">
      <c r="A1070" s="1735"/>
      <c r="B1070" s="1367">
        <v>0.75</v>
      </c>
      <c r="C1070" s="1373" t="s">
        <v>258</v>
      </c>
      <c r="D1070" s="1369" t="s">
        <v>758</v>
      </c>
    </row>
    <row r="1071" spans="1:4" x14ac:dyDescent="0.35">
      <c r="A1071" s="1733">
        <f>A1066+1</f>
        <v>19</v>
      </c>
      <c r="B1071" s="1367">
        <v>0.25</v>
      </c>
      <c r="C1071" s="1373" t="s">
        <v>257</v>
      </c>
      <c r="D1071" s="1369" t="s">
        <v>905</v>
      </c>
    </row>
    <row r="1072" spans="1:4" x14ac:dyDescent="0.35">
      <c r="A1072" s="1734"/>
      <c r="B1072" s="1367">
        <v>0.375</v>
      </c>
      <c r="C1072" s="1373" t="s">
        <v>257</v>
      </c>
      <c r="D1072" s="1369" t="s">
        <v>758</v>
      </c>
    </row>
    <row r="1073" spans="1:4" x14ac:dyDescent="0.35">
      <c r="A1073" s="1734"/>
      <c r="B1073" s="1367">
        <v>0.5</v>
      </c>
      <c r="C1073" s="1373" t="s">
        <v>257</v>
      </c>
      <c r="D1073" s="1369" t="s">
        <v>905</v>
      </c>
    </row>
    <row r="1074" spans="1:4" x14ac:dyDescent="0.35">
      <c r="A1074" s="1734"/>
      <c r="B1074" s="1367">
        <v>0.625</v>
      </c>
      <c r="C1074" s="1373" t="s">
        <v>258</v>
      </c>
      <c r="D1074" s="1369" t="s">
        <v>729</v>
      </c>
    </row>
    <row r="1075" spans="1:4" x14ac:dyDescent="0.35">
      <c r="A1075" s="1735"/>
      <c r="B1075" s="1367">
        <v>0.75</v>
      </c>
      <c r="C1075" s="1373" t="s">
        <v>257</v>
      </c>
      <c r="D1075" s="1369" t="s">
        <v>905</v>
      </c>
    </row>
    <row r="1076" spans="1:4" x14ac:dyDescent="0.35">
      <c r="A1076" s="1733">
        <f>A1071+1</f>
        <v>20</v>
      </c>
      <c r="B1076" s="1367">
        <v>0.25</v>
      </c>
      <c r="C1076" s="1373" t="s">
        <v>257</v>
      </c>
      <c r="D1076" s="1369" t="s">
        <v>905</v>
      </c>
    </row>
    <row r="1077" spans="1:4" x14ac:dyDescent="0.35">
      <c r="A1077" s="1734"/>
      <c r="B1077" s="1367">
        <v>0.375</v>
      </c>
      <c r="C1077" s="1373" t="s">
        <v>257</v>
      </c>
      <c r="D1077" s="1369" t="s">
        <v>905</v>
      </c>
    </row>
    <row r="1078" spans="1:4" x14ac:dyDescent="0.35">
      <c r="A1078" s="1734"/>
      <c r="B1078" s="1367">
        <v>0.5</v>
      </c>
      <c r="C1078" s="1373" t="s">
        <v>257</v>
      </c>
      <c r="D1078" s="1369" t="s">
        <v>758</v>
      </c>
    </row>
    <row r="1079" spans="1:4" x14ac:dyDescent="0.35">
      <c r="A1079" s="1734"/>
      <c r="B1079" s="1367">
        <v>0.625</v>
      </c>
      <c r="C1079" s="1373" t="s">
        <v>257</v>
      </c>
      <c r="D1079" s="1369" t="s">
        <v>758</v>
      </c>
    </row>
    <row r="1080" spans="1:4" x14ac:dyDescent="0.35">
      <c r="A1080" s="1735"/>
      <c r="B1080" s="1367">
        <v>0.75</v>
      </c>
      <c r="C1080" s="1373" t="s">
        <v>257</v>
      </c>
      <c r="D1080" s="1369" t="s">
        <v>758</v>
      </c>
    </row>
    <row r="1081" spans="1:4" x14ac:dyDescent="0.35">
      <c r="A1081" s="1733">
        <f>A1076+1</f>
        <v>21</v>
      </c>
      <c r="B1081" s="1367">
        <v>0.25</v>
      </c>
      <c r="C1081" s="1373" t="s">
        <v>257</v>
      </c>
      <c r="D1081" s="1369" t="s">
        <v>905</v>
      </c>
    </row>
    <row r="1082" spans="1:4" x14ac:dyDescent="0.35">
      <c r="A1082" s="1734"/>
      <c r="B1082" s="1367">
        <v>0.375</v>
      </c>
      <c r="C1082" s="1373" t="s">
        <v>257</v>
      </c>
      <c r="D1082" s="1369" t="s">
        <v>905</v>
      </c>
    </row>
    <row r="1083" spans="1:4" x14ac:dyDescent="0.35">
      <c r="A1083" s="1734"/>
      <c r="B1083" s="1367">
        <v>0.5</v>
      </c>
      <c r="C1083" s="1373" t="s">
        <v>257</v>
      </c>
      <c r="D1083" s="1369" t="s">
        <v>758</v>
      </c>
    </row>
    <row r="1084" spans="1:4" x14ac:dyDescent="0.35">
      <c r="A1084" s="1734"/>
      <c r="B1084" s="1367">
        <v>0.625</v>
      </c>
      <c r="C1084" s="1373" t="s">
        <v>257</v>
      </c>
      <c r="D1084" s="1369" t="s">
        <v>758</v>
      </c>
    </row>
    <row r="1085" spans="1:4" x14ac:dyDescent="0.35">
      <c r="A1085" s="1735"/>
      <c r="B1085" s="1367">
        <v>0.75</v>
      </c>
      <c r="C1085" s="1373" t="s">
        <v>257</v>
      </c>
      <c r="D1085" s="1369" t="s">
        <v>905</v>
      </c>
    </row>
    <row r="1086" spans="1:4" x14ac:dyDescent="0.35">
      <c r="A1086" s="1733">
        <f>A1081+1</f>
        <v>22</v>
      </c>
      <c r="B1086" s="1367">
        <v>0.25</v>
      </c>
      <c r="C1086" s="1373" t="s">
        <v>257</v>
      </c>
      <c r="D1086" s="1369" t="s">
        <v>905</v>
      </c>
    </row>
    <row r="1087" spans="1:4" x14ac:dyDescent="0.35">
      <c r="A1087" s="1734"/>
      <c r="B1087" s="1367">
        <v>0.375</v>
      </c>
      <c r="C1087" s="1373" t="s">
        <v>257</v>
      </c>
      <c r="D1087" s="1369" t="s">
        <v>905</v>
      </c>
    </row>
    <row r="1088" spans="1:4" x14ac:dyDescent="0.35">
      <c r="A1088" s="1734"/>
      <c r="B1088" s="1367">
        <v>0.5</v>
      </c>
      <c r="C1088" s="1373" t="s">
        <v>257</v>
      </c>
      <c r="D1088" s="1369" t="s">
        <v>758</v>
      </c>
    </row>
    <row r="1089" spans="1:4" x14ac:dyDescent="0.35">
      <c r="A1089" s="1734"/>
      <c r="B1089" s="1367">
        <v>0.625</v>
      </c>
      <c r="C1089" s="1373" t="s">
        <v>257</v>
      </c>
      <c r="D1089" s="1369" t="s">
        <v>758</v>
      </c>
    </row>
    <row r="1090" spans="1:4" x14ac:dyDescent="0.35">
      <c r="A1090" s="1735"/>
      <c r="B1090" s="1367">
        <v>0.75</v>
      </c>
      <c r="C1090" s="1373" t="s">
        <v>257</v>
      </c>
      <c r="D1090" s="1369" t="s">
        <v>758</v>
      </c>
    </row>
    <row r="1091" spans="1:4" x14ac:dyDescent="0.35">
      <c r="A1091" s="1733">
        <f>A1086+1</f>
        <v>23</v>
      </c>
      <c r="B1091" s="1367">
        <v>0.25</v>
      </c>
      <c r="C1091" s="1373" t="s">
        <v>257</v>
      </c>
      <c r="D1091" s="1369" t="s">
        <v>905</v>
      </c>
    </row>
    <row r="1092" spans="1:4" x14ac:dyDescent="0.35">
      <c r="A1092" s="1734"/>
      <c r="B1092" s="1367">
        <v>0.375</v>
      </c>
      <c r="C1092" s="1373" t="s">
        <v>257</v>
      </c>
      <c r="D1092" s="1369" t="s">
        <v>905</v>
      </c>
    </row>
    <row r="1093" spans="1:4" x14ac:dyDescent="0.35">
      <c r="A1093" s="1734"/>
      <c r="B1093" s="1367">
        <v>0.5</v>
      </c>
      <c r="C1093" s="1373" t="s">
        <v>257</v>
      </c>
      <c r="D1093" s="1369" t="s">
        <v>758</v>
      </c>
    </row>
    <row r="1094" spans="1:4" x14ac:dyDescent="0.35">
      <c r="A1094" s="1734"/>
      <c r="B1094" s="1367">
        <v>0.625</v>
      </c>
      <c r="C1094" s="1373" t="s">
        <v>257</v>
      </c>
      <c r="D1094" s="1369" t="s">
        <v>729</v>
      </c>
    </row>
    <row r="1095" spans="1:4" x14ac:dyDescent="0.35">
      <c r="A1095" s="1735"/>
      <c r="B1095" s="1367">
        <v>0.75</v>
      </c>
      <c r="C1095" s="1373" t="s">
        <v>257</v>
      </c>
      <c r="D1095" s="1369" t="s">
        <v>758</v>
      </c>
    </row>
    <row r="1096" spans="1:4" x14ac:dyDescent="0.35">
      <c r="A1096" s="1733">
        <f>A1091+1</f>
        <v>24</v>
      </c>
      <c r="B1096" s="1367">
        <v>0.25</v>
      </c>
      <c r="C1096" s="1368" t="s">
        <v>258</v>
      </c>
      <c r="D1096" s="1369" t="s">
        <v>729</v>
      </c>
    </row>
    <row r="1097" spans="1:4" x14ac:dyDescent="0.35">
      <c r="A1097" s="1734"/>
      <c r="B1097" s="1367">
        <v>0.375</v>
      </c>
      <c r="C1097" s="1368" t="s">
        <v>258</v>
      </c>
      <c r="D1097" s="1369" t="s">
        <v>758</v>
      </c>
    </row>
    <row r="1098" spans="1:4" x14ac:dyDescent="0.35">
      <c r="A1098" s="1734"/>
      <c r="B1098" s="1367">
        <v>0.5</v>
      </c>
      <c r="C1098" s="1368" t="s">
        <v>260</v>
      </c>
      <c r="D1098" s="1369" t="s">
        <v>758</v>
      </c>
    </row>
    <row r="1099" spans="1:4" x14ac:dyDescent="0.35">
      <c r="A1099" s="1734"/>
      <c r="B1099" s="1367">
        <v>0.625</v>
      </c>
      <c r="C1099" s="1368" t="s">
        <v>258</v>
      </c>
      <c r="D1099" s="1369" t="s">
        <v>758</v>
      </c>
    </row>
    <row r="1100" spans="1:4" x14ac:dyDescent="0.35">
      <c r="A1100" s="1735"/>
      <c r="B1100" s="1367">
        <v>0.75</v>
      </c>
      <c r="C1100" s="1368" t="s">
        <v>257</v>
      </c>
      <c r="D1100" s="1369" t="s">
        <v>905</v>
      </c>
    </row>
    <row r="1101" spans="1:4" x14ac:dyDescent="0.35">
      <c r="A1101" s="1733">
        <f>A1096+1</f>
        <v>25</v>
      </c>
      <c r="B1101" s="1367">
        <v>0.25</v>
      </c>
      <c r="C1101" s="1368" t="s">
        <v>257</v>
      </c>
      <c r="D1101" s="1369" t="s">
        <v>905</v>
      </c>
    </row>
    <row r="1102" spans="1:4" x14ac:dyDescent="0.35">
      <c r="A1102" s="1734"/>
      <c r="B1102" s="1367">
        <v>0.375</v>
      </c>
      <c r="C1102" s="1368" t="s">
        <v>257</v>
      </c>
      <c r="D1102" s="1369" t="s">
        <v>905</v>
      </c>
    </row>
    <row r="1103" spans="1:4" x14ac:dyDescent="0.35">
      <c r="A1103" s="1734"/>
      <c r="B1103" s="1367">
        <v>0.5</v>
      </c>
      <c r="C1103" s="1368" t="s">
        <v>257</v>
      </c>
      <c r="D1103" s="1369" t="s">
        <v>758</v>
      </c>
    </row>
    <row r="1104" spans="1:4" x14ac:dyDescent="0.35">
      <c r="A1104" s="1734"/>
      <c r="B1104" s="1367">
        <v>0.625</v>
      </c>
      <c r="C1104" s="1368" t="s">
        <v>258</v>
      </c>
      <c r="D1104" s="1369" t="s">
        <v>758</v>
      </c>
    </row>
    <row r="1105" spans="1:4" x14ac:dyDescent="0.35">
      <c r="A1105" s="1735"/>
      <c r="B1105" s="1367">
        <v>0.75</v>
      </c>
      <c r="C1105" s="1368" t="s">
        <v>257</v>
      </c>
      <c r="D1105" s="1369" t="s">
        <v>905</v>
      </c>
    </row>
    <row r="1106" spans="1:4" x14ac:dyDescent="0.35">
      <c r="A1106" s="1733">
        <f>A1101+1</f>
        <v>26</v>
      </c>
      <c r="B1106" s="1367">
        <v>0.25</v>
      </c>
      <c r="C1106" s="1368" t="s">
        <v>257</v>
      </c>
      <c r="D1106" s="1369" t="s">
        <v>905</v>
      </c>
    </row>
    <row r="1107" spans="1:4" x14ac:dyDescent="0.35">
      <c r="A1107" s="1734"/>
      <c r="B1107" s="1367">
        <v>0.375</v>
      </c>
      <c r="C1107" s="1368" t="s">
        <v>257</v>
      </c>
      <c r="D1107" s="1369" t="s">
        <v>905</v>
      </c>
    </row>
    <row r="1108" spans="1:4" x14ac:dyDescent="0.35">
      <c r="A1108" s="1734"/>
      <c r="B1108" s="1367">
        <v>0.5</v>
      </c>
      <c r="C1108" s="1368" t="s">
        <v>258</v>
      </c>
      <c r="D1108" s="1369" t="s">
        <v>758</v>
      </c>
    </row>
    <row r="1109" spans="1:4" x14ac:dyDescent="0.35">
      <c r="A1109" s="1734"/>
      <c r="B1109" s="1367">
        <v>0.625</v>
      </c>
      <c r="C1109" s="1368" t="s">
        <v>257</v>
      </c>
      <c r="D1109" s="1369" t="s">
        <v>905</v>
      </c>
    </row>
    <row r="1110" spans="1:4" x14ac:dyDescent="0.35">
      <c r="A1110" s="1735"/>
      <c r="B1110" s="1367">
        <v>0.75</v>
      </c>
      <c r="C1110" s="1368" t="s">
        <v>258</v>
      </c>
      <c r="D1110" s="1369" t="s">
        <v>758</v>
      </c>
    </row>
    <row r="1111" spans="1:4" x14ac:dyDescent="0.35">
      <c r="A1111" s="1733">
        <f>A1106+1</f>
        <v>27</v>
      </c>
      <c r="B1111" s="1367">
        <v>0.25</v>
      </c>
      <c r="C1111" s="1368" t="s">
        <v>257</v>
      </c>
      <c r="D1111" s="1369" t="s">
        <v>905</v>
      </c>
    </row>
    <row r="1112" spans="1:4" x14ac:dyDescent="0.35">
      <c r="A1112" s="1734"/>
      <c r="B1112" s="1367">
        <v>0.375</v>
      </c>
      <c r="C1112" s="1368" t="s">
        <v>257</v>
      </c>
      <c r="D1112" s="1369" t="s">
        <v>905</v>
      </c>
    </row>
    <row r="1113" spans="1:4" x14ac:dyDescent="0.35">
      <c r="A1113" s="1734"/>
      <c r="B1113" s="1367">
        <v>0.5</v>
      </c>
      <c r="C1113" s="1368" t="s">
        <v>257</v>
      </c>
      <c r="D1113" s="1369" t="s">
        <v>905</v>
      </c>
    </row>
    <row r="1114" spans="1:4" x14ac:dyDescent="0.35">
      <c r="A1114" s="1734"/>
      <c r="B1114" s="1367">
        <v>0.625</v>
      </c>
      <c r="C1114" s="1368" t="s">
        <v>258</v>
      </c>
      <c r="D1114" s="1369" t="s">
        <v>758</v>
      </c>
    </row>
    <row r="1115" spans="1:4" x14ac:dyDescent="0.35">
      <c r="A1115" s="1735"/>
      <c r="B1115" s="1367">
        <v>0.75</v>
      </c>
      <c r="C1115" s="1368" t="s">
        <v>257</v>
      </c>
      <c r="D1115" s="1369" t="s">
        <v>758</v>
      </c>
    </row>
    <row r="1116" spans="1:4" x14ac:dyDescent="0.35">
      <c r="A1116" s="1733">
        <f>A1111+1</f>
        <v>28</v>
      </c>
      <c r="B1116" s="1367">
        <v>0.25</v>
      </c>
      <c r="C1116" s="1368" t="s">
        <v>257</v>
      </c>
      <c r="D1116" s="1369" t="s">
        <v>905</v>
      </c>
    </row>
    <row r="1117" spans="1:4" x14ac:dyDescent="0.35">
      <c r="A1117" s="1734"/>
      <c r="B1117" s="1367">
        <v>0.375</v>
      </c>
      <c r="C1117" s="1368" t="s">
        <v>257</v>
      </c>
      <c r="D1117" s="1369" t="s">
        <v>905</v>
      </c>
    </row>
    <row r="1118" spans="1:4" x14ac:dyDescent="0.35">
      <c r="A1118" s="1734"/>
      <c r="B1118" s="1367">
        <v>0.5</v>
      </c>
      <c r="C1118" s="1368" t="s">
        <v>257</v>
      </c>
      <c r="D1118" s="1369" t="s">
        <v>905</v>
      </c>
    </row>
    <row r="1119" spans="1:4" x14ac:dyDescent="0.35">
      <c r="A1119" s="1734"/>
      <c r="B1119" s="1367">
        <v>0.625</v>
      </c>
      <c r="C1119" s="1368" t="s">
        <v>258</v>
      </c>
      <c r="D1119" s="1369" t="s">
        <v>729</v>
      </c>
    </row>
    <row r="1120" spans="1:4" x14ac:dyDescent="0.35">
      <c r="A1120" s="1735"/>
      <c r="B1120" s="1367">
        <v>0.75</v>
      </c>
      <c r="C1120" s="1368" t="s">
        <v>262</v>
      </c>
      <c r="D1120" s="1369" t="s">
        <v>758</v>
      </c>
    </row>
    <row r="1121" spans="1:4" x14ac:dyDescent="0.35">
      <c r="A1121" s="1733">
        <f>A1116+1</f>
        <v>29</v>
      </c>
      <c r="B1121" s="1367">
        <v>0.25</v>
      </c>
      <c r="C1121" s="1368" t="s">
        <v>258</v>
      </c>
      <c r="D1121" s="1369" t="s">
        <v>758</v>
      </c>
    </row>
    <row r="1122" spans="1:4" x14ac:dyDescent="0.35">
      <c r="A1122" s="1734"/>
      <c r="B1122" s="1367">
        <v>0.375</v>
      </c>
      <c r="C1122" s="1368" t="s">
        <v>257</v>
      </c>
      <c r="D1122" s="1369" t="s">
        <v>905</v>
      </c>
    </row>
    <row r="1123" spans="1:4" x14ac:dyDescent="0.35">
      <c r="A1123" s="1734"/>
      <c r="B1123" s="1367">
        <v>0.5</v>
      </c>
      <c r="C1123" s="1368" t="s">
        <v>257</v>
      </c>
      <c r="D1123" s="1369" t="s">
        <v>758</v>
      </c>
    </row>
    <row r="1124" spans="1:4" x14ac:dyDescent="0.35">
      <c r="A1124" s="1734"/>
      <c r="B1124" s="1367">
        <v>0.625</v>
      </c>
      <c r="C1124" s="1368" t="s">
        <v>257</v>
      </c>
      <c r="D1124" s="1369" t="s">
        <v>758</v>
      </c>
    </row>
    <row r="1125" spans="1:4" x14ac:dyDescent="0.35">
      <c r="A1125" s="1735"/>
      <c r="B1125" s="1367">
        <v>0.75</v>
      </c>
      <c r="C1125" s="1368" t="s">
        <v>257</v>
      </c>
      <c r="D1125" s="1369" t="s">
        <v>758</v>
      </c>
    </row>
    <row r="1126" spans="1:4" x14ac:dyDescent="0.35">
      <c r="A1126" s="1733">
        <f>A1121+1</f>
        <v>30</v>
      </c>
      <c r="B1126" s="1367">
        <v>0.25</v>
      </c>
      <c r="C1126" s="1368" t="s">
        <v>257</v>
      </c>
      <c r="D1126" s="1369" t="s">
        <v>905</v>
      </c>
    </row>
    <row r="1127" spans="1:4" x14ac:dyDescent="0.35">
      <c r="A1127" s="1734"/>
      <c r="B1127" s="1367">
        <v>0.375</v>
      </c>
      <c r="C1127" s="1368" t="s">
        <v>257</v>
      </c>
      <c r="D1127" s="1369" t="s">
        <v>905</v>
      </c>
    </row>
    <row r="1128" spans="1:4" x14ac:dyDescent="0.35">
      <c r="A1128" s="1734"/>
      <c r="B1128" s="1367">
        <v>0.5</v>
      </c>
      <c r="C1128" s="1368" t="s">
        <v>257</v>
      </c>
      <c r="D1128" s="1369" t="s">
        <v>905</v>
      </c>
    </row>
    <row r="1129" spans="1:4" x14ac:dyDescent="0.35">
      <c r="A1129" s="1734"/>
      <c r="B1129" s="1367">
        <v>0.625</v>
      </c>
      <c r="C1129" s="1368" t="s">
        <v>258</v>
      </c>
      <c r="D1129" s="1369" t="s">
        <v>758</v>
      </c>
    </row>
    <row r="1130" spans="1:4" x14ac:dyDescent="0.35">
      <c r="A1130" s="1735"/>
      <c r="B1130" s="1367">
        <v>0.75</v>
      </c>
      <c r="C1130" s="1368" t="s">
        <v>257</v>
      </c>
      <c r="D1130" s="1369" t="s">
        <v>905</v>
      </c>
    </row>
    <row r="1131" spans="1:4" x14ac:dyDescent="0.35">
      <c r="A1131" s="1733">
        <f>A1126+1</f>
        <v>31</v>
      </c>
      <c r="B1131" s="1367">
        <v>0.25</v>
      </c>
      <c r="C1131" s="1368" t="s">
        <v>258</v>
      </c>
      <c r="D1131" s="1369" t="s">
        <v>905</v>
      </c>
    </row>
    <row r="1132" spans="1:4" x14ac:dyDescent="0.35">
      <c r="A1132" s="1734"/>
      <c r="B1132" s="1367">
        <v>0.375</v>
      </c>
      <c r="C1132" s="1368" t="s">
        <v>258</v>
      </c>
      <c r="D1132" s="1369" t="s">
        <v>905</v>
      </c>
    </row>
    <row r="1133" spans="1:4" x14ac:dyDescent="0.35">
      <c r="A1133" s="1734"/>
      <c r="B1133" s="1367">
        <v>0.5</v>
      </c>
      <c r="C1133" s="1368" t="s">
        <v>258</v>
      </c>
      <c r="D1133" s="1369" t="s">
        <v>758</v>
      </c>
    </row>
    <row r="1134" spans="1:4" x14ac:dyDescent="0.35">
      <c r="A1134" s="1734"/>
      <c r="B1134" s="1367">
        <v>0.625</v>
      </c>
      <c r="C1134" s="1368" t="s">
        <v>258</v>
      </c>
      <c r="D1134" s="1369" t="s">
        <v>729</v>
      </c>
    </row>
    <row r="1135" spans="1:4" x14ac:dyDescent="0.35">
      <c r="A1135" s="1735"/>
      <c r="B1135" s="1367">
        <v>0.75</v>
      </c>
      <c r="C1135" s="1368" t="s">
        <v>258</v>
      </c>
      <c r="D1135" s="1369" t="s">
        <v>758</v>
      </c>
    </row>
    <row r="1136" spans="1:4" x14ac:dyDescent="0.35">
      <c r="B1136" t="s">
        <v>1043</v>
      </c>
    </row>
    <row r="1137" spans="1:4" x14ac:dyDescent="0.35">
      <c r="B1137" t="s">
        <v>1044</v>
      </c>
    </row>
    <row r="1139" spans="1:4" ht="15.5" x14ac:dyDescent="0.35">
      <c r="A1139" s="1718" t="s">
        <v>913</v>
      </c>
      <c r="B1139" s="1718"/>
      <c r="C1139" s="1718"/>
      <c r="D1139" s="1718"/>
    </row>
    <row r="1140" spans="1:4" ht="15.5" x14ac:dyDescent="0.35">
      <c r="A1140" s="1251" t="s">
        <v>914</v>
      </c>
      <c r="B1140" s="1251"/>
      <c r="C1140" s="1251"/>
      <c r="D1140" s="1317"/>
    </row>
    <row r="1141" spans="1:4" x14ac:dyDescent="0.35">
      <c r="A1141" s="1360"/>
      <c r="B1141" s="346" t="s">
        <v>975</v>
      </c>
      <c r="C1141" s="346" t="s">
        <v>1005</v>
      </c>
      <c r="D1141" s="1361" t="s">
        <v>1046</v>
      </c>
    </row>
    <row r="1142" spans="1:4" x14ac:dyDescent="0.35">
      <c r="A1142" s="346"/>
      <c r="B1142" s="346"/>
      <c r="C1142" s="346"/>
      <c r="D1142" s="346"/>
    </row>
    <row r="1143" spans="1:4" x14ac:dyDescent="0.35">
      <c r="A1143" s="1731" t="s">
        <v>505</v>
      </c>
      <c r="B1143" s="1731" t="s">
        <v>930</v>
      </c>
      <c r="C1143" s="1362" t="s">
        <v>548</v>
      </c>
      <c r="D1143" s="1363" t="s">
        <v>904</v>
      </c>
    </row>
    <row r="1144" spans="1:4" x14ac:dyDescent="0.35">
      <c r="A1144" s="1732"/>
      <c r="B1144" s="1732"/>
      <c r="C1144" s="1364"/>
      <c r="D1144" s="1365"/>
    </row>
    <row r="1145" spans="1:4" x14ac:dyDescent="0.35">
      <c r="A1145" s="1366">
        <v>1</v>
      </c>
      <c r="B1145" s="1367">
        <v>0.25</v>
      </c>
      <c r="C1145" s="1368" t="s">
        <v>262</v>
      </c>
      <c r="D1145" s="1369" t="s">
        <v>758</v>
      </c>
    </row>
    <row r="1146" spans="1:4" x14ac:dyDescent="0.35">
      <c r="A1146" s="1370"/>
      <c r="B1146" s="1367">
        <v>0.375</v>
      </c>
      <c r="C1146" s="1368" t="s">
        <v>257</v>
      </c>
      <c r="D1146" s="1369" t="s">
        <v>905</v>
      </c>
    </row>
    <row r="1147" spans="1:4" ht="21.5" x14ac:dyDescent="0.55000000000000004">
      <c r="A1147" s="1370"/>
      <c r="B1147" s="1367">
        <v>0.5</v>
      </c>
      <c r="C1147" s="1368" t="s">
        <v>257</v>
      </c>
      <c r="D1147" s="1375" t="s">
        <v>905</v>
      </c>
    </row>
    <row r="1148" spans="1:4" x14ac:dyDescent="0.35">
      <c r="A1148" s="1370"/>
      <c r="B1148" s="1367">
        <v>0.625</v>
      </c>
      <c r="C1148" s="1368" t="s">
        <v>257</v>
      </c>
      <c r="D1148" s="1369" t="s">
        <v>758</v>
      </c>
    </row>
    <row r="1149" spans="1:4" x14ac:dyDescent="0.35">
      <c r="A1149" s="1372"/>
      <c r="B1149" s="1367">
        <v>0.75</v>
      </c>
      <c r="C1149" s="1368" t="s">
        <v>258</v>
      </c>
      <c r="D1149" s="1369" t="s">
        <v>758</v>
      </c>
    </row>
    <row r="1150" spans="1:4" x14ac:dyDescent="0.35">
      <c r="A1150" s="1730">
        <v>2</v>
      </c>
      <c r="B1150" s="1367">
        <v>0.25</v>
      </c>
      <c r="C1150" s="1368" t="s">
        <v>257</v>
      </c>
      <c r="D1150" s="1369" t="s">
        <v>905</v>
      </c>
    </row>
    <row r="1151" spans="1:4" x14ac:dyDescent="0.35">
      <c r="A1151" s="1730"/>
      <c r="B1151" s="1367">
        <v>0.375</v>
      </c>
      <c r="C1151" s="1368" t="s">
        <v>257</v>
      </c>
      <c r="D1151" s="1369" t="s">
        <v>905</v>
      </c>
    </row>
    <row r="1152" spans="1:4" x14ac:dyDescent="0.35">
      <c r="A1152" s="1730"/>
      <c r="B1152" s="1367">
        <v>0.5</v>
      </c>
      <c r="C1152" s="1368" t="s">
        <v>258</v>
      </c>
      <c r="D1152" s="1369" t="s">
        <v>758</v>
      </c>
    </row>
    <row r="1153" spans="1:4" x14ac:dyDescent="0.35">
      <c r="A1153" s="1730"/>
      <c r="B1153" s="1367">
        <v>0.625</v>
      </c>
      <c r="C1153" s="1368" t="s">
        <v>258</v>
      </c>
      <c r="D1153" s="1369" t="s">
        <v>758</v>
      </c>
    </row>
    <row r="1154" spans="1:4" x14ac:dyDescent="0.35">
      <c r="A1154" s="1730"/>
      <c r="B1154" s="1367">
        <v>0.75</v>
      </c>
      <c r="C1154" s="1368" t="s">
        <v>258</v>
      </c>
      <c r="D1154" s="1369" t="s">
        <v>758</v>
      </c>
    </row>
    <row r="1155" spans="1:4" x14ac:dyDescent="0.35">
      <c r="A1155" s="1730">
        <v>3</v>
      </c>
      <c r="B1155" s="1367">
        <v>0.25</v>
      </c>
      <c r="C1155" s="1368" t="s">
        <v>257</v>
      </c>
      <c r="D1155" s="1369" t="s">
        <v>758</v>
      </c>
    </row>
    <row r="1156" spans="1:4" x14ac:dyDescent="0.35">
      <c r="A1156" s="1730"/>
      <c r="B1156" s="1367">
        <v>0.375</v>
      </c>
      <c r="C1156" s="1368" t="s">
        <v>257</v>
      </c>
      <c r="D1156" s="1369" t="s">
        <v>905</v>
      </c>
    </row>
    <row r="1157" spans="1:4" x14ac:dyDescent="0.35">
      <c r="A1157" s="1730"/>
      <c r="B1157" s="1367">
        <v>0.5</v>
      </c>
      <c r="C1157" s="1368" t="s">
        <v>258</v>
      </c>
      <c r="D1157" s="1369" t="s">
        <v>758</v>
      </c>
    </row>
    <row r="1158" spans="1:4" x14ac:dyDescent="0.35">
      <c r="A1158" s="1730"/>
      <c r="B1158" s="1367">
        <v>0.625</v>
      </c>
      <c r="C1158" s="1368" t="s">
        <v>260</v>
      </c>
      <c r="D1158" s="1369" t="s">
        <v>729</v>
      </c>
    </row>
    <row r="1159" spans="1:4" x14ac:dyDescent="0.35">
      <c r="A1159" s="1730"/>
      <c r="B1159" s="1367">
        <v>0.75</v>
      </c>
      <c r="C1159" s="1368" t="s">
        <v>258</v>
      </c>
      <c r="D1159" s="1369" t="s">
        <v>758</v>
      </c>
    </row>
    <row r="1160" spans="1:4" x14ac:dyDescent="0.35">
      <c r="A1160" s="1730">
        <f>A1155+1</f>
        <v>4</v>
      </c>
      <c r="B1160" s="1367">
        <v>0.25</v>
      </c>
      <c r="C1160" s="1368" t="s">
        <v>257</v>
      </c>
      <c r="D1160" s="1369" t="s">
        <v>758</v>
      </c>
    </row>
    <row r="1161" spans="1:4" x14ac:dyDescent="0.35">
      <c r="A1161" s="1730"/>
      <c r="B1161" s="1367">
        <v>0.375</v>
      </c>
      <c r="C1161" s="1368" t="s">
        <v>257</v>
      </c>
      <c r="D1161" s="1369" t="s">
        <v>905</v>
      </c>
    </row>
    <row r="1162" spans="1:4" x14ac:dyDescent="0.35">
      <c r="A1162" s="1730"/>
      <c r="B1162" s="1367">
        <v>0.5</v>
      </c>
      <c r="C1162" s="1368" t="s">
        <v>258</v>
      </c>
      <c r="D1162" s="1369" t="s">
        <v>905</v>
      </c>
    </row>
    <row r="1163" spans="1:4" x14ac:dyDescent="0.35">
      <c r="A1163" s="1730"/>
      <c r="B1163" s="1367">
        <v>0.625</v>
      </c>
      <c r="C1163" s="1368" t="s">
        <v>260</v>
      </c>
      <c r="D1163" s="1369" t="s">
        <v>758</v>
      </c>
    </row>
    <row r="1164" spans="1:4" x14ac:dyDescent="0.35">
      <c r="A1164" s="1730"/>
      <c r="B1164" s="1367">
        <v>0.75</v>
      </c>
      <c r="C1164" s="1368" t="s">
        <v>258</v>
      </c>
      <c r="D1164" s="1369" t="s">
        <v>758</v>
      </c>
    </row>
    <row r="1165" spans="1:4" x14ac:dyDescent="0.35">
      <c r="A1165" s="1730">
        <f>A1160+1</f>
        <v>5</v>
      </c>
      <c r="B1165" s="1367">
        <v>0.25</v>
      </c>
      <c r="C1165" s="1373" t="s">
        <v>258</v>
      </c>
      <c r="D1165" s="1374" t="s">
        <v>905</v>
      </c>
    </row>
    <row r="1166" spans="1:4" x14ac:dyDescent="0.35">
      <c r="A1166" s="1730"/>
      <c r="B1166" s="1367">
        <v>0.375</v>
      </c>
      <c r="C1166" s="1373" t="s">
        <v>258</v>
      </c>
      <c r="D1166" s="1369" t="s">
        <v>905</v>
      </c>
    </row>
    <row r="1167" spans="1:4" x14ac:dyDescent="0.35">
      <c r="A1167" s="1730"/>
      <c r="B1167" s="1367">
        <v>0.5</v>
      </c>
      <c r="C1167" s="1373" t="s">
        <v>258</v>
      </c>
      <c r="D1167" s="1369" t="s">
        <v>758</v>
      </c>
    </row>
    <row r="1168" spans="1:4" x14ac:dyDescent="0.35">
      <c r="A1168" s="1730"/>
      <c r="B1168" s="1367">
        <v>0.625</v>
      </c>
      <c r="C1168" s="1373" t="s">
        <v>261</v>
      </c>
      <c r="D1168" s="1369" t="s">
        <v>758</v>
      </c>
    </row>
    <row r="1169" spans="1:4" x14ac:dyDescent="0.35">
      <c r="A1169" s="1730"/>
      <c r="B1169" s="1367">
        <v>0.75</v>
      </c>
      <c r="C1169" s="1373" t="s">
        <v>258</v>
      </c>
      <c r="D1169" s="1369" t="s">
        <v>758</v>
      </c>
    </row>
    <row r="1170" spans="1:4" x14ac:dyDescent="0.35">
      <c r="A1170" s="1366">
        <v>6</v>
      </c>
      <c r="B1170" s="1367">
        <v>0.25</v>
      </c>
      <c r="C1170" s="1373" t="s">
        <v>257</v>
      </c>
      <c r="D1170" s="1369" t="s">
        <v>905</v>
      </c>
    </row>
    <row r="1171" spans="1:4" x14ac:dyDescent="0.35">
      <c r="A1171" s="1370"/>
      <c r="B1171" s="1367">
        <v>0.375</v>
      </c>
      <c r="C1171" s="1373" t="s">
        <v>257</v>
      </c>
      <c r="D1171" s="1369" t="s">
        <v>905</v>
      </c>
    </row>
    <row r="1172" spans="1:4" x14ac:dyDescent="0.35">
      <c r="A1172" s="1370"/>
      <c r="B1172" s="1367">
        <v>0.5</v>
      </c>
      <c r="C1172" s="1373" t="s">
        <v>260</v>
      </c>
      <c r="D1172" s="1369" t="s">
        <v>729</v>
      </c>
    </row>
    <row r="1173" spans="1:4" x14ac:dyDescent="0.35">
      <c r="A1173" s="1370"/>
      <c r="B1173" s="1367">
        <v>0.625</v>
      </c>
      <c r="C1173" s="1373" t="s">
        <v>258</v>
      </c>
      <c r="D1173" s="1369" t="s">
        <v>758</v>
      </c>
    </row>
    <row r="1174" spans="1:4" x14ac:dyDescent="0.35">
      <c r="A1174" s="1372"/>
      <c r="B1174" s="1367">
        <v>0.75</v>
      </c>
      <c r="C1174" s="1373" t="s">
        <v>257</v>
      </c>
      <c r="D1174" s="1369" t="s">
        <v>905</v>
      </c>
    </row>
    <row r="1175" spans="1:4" x14ac:dyDescent="0.35">
      <c r="A1175" s="1730">
        <v>7</v>
      </c>
      <c r="B1175" s="1367">
        <v>0.25</v>
      </c>
      <c r="C1175" s="1373" t="s">
        <v>257</v>
      </c>
      <c r="D1175" s="1369" t="s">
        <v>758</v>
      </c>
    </row>
    <row r="1176" spans="1:4" x14ac:dyDescent="0.35">
      <c r="A1176" s="1730"/>
      <c r="B1176" s="1367">
        <v>0.375</v>
      </c>
      <c r="C1176" s="1373" t="s">
        <v>257</v>
      </c>
      <c r="D1176" s="1369" t="s">
        <v>758</v>
      </c>
    </row>
    <row r="1177" spans="1:4" x14ac:dyDescent="0.35">
      <c r="A1177" s="1730"/>
      <c r="B1177" s="1367">
        <v>0.5</v>
      </c>
      <c r="C1177" s="1373" t="s">
        <v>258</v>
      </c>
      <c r="D1177" s="1369" t="s">
        <v>758</v>
      </c>
    </row>
    <row r="1178" spans="1:4" x14ac:dyDescent="0.35">
      <c r="A1178" s="1730"/>
      <c r="B1178" s="1367">
        <v>0.625</v>
      </c>
      <c r="C1178" s="1373" t="s">
        <v>258</v>
      </c>
      <c r="D1178" s="1369" t="s">
        <v>758</v>
      </c>
    </row>
    <row r="1179" spans="1:4" x14ac:dyDescent="0.35">
      <c r="A1179" s="1730"/>
      <c r="B1179" s="1367">
        <v>0.75</v>
      </c>
      <c r="C1179" s="1373" t="s">
        <v>258</v>
      </c>
      <c r="D1179" s="1369" t="s">
        <v>758</v>
      </c>
    </row>
    <row r="1180" spans="1:4" x14ac:dyDescent="0.35">
      <c r="A1180" s="1730">
        <v>8</v>
      </c>
      <c r="B1180" s="1367">
        <v>0.25</v>
      </c>
      <c r="C1180" s="1373" t="s">
        <v>258</v>
      </c>
      <c r="D1180" s="1369" t="s">
        <v>905</v>
      </c>
    </row>
    <row r="1181" spans="1:4" x14ac:dyDescent="0.35">
      <c r="A1181" s="1730"/>
      <c r="B1181" s="1367">
        <v>0.375</v>
      </c>
      <c r="C1181" s="1373" t="s">
        <v>258</v>
      </c>
      <c r="D1181" s="1369" t="s">
        <v>905</v>
      </c>
    </row>
    <row r="1182" spans="1:4" x14ac:dyDescent="0.35">
      <c r="A1182" s="1730"/>
      <c r="B1182" s="1367">
        <v>0.5</v>
      </c>
      <c r="C1182" s="1373" t="s">
        <v>258</v>
      </c>
      <c r="D1182" s="1369" t="s">
        <v>758</v>
      </c>
    </row>
    <row r="1183" spans="1:4" x14ac:dyDescent="0.35">
      <c r="A1183" s="1730"/>
      <c r="B1183" s="1367">
        <v>0.625</v>
      </c>
      <c r="C1183" s="1368" t="s">
        <v>258</v>
      </c>
      <c r="D1183" s="1369" t="s">
        <v>729</v>
      </c>
    </row>
    <row r="1184" spans="1:4" x14ac:dyDescent="0.35">
      <c r="A1184" s="1730"/>
      <c r="B1184" s="1367">
        <v>0.75</v>
      </c>
      <c r="C1184" s="1368" t="s">
        <v>257</v>
      </c>
      <c r="D1184" s="1369" t="s">
        <v>758</v>
      </c>
    </row>
    <row r="1185" spans="1:4" x14ac:dyDescent="0.35">
      <c r="A1185" s="1730">
        <f>A1180+1</f>
        <v>9</v>
      </c>
      <c r="B1185" s="1367">
        <v>0.25</v>
      </c>
      <c r="C1185" s="1373" t="s">
        <v>257</v>
      </c>
      <c r="D1185" s="1369" t="s">
        <v>760</v>
      </c>
    </row>
    <row r="1186" spans="1:4" x14ac:dyDescent="0.35">
      <c r="A1186" s="1730"/>
      <c r="B1186" s="1367">
        <v>0.375</v>
      </c>
      <c r="C1186" s="1373" t="s">
        <v>257</v>
      </c>
      <c r="D1186" s="1369" t="s">
        <v>758</v>
      </c>
    </row>
    <row r="1187" spans="1:4" x14ac:dyDescent="0.35">
      <c r="A1187" s="1730"/>
      <c r="B1187" s="1367">
        <v>0.5</v>
      </c>
      <c r="C1187" s="1373" t="s">
        <v>257</v>
      </c>
      <c r="D1187" s="1369" t="s">
        <v>729</v>
      </c>
    </row>
    <row r="1188" spans="1:4" x14ac:dyDescent="0.35">
      <c r="A1188" s="1730"/>
      <c r="B1188" s="1367">
        <v>0.625</v>
      </c>
      <c r="C1188" s="1373" t="s">
        <v>257</v>
      </c>
      <c r="D1188" s="1369" t="s">
        <v>758</v>
      </c>
    </row>
    <row r="1189" spans="1:4" x14ac:dyDescent="0.35">
      <c r="A1189" s="1730"/>
      <c r="B1189" s="1367">
        <v>0.75</v>
      </c>
      <c r="C1189" s="1373" t="s">
        <v>257</v>
      </c>
      <c r="D1189" s="1369" t="s">
        <v>758</v>
      </c>
    </row>
    <row r="1190" spans="1:4" x14ac:dyDescent="0.35">
      <c r="A1190" s="1730">
        <f>A1185+1</f>
        <v>10</v>
      </c>
      <c r="B1190" s="1367">
        <v>0.25</v>
      </c>
      <c r="C1190" s="1373" t="s">
        <v>257</v>
      </c>
      <c r="D1190" s="1369" t="s">
        <v>905</v>
      </c>
    </row>
    <row r="1191" spans="1:4" x14ac:dyDescent="0.35">
      <c r="A1191" s="1730"/>
      <c r="B1191" s="1367">
        <v>0.375</v>
      </c>
      <c r="C1191" s="1373" t="s">
        <v>257</v>
      </c>
      <c r="D1191" s="1369" t="s">
        <v>758</v>
      </c>
    </row>
    <row r="1192" spans="1:4" x14ac:dyDescent="0.35">
      <c r="A1192" s="1730"/>
      <c r="B1192" s="1367">
        <v>0.5</v>
      </c>
      <c r="C1192" s="1373" t="s">
        <v>257</v>
      </c>
      <c r="D1192" s="1369" t="s">
        <v>729</v>
      </c>
    </row>
    <row r="1193" spans="1:4" x14ac:dyDescent="0.35">
      <c r="A1193" s="1730"/>
      <c r="B1193" s="1367">
        <v>0.625</v>
      </c>
      <c r="C1193" s="1368" t="s">
        <v>257</v>
      </c>
      <c r="D1193" s="1369" t="s">
        <v>758</v>
      </c>
    </row>
    <row r="1194" spans="1:4" x14ac:dyDescent="0.35">
      <c r="A1194" s="1730"/>
      <c r="B1194" s="1367">
        <v>0.75</v>
      </c>
      <c r="C1194" s="1368" t="s">
        <v>257</v>
      </c>
      <c r="D1194" s="1369" t="s">
        <v>758</v>
      </c>
    </row>
    <row r="1195" spans="1:4" x14ac:dyDescent="0.35">
      <c r="A1195" s="1366"/>
      <c r="B1195" s="1367">
        <v>0.25</v>
      </c>
      <c r="C1195" s="1368" t="s">
        <v>1047</v>
      </c>
      <c r="D1195" s="1369" t="s">
        <v>758</v>
      </c>
    </row>
    <row r="1196" spans="1:4" x14ac:dyDescent="0.35">
      <c r="A1196" s="1370">
        <v>11</v>
      </c>
      <c r="B1196" s="1367">
        <v>0.375</v>
      </c>
      <c r="C1196" s="1368" t="s">
        <v>257</v>
      </c>
      <c r="D1196" s="1369" t="s">
        <v>905</v>
      </c>
    </row>
    <row r="1197" spans="1:4" x14ac:dyDescent="0.35">
      <c r="A1197" s="1370"/>
      <c r="B1197" s="1367">
        <v>0.5</v>
      </c>
      <c r="C1197" s="1368" t="s">
        <v>257</v>
      </c>
      <c r="D1197" s="1369" t="s">
        <v>758</v>
      </c>
    </row>
    <row r="1198" spans="1:4" x14ac:dyDescent="0.35">
      <c r="A1198" s="1370"/>
      <c r="B1198" s="1367">
        <v>0.625</v>
      </c>
      <c r="C1198" s="1368" t="s">
        <v>261</v>
      </c>
      <c r="D1198" s="1369" t="s">
        <v>729</v>
      </c>
    </row>
    <row r="1199" spans="1:4" x14ac:dyDescent="0.35">
      <c r="A1199" s="1372"/>
      <c r="B1199" s="1367">
        <v>0.75</v>
      </c>
      <c r="C1199" s="1368" t="s">
        <v>257</v>
      </c>
      <c r="D1199" s="1369" t="s">
        <v>905</v>
      </c>
    </row>
    <row r="1200" spans="1:4" x14ac:dyDescent="0.35">
      <c r="A1200" s="1730">
        <v>12</v>
      </c>
      <c r="B1200" s="1367">
        <v>0.25</v>
      </c>
      <c r="C1200" s="1368" t="s">
        <v>257</v>
      </c>
      <c r="D1200" s="1369" t="s">
        <v>905</v>
      </c>
    </row>
    <row r="1201" spans="1:4" x14ac:dyDescent="0.35">
      <c r="A1201" s="1730"/>
      <c r="B1201" s="1367">
        <v>0.375</v>
      </c>
      <c r="C1201" s="1368" t="s">
        <v>261</v>
      </c>
      <c r="D1201" s="1369" t="s">
        <v>758</v>
      </c>
    </row>
    <row r="1202" spans="1:4" x14ac:dyDescent="0.35">
      <c r="A1202" s="1730"/>
      <c r="B1202" s="1367">
        <v>0.5</v>
      </c>
      <c r="C1202" s="1368" t="s">
        <v>260</v>
      </c>
      <c r="D1202" s="1369" t="s">
        <v>758</v>
      </c>
    </row>
    <row r="1203" spans="1:4" x14ac:dyDescent="0.35">
      <c r="A1203" s="1730"/>
      <c r="B1203" s="1367">
        <v>0.625</v>
      </c>
      <c r="C1203" s="1368" t="s">
        <v>258</v>
      </c>
      <c r="D1203" s="1369" t="s">
        <v>758</v>
      </c>
    </row>
    <row r="1204" spans="1:4" x14ac:dyDescent="0.35">
      <c r="A1204" s="1730"/>
      <c r="B1204" s="1367">
        <v>0.75</v>
      </c>
      <c r="C1204" s="1368" t="s">
        <v>258</v>
      </c>
      <c r="D1204" s="1369" t="s">
        <v>905</v>
      </c>
    </row>
    <row r="1205" spans="1:4" x14ac:dyDescent="0.35">
      <c r="A1205" s="1730">
        <v>13</v>
      </c>
      <c r="B1205" s="1367">
        <v>0.25</v>
      </c>
      <c r="C1205" s="1368" t="s">
        <v>261</v>
      </c>
      <c r="D1205" s="1369" t="s">
        <v>758</v>
      </c>
    </row>
    <row r="1206" spans="1:4" x14ac:dyDescent="0.35">
      <c r="A1206" s="1730"/>
      <c r="B1206" s="1367">
        <v>0.375</v>
      </c>
      <c r="C1206" s="1368" t="s">
        <v>257</v>
      </c>
      <c r="D1206" s="1369" t="s">
        <v>758</v>
      </c>
    </row>
    <row r="1207" spans="1:4" x14ac:dyDescent="0.35">
      <c r="A1207" s="1730"/>
      <c r="B1207" s="1367">
        <v>0.5</v>
      </c>
      <c r="C1207" s="1368" t="s">
        <v>258</v>
      </c>
      <c r="D1207" s="1369" t="s">
        <v>758</v>
      </c>
    </row>
    <row r="1208" spans="1:4" x14ac:dyDescent="0.35">
      <c r="A1208" s="1730"/>
      <c r="B1208" s="1367">
        <v>0.625</v>
      </c>
      <c r="C1208" s="1368" t="s">
        <v>258</v>
      </c>
      <c r="D1208" s="1369" t="s">
        <v>729</v>
      </c>
    </row>
    <row r="1209" spans="1:4" x14ac:dyDescent="0.35">
      <c r="A1209" s="1730"/>
      <c r="B1209" s="1367">
        <v>0.75</v>
      </c>
      <c r="C1209" s="1368" t="s">
        <v>258</v>
      </c>
      <c r="D1209" s="1369" t="s">
        <v>758</v>
      </c>
    </row>
    <row r="1210" spans="1:4" x14ac:dyDescent="0.35">
      <c r="A1210" s="1730">
        <f>A1205+1</f>
        <v>14</v>
      </c>
      <c r="B1210" s="1367">
        <v>0.25</v>
      </c>
      <c r="C1210" s="1368" t="s">
        <v>258</v>
      </c>
      <c r="D1210" s="1369" t="s">
        <v>758</v>
      </c>
    </row>
    <row r="1211" spans="1:4" x14ac:dyDescent="0.35">
      <c r="A1211" s="1730"/>
      <c r="B1211" s="1367">
        <v>0.375</v>
      </c>
      <c r="C1211" s="1368" t="s">
        <v>257</v>
      </c>
      <c r="D1211" s="1369" t="s">
        <v>905</v>
      </c>
    </row>
    <row r="1212" spans="1:4" x14ac:dyDescent="0.35">
      <c r="A1212" s="1730"/>
      <c r="B1212" s="1367">
        <v>0.5</v>
      </c>
      <c r="C1212" s="1368" t="s">
        <v>258</v>
      </c>
      <c r="D1212" s="1369" t="s">
        <v>758</v>
      </c>
    </row>
    <row r="1213" spans="1:4" x14ac:dyDescent="0.35">
      <c r="A1213" s="1730"/>
      <c r="B1213" s="1367">
        <v>0.625</v>
      </c>
      <c r="C1213" s="1368" t="s">
        <v>260</v>
      </c>
      <c r="D1213" s="1369" t="s">
        <v>729</v>
      </c>
    </row>
    <row r="1214" spans="1:4" x14ac:dyDescent="0.35">
      <c r="A1214" s="1730"/>
      <c r="B1214" s="1367">
        <v>0.75</v>
      </c>
      <c r="C1214" s="1368" t="s">
        <v>260</v>
      </c>
      <c r="D1214" s="1369" t="s">
        <v>758</v>
      </c>
    </row>
    <row r="1215" spans="1:4" x14ac:dyDescent="0.35">
      <c r="A1215" s="1730">
        <f>A1210+1</f>
        <v>15</v>
      </c>
      <c r="B1215" s="1367">
        <v>0.25</v>
      </c>
      <c r="C1215" s="1368" t="s">
        <v>257</v>
      </c>
      <c r="D1215" s="1369" t="s">
        <v>729</v>
      </c>
    </row>
    <row r="1216" spans="1:4" x14ac:dyDescent="0.35">
      <c r="A1216" s="1730"/>
      <c r="B1216" s="1367">
        <v>0.375</v>
      </c>
      <c r="C1216" s="1368" t="s">
        <v>257</v>
      </c>
      <c r="D1216" s="1369" t="s">
        <v>905</v>
      </c>
    </row>
    <row r="1217" spans="1:4" x14ac:dyDescent="0.35">
      <c r="A1217" s="1730"/>
      <c r="B1217" s="1367">
        <v>0.5</v>
      </c>
      <c r="C1217" s="1368" t="s">
        <v>257</v>
      </c>
      <c r="D1217" s="1369" t="s">
        <v>758</v>
      </c>
    </row>
    <row r="1218" spans="1:4" x14ac:dyDescent="0.35">
      <c r="A1218" s="1730"/>
      <c r="B1218" s="1367">
        <v>0.625</v>
      </c>
      <c r="C1218" s="1368" t="s">
        <v>258</v>
      </c>
      <c r="D1218" s="1369" t="s">
        <v>729</v>
      </c>
    </row>
    <row r="1219" spans="1:4" x14ac:dyDescent="0.35">
      <c r="A1219" s="1730"/>
      <c r="B1219" s="1367">
        <v>0.75</v>
      </c>
      <c r="C1219" s="1368" t="s">
        <v>258</v>
      </c>
      <c r="D1219" s="1369" t="s">
        <v>758</v>
      </c>
    </row>
    <row r="1220" spans="1:4" x14ac:dyDescent="0.35">
      <c r="A1220" s="1733">
        <f>A1215+1</f>
        <v>16</v>
      </c>
      <c r="B1220" s="1367">
        <v>0.25</v>
      </c>
      <c r="C1220" s="1373" t="s">
        <v>257</v>
      </c>
      <c r="D1220" s="1369" t="s">
        <v>905</v>
      </c>
    </row>
    <row r="1221" spans="1:4" x14ac:dyDescent="0.35">
      <c r="A1221" s="1734"/>
      <c r="B1221" s="1367">
        <v>0.375</v>
      </c>
      <c r="C1221" s="1373" t="s">
        <v>257</v>
      </c>
      <c r="D1221" s="1369" t="s">
        <v>758</v>
      </c>
    </row>
    <row r="1222" spans="1:4" x14ac:dyDescent="0.35">
      <c r="A1222" s="1734"/>
      <c r="B1222" s="1367">
        <v>0.5</v>
      </c>
      <c r="C1222" s="1373" t="s">
        <v>258</v>
      </c>
      <c r="D1222" s="1369" t="s">
        <v>758</v>
      </c>
    </row>
    <row r="1223" spans="1:4" x14ac:dyDescent="0.35">
      <c r="A1223" s="1734"/>
      <c r="B1223" s="1367">
        <v>0.625</v>
      </c>
      <c r="C1223" s="1373" t="s">
        <v>258</v>
      </c>
      <c r="D1223" s="1369" t="s">
        <v>673</v>
      </c>
    </row>
    <row r="1224" spans="1:4" x14ac:dyDescent="0.35">
      <c r="A1224" s="1735"/>
      <c r="B1224" s="1367">
        <v>0.75</v>
      </c>
      <c r="C1224" s="1373" t="s">
        <v>257</v>
      </c>
      <c r="D1224" s="1369" t="s">
        <v>758</v>
      </c>
    </row>
    <row r="1225" spans="1:4" x14ac:dyDescent="0.35">
      <c r="A1225" s="1733">
        <f>A1220+1</f>
        <v>17</v>
      </c>
      <c r="B1225" s="1367">
        <v>0.25</v>
      </c>
      <c r="C1225" s="1373" t="s">
        <v>257</v>
      </c>
      <c r="D1225" s="1369" t="s">
        <v>905</v>
      </c>
    </row>
    <row r="1226" spans="1:4" x14ac:dyDescent="0.35">
      <c r="A1226" s="1734"/>
      <c r="B1226" s="1367">
        <v>0.375</v>
      </c>
      <c r="C1226" s="1373" t="s">
        <v>257</v>
      </c>
      <c r="D1226" s="1369" t="s">
        <v>905</v>
      </c>
    </row>
    <row r="1227" spans="1:4" x14ac:dyDescent="0.35">
      <c r="A1227" s="1734"/>
      <c r="B1227" s="1367">
        <v>0.5</v>
      </c>
      <c r="C1227" s="1373" t="s">
        <v>257</v>
      </c>
      <c r="D1227" s="1369" t="s">
        <v>758</v>
      </c>
    </row>
    <row r="1228" spans="1:4" x14ac:dyDescent="0.35">
      <c r="A1228" s="1734"/>
      <c r="B1228" s="1367">
        <v>0.625</v>
      </c>
      <c r="C1228" s="1373" t="s">
        <v>258</v>
      </c>
      <c r="D1228" s="1369" t="s">
        <v>758</v>
      </c>
    </row>
    <row r="1229" spans="1:4" x14ac:dyDescent="0.35">
      <c r="A1229" s="1735"/>
      <c r="B1229" s="1367">
        <v>0.75</v>
      </c>
      <c r="C1229" s="1373" t="s">
        <v>257</v>
      </c>
      <c r="D1229" s="1369" t="s">
        <v>758</v>
      </c>
    </row>
    <row r="1230" spans="1:4" x14ac:dyDescent="0.35">
      <c r="A1230" s="1733">
        <f>A1225+1</f>
        <v>18</v>
      </c>
      <c r="B1230" s="1367">
        <v>0.25</v>
      </c>
      <c r="C1230" s="1373" t="s">
        <v>258</v>
      </c>
      <c r="D1230" s="1369" t="s">
        <v>905</v>
      </c>
    </row>
    <row r="1231" spans="1:4" x14ac:dyDescent="0.35">
      <c r="A1231" s="1734"/>
      <c r="B1231" s="1367">
        <v>0.375</v>
      </c>
      <c r="C1231" s="1373" t="s">
        <v>258</v>
      </c>
      <c r="D1231" s="1369" t="s">
        <v>758</v>
      </c>
    </row>
    <row r="1232" spans="1:4" x14ac:dyDescent="0.35">
      <c r="A1232" s="1734"/>
      <c r="B1232" s="1367">
        <v>0.5</v>
      </c>
      <c r="C1232" s="1373" t="s">
        <v>260</v>
      </c>
      <c r="D1232" s="1369" t="s">
        <v>758</v>
      </c>
    </row>
    <row r="1233" spans="1:4" x14ac:dyDescent="0.35">
      <c r="A1233" s="1734"/>
      <c r="B1233" s="1367">
        <v>0.625</v>
      </c>
      <c r="C1233" s="1373" t="s">
        <v>258</v>
      </c>
      <c r="D1233" s="1369" t="s">
        <v>758</v>
      </c>
    </row>
    <row r="1234" spans="1:4" x14ac:dyDescent="0.35">
      <c r="A1234" s="1735"/>
      <c r="B1234" s="1367">
        <v>0.75</v>
      </c>
      <c r="C1234" s="1373" t="s">
        <v>258</v>
      </c>
      <c r="D1234" s="1369" t="s">
        <v>905</v>
      </c>
    </row>
    <row r="1235" spans="1:4" x14ac:dyDescent="0.35">
      <c r="A1235" s="1733">
        <f>A1230+1</f>
        <v>19</v>
      </c>
      <c r="B1235" s="1367">
        <v>0.25</v>
      </c>
      <c r="C1235" s="1373" t="s">
        <v>258</v>
      </c>
      <c r="D1235" s="1369" t="s">
        <v>905</v>
      </c>
    </row>
    <row r="1236" spans="1:4" x14ac:dyDescent="0.35">
      <c r="A1236" s="1734"/>
      <c r="B1236" s="1367">
        <v>0.375</v>
      </c>
      <c r="C1236" s="1373" t="s">
        <v>258</v>
      </c>
      <c r="D1236" s="1369" t="s">
        <v>905</v>
      </c>
    </row>
    <row r="1237" spans="1:4" x14ac:dyDescent="0.35">
      <c r="A1237" s="1734"/>
      <c r="B1237" s="1367">
        <v>0.5</v>
      </c>
      <c r="C1237" s="1373" t="s">
        <v>258</v>
      </c>
      <c r="D1237" s="1369" t="s">
        <v>758</v>
      </c>
    </row>
    <row r="1238" spans="1:4" x14ac:dyDescent="0.35">
      <c r="A1238" s="1734"/>
      <c r="B1238" s="1367">
        <v>0.625</v>
      </c>
      <c r="C1238" s="1373" t="s">
        <v>260</v>
      </c>
      <c r="D1238" s="1369" t="s">
        <v>758</v>
      </c>
    </row>
    <row r="1239" spans="1:4" x14ac:dyDescent="0.35">
      <c r="A1239" s="1735"/>
      <c r="B1239" s="1367">
        <v>0.75</v>
      </c>
      <c r="C1239" s="1373" t="s">
        <v>258</v>
      </c>
      <c r="D1239" s="1369" t="s">
        <v>758</v>
      </c>
    </row>
    <row r="1240" spans="1:4" x14ac:dyDescent="0.35">
      <c r="A1240" s="1733">
        <f>A1235+1</f>
        <v>20</v>
      </c>
      <c r="B1240" s="1367">
        <v>0.25</v>
      </c>
      <c r="C1240" s="1373" t="s">
        <v>257</v>
      </c>
      <c r="D1240" s="1369" t="s">
        <v>758</v>
      </c>
    </row>
    <row r="1241" spans="1:4" x14ac:dyDescent="0.35">
      <c r="A1241" s="1734"/>
      <c r="B1241" s="1367">
        <v>0.375</v>
      </c>
      <c r="C1241" s="1373" t="s">
        <v>257</v>
      </c>
      <c r="D1241" s="1369" t="s">
        <v>905</v>
      </c>
    </row>
    <row r="1242" spans="1:4" x14ac:dyDescent="0.35">
      <c r="A1242" s="1734"/>
      <c r="B1242" s="1367">
        <v>0.5</v>
      </c>
      <c r="C1242" s="1373" t="s">
        <v>257</v>
      </c>
      <c r="D1242" s="1369" t="s">
        <v>758</v>
      </c>
    </row>
    <row r="1243" spans="1:4" x14ac:dyDescent="0.35">
      <c r="A1243" s="1734"/>
      <c r="B1243" s="1367">
        <v>0.625</v>
      </c>
      <c r="C1243" s="1373" t="s">
        <v>257</v>
      </c>
      <c r="D1243" s="1369" t="s">
        <v>758</v>
      </c>
    </row>
    <row r="1244" spans="1:4" x14ac:dyDescent="0.35">
      <c r="A1244" s="1735"/>
      <c r="B1244" s="1367">
        <v>0.75</v>
      </c>
      <c r="C1244" s="1373" t="s">
        <v>257</v>
      </c>
      <c r="D1244" s="1369" t="s">
        <v>758</v>
      </c>
    </row>
    <row r="1245" spans="1:4" x14ac:dyDescent="0.35">
      <c r="A1245" s="1733">
        <f>A1240+1</f>
        <v>21</v>
      </c>
      <c r="B1245" s="1367">
        <v>0.25</v>
      </c>
      <c r="C1245" s="1373" t="s">
        <v>257</v>
      </c>
      <c r="D1245" s="1369" t="s">
        <v>729</v>
      </c>
    </row>
    <row r="1246" spans="1:4" x14ac:dyDescent="0.35">
      <c r="A1246" s="1734"/>
      <c r="B1246" s="1367">
        <v>0.375</v>
      </c>
      <c r="C1246" s="1373" t="s">
        <v>257</v>
      </c>
      <c r="D1246" s="1369" t="s">
        <v>758</v>
      </c>
    </row>
    <row r="1247" spans="1:4" x14ac:dyDescent="0.35">
      <c r="A1247" s="1734"/>
      <c r="B1247" s="1367">
        <v>0.5</v>
      </c>
      <c r="C1247" s="1373" t="s">
        <v>257</v>
      </c>
      <c r="D1247" s="1369" t="s">
        <v>758</v>
      </c>
    </row>
    <row r="1248" spans="1:4" x14ac:dyDescent="0.35">
      <c r="A1248" s="1734"/>
      <c r="B1248" s="1367">
        <v>0.625</v>
      </c>
      <c r="C1248" s="1373" t="s">
        <v>257</v>
      </c>
      <c r="D1248" s="1369" t="s">
        <v>758</v>
      </c>
    </row>
    <row r="1249" spans="1:4" x14ac:dyDescent="0.35">
      <c r="A1249" s="1735"/>
      <c r="B1249" s="1367">
        <v>0.75</v>
      </c>
      <c r="C1249" s="1373" t="s">
        <v>257</v>
      </c>
      <c r="D1249" s="1369" t="s">
        <v>758</v>
      </c>
    </row>
    <row r="1250" spans="1:4" x14ac:dyDescent="0.35">
      <c r="A1250" s="1733">
        <f>A1245+1</f>
        <v>22</v>
      </c>
      <c r="B1250" s="1367">
        <v>0.25</v>
      </c>
      <c r="C1250" s="1373" t="s">
        <v>257</v>
      </c>
      <c r="D1250" s="1369" t="s">
        <v>758</v>
      </c>
    </row>
    <row r="1251" spans="1:4" x14ac:dyDescent="0.35">
      <c r="A1251" s="1734"/>
      <c r="B1251" s="1367">
        <v>0.375</v>
      </c>
      <c r="C1251" s="1373" t="s">
        <v>257</v>
      </c>
      <c r="D1251" s="1369" t="s">
        <v>758</v>
      </c>
    </row>
    <row r="1252" spans="1:4" x14ac:dyDescent="0.35">
      <c r="A1252" s="1734"/>
      <c r="B1252" s="1367">
        <v>0.5</v>
      </c>
      <c r="C1252" s="1373" t="s">
        <v>261</v>
      </c>
      <c r="D1252" s="1369" t="s">
        <v>673</v>
      </c>
    </row>
    <row r="1253" spans="1:4" x14ac:dyDescent="0.35">
      <c r="A1253" s="1734"/>
      <c r="B1253" s="1367">
        <v>0.625</v>
      </c>
      <c r="C1253" s="1373" t="s">
        <v>257</v>
      </c>
      <c r="D1253" s="1369" t="s">
        <v>729</v>
      </c>
    </row>
    <row r="1254" spans="1:4" x14ac:dyDescent="0.35">
      <c r="A1254" s="1735"/>
      <c r="B1254" s="1367">
        <v>0.75</v>
      </c>
      <c r="C1254" s="1373" t="s">
        <v>257</v>
      </c>
      <c r="D1254" s="1369" t="s">
        <v>729</v>
      </c>
    </row>
    <row r="1255" spans="1:4" x14ac:dyDescent="0.35">
      <c r="A1255" s="1733">
        <f>A1250+1</f>
        <v>23</v>
      </c>
      <c r="B1255" s="1367">
        <v>0.25</v>
      </c>
      <c r="C1255" s="1373" t="s">
        <v>258</v>
      </c>
      <c r="D1255" s="1369" t="s">
        <v>905</v>
      </c>
    </row>
    <row r="1256" spans="1:4" x14ac:dyDescent="0.35">
      <c r="A1256" s="1734"/>
      <c r="B1256" s="1367">
        <v>0.375</v>
      </c>
      <c r="C1256" s="1373" t="s">
        <v>257</v>
      </c>
      <c r="D1256" s="1369" t="s">
        <v>758</v>
      </c>
    </row>
    <row r="1257" spans="1:4" x14ac:dyDescent="0.35">
      <c r="A1257" s="1734"/>
      <c r="B1257" s="1367">
        <v>0.5</v>
      </c>
      <c r="C1257" s="1373" t="s">
        <v>257</v>
      </c>
      <c r="D1257" s="1369" t="s">
        <v>729</v>
      </c>
    </row>
    <row r="1258" spans="1:4" x14ac:dyDescent="0.35">
      <c r="A1258" s="1734"/>
      <c r="B1258" s="1367">
        <v>0.625</v>
      </c>
      <c r="C1258" s="1373" t="s">
        <v>258</v>
      </c>
      <c r="D1258" s="1369" t="s">
        <v>729</v>
      </c>
    </row>
    <row r="1259" spans="1:4" x14ac:dyDescent="0.35">
      <c r="A1259" s="1735"/>
      <c r="B1259" s="1367">
        <v>0.75</v>
      </c>
      <c r="C1259" s="1373" t="s">
        <v>258</v>
      </c>
      <c r="D1259" s="1369" t="s">
        <v>758</v>
      </c>
    </row>
    <row r="1260" spans="1:4" x14ac:dyDescent="0.35">
      <c r="A1260" s="1733">
        <f>A1255+1</f>
        <v>24</v>
      </c>
      <c r="B1260" s="1367">
        <v>0.25</v>
      </c>
      <c r="C1260" s="1373" t="s">
        <v>257</v>
      </c>
      <c r="D1260" s="1369" t="s">
        <v>758</v>
      </c>
    </row>
    <row r="1261" spans="1:4" x14ac:dyDescent="0.35">
      <c r="A1261" s="1734"/>
      <c r="B1261" s="1367">
        <v>0.375</v>
      </c>
      <c r="C1261" s="1373" t="s">
        <v>257</v>
      </c>
      <c r="D1261" s="1369" t="s">
        <v>758</v>
      </c>
    </row>
    <row r="1262" spans="1:4" x14ac:dyDescent="0.35">
      <c r="A1262" s="1734"/>
      <c r="B1262" s="1367">
        <v>0.5</v>
      </c>
      <c r="C1262" s="1373" t="s">
        <v>257</v>
      </c>
      <c r="D1262" s="1369" t="s">
        <v>673</v>
      </c>
    </row>
    <row r="1263" spans="1:4" x14ac:dyDescent="0.35">
      <c r="A1263" s="1734"/>
      <c r="B1263" s="1367">
        <v>0.625</v>
      </c>
      <c r="C1263" s="1373" t="s">
        <v>257</v>
      </c>
      <c r="D1263" s="1369" t="s">
        <v>729</v>
      </c>
    </row>
    <row r="1264" spans="1:4" x14ac:dyDescent="0.35">
      <c r="A1264" s="1735"/>
      <c r="B1264" s="1367">
        <v>0.75</v>
      </c>
      <c r="C1264" s="1373" t="s">
        <v>257</v>
      </c>
      <c r="D1264" s="1369" t="s">
        <v>758</v>
      </c>
    </row>
    <row r="1265" spans="1:4" x14ac:dyDescent="0.35">
      <c r="A1265" s="1733">
        <f>A1260+1</f>
        <v>25</v>
      </c>
      <c r="B1265" s="1367">
        <v>0.25</v>
      </c>
      <c r="C1265" s="1368" t="s">
        <v>258</v>
      </c>
      <c r="D1265" s="1369" t="s">
        <v>758</v>
      </c>
    </row>
    <row r="1266" spans="1:4" x14ac:dyDescent="0.35">
      <c r="A1266" s="1734"/>
      <c r="B1266" s="1367">
        <v>0.375</v>
      </c>
      <c r="C1266" s="1368" t="s">
        <v>257</v>
      </c>
      <c r="D1266" s="1369" t="s">
        <v>758</v>
      </c>
    </row>
    <row r="1267" spans="1:4" x14ac:dyDescent="0.35">
      <c r="A1267" s="1734"/>
      <c r="B1267" s="1367">
        <v>0.5</v>
      </c>
      <c r="C1267" s="1368" t="s">
        <v>257</v>
      </c>
      <c r="D1267" s="1369" t="s">
        <v>758</v>
      </c>
    </row>
    <row r="1268" spans="1:4" x14ac:dyDescent="0.35">
      <c r="A1268" s="1734"/>
      <c r="B1268" s="1367">
        <v>0.625</v>
      </c>
      <c r="C1268" s="1368" t="s">
        <v>258</v>
      </c>
      <c r="D1268" s="1369" t="s">
        <v>905</v>
      </c>
    </row>
    <row r="1269" spans="1:4" x14ac:dyDescent="0.35">
      <c r="A1269" s="1735"/>
      <c r="B1269" s="1367">
        <v>0.75</v>
      </c>
      <c r="C1269" s="1368" t="s">
        <v>257</v>
      </c>
      <c r="D1269" s="1369" t="s">
        <v>758</v>
      </c>
    </row>
    <row r="1270" spans="1:4" x14ac:dyDescent="0.35">
      <c r="A1270" s="1733">
        <f>A1265+1</f>
        <v>26</v>
      </c>
      <c r="B1270" s="1367">
        <v>0.25</v>
      </c>
      <c r="C1270" s="1368" t="s">
        <v>262</v>
      </c>
      <c r="D1270" s="1369" t="s">
        <v>905</v>
      </c>
    </row>
    <row r="1271" spans="1:4" x14ac:dyDescent="0.35">
      <c r="A1271" s="1734"/>
      <c r="B1271" s="1367">
        <v>0.375</v>
      </c>
      <c r="C1271" s="1368" t="s">
        <v>262</v>
      </c>
      <c r="D1271" s="1369" t="s">
        <v>905</v>
      </c>
    </row>
    <row r="1272" spans="1:4" x14ac:dyDescent="0.35">
      <c r="A1272" s="1734"/>
      <c r="B1272" s="1367">
        <v>0.5</v>
      </c>
      <c r="C1272" s="1368" t="s">
        <v>570</v>
      </c>
      <c r="D1272" s="1369" t="s">
        <v>758</v>
      </c>
    </row>
    <row r="1273" spans="1:4" x14ac:dyDescent="0.35">
      <c r="A1273" s="1734"/>
      <c r="B1273" s="1367">
        <v>0.625</v>
      </c>
      <c r="C1273" s="1368" t="s">
        <v>257</v>
      </c>
      <c r="D1273" s="1369" t="s">
        <v>729</v>
      </c>
    </row>
    <row r="1274" spans="1:4" x14ac:dyDescent="0.35">
      <c r="A1274" s="1735"/>
      <c r="B1274" s="1367">
        <v>0.75</v>
      </c>
      <c r="C1274" s="1368" t="s">
        <v>257</v>
      </c>
      <c r="D1274" s="1369" t="s">
        <v>729</v>
      </c>
    </row>
    <row r="1275" spans="1:4" x14ac:dyDescent="0.35">
      <c r="A1275" s="1733">
        <f>A1270+1</f>
        <v>27</v>
      </c>
      <c r="B1275" s="1367">
        <v>0.25</v>
      </c>
      <c r="C1275" s="1368" t="s">
        <v>262</v>
      </c>
      <c r="D1275" s="1369" t="s">
        <v>905</v>
      </c>
    </row>
    <row r="1276" spans="1:4" x14ac:dyDescent="0.35">
      <c r="A1276" s="1734"/>
      <c r="B1276" s="1367">
        <v>0.375</v>
      </c>
      <c r="C1276" s="1368" t="s">
        <v>262</v>
      </c>
      <c r="D1276" s="1369" t="s">
        <v>905</v>
      </c>
    </row>
    <row r="1277" spans="1:4" x14ac:dyDescent="0.35">
      <c r="A1277" s="1734"/>
      <c r="B1277" s="1367">
        <v>0.5</v>
      </c>
      <c r="C1277" s="1368" t="s">
        <v>260</v>
      </c>
      <c r="D1277" s="1369" t="s">
        <v>729</v>
      </c>
    </row>
    <row r="1278" spans="1:4" x14ac:dyDescent="0.35">
      <c r="A1278" s="1734"/>
      <c r="B1278" s="1367">
        <v>0.625</v>
      </c>
      <c r="C1278" s="1368" t="s">
        <v>258</v>
      </c>
      <c r="D1278" s="1369" t="s">
        <v>729</v>
      </c>
    </row>
    <row r="1279" spans="1:4" x14ac:dyDescent="0.35">
      <c r="A1279" s="1735"/>
      <c r="B1279" s="1367">
        <v>0.75</v>
      </c>
      <c r="C1279" s="1368" t="s">
        <v>257</v>
      </c>
      <c r="D1279" s="1369" t="s">
        <v>905</v>
      </c>
    </row>
    <row r="1280" spans="1:4" x14ac:dyDescent="0.35">
      <c r="A1280" s="1733">
        <f>A1275+1</f>
        <v>28</v>
      </c>
      <c r="B1280" s="1367">
        <v>0.25</v>
      </c>
      <c r="C1280" s="1368" t="s">
        <v>257</v>
      </c>
      <c r="D1280" s="1369" t="s">
        <v>758</v>
      </c>
    </row>
    <row r="1281" spans="1:4" x14ac:dyDescent="0.35">
      <c r="A1281" s="1734"/>
      <c r="B1281" s="1367">
        <v>0.375</v>
      </c>
      <c r="C1281" s="1368" t="s">
        <v>257</v>
      </c>
      <c r="D1281" s="1369" t="s">
        <v>905</v>
      </c>
    </row>
    <row r="1282" spans="1:4" x14ac:dyDescent="0.35">
      <c r="A1282" s="1734"/>
      <c r="B1282" s="1367">
        <v>0.5</v>
      </c>
      <c r="C1282" s="1368" t="s">
        <v>260</v>
      </c>
      <c r="D1282" s="1369" t="s">
        <v>758</v>
      </c>
    </row>
    <row r="1283" spans="1:4" x14ac:dyDescent="0.35">
      <c r="A1283" s="1734"/>
      <c r="B1283" s="1367">
        <v>0.625</v>
      </c>
      <c r="C1283" s="1368" t="s">
        <v>258</v>
      </c>
      <c r="D1283" s="1369" t="s">
        <v>758</v>
      </c>
    </row>
    <row r="1284" spans="1:4" x14ac:dyDescent="0.35">
      <c r="A1284" s="1735"/>
      <c r="B1284" s="1367">
        <v>0.75</v>
      </c>
      <c r="C1284" s="1368" t="s">
        <v>258</v>
      </c>
      <c r="D1284" s="1369" t="s">
        <v>729</v>
      </c>
    </row>
    <row r="1285" spans="1:4" x14ac:dyDescent="0.35">
      <c r="A1285" s="1733">
        <f>A1280+1</f>
        <v>29</v>
      </c>
      <c r="B1285" s="1367">
        <v>0.25</v>
      </c>
      <c r="C1285" s="1368" t="s">
        <v>260</v>
      </c>
      <c r="D1285" s="1369" t="s">
        <v>758</v>
      </c>
    </row>
    <row r="1286" spans="1:4" x14ac:dyDescent="0.35">
      <c r="A1286" s="1734"/>
      <c r="B1286" s="1367">
        <v>0.375</v>
      </c>
      <c r="C1286" s="1368" t="s">
        <v>258</v>
      </c>
      <c r="D1286" s="1369" t="s">
        <v>758</v>
      </c>
    </row>
    <row r="1287" spans="1:4" x14ac:dyDescent="0.35">
      <c r="A1287" s="1734"/>
      <c r="B1287" s="1367">
        <v>0.5</v>
      </c>
      <c r="C1287" s="1368" t="s">
        <v>570</v>
      </c>
      <c r="D1287" s="1369" t="s">
        <v>729</v>
      </c>
    </row>
    <row r="1288" spans="1:4" x14ac:dyDescent="0.35">
      <c r="A1288" s="1734"/>
      <c r="B1288" s="1367">
        <v>0.625</v>
      </c>
      <c r="C1288" s="1368" t="s">
        <v>258</v>
      </c>
      <c r="D1288" s="1369" t="s">
        <v>729</v>
      </c>
    </row>
    <row r="1289" spans="1:4" x14ac:dyDescent="0.35">
      <c r="A1289" s="1735"/>
      <c r="B1289" s="1367">
        <v>0.75</v>
      </c>
      <c r="C1289" s="1368" t="s">
        <v>258</v>
      </c>
      <c r="D1289" s="1369" t="s">
        <v>758</v>
      </c>
    </row>
    <row r="1290" spans="1:4" x14ac:dyDescent="0.35">
      <c r="A1290" s="1733">
        <f>A1285+1</f>
        <v>30</v>
      </c>
      <c r="B1290" s="1367">
        <v>0.25</v>
      </c>
      <c r="C1290" s="1368" t="s">
        <v>262</v>
      </c>
      <c r="D1290" s="1369" t="s">
        <v>758</v>
      </c>
    </row>
    <row r="1291" spans="1:4" x14ac:dyDescent="0.35">
      <c r="A1291" s="1734"/>
      <c r="B1291" s="1367">
        <v>0.375</v>
      </c>
      <c r="C1291" s="1368" t="s">
        <v>258</v>
      </c>
      <c r="D1291" s="1369" t="s">
        <v>905</v>
      </c>
    </row>
    <row r="1292" spans="1:4" x14ac:dyDescent="0.35">
      <c r="A1292" s="1734"/>
      <c r="B1292" s="1367">
        <v>0.5</v>
      </c>
      <c r="C1292" s="1368" t="s">
        <v>258</v>
      </c>
      <c r="D1292" s="1369" t="s">
        <v>758</v>
      </c>
    </row>
    <row r="1293" spans="1:4" x14ac:dyDescent="0.35">
      <c r="A1293" s="1734"/>
      <c r="B1293" s="1367">
        <v>0.625</v>
      </c>
      <c r="C1293" s="1368" t="s">
        <v>564</v>
      </c>
      <c r="D1293" s="1369" t="s">
        <v>729</v>
      </c>
    </row>
    <row r="1294" spans="1:4" x14ac:dyDescent="0.35">
      <c r="A1294" s="1735"/>
      <c r="B1294" s="1367">
        <v>0.75</v>
      </c>
      <c r="C1294" s="1368" t="s">
        <v>261</v>
      </c>
      <c r="D1294" s="1369" t="s">
        <v>905</v>
      </c>
    </row>
    <row r="1295" spans="1:4" x14ac:dyDescent="0.35">
      <c r="A1295" s="1733">
        <f>A1290+1</f>
        <v>31</v>
      </c>
      <c r="B1295" s="1367">
        <v>0.25</v>
      </c>
      <c r="C1295" s="1368" t="s">
        <v>262</v>
      </c>
      <c r="D1295" s="1369" t="s">
        <v>758</v>
      </c>
    </row>
    <row r="1296" spans="1:4" x14ac:dyDescent="0.35">
      <c r="A1296" s="1734"/>
      <c r="B1296" s="1367">
        <v>0.375</v>
      </c>
      <c r="C1296" s="1368" t="s">
        <v>257</v>
      </c>
      <c r="D1296" s="1369" t="s">
        <v>758</v>
      </c>
    </row>
    <row r="1297" spans="1:4" x14ac:dyDescent="0.35">
      <c r="A1297" s="1734"/>
      <c r="B1297" s="1367">
        <v>0.5</v>
      </c>
      <c r="C1297" s="1368" t="s">
        <v>258</v>
      </c>
      <c r="D1297" s="1369" t="s">
        <v>729</v>
      </c>
    </row>
    <row r="1298" spans="1:4" x14ac:dyDescent="0.35">
      <c r="A1298" s="1734"/>
      <c r="B1298" s="1367">
        <v>0.625</v>
      </c>
      <c r="C1298" s="1368" t="s">
        <v>258</v>
      </c>
      <c r="D1298" s="1369" t="s">
        <v>758</v>
      </c>
    </row>
    <row r="1299" spans="1:4" x14ac:dyDescent="0.35">
      <c r="A1299" s="1735"/>
      <c r="B1299" s="1367">
        <v>0.75</v>
      </c>
      <c r="C1299" s="1368" t="s">
        <v>258</v>
      </c>
      <c r="D1299" s="1369" t="s">
        <v>758</v>
      </c>
    </row>
    <row r="1300" spans="1:4" x14ac:dyDescent="0.35">
      <c r="B1300" t="s">
        <v>1043</v>
      </c>
    </row>
    <row r="1301" spans="1:4" x14ac:dyDescent="0.35">
      <c r="B1301" t="s">
        <v>1044</v>
      </c>
    </row>
    <row r="1304" spans="1:4" ht="15.5" x14ac:dyDescent="0.35">
      <c r="A1304" s="1718" t="s">
        <v>913</v>
      </c>
      <c r="B1304" s="1718"/>
      <c r="C1304" s="1718"/>
      <c r="D1304" s="1718"/>
    </row>
    <row r="1305" spans="1:4" ht="15.5" x14ac:dyDescent="0.35">
      <c r="A1305" s="1251" t="s">
        <v>914</v>
      </c>
      <c r="B1305" s="1251"/>
      <c r="C1305" s="1251"/>
      <c r="D1305" s="1317"/>
    </row>
    <row r="1306" spans="1:4" x14ac:dyDescent="0.35">
      <c r="A1306" s="1360"/>
      <c r="B1306" s="346" t="s">
        <v>1048</v>
      </c>
      <c r="C1306" s="346" t="s">
        <v>1005</v>
      </c>
      <c r="D1306" s="1361" t="s">
        <v>1049</v>
      </c>
    </row>
    <row r="1307" spans="1:4" x14ac:dyDescent="0.35">
      <c r="A1307" s="346"/>
      <c r="B1307" s="346"/>
      <c r="C1307" s="346"/>
      <c r="D1307" s="346"/>
    </row>
    <row r="1308" spans="1:4" x14ac:dyDescent="0.35">
      <c r="A1308" s="1731" t="s">
        <v>505</v>
      </c>
      <c r="B1308" s="1731" t="s">
        <v>930</v>
      </c>
      <c r="C1308" s="1362" t="s">
        <v>548</v>
      </c>
      <c r="D1308" s="1363" t="s">
        <v>904</v>
      </c>
    </row>
    <row r="1309" spans="1:4" x14ac:dyDescent="0.35">
      <c r="A1309" s="1732"/>
      <c r="B1309" s="1732"/>
      <c r="C1309" s="1364"/>
      <c r="D1309" s="1365"/>
    </row>
    <row r="1310" spans="1:4" x14ac:dyDescent="0.35">
      <c r="A1310" s="1366">
        <v>1</v>
      </c>
      <c r="B1310" s="1367">
        <v>0.25</v>
      </c>
      <c r="C1310" s="1376" t="s">
        <v>258</v>
      </c>
      <c r="D1310" s="306" t="s">
        <v>758</v>
      </c>
    </row>
    <row r="1311" spans="1:4" x14ac:dyDescent="0.35">
      <c r="A1311" s="1370"/>
      <c r="B1311" s="1367">
        <v>0.375</v>
      </c>
      <c r="C1311" s="1373" t="s">
        <v>257</v>
      </c>
      <c r="D1311" s="1369" t="s">
        <v>758</v>
      </c>
    </row>
    <row r="1312" spans="1:4" ht="21.5" x14ac:dyDescent="0.55000000000000004">
      <c r="A1312" s="1370"/>
      <c r="B1312" s="1367">
        <v>0.5</v>
      </c>
      <c r="C1312" s="1373" t="s">
        <v>257</v>
      </c>
      <c r="D1312" s="1375" t="s">
        <v>952</v>
      </c>
    </row>
    <row r="1313" spans="1:4" x14ac:dyDescent="0.35">
      <c r="A1313" s="1370"/>
      <c r="B1313" s="1367">
        <v>0.625</v>
      </c>
      <c r="C1313" s="1373" t="s">
        <v>257</v>
      </c>
      <c r="D1313" s="1369" t="s">
        <v>952</v>
      </c>
    </row>
    <row r="1314" spans="1:4" x14ac:dyDescent="0.35">
      <c r="A1314" s="1372"/>
      <c r="B1314" s="1367">
        <v>0.75</v>
      </c>
      <c r="C1314" s="1373" t="s">
        <v>257</v>
      </c>
      <c r="D1314" s="1369" t="s">
        <v>758</v>
      </c>
    </row>
    <row r="1315" spans="1:4" x14ac:dyDescent="0.35">
      <c r="A1315" s="1730">
        <v>2</v>
      </c>
      <c r="B1315" s="1367">
        <v>0.25</v>
      </c>
      <c r="C1315" s="1368" t="s">
        <v>257</v>
      </c>
      <c r="D1315" s="1369" t="s">
        <v>952</v>
      </c>
    </row>
    <row r="1316" spans="1:4" x14ac:dyDescent="0.35">
      <c r="A1316" s="1730"/>
      <c r="B1316" s="1367">
        <v>0.375</v>
      </c>
      <c r="C1316" s="1368" t="s">
        <v>257</v>
      </c>
      <c r="D1316" s="1369" t="s">
        <v>952</v>
      </c>
    </row>
    <row r="1317" spans="1:4" x14ac:dyDescent="0.35">
      <c r="A1317" s="1730"/>
      <c r="B1317" s="1367">
        <v>0.5</v>
      </c>
      <c r="C1317" s="1368" t="s">
        <v>258</v>
      </c>
      <c r="D1317" s="1369" t="s">
        <v>729</v>
      </c>
    </row>
    <row r="1318" spans="1:4" x14ac:dyDescent="0.35">
      <c r="A1318" s="1730"/>
      <c r="B1318" s="1367">
        <v>0.625</v>
      </c>
      <c r="C1318" s="1368" t="s">
        <v>258</v>
      </c>
      <c r="D1318" s="1369" t="s">
        <v>758</v>
      </c>
    </row>
    <row r="1319" spans="1:4" x14ac:dyDescent="0.35">
      <c r="A1319" s="1730"/>
      <c r="B1319" s="1367">
        <v>0.75</v>
      </c>
      <c r="C1319" s="1368" t="s">
        <v>257</v>
      </c>
      <c r="D1319" s="1369" t="s">
        <v>758</v>
      </c>
    </row>
    <row r="1320" spans="1:4" x14ac:dyDescent="0.35">
      <c r="A1320" s="1730">
        <v>3</v>
      </c>
      <c r="B1320" s="1367">
        <v>0.25</v>
      </c>
      <c r="C1320" s="1368" t="s">
        <v>257</v>
      </c>
      <c r="D1320" s="1369" t="s">
        <v>952</v>
      </c>
    </row>
    <row r="1321" spans="1:4" x14ac:dyDescent="0.35">
      <c r="A1321" s="1730"/>
      <c r="B1321" s="1367">
        <v>0.375</v>
      </c>
      <c r="C1321" s="1368" t="s">
        <v>257</v>
      </c>
      <c r="D1321" s="1369" t="s">
        <v>729</v>
      </c>
    </row>
    <row r="1322" spans="1:4" x14ac:dyDescent="0.35">
      <c r="A1322" s="1730"/>
      <c r="B1322" s="1367">
        <v>0.5</v>
      </c>
      <c r="C1322" s="1368" t="s">
        <v>258</v>
      </c>
      <c r="D1322" s="1369" t="s">
        <v>758</v>
      </c>
    </row>
    <row r="1323" spans="1:4" x14ac:dyDescent="0.35">
      <c r="A1323" s="1730"/>
      <c r="B1323" s="1367">
        <v>0.625</v>
      </c>
      <c r="C1323" s="1368" t="s">
        <v>262</v>
      </c>
      <c r="D1323" s="1369" t="s">
        <v>758</v>
      </c>
    </row>
    <row r="1324" spans="1:4" x14ac:dyDescent="0.35">
      <c r="A1324" s="1730"/>
      <c r="B1324" s="1367">
        <v>0.75</v>
      </c>
      <c r="C1324" s="1368" t="s">
        <v>257</v>
      </c>
      <c r="D1324" s="1369" t="s">
        <v>758</v>
      </c>
    </row>
    <row r="1325" spans="1:4" x14ac:dyDescent="0.35">
      <c r="A1325" s="1730">
        <f>A1320+1</f>
        <v>4</v>
      </c>
      <c r="B1325" s="1367">
        <v>0.25</v>
      </c>
      <c r="C1325" s="1368" t="s">
        <v>257</v>
      </c>
      <c r="D1325" s="1369" t="s">
        <v>758</v>
      </c>
    </row>
    <row r="1326" spans="1:4" x14ac:dyDescent="0.35">
      <c r="A1326" s="1730"/>
      <c r="B1326" s="1367">
        <v>0.375</v>
      </c>
      <c r="C1326" s="1368" t="s">
        <v>257</v>
      </c>
      <c r="D1326" s="1369" t="s">
        <v>758</v>
      </c>
    </row>
    <row r="1327" spans="1:4" x14ac:dyDescent="0.35">
      <c r="A1327" s="1730"/>
      <c r="B1327" s="1367">
        <v>0.5</v>
      </c>
      <c r="C1327" s="1368" t="s">
        <v>258</v>
      </c>
      <c r="D1327" s="1369" t="s">
        <v>729</v>
      </c>
    </row>
    <row r="1328" spans="1:4" x14ac:dyDescent="0.35">
      <c r="A1328" s="1730"/>
      <c r="B1328" s="1367">
        <v>0.625</v>
      </c>
      <c r="C1328" s="1368" t="s">
        <v>258</v>
      </c>
      <c r="D1328" s="1369" t="s">
        <v>729</v>
      </c>
    </row>
    <row r="1329" spans="1:4" x14ac:dyDescent="0.35">
      <c r="A1329" s="1730"/>
      <c r="B1329" s="1367">
        <v>0.75</v>
      </c>
      <c r="C1329" s="1368" t="s">
        <v>570</v>
      </c>
      <c r="D1329" s="1369" t="s">
        <v>758</v>
      </c>
    </row>
    <row r="1330" spans="1:4" x14ac:dyDescent="0.35">
      <c r="A1330" s="1730">
        <f>A1325+1</f>
        <v>5</v>
      </c>
      <c r="B1330" s="1367">
        <v>0.25</v>
      </c>
      <c r="C1330" s="1373" t="s">
        <v>257</v>
      </c>
      <c r="D1330" s="1374" t="s">
        <v>952</v>
      </c>
    </row>
    <row r="1331" spans="1:4" x14ac:dyDescent="0.35">
      <c r="A1331" s="1730"/>
      <c r="B1331" s="1367">
        <v>0.375</v>
      </c>
      <c r="C1331" s="1373" t="s">
        <v>257</v>
      </c>
      <c r="D1331" s="1369" t="s">
        <v>952</v>
      </c>
    </row>
    <row r="1332" spans="1:4" x14ac:dyDescent="0.35">
      <c r="A1332" s="1730"/>
      <c r="B1332" s="1367">
        <v>0.5</v>
      </c>
      <c r="C1332" s="1373" t="s">
        <v>257</v>
      </c>
      <c r="D1332" s="1369" t="s">
        <v>758</v>
      </c>
    </row>
    <row r="1333" spans="1:4" x14ac:dyDescent="0.35">
      <c r="A1333" s="1730"/>
      <c r="B1333" s="1367">
        <v>0.625</v>
      </c>
      <c r="C1333" s="1373" t="s">
        <v>257</v>
      </c>
      <c r="D1333" s="1369" t="s">
        <v>758</v>
      </c>
    </row>
    <row r="1334" spans="1:4" x14ac:dyDescent="0.35">
      <c r="A1334" s="1730"/>
      <c r="B1334" s="1367">
        <v>0.75</v>
      </c>
      <c r="C1334" s="1373" t="s">
        <v>261</v>
      </c>
      <c r="D1334" s="1369" t="s">
        <v>729</v>
      </c>
    </row>
    <row r="1335" spans="1:4" x14ac:dyDescent="0.35">
      <c r="A1335" s="1366">
        <v>6</v>
      </c>
      <c r="B1335" s="1367">
        <v>0.25</v>
      </c>
      <c r="C1335" s="1373" t="s">
        <v>257</v>
      </c>
      <c r="D1335" s="1369" t="s">
        <v>758</v>
      </c>
    </row>
    <row r="1336" spans="1:4" x14ac:dyDescent="0.35">
      <c r="A1336" s="1370"/>
      <c r="B1336" s="1367">
        <v>0.375</v>
      </c>
      <c r="C1336" s="1373" t="s">
        <v>257</v>
      </c>
      <c r="D1336" s="1369" t="s">
        <v>952</v>
      </c>
    </row>
    <row r="1337" spans="1:4" x14ac:dyDescent="0.35">
      <c r="A1337" s="1370"/>
      <c r="B1337" s="1367">
        <v>0.5</v>
      </c>
      <c r="C1337" s="1373" t="s">
        <v>258</v>
      </c>
      <c r="D1337" s="1369" t="s">
        <v>758</v>
      </c>
    </row>
    <row r="1338" spans="1:4" x14ac:dyDescent="0.35">
      <c r="A1338" s="1370"/>
      <c r="B1338" s="1367">
        <v>0.625</v>
      </c>
      <c r="C1338" s="1373" t="s">
        <v>257</v>
      </c>
      <c r="D1338" s="1369" t="s">
        <v>758</v>
      </c>
    </row>
    <row r="1339" spans="1:4" x14ac:dyDescent="0.35">
      <c r="A1339" s="1372"/>
      <c r="B1339" s="1367">
        <v>0.75</v>
      </c>
      <c r="C1339" s="1373" t="s">
        <v>557</v>
      </c>
      <c r="D1339" s="1369" t="s">
        <v>952</v>
      </c>
    </row>
    <row r="1340" spans="1:4" x14ac:dyDescent="0.35">
      <c r="A1340" s="1730">
        <v>7</v>
      </c>
      <c r="B1340" s="1367">
        <v>0.25</v>
      </c>
      <c r="C1340" s="1373" t="s">
        <v>258</v>
      </c>
      <c r="D1340" s="1369" t="s">
        <v>952</v>
      </c>
    </row>
    <row r="1341" spans="1:4" x14ac:dyDescent="0.35">
      <c r="A1341" s="1730"/>
      <c r="B1341" s="1367">
        <v>0.375</v>
      </c>
      <c r="C1341" s="1373" t="s">
        <v>257</v>
      </c>
      <c r="D1341" s="1369" t="s">
        <v>758</v>
      </c>
    </row>
    <row r="1342" spans="1:4" x14ac:dyDescent="0.35">
      <c r="A1342" s="1730"/>
      <c r="B1342" s="1367">
        <v>0.5</v>
      </c>
      <c r="C1342" s="1373" t="s">
        <v>258</v>
      </c>
      <c r="D1342" s="1369" t="s">
        <v>758</v>
      </c>
    </row>
    <row r="1343" spans="1:4" x14ac:dyDescent="0.35">
      <c r="A1343" s="1730"/>
      <c r="B1343" s="1367">
        <v>0.625</v>
      </c>
      <c r="C1343" s="1373" t="s">
        <v>570</v>
      </c>
      <c r="D1343" s="1369" t="s">
        <v>952</v>
      </c>
    </row>
    <row r="1344" spans="1:4" x14ac:dyDescent="0.35">
      <c r="A1344" s="1730"/>
      <c r="B1344" s="1367">
        <v>0.75</v>
      </c>
      <c r="C1344" s="1373" t="s">
        <v>570</v>
      </c>
      <c r="D1344" s="1369" t="s">
        <v>758</v>
      </c>
    </row>
    <row r="1345" spans="1:4" x14ac:dyDescent="0.35">
      <c r="A1345" s="1730">
        <v>8</v>
      </c>
      <c r="B1345" s="1367">
        <v>0.25</v>
      </c>
      <c r="C1345" s="1373" t="s">
        <v>257</v>
      </c>
      <c r="D1345" s="1369" t="s">
        <v>758</v>
      </c>
    </row>
    <row r="1346" spans="1:4" x14ac:dyDescent="0.35">
      <c r="A1346" s="1730"/>
      <c r="B1346" s="1367">
        <v>0.375</v>
      </c>
      <c r="C1346" s="1373" t="s">
        <v>258</v>
      </c>
      <c r="D1346" s="1369" t="s">
        <v>758</v>
      </c>
    </row>
    <row r="1347" spans="1:4" x14ac:dyDescent="0.35">
      <c r="A1347" s="1730"/>
      <c r="B1347" s="1367">
        <v>0.5</v>
      </c>
      <c r="C1347" s="1373" t="s">
        <v>260</v>
      </c>
      <c r="D1347" s="1369" t="s">
        <v>729</v>
      </c>
    </row>
    <row r="1348" spans="1:4" x14ac:dyDescent="0.35">
      <c r="A1348" s="1730"/>
      <c r="B1348" s="1367">
        <v>0.625</v>
      </c>
      <c r="C1348" s="1368" t="s">
        <v>570</v>
      </c>
      <c r="D1348" s="1369" t="s">
        <v>729</v>
      </c>
    </row>
    <row r="1349" spans="1:4" x14ac:dyDescent="0.35">
      <c r="A1349" s="1730"/>
      <c r="B1349" s="1367">
        <v>0.75</v>
      </c>
      <c r="C1349" s="1368" t="s">
        <v>258</v>
      </c>
      <c r="D1349" s="1369" t="s">
        <v>758</v>
      </c>
    </row>
    <row r="1350" spans="1:4" x14ac:dyDescent="0.35">
      <c r="A1350" s="1730">
        <f>A1345+1</f>
        <v>9</v>
      </c>
      <c r="B1350" s="1367">
        <v>0.25</v>
      </c>
      <c r="C1350" s="1373" t="s">
        <v>262</v>
      </c>
      <c r="D1350" s="1369" t="s">
        <v>952</v>
      </c>
    </row>
    <row r="1351" spans="1:4" x14ac:dyDescent="0.35">
      <c r="A1351" s="1730"/>
      <c r="B1351" s="1367">
        <v>0.375</v>
      </c>
      <c r="C1351" s="1373" t="s">
        <v>258</v>
      </c>
      <c r="D1351" s="1369" t="s">
        <v>952</v>
      </c>
    </row>
    <row r="1352" spans="1:4" x14ac:dyDescent="0.35">
      <c r="A1352" s="1730"/>
      <c r="B1352" s="1367">
        <v>0.5</v>
      </c>
      <c r="C1352" s="1373" t="s">
        <v>258</v>
      </c>
      <c r="D1352" s="1369" t="s">
        <v>952</v>
      </c>
    </row>
    <row r="1353" spans="1:4" x14ac:dyDescent="0.35">
      <c r="A1353" s="1730"/>
      <c r="B1353" s="1367">
        <v>0.625</v>
      </c>
      <c r="C1353" s="1373" t="s">
        <v>262</v>
      </c>
      <c r="D1353" s="1369" t="s">
        <v>758</v>
      </c>
    </row>
    <row r="1354" spans="1:4" x14ac:dyDescent="0.35">
      <c r="A1354" s="1730"/>
      <c r="B1354" s="1367">
        <v>0.75</v>
      </c>
      <c r="C1354" s="1373" t="s">
        <v>257</v>
      </c>
      <c r="D1354" s="1369" t="s">
        <v>758</v>
      </c>
    </row>
    <row r="1355" spans="1:4" x14ac:dyDescent="0.35">
      <c r="A1355" s="1730">
        <f>A1350+1</f>
        <v>10</v>
      </c>
      <c r="B1355" s="1367">
        <v>0.25</v>
      </c>
      <c r="C1355" s="1373" t="s">
        <v>257</v>
      </c>
      <c r="D1355" s="1369" t="s">
        <v>758</v>
      </c>
    </row>
    <row r="1356" spans="1:4" x14ac:dyDescent="0.35">
      <c r="A1356" s="1730"/>
      <c r="B1356" s="1367">
        <v>0.375</v>
      </c>
      <c r="C1356" s="1373" t="s">
        <v>257</v>
      </c>
      <c r="D1356" s="1369" t="s">
        <v>758</v>
      </c>
    </row>
    <row r="1357" spans="1:4" x14ac:dyDescent="0.35">
      <c r="A1357" s="1730"/>
      <c r="B1357" s="1367">
        <v>0.5</v>
      </c>
      <c r="C1357" s="1373" t="s">
        <v>258</v>
      </c>
      <c r="D1357" s="1369" t="s">
        <v>952</v>
      </c>
    </row>
    <row r="1358" spans="1:4" x14ac:dyDescent="0.35">
      <c r="A1358" s="1730"/>
      <c r="B1358" s="1367">
        <v>0.625</v>
      </c>
      <c r="C1358" s="1368" t="s">
        <v>258</v>
      </c>
      <c r="D1358" s="1369" t="s">
        <v>758</v>
      </c>
    </row>
    <row r="1359" spans="1:4" x14ac:dyDescent="0.35">
      <c r="A1359" s="1730"/>
      <c r="B1359" s="1367">
        <v>0.75</v>
      </c>
      <c r="C1359" s="1368" t="s">
        <v>258</v>
      </c>
      <c r="D1359" s="1369" t="s">
        <v>952</v>
      </c>
    </row>
    <row r="1360" spans="1:4" x14ac:dyDescent="0.35">
      <c r="A1360" s="1366"/>
      <c r="B1360" s="1367">
        <v>0.25</v>
      </c>
      <c r="C1360" s="1373" t="s">
        <v>257</v>
      </c>
      <c r="D1360" s="1369" t="s">
        <v>758</v>
      </c>
    </row>
    <row r="1361" spans="1:4" x14ac:dyDescent="0.35">
      <c r="A1361" s="1370">
        <v>11</v>
      </c>
      <c r="B1361" s="1367">
        <v>0.375</v>
      </c>
      <c r="C1361" s="1373" t="s">
        <v>257</v>
      </c>
      <c r="D1361" s="1369" t="s">
        <v>758</v>
      </c>
    </row>
    <row r="1362" spans="1:4" x14ac:dyDescent="0.35">
      <c r="A1362" s="1370"/>
      <c r="B1362" s="1367">
        <v>0.5</v>
      </c>
      <c r="C1362" s="1373" t="s">
        <v>257</v>
      </c>
      <c r="D1362" s="1369" t="s">
        <v>758</v>
      </c>
    </row>
    <row r="1363" spans="1:4" x14ac:dyDescent="0.35">
      <c r="A1363" s="1370"/>
      <c r="B1363" s="1367">
        <v>0.625</v>
      </c>
      <c r="C1363" s="1373" t="s">
        <v>257</v>
      </c>
      <c r="D1363" s="1369" t="s">
        <v>952</v>
      </c>
    </row>
    <row r="1364" spans="1:4" x14ac:dyDescent="0.35">
      <c r="A1364" s="1372"/>
      <c r="B1364" s="1367">
        <v>0.75</v>
      </c>
      <c r="C1364" s="1368" t="s">
        <v>262</v>
      </c>
      <c r="D1364" s="1369" t="s">
        <v>952</v>
      </c>
    </row>
    <row r="1365" spans="1:4" x14ac:dyDescent="0.35">
      <c r="A1365" s="1730">
        <v>12</v>
      </c>
      <c r="B1365" s="1367">
        <v>0.25</v>
      </c>
      <c r="C1365" s="1368" t="s">
        <v>258</v>
      </c>
      <c r="D1365" s="1369" t="s">
        <v>952</v>
      </c>
    </row>
    <row r="1366" spans="1:4" x14ac:dyDescent="0.35">
      <c r="A1366" s="1730"/>
      <c r="B1366" s="1367">
        <v>0.375</v>
      </c>
      <c r="C1366" s="1368" t="s">
        <v>257</v>
      </c>
      <c r="D1366" s="1369" t="s">
        <v>758</v>
      </c>
    </row>
    <row r="1367" spans="1:4" x14ac:dyDescent="0.35">
      <c r="A1367" s="1730"/>
      <c r="B1367" s="1367">
        <v>0.5</v>
      </c>
      <c r="C1367" s="1368" t="s">
        <v>258</v>
      </c>
      <c r="D1367" s="1369" t="s">
        <v>952</v>
      </c>
    </row>
    <row r="1368" spans="1:4" x14ac:dyDescent="0.35">
      <c r="A1368" s="1730"/>
      <c r="B1368" s="1367">
        <v>0.625</v>
      </c>
      <c r="C1368" s="1368" t="s">
        <v>262</v>
      </c>
      <c r="D1368" s="1369" t="s">
        <v>729</v>
      </c>
    </row>
    <row r="1369" spans="1:4" x14ac:dyDescent="0.35">
      <c r="A1369" s="1730"/>
      <c r="B1369" s="1367">
        <v>0.75</v>
      </c>
      <c r="C1369" s="1368" t="s">
        <v>262</v>
      </c>
      <c r="D1369" s="1369" t="s">
        <v>729</v>
      </c>
    </row>
    <row r="1370" spans="1:4" x14ac:dyDescent="0.35">
      <c r="A1370" s="1730">
        <v>13</v>
      </c>
      <c r="B1370" s="1367">
        <v>0.25</v>
      </c>
      <c r="C1370" s="1368" t="s">
        <v>258</v>
      </c>
      <c r="D1370" s="1369" t="s">
        <v>952</v>
      </c>
    </row>
    <row r="1371" spans="1:4" x14ac:dyDescent="0.35">
      <c r="A1371" s="1730"/>
      <c r="B1371" s="1367">
        <v>0.375</v>
      </c>
      <c r="C1371" s="1368" t="s">
        <v>258</v>
      </c>
      <c r="D1371" s="1369" t="s">
        <v>952</v>
      </c>
    </row>
    <row r="1372" spans="1:4" x14ac:dyDescent="0.35">
      <c r="A1372" s="1730"/>
      <c r="B1372" s="1367">
        <v>0.5</v>
      </c>
      <c r="C1372" s="1368" t="s">
        <v>258</v>
      </c>
      <c r="D1372" s="1369" t="s">
        <v>758</v>
      </c>
    </row>
    <row r="1373" spans="1:4" x14ac:dyDescent="0.35">
      <c r="A1373" s="1730"/>
      <c r="B1373" s="1367">
        <v>0.625</v>
      </c>
      <c r="C1373" s="1368" t="s">
        <v>258</v>
      </c>
      <c r="D1373" s="1369" t="s">
        <v>758</v>
      </c>
    </row>
    <row r="1374" spans="1:4" x14ac:dyDescent="0.35">
      <c r="A1374" s="1730"/>
      <c r="B1374" s="1367">
        <v>0.75</v>
      </c>
      <c r="C1374" s="1368" t="s">
        <v>257</v>
      </c>
      <c r="D1374" s="1369" t="s">
        <v>729</v>
      </c>
    </row>
    <row r="1375" spans="1:4" x14ac:dyDescent="0.35">
      <c r="A1375" s="1730">
        <f>A1370+1</f>
        <v>14</v>
      </c>
      <c r="B1375" s="1367">
        <v>0.25</v>
      </c>
      <c r="C1375" s="1368" t="s">
        <v>258</v>
      </c>
      <c r="D1375" s="1369" t="s">
        <v>952</v>
      </c>
    </row>
    <row r="1376" spans="1:4" x14ac:dyDescent="0.35">
      <c r="A1376" s="1730"/>
      <c r="B1376" s="1367">
        <v>0.375</v>
      </c>
      <c r="C1376" s="1368" t="s">
        <v>257</v>
      </c>
      <c r="D1376" s="1369" t="s">
        <v>758</v>
      </c>
    </row>
    <row r="1377" spans="1:4" x14ac:dyDescent="0.35">
      <c r="A1377" s="1730"/>
      <c r="B1377" s="1367">
        <v>0.5</v>
      </c>
      <c r="C1377" s="1368" t="s">
        <v>257</v>
      </c>
      <c r="D1377" s="1369" t="s">
        <v>758</v>
      </c>
    </row>
    <row r="1378" spans="1:4" x14ac:dyDescent="0.35">
      <c r="A1378" s="1730"/>
      <c r="B1378" s="1367">
        <v>0.625</v>
      </c>
      <c r="C1378" s="1368" t="s">
        <v>257</v>
      </c>
      <c r="D1378" s="1369" t="s">
        <v>758</v>
      </c>
    </row>
    <row r="1379" spans="1:4" x14ac:dyDescent="0.35">
      <c r="A1379" s="1730"/>
      <c r="B1379" s="1367">
        <v>0.75</v>
      </c>
      <c r="C1379" s="1368" t="s">
        <v>257</v>
      </c>
      <c r="D1379" s="1369" t="s">
        <v>758</v>
      </c>
    </row>
    <row r="1380" spans="1:4" x14ac:dyDescent="0.35">
      <c r="A1380" s="1730">
        <f>A1375+1</f>
        <v>15</v>
      </c>
      <c r="B1380" s="1367">
        <v>0.25</v>
      </c>
      <c r="C1380" s="1368" t="s">
        <v>257</v>
      </c>
      <c r="D1380" s="1369" t="s">
        <v>758</v>
      </c>
    </row>
    <row r="1381" spans="1:4" x14ac:dyDescent="0.35">
      <c r="A1381" s="1730"/>
      <c r="B1381" s="1367">
        <v>0.375</v>
      </c>
      <c r="C1381" s="1368" t="s">
        <v>262</v>
      </c>
      <c r="D1381" s="1369" t="s">
        <v>952</v>
      </c>
    </row>
    <row r="1382" spans="1:4" x14ac:dyDescent="0.35">
      <c r="A1382" s="1730"/>
      <c r="B1382" s="1367">
        <v>0.5</v>
      </c>
      <c r="C1382" s="1368" t="s">
        <v>258</v>
      </c>
      <c r="D1382" s="1369" t="s">
        <v>758</v>
      </c>
    </row>
    <row r="1383" spans="1:4" x14ac:dyDescent="0.35">
      <c r="A1383" s="1730"/>
      <c r="B1383" s="1367">
        <v>0.625</v>
      </c>
      <c r="C1383" s="1368" t="s">
        <v>257</v>
      </c>
      <c r="D1383" s="1369" t="s">
        <v>758</v>
      </c>
    </row>
    <row r="1384" spans="1:4" x14ac:dyDescent="0.35">
      <c r="A1384" s="1730"/>
      <c r="B1384" s="1367">
        <v>0.75</v>
      </c>
      <c r="C1384" s="1368" t="s">
        <v>262</v>
      </c>
      <c r="D1384" s="1369" t="s">
        <v>952</v>
      </c>
    </row>
    <row r="1385" spans="1:4" x14ac:dyDescent="0.35">
      <c r="A1385" s="1733">
        <f>A1380+1</f>
        <v>16</v>
      </c>
      <c r="B1385" s="1367">
        <v>0.25</v>
      </c>
      <c r="C1385" s="1373" t="s">
        <v>258</v>
      </c>
      <c r="D1385" s="1369" t="s">
        <v>729</v>
      </c>
    </row>
    <row r="1386" spans="1:4" x14ac:dyDescent="0.35">
      <c r="A1386" s="1734"/>
      <c r="B1386" s="1367">
        <v>0.375</v>
      </c>
      <c r="C1386" s="1373" t="s">
        <v>258</v>
      </c>
      <c r="D1386" s="1369" t="s">
        <v>952</v>
      </c>
    </row>
    <row r="1387" spans="1:4" x14ac:dyDescent="0.35">
      <c r="A1387" s="1734"/>
      <c r="B1387" s="1367">
        <v>0.5</v>
      </c>
      <c r="C1387" s="1373" t="s">
        <v>261</v>
      </c>
      <c r="D1387" s="1369" t="s">
        <v>952</v>
      </c>
    </row>
    <row r="1388" spans="1:4" x14ac:dyDescent="0.35">
      <c r="A1388" s="1734"/>
      <c r="B1388" s="1367">
        <v>0.625</v>
      </c>
      <c r="C1388" s="1373" t="s">
        <v>570</v>
      </c>
      <c r="D1388" s="1369" t="s">
        <v>729</v>
      </c>
    </row>
    <row r="1389" spans="1:4" x14ac:dyDescent="0.35">
      <c r="A1389" s="1735"/>
      <c r="B1389" s="1367">
        <v>0.75</v>
      </c>
      <c r="C1389" s="1373" t="s">
        <v>262</v>
      </c>
      <c r="D1389" s="1369" t="s">
        <v>952</v>
      </c>
    </row>
    <row r="1390" spans="1:4" x14ac:dyDescent="0.35">
      <c r="A1390" s="1733">
        <f>A1385+1</f>
        <v>17</v>
      </c>
      <c r="B1390" s="1367">
        <v>0.25</v>
      </c>
      <c r="C1390" s="1373" t="s">
        <v>257</v>
      </c>
      <c r="D1390" s="1369" t="s">
        <v>758</v>
      </c>
    </row>
    <row r="1391" spans="1:4" x14ac:dyDescent="0.35">
      <c r="A1391" s="1734"/>
      <c r="B1391" s="1367">
        <v>0.375</v>
      </c>
      <c r="C1391" s="1373" t="s">
        <v>258</v>
      </c>
      <c r="D1391" s="1369" t="s">
        <v>952</v>
      </c>
    </row>
    <row r="1392" spans="1:4" x14ac:dyDescent="0.35">
      <c r="A1392" s="1734"/>
      <c r="B1392" s="1367">
        <v>0.5</v>
      </c>
      <c r="C1392" s="1373" t="s">
        <v>258</v>
      </c>
      <c r="D1392" s="1369" t="s">
        <v>758</v>
      </c>
    </row>
    <row r="1393" spans="1:4" x14ac:dyDescent="0.35">
      <c r="A1393" s="1734"/>
      <c r="B1393" s="1367">
        <v>0.625</v>
      </c>
      <c r="C1393" s="1373" t="s">
        <v>258</v>
      </c>
      <c r="D1393" s="1369" t="s">
        <v>952</v>
      </c>
    </row>
    <row r="1394" spans="1:4" x14ac:dyDescent="0.35">
      <c r="A1394" s="1735"/>
      <c r="B1394" s="1367">
        <v>0.75</v>
      </c>
      <c r="C1394" s="1373" t="s">
        <v>570</v>
      </c>
      <c r="D1394" s="1369" t="s">
        <v>758</v>
      </c>
    </row>
    <row r="1395" spans="1:4" x14ac:dyDescent="0.35">
      <c r="A1395" s="1733">
        <f>A1390+1</f>
        <v>18</v>
      </c>
      <c r="B1395" s="1367">
        <v>0.25</v>
      </c>
      <c r="C1395" s="1373" t="s">
        <v>262</v>
      </c>
      <c r="D1395" s="1369" t="s">
        <v>952</v>
      </c>
    </row>
    <row r="1396" spans="1:4" x14ac:dyDescent="0.35">
      <c r="A1396" s="1734"/>
      <c r="B1396" s="1367">
        <v>0.375</v>
      </c>
      <c r="C1396" s="1373" t="s">
        <v>258</v>
      </c>
      <c r="D1396" s="1369" t="s">
        <v>952</v>
      </c>
    </row>
    <row r="1397" spans="1:4" x14ac:dyDescent="0.35">
      <c r="A1397" s="1734"/>
      <c r="B1397" s="1367">
        <v>0.5</v>
      </c>
      <c r="C1397" s="1373" t="s">
        <v>258</v>
      </c>
      <c r="D1397" s="1369" t="s">
        <v>952</v>
      </c>
    </row>
    <row r="1398" spans="1:4" x14ac:dyDescent="0.35">
      <c r="A1398" s="1734"/>
      <c r="B1398" s="1367">
        <v>0.625</v>
      </c>
      <c r="C1398" s="1373" t="s">
        <v>258</v>
      </c>
      <c r="D1398" s="1369" t="s">
        <v>758</v>
      </c>
    </row>
    <row r="1399" spans="1:4" x14ac:dyDescent="0.35">
      <c r="A1399" s="1735"/>
      <c r="B1399" s="1367">
        <v>0.75</v>
      </c>
      <c r="C1399" s="1373" t="s">
        <v>258</v>
      </c>
      <c r="D1399" s="1369" t="s">
        <v>758</v>
      </c>
    </row>
    <row r="1400" spans="1:4" x14ac:dyDescent="0.35">
      <c r="A1400" s="1733">
        <f>A1395+1</f>
        <v>19</v>
      </c>
      <c r="B1400" s="1367">
        <v>0.25</v>
      </c>
      <c r="C1400" s="1373" t="s">
        <v>258</v>
      </c>
      <c r="D1400" s="1369" t="s">
        <v>952</v>
      </c>
    </row>
    <row r="1401" spans="1:4" x14ac:dyDescent="0.35">
      <c r="A1401" s="1734"/>
      <c r="B1401" s="1367">
        <v>0.375</v>
      </c>
      <c r="C1401" s="1373" t="s">
        <v>258</v>
      </c>
      <c r="D1401" s="1369" t="s">
        <v>758</v>
      </c>
    </row>
    <row r="1402" spans="1:4" x14ac:dyDescent="0.35">
      <c r="A1402" s="1734"/>
      <c r="B1402" s="1367">
        <v>0.5</v>
      </c>
      <c r="C1402" s="1373" t="s">
        <v>258</v>
      </c>
      <c r="D1402" s="1369" t="s">
        <v>758</v>
      </c>
    </row>
    <row r="1403" spans="1:4" x14ac:dyDescent="0.35">
      <c r="A1403" s="1734"/>
      <c r="B1403" s="1367">
        <v>0.625</v>
      </c>
      <c r="C1403" s="1373" t="s">
        <v>258</v>
      </c>
      <c r="D1403" s="1369" t="s">
        <v>758</v>
      </c>
    </row>
    <row r="1404" spans="1:4" x14ac:dyDescent="0.35">
      <c r="A1404" s="1735"/>
      <c r="B1404" s="1367">
        <v>0.75</v>
      </c>
      <c r="C1404" s="1373" t="s">
        <v>258</v>
      </c>
      <c r="D1404" s="1369" t="s">
        <v>758</v>
      </c>
    </row>
    <row r="1405" spans="1:4" x14ac:dyDescent="0.35">
      <c r="A1405" s="1733">
        <f>A1400+1</f>
        <v>20</v>
      </c>
      <c r="B1405" s="1367">
        <v>0.25</v>
      </c>
      <c r="C1405" s="1373" t="s">
        <v>258</v>
      </c>
      <c r="D1405" s="1369" t="s">
        <v>952</v>
      </c>
    </row>
    <row r="1406" spans="1:4" x14ac:dyDescent="0.35">
      <c r="A1406" s="1734"/>
      <c r="B1406" s="1367">
        <v>0.375</v>
      </c>
      <c r="C1406" s="1373" t="s">
        <v>258</v>
      </c>
      <c r="D1406" s="1369" t="s">
        <v>952</v>
      </c>
    </row>
    <row r="1407" spans="1:4" x14ac:dyDescent="0.35">
      <c r="A1407" s="1734"/>
      <c r="B1407" s="1367">
        <v>0.5</v>
      </c>
      <c r="C1407" s="1373" t="s">
        <v>258</v>
      </c>
      <c r="D1407" s="1369" t="s">
        <v>758</v>
      </c>
    </row>
    <row r="1408" spans="1:4" x14ac:dyDescent="0.35">
      <c r="A1408" s="1734"/>
      <c r="B1408" s="1367">
        <v>0.625</v>
      </c>
      <c r="C1408" s="1373" t="s">
        <v>570</v>
      </c>
      <c r="D1408" s="1369" t="s">
        <v>758</v>
      </c>
    </row>
    <row r="1409" spans="1:4" x14ac:dyDescent="0.35">
      <c r="A1409" s="1735"/>
      <c r="B1409" s="1367">
        <v>0.75</v>
      </c>
      <c r="C1409" s="1373" t="s">
        <v>257</v>
      </c>
      <c r="D1409" s="1369" t="s">
        <v>758</v>
      </c>
    </row>
    <row r="1410" spans="1:4" x14ac:dyDescent="0.35">
      <c r="A1410" s="1733">
        <f>A1405+1</f>
        <v>21</v>
      </c>
      <c r="B1410" s="1367">
        <v>0.25</v>
      </c>
      <c r="C1410" s="1373" t="s">
        <v>257</v>
      </c>
      <c r="D1410" s="1369" t="s">
        <v>952</v>
      </c>
    </row>
    <row r="1411" spans="1:4" x14ac:dyDescent="0.35">
      <c r="A1411" s="1734"/>
      <c r="B1411" s="1367">
        <v>0.375</v>
      </c>
      <c r="C1411" s="1373" t="s">
        <v>257</v>
      </c>
      <c r="D1411" s="1369" t="s">
        <v>758</v>
      </c>
    </row>
    <row r="1412" spans="1:4" x14ac:dyDescent="0.35">
      <c r="A1412" s="1734"/>
      <c r="B1412" s="1367">
        <v>0.5</v>
      </c>
      <c r="C1412" s="1373" t="s">
        <v>257</v>
      </c>
      <c r="D1412" s="1369" t="s">
        <v>758</v>
      </c>
    </row>
    <row r="1413" spans="1:4" x14ac:dyDescent="0.35">
      <c r="A1413" s="1734"/>
      <c r="B1413" s="1367">
        <v>0.625</v>
      </c>
      <c r="C1413" s="1373" t="s">
        <v>258</v>
      </c>
      <c r="D1413" s="1369" t="s">
        <v>758</v>
      </c>
    </row>
    <row r="1414" spans="1:4" x14ac:dyDescent="0.35">
      <c r="A1414" s="1735"/>
      <c r="B1414" s="1367">
        <v>0.75</v>
      </c>
      <c r="C1414" s="1373" t="s">
        <v>257</v>
      </c>
      <c r="D1414" s="1369" t="s">
        <v>758</v>
      </c>
    </row>
    <row r="1415" spans="1:4" x14ac:dyDescent="0.35">
      <c r="A1415" s="1733">
        <f>A1410+1</f>
        <v>22</v>
      </c>
      <c r="B1415" s="1367">
        <v>0.25</v>
      </c>
      <c r="C1415" s="1373" t="s">
        <v>257</v>
      </c>
      <c r="D1415" s="1369" t="s">
        <v>729</v>
      </c>
    </row>
    <row r="1416" spans="1:4" x14ac:dyDescent="0.35">
      <c r="A1416" s="1734"/>
      <c r="B1416" s="1367">
        <v>0.375</v>
      </c>
      <c r="C1416" s="1373" t="s">
        <v>257</v>
      </c>
      <c r="D1416" s="1369" t="s">
        <v>952</v>
      </c>
    </row>
    <row r="1417" spans="1:4" x14ac:dyDescent="0.35">
      <c r="A1417" s="1734"/>
      <c r="B1417" s="1367">
        <v>0.5</v>
      </c>
      <c r="C1417" s="1373" t="s">
        <v>257</v>
      </c>
      <c r="D1417" s="1369" t="s">
        <v>729</v>
      </c>
    </row>
    <row r="1418" spans="1:4" x14ac:dyDescent="0.35">
      <c r="A1418" s="1734"/>
      <c r="B1418" s="1367">
        <v>0.625</v>
      </c>
      <c r="C1418" s="1373" t="s">
        <v>257</v>
      </c>
      <c r="D1418" s="1369" t="s">
        <v>758</v>
      </c>
    </row>
    <row r="1419" spans="1:4" x14ac:dyDescent="0.35">
      <c r="A1419" s="1735"/>
      <c r="B1419" s="1367">
        <v>0.75</v>
      </c>
      <c r="C1419" s="1373" t="s">
        <v>257</v>
      </c>
      <c r="D1419" s="1369" t="s">
        <v>758</v>
      </c>
    </row>
    <row r="1420" spans="1:4" x14ac:dyDescent="0.35">
      <c r="A1420" s="1733">
        <f>A1415+1</f>
        <v>23</v>
      </c>
      <c r="B1420" s="1367">
        <v>0.25</v>
      </c>
      <c r="C1420" s="1373" t="s">
        <v>257</v>
      </c>
      <c r="D1420" s="1369" t="s">
        <v>729</v>
      </c>
    </row>
    <row r="1421" spans="1:4" x14ac:dyDescent="0.35">
      <c r="A1421" s="1734"/>
      <c r="B1421" s="1367">
        <v>0.375</v>
      </c>
      <c r="C1421" s="1373" t="s">
        <v>257</v>
      </c>
      <c r="D1421" s="1369" t="s">
        <v>952</v>
      </c>
    </row>
    <row r="1422" spans="1:4" x14ac:dyDescent="0.35">
      <c r="A1422" s="1734"/>
      <c r="B1422" s="1367">
        <v>0.5</v>
      </c>
      <c r="C1422" s="1373" t="s">
        <v>257</v>
      </c>
      <c r="D1422" s="1369" t="s">
        <v>758</v>
      </c>
    </row>
    <row r="1423" spans="1:4" x14ac:dyDescent="0.35">
      <c r="A1423" s="1734"/>
      <c r="B1423" s="1367">
        <v>0.625</v>
      </c>
      <c r="C1423" s="1373" t="s">
        <v>257</v>
      </c>
      <c r="D1423" s="1369" t="s">
        <v>729</v>
      </c>
    </row>
    <row r="1424" spans="1:4" x14ac:dyDescent="0.35">
      <c r="A1424" s="1735"/>
      <c r="B1424" s="1367">
        <v>0.75</v>
      </c>
      <c r="C1424" s="1373" t="s">
        <v>257</v>
      </c>
      <c r="D1424" s="1369" t="s">
        <v>758</v>
      </c>
    </row>
    <row r="1425" spans="1:4" x14ac:dyDescent="0.35">
      <c r="A1425" s="1733">
        <f>A1420+1</f>
        <v>24</v>
      </c>
      <c r="B1425" s="1367">
        <v>0.25</v>
      </c>
      <c r="C1425" s="1373" t="s">
        <v>257</v>
      </c>
      <c r="D1425" s="1369" t="s">
        <v>758</v>
      </c>
    </row>
    <row r="1426" spans="1:4" x14ac:dyDescent="0.35">
      <c r="A1426" s="1734"/>
      <c r="B1426" s="1367">
        <v>0.375</v>
      </c>
      <c r="C1426" s="1373" t="s">
        <v>257</v>
      </c>
      <c r="D1426" s="1369" t="s">
        <v>952</v>
      </c>
    </row>
    <row r="1427" spans="1:4" x14ac:dyDescent="0.35">
      <c r="A1427" s="1734"/>
      <c r="B1427" s="1367">
        <v>0.5</v>
      </c>
      <c r="C1427" s="1373" t="s">
        <v>258</v>
      </c>
      <c r="D1427" s="1369" t="s">
        <v>758</v>
      </c>
    </row>
    <row r="1428" spans="1:4" x14ac:dyDescent="0.35">
      <c r="A1428" s="1734"/>
      <c r="B1428" s="1367">
        <v>0.625</v>
      </c>
      <c r="C1428" s="1373" t="s">
        <v>258</v>
      </c>
      <c r="D1428" s="1369" t="s">
        <v>729</v>
      </c>
    </row>
    <row r="1429" spans="1:4" x14ac:dyDescent="0.35">
      <c r="A1429" s="1735"/>
      <c r="B1429" s="1367">
        <v>0.75</v>
      </c>
      <c r="C1429" s="1373" t="s">
        <v>257</v>
      </c>
      <c r="D1429" s="1369" t="s">
        <v>729</v>
      </c>
    </row>
    <row r="1430" spans="1:4" x14ac:dyDescent="0.35">
      <c r="A1430" s="1733">
        <f>A1425+1</f>
        <v>25</v>
      </c>
      <c r="B1430" s="1367">
        <v>0.25</v>
      </c>
      <c r="C1430" s="1368" t="s">
        <v>257</v>
      </c>
      <c r="D1430" s="1369" t="s">
        <v>758</v>
      </c>
    </row>
    <row r="1431" spans="1:4" x14ac:dyDescent="0.35">
      <c r="A1431" s="1734"/>
      <c r="B1431" s="1367">
        <v>0.375</v>
      </c>
      <c r="C1431" s="1368" t="s">
        <v>257</v>
      </c>
      <c r="D1431" s="1369" t="s">
        <v>758</v>
      </c>
    </row>
    <row r="1432" spans="1:4" x14ac:dyDescent="0.35">
      <c r="A1432" s="1734"/>
      <c r="B1432" s="1367">
        <v>0.5</v>
      </c>
      <c r="C1432" s="1368" t="s">
        <v>258</v>
      </c>
      <c r="D1432" s="1369" t="s">
        <v>729</v>
      </c>
    </row>
    <row r="1433" spans="1:4" x14ac:dyDescent="0.35">
      <c r="A1433" s="1734"/>
      <c r="B1433" s="1367">
        <v>0.625</v>
      </c>
      <c r="C1433" s="1368" t="s">
        <v>257</v>
      </c>
      <c r="D1433" s="1369" t="s">
        <v>673</v>
      </c>
    </row>
    <row r="1434" spans="1:4" x14ac:dyDescent="0.35">
      <c r="A1434" s="1735"/>
      <c r="B1434" s="1367">
        <v>0.75</v>
      </c>
      <c r="C1434" s="1368" t="s">
        <v>261</v>
      </c>
      <c r="D1434" s="1369" t="s">
        <v>729</v>
      </c>
    </row>
    <row r="1435" spans="1:4" x14ac:dyDescent="0.35">
      <c r="A1435" s="1733">
        <f>A1430+1</f>
        <v>26</v>
      </c>
      <c r="B1435" s="1367">
        <v>0.25</v>
      </c>
      <c r="C1435" s="1368" t="s">
        <v>257</v>
      </c>
      <c r="D1435" s="1369" t="s">
        <v>952</v>
      </c>
    </row>
    <row r="1436" spans="1:4" x14ac:dyDescent="0.35">
      <c r="A1436" s="1734"/>
      <c r="B1436" s="1367">
        <v>0.375</v>
      </c>
      <c r="C1436" s="1368" t="s">
        <v>257</v>
      </c>
      <c r="D1436" s="1369" t="s">
        <v>952</v>
      </c>
    </row>
    <row r="1437" spans="1:4" x14ac:dyDescent="0.35">
      <c r="A1437" s="1734"/>
      <c r="B1437" s="1367">
        <v>0.5</v>
      </c>
      <c r="C1437" s="1368" t="s">
        <v>258</v>
      </c>
      <c r="D1437" s="1369" t="s">
        <v>758</v>
      </c>
    </row>
    <row r="1438" spans="1:4" x14ac:dyDescent="0.35">
      <c r="A1438" s="1734"/>
      <c r="B1438" s="1367">
        <v>0.625</v>
      </c>
      <c r="C1438" s="1368" t="s">
        <v>260</v>
      </c>
      <c r="D1438" s="1369" t="s">
        <v>758</v>
      </c>
    </row>
    <row r="1439" spans="1:4" x14ac:dyDescent="0.35">
      <c r="A1439" s="1735"/>
      <c r="B1439" s="1367">
        <v>0.75</v>
      </c>
      <c r="C1439" s="1368" t="s">
        <v>257</v>
      </c>
      <c r="D1439" s="1369" t="s">
        <v>758</v>
      </c>
    </row>
    <row r="1440" spans="1:4" x14ac:dyDescent="0.35">
      <c r="A1440" s="1733">
        <f>A1435+1</f>
        <v>27</v>
      </c>
      <c r="B1440" s="1367">
        <v>0.25</v>
      </c>
      <c r="C1440" s="1368" t="s">
        <v>257</v>
      </c>
      <c r="D1440" s="1369" t="s">
        <v>952</v>
      </c>
    </row>
    <row r="1441" spans="1:4" x14ac:dyDescent="0.35">
      <c r="A1441" s="1734"/>
      <c r="B1441" s="1367">
        <v>0.375</v>
      </c>
      <c r="C1441" s="1368" t="s">
        <v>257</v>
      </c>
      <c r="D1441" s="1369" t="s">
        <v>758</v>
      </c>
    </row>
    <row r="1442" spans="1:4" x14ac:dyDescent="0.35">
      <c r="A1442" s="1734"/>
      <c r="B1442" s="1367">
        <v>0.5</v>
      </c>
      <c r="C1442" s="1368" t="s">
        <v>257</v>
      </c>
      <c r="D1442" s="1369" t="s">
        <v>758</v>
      </c>
    </row>
    <row r="1443" spans="1:4" x14ac:dyDescent="0.35">
      <c r="A1443" s="1734"/>
      <c r="B1443" s="1367">
        <v>0.625</v>
      </c>
      <c r="C1443" s="1368" t="s">
        <v>258</v>
      </c>
      <c r="D1443" s="1369" t="s">
        <v>758</v>
      </c>
    </row>
    <row r="1444" spans="1:4" x14ac:dyDescent="0.35">
      <c r="A1444" s="1735"/>
      <c r="B1444" s="1367">
        <v>0.75</v>
      </c>
      <c r="C1444" s="1368" t="s">
        <v>257</v>
      </c>
      <c r="D1444" s="1369" t="s">
        <v>952</v>
      </c>
    </row>
    <row r="1445" spans="1:4" x14ac:dyDescent="0.35">
      <c r="A1445" s="1733">
        <f>A1440+1</f>
        <v>28</v>
      </c>
      <c r="B1445" s="1367">
        <v>0.25</v>
      </c>
      <c r="C1445" s="1368" t="s">
        <v>257</v>
      </c>
      <c r="D1445" s="1369" t="s">
        <v>952</v>
      </c>
    </row>
    <row r="1446" spans="1:4" x14ac:dyDescent="0.35">
      <c r="A1446" s="1734"/>
      <c r="B1446" s="1367">
        <v>0.375</v>
      </c>
      <c r="C1446" s="1368" t="s">
        <v>257</v>
      </c>
      <c r="D1446" s="1369" t="s">
        <v>952</v>
      </c>
    </row>
    <row r="1447" spans="1:4" x14ac:dyDescent="0.35">
      <c r="A1447" s="1734"/>
      <c r="B1447" s="1367">
        <v>0.5</v>
      </c>
      <c r="C1447" s="1368" t="s">
        <v>257</v>
      </c>
      <c r="D1447" s="1369" t="s">
        <v>758</v>
      </c>
    </row>
    <row r="1448" spans="1:4" x14ac:dyDescent="0.35">
      <c r="A1448" s="1734"/>
      <c r="B1448" s="1367">
        <v>0.625</v>
      </c>
      <c r="C1448" s="1368" t="s">
        <v>258</v>
      </c>
      <c r="D1448" s="1369" t="s">
        <v>673</v>
      </c>
    </row>
    <row r="1449" spans="1:4" x14ac:dyDescent="0.35">
      <c r="A1449" s="1735"/>
      <c r="B1449" s="1367">
        <v>0.75</v>
      </c>
      <c r="C1449" s="1368" t="s">
        <v>257</v>
      </c>
      <c r="D1449" s="1369" t="s">
        <v>729</v>
      </c>
    </row>
    <row r="1450" spans="1:4" x14ac:dyDescent="0.35">
      <c r="A1450" s="1733">
        <f>A1445+1</f>
        <v>29</v>
      </c>
      <c r="B1450" s="1367">
        <v>0.25</v>
      </c>
      <c r="C1450" s="1368" t="s">
        <v>257</v>
      </c>
      <c r="D1450" s="1369" t="s">
        <v>952</v>
      </c>
    </row>
    <row r="1451" spans="1:4" x14ac:dyDescent="0.35">
      <c r="A1451" s="1734"/>
      <c r="B1451" s="1367">
        <v>0.375</v>
      </c>
      <c r="C1451" s="1368" t="s">
        <v>258</v>
      </c>
      <c r="D1451" s="1369" t="s">
        <v>758</v>
      </c>
    </row>
    <row r="1452" spans="1:4" x14ac:dyDescent="0.35">
      <c r="A1452" s="1734"/>
      <c r="B1452" s="1367">
        <v>0.5</v>
      </c>
      <c r="C1452" s="1368" t="s">
        <v>261</v>
      </c>
      <c r="D1452" s="1369" t="s">
        <v>673</v>
      </c>
    </row>
    <row r="1453" spans="1:4" x14ac:dyDescent="0.35">
      <c r="A1453" s="1734"/>
      <c r="B1453" s="1367">
        <v>0.625</v>
      </c>
      <c r="C1453" s="1368" t="s">
        <v>257</v>
      </c>
      <c r="D1453" s="1369" t="s">
        <v>673</v>
      </c>
    </row>
    <row r="1454" spans="1:4" x14ac:dyDescent="0.35">
      <c r="A1454" s="1735"/>
      <c r="B1454" s="1367">
        <v>0.75</v>
      </c>
      <c r="C1454" s="1368" t="s">
        <v>261</v>
      </c>
      <c r="D1454" s="1369" t="s">
        <v>758</v>
      </c>
    </row>
    <row r="1455" spans="1:4" x14ac:dyDescent="0.35">
      <c r="A1455" s="1733">
        <f>A1450+1</f>
        <v>30</v>
      </c>
      <c r="B1455" s="1367">
        <v>0.25</v>
      </c>
      <c r="C1455" s="1368" t="s">
        <v>257</v>
      </c>
      <c r="D1455" s="1369" t="s">
        <v>952</v>
      </c>
    </row>
    <row r="1456" spans="1:4" x14ac:dyDescent="0.35">
      <c r="A1456" s="1734"/>
      <c r="B1456" s="1367">
        <v>0.375</v>
      </c>
      <c r="C1456" s="1368" t="s">
        <v>257</v>
      </c>
      <c r="D1456" s="1369" t="s">
        <v>952</v>
      </c>
    </row>
    <row r="1457" spans="1:4" x14ac:dyDescent="0.35">
      <c r="A1457" s="1734"/>
      <c r="B1457" s="1367">
        <v>0.5</v>
      </c>
      <c r="C1457" s="1368" t="s">
        <v>257</v>
      </c>
      <c r="D1457" s="1369" t="s">
        <v>758</v>
      </c>
    </row>
    <row r="1458" spans="1:4" x14ac:dyDescent="0.35">
      <c r="A1458" s="1734"/>
      <c r="B1458" s="1367">
        <v>0.625</v>
      </c>
      <c r="C1458" s="1368" t="s">
        <v>260</v>
      </c>
      <c r="D1458" s="1369" t="s">
        <v>758</v>
      </c>
    </row>
    <row r="1459" spans="1:4" x14ac:dyDescent="0.35">
      <c r="A1459" s="1735"/>
      <c r="B1459" s="1367">
        <v>0.75</v>
      </c>
      <c r="C1459" s="1368" t="s">
        <v>258</v>
      </c>
      <c r="D1459" s="1369" t="s">
        <v>729</v>
      </c>
    </row>
    <row r="1460" spans="1:4" x14ac:dyDescent="0.35">
      <c r="A1460" s="1377"/>
      <c r="B1460" s="1378"/>
      <c r="C1460" s="1379"/>
      <c r="D1460" s="1380"/>
    </row>
    <row r="1461" spans="1:4" x14ac:dyDescent="0.35">
      <c r="B1461" t="s">
        <v>944</v>
      </c>
    </row>
    <row r="1462" spans="1:4" x14ac:dyDescent="0.35">
      <c r="B1462" t="s">
        <v>945</v>
      </c>
    </row>
    <row r="1463" spans="1:4" x14ac:dyDescent="0.35">
      <c r="B1463" t="s">
        <v>1042</v>
      </c>
    </row>
    <row r="1464" spans="1:4" x14ac:dyDescent="0.35">
      <c r="B1464" t="s">
        <v>1050</v>
      </c>
    </row>
    <row r="1465" spans="1:4" x14ac:dyDescent="0.35">
      <c r="B1465" t="s">
        <v>1051</v>
      </c>
    </row>
    <row r="1469" spans="1:4" ht="15.5" x14ac:dyDescent="0.35">
      <c r="A1469" s="1718" t="s">
        <v>913</v>
      </c>
      <c r="B1469" s="1718"/>
      <c r="C1469" s="1718"/>
      <c r="D1469" s="1718"/>
    </row>
    <row r="1470" spans="1:4" ht="15.5" x14ac:dyDescent="0.35">
      <c r="A1470" s="1251" t="s">
        <v>914</v>
      </c>
      <c r="B1470" s="1251"/>
      <c r="C1470" s="1251"/>
      <c r="D1470" s="1317"/>
    </row>
    <row r="1471" spans="1:4" x14ac:dyDescent="0.35">
      <c r="A1471" s="1360"/>
      <c r="B1471" s="346" t="s">
        <v>177</v>
      </c>
      <c r="C1471" s="346" t="s">
        <v>1005</v>
      </c>
      <c r="D1471" s="1361" t="s">
        <v>1052</v>
      </c>
    </row>
    <row r="1472" spans="1:4" x14ac:dyDescent="0.35">
      <c r="A1472" s="346"/>
      <c r="B1472" s="346"/>
      <c r="C1472" s="346"/>
      <c r="D1472" s="346"/>
    </row>
    <row r="1473" spans="1:4" x14ac:dyDescent="0.35">
      <c r="A1473" s="1731" t="s">
        <v>505</v>
      </c>
      <c r="B1473" s="1731" t="s">
        <v>930</v>
      </c>
      <c r="C1473" s="1362" t="s">
        <v>548</v>
      </c>
      <c r="D1473" s="1363" t="s">
        <v>904</v>
      </c>
    </row>
    <row r="1474" spans="1:4" ht="15" thickBot="1" x14ac:dyDescent="0.4">
      <c r="A1474" s="1732"/>
      <c r="B1474" s="1732"/>
      <c r="C1474" s="1364"/>
      <c r="D1474" s="1365"/>
    </row>
    <row r="1475" spans="1:4" ht="15" thickTop="1" x14ac:dyDescent="0.35">
      <c r="A1475" s="1366">
        <v>1</v>
      </c>
      <c r="B1475" s="1367">
        <v>0.25</v>
      </c>
      <c r="C1475" s="1202" t="s">
        <v>257</v>
      </c>
      <c r="D1475" s="1202" t="s">
        <v>554</v>
      </c>
    </row>
    <row r="1476" spans="1:4" x14ac:dyDescent="0.35">
      <c r="A1476" s="1370"/>
      <c r="B1476" s="1367">
        <v>0.375</v>
      </c>
      <c r="C1476" s="1204" t="s">
        <v>257</v>
      </c>
      <c r="D1476" s="1204" t="s">
        <v>552</v>
      </c>
    </row>
    <row r="1477" spans="1:4" x14ac:dyDescent="0.35">
      <c r="A1477" s="1370"/>
      <c r="B1477" s="1367">
        <v>0.5</v>
      </c>
      <c r="C1477" s="1204" t="s">
        <v>257</v>
      </c>
      <c r="D1477" s="1204" t="s">
        <v>552</v>
      </c>
    </row>
    <row r="1478" spans="1:4" x14ac:dyDescent="0.35">
      <c r="A1478" s="1370"/>
      <c r="B1478" s="1367">
        <v>0.625</v>
      </c>
      <c r="C1478" s="1204" t="s">
        <v>570</v>
      </c>
      <c r="D1478" s="1204" t="s">
        <v>551</v>
      </c>
    </row>
    <row r="1479" spans="1:4" ht="15" thickBot="1" x14ac:dyDescent="0.4">
      <c r="A1479" s="1372"/>
      <c r="B1479" s="1367">
        <v>0.75</v>
      </c>
      <c r="C1479" s="1205" t="s">
        <v>260</v>
      </c>
      <c r="D1479" s="1204" t="s">
        <v>551</v>
      </c>
    </row>
    <row r="1480" spans="1:4" ht="15" thickTop="1" x14ac:dyDescent="0.35">
      <c r="A1480" s="1730">
        <v>2</v>
      </c>
      <c r="B1480" s="1367">
        <v>0.25</v>
      </c>
      <c r="C1480" s="1202" t="s">
        <v>257</v>
      </c>
      <c r="D1480" s="1202" t="s">
        <v>554</v>
      </c>
    </row>
    <row r="1481" spans="1:4" x14ac:dyDescent="0.35">
      <c r="A1481" s="1730"/>
      <c r="B1481" s="1367">
        <v>0.375</v>
      </c>
      <c r="C1481" s="1204" t="s">
        <v>257</v>
      </c>
      <c r="D1481" s="1204" t="s">
        <v>552</v>
      </c>
    </row>
    <row r="1482" spans="1:4" x14ac:dyDescent="0.35">
      <c r="A1482" s="1730"/>
      <c r="B1482" s="1367">
        <v>0.5</v>
      </c>
      <c r="C1482" s="1204" t="s">
        <v>261</v>
      </c>
      <c r="D1482" s="1204" t="s">
        <v>552</v>
      </c>
    </row>
    <row r="1483" spans="1:4" x14ac:dyDescent="0.35">
      <c r="A1483" s="1730"/>
      <c r="B1483" s="1367">
        <v>0.625</v>
      </c>
      <c r="C1483" s="1204" t="s">
        <v>261</v>
      </c>
      <c r="D1483" s="1204" t="s">
        <v>552</v>
      </c>
    </row>
    <row r="1484" spans="1:4" ht="15" thickBot="1" x14ac:dyDescent="0.4">
      <c r="A1484" s="1730"/>
      <c r="B1484" s="1367">
        <v>0.75</v>
      </c>
      <c r="C1484" s="1205" t="s">
        <v>258</v>
      </c>
      <c r="D1484" s="1207" t="s">
        <v>552</v>
      </c>
    </row>
    <row r="1485" spans="1:4" ht="15.5" thickTop="1" thickBot="1" x14ac:dyDescent="0.4">
      <c r="A1485" s="1730">
        <v>3</v>
      </c>
      <c r="B1485" s="1367">
        <v>0.25</v>
      </c>
      <c r="C1485" s="1208" t="s">
        <v>257</v>
      </c>
      <c r="D1485" s="1204" t="s">
        <v>552</v>
      </c>
    </row>
    <row r="1486" spans="1:4" ht="15" thickTop="1" x14ac:dyDescent="0.35">
      <c r="A1486" s="1730"/>
      <c r="B1486" s="1367">
        <v>0.375</v>
      </c>
      <c r="C1486" s="1204" t="s">
        <v>257</v>
      </c>
      <c r="D1486" s="1202" t="s">
        <v>554</v>
      </c>
    </row>
    <row r="1487" spans="1:4" x14ac:dyDescent="0.35">
      <c r="A1487" s="1730"/>
      <c r="B1487" s="1367">
        <v>0.5</v>
      </c>
      <c r="C1487" s="1204" t="s">
        <v>258</v>
      </c>
      <c r="D1487" s="1204" t="s">
        <v>552</v>
      </c>
    </row>
    <row r="1488" spans="1:4" x14ac:dyDescent="0.35">
      <c r="A1488" s="1730"/>
      <c r="B1488" s="1367">
        <v>0.625</v>
      </c>
      <c r="C1488" s="76" t="s">
        <v>261</v>
      </c>
      <c r="D1488" s="1204" t="s">
        <v>552</v>
      </c>
    </row>
    <row r="1489" spans="1:4" ht="15" thickBot="1" x14ac:dyDescent="0.4">
      <c r="A1489" s="1730"/>
      <c r="B1489" s="1367">
        <v>0.75</v>
      </c>
      <c r="C1489" s="1207" t="s">
        <v>261</v>
      </c>
      <c r="D1489" s="1207" t="s">
        <v>551</v>
      </c>
    </row>
    <row r="1490" spans="1:4" ht="15" thickTop="1" x14ac:dyDescent="0.35">
      <c r="A1490" s="1730">
        <f>A1485+1</f>
        <v>4</v>
      </c>
      <c r="B1490" s="1367">
        <v>0.25</v>
      </c>
      <c r="C1490" s="1208" t="s">
        <v>257</v>
      </c>
      <c r="D1490" s="1205" t="s">
        <v>551</v>
      </c>
    </row>
    <row r="1491" spans="1:4" x14ac:dyDescent="0.35">
      <c r="A1491" s="1730"/>
      <c r="B1491" s="1367">
        <v>0.375</v>
      </c>
      <c r="C1491" s="1209" t="s">
        <v>257</v>
      </c>
      <c r="D1491" s="1204" t="s">
        <v>552</v>
      </c>
    </row>
    <row r="1492" spans="1:4" x14ac:dyDescent="0.35">
      <c r="A1492" s="1730"/>
      <c r="B1492" s="1367">
        <v>0.5</v>
      </c>
      <c r="C1492" s="1209" t="s">
        <v>564</v>
      </c>
      <c r="D1492" s="1204" t="s">
        <v>551</v>
      </c>
    </row>
    <row r="1493" spans="1:4" x14ac:dyDescent="0.35">
      <c r="A1493" s="1730"/>
      <c r="B1493" s="1367">
        <v>0.625</v>
      </c>
      <c r="C1493" s="1204" t="s">
        <v>258</v>
      </c>
      <c r="D1493" s="1204" t="s">
        <v>673</v>
      </c>
    </row>
    <row r="1494" spans="1:4" ht="15" thickBot="1" x14ac:dyDescent="0.4">
      <c r="A1494" s="1730"/>
      <c r="B1494" s="1367">
        <v>0.75</v>
      </c>
      <c r="C1494" s="7" t="s">
        <v>262</v>
      </c>
      <c r="D1494" s="1207" t="s">
        <v>552</v>
      </c>
    </row>
    <row r="1495" spans="1:4" ht="15" thickTop="1" x14ac:dyDescent="0.35">
      <c r="A1495" s="1730">
        <f>A1490+1</f>
        <v>5</v>
      </c>
      <c r="B1495" s="1367">
        <v>0.25</v>
      </c>
      <c r="C1495" s="1208" t="s">
        <v>257</v>
      </c>
      <c r="D1495" s="1205" t="s">
        <v>554</v>
      </c>
    </row>
    <row r="1496" spans="1:4" x14ac:dyDescent="0.35">
      <c r="A1496" s="1730"/>
      <c r="B1496" s="1367">
        <v>0.375</v>
      </c>
      <c r="C1496" s="1209" t="s">
        <v>258</v>
      </c>
      <c r="D1496" s="1205" t="s">
        <v>552</v>
      </c>
    </row>
    <row r="1497" spans="1:4" x14ac:dyDescent="0.35">
      <c r="A1497" s="1730"/>
      <c r="B1497" s="1367">
        <v>0.5</v>
      </c>
      <c r="C1497" s="1204" t="s">
        <v>258</v>
      </c>
      <c r="D1497" s="1204" t="s">
        <v>552</v>
      </c>
    </row>
    <row r="1498" spans="1:4" x14ac:dyDescent="0.35">
      <c r="A1498" s="1730"/>
      <c r="B1498" s="1367">
        <v>0.625</v>
      </c>
      <c r="C1498" s="1204" t="s">
        <v>258</v>
      </c>
      <c r="D1498" s="1205" t="s">
        <v>552</v>
      </c>
    </row>
    <row r="1499" spans="1:4" ht="15" thickBot="1" x14ac:dyDescent="0.4">
      <c r="A1499" s="1730"/>
      <c r="B1499" s="1367">
        <v>0.75</v>
      </c>
      <c r="C1499" s="1205" t="s">
        <v>258</v>
      </c>
      <c r="D1499" s="1205" t="s">
        <v>552</v>
      </c>
    </row>
    <row r="1500" spans="1:4" ht="15" thickTop="1" x14ac:dyDescent="0.35">
      <c r="A1500" s="1366">
        <v>6</v>
      </c>
      <c r="B1500" s="1367">
        <v>0.25</v>
      </c>
      <c r="C1500" s="1202" t="s">
        <v>257</v>
      </c>
      <c r="D1500" s="1202" t="s">
        <v>552</v>
      </c>
    </row>
    <row r="1501" spans="1:4" x14ac:dyDescent="0.35">
      <c r="A1501" s="1370"/>
      <c r="B1501" s="1367">
        <v>0.375</v>
      </c>
      <c r="C1501" s="76" t="s">
        <v>257</v>
      </c>
      <c r="D1501" s="1209" t="s">
        <v>552</v>
      </c>
    </row>
    <row r="1502" spans="1:4" x14ac:dyDescent="0.35">
      <c r="A1502" s="1370"/>
      <c r="B1502" s="1367">
        <v>0.5</v>
      </c>
      <c r="C1502" s="1204" t="s">
        <v>258</v>
      </c>
      <c r="D1502" s="1204" t="s">
        <v>552</v>
      </c>
    </row>
    <row r="1503" spans="1:4" x14ac:dyDescent="0.35">
      <c r="A1503" s="1370"/>
      <c r="B1503" s="1367">
        <v>0.625</v>
      </c>
      <c r="C1503" s="1204" t="s">
        <v>258</v>
      </c>
      <c r="D1503" s="1205" t="s">
        <v>551</v>
      </c>
    </row>
    <row r="1504" spans="1:4" ht="15" thickBot="1" x14ac:dyDescent="0.4">
      <c r="A1504" s="1372"/>
      <c r="B1504" s="1367">
        <v>0.75</v>
      </c>
      <c r="C1504" s="1210" t="s">
        <v>258</v>
      </c>
      <c r="D1504" s="76" t="s">
        <v>552</v>
      </c>
    </row>
    <row r="1505" spans="1:4" ht="15" thickTop="1" x14ac:dyDescent="0.35">
      <c r="A1505" s="1730">
        <v>7</v>
      </c>
      <c r="B1505" s="1367">
        <v>0.25</v>
      </c>
      <c r="C1505" s="1202" t="s">
        <v>257</v>
      </c>
      <c r="D1505" s="1202" t="s">
        <v>554</v>
      </c>
    </row>
    <row r="1506" spans="1:4" x14ac:dyDescent="0.35">
      <c r="A1506" s="1730"/>
      <c r="B1506" s="1367">
        <v>0.375</v>
      </c>
      <c r="C1506" s="1204" t="s">
        <v>257</v>
      </c>
      <c r="D1506" s="1204" t="s">
        <v>554</v>
      </c>
    </row>
    <row r="1507" spans="1:4" x14ac:dyDescent="0.35">
      <c r="A1507" s="1730"/>
      <c r="B1507" s="1367">
        <v>0.5</v>
      </c>
      <c r="C1507" s="1204" t="s">
        <v>258</v>
      </c>
      <c r="D1507" s="1204" t="s">
        <v>551</v>
      </c>
    </row>
    <row r="1508" spans="1:4" x14ac:dyDescent="0.35">
      <c r="A1508" s="1730"/>
      <c r="B1508" s="1367">
        <v>0.625</v>
      </c>
      <c r="C1508" s="1204" t="s">
        <v>257</v>
      </c>
      <c r="D1508" s="76" t="s">
        <v>552</v>
      </c>
    </row>
    <row r="1509" spans="1:4" ht="15" thickBot="1" x14ac:dyDescent="0.4">
      <c r="A1509" s="1730"/>
      <c r="B1509" s="1367">
        <v>0.75</v>
      </c>
      <c r="C1509" s="1210" t="s">
        <v>257</v>
      </c>
      <c r="D1509" s="1210" t="s">
        <v>551</v>
      </c>
    </row>
    <row r="1510" spans="1:4" ht="15" thickTop="1" x14ac:dyDescent="0.35">
      <c r="A1510" s="1730">
        <v>8</v>
      </c>
      <c r="B1510" s="1367">
        <v>0.25</v>
      </c>
      <c r="C1510" s="1202" t="s">
        <v>257</v>
      </c>
      <c r="D1510" s="1202" t="s">
        <v>554</v>
      </c>
    </row>
    <row r="1511" spans="1:4" x14ac:dyDescent="0.35">
      <c r="A1511" s="1730"/>
      <c r="B1511" s="1367">
        <v>0.375</v>
      </c>
      <c r="C1511" s="1204" t="s">
        <v>260</v>
      </c>
      <c r="D1511" s="1204" t="s">
        <v>758</v>
      </c>
    </row>
    <row r="1512" spans="1:4" x14ac:dyDescent="0.35">
      <c r="A1512" s="1730"/>
      <c r="B1512" s="1367">
        <v>0.5</v>
      </c>
      <c r="C1512" s="1204" t="s">
        <v>257</v>
      </c>
      <c r="D1512" s="1205" t="s">
        <v>758</v>
      </c>
    </row>
    <row r="1513" spans="1:4" x14ac:dyDescent="0.35">
      <c r="A1513" s="1730"/>
      <c r="B1513" s="1367">
        <v>0.625</v>
      </c>
      <c r="C1513" s="1204" t="s">
        <v>257</v>
      </c>
      <c r="D1513" s="1204" t="s">
        <v>758</v>
      </c>
    </row>
    <row r="1514" spans="1:4" ht="15" thickBot="1" x14ac:dyDescent="0.4">
      <c r="A1514" s="1730"/>
      <c r="B1514" s="1367">
        <v>0.75</v>
      </c>
      <c r="C1514" s="1205" t="s">
        <v>257</v>
      </c>
      <c r="D1514" s="1207" t="s">
        <v>758</v>
      </c>
    </row>
    <row r="1515" spans="1:4" ht="15" thickTop="1" x14ac:dyDescent="0.35">
      <c r="A1515" s="1730">
        <f>A1510+1</f>
        <v>9</v>
      </c>
      <c r="B1515" s="1367">
        <v>0.25</v>
      </c>
      <c r="C1515" s="1202" t="s">
        <v>257</v>
      </c>
      <c r="D1515" s="1202" t="s">
        <v>554</v>
      </c>
    </row>
    <row r="1516" spans="1:4" x14ac:dyDescent="0.35">
      <c r="A1516" s="1730"/>
      <c r="B1516" s="1367">
        <v>0.375</v>
      </c>
      <c r="C1516" s="1204" t="s">
        <v>257</v>
      </c>
      <c r="D1516" s="1205" t="s">
        <v>554</v>
      </c>
    </row>
    <row r="1517" spans="1:4" x14ac:dyDescent="0.35">
      <c r="A1517" s="1730"/>
      <c r="B1517" s="1367">
        <v>0.5</v>
      </c>
      <c r="C1517" s="1204" t="s">
        <v>258</v>
      </c>
      <c r="D1517" s="1204" t="s">
        <v>758</v>
      </c>
    </row>
    <row r="1518" spans="1:4" x14ac:dyDescent="0.35">
      <c r="A1518" s="1730"/>
      <c r="B1518" s="1367">
        <v>0.625</v>
      </c>
      <c r="C1518" s="1204" t="s">
        <v>570</v>
      </c>
      <c r="D1518" s="1205" t="s">
        <v>729</v>
      </c>
    </row>
    <row r="1519" spans="1:4" ht="15" thickBot="1" x14ac:dyDescent="0.4">
      <c r="A1519" s="1730"/>
      <c r="B1519" s="1367">
        <v>0.75</v>
      </c>
      <c r="C1519" s="1207" t="s">
        <v>257</v>
      </c>
      <c r="D1519" s="1207" t="s">
        <v>758</v>
      </c>
    </row>
    <row r="1520" spans="1:4" ht="15" thickTop="1" x14ac:dyDescent="0.35">
      <c r="A1520" s="1730">
        <f>A1515+1</f>
        <v>10</v>
      </c>
      <c r="B1520" s="1367">
        <v>0.25</v>
      </c>
      <c r="C1520" s="1208" t="s">
        <v>257</v>
      </c>
      <c r="D1520" s="1205" t="s">
        <v>758</v>
      </c>
    </row>
    <row r="1521" spans="1:4" x14ac:dyDescent="0.35">
      <c r="A1521" s="1730"/>
      <c r="B1521" s="1367">
        <v>0.375</v>
      </c>
      <c r="C1521" s="1204" t="s">
        <v>257</v>
      </c>
      <c r="D1521" s="1204" t="s">
        <v>554</v>
      </c>
    </row>
    <row r="1522" spans="1:4" x14ac:dyDescent="0.35">
      <c r="A1522" s="1730"/>
      <c r="B1522" s="1367">
        <v>0.5</v>
      </c>
      <c r="C1522" s="1204" t="s">
        <v>257</v>
      </c>
      <c r="D1522" s="1204" t="s">
        <v>758</v>
      </c>
    </row>
    <row r="1523" spans="1:4" x14ac:dyDescent="0.35">
      <c r="A1523" s="1730"/>
      <c r="B1523" s="1367">
        <v>0.625</v>
      </c>
      <c r="C1523" s="1204" t="s">
        <v>257</v>
      </c>
      <c r="D1523" s="1204" t="s">
        <v>758</v>
      </c>
    </row>
    <row r="1524" spans="1:4" ht="15" thickBot="1" x14ac:dyDescent="0.4">
      <c r="A1524" s="1730"/>
      <c r="B1524" s="1367">
        <v>0.75</v>
      </c>
      <c r="C1524" s="76" t="s">
        <v>262</v>
      </c>
      <c r="D1524" s="1207" t="s">
        <v>758</v>
      </c>
    </row>
    <row r="1525" spans="1:4" ht="15" thickTop="1" x14ac:dyDescent="0.35">
      <c r="A1525" s="1366"/>
      <c r="B1525" s="1367">
        <v>0.25</v>
      </c>
      <c r="C1525" s="1208" t="s">
        <v>257</v>
      </c>
      <c r="D1525" s="1205" t="s">
        <v>554</v>
      </c>
    </row>
    <row r="1526" spans="1:4" x14ac:dyDescent="0.35">
      <c r="A1526" s="1370">
        <v>11</v>
      </c>
      <c r="B1526" s="1367">
        <v>0.375</v>
      </c>
      <c r="C1526" s="1209" t="s">
        <v>257</v>
      </c>
      <c r="D1526" s="1204" t="s">
        <v>554</v>
      </c>
    </row>
    <row r="1527" spans="1:4" x14ac:dyDescent="0.35">
      <c r="A1527" s="1370"/>
      <c r="B1527" s="1367">
        <v>0.5</v>
      </c>
      <c r="C1527" s="1209" t="s">
        <v>258</v>
      </c>
      <c r="D1527" s="1204" t="s">
        <v>758</v>
      </c>
    </row>
    <row r="1528" spans="1:4" x14ac:dyDescent="0.35">
      <c r="A1528" s="1370"/>
      <c r="B1528" s="1367">
        <v>0.625</v>
      </c>
      <c r="C1528" s="1204" t="s">
        <v>258</v>
      </c>
      <c r="D1528" s="1204" t="s">
        <v>758</v>
      </c>
    </row>
    <row r="1529" spans="1:4" ht="15" thickBot="1" x14ac:dyDescent="0.4">
      <c r="A1529" s="1372"/>
      <c r="B1529" s="1367">
        <v>0.75</v>
      </c>
      <c r="C1529" s="1212" t="s">
        <v>261</v>
      </c>
      <c r="D1529" s="1207" t="s">
        <v>729</v>
      </c>
    </row>
    <row r="1530" spans="1:4" ht="15" thickTop="1" x14ac:dyDescent="0.35">
      <c r="A1530" s="1730">
        <v>12</v>
      </c>
      <c r="B1530" s="1367">
        <v>0.25</v>
      </c>
      <c r="C1530" s="1208" t="s">
        <v>257</v>
      </c>
      <c r="D1530" s="1205" t="s">
        <v>554</v>
      </c>
    </row>
    <row r="1531" spans="1:4" x14ac:dyDescent="0.35">
      <c r="A1531" s="1730"/>
      <c r="B1531" s="1367">
        <v>0.375</v>
      </c>
      <c r="C1531" s="1209" t="s">
        <v>257</v>
      </c>
      <c r="D1531" s="1205" t="s">
        <v>554</v>
      </c>
    </row>
    <row r="1532" spans="1:4" x14ac:dyDescent="0.35">
      <c r="A1532" s="1730"/>
      <c r="B1532" s="1367">
        <v>0.5</v>
      </c>
      <c r="C1532" s="1204" t="s">
        <v>260</v>
      </c>
      <c r="D1532" s="1204" t="s">
        <v>729</v>
      </c>
    </row>
    <row r="1533" spans="1:4" x14ac:dyDescent="0.35">
      <c r="A1533" s="1730"/>
      <c r="B1533" s="1367">
        <v>0.625</v>
      </c>
      <c r="C1533" s="1204" t="s">
        <v>260</v>
      </c>
      <c r="D1533" s="1205" t="s">
        <v>729</v>
      </c>
    </row>
    <row r="1534" spans="1:4" ht="15" thickBot="1" x14ac:dyDescent="0.4">
      <c r="A1534" s="1730"/>
      <c r="B1534" s="1367">
        <v>0.75</v>
      </c>
      <c r="C1534" s="1212" t="s">
        <v>258</v>
      </c>
      <c r="D1534" s="1212" t="s">
        <v>758</v>
      </c>
    </row>
    <row r="1535" spans="1:4" ht="15" thickTop="1" x14ac:dyDescent="0.35">
      <c r="A1535" s="1730">
        <v>13</v>
      </c>
      <c r="B1535" s="1367">
        <v>0.25</v>
      </c>
      <c r="C1535" s="1202" t="s">
        <v>262</v>
      </c>
      <c r="D1535" s="1202" t="s">
        <v>554</v>
      </c>
    </row>
    <row r="1536" spans="1:4" x14ac:dyDescent="0.35">
      <c r="A1536" s="1730"/>
      <c r="B1536" s="1367">
        <v>0.375</v>
      </c>
      <c r="C1536" s="76" t="s">
        <v>257</v>
      </c>
      <c r="D1536" s="1209" t="s">
        <v>554</v>
      </c>
    </row>
    <row r="1537" spans="1:4" x14ac:dyDescent="0.35">
      <c r="A1537" s="1730"/>
      <c r="B1537" s="1367">
        <v>0.5</v>
      </c>
      <c r="C1537" s="1204" t="s">
        <v>258</v>
      </c>
      <c r="D1537" s="1204" t="s">
        <v>758</v>
      </c>
    </row>
    <row r="1538" spans="1:4" x14ac:dyDescent="0.35">
      <c r="A1538" s="1730"/>
      <c r="B1538" s="1367">
        <v>0.625</v>
      </c>
      <c r="C1538" s="1204" t="s">
        <v>260</v>
      </c>
      <c r="D1538" s="1205" t="s">
        <v>758</v>
      </c>
    </row>
    <row r="1539" spans="1:4" ht="15" thickBot="1" x14ac:dyDescent="0.4">
      <c r="A1539" s="1730"/>
      <c r="B1539" s="1367">
        <v>0.75</v>
      </c>
      <c r="C1539" s="1207" t="s">
        <v>258</v>
      </c>
      <c r="D1539" s="1212" t="s">
        <v>758</v>
      </c>
    </row>
    <row r="1540" spans="1:4" ht="15" thickTop="1" x14ac:dyDescent="0.35">
      <c r="A1540" s="1730">
        <f>A1535+1</f>
        <v>14</v>
      </c>
      <c r="B1540" s="1367">
        <v>0.25</v>
      </c>
      <c r="C1540" s="1202" t="s">
        <v>257</v>
      </c>
      <c r="D1540" s="1202" t="s">
        <v>554</v>
      </c>
    </row>
    <row r="1541" spans="1:4" x14ac:dyDescent="0.35">
      <c r="A1541" s="1730"/>
      <c r="B1541" s="1367">
        <v>0.375</v>
      </c>
      <c r="C1541" s="1204" t="s">
        <v>257</v>
      </c>
      <c r="D1541" s="1204" t="s">
        <v>758</v>
      </c>
    </row>
    <row r="1542" spans="1:4" x14ac:dyDescent="0.35">
      <c r="A1542" s="1730"/>
      <c r="B1542" s="1367">
        <v>0.5</v>
      </c>
      <c r="C1542" s="1204" t="s">
        <v>257</v>
      </c>
      <c r="D1542" s="1204" t="s">
        <v>758</v>
      </c>
    </row>
    <row r="1543" spans="1:4" x14ac:dyDescent="0.35">
      <c r="A1543" s="1730"/>
      <c r="B1543" s="1367">
        <v>0.625</v>
      </c>
      <c r="C1543" s="1204" t="s">
        <v>258</v>
      </c>
      <c r="D1543" s="76" t="s">
        <v>758</v>
      </c>
    </row>
    <row r="1544" spans="1:4" ht="15" thickBot="1" x14ac:dyDescent="0.4">
      <c r="A1544" s="1730"/>
      <c r="B1544" s="1367">
        <v>0.75</v>
      </c>
      <c r="C1544" s="1210" t="s">
        <v>570</v>
      </c>
      <c r="D1544" s="1210" t="s">
        <v>758</v>
      </c>
    </row>
    <row r="1545" spans="1:4" ht="15" thickTop="1" x14ac:dyDescent="0.35">
      <c r="A1545" s="1730">
        <f>A1540+1</f>
        <v>15</v>
      </c>
      <c r="B1545" s="1367">
        <v>0.25</v>
      </c>
      <c r="C1545" s="1202" t="s">
        <v>257</v>
      </c>
      <c r="D1545" s="1202" t="s">
        <v>554</v>
      </c>
    </row>
    <row r="1546" spans="1:4" x14ac:dyDescent="0.35">
      <c r="A1546" s="1730"/>
      <c r="B1546" s="1367">
        <v>0.375</v>
      </c>
      <c r="C1546" s="1204" t="s">
        <v>257</v>
      </c>
      <c r="D1546" s="1204" t="s">
        <v>729</v>
      </c>
    </row>
    <row r="1547" spans="1:4" x14ac:dyDescent="0.35">
      <c r="A1547" s="1730"/>
      <c r="B1547" s="1367">
        <v>0.5</v>
      </c>
      <c r="C1547" s="1204" t="s">
        <v>258</v>
      </c>
      <c r="D1547" s="76" t="s">
        <v>758</v>
      </c>
    </row>
    <row r="1548" spans="1:4" x14ac:dyDescent="0.35">
      <c r="A1548" s="1730"/>
      <c r="B1548" s="1367">
        <v>0.625</v>
      </c>
      <c r="C1548" s="1204" t="s">
        <v>257</v>
      </c>
      <c r="D1548" s="1204" t="s">
        <v>729</v>
      </c>
    </row>
    <row r="1549" spans="1:4" ht="15" thickBot="1" x14ac:dyDescent="0.4">
      <c r="A1549" s="1730"/>
      <c r="B1549" s="1367">
        <v>0.75</v>
      </c>
      <c r="C1549" s="1212" t="s">
        <v>258</v>
      </c>
      <c r="D1549" s="1207" t="s">
        <v>758</v>
      </c>
    </row>
    <row r="1550" spans="1:4" ht="15" thickTop="1" x14ac:dyDescent="0.35">
      <c r="A1550" s="1733">
        <f>A1545+1</f>
        <v>16</v>
      </c>
      <c r="B1550" s="1367">
        <v>0.25</v>
      </c>
      <c r="C1550" s="1205" t="s">
        <v>257</v>
      </c>
      <c r="D1550" s="1205" t="s">
        <v>554</v>
      </c>
    </row>
    <row r="1551" spans="1:4" x14ac:dyDescent="0.35">
      <c r="A1551" s="1734"/>
      <c r="B1551" s="1367">
        <v>0.375</v>
      </c>
      <c r="C1551" s="1204" t="s">
        <v>258</v>
      </c>
      <c r="D1551" s="1205" t="s">
        <v>758</v>
      </c>
    </row>
    <row r="1552" spans="1:4" x14ac:dyDescent="0.35">
      <c r="A1552" s="1734"/>
      <c r="B1552" s="1367">
        <v>0.5</v>
      </c>
      <c r="C1552" s="1204" t="s">
        <v>257</v>
      </c>
      <c r="D1552" s="1204" t="s">
        <v>758</v>
      </c>
    </row>
    <row r="1553" spans="1:4" x14ac:dyDescent="0.35">
      <c r="A1553" s="1734"/>
      <c r="B1553" s="1367">
        <v>0.625</v>
      </c>
      <c r="C1553" s="1204" t="s">
        <v>258</v>
      </c>
      <c r="D1553" s="1205" t="s">
        <v>758</v>
      </c>
    </row>
    <row r="1554" spans="1:4" ht="15" thickBot="1" x14ac:dyDescent="0.4">
      <c r="A1554" s="1735"/>
      <c r="B1554" s="1367">
        <v>0.75</v>
      </c>
      <c r="C1554" s="1207" t="s">
        <v>261</v>
      </c>
      <c r="D1554" s="1207" t="s">
        <v>758</v>
      </c>
    </row>
    <row r="1555" spans="1:4" ht="15" thickTop="1" x14ac:dyDescent="0.35">
      <c r="A1555" s="1733">
        <f>A1550+1</f>
        <v>17</v>
      </c>
      <c r="B1555" s="1367">
        <v>0.25</v>
      </c>
      <c r="C1555" s="1208" t="s">
        <v>257</v>
      </c>
      <c r="D1555" s="1205" t="s">
        <v>554</v>
      </c>
    </row>
    <row r="1556" spans="1:4" x14ac:dyDescent="0.35">
      <c r="A1556" s="1734"/>
      <c r="B1556" s="1367">
        <v>0.375</v>
      </c>
      <c r="C1556" s="1204" t="s">
        <v>257</v>
      </c>
      <c r="D1556" s="1204" t="s">
        <v>758</v>
      </c>
    </row>
    <row r="1557" spans="1:4" x14ac:dyDescent="0.35">
      <c r="A1557" s="1734"/>
      <c r="B1557" s="1367">
        <v>0.5</v>
      </c>
      <c r="C1557" s="1204" t="s">
        <v>258</v>
      </c>
      <c r="D1557" s="1204" t="s">
        <v>758</v>
      </c>
    </row>
    <row r="1558" spans="1:4" x14ac:dyDescent="0.35">
      <c r="A1558" s="1734"/>
      <c r="B1558" s="1367">
        <v>0.625</v>
      </c>
      <c r="C1558" s="1204" t="s">
        <v>258</v>
      </c>
      <c r="D1558" s="1204" t="s">
        <v>758</v>
      </c>
    </row>
    <row r="1559" spans="1:4" ht="15" thickBot="1" x14ac:dyDescent="0.4">
      <c r="A1559" s="1735"/>
      <c r="B1559" s="1367">
        <v>0.75</v>
      </c>
      <c r="C1559" s="1207" t="s">
        <v>258</v>
      </c>
      <c r="D1559" s="1207" t="s">
        <v>729</v>
      </c>
    </row>
    <row r="1560" spans="1:4" ht="15" thickTop="1" x14ac:dyDescent="0.35">
      <c r="A1560" s="1733">
        <f>A1555+1</f>
        <v>18</v>
      </c>
      <c r="B1560" s="1367">
        <v>0.25</v>
      </c>
      <c r="C1560" s="1208" t="s">
        <v>257</v>
      </c>
      <c r="D1560" s="1205" t="s">
        <v>554</v>
      </c>
    </row>
    <row r="1561" spans="1:4" x14ac:dyDescent="0.35">
      <c r="A1561" s="1734"/>
      <c r="B1561" s="1367">
        <v>0.375</v>
      </c>
      <c r="C1561" s="1209" t="s">
        <v>261</v>
      </c>
      <c r="D1561" s="1204" t="s">
        <v>758</v>
      </c>
    </row>
    <row r="1562" spans="1:4" x14ac:dyDescent="0.35">
      <c r="A1562" s="1734"/>
      <c r="B1562" s="1367">
        <v>0.5</v>
      </c>
      <c r="C1562" s="1209" t="s">
        <v>257</v>
      </c>
      <c r="D1562" s="1204" t="s">
        <v>758</v>
      </c>
    </row>
    <row r="1563" spans="1:4" x14ac:dyDescent="0.35">
      <c r="A1563" s="1734"/>
      <c r="B1563" s="1367">
        <v>0.625</v>
      </c>
      <c r="C1563" s="1204" t="s">
        <v>257</v>
      </c>
      <c r="D1563" s="1204" t="s">
        <v>729</v>
      </c>
    </row>
    <row r="1564" spans="1:4" ht="15" thickBot="1" x14ac:dyDescent="0.4">
      <c r="A1564" s="1735"/>
      <c r="B1564" s="1367">
        <v>0.75</v>
      </c>
      <c r="C1564" s="1212" t="s">
        <v>257</v>
      </c>
      <c r="D1564" s="1207" t="s">
        <v>758</v>
      </c>
    </row>
    <row r="1565" spans="1:4" ht="15" thickTop="1" x14ac:dyDescent="0.35">
      <c r="A1565" s="1733">
        <f>A1560+1</f>
        <v>19</v>
      </c>
      <c r="B1565" s="1367">
        <v>0.25</v>
      </c>
      <c r="C1565" s="1208" t="s">
        <v>257</v>
      </c>
      <c r="D1565" s="1205" t="s">
        <v>554</v>
      </c>
    </row>
    <row r="1566" spans="1:4" x14ac:dyDescent="0.35">
      <c r="A1566" s="1734"/>
      <c r="B1566" s="1367">
        <v>0.375</v>
      </c>
      <c r="C1566" s="1209" t="s">
        <v>257</v>
      </c>
      <c r="D1566" s="1205" t="s">
        <v>554</v>
      </c>
    </row>
    <row r="1567" spans="1:4" x14ac:dyDescent="0.35">
      <c r="A1567" s="1734"/>
      <c r="B1567" s="1367">
        <v>0.5</v>
      </c>
      <c r="C1567" s="1204" t="s">
        <v>258</v>
      </c>
      <c r="D1567" s="1204" t="s">
        <v>729</v>
      </c>
    </row>
    <row r="1568" spans="1:4" x14ac:dyDescent="0.35">
      <c r="A1568" s="1734"/>
      <c r="B1568" s="1367">
        <v>0.625</v>
      </c>
      <c r="C1568" s="1204" t="s">
        <v>261</v>
      </c>
      <c r="D1568" s="1205" t="s">
        <v>729</v>
      </c>
    </row>
    <row r="1569" spans="1:4" ht="15" thickBot="1" x14ac:dyDescent="0.4">
      <c r="A1569" s="1735"/>
      <c r="B1569" s="1367">
        <v>0.75</v>
      </c>
      <c r="C1569" s="1212" t="s">
        <v>260</v>
      </c>
      <c r="D1569" s="1212" t="s">
        <v>729</v>
      </c>
    </row>
    <row r="1570" spans="1:4" ht="15" thickTop="1" x14ac:dyDescent="0.35">
      <c r="A1570" s="1733">
        <f>A1565+1</f>
        <v>20</v>
      </c>
      <c r="B1570" s="1367">
        <v>0.25</v>
      </c>
      <c r="C1570" s="1202" t="s">
        <v>257</v>
      </c>
      <c r="D1570" s="1202" t="s">
        <v>554</v>
      </c>
    </row>
    <row r="1571" spans="1:4" x14ac:dyDescent="0.35">
      <c r="A1571" s="1734"/>
      <c r="B1571" s="1367">
        <v>0.375</v>
      </c>
      <c r="C1571" s="76" t="s">
        <v>257</v>
      </c>
      <c r="D1571" s="1209" t="s">
        <v>554</v>
      </c>
    </row>
    <row r="1572" spans="1:4" x14ac:dyDescent="0.35">
      <c r="A1572" s="1734"/>
      <c r="B1572" s="1367">
        <v>0.5</v>
      </c>
      <c r="C1572" s="1204" t="s">
        <v>258</v>
      </c>
      <c r="D1572" s="1204" t="s">
        <v>729</v>
      </c>
    </row>
    <row r="1573" spans="1:4" x14ac:dyDescent="0.35">
      <c r="A1573" s="1734"/>
      <c r="B1573" s="1367">
        <v>0.625</v>
      </c>
      <c r="C1573" s="1204" t="s">
        <v>258</v>
      </c>
      <c r="D1573" s="1205" t="s">
        <v>758</v>
      </c>
    </row>
    <row r="1574" spans="1:4" ht="15" thickBot="1" x14ac:dyDescent="0.4">
      <c r="A1574" s="1735"/>
      <c r="B1574" s="1367">
        <v>0.75</v>
      </c>
      <c r="C1574" s="1207" t="s">
        <v>258</v>
      </c>
      <c r="D1574" s="1212" t="s">
        <v>758</v>
      </c>
    </row>
    <row r="1575" spans="1:4" ht="15" thickTop="1" x14ac:dyDescent="0.35">
      <c r="A1575" s="1733">
        <f>A1570+1</f>
        <v>21</v>
      </c>
      <c r="B1575" s="1367">
        <v>0.25</v>
      </c>
      <c r="C1575" s="1202" t="s">
        <v>257</v>
      </c>
      <c r="D1575" s="1202" t="s">
        <v>758</v>
      </c>
    </row>
    <row r="1576" spans="1:4" x14ac:dyDescent="0.35">
      <c r="A1576" s="1734"/>
      <c r="B1576" s="1367">
        <v>0.375</v>
      </c>
      <c r="C1576" s="76" t="s">
        <v>257</v>
      </c>
      <c r="D1576" s="1209" t="s">
        <v>554</v>
      </c>
    </row>
    <row r="1577" spans="1:4" x14ac:dyDescent="0.35">
      <c r="A1577" s="1734"/>
      <c r="B1577" s="1367">
        <v>0.5</v>
      </c>
      <c r="C1577" s="1204" t="s">
        <v>258</v>
      </c>
      <c r="D1577" s="1204" t="s">
        <v>758</v>
      </c>
    </row>
    <row r="1578" spans="1:4" x14ac:dyDescent="0.35">
      <c r="A1578" s="1734"/>
      <c r="B1578" s="1367">
        <v>0.625</v>
      </c>
      <c r="C1578" s="1204" t="s">
        <v>260</v>
      </c>
      <c r="D1578" s="1205" t="s">
        <v>729</v>
      </c>
    </row>
    <row r="1579" spans="1:4" ht="15" thickBot="1" x14ac:dyDescent="0.4">
      <c r="A1579" s="1735"/>
      <c r="B1579" s="1367">
        <v>0.75</v>
      </c>
      <c r="C1579" s="1207" t="s">
        <v>258</v>
      </c>
      <c r="D1579" s="1212" t="s">
        <v>758</v>
      </c>
    </row>
    <row r="1580" spans="1:4" ht="15" thickTop="1" x14ac:dyDescent="0.35">
      <c r="A1580" s="1733">
        <f>A1575+1</f>
        <v>22</v>
      </c>
      <c r="B1580" s="1367">
        <v>0.25</v>
      </c>
      <c r="C1580" s="1202" t="s">
        <v>257</v>
      </c>
      <c r="D1580" s="1202" t="s">
        <v>554</v>
      </c>
    </row>
    <row r="1581" spans="1:4" x14ac:dyDescent="0.35">
      <c r="A1581" s="1734"/>
      <c r="B1581" s="1367">
        <v>0.375</v>
      </c>
      <c r="C1581" s="1204" t="s">
        <v>257</v>
      </c>
      <c r="D1581" s="1204" t="s">
        <v>554</v>
      </c>
    </row>
    <row r="1582" spans="1:4" x14ac:dyDescent="0.35">
      <c r="A1582" s="1734"/>
      <c r="B1582" s="1367">
        <v>0.5</v>
      </c>
      <c r="C1582" s="1204" t="s">
        <v>257</v>
      </c>
      <c r="D1582" s="1204" t="s">
        <v>758</v>
      </c>
    </row>
    <row r="1583" spans="1:4" x14ac:dyDescent="0.35">
      <c r="A1583" s="1734"/>
      <c r="B1583" s="1367">
        <v>0.625</v>
      </c>
      <c r="C1583" s="1204" t="s">
        <v>258</v>
      </c>
      <c r="D1583" s="76" t="s">
        <v>758</v>
      </c>
    </row>
    <row r="1584" spans="1:4" ht="15" thickBot="1" x14ac:dyDescent="0.4">
      <c r="A1584" s="1735"/>
      <c r="B1584" s="1367">
        <v>0.75</v>
      </c>
      <c r="C1584" s="1210" t="s">
        <v>570</v>
      </c>
      <c r="D1584" s="1210" t="s">
        <v>758</v>
      </c>
    </row>
    <row r="1585" spans="1:4" ht="15" thickTop="1" x14ac:dyDescent="0.35">
      <c r="A1585" s="1733">
        <f>A1580+1</f>
        <v>23</v>
      </c>
      <c r="B1585" s="1367">
        <v>0.25</v>
      </c>
      <c r="C1585" s="1202" t="s">
        <v>261</v>
      </c>
      <c r="D1585" s="1202" t="s">
        <v>758</v>
      </c>
    </row>
    <row r="1586" spans="1:4" x14ac:dyDescent="0.35">
      <c r="A1586" s="1734"/>
      <c r="B1586" s="1367">
        <v>0.375</v>
      </c>
      <c r="C1586" s="1204" t="s">
        <v>257</v>
      </c>
      <c r="D1586" s="1204" t="s">
        <v>554</v>
      </c>
    </row>
    <row r="1587" spans="1:4" x14ac:dyDescent="0.35">
      <c r="A1587" s="1734"/>
      <c r="B1587" s="1367">
        <v>0.5</v>
      </c>
      <c r="C1587" s="1204" t="s">
        <v>258</v>
      </c>
      <c r="D1587" s="1204" t="s">
        <v>758</v>
      </c>
    </row>
    <row r="1588" spans="1:4" x14ac:dyDescent="0.35">
      <c r="A1588" s="1734"/>
      <c r="B1588" s="1367">
        <v>0.625</v>
      </c>
      <c r="C1588" s="1204" t="s">
        <v>260</v>
      </c>
      <c r="D1588" s="1205" t="s">
        <v>953</v>
      </c>
    </row>
    <row r="1589" spans="1:4" ht="15" thickBot="1" x14ac:dyDescent="0.4">
      <c r="A1589" s="1735"/>
      <c r="B1589" s="1367">
        <v>0.75</v>
      </c>
      <c r="C1589" s="1212" t="s">
        <v>258</v>
      </c>
      <c r="D1589" s="1207" t="s">
        <v>758</v>
      </c>
    </row>
    <row r="1590" spans="1:4" ht="15" thickTop="1" x14ac:dyDescent="0.35">
      <c r="A1590" s="1733">
        <f>A1585+1</f>
        <v>24</v>
      </c>
      <c r="B1590" s="1367">
        <v>0.25</v>
      </c>
      <c r="C1590" s="1202" t="s">
        <v>258</v>
      </c>
      <c r="D1590" s="1202" t="s">
        <v>758</v>
      </c>
    </row>
    <row r="1591" spans="1:4" x14ac:dyDescent="0.35">
      <c r="A1591" s="1734"/>
      <c r="B1591" s="1367">
        <v>0.375</v>
      </c>
      <c r="C1591" s="1204" t="s">
        <v>257</v>
      </c>
      <c r="D1591" s="1204" t="s">
        <v>758</v>
      </c>
    </row>
    <row r="1592" spans="1:4" x14ac:dyDescent="0.35">
      <c r="A1592" s="1734"/>
      <c r="B1592" s="1367">
        <v>0.5</v>
      </c>
      <c r="C1592" s="1204" t="s">
        <v>258</v>
      </c>
      <c r="D1592" s="1204" t="s">
        <v>758</v>
      </c>
    </row>
    <row r="1593" spans="1:4" x14ac:dyDescent="0.35">
      <c r="A1593" s="1734"/>
      <c r="B1593" s="1367">
        <v>0.625</v>
      </c>
      <c r="C1593" s="1204" t="s">
        <v>258</v>
      </c>
      <c r="D1593" s="1205" t="s">
        <v>729</v>
      </c>
    </row>
    <row r="1594" spans="1:4" ht="15" thickBot="1" x14ac:dyDescent="0.4">
      <c r="A1594" s="1735"/>
      <c r="B1594" s="1367">
        <v>0.75</v>
      </c>
      <c r="C1594" s="1212" t="s">
        <v>262</v>
      </c>
      <c r="D1594" s="1207" t="s">
        <v>729</v>
      </c>
    </row>
    <row r="1595" spans="1:4" ht="15" thickTop="1" x14ac:dyDescent="0.35">
      <c r="A1595" s="1733">
        <f>A1590+1</f>
        <v>25</v>
      </c>
      <c r="B1595" s="1367">
        <v>0.25</v>
      </c>
      <c r="C1595" s="1205" t="s">
        <v>262</v>
      </c>
      <c r="D1595" s="1202" t="s">
        <v>758</v>
      </c>
    </row>
    <row r="1596" spans="1:4" x14ac:dyDescent="0.35">
      <c r="A1596" s="1734"/>
      <c r="B1596" s="1367">
        <v>0.375</v>
      </c>
      <c r="C1596" s="1204" t="s">
        <v>258</v>
      </c>
      <c r="D1596" s="1205" t="s">
        <v>758</v>
      </c>
    </row>
    <row r="1597" spans="1:4" x14ac:dyDescent="0.35">
      <c r="A1597" s="1734"/>
      <c r="B1597" s="1367">
        <v>0.5</v>
      </c>
      <c r="C1597" s="1204" t="s">
        <v>257</v>
      </c>
      <c r="D1597" s="1204" t="s">
        <v>758</v>
      </c>
    </row>
    <row r="1598" spans="1:4" x14ac:dyDescent="0.35">
      <c r="A1598" s="1734"/>
      <c r="B1598" s="1367">
        <v>0.625</v>
      </c>
      <c r="C1598" s="1204" t="s">
        <v>262</v>
      </c>
      <c r="D1598" s="1205" t="s">
        <v>729</v>
      </c>
    </row>
    <row r="1599" spans="1:4" ht="15" thickBot="1" x14ac:dyDescent="0.4">
      <c r="A1599" s="1735"/>
      <c r="B1599" s="1367">
        <v>0.75</v>
      </c>
      <c r="C1599" s="1207" t="s">
        <v>260</v>
      </c>
      <c r="D1599" s="1207" t="s">
        <v>673</v>
      </c>
    </row>
    <row r="1600" spans="1:4" ht="15" thickTop="1" x14ac:dyDescent="0.35">
      <c r="A1600" s="1733">
        <f>A1595+1</f>
        <v>26</v>
      </c>
      <c r="B1600" s="1367">
        <v>0.25</v>
      </c>
      <c r="C1600" s="1208" t="s">
        <v>258</v>
      </c>
      <c r="D1600" s="1205" t="s">
        <v>554</v>
      </c>
    </row>
    <row r="1601" spans="1:4" x14ac:dyDescent="0.35">
      <c r="A1601" s="1734"/>
      <c r="B1601" s="1367">
        <v>0.375</v>
      </c>
      <c r="C1601" s="1204" t="s">
        <v>258</v>
      </c>
      <c r="D1601" s="1204" t="s">
        <v>729</v>
      </c>
    </row>
    <row r="1602" spans="1:4" x14ac:dyDescent="0.35">
      <c r="A1602" s="1734"/>
      <c r="B1602" s="1367">
        <v>0.5</v>
      </c>
      <c r="C1602" s="1204" t="s">
        <v>258</v>
      </c>
      <c r="D1602" s="1204" t="s">
        <v>758</v>
      </c>
    </row>
    <row r="1603" spans="1:4" x14ac:dyDescent="0.35">
      <c r="A1603" s="1734"/>
      <c r="B1603" s="1367">
        <v>0.625</v>
      </c>
      <c r="C1603" s="1204" t="s">
        <v>260</v>
      </c>
      <c r="D1603" s="1204" t="s">
        <v>554</v>
      </c>
    </row>
    <row r="1604" spans="1:4" ht="15" thickBot="1" x14ac:dyDescent="0.4">
      <c r="A1604" s="1735"/>
      <c r="B1604" s="1367">
        <v>0.75</v>
      </c>
      <c r="C1604" s="1207" t="s">
        <v>570</v>
      </c>
      <c r="D1604" s="1207" t="s">
        <v>729</v>
      </c>
    </row>
    <row r="1605" spans="1:4" ht="15" thickTop="1" x14ac:dyDescent="0.35">
      <c r="A1605" s="1733">
        <f>A1600+1</f>
        <v>27</v>
      </c>
      <c r="B1605" s="1367">
        <v>0.25</v>
      </c>
      <c r="C1605" s="1208" t="s">
        <v>258</v>
      </c>
      <c r="D1605" s="1205" t="s">
        <v>758</v>
      </c>
    </row>
    <row r="1606" spans="1:4" x14ac:dyDescent="0.35">
      <c r="A1606" s="1734"/>
      <c r="B1606" s="1367">
        <v>0.375</v>
      </c>
      <c r="C1606" s="1209" t="s">
        <v>257</v>
      </c>
      <c r="D1606" s="1204" t="s">
        <v>729</v>
      </c>
    </row>
    <row r="1607" spans="1:4" x14ac:dyDescent="0.35">
      <c r="A1607" s="1734"/>
      <c r="B1607" s="1367">
        <v>0.5</v>
      </c>
      <c r="C1607" s="1209" t="s">
        <v>258</v>
      </c>
      <c r="D1607" s="1204" t="s">
        <v>729</v>
      </c>
    </row>
    <row r="1608" spans="1:4" x14ac:dyDescent="0.35">
      <c r="A1608" s="1734"/>
      <c r="B1608" s="1367">
        <v>0.625</v>
      </c>
      <c r="C1608" s="1204" t="s">
        <v>257</v>
      </c>
      <c r="D1608" s="1204" t="s">
        <v>729</v>
      </c>
    </row>
    <row r="1609" spans="1:4" ht="15" thickBot="1" x14ac:dyDescent="0.4">
      <c r="A1609" s="1735"/>
      <c r="B1609" s="1367">
        <v>0.75</v>
      </c>
      <c r="C1609" s="1212" t="s">
        <v>258</v>
      </c>
      <c r="D1609" s="1207" t="s">
        <v>729</v>
      </c>
    </row>
    <row r="1610" spans="1:4" ht="15" thickTop="1" x14ac:dyDescent="0.35">
      <c r="A1610" s="1733">
        <f>A1605+1</f>
        <v>28</v>
      </c>
      <c r="B1610" s="1367">
        <v>0.25</v>
      </c>
      <c r="C1610" s="1208" t="s">
        <v>257</v>
      </c>
      <c r="D1610" s="1205" t="s">
        <v>729</v>
      </c>
    </row>
    <row r="1611" spans="1:4" x14ac:dyDescent="0.35">
      <c r="A1611" s="1734"/>
      <c r="B1611" s="1367">
        <v>0.375</v>
      </c>
      <c r="C1611" s="1209" t="s">
        <v>257</v>
      </c>
      <c r="D1611" s="1205" t="s">
        <v>758</v>
      </c>
    </row>
    <row r="1612" spans="1:4" x14ac:dyDescent="0.35">
      <c r="A1612" s="1734"/>
      <c r="B1612" s="1367">
        <v>0.5</v>
      </c>
      <c r="C1612" s="1204" t="s">
        <v>258</v>
      </c>
      <c r="D1612" s="1204" t="s">
        <v>554</v>
      </c>
    </row>
    <row r="1613" spans="1:4" x14ac:dyDescent="0.35">
      <c r="A1613" s="1734"/>
      <c r="B1613" s="1367">
        <v>0.625</v>
      </c>
      <c r="C1613" s="1204" t="s">
        <v>258</v>
      </c>
      <c r="D1613" s="1205" t="s">
        <v>729</v>
      </c>
    </row>
    <row r="1614" spans="1:4" ht="15" thickBot="1" x14ac:dyDescent="0.4">
      <c r="A1614" s="1735"/>
      <c r="B1614" s="1367">
        <v>0.75</v>
      </c>
      <c r="C1614" s="1212" t="s">
        <v>570</v>
      </c>
      <c r="D1614" s="1212" t="s">
        <v>729</v>
      </c>
    </row>
    <row r="1615" spans="1:4" ht="15" thickTop="1" x14ac:dyDescent="0.35">
      <c r="A1615" s="1733">
        <f>A1610+1</f>
        <v>29</v>
      </c>
      <c r="B1615" s="1367">
        <v>0.25</v>
      </c>
      <c r="C1615" s="1202" t="s">
        <v>257</v>
      </c>
      <c r="D1615" s="1202" t="s">
        <v>758</v>
      </c>
    </row>
    <row r="1616" spans="1:4" x14ac:dyDescent="0.35">
      <c r="A1616" s="1734"/>
      <c r="B1616" s="1367">
        <v>0.375</v>
      </c>
      <c r="C1616" s="76" t="s">
        <v>257</v>
      </c>
      <c r="D1616" s="1209" t="s">
        <v>729</v>
      </c>
    </row>
    <row r="1617" spans="1:4" x14ac:dyDescent="0.35">
      <c r="A1617" s="1734"/>
      <c r="B1617" s="1367">
        <v>0.5</v>
      </c>
      <c r="C1617" s="1209" t="s">
        <v>258</v>
      </c>
      <c r="D1617" s="1204" t="s">
        <v>729</v>
      </c>
    </row>
    <row r="1618" spans="1:4" x14ac:dyDescent="0.35">
      <c r="A1618" s="1734"/>
      <c r="B1618" s="1367">
        <v>0.625</v>
      </c>
      <c r="C1618" s="1204" t="s">
        <v>258</v>
      </c>
      <c r="D1618" s="1205" t="s">
        <v>729</v>
      </c>
    </row>
    <row r="1619" spans="1:4" ht="15" thickBot="1" x14ac:dyDescent="0.4">
      <c r="A1619" s="1735"/>
      <c r="B1619" s="1367">
        <v>0.75</v>
      </c>
      <c r="C1619" s="1207" t="s">
        <v>570</v>
      </c>
      <c r="D1619" s="1212" t="s">
        <v>758</v>
      </c>
    </row>
    <row r="1620" spans="1:4" ht="15" thickTop="1" x14ac:dyDescent="0.35">
      <c r="A1620" s="1733">
        <f>A1615+1</f>
        <v>30</v>
      </c>
      <c r="B1620" s="1367">
        <v>0.25</v>
      </c>
      <c r="C1620" s="1202" t="s">
        <v>257</v>
      </c>
      <c r="D1620" s="1202" t="s">
        <v>729</v>
      </c>
    </row>
    <row r="1621" spans="1:4" x14ac:dyDescent="0.35">
      <c r="A1621" s="1734"/>
      <c r="B1621" s="1367">
        <v>0.375</v>
      </c>
      <c r="C1621" s="76" t="s">
        <v>257</v>
      </c>
      <c r="D1621" s="1209" t="s">
        <v>758</v>
      </c>
    </row>
    <row r="1622" spans="1:4" x14ac:dyDescent="0.35">
      <c r="A1622" s="1734"/>
      <c r="B1622" s="1367">
        <v>0.5</v>
      </c>
      <c r="C1622" s="1209" t="s">
        <v>257</v>
      </c>
      <c r="D1622" s="1204" t="s">
        <v>729</v>
      </c>
    </row>
    <row r="1623" spans="1:4" x14ac:dyDescent="0.35">
      <c r="A1623" s="1734"/>
      <c r="B1623" s="1367">
        <v>0.625</v>
      </c>
      <c r="C1623" s="1204" t="s">
        <v>570</v>
      </c>
      <c r="D1623" s="1205" t="s">
        <v>729</v>
      </c>
    </row>
    <row r="1624" spans="1:4" ht="15" thickBot="1" x14ac:dyDescent="0.4">
      <c r="A1624" s="1735"/>
      <c r="B1624" s="1367">
        <v>0.75</v>
      </c>
      <c r="C1624" s="1207" t="s">
        <v>257</v>
      </c>
      <c r="D1624" s="1212" t="s">
        <v>729</v>
      </c>
    </row>
    <row r="1625" spans="1:4" ht="15" thickTop="1" x14ac:dyDescent="0.35">
      <c r="A1625" s="1733">
        <f>A1620+1</f>
        <v>31</v>
      </c>
      <c r="B1625" s="1367">
        <v>0.25</v>
      </c>
      <c r="C1625" s="1202" t="s">
        <v>257</v>
      </c>
      <c r="D1625" s="1202" t="s">
        <v>758</v>
      </c>
    </row>
    <row r="1626" spans="1:4" x14ac:dyDescent="0.35">
      <c r="A1626" s="1734"/>
      <c r="B1626" s="1367">
        <v>0.375</v>
      </c>
      <c r="C1626" s="1204" t="s">
        <v>257</v>
      </c>
      <c r="D1626" s="1204" t="s">
        <v>729</v>
      </c>
    </row>
    <row r="1627" spans="1:4" x14ac:dyDescent="0.35">
      <c r="A1627" s="1734"/>
      <c r="B1627" s="1367">
        <v>0.5</v>
      </c>
      <c r="C1627" s="1204" t="s">
        <v>258</v>
      </c>
      <c r="D1627" s="1204" t="s">
        <v>554</v>
      </c>
    </row>
    <row r="1628" spans="1:4" x14ac:dyDescent="0.35">
      <c r="A1628" s="1734"/>
      <c r="B1628" s="1367">
        <v>0.625</v>
      </c>
      <c r="C1628" s="1204" t="s">
        <v>262</v>
      </c>
      <c r="D1628" s="76" t="s">
        <v>758</v>
      </c>
    </row>
    <row r="1629" spans="1:4" x14ac:dyDescent="0.35">
      <c r="A1629" s="1735"/>
      <c r="B1629" s="1367">
        <v>0.75</v>
      </c>
      <c r="C1629" s="1210" t="s">
        <v>258</v>
      </c>
      <c r="D1629" s="1210" t="s">
        <v>758</v>
      </c>
    </row>
    <row r="1632" spans="1:4" ht="15.5" x14ac:dyDescent="0.35">
      <c r="A1632" s="1718" t="s">
        <v>913</v>
      </c>
      <c r="B1632" s="1718"/>
      <c r="C1632" s="1718"/>
      <c r="D1632" s="1718"/>
    </row>
    <row r="1633" spans="1:4" ht="15.5" x14ac:dyDescent="0.35">
      <c r="A1633" s="1251" t="s">
        <v>914</v>
      </c>
      <c r="B1633" s="1251"/>
      <c r="C1633" s="1251"/>
      <c r="D1633" s="1317"/>
    </row>
    <row r="1634" spans="1:4" x14ac:dyDescent="0.35">
      <c r="A1634" s="1360"/>
      <c r="B1634" s="346" t="s">
        <v>1053</v>
      </c>
      <c r="C1634" s="346" t="s">
        <v>1005</v>
      </c>
      <c r="D1634" s="1361" t="s">
        <v>1054</v>
      </c>
    </row>
    <row r="1635" spans="1:4" x14ac:dyDescent="0.35">
      <c r="A1635" s="346"/>
      <c r="B1635" s="346"/>
      <c r="C1635" s="346"/>
      <c r="D1635" s="346"/>
    </row>
    <row r="1636" spans="1:4" x14ac:dyDescent="0.35">
      <c r="A1636" s="1740" t="s">
        <v>505</v>
      </c>
      <c r="B1636" s="1740" t="s">
        <v>930</v>
      </c>
      <c r="C1636" s="1363" t="s">
        <v>548</v>
      </c>
      <c r="D1636" s="1363" t="s">
        <v>904</v>
      </c>
    </row>
    <row r="1637" spans="1:4" x14ac:dyDescent="0.35">
      <c r="A1637" s="1740"/>
      <c r="B1637" s="1740"/>
      <c r="C1637" s="1381"/>
      <c r="D1637" s="1365"/>
    </row>
    <row r="1638" spans="1:4" ht="15.5" x14ac:dyDescent="0.35">
      <c r="A1638" s="1736">
        <v>1</v>
      </c>
      <c r="B1638" s="1382">
        <v>0.25</v>
      </c>
      <c r="C1638" s="1048" t="s">
        <v>258</v>
      </c>
      <c r="D1638" s="1048" t="s">
        <v>758</v>
      </c>
    </row>
    <row r="1639" spans="1:4" ht="15.5" x14ac:dyDescent="0.35">
      <c r="A1639" s="1737"/>
      <c r="B1639" s="1382">
        <v>0.375</v>
      </c>
      <c r="C1639" s="1048" t="s">
        <v>258</v>
      </c>
      <c r="D1639" s="1048" t="s">
        <v>758</v>
      </c>
    </row>
    <row r="1640" spans="1:4" ht="15.5" x14ac:dyDescent="0.35">
      <c r="A1640" s="1737"/>
      <c r="B1640" s="1382">
        <v>0.5</v>
      </c>
      <c r="C1640" s="1048" t="s">
        <v>257</v>
      </c>
      <c r="D1640" s="1048" t="s">
        <v>758</v>
      </c>
    </row>
    <row r="1641" spans="1:4" ht="15.5" x14ac:dyDescent="0.35">
      <c r="A1641" s="1737"/>
      <c r="B1641" s="1382">
        <v>0.625</v>
      </c>
      <c r="C1641" s="1048" t="s">
        <v>258</v>
      </c>
      <c r="D1641" s="1048" t="s">
        <v>729</v>
      </c>
    </row>
    <row r="1642" spans="1:4" ht="15.5" x14ac:dyDescent="0.35">
      <c r="A1642" s="1738"/>
      <c r="B1642" s="1382">
        <v>0.75</v>
      </c>
      <c r="C1642" s="1048" t="s">
        <v>257</v>
      </c>
      <c r="D1642" s="1048" t="s">
        <v>758</v>
      </c>
    </row>
    <row r="1643" spans="1:4" ht="15.5" x14ac:dyDescent="0.35">
      <c r="A1643" s="1739">
        <v>2</v>
      </c>
      <c r="B1643" s="1382">
        <v>0.25</v>
      </c>
      <c r="C1643" s="1048" t="s">
        <v>258</v>
      </c>
      <c r="D1643" s="1048" t="s">
        <v>758</v>
      </c>
    </row>
    <row r="1644" spans="1:4" ht="15.5" x14ac:dyDescent="0.35">
      <c r="A1644" s="1739"/>
      <c r="B1644" s="1382">
        <v>0.375</v>
      </c>
      <c r="C1644" s="1048" t="s">
        <v>258</v>
      </c>
      <c r="D1644" s="1048" t="s">
        <v>758</v>
      </c>
    </row>
    <row r="1645" spans="1:4" ht="15.5" x14ac:dyDescent="0.35">
      <c r="A1645" s="1739"/>
      <c r="B1645" s="1382">
        <v>0.5</v>
      </c>
      <c r="C1645" s="1048" t="s">
        <v>257</v>
      </c>
      <c r="D1645" s="1048" t="s">
        <v>729</v>
      </c>
    </row>
    <row r="1646" spans="1:4" ht="15.5" x14ac:dyDescent="0.35">
      <c r="A1646" s="1739"/>
      <c r="B1646" s="1382">
        <v>0.625</v>
      </c>
      <c r="C1646" s="1048" t="s">
        <v>258</v>
      </c>
      <c r="D1646" s="1048" t="s">
        <v>729</v>
      </c>
    </row>
    <row r="1647" spans="1:4" ht="15.5" x14ac:dyDescent="0.35">
      <c r="A1647" s="1739"/>
      <c r="B1647" s="1382">
        <v>0.75</v>
      </c>
      <c r="C1647" s="1048" t="s">
        <v>257</v>
      </c>
      <c r="D1647" s="1048" t="s">
        <v>729</v>
      </c>
    </row>
    <row r="1648" spans="1:4" ht="15.5" x14ac:dyDescent="0.35">
      <c r="A1648" s="1739">
        <v>3</v>
      </c>
      <c r="B1648" s="1382">
        <v>0.25</v>
      </c>
      <c r="C1648" s="1048" t="s">
        <v>257</v>
      </c>
      <c r="D1648" s="1048" t="s">
        <v>758</v>
      </c>
    </row>
    <row r="1649" spans="1:4" ht="15.5" x14ac:dyDescent="0.35">
      <c r="A1649" s="1739"/>
      <c r="B1649" s="1382">
        <v>0.375</v>
      </c>
      <c r="C1649" s="1048" t="s">
        <v>262</v>
      </c>
      <c r="D1649" s="1048" t="s">
        <v>758</v>
      </c>
    </row>
    <row r="1650" spans="1:4" ht="15.5" x14ac:dyDescent="0.35">
      <c r="A1650" s="1739"/>
      <c r="B1650" s="1382">
        <v>0.5</v>
      </c>
      <c r="C1650" s="1048" t="s">
        <v>257</v>
      </c>
      <c r="D1650" s="1048" t="s">
        <v>729</v>
      </c>
    </row>
    <row r="1651" spans="1:4" ht="15.5" x14ac:dyDescent="0.35">
      <c r="A1651" s="1739"/>
      <c r="B1651" s="1382">
        <v>0.625</v>
      </c>
      <c r="C1651" s="1048" t="s">
        <v>258</v>
      </c>
      <c r="D1651" s="1048" t="s">
        <v>729</v>
      </c>
    </row>
    <row r="1652" spans="1:4" ht="15.5" x14ac:dyDescent="0.35">
      <c r="A1652" s="1739"/>
      <c r="B1652" s="1382">
        <v>0.75</v>
      </c>
      <c r="C1652" s="1048" t="s">
        <v>257</v>
      </c>
      <c r="D1652" s="1048" t="s">
        <v>729</v>
      </c>
    </row>
    <row r="1653" spans="1:4" ht="15.5" x14ac:dyDescent="0.35">
      <c r="A1653" s="1739">
        <f>A1648+1</f>
        <v>4</v>
      </c>
      <c r="B1653" s="1382">
        <v>0.25</v>
      </c>
      <c r="C1653" s="1048" t="s">
        <v>262</v>
      </c>
      <c r="D1653" s="1048" t="s">
        <v>758</v>
      </c>
    </row>
    <row r="1654" spans="1:4" ht="15.5" x14ac:dyDescent="0.35">
      <c r="A1654" s="1739"/>
      <c r="B1654" s="1382">
        <v>0.375</v>
      </c>
      <c r="C1654" s="1048" t="s">
        <v>257</v>
      </c>
      <c r="D1654" s="1048" t="s">
        <v>554</v>
      </c>
    </row>
    <row r="1655" spans="1:4" ht="15.5" x14ac:dyDescent="0.35">
      <c r="A1655" s="1739"/>
      <c r="B1655" s="1382">
        <v>0.5</v>
      </c>
      <c r="C1655" s="1048" t="s">
        <v>258</v>
      </c>
      <c r="D1655" s="1048" t="s">
        <v>758</v>
      </c>
    </row>
    <row r="1656" spans="1:4" ht="15.5" x14ac:dyDescent="0.35">
      <c r="A1656" s="1739"/>
      <c r="B1656" s="1382">
        <v>0.625</v>
      </c>
      <c r="C1656" s="1048" t="s">
        <v>258</v>
      </c>
      <c r="D1656" s="1048" t="s">
        <v>729</v>
      </c>
    </row>
    <row r="1657" spans="1:4" ht="15.5" x14ac:dyDescent="0.35">
      <c r="A1657" s="1739"/>
      <c r="B1657" s="1382">
        <v>0.75</v>
      </c>
      <c r="C1657" s="1048" t="s">
        <v>258</v>
      </c>
      <c r="D1657" s="1048" t="s">
        <v>758</v>
      </c>
    </row>
    <row r="1658" spans="1:4" ht="15.5" x14ac:dyDescent="0.35">
      <c r="A1658" s="1739">
        <f>A1653+1</f>
        <v>5</v>
      </c>
      <c r="B1658" s="1382">
        <v>0.25</v>
      </c>
      <c r="C1658" s="1048" t="s">
        <v>257</v>
      </c>
      <c r="D1658" s="1048" t="s">
        <v>758</v>
      </c>
    </row>
    <row r="1659" spans="1:4" ht="15.5" x14ac:dyDescent="0.35">
      <c r="A1659" s="1739"/>
      <c r="B1659" s="1382">
        <v>0.375</v>
      </c>
      <c r="C1659" s="1048" t="s">
        <v>258</v>
      </c>
      <c r="D1659" s="1048" t="s">
        <v>758</v>
      </c>
    </row>
    <row r="1660" spans="1:4" ht="15.5" x14ac:dyDescent="0.35">
      <c r="A1660" s="1739"/>
      <c r="B1660" s="1382">
        <v>0.5</v>
      </c>
      <c r="C1660" s="1048" t="s">
        <v>258</v>
      </c>
      <c r="D1660" s="1048" t="s">
        <v>758</v>
      </c>
    </row>
    <row r="1661" spans="1:4" ht="15.5" x14ac:dyDescent="0.35">
      <c r="A1661" s="1739"/>
      <c r="B1661" s="1382">
        <v>0.625</v>
      </c>
      <c r="C1661" s="1048" t="s">
        <v>258</v>
      </c>
      <c r="D1661" s="1048" t="s">
        <v>729</v>
      </c>
    </row>
    <row r="1662" spans="1:4" ht="15.5" x14ac:dyDescent="0.35">
      <c r="A1662" s="1736"/>
      <c r="B1662" s="1383">
        <v>0.75</v>
      </c>
      <c r="C1662" s="1384" t="s">
        <v>258</v>
      </c>
      <c r="D1662" s="1384" t="s">
        <v>758</v>
      </c>
    </row>
    <row r="1663" spans="1:4" ht="15.5" x14ac:dyDescent="0.35">
      <c r="A1663" s="1736">
        <v>6</v>
      </c>
      <c r="B1663" s="1382">
        <v>0.25</v>
      </c>
      <c r="C1663" s="1048" t="s">
        <v>258</v>
      </c>
      <c r="D1663" s="1048" t="s">
        <v>758</v>
      </c>
    </row>
    <row r="1664" spans="1:4" ht="15.5" x14ac:dyDescent="0.35">
      <c r="A1664" s="1737"/>
      <c r="B1664" s="1382">
        <v>0.375</v>
      </c>
      <c r="C1664" s="1048" t="s">
        <v>257</v>
      </c>
      <c r="D1664" s="1048" t="s">
        <v>758</v>
      </c>
    </row>
    <row r="1665" spans="1:4" ht="15.5" x14ac:dyDescent="0.35">
      <c r="A1665" s="1737"/>
      <c r="B1665" s="1382">
        <v>0.5</v>
      </c>
      <c r="C1665" s="1048" t="s">
        <v>258</v>
      </c>
      <c r="D1665" s="1048" t="s">
        <v>729</v>
      </c>
    </row>
    <row r="1666" spans="1:4" ht="15.5" x14ac:dyDescent="0.35">
      <c r="A1666" s="1737"/>
      <c r="B1666" s="1382">
        <v>0.625</v>
      </c>
      <c r="C1666" s="1048" t="s">
        <v>570</v>
      </c>
      <c r="D1666" s="1048" t="s">
        <v>758</v>
      </c>
    </row>
    <row r="1667" spans="1:4" ht="15.5" x14ac:dyDescent="0.35">
      <c r="A1667" s="1738"/>
      <c r="B1667" s="1382">
        <v>0.75</v>
      </c>
      <c r="C1667" s="1048" t="s">
        <v>570</v>
      </c>
      <c r="D1667" s="1048" t="s">
        <v>729</v>
      </c>
    </row>
    <row r="1668" spans="1:4" ht="15.5" x14ac:dyDescent="0.35">
      <c r="A1668" s="1739">
        <v>7</v>
      </c>
      <c r="B1668" s="1382">
        <v>0.25</v>
      </c>
      <c r="C1668" s="1048" t="s">
        <v>262</v>
      </c>
      <c r="D1668" s="1048" t="s">
        <v>758</v>
      </c>
    </row>
    <row r="1669" spans="1:4" ht="15.5" x14ac:dyDescent="0.35">
      <c r="A1669" s="1739"/>
      <c r="B1669" s="1382">
        <v>0.375</v>
      </c>
      <c r="C1669" s="1048" t="s">
        <v>257</v>
      </c>
      <c r="D1669" s="1048" t="s">
        <v>554</v>
      </c>
    </row>
    <row r="1670" spans="1:4" ht="15.5" x14ac:dyDescent="0.35">
      <c r="A1670" s="1739"/>
      <c r="B1670" s="1382">
        <v>0.5</v>
      </c>
      <c r="C1670" s="1048" t="s">
        <v>257</v>
      </c>
      <c r="D1670" s="1048" t="s">
        <v>758</v>
      </c>
    </row>
    <row r="1671" spans="1:4" ht="15.5" x14ac:dyDescent="0.35">
      <c r="A1671" s="1739"/>
      <c r="B1671" s="1382">
        <v>0.625</v>
      </c>
      <c r="C1671" s="1048" t="s">
        <v>262</v>
      </c>
      <c r="D1671" s="1048" t="s">
        <v>758</v>
      </c>
    </row>
    <row r="1672" spans="1:4" ht="15.5" x14ac:dyDescent="0.35">
      <c r="A1672" s="1739"/>
      <c r="B1672" s="1382">
        <v>0.75</v>
      </c>
      <c r="C1672" s="1048" t="s">
        <v>258</v>
      </c>
      <c r="D1672" s="1048" t="s">
        <v>758</v>
      </c>
    </row>
    <row r="1673" spans="1:4" ht="15.5" x14ac:dyDescent="0.35">
      <c r="A1673" s="1739">
        <v>8</v>
      </c>
      <c r="B1673" s="1382">
        <v>0.25</v>
      </c>
      <c r="C1673" s="1048" t="s">
        <v>258</v>
      </c>
      <c r="D1673" s="1048" t="s">
        <v>758</v>
      </c>
    </row>
    <row r="1674" spans="1:4" ht="15.5" x14ac:dyDescent="0.35">
      <c r="A1674" s="1739"/>
      <c r="B1674" s="1382">
        <v>0.375</v>
      </c>
      <c r="C1674" s="1048" t="s">
        <v>262</v>
      </c>
      <c r="D1674" s="1048" t="s">
        <v>758</v>
      </c>
    </row>
    <row r="1675" spans="1:4" ht="15.5" x14ac:dyDescent="0.35">
      <c r="A1675" s="1739"/>
      <c r="B1675" s="1382">
        <v>0.5</v>
      </c>
      <c r="C1675" s="1048" t="s">
        <v>257</v>
      </c>
      <c r="D1675" s="1048" t="s">
        <v>673</v>
      </c>
    </row>
    <row r="1676" spans="1:4" ht="15.5" x14ac:dyDescent="0.35">
      <c r="A1676" s="1739"/>
      <c r="B1676" s="1382">
        <v>0.625</v>
      </c>
      <c r="C1676" s="1048" t="s">
        <v>257</v>
      </c>
      <c r="D1676" s="1048" t="s">
        <v>729</v>
      </c>
    </row>
    <row r="1677" spans="1:4" ht="15.5" x14ac:dyDescent="0.35">
      <c r="A1677" s="1739"/>
      <c r="B1677" s="1382">
        <v>0.75</v>
      </c>
      <c r="C1677" s="1048" t="s">
        <v>257</v>
      </c>
      <c r="D1677" s="1048" t="s">
        <v>758</v>
      </c>
    </row>
    <row r="1678" spans="1:4" ht="15.5" x14ac:dyDescent="0.35">
      <c r="A1678" s="1739">
        <f>A1673+1</f>
        <v>9</v>
      </c>
      <c r="B1678" s="1382">
        <v>0.25</v>
      </c>
      <c r="C1678" s="1048" t="s">
        <v>262</v>
      </c>
      <c r="D1678" s="1048" t="s">
        <v>729</v>
      </c>
    </row>
    <row r="1679" spans="1:4" ht="15.5" x14ac:dyDescent="0.35">
      <c r="A1679" s="1739"/>
      <c r="B1679" s="1382">
        <v>0.375</v>
      </c>
      <c r="C1679" s="1048" t="s">
        <v>258</v>
      </c>
      <c r="D1679" s="1048" t="s">
        <v>729</v>
      </c>
    </row>
    <row r="1680" spans="1:4" ht="15.5" x14ac:dyDescent="0.35">
      <c r="A1680" s="1739"/>
      <c r="B1680" s="1382">
        <v>0.5</v>
      </c>
      <c r="C1680" s="1048" t="s">
        <v>257</v>
      </c>
      <c r="D1680" s="1048" t="s">
        <v>729</v>
      </c>
    </row>
    <row r="1681" spans="1:4" ht="15.5" x14ac:dyDescent="0.35">
      <c r="A1681" s="1739"/>
      <c r="B1681" s="1382">
        <v>0.625</v>
      </c>
      <c r="C1681" s="1048" t="s">
        <v>257</v>
      </c>
      <c r="D1681" s="1048" t="s">
        <v>729</v>
      </c>
    </row>
    <row r="1682" spans="1:4" ht="15.5" x14ac:dyDescent="0.35">
      <c r="A1682" s="1739"/>
      <c r="B1682" s="1382">
        <v>0.75</v>
      </c>
      <c r="C1682" s="1048" t="s">
        <v>257</v>
      </c>
      <c r="D1682" s="1048" t="s">
        <v>729</v>
      </c>
    </row>
    <row r="1683" spans="1:4" ht="15.5" x14ac:dyDescent="0.35">
      <c r="A1683" s="1739">
        <f>A1678+1</f>
        <v>10</v>
      </c>
      <c r="B1683" s="1382">
        <v>0.25</v>
      </c>
      <c r="C1683" s="1048" t="s">
        <v>257</v>
      </c>
      <c r="D1683" s="1048" t="s">
        <v>758</v>
      </c>
    </row>
    <row r="1684" spans="1:4" ht="15.5" x14ac:dyDescent="0.35">
      <c r="A1684" s="1739"/>
      <c r="B1684" s="1382">
        <v>0.375</v>
      </c>
      <c r="C1684" s="1048" t="s">
        <v>257</v>
      </c>
      <c r="D1684" s="1048" t="s">
        <v>758</v>
      </c>
    </row>
    <row r="1685" spans="1:4" ht="15.5" x14ac:dyDescent="0.35">
      <c r="A1685" s="1739"/>
      <c r="B1685" s="1382">
        <v>0.5</v>
      </c>
      <c r="C1685" s="1048" t="s">
        <v>258</v>
      </c>
      <c r="D1685" s="1048" t="s">
        <v>729</v>
      </c>
    </row>
    <row r="1686" spans="1:4" ht="15.5" x14ac:dyDescent="0.35">
      <c r="A1686" s="1739"/>
      <c r="B1686" s="1382">
        <v>0.625</v>
      </c>
      <c r="C1686" s="1048" t="s">
        <v>257</v>
      </c>
      <c r="D1686" s="1048" t="s">
        <v>758</v>
      </c>
    </row>
    <row r="1687" spans="1:4" ht="15.5" x14ac:dyDescent="0.35">
      <c r="A1687" s="1739"/>
      <c r="B1687" s="1382">
        <v>0.75</v>
      </c>
      <c r="C1687" s="1048" t="s">
        <v>258</v>
      </c>
      <c r="D1687" s="1048" t="s">
        <v>729</v>
      </c>
    </row>
    <row r="1688" spans="1:4" ht="15.5" x14ac:dyDescent="0.35">
      <c r="A1688" s="1736">
        <v>11</v>
      </c>
      <c r="B1688" s="1382">
        <v>0.25</v>
      </c>
      <c r="C1688" s="1048" t="s">
        <v>258</v>
      </c>
      <c r="D1688" s="1048" t="s">
        <v>758</v>
      </c>
    </row>
    <row r="1689" spans="1:4" ht="15.5" x14ac:dyDescent="0.35">
      <c r="A1689" s="1737"/>
      <c r="B1689" s="1382">
        <v>0.375</v>
      </c>
      <c r="C1689" s="1048" t="s">
        <v>257</v>
      </c>
      <c r="D1689" s="1048" t="s">
        <v>758</v>
      </c>
    </row>
    <row r="1690" spans="1:4" ht="15.5" x14ac:dyDescent="0.35">
      <c r="A1690" s="1737"/>
      <c r="B1690" s="1382">
        <v>0.5</v>
      </c>
      <c r="C1690" s="1048" t="s">
        <v>258</v>
      </c>
      <c r="D1690" s="1048" t="s">
        <v>729</v>
      </c>
    </row>
    <row r="1691" spans="1:4" ht="15.5" x14ac:dyDescent="0.35">
      <c r="A1691" s="1737"/>
      <c r="B1691" s="1382">
        <v>0.625</v>
      </c>
      <c r="C1691" s="1048" t="s">
        <v>258</v>
      </c>
      <c r="D1691" s="1048" t="s">
        <v>729</v>
      </c>
    </row>
    <row r="1692" spans="1:4" ht="15.5" x14ac:dyDescent="0.35">
      <c r="A1692" s="1738"/>
      <c r="B1692" s="1382">
        <v>0.75</v>
      </c>
      <c r="C1692" s="1048" t="s">
        <v>257</v>
      </c>
      <c r="D1692" s="1048" t="s">
        <v>758</v>
      </c>
    </row>
    <row r="1693" spans="1:4" ht="15.5" x14ac:dyDescent="0.35">
      <c r="A1693" s="1739">
        <v>12</v>
      </c>
      <c r="B1693" s="1382">
        <v>0.25</v>
      </c>
      <c r="C1693" s="1048" t="s">
        <v>258</v>
      </c>
      <c r="D1693" s="1048" t="s">
        <v>758</v>
      </c>
    </row>
    <row r="1694" spans="1:4" ht="15.5" x14ac:dyDescent="0.35">
      <c r="A1694" s="1739"/>
      <c r="B1694" s="1382">
        <v>0.375</v>
      </c>
      <c r="C1694" s="1048" t="s">
        <v>257</v>
      </c>
      <c r="D1694" s="1048" t="s">
        <v>729</v>
      </c>
    </row>
    <row r="1695" spans="1:4" ht="15.5" x14ac:dyDescent="0.35">
      <c r="A1695" s="1739"/>
      <c r="B1695" s="1382">
        <v>0.5</v>
      </c>
      <c r="C1695" s="1048" t="s">
        <v>260</v>
      </c>
      <c r="D1695" s="1048" t="s">
        <v>673</v>
      </c>
    </row>
    <row r="1696" spans="1:4" ht="15.5" x14ac:dyDescent="0.35">
      <c r="A1696" s="1739"/>
      <c r="B1696" s="1382">
        <v>0.625</v>
      </c>
      <c r="C1696" s="1048" t="s">
        <v>258</v>
      </c>
      <c r="D1696" s="1048" t="s">
        <v>554</v>
      </c>
    </row>
    <row r="1697" spans="1:4" ht="15.5" x14ac:dyDescent="0.35">
      <c r="A1697" s="1739"/>
      <c r="B1697" s="1382">
        <v>0.75</v>
      </c>
      <c r="C1697" s="1048" t="s">
        <v>258</v>
      </c>
      <c r="D1697" s="1048" t="s">
        <v>758</v>
      </c>
    </row>
    <row r="1698" spans="1:4" ht="15.5" x14ac:dyDescent="0.35">
      <c r="A1698" s="1739">
        <v>13</v>
      </c>
      <c r="B1698" s="1382">
        <v>0.25</v>
      </c>
      <c r="C1698" s="1048" t="s">
        <v>258</v>
      </c>
      <c r="D1698" s="1048" t="s">
        <v>729</v>
      </c>
    </row>
    <row r="1699" spans="1:4" ht="15.5" x14ac:dyDescent="0.35">
      <c r="A1699" s="1739"/>
      <c r="B1699" s="1382">
        <v>0.375</v>
      </c>
      <c r="C1699" s="1048" t="s">
        <v>257</v>
      </c>
      <c r="D1699" s="1048" t="s">
        <v>729</v>
      </c>
    </row>
    <row r="1700" spans="1:4" ht="15.5" x14ac:dyDescent="0.35">
      <c r="A1700" s="1739"/>
      <c r="B1700" s="1382">
        <v>0.5</v>
      </c>
      <c r="C1700" s="1048" t="s">
        <v>257</v>
      </c>
      <c r="D1700" s="1048" t="s">
        <v>729</v>
      </c>
    </row>
    <row r="1701" spans="1:4" ht="15.5" x14ac:dyDescent="0.35">
      <c r="A1701" s="1739"/>
      <c r="B1701" s="1382">
        <v>0.625</v>
      </c>
      <c r="C1701" s="1048" t="s">
        <v>260</v>
      </c>
      <c r="D1701" s="1048" t="s">
        <v>758</v>
      </c>
    </row>
    <row r="1702" spans="1:4" ht="15.5" x14ac:dyDescent="0.35">
      <c r="A1702" s="1739"/>
      <c r="B1702" s="1382">
        <v>0.75</v>
      </c>
      <c r="C1702" s="1048" t="s">
        <v>258</v>
      </c>
      <c r="D1702" s="1048" t="s">
        <v>758</v>
      </c>
    </row>
    <row r="1703" spans="1:4" ht="15.5" x14ac:dyDescent="0.35">
      <c r="A1703" s="1739">
        <f>A1698+1</f>
        <v>14</v>
      </c>
      <c r="B1703" s="1382">
        <v>0.25</v>
      </c>
      <c r="C1703" s="1048" t="s">
        <v>258</v>
      </c>
      <c r="D1703" s="1048" t="s">
        <v>758</v>
      </c>
    </row>
    <row r="1704" spans="1:4" ht="15.5" x14ac:dyDescent="0.35">
      <c r="A1704" s="1739"/>
      <c r="B1704" s="1382">
        <v>0.375</v>
      </c>
      <c r="C1704" s="1048" t="s">
        <v>258</v>
      </c>
      <c r="D1704" s="1048" t="s">
        <v>758</v>
      </c>
    </row>
    <row r="1705" spans="1:4" ht="15.5" x14ac:dyDescent="0.35">
      <c r="A1705" s="1739"/>
      <c r="B1705" s="1382">
        <v>0.5</v>
      </c>
      <c r="C1705" s="1048" t="s">
        <v>570</v>
      </c>
      <c r="D1705" s="1048" t="s">
        <v>758</v>
      </c>
    </row>
    <row r="1706" spans="1:4" ht="15.5" x14ac:dyDescent="0.35">
      <c r="A1706" s="1739"/>
      <c r="B1706" s="1382">
        <v>0.625</v>
      </c>
      <c r="C1706" s="1048" t="s">
        <v>258</v>
      </c>
      <c r="D1706" s="1048" t="s">
        <v>758</v>
      </c>
    </row>
    <row r="1707" spans="1:4" ht="15.5" x14ac:dyDescent="0.35">
      <c r="A1707" s="1739"/>
      <c r="B1707" s="1382">
        <v>0.75</v>
      </c>
      <c r="C1707" s="1048" t="s">
        <v>570</v>
      </c>
      <c r="D1707" s="1048" t="s">
        <v>554</v>
      </c>
    </row>
    <row r="1708" spans="1:4" ht="15.5" x14ac:dyDescent="0.35">
      <c r="A1708" s="1739">
        <f>A1703+1</f>
        <v>15</v>
      </c>
      <c r="B1708" s="1382">
        <v>0.25</v>
      </c>
      <c r="C1708" s="1048" t="s">
        <v>257</v>
      </c>
      <c r="D1708" s="1048" t="s">
        <v>758</v>
      </c>
    </row>
    <row r="1709" spans="1:4" ht="15.5" x14ac:dyDescent="0.35">
      <c r="A1709" s="1739"/>
      <c r="B1709" s="1382">
        <v>0.375</v>
      </c>
      <c r="C1709" s="1048" t="s">
        <v>257</v>
      </c>
      <c r="D1709" s="1048" t="s">
        <v>758</v>
      </c>
    </row>
    <row r="1710" spans="1:4" ht="15.5" x14ac:dyDescent="0.35">
      <c r="A1710" s="1739"/>
      <c r="B1710" s="1382">
        <v>0.5</v>
      </c>
      <c r="C1710" s="1048" t="s">
        <v>261</v>
      </c>
      <c r="D1710" s="1048" t="s">
        <v>758</v>
      </c>
    </row>
    <row r="1711" spans="1:4" ht="15.5" x14ac:dyDescent="0.35">
      <c r="A1711" s="1739"/>
      <c r="B1711" s="1382">
        <v>0.625</v>
      </c>
      <c r="C1711" s="1048" t="s">
        <v>257</v>
      </c>
      <c r="D1711" s="1048" t="s">
        <v>758</v>
      </c>
    </row>
    <row r="1712" spans="1:4" ht="15.5" x14ac:dyDescent="0.35">
      <c r="A1712" s="1739"/>
      <c r="B1712" s="1382">
        <v>0.75</v>
      </c>
      <c r="C1712" s="1048" t="s">
        <v>258</v>
      </c>
      <c r="D1712" s="1048" t="s">
        <v>729</v>
      </c>
    </row>
    <row r="1713" spans="1:4" ht="15.5" x14ac:dyDescent="0.35">
      <c r="A1713" s="1739">
        <f>A1708+1</f>
        <v>16</v>
      </c>
      <c r="B1713" s="1382">
        <v>0.25</v>
      </c>
      <c r="C1713" s="1048" t="s">
        <v>257</v>
      </c>
      <c r="D1713" s="1048" t="s">
        <v>758</v>
      </c>
    </row>
    <row r="1714" spans="1:4" ht="15.5" x14ac:dyDescent="0.35">
      <c r="A1714" s="1739"/>
      <c r="B1714" s="1382">
        <v>0.375</v>
      </c>
      <c r="C1714" s="1048" t="s">
        <v>257</v>
      </c>
      <c r="D1714" s="1048" t="s">
        <v>554</v>
      </c>
    </row>
    <row r="1715" spans="1:4" ht="15.5" x14ac:dyDescent="0.35">
      <c r="A1715" s="1739"/>
      <c r="B1715" s="1382">
        <v>0.5</v>
      </c>
      <c r="C1715" s="1048" t="s">
        <v>257</v>
      </c>
      <c r="D1715" s="1048" t="s">
        <v>758</v>
      </c>
    </row>
    <row r="1716" spans="1:4" ht="15.5" x14ac:dyDescent="0.35">
      <c r="A1716" s="1739"/>
      <c r="B1716" s="1382">
        <v>0.625</v>
      </c>
      <c r="C1716" s="1048" t="s">
        <v>260</v>
      </c>
      <c r="D1716" s="1048" t="s">
        <v>729</v>
      </c>
    </row>
    <row r="1717" spans="1:4" ht="15.5" x14ac:dyDescent="0.35">
      <c r="A1717" s="1739"/>
      <c r="B1717" s="1382">
        <v>0.75</v>
      </c>
      <c r="C1717" s="1048" t="s">
        <v>258</v>
      </c>
      <c r="D1717" s="1048" t="s">
        <v>758</v>
      </c>
    </row>
    <row r="1718" spans="1:4" ht="15.5" x14ac:dyDescent="0.35">
      <c r="A1718" s="1739">
        <f>A1713+1</f>
        <v>17</v>
      </c>
      <c r="B1718" s="1382">
        <v>0.25</v>
      </c>
      <c r="C1718" s="1048" t="s">
        <v>257</v>
      </c>
      <c r="D1718" s="1048" t="s">
        <v>758</v>
      </c>
    </row>
    <row r="1719" spans="1:4" ht="15.5" x14ac:dyDescent="0.35">
      <c r="A1719" s="1739"/>
      <c r="B1719" s="1382">
        <v>0.375</v>
      </c>
      <c r="C1719" s="1048" t="s">
        <v>257</v>
      </c>
      <c r="D1719" s="1048" t="s">
        <v>758</v>
      </c>
    </row>
    <row r="1720" spans="1:4" ht="15.5" x14ac:dyDescent="0.35">
      <c r="A1720" s="1739"/>
      <c r="B1720" s="1382">
        <v>0.5</v>
      </c>
      <c r="C1720" s="1048" t="s">
        <v>258</v>
      </c>
      <c r="D1720" s="1048" t="s">
        <v>758</v>
      </c>
    </row>
    <row r="1721" spans="1:4" ht="15.5" x14ac:dyDescent="0.35">
      <c r="A1721" s="1739"/>
      <c r="B1721" s="1382">
        <v>0.625</v>
      </c>
      <c r="C1721" s="1048" t="s">
        <v>258</v>
      </c>
      <c r="D1721" s="1048" t="s">
        <v>729</v>
      </c>
    </row>
    <row r="1722" spans="1:4" ht="15.5" x14ac:dyDescent="0.35">
      <c r="A1722" s="1739"/>
      <c r="B1722" s="1382">
        <v>0.75</v>
      </c>
      <c r="C1722" s="1048" t="s">
        <v>258</v>
      </c>
      <c r="D1722" s="1048" t="s">
        <v>729</v>
      </c>
    </row>
    <row r="1723" spans="1:4" ht="15.5" x14ac:dyDescent="0.35">
      <c r="A1723" s="1739">
        <f>A1718+1</f>
        <v>18</v>
      </c>
      <c r="B1723" s="1382">
        <v>0.25</v>
      </c>
      <c r="C1723" s="1048" t="s">
        <v>258</v>
      </c>
      <c r="D1723" s="1048" t="s">
        <v>729</v>
      </c>
    </row>
    <row r="1724" spans="1:4" ht="15.5" x14ac:dyDescent="0.35">
      <c r="A1724" s="1739"/>
      <c r="B1724" s="1382">
        <v>0.375</v>
      </c>
      <c r="C1724" s="1048" t="s">
        <v>258</v>
      </c>
      <c r="D1724" s="1048" t="s">
        <v>554</v>
      </c>
    </row>
    <row r="1725" spans="1:4" ht="15.5" x14ac:dyDescent="0.35">
      <c r="A1725" s="1739"/>
      <c r="B1725" s="1382">
        <v>0.5</v>
      </c>
      <c r="C1725" s="1048" t="s">
        <v>258</v>
      </c>
      <c r="D1725" s="1048" t="s">
        <v>758</v>
      </c>
    </row>
    <row r="1726" spans="1:4" ht="15.5" x14ac:dyDescent="0.35">
      <c r="A1726" s="1739"/>
      <c r="B1726" s="1382">
        <v>0.625</v>
      </c>
      <c r="C1726" s="1048" t="s">
        <v>258</v>
      </c>
      <c r="D1726" s="1048" t="s">
        <v>729</v>
      </c>
    </row>
    <row r="1727" spans="1:4" ht="15.5" x14ac:dyDescent="0.35">
      <c r="A1727" s="1739"/>
      <c r="B1727" s="1382">
        <v>0.75</v>
      </c>
      <c r="C1727" s="1048" t="s">
        <v>258</v>
      </c>
      <c r="D1727" s="1048" t="s">
        <v>758</v>
      </c>
    </row>
    <row r="1728" spans="1:4" ht="15.5" x14ac:dyDescent="0.35">
      <c r="A1728" s="1739">
        <f>A1723+1</f>
        <v>19</v>
      </c>
      <c r="B1728" s="1382">
        <v>0.25</v>
      </c>
      <c r="C1728" s="1048" t="s">
        <v>258</v>
      </c>
      <c r="D1728" s="1048" t="s">
        <v>758</v>
      </c>
    </row>
    <row r="1729" spans="1:4" ht="15.5" x14ac:dyDescent="0.35">
      <c r="A1729" s="1739"/>
      <c r="B1729" s="1382">
        <v>0.375</v>
      </c>
      <c r="C1729" s="1048" t="s">
        <v>257</v>
      </c>
      <c r="D1729" s="1048" t="s">
        <v>758</v>
      </c>
    </row>
    <row r="1730" spans="1:4" ht="15.5" x14ac:dyDescent="0.35">
      <c r="A1730" s="1739"/>
      <c r="B1730" s="1382">
        <v>0.5</v>
      </c>
      <c r="C1730" s="1048" t="s">
        <v>257</v>
      </c>
      <c r="D1730" s="1048" t="s">
        <v>758</v>
      </c>
    </row>
    <row r="1731" spans="1:4" ht="15.5" x14ac:dyDescent="0.35">
      <c r="A1731" s="1739"/>
      <c r="B1731" s="1382">
        <v>0.625</v>
      </c>
      <c r="C1731" s="1048" t="s">
        <v>258</v>
      </c>
      <c r="D1731" s="1048" t="s">
        <v>758</v>
      </c>
    </row>
    <row r="1732" spans="1:4" ht="15.5" x14ac:dyDescent="0.35">
      <c r="A1732" s="1739"/>
      <c r="B1732" s="1382">
        <v>0.75</v>
      </c>
      <c r="C1732" s="1048" t="s">
        <v>257</v>
      </c>
      <c r="D1732" s="1048" t="s">
        <v>758</v>
      </c>
    </row>
    <row r="1733" spans="1:4" ht="15.5" x14ac:dyDescent="0.35">
      <c r="A1733" s="1739">
        <f>A1728+1</f>
        <v>20</v>
      </c>
      <c r="B1733" s="1382">
        <v>0.25</v>
      </c>
      <c r="C1733" s="1048" t="s">
        <v>262</v>
      </c>
      <c r="D1733" s="1048" t="s">
        <v>758</v>
      </c>
    </row>
    <row r="1734" spans="1:4" ht="15.5" x14ac:dyDescent="0.35">
      <c r="A1734" s="1739"/>
      <c r="B1734" s="1382">
        <v>0.375</v>
      </c>
      <c r="C1734" s="1048" t="s">
        <v>258</v>
      </c>
      <c r="D1734" s="1048" t="s">
        <v>758</v>
      </c>
    </row>
    <row r="1735" spans="1:4" ht="15.5" x14ac:dyDescent="0.35">
      <c r="A1735" s="1739"/>
      <c r="B1735" s="1382">
        <v>0.5</v>
      </c>
      <c r="C1735" s="1048" t="s">
        <v>260</v>
      </c>
      <c r="D1735" s="1048" t="s">
        <v>729</v>
      </c>
    </row>
    <row r="1736" spans="1:4" ht="15.5" x14ac:dyDescent="0.35">
      <c r="A1736" s="1739"/>
      <c r="B1736" s="1382">
        <v>0.625</v>
      </c>
      <c r="C1736" s="1048" t="s">
        <v>258</v>
      </c>
      <c r="D1736" s="1048" t="s">
        <v>729</v>
      </c>
    </row>
    <row r="1737" spans="1:4" ht="15.5" x14ac:dyDescent="0.35">
      <c r="A1737" s="1739"/>
      <c r="B1737" s="1382">
        <v>0.75</v>
      </c>
      <c r="C1737" s="1048" t="s">
        <v>258</v>
      </c>
      <c r="D1737" s="1048" t="s">
        <v>729</v>
      </c>
    </row>
    <row r="1738" spans="1:4" ht="15.5" x14ac:dyDescent="0.35">
      <c r="A1738" s="1739">
        <f>A1733+1</f>
        <v>21</v>
      </c>
      <c r="B1738" s="1382">
        <v>0.25</v>
      </c>
      <c r="C1738" s="1048" t="s">
        <v>570</v>
      </c>
      <c r="D1738" s="1048" t="s">
        <v>758</v>
      </c>
    </row>
    <row r="1739" spans="1:4" ht="15.5" x14ac:dyDescent="0.35">
      <c r="A1739" s="1739"/>
      <c r="B1739" s="1382">
        <v>0.375</v>
      </c>
      <c r="C1739" s="1048" t="s">
        <v>257</v>
      </c>
      <c r="D1739" s="1048" t="s">
        <v>758</v>
      </c>
    </row>
    <row r="1740" spans="1:4" ht="15.5" x14ac:dyDescent="0.35">
      <c r="A1740" s="1739"/>
      <c r="B1740" s="1382">
        <v>0.5</v>
      </c>
      <c r="C1740" s="1048" t="s">
        <v>258</v>
      </c>
      <c r="D1740" s="1048" t="s">
        <v>729</v>
      </c>
    </row>
    <row r="1741" spans="1:4" ht="15.5" x14ac:dyDescent="0.35">
      <c r="A1741" s="1739"/>
      <c r="B1741" s="1382">
        <v>0.625</v>
      </c>
      <c r="C1741" s="1048" t="s">
        <v>257</v>
      </c>
      <c r="D1741" s="1048" t="s">
        <v>729</v>
      </c>
    </row>
    <row r="1742" spans="1:4" ht="15.5" x14ac:dyDescent="0.35">
      <c r="A1742" s="1739"/>
      <c r="B1742" s="1382">
        <v>0.75</v>
      </c>
      <c r="C1742" s="1048" t="s">
        <v>570</v>
      </c>
      <c r="D1742" s="1048" t="s">
        <v>758</v>
      </c>
    </row>
    <row r="1743" spans="1:4" ht="15.5" x14ac:dyDescent="0.35">
      <c r="A1743" s="1739">
        <f>A1738+1</f>
        <v>22</v>
      </c>
      <c r="B1743" s="1382">
        <v>0.25</v>
      </c>
      <c r="C1743" s="1048" t="s">
        <v>257</v>
      </c>
      <c r="D1743" s="1048" t="s">
        <v>554</v>
      </c>
    </row>
    <row r="1744" spans="1:4" ht="15.5" x14ac:dyDescent="0.35">
      <c r="A1744" s="1739"/>
      <c r="B1744" s="1382">
        <v>0.375</v>
      </c>
      <c r="C1744" s="1048" t="s">
        <v>257</v>
      </c>
      <c r="D1744" s="1048" t="s">
        <v>758</v>
      </c>
    </row>
    <row r="1745" spans="1:4" ht="15.5" x14ac:dyDescent="0.35">
      <c r="A1745" s="1739"/>
      <c r="B1745" s="1382">
        <v>0.5</v>
      </c>
      <c r="C1745" s="1048" t="s">
        <v>258</v>
      </c>
      <c r="D1745" s="1048" t="s">
        <v>758</v>
      </c>
    </row>
    <row r="1746" spans="1:4" ht="15.5" x14ac:dyDescent="0.35">
      <c r="A1746" s="1739"/>
      <c r="B1746" s="1382">
        <v>0.625</v>
      </c>
      <c r="C1746" s="1048" t="s">
        <v>257</v>
      </c>
      <c r="D1746" s="1048" t="s">
        <v>758</v>
      </c>
    </row>
    <row r="1747" spans="1:4" ht="15.5" x14ac:dyDescent="0.35">
      <c r="A1747" s="1739"/>
      <c r="B1747" s="1382">
        <v>0.75</v>
      </c>
      <c r="C1747" s="1048" t="s">
        <v>257</v>
      </c>
      <c r="D1747" s="1048" t="s">
        <v>729</v>
      </c>
    </row>
    <row r="1748" spans="1:4" ht="15.5" x14ac:dyDescent="0.35">
      <c r="A1748" s="1739">
        <f>A1743+1</f>
        <v>23</v>
      </c>
      <c r="B1748" s="1382">
        <v>0.25</v>
      </c>
      <c r="C1748" s="1048" t="s">
        <v>257</v>
      </c>
      <c r="D1748" s="1048" t="s">
        <v>554</v>
      </c>
    </row>
    <row r="1749" spans="1:4" ht="15.5" x14ac:dyDescent="0.35">
      <c r="A1749" s="1739"/>
      <c r="B1749" s="1382">
        <v>0.375</v>
      </c>
      <c r="C1749" s="1048" t="s">
        <v>257</v>
      </c>
      <c r="D1749" s="1048" t="s">
        <v>554</v>
      </c>
    </row>
    <row r="1750" spans="1:4" ht="15.5" x14ac:dyDescent="0.35">
      <c r="A1750" s="1739"/>
      <c r="B1750" s="1382">
        <v>0.5</v>
      </c>
      <c r="C1750" s="1048" t="s">
        <v>260</v>
      </c>
      <c r="D1750" s="1048" t="s">
        <v>758</v>
      </c>
    </row>
    <row r="1751" spans="1:4" ht="15.5" x14ac:dyDescent="0.35">
      <c r="A1751" s="1739"/>
      <c r="B1751" s="1382">
        <v>0.625</v>
      </c>
      <c r="C1751" s="1048" t="s">
        <v>261</v>
      </c>
      <c r="D1751" s="1048" t="s">
        <v>758</v>
      </c>
    </row>
    <row r="1752" spans="1:4" ht="15.5" x14ac:dyDescent="0.35">
      <c r="A1752" s="1739"/>
      <c r="B1752" s="1382">
        <v>0.75</v>
      </c>
      <c r="C1752" s="1048" t="s">
        <v>257</v>
      </c>
      <c r="D1752" s="1048" t="s">
        <v>758</v>
      </c>
    </row>
    <row r="1753" spans="1:4" ht="15.5" x14ac:dyDescent="0.35">
      <c r="A1753" s="1739">
        <f>A1748+1</f>
        <v>24</v>
      </c>
      <c r="B1753" s="1382">
        <v>0.25</v>
      </c>
      <c r="C1753" s="1048" t="s">
        <v>257</v>
      </c>
      <c r="D1753" s="1048" t="s">
        <v>554</v>
      </c>
    </row>
    <row r="1754" spans="1:4" ht="15.5" x14ac:dyDescent="0.35">
      <c r="A1754" s="1739"/>
      <c r="B1754" s="1382">
        <v>0.375</v>
      </c>
      <c r="C1754" s="1048" t="s">
        <v>257</v>
      </c>
      <c r="D1754" s="1048" t="s">
        <v>554</v>
      </c>
    </row>
    <row r="1755" spans="1:4" ht="15.5" x14ac:dyDescent="0.35">
      <c r="A1755" s="1739"/>
      <c r="B1755" s="1382">
        <v>0.5</v>
      </c>
      <c r="C1755" s="1048" t="s">
        <v>258</v>
      </c>
      <c r="D1755" s="1048" t="s">
        <v>758</v>
      </c>
    </row>
    <row r="1756" spans="1:4" ht="15.5" x14ac:dyDescent="0.35">
      <c r="A1756" s="1739"/>
      <c r="B1756" s="1382">
        <v>0.625</v>
      </c>
      <c r="C1756" s="1048" t="s">
        <v>570</v>
      </c>
      <c r="D1756" s="1048" t="s">
        <v>729</v>
      </c>
    </row>
    <row r="1757" spans="1:4" ht="15.5" x14ac:dyDescent="0.35">
      <c r="A1757" s="1739"/>
      <c r="B1757" s="1382">
        <v>0.75</v>
      </c>
      <c r="C1757" s="1048" t="s">
        <v>257</v>
      </c>
      <c r="D1757" s="1048" t="s">
        <v>758</v>
      </c>
    </row>
    <row r="1758" spans="1:4" ht="15.5" x14ac:dyDescent="0.35">
      <c r="A1758" s="1739">
        <f>A1753+1</f>
        <v>25</v>
      </c>
      <c r="B1758" s="1382">
        <v>0.25</v>
      </c>
      <c r="C1758" s="1048" t="s">
        <v>258</v>
      </c>
      <c r="D1758" s="1048" t="s">
        <v>760</v>
      </c>
    </row>
    <row r="1759" spans="1:4" ht="15.5" x14ac:dyDescent="0.35">
      <c r="A1759" s="1739"/>
      <c r="B1759" s="1382">
        <v>0.375</v>
      </c>
      <c r="C1759" s="1048" t="s">
        <v>258</v>
      </c>
      <c r="D1759" s="1048" t="s">
        <v>758</v>
      </c>
    </row>
    <row r="1760" spans="1:4" ht="15.5" x14ac:dyDescent="0.35">
      <c r="A1760" s="1739"/>
      <c r="B1760" s="1382">
        <v>0.5</v>
      </c>
      <c r="C1760" s="1048" t="s">
        <v>260</v>
      </c>
      <c r="D1760" s="1048" t="s">
        <v>729</v>
      </c>
    </row>
    <row r="1761" spans="1:4" ht="15.5" x14ac:dyDescent="0.35">
      <c r="A1761" s="1739"/>
      <c r="B1761" s="1382">
        <v>0.625</v>
      </c>
      <c r="C1761" s="1048" t="s">
        <v>261</v>
      </c>
      <c r="D1761" s="1048" t="s">
        <v>758</v>
      </c>
    </row>
    <row r="1762" spans="1:4" ht="15.5" x14ac:dyDescent="0.35">
      <c r="A1762" s="1739"/>
      <c r="B1762" s="1382">
        <v>0.75</v>
      </c>
      <c r="C1762" s="1048" t="s">
        <v>258</v>
      </c>
      <c r="D1762" s="1048" t="s">
        <v>758</v>
      </c>
    </row>
    <row r="1763" spans="1:4" ht="15.5" x14ac:dyDescent="0.35">
      <c r="A1763" s="1739">
        <f>A1758+1</f>
        <v>26</v>
      </c>
      <c r="B1763" s="1382">
        <v>0.25</v>
      </c>
      <c r="C1763" s="1048" t="s">
        <v>257</v>
      </c>
      <c r="D1763" s="1048" t="s">
        <v>758</v>
      </c>
    </row>
    <row r="1764" spans="1:4" ht="15.5" x14ac:dyDescent="0.35">
      <c r="A1764" s="1739"/>
      <c r="B1764" s="1382">
        <v>0.375</v>
      </c>
      <c r="C1764" s="1048" t="s">
        <v>257</v>
      </c>
      <c r="D1764" s="1048" t="s">
        <v>729</v>
      </c>
    </row>
    <row r="1765" spans="1:4" ht="15.5" x14ac:dyDescent="0.35">
      <c r="A1765" s="1739"/>
      <c r="B1765" s="1382">
        <v>0.5</v>
      </c>
      <c r="C1765" s="1048" t="s">
        <v>258</v>
      </c>
      <c r="D1765" s="1048" t="s">
        <v>758</v>
      </c>
    </row>
    <row r="1766" spans="1:4" ht="15.5" x14ac:dyDescent="0.35">
      <c r="A1766" s="1739"/>
      <c r="B1766" s="1382">
        <v>0.625</v>
      </c>
      <c r="C1766" s="1048" t="s">
        <v>257</v>
      </c>
      <c r="D1766" s="1048" t="s">
        <v>758</v>
      </c>
    </row>
    <row r="1767" spans="1:4" ht="15.5" x14ac:dyDescent="0.35">
      <c r="A1767" s="1739"/>
      <c r="B1767" s="1382">
        <v>0.75</v>
      </c>
      <c r="C1767" s="1048" t="s">
        <v>257</v>
      </c>
      <c r="D1767" s="1048" t="s">
        <v>554</v>
      </c>
    </row>
    <row r="1768" spans="1:4" ht="15.5" x14ac:dyDescent="0.35">
      <c r="A1768" s="1739">
        <f>A1763+1</f>
        <v>27</v>
      </c>
      <c r="B1768" s="1382">
        <v>0.25</v>
      </c>
      <c r="C1768" s="1048" t="s">
        <v>257</v>
      </c>
      <c r="D1768" s="1048" t="s">
        <v>554</v>
      </c>
    </row>
    <row r="1769" spans="1:4" ht="15.5" x14ac:dyDescent="0.35">
      <c r="A1769" s="1739"/>
      <c r="B1769" s="1382">
        <v>0.375</v>
      </c>
      <c r="C1769" s="1048" t="s">
        <v>257</v>
      </c>
      <c r="D1769" s="1048" t="s">
        <v>554</v>
      </c>
    </row>
    <row r="1770" spans="1:4" ht="15.5" x14ac:dyDescent="0.35">
      <c r="A1770" s="1739"/>
      <c r="B1770" s="1382">
        <v>0.5</v>
      </c>
      <c r="C1770" s="1048" t="s">
        <v>257</v>
      </c>
      <c r="D1770" s="1048" t="s">
        <v>758</v>
      </c>
    </row>
    <row r="1771" spans="1:4" ht="15.5" x14ac:dyDescent="0.35">
      <c r="A1771" s="1739"/>
      <c r="B1771" s="1382">
        <v>0.625</v>
      </c>
      <c r="C1771" s="1048" t="s">
        <v>257</v>
      </c>
      <c r="D1771" s="1048" t="s">
        <v>758</v>
      </c>
    </row>
    <row r="1772" spans="1:4" ht="15.5" x14ac:dyDescent="0.35">
      <c r="A1772" s="1739"/>
      <c r="B1772" s="1382">
        <v>0.75</v>
      </c>
      <c r="C1772" s="1048" t="s">
        <v>258</v>
      </c>
      <c r="D1772" s="1048" t="s">
        <v>758</v>
      </c>
    </row>
    <row r="1773" spans="1:4" ht="15.5" x14ac:dyDescent="0.35">
      <c r="A1773" s="1739">
        <f>A1768+1</f>
        <v>28</v>
      </c>
      <c r="B1773" s="1382">
        <v>0.25</v>
      </c>
      <c r="C1773" s="1048" t="s">
        <v>258</v>
      </c>
      <c r="D1773" s="1048" t="s">
        <v>758</v>
      </c>
    </row>
    <row r="1774" spans="1:4" ht="15.5" x14ac:dyDescent="0.35">
      <c r="A1774" s="1739"/>
      <c r="B1774" s="1382">
        <v>0.375</v>
      </c>
      <c r="C1774" s="1048" t="s">
        <v>260</v>
      </c>
      <c r="D1774" s="1048" t="s">
        <v>729</v>
      </c>
    </row>
    <row r="1775" spans="1:4" ht="15.5" x14ac:dyDescent="0.35">
      <c r="A1775" s="1739"/>
      <c r="B1775" s="1382">
        <v>0.5</v>
      </c>
      <c r="C1775" s="1048" t="s">
        <v>258</v>
      </c>
      <c r="D1775" s="1048" t="s">
        <v>758</v>
      </c>
    </row>
    <row r="1776" spans="1:4" ht="15.5" x14ac:dyDescent="0.35">
      <c r="A1776" s="1739"/>
      <c r="B1776" s="1382">
        <v>0.625</v>
      </c>
      <c r="C1776" s="1048" t="s">
        <v>260</v>
      </c>
      <c r="D1776" s="1048" t="s">
        <v>729</v>
      </c>
    </row>
    <row r="1777" spans="1:4" ht="15.5" x14ac:dyDescent="0.35">
      <c r="A1777" s="1739"/>
      <c r="B1777" s="1382">
        <v>0.75</v>
      </c>
      <c r="C1777" s="1048" t="s">
        <v>260</v>
      </c>
      <c r="D1777" s="1048" t="s">
        <v>729</v>
      </c>
    </row>
    <row r="1778" spans="1:4" ht="15.5" x14ac:dyDescent="0.35">
      <c r="A1778" s="1739">
        <f>A1773+1</f>
        <v>29</v>
      </c>
      <c r="B1778" s="1382">
        <v>0.25</v>
      </c>
      <c r="C1778" s="1385" t="s">
        <v>262</v>
      </c>
      <c r="D1778" s="1386" t="s">
        <v>554</v>
      </c>
    </row>
    <row r="1779" spans="1:4" ht="15.5" x14ac:dyDescent="0.35">
      <c r="A1779" s="1739"/>
      <c r="B1779" s="1382">
        <v>0.375</v>
      </c>
      <c r="C1779" s="1385" t="s">
        <v>258</v>
      </c>
      <c r="D1779" s="1386" t="s">
        <v>758</v>
      </c>
    </row>
    <row r="1780" spans="1:4" ht="15.5" x14ac:dyDescent="0.35">
      <c r="A1780" s="1739"/>
      <c r="B1780" s="1382">
        <v>0.5</v>
      </c>
      <c r="C1780" s="1385" t="s">
        <v>258</v>
      </c>
      <c r="D1780" s="1386" t="s">
        <v>758</v>
      </c>
    </row>
    <row r="1781" spans="1:4" ht="15.5" x14ac:dyDescent="0.35">
      <c r="A1781" s="1739"/>
      <c r="B1781" s="1382">
        <v>0.625</v>
      </c>
      <c r="C1781" s="1385" t="s">
        <v>262</v>
      </c>
      <c r="D1781" s="1386" t="s">
        <v>758</v>
      </c>
    </row>
    <row r="1782" spans="1:4" ht="15.5" x14ac:dyDescent="0.35">
      <c r="A1782" s="1739"/>
      <c r="B1782" s="1382">
        <v>0.75</v>
      </c>
      <c r="C1782" s="1385" t="s">
        <v>261</v>
      </c>
      <c r="D1782" s="1386" t="s">
        <v>758</v>
      </c>
    </row>
    <row r="1783" spans="1:4" ht="15.5" x14ac:dyDescent="0.35">
      <c r="A1783" s="1736">
        <v>30</v>
      </c>
      <c r="B1783" s="1382">
        <v>0.25</v>
      </c>
      <c r="C1783" s="1385" t="s">
        <v>257</v>
      </c>
      <c r="D1783" s="1386" t="s">
        <v>554</v>
      </c>
    </row>
    <row r="1784" spans="1:4" ht="15.5" x14ac:dyDescent="0.35">
      <c r="A1784" s="1737"/>
      <c r="B1784" s="1382">
        <v>0.375</v>
      </c>
      <c r="C1784" s="1385" t="s">
        <v>257</v>
      </c>
      <c r="D1784" s="1386" t="s">
        <v>758</v>
      </c>
    </row>
    <row r="1785" spans="1:4" ht="15.5" x14ac:dyDescent="0.35">
      <c r="A1785" s="1737"/>
      <c r="B1785" s="1382">
        <v>0.5</v>
      </c>
      <c r="C1785" s="1385" t="s">
        <v>258</v>
      </c>
      <c r="D1785" s="1386" t="s">
        <v>729</v>
      </c>
    </row>
    <row r="1786" spans="1:4" ht="15.5" x14ac:dyDescent="0.35">
      <c r="A1786" s="1737"/>
      <c r="B1786" s="1382">
        <v>0.625</v>
      </c>
      <c r="C1786" s="1385" t="s">
        <v>262</v>
      </c>
      <c r="D1786" s="1386" t="s">
        <v>729</v>
      </c>
    </row>
    <row r="1787" spans="1:4" ht="15.5" x14ac:dyDescent="0.35">
      <c r="A1787" s="1738"/>
      <c r="B1787" s="1382">
        <v>0.75</v>
      </c>
      <c r="C1787" s="1385" t="s">
        <v>258</v>
      </c>
      <c r="D1787" s="1386" t="s">
        <v>758</v>
      </c>
    </row>
    <row r="1788" spans="1:4" x14ac:dyDescent="0.35">
      <c r="B1788" t="s">
        <v>944</v>
      </c>
    </row>
    <row r="1789" spans="1:4" x14ac:dyDescent="0.35">
      <c r="B1789" t="s">
        <v>945</v>
      </c>
    </row>
    <row r="1790" spans="1:4" x14ac:dyDescent="0.35">
      <c r="B1790" t="s">
        <v>1042</v>
      </c>
    </row>
    <row r="1791" spans="1:4" x14ac:dyDescent="0.35">
      <c r="B1791" t="s">
        <v>1050</v>
      </c>
    </row>
    <row r="1792" spans="1:4" x14ac:dyDescent="0.35">
      <c r="B1792" t="s">
        <v>1055</v>
      </c>
    </row>
    <row r="1794" spans="1:4" ht="15.5" x14ac:dyDescent="0.35">
      <c r="A1794" s="1718" t="s">
        <v>913</v>
      </c>
      <c r="B1794" s="1718"/>
      <c r="C1794" s="1718"/>
      <c r="D1794" s="1718"/>
    </row>
    <row r="1795" spans="1:4" ht="15.5" x14ac:dyDescent="0.35">
      <c r="A1795" s="1251" t="s">
        <v>914</v>
      </c>
      <c r="B1795" s="1251"/>
      <c r="C1795" s="1251"/>
      <c r="D1795" s="1317"/>
    </row>
    <row r="1796" spans="1:4" x14ac:dyDescent="0.35">
      <c r="A1796" s="1360"/>
      <c r="B1796" s="346" t="s">
        <v>179</v>
      </c>
      <c r="C1796" s="346" t="s">
        <v>1005</v>
      </c>
      <c r="D1796" s="1361" t="s">
        <v>1056</v>
      </c>
    </row>
    <row r="1797" spans="1:4" x14ac:dyDescent="0.35">
      <c r="A1797" s="346"/>
      <c r="B1797" s="346"/>
      <c r="C1797" s="346"/>
      <c r="D1797" s="346"/>
    </row>
    <row r="1798" spans="1:4" x14ac:dyDescent="0.35">
      <c r="A1798" s="1740" t="s">
        <v>505</v>
      </c>
      <c r="B1798" s="1740" t="s">
        <v>930</v>
      </c>
      <c r="C1798" s="1363" t="s">
        <v>548</v>
      </c>
      <c r="D1798" s="1363" t="s">
        <v>904</v>
      </c>
    </row>
    <row r="1799" spans="1:4" x14ac:dyDescent="0.35">
      <c r="A1799" s="1740"/>
      <c r="B1799" s="1740"/>
      <c r="C1799" s="1381"/>
      <c r="D1799" s="1365"/>
    </row>
    <row r="1800" spans="1:4" ht="15.5" x14ac:dyDescent="0.35">
      <c r="A1800" s="1736">
        <v>1</v>
      </c>
      <c r="B1800" s="1382">
        <v>0.25</v>
      </c>
      <c r="C1800" s="1048" t="s">
        <v>257</v>
      </c>
      <c r="D1800" s="1048" t="s">
        <v>259</v>
      </c>
    </row>
    <row r="1801" spans="1:4" ht="15.5" x14ac:dyDescent="0.35">
      <c r="A1801" s="1737"/>
      <c r="B1801" s="1382">
        <v>0.375</v>
      </c>
      <c r="C1801" s="1048" t="s">
        <v>257</v>
      </c>
      <c r="D1801" s="1048" t="s">
        <v>259</v>
      </c>
    </row>
    <row r="1802" spans="1:4" ht="15.5" x14ac:dyDescent="0.35">
      <c r="A1802" s="1737"/>
      <c r="B1802" s="1382">
        <v>0.5</v>
      </c>
      <c r="C1802" s="1048" t="s">
        <v>258</v>
      </c>
      <c r="D1802" s="1048" t="s">
        <v>758</v>
      </c>
    </row>
    <row r="1803" spans="1:4" ht="15.5" x14ac:dyDescent="0.35">
      <c r="A1803" s="1737"/>
      <c r="B1803" s="1382">
        <v>0.625</v>
      </c>
      <c r="C1803" s="1048" t="s">
        <v>258</v>
      </c>
      <c r="D1803" s="1048" t="s">
        <v>758</v>
      </c>
    </row>
    <row r="1804" spans="1:4" ht="15.5" x14ac:dyDescent="0.35">
      <c r="A1804" s="1738"/>
      <c r="B1804" s="1382">
        <v>0.75</v>
      </c>
      <c r="C1804" s="1048" t="s">
        <v>258</v>
      </c>
      <c r="D1804" s="1048" t="s">
        <v>758</v>
      </c>
    </row>
    <row r="1805" spans="1:4" ht="15.5" x14ac:dyDescent="0.35">
      <c r="A1805" s="1739">
        <v>2</v>
      </c>
      <c r="B1805" s="1382">
        <v>0.25</v>
      </c>
      <c r="C1805" s="1048" t="s">
        <v>257</v>
      </c>
      <c r="D1805" s="1048" t="s">
        <v>259</v>
      </c>
    </row>
    <row r="1806" spans="1:4" ht="15.5" x14ac:dyDescent="0.35">
      <c r="A1806" s="1739"/>
      <c r="B1806" s="1382">
        <v>0.375</v>
      </c>
      <c r="C1806" s="1048" t="s">
        <v>257</v>
      </c>
      <c r="D1806" s="1048" t="s">
        <v>758</v>
      </c>
    </row>
    <row r="1807" spans="1:4" ht="15.5" x14ac:dyDescent="0.35">
      <c r="A1807" s="1739"/>
      <c r="B1807" s="1382">
        <v>0.5</v>
      </c>
      <c r="C1807" s="1048" t="s">
        <v>258</v>
      </c>
      <c r="D1807" s="1048" t="s">
        <v>758</v>
      </c>
    </row>
    <row r="1808" spans="1:4" ht="15.5" x14ac:dyDescent="0.35">
      <c r="A1808" s="1739"/>
      <c r="B1808" s="1382">
        <v>0.625</v>
      </c>
      <c r="C1808" s="1048" t="s">
        <v>258</v>
      </c>
      <c r="D1808" s="1048" t="s">
        <v>758</v>
      </c>
    </row>
    <row r="1809" spans="1:4" ht="15.5" x14ac:dyDescent="0.35">
      <c r="A1809" s="1739"/>
      <c r="B1809" s="1382">
        <v>0.75</v>
      </c>
      <c r="C1809" s="1048" t="s">
        <v>257</v>
      </c>
      <c r="D1809" s="1048" t="s">
        <v>259</v>
      </c>
    </row>
    <row r="1810" spans="1:4" ht="15.5" x14ac:dyDescent="0.35">
      <c r="A1810" s="1739">
        <v>3</v>
      </c>
      <c r="B1810" s="1382">
        <v>0.25</v>
      </c>
      <c r="C1810" s="1048" t="s">
        <v>257</v>
      </c>
      <c r="D1810" s="1048" t="s">
        <v>259</v>
      </c>
    </row>
    <row r="1811" spans="1:4" ht="15.5" x14ac:dyDescent="0.35">
      <c r="A1811" s="1739"/>
      <c r="B1811" s="1382">
        <v>0.375</v>
      </c>
      <c r="C1811" s="1048" t="s">
        <v>257</v>
      </c>
      <c r="D1811" s="1048" t="s">
        <v>758</v>
      </c>
    </row>
    <row r="1812" spans="1:4" ht="15.5" x14ac:dyDescent="0.35">
      <c r="A1812" s="1739"/>
      <c r="B1812" s="1382">
        <v>0.5</v>
      </c>
      <c r="C1812" s="1048" t="s">
        <v>257</v>
      </c>
      <c r="D1812" s="1048" t="s">
        <v>758</v>
      </c>
    </row>
    <row r="1813" spans="1:4" ht="15.5" x14ac:dyDescent="0.35">
      <c r="A1813" s="1739"/>
      <c r="B1813" s="1382">
        <v>0.625</v>
      </c>
      <c r="C1813" s="1048" t="s">
        <v>260</v>
      </c>
      <c r="D1813" s="1048" t="s">
        <v>758</v>
      </c>
    </row>
    <row r="1814" spans="1:4" ht="15.5" x14ac:dyDescent="0.35">
      <c r="A1814" s="1739"/>
      <c r="B1814" s="1382">
        <v>0.75</v>
      </c>
      <c r="C1814" s="1048" t="s">
        <v>261</v>
      </c>
      <c r="D1814" s="1048" t="s">
        <v>758</v>
      </c>
    </row>
    <row r="1815" spans="1:4" ht="15.5" x14ac:dyDescent="0.35">
      <c r="A1815" s="1739">
        <f>A1810+1</f>
        <v>4</v>
      </c>
      <c r="B1815" s="1382">
        <v>0.25</v>
      </c>
      <c r="C1815" s="1048" t="s">
        <v>257</v>
      </c>
      <c r="D1815" s="1048" t="s">
        <v>259</v>
      </c>
    </row>
    <row r="1816" spans="1:4" ht="15.5" x14ac:dyDescent="0.35">
      <c r="A1816" s="1739"/>
      <c r="B1816" s="1382">
        <v>0.375</v>
      </c>
      <c r="C1816" s="1048" t="s">
        <v>257</v>
      </c>
      <c r="D1816" s="1048" t="s">
        <v>259</v>
      </c>
    </row>
    <row r="1817" spans="1:4" ht="15.5" x14ac:dyDescent="0.35">
      <c r="A1817" s="1739"/>
      <c r="B1817" s="1382">
        <v>0.5</v>
      </c>
      <c r="C1817" s="1048" t="s">
        <v>257</v>
      </c>
      <c r="D1817" s="1048" t="s">
        <v>758</v>
      </c>
    </row>
    <row r="1818" spans="1:4" ht="15.5" x14ac:dyDescent="0.35">
      <c r="A1818" s="1739"/>
      <c r="B1818" s="1382">
        <v>0.625</v>
      </c>
      <c r="C1818" s="1048" t="s">
        <v>261</v>
      </c>
      <c r="D1818" s="1048" t="s">
        <v>729</v>
      </c>
    </row>
    <row r="1819" spans="1:4" ht="15.5" x14ac:dyDescent="0.35">
      <c r="A1819" s="1739"/>
      <c r="B1819" s="1382">
        <v>0.75</v>
      </c>
      <c r="C1819" s="1048" t="s">
        <v>258</v>
      </c>
      <c r="D1819" s="1048" t="s">
        <v>758</v>
      </c>
    </row>
    <row r="1820" spans="1:4" ht="15.5" x14ac:dyDescent="0.35">
      <c r="A1820" s="1739">
        <f>A1815+1</f>
        <v>5</v>
      </c>
      <c r="B1820" s="1382">
        <v>0.25</v>
      </c>
      <c r="C1820" s="1048" t="s">
        <v>258</v>
      </c>
      <c r="D1820" s="1048" t="s">
        <v>259</v>
      </c>
    </row>
    <row r="1821" spans="1:4" ht="15.5" x14ac:dyDescent="0.35">
      <c r="A1821" s="1739"/>
      <c r="B1821" s="1382">
        <v>0.375</v>
      </c>
      <c r="C1821" s="1048" t="s">
        <v>258</v>
      </c>
      <c r="D1821" s="1048" t="s">
        <v>259</v>
      </c>
    </row>
    <row r="1822" spans="1:4" ht="15.5" x14ac:dyDescent="0.35">
      <c r="A1822" s="1739"/>
      <c r="B1822" s="1382">
        <v>0.5</v>
      </c>
      <c r="C1822" s="1048" t="s">
        <v>260</v>
      </c>
      <c r="D1822" s="1048" t="s">
        <v>758</v>
      </c>
    </row>
    <row r="1823" spans="1:4" ht="15.5" x14ac:dyDescent="0.35">
      <c r="A1823" s="1739"/>
      <c r="B1823" s="1382">
        <v>0.625</v>
      </c>
      <c r="C1823" s="1048" t="s">
        <v>260</v>
      </c>
      <c r="D1823" s="1048" t="s">
        <v>729</v>
      </c>
    </row>
    <row r="1824" spans="1:4" ht="15.5" x14ac:dyDescent="0.35">
      <c r="A1824" s="1736"/>
      <c r="B1824" s="1383">
        <v>0.75</v>
      </c>
      <c r="C1824" s="1384" t="s">
        <v>570</v>
      </c>
      <c r="D1824" s="1384" t="s">
        <v>758</v>
      </c>
    </row>
    <row r="1825" spans="1:4" ht="15.5" x14ac:dyDescent="0.35">
      <c r="A1825" s="1736">
        <v>6</v>
      </c>
      <c r="B1825" s="1382">
        <v>0.25</v>
      </c>
      <c r="C1825" s="1048" t="s">
        <v>258</v>
      </c>
      <c r="D1825" s="1048" t="s">
        <v>259</v>
      </c>
    </row>
    <row r="1826" spans="1:4" ht="15.5" x14ac:dyDescent="0.35">
      <c r="A1826" s="1737"/>
      <c r="B1826" s="1382">
        <v>0.375</v>
      </c>
      <c r="C1826" s="1048" t="s">
        <v>258</v>
      </c>
      <c r="D1826" s="1048" t="s">
        <v>259</v>
      </c>
    </row>
    <row r="1827" spans="1:4" ht="15.5" x14ac:dyDescent="0.35">
      <c r="A1827" s="1737"/>
      <c r="B1827" s="1382">
        <v>0.5</v>
      </c>
      <c r="C1827" s="1048" t="s">
        <v>258</v>
      </c>
      <c r="D1827" s="1048" t="s">
        <v>758</v>
      </c>
    </row>
    <row r="1828" spans="1:4" ht="15.5" x14ac:dyDescent="0.35">
      <c r="A1828" s="1737"/>
      <c r="B1828" s="1382">
        <v>0.625</v>
      </c>
      <c r="C1828" s="1048" t="s">
        <v>258</v>
      </c>
      <c r="D1828" s="1048" t="s">
        <v>729</v>
      </c>
    </row>
    <row r="1829" spans="1:4" ht="15.5" x14ac:dyDescent="0.35">
      <c r="A1829" s="1738"/>
      <c r="B1829" s="1382">
        <v>0.75</v>
      </c>
      <c r="C1829" s="1048" t="s">
        <v>262</v>
      </c>
      <c r="D1829" s="1048" t="s">
        <v>259</v>
      </c>
    </row>
    <row r="1830" spans="1:4" ht="15.5" x14ac:dyDescent="0.35">
      <c r="A1830" s="1739">
        <v>7</v>
      </c>
      <c r="B1830" s="1382">
        <v>0.25</v>
      </c>
      <c r="C1830" s="1048" t="s">
        <v>257</v>
      </c>
      <c r="D1830" s="1048" t="s">
        <v>259</v>
      </c>
    </row>
    <row r="1831" spans="1:4" ht="15.5" x14ac:dyDescent="0.35">
      <c r="A1831" s="1739"/>
      <c r="B1831" s="1382">
        <v>0.375</v>
      </c>
      <c r="C1831" s="1048" t="s">
        <v>257</v>
      </c>
      <c r="D1831" s="1048" t="s">
        <v>259</v>
      </c>
    </row>
    <row r="1832" spans="1:4" ht="15.5" x14ac:dyDescent="0.35">
      <c r="A1832" s="1739"/>
      <c r="B1832" s="1382">
        <v>0.5</v>
      </c>
      <c r="C1832" s="1048" t="s">
        <v>257</v>
      </c>
      <c r="D1832" s="1048" t="s">
        <v>758</v>
      </c>
    </row>
    <row r="1833" spans="1:4" ht="15.5" x14ac:dyDescent="0.35">
      <c r="A1833" s="1739"/>
      <c r="B1833" s="1382">
        <v>0.625</v>
      </c>
      <c r="C1833" s="1048" t="s">
        <v>258</v>
      </c>
      <c r="D1833" s="1048" t="s">
        <v>758</v>
      </c>
    </row>
    <row r="1834" spans="1:4" ht="15.5" x14ac:dyDescent="0.35">
      <c r="A1834" s="1739"/>
      <c r="B1834" s="1382">
        <v>0.75</v>
      </c>
      <c r="C1834" s="1048" t="s">
        <v>257</v>
      </c>
      <c r="D1834" s="1048" t="s">
        <v>758</v>
      </c>
    </row>
    <row r="1835" spans="1:4" ht="15.5" x14ac:dyDescent="0.35">
      <c r="A1835" s="1739">
        <v>8</v>
      </c>
      <c r="B1835" s="1382">
        <v>0.25</v>
      </c>
      <c r="C1835" s="1048" t="s">
        <v>257</v>
      </c>
      <c r="D1835" s="1048" t="s">
        <v>259</v>
      </c>
    </row>
    <row r="1836" spans="1:4" ht="15.5" x14ac:dyDescent="0.35">
      <c r="A1836" s="1739"/>
      <c r="B1836" s="1382">
        <v>0.375</v>
      </c>
      <c r="C1836" s="1048" t="s">
        <v>257</v>
      </c>
      <c r="D1836" s="1048" t="s">
        <v>259</v>
      </c>
    </row>
    <row r="1837" spans="1:4" ht="15.5" x14ac:dyDescent="0.35">
      <c r="A1837" s="1739"/>
      <c r="B1837" s="1382">
        <v>0.5</v>
      </c>
      <c r="C1837" s="1048" t="s">
        <v>570</v>
      </c>
      <c r="D1837" s="1048" t="s">
        <v>758</v>
      </c>
    </row>
    <row r="1838" spans="1:4" ht="15.5" x14ac:dyDescent="0.35">
      <c r="A1838" s="1739"/>
      <c r="B1838" s="1382">
        <v>0.625</v>
      </c>
      <c r="C1838" s="1048" t="s">
        <v>257</v>
      </c>
      <c r="D1838" s="1048" t="s">
        <v>758</v>
      </c>
    </row>
    <row r="1839" spans="1:4" ht="15.5" x14ac:dyDescent="0.35">
      <c r="A1839" s="1739"/>
      <c r="B1839" s="1382">
        <v>0.75</v>
      </c>
      <c r="C1839" s="1048" t="s">
        <v>257</v>
      </c>
      <c r="D1839" s="1048" t="s">
        <v>758</v>
      </c>
    </row>
    <row r="1840" spans="1:4" ht="15.5" x14ac:dyDescent="0.35">
      <c r="A1840" s="1739">
        <f>A1835+1</f>
        <v>9</v>
      </c>
      <c r="B1840" s="1382">
        <v>0.25</v>
      </c>
      <c r="C1840" s="1048" t="s">
        <v>257</v>
      </c>
      <c r="D1840" s="1048" t="s">
        <v>259</v>
      </c>
    </row>
    <row r="1841" spans="1:4" ht="15.5" x14ac:dyDescent="0.35">
      <c r="A1841" s="1739"/>
      <c r="B1841" s="1382">
        <v>0.375</v>
      </c>
      <c r="C1841" s="1048" t="s">
        <v>257</v>
      </c>
      <c r="D1841" s="1048" t="s">
        <v>259</v>
      </c>
    </row>
    <row r="1842" spans="1:4" ht="15.5" x14ac:dyDescent="0.35">
      <c r="A1842" s="1739"/>
      <c r="B1842" s="1382">
        <v>0.5</v>
      </c>
      <c r="C1842" s="1048" t="s">
        <v>258</v>
      </c>
      <c r="D1842" s="1048" t="s">
        <v>758</v>
      </c>
    </row>
    <row r="1843" spans="1:4" ht="15.5" x14ac:dyDescent="0.35">
      <c r="A1843" s="1739"/>
      <c r="B1843" s="1382">
        <v>0.625</v>
      </c>
      <c r="C1843" s="1048" t="s">
        <v>258</v>
      </c>
      <c r="D1843" s="1048" t="s">
        <v>729</v>
      </c>
    </row>
    <row r="1844" spans="1:4" ht="15.5" x14ac:dyDescent="0.35">
      <c r="A1844" s="1739"/>
      <c r="B1844" s="1382">
        <v>0.75</v>
      </c>
      <c r="C1844" s="1048" t="s">
        <v>258</v>
      </c>
      <c r="D1844" s="1048" t="s">
        <v>758</v>
      </c>
    </row>
    <row r="1845" spans="1:4" ht="15.5" x14ac:dyDescent="0.35">
      <c r="A1845" s="1739">
        <f>A1840+1</f>
        <v>10</v>
      </c>
      <c r="B1845" s="1382">
        <v>0.25</v>
      </c>
      <c r="C1845" s="1048" t="s">
        <v>257</v>
      </c>
      <c r="D1845" s="1048" t="s">
        <v>758</v>
      </c>
    </row>
    <row r="1846" spans="1:4" ht="15.5" x14ac:dyDescent="0.35">
      <c r="A1846" s="1739"/>
      <c r="B1846" s="1382">
        <v>0.375</v>
      </c>
      <c r="C1846" s="1048" t="s">
        <v>257</v>
      </c>
      <c r="D1846" s="1048" t="s">
        <v>758</v>
      </c>
    </row>
    <row r="1847" spans="1:4" ht="15.5" x14ac:dyDescent="0.35">
      <c r="A1847" s="1739"/>
      <c r="B1847" s="1382">
        <v>0.5</v>
      </c>
      <c r="C1847" s="1048" t="s">
        <v>258</v>
      </c>
      <c r="D1847" s="1048" t="s">
        <v>758</v>
      </c>
    </row>
    <row r="1848" spans="1:4" ht="15.5" x14ac:dyDescent="0.35">
      <c r="A1848" s="1739"/>
      <c r="B1848" s="1382">
        <v>0.625</v>
      </c>
      <c r="C1848" s="1048" t="s">
        <v>258</v>
      </c>
      <c r="D1848" s="1048" t="s">
        <v>758</v>
      </c>
    </row>
    <row r="1849" spans="1:4" ht="15.5" x14ac:dyDescent="0.35">
      <c r="A1849" s="1739"/>
      <c r="B1849" s="1382">
        <v>0.75</v>
      </c>
      <c r="C1849" s="1048" t="s">
        <v>258</v>
      </c>
      <c r="D1849" s="1048" t="s">
        <v>758</v>
      </c>
    </row>
    <row r="1850" spans="1:4" ht="15.5" x14ac:dyDescent="0.35">
      <c r="A1850" s="1736">
        <v>11</v>
      </c>
      <c r="B1850" s="1382">
        <v>0.25</v>
      </c>
      <c r="C1850" s="1048" t="s">
        <v>257</v>
      </c>
      <c r="D1850" s="1048" t="s">
        <v>259</v>
      </c>
    </row>
    <row r="1851" spans="1:4" ht="15.5" x14ac:dyDescent="0.35">
      <c r="A1851" s="1737"/>
      <c r="B1851" s="1382">
        <v>0.375</v>
      </c>
      <c r="C1851" s="1048" t="s">
        <v>257</v>
      </c>
      <c r="D1851" s="1048" t="s">
        <v>758</v>
      </c>
    </row>
    <row r="1852" spans="1:4" ht="15.5" x14ac:dyDescent="0.35">
      <c r="A1852" s="1737"/>
      <c r="B1852" s="1382">
        <v>0.5</v>
      </c>
      <c r="C1852" s="1048" t="s">
        <v>258</v>
      </c>
      <c r="D1852" s="1048" t="s">
        <v>758</v>
      </c>
    </row>
    <row r="1853" spans="1:4" ht="15.5" x14ac:dyDescent="0.35">
      <c r="A1853" s="1737"/>
      <c r="B1853" s="1382">
        <v>0.625</v>
      </c>
      <c r="C1853" s="1048" t="s">
        <v>261</v>
      </c>
      <c r="D1853" s="1048" t="s">
        <v>758</v>
      </c>
    </row>
    <row r="1854" spans="1:4" ht="15.5" x14ac:dyDescent="0.35">
      <c r="A1854" s="1738"/>
      <c r="B1854" s="1382">
        <v>0.75</v>
      </c>
      <c r="C1854" s="1048" t="s">
        <v>258</v>
      </c>
      <c r="D1854" s="1048" t="s">
        <v>758</v>
      </c>
    </row>
    <row r="1855" spans="1:4" ht="15.5" x14ac:dyDescent="0.35">
      <c r="A1855" s="1739">
        <v>12</v>
      </c>
      <c r="B1855" s="1382">
        <v>0.25</v>
      </c>
      <c r="C1855" s="1048" t="s">
        <v>257</v>
      </c>
      <c r="D1855" s="1048" t="s">
        <v>259</v>
      </c>
    </row>
    <row r="1856" spans="1:4" ht="15.5" x14ac:dyDescent="0.35">
      <c r="A1856" s="1739"/>
      <c r="B1856" s="1382">
        <v>0.375</v>
      </c>
      <c r="C1856" s="1048" t="s">
        <v>258</v>
      </c>
      <c r="D1856" s="1048" t="s">
        <v>758</v>
      </c>
    </row>
    <row r="1857" spans="1:4" ht="15.5" x14ac:dyDescent="0.35">
      <c r="A1857" s="1739"/>
      <c r="B1857" s="1382">
        <v>0.5</v>
      </c>
      <c r="C1857" s="1048" t="s">
        <v>258</v>
      </c>
      <c r="D1857" s="1048" t="s">
        <v>758</v>
      </c>
    </row>
    <row r="1858" spans="1:4" ht="15.5" x14ac:dyDescent="0.35">
      <c r="A1858" s="1739"/>
      <c r="B1858" s="1382">
        <v>0.625</v>
      </c>
      <c r="C1858" s="1048" t="s">
        <v>260</v>
      </c>
      <c r="D1858" s="1048" t="s">
        <v>758</v>
      </c>
    </row>
    <row r="1859" spans="1:4" ht="15.5" x14ac:dyDescent="0.35">
      <c r="A1859" s="1739"/>
      <c r="B1859" s="1382">
        <v>0.75</v>
      </c>
      <c r="C1859" s="1048" t="s">
        <v>258</v>
      </c>
      <c r="D1859" s="1048" t="s">
        <v>758</v>
      </c>
    </row>
    <row r="1860" spans="1:4" ht="15.5" x14ac:dyDescent="0.35">
      <c r="A1860" s="1739">
        <v>13</v>
      </c>
      <c r="B1860" s="1382">
        <v>0.25</v>
      </c>
      <c r="C1860" s="1048" t="s">
        <v>258</v>
      </c>
      <c r="D1860" s="1048" t="s">
        <v>758</v>
      </c>
    </row>
    <row r="1861" spans="1:4" ht="15.5" x14ac:dyDescent="0.35">
      <c r="A1861" s="1739"/>
      <c r="B1861" s="1382">
        <v>0.375</v>
      </c>
      <c r="C1861" s="1048" t="s">
        <v>257</v>
      </c>
      <c r="D1861" s="1048" t="s">
        <v>758</v>
      </c>
    </row>
    <row r="1862" spans="1:4" ht="15.5" x14ac:dyDescent="0.35">
      <c r="A1862" s="1739"/>
      <c r="B1862" s="1382">
        <v>0.5</v>
      </c>
      <c r="C1862" s="1048" t="s">
        <v>258</v>
      </c>
      <c r="D1862" s="1048" t="s">
        <v>1057</v>
      </c>
    </row>
    <row r="1863" spans="1:4" ht="15.5" x14ac:dyDescent="0.35">
      <c r="A1863" s="1739"/>
      <c r="B1863" s="1382">
        <v>0.625</v>
      </c>
      <c r="C1863" s="1048" t="s">
        <v>258</v>
      </c>
      <c r="D1863" s="1048" t="s">
        <v>729</v>
      </c>
    </row>
    <row r="1864" spans="1:4" ht="15.5" x14ac:dyDescent="0.35">
      <c r="A1864" s="1739"/>
      <c r="B1864" s="1382">
        <v>0.75</v>
      </c>
      <c r="C1864" s="1048" t="s">
        <v>258</v>
      </c>
      <c r="D1864" s="1048" t="s">
        <v>758</v>
      </c>
    </row>
    <row r="1865" spans="1:4" ht="15.5" x14ac:dyDescent="0.35">
      <c r="A1865" s="1739">
        <f>A1860+1</f>
        <v>14</v>
      </c>
      <c r="B1865" s="1382">
        <v>0.25</v>
      </c>
      <c r="C1865" s="1048" t="s">
        <v>262</v>
      </c>
      <c r="D1865" s="1048" t="s">
        <v>758</v>
      </c>
    </row>
    <row r="1866" spans="1:4" ht="15.5" x14ac:dyDescent="0.35">
      <c r="A1866" s="1739"/>
      <c r="B1866" s="1382">
        <v>0.375</v>
      </c>
      <c r="C1866" s="1048" t="s">
        <v>258</v>
      </c>
      <c r="D1866" s="1048" t="s">
        <v>919</v>
      </c>
    </row>
    <row r="1867" spans="1:4" ht="15.5" x14ac:dyDescent="0.35">
      <c r="A1867" s="1739"/>
      <c r="B1867" s="1382">
        <v>0.5</v>
      </c>
      <c r="C1867" s="1048" t="s">
        <v>570</v>
      </c>
      <c r="D1867" s="1048" t="s">
        <v>758</v>
      </c>
    </row>
    <row r="1868" spans="1:4" ht="15.5" x14ac:dyDescent="0.35">
      <c r="A1868" s="1739"/>
      <c r="B1868" s="1382">
        <v>0.625</v>
      </c>
      <c r="C1868" s="1048" t="s">
        <v>258</v>
      </c>
      <c r="D1868" s="1048" t="s">
        <v>758</v>
      </c>
    </row>
    <row r="1869" spans="1:4" ht="15.5" x14ac:dyDescent="0.35">
      <c r="A1869" s="1739"/>
      <c r="B1869" s="1382">
        <v>0.75</v>
      </c>
      <c r="C1869" s="1048" t="s">
        <v>257</v>
      </c>
      <c r="D1869" s="1048" t="s">
        <v>259</v>
      </c>
    </row>
    <row r="1870" spans="1:4" ht="15.5" x14ac:dyDescent="0.35">
      <c r="A1870" s="1739">
        <f>A1865+1</f>
        <v>15</v>
      </c>
      <c r="B1870" s="1382">
        <v>0.25</v>
      </c>
      <c r="C1870" s="1048" t="s">
        <v>258</v>
      </c>
      <c r="D1870" s="1048" t="s">
        <v>758</v>
      </c>
    </row>
    <row r="1871" spans="1:4" ht="15.5" x14ac:dyDescent="0.35">
      <c r="A1871" s="1739"/>
      <c r="B1871" s="1382">
        <v>0.375</v>
      </c>
      <c r="C1871" s="1048" t="s">
        <v>258</v>
      </c>
      <c r="D1871" s="1048" t="s">
        <v>259</v>
      </c>
    </row>
    <row r="1872" spans="1:4" ht="15.5" x14ac:dyDescent="0.35">
      <c r="A1872" s="1739"/>
      <c r="B1872" s="1382">
        <v>0.5</v>
      </c>
      <c r="C1872" s="1048" t="s">
        <v>1058</v>
      </c>
      <c r="D1872" s="1048" t="s">
        <v>729</v>
      </c>
    </row>
    <row r="1873" spans="1:4" ht="15.5" x14ac:dyDescent="0.35">
      <c r="A1873" s="1739"/>
      <c r="B1873" s="1382">
        <v>0.625</v>
      </c>
      <c r="C1873" s="1048" t="s">
        <v>557</v>
      </c>
      <c r="D1873" s="1048" t="s">
        <v>729</v>
      </c>
    </row>
    <row r="1874" spans="1:4" ht="15.5" x14ac:dyDescent="0.35">
      <c r="A1874" s="1739"/>
      <c r="B1874" s="1382">
        <v>0.75</v>
      </c>
      <c r="C1874" s="1048" t="s">
        <v>570</v>
      </c>
      <c r="D1874" s="1048" t="s">
        <v>729</v>
      </c>
    </row>
    <row r="1875" spans="1:4" ht="15.5" x14ac:dyDescent="0.35">
      <c r="A1875" s="1739">
        <f>A1870+1</f>
        <v>16</v>
      </c>
      <c r="B1875" s="1382">
        <v>0.25</v>
      </c>
      <c r="C1875" s="1048" t="s">
        <v>258</v>
      </c>
      <c r="D1875" s="1048" t="s">
        <v>758</v>
      </c>
    </row>
    <row r="1876" spans="1:4" ht="15.5" x14ac:dyDescent="0.35">
      <c r="A1876" s="1739"/>
      <c r="B1876" s="1382">
        <v>0.375</v>
      </c>
      <c r="C1876" s="1048" t="s">
        <v>260</v>
      </c>
      <c r="D1876" s="1048" t="s">
        <v>758</v>
      </c>
    </row>
    <row r="1877" spans="1:4" ht="15.5" x14ac:dyDescent="0.35">
      <c r="A1877" s="1739"/>
      <c r="B1877" s="1382">
        <v>0.5</v>
      </c>
      <c r="C1877" s="1048" t="s">
        <v>260</v>
      </c>
      <c r="D1877" s="1048" t="s">
        <v>758</v>
      </c>
    </row>
    <row r="1878" spans="1:4" ht="15.5" x14ac:dyDescent="0.35">
      <c r="A1878" s="1739"/>
      <c r="B1878" s="1382">
        <v>0.625</v>
      </c>
      <c r="C1878" s="1048" t="s">
        <v>570</v>
      </c>
      <c r="D1878" s="1048" t="s">
        <v>729</v>
      </c>
    </row>
    <row r="1879" spans="1:4" ht="15.5" x14ac:dyDescent="0.35">
      <c r="A1879" s="1739"/>
      <c r="B1879" s="1382">
        <v>0.75</v>
      </c>
      <c r="C1879" s="1048" t="s">
        <v>570</v>
      </c>
      <c r="D1879" s="1048" t="s">
        <v>729</v>
      </c>
    </row>
    <row r="1880" spans="1:4" ht="15.5" x14ac:dyDescent="0.35">
      <c r="A1880" s="1739">
        <f>A1875+1</f>
        <v>17</v>
      </c>
      <c r="B1880" s="1382">
        <v>0.25</v>
      </c>
      <c r="C1880" s="1048" t="s">
        <v>257</v>
      </c>
      <c r="D1880" s="1048" t="s">
        <v>758</v>
      </c>
    </row>
    <row r="1881" spans="1:4" ht="15.5" x14ac:dyDescent="0.35">
      <c r="A1881" s="1739"/>
      <c r="B1881" s="1382">
        <v>0.375</v>
      </c>
      <c r="C1881" s="1048" t="s">
        <v>564</v>
      </c>
      <c r="D1881" s="1048" t="s">
        <v>758</v>
      </c>
    </row>
    <row r="1882" spans="1:4" ht="15.5" x14ac:dyDescent="0.35">
      <c r="A1882" s="1739"/>
      <c r="B1882" s="1382">
        <v>0.5</v>
      </c>
      <c r="C1882" s="1048" t="s">
        <v>258</v>
      </c>
      <c r="D1882" s="1048" t="s">
        <v>729</v>
      </c>
    </row>
    <row r="1883" spans="1:4" ht="15.5" x14ac:dyDescent="0.35">
      <c r="A1883" s="1739"/>
      <c r="B1883" s="1382">
        <v>0.625</v>
      </c>
      <c r="C1883" s="1048" t="s">
        <v>258</v>
      </c>
      <c r="D1883" s="1048" t="s">
        <v>729</v>
      </c>
    </row>
    <row r="1884" spans="1:4" ht="15.5" x14ac:dyDescent="0.35">
      <c r="A1884" s="1739"/>
      <c r="B1884" s="1382">
        <v>0.75</v>
      </c>
      <c r="C1884" s="1048" t="s">
        <v>258</v>
      </c>
      <c r="D1884" s="1048" t="s">
        <v>758</v>
      </c>
    </row>
    <row r="1885" spans="1:4" ht="15.5" x14ac:dyDescent="0.35">
      <c r="A1885" s="1739">
        <f>A1880+1</f>
        <v>18</v>
      </c>
      <c r="B1885" s="1382">
        <v>0.25</v>
      </c>
      <c r="C1885" s="1048" t="s">
        <v>258</v>
      </c>
      <c r="D1885" s="1048" t="s">
        <v>729</v>
      </c>
    </row>
    <row r="1886" spans="1:4" ht="15.5" x14ac:dyDescent="0.35">
      <c r="A1886" s="1739"/>
      <c r="B1886" s="1382">
        <v>0.375</v>
      </c>
      <c r="C1886" s="1048" t="s">
        <v>258</v>
      </c>
      <c r="D1886" s="1048" t="s">
        <v>758</v>
      </c>
    </row>
    <row r="1887" spans="1:4" ht="15.5" x14ac:dyDescent="0.35">
      <c r="A1887" s="1739"/>
      <c r="B1887" s="1382">
        <v>0.5</v>
      </c>
      <c r="C1887" s="1048" t="s">
        <v>257</v>
      </c>
      <c r="D1887" s="1048" t="s">
        <v>758</v>
      </c>
    </row>
    <row r="1888" spans="1:4" ht="15.5" x14ac:dyDescent="0.35">
      <c r="A1888" s="1739"/>
      <c r="B1888" s="1382">
        <v>0.625</v>
      </c>
      <c r="C1888" s="1048" t="s">
        <v>570</v>
      </c>
      <c r="D1888" s="1048" t="s">
        <v>758</v>
      </c>
    </row>
    <row r="1889" spans="1:4" ht="15.5" x14ac:dyDescent="0.35">
      <c r="A1889" s="1739"/>
      <c r="B1889" s="1382">
        <v>0.75</v>
      </c>
      <c r="C1889" s="1048" t="s">
        <v>258</v>
      </c>
      <c r="D1889" s="1048" t="s">
        <v>758</v>
      </c>
    </row>
    <row r="1890" spans="1:4" ht="15.5" x14ac:dyDescent="0.35">
      <c r="A1890" s="1739">
        <f>A1885+1</f>
        <v>19</v>
      </c>
      <c r="B1890" s="1382">
        <v>0.25</v>
      </c>
      <c r="C1890" s="1048" t="s">
        <v>258</v>
      </c>
      <c r="D1890" s="1048" t="s">
        <v>758</v>
      </c>
    </row>
    <row r="1891" spans="1:4" ht="15.5" x14ac:dyDescent="0.35">
      <c r="A1891" s="1739"/>
      <c r="B1891" s="1382">
        <v>0.375</v>
      </c>
      <c r="C1891" s="1048" t="s">
        <v>262</v>
      </c>
      <c r="D1891" s="1048" t="s">
        <v>758</v>
      </c>
    </row>
    <row r="1892" spans="1:4" ht="15.5" x14ac:dyDescent="0.35">
      <c r="A1892" s="1739"/>
      <c r="B1892" s="1382">
        <v>0.5</v>
      </c>
      <c r="C1892" s="1048" t="s">
        <v>570</v>
      </c>
      <c r="D1892" s="1048" t="s">
        <v>729</v>
      </c>
    </row>
    <row r="1893" spans="1:4" ht="15.5" x14ac:dyDescent="0.35">
      <c r="A1893" s="1739"/>
      <c r="B1893" s="1382">
        <v>0.625</v>
      </c>
      <c r="C1893" s="1048" t="s">
        <v>258</v>
      </c>
      <c r="D1893" s="1048" t="s">
        <v>729</v>
      </c>
    </row>
    <row r="1894" spans="1:4" ht="15.5" x14ac:dyDescent="0.35">
      <c r="A1894" s="1739"/>
      <c r="B1894" s="1382">
        <v>0.75</v>
      </c>
      <c r="C1894" s="1048" t="s">
        <v>570</v>
      </c>
      <c r="D1894" s="1048" t="s">
        <v>758</v>
      </c>
    </row>
    <row r="1895" spans="1:4" ht="15.5" x14ac:dyDescent="0.35">
      <c r="A1895" s="1739">
        <f>A1890+1</f>
        <v>20</v>
      </c>
      <c r="B1895" s="1382">
        <v>0.25</v>
      </c>
      <c r="C1895" s="1048" t="s">
        <v>257</v>
      </c>
      <c r="D1895" s="1048" t="s">
        <v>758</v>
      </c>
    </row>
    <row r="1896" spans="1:4" ht="15.5" x14ac:dyDescent="0.35">
      <c r="A1896" s="1739"/>
      <c r="B1896" s="1382">
        <v>0.375</v>
      </c>
      <c r="C1896" s="1048" t="s">
        <v>258</v>
      </c>
      <c r="D1896" s="1048" t="s">
        <v>758</v>
      </c>
    </row>
    <row r="1897" spans="1:4" ht="15.5" x14ac:dyDescent="0.35">
      <c r="A1897" s="1739"/>
      <c r="B1897" s="1382">
        <v>0.5</v>
      </c>
      <c r="C1897" s="1048" t="s">
        <v>262</v>
      </c>
      <c r="D1897" s="1048" t="s">
        <v>758</v>
      </c>
    </row>
    <row r="1898" spans="1:4" ht="15.5" x14ac:dyDescent="0.35">
      <c r="A1898" s="1739"/>
      <c r="B1898" s="1382">
        <v>0.625</v>
      </c>
      <c r="C1898" s="1048" t="s">
        <v>261</v>
      </c>
      <c r="D1898" s="1048" t="s">
        <v>758</v>
      </c>
    </row>
    <row r="1899" spans="1:4" ht="15.5" x14ac:dyDescent="0.35">
      <c r="A1899" s="1739"/>
      <c r="B1899" s="1382">
        <v>0.75</v>
      </c>
      <c r="C1899" s="1048" t="s">
        <v>260</v>
      </c>
      <c r="D1899" s="1048" t="s">
        <v>259</v>
      </c>
    </row>
    <row r="1900" spans="1:4" ht="15.5" x14ac:dyDescent="0.35">
      <c r="A1900" s="1739">
        <f>A1895+1</f>
        <v>21</v>
      </c>
      <c r="B1900" s="1382">
        <v>0.25</v>
      </c>
      <c r="C1900" s="1048" t="s">
        <v>258</v>
      </c>
      <c r="D1900" s="1048" t="s">
        <v>758</v>
      </c>
    </row>
    <row r="1901" spans="1:4" ht="15.5" x14ac:dyDescent="0.35">
      <c r="A1901" s="1739"/>
      <c r="B1901" s="1382">
        <v>0.375</v>
      </c>
      <c r="C1901" s="1048" t="s">
        <v>258</v>
      </c>
      <c r="D1901" s="1048" t="s">
        <v>259</v>
      </c>
    </row>
    <row r="1902" spans="1:4" ht="15.5" x14ac:dyDescent="0.35">
      <c r="A1902" s="1739"/>
      <c r="B1902" s="1382">
        <v>0.5</v>
      </c>
      <c r="C1902" s="1048" t="s">
        <v>570</v>
      </c>
      <c r="D1902" s="1048" t="s">
        <v>758</v>
      </c>
    </row>
    <row r="1903" spans="1:4" ht="15.5" x14ac:dyDescent="0.35">
      <c r="A1903" s="1739"/>
      <c r="B1903" s="1382">
        <v>0.625</v>
      </c>
      <c r="C1903" s="1048" t="s">
        <v>570</v>
      </c>
      <c r="D1903" s="1048" t="s">
        <v>758</v>
      </c>
    </row>
    <row r="1904" spans="1:4" ht="15.5" x14ac:dyDescent="0.35">
      <c r="A1904" s="1739"/>
      <c r="B1904" s="1382">
        <v>0.75</v>
      </c>
      <c r="C1904" s="1048" t="s">
        <v>570</v>
      </c>
      <c r="D1904" s="1048" t="s">
        <v>758</v>
      </c>
    </row>
    <row r="1905" spans="1:4" ht="15.5" x14ac:dyDescent="0.35">
      <c r="A1905" s="1739">
        <f>A1900+1</f>
        <v>22</v>
      </c>
      <c r="B1905" s="1382">
        <v>0.25</v>
      </c>
      <c r="C1905" s="1048" t="s">
        <v>257</v>
      </c>
      <c r="D1905" s="1048" t="s">
        <v>758</v>
      </c>
    </row>
    <row r="1906" spans="1:4" ht="15.5" x14ac:dyDescent="0.35">
      <c r="A1906" s="1739"/>
      <c r="B1906" s="1382">
        <v>0.375</v>
      </c>
      <c r="C1906" s="1048" t="s">
        <v>262</v>
      </c>
      <c r="D1906" s="1048" t="s">
        <v>758</v>
      </c>
    </row>
    <row r="1907" spans="1:4" ht="15.5" x14ac:dyDescent="0.35">
      <c r="A1907" s="1739"/>
      <c r="B1907" s="1382">
        <v>0.5</v>
      </c>
      <c r="C1907" s="1048" t="s">
        <v>260</v>
      </c>
      <c r="D1907" s="1048" t="s">
        <v>758</v>
      </c>
    </row>
    <row r="1908" spans="1:4" ht="15.5" x14ac:dyDescent="0.35">
      <c r="A1908" s="1739"/>
      <c r="B1908" s="1382">
        <v>0.625</v>
      </c>
      <c r="C1908" s="1048" t="s">
        <v>564</v>
      </c>
      <c r="D1908" s="1048" t="s">
        <v>259</v>
      </c>
    </row>
    <row r="1909" spans="1:4" ht="15.5" x14ac:dyDescent="0.35">
      <c r="A1909" s="1739"/>
      <c r="B1909" s="1382">
        <v>0.75</v>
      </c>
      <c r="C1909" s="1048" t="s">
        <v>257</v>
      </c>
      <c r="D1909" s="1048" t="s">
        <v>259</v>
      </c>
    </row>
    <row r="1910" spans="1:4" ht="15.5" x14ac:dyDescent="0.35">
      <c r="A1910" s="1739">
        <f>A1905+1</f>
        <v>23</v>
      </c>
      <c r="B1910" s="1382">
        <v>0.25</v>
      </c>
      <c r="C1910" s="1048" t="s">
        <v>258</v>
      </c>
      <c r="D1910" s="1048" t="s">
        <v>259</v>
      </c>
    </row>
    <row r="1911" spans="1:4" ht="15.5" x14ac:dyDescent="0.35">
      <c r="A1911" s="1739"/>
      <c r="B1911" s="1382">
        <v>0.375</v>
      </c>
      <c r="C1911" s="1048" t="s">
        <v>258</v>
      </c>
      <c r="D1911" s="1048" t="s">
        <v>259</v>
      </c>
    </row>
    <row r="1912" spans="1:4" ht="15.5" x14ac:dyDescent="0.35">
      <c r="A1912" s="1739"/>
      <c r="B1912" s="1382">
        <v>0.5</v>
      </c>
      <c r="C1912" s="1048" t="s">
        <v>257</v>
      </c>
      <c r="D1912" s="1048" t="s">
        <v>758</v>
      </c>
    </row>
    <row r="1913" spans="1:4" ht="15.5" x14ac:dyDescent="0.35">
      <c r="A1913" s="1739"/>
      <c r="B1913" s="1382">
        <v>0.625</v>
      </c>
      <c r="C1913" s="1048" t="s">
        <v>258</v>
      </c>
      <c r="D1913" s="1048" t="s">
        <v>758</v>
      </c>
    </row>
    <row r="1914" spans="1:4" ht="15.5" x14ac:dyDescent="0.35">
      <c r="A1914" s="1739"/>
      <c r="B1914" s="1382">
        <v>0.75</v>
      </c>
      <c r="C1914" s="1048" t="s">
        <v>258</v>
      </c>
      <c r="D1914" s="1048" t="s">
        <v>259</v>
      </c>
    </row>
    <row r="1915" spans="1:4" ht="15.5" x14ac:dyDescent="0.35">
      <c r="A1915" s="1739">
        <f>A1910+1</f>
        <v>24</v>
      </c>
      <c r="B1915" s="1382">
        <v>0.25</v>
      </c>
      <c r="C1915" s="1048" t="s">
        <v>257</v>
      </c>
      <c r="D1915" s="1048" t="s">
        <v>758</v>
      </c>
    </row>
    <row r="1916" spans="1:4" ht="15.5" x14ac:dyDescent="0.35">
      <c r="A1916" s="1739"/>
      <c r="B1916" s="1382">
        <v>0.375</v>
      </c>
      <c r="C1916" s="1048" t="s">
        <v>257</v>
      </c>
      <c r="D1916" s="1048" t="s">
        <v>758</v>
      </c>
    </row>
    <row r="1917" spans="1:4" ht="15.5" x14ac:dyDescent="0.35">
      <c r="A1917" s="1739"/>
      <c r="B1917" s="1382">
        <v>0.5</v>
      </c>
      <c r="C1917" s="1048" t="s">
        <v>257</v>
      </c>
      <c r="D1917" s="1048" t="s">
        <v>758</v>
      </c>
    </row>
    <row r="1918" spans="1:4" ht="15.5" x14ac:dyDescent="0.35">
      <c r="A1918" s="1739"/>
      <c r="B1918" s="1382">
        <v>0.625</v>
      </c>
      <c r="C1918" s="1048" t="s">
        <v>257</v>
      </c>
      <c r="D1918" s="1048" t="s">
        <v>729</v>
      </c>
    </row>
    <row r="1919" spans="1:4" ht="15.5" x14ac:dyDescent="0.35">
      <c r="A1919" s="1739"/>
      <c r="B1919" s="1382">
        <v>0.75</v>
      </c>
      <c r="C1919" s="1048" t="s">
        <v>257</v>
      </c>
      <c r="D1919" s="1048" t="s">
        <v>758</v>
      </c>
    </row>
    <row r="1920" spans="1:4" ht="15.5" x14ac:dyDescent="0.35">
      <c r="A1920" s="1739">
        <f>A1915+1</f>
        <v>25</v>
      </c>
      <c r="B1920" s="1382">
        <v>0.25</v>
      </c>
      <c r="C1920" s="1048" t="s">
        <v>257</v>
      </c>
      <c r="D1920" s="1048" t="s">
        <v>758</v>
      </c>
    </row>
    <row r="1921" spans="1:4" ht="15.5" x14ac:dyDescent="0.35">
      <c r="A1921" s="1739"/>
      <c r="B1921" s="1382">
        <v>0.375</v>
      </c>
      <c r="C1921" s="1048" t="s">
        <v>258</v>
      </c>
      <c r="D1921" s="1048" t="s">
        <v>729</v>
      </c>
    </row>
    <row r="1922" spans="1:4" ht="15.5" x14ac:dyDescent="0.35">
      <c r="A1922" s="1739"/>
      <c r="B1922" s="1382">
        <v>0.5</v>
      </c>
      <c r="C1922" s="1048" t="s">
        <v>262</v>
      </c>
      <c r="D1922" s="1048" t="s">
        <v>758</v>
      </c>
    </row>
    <row r="1923" spans="1:4" ht="15.5" x14ac:dyDescent="0.35">
      <c r="A1923" s="1739"/>
      <c r="B1923" s="1382">
        <v>0.625</v>
      </c>
      <c r="C1923" s="1048" t="s">
        <v>258</v>
      </c>
      <c r="D1923" s="1048" t="s">
        <v>729</v>
      </c>
    </row>
    <row r="1924" spans="1:4" ht="15.5" x14ac:dyDescent="0.35">
      <c r="A1924" s="1739"/>
      <c r="B1924" s="1382">
        <v>0.75</v>
      </c>
      <c r="C1924" s="1048" t="s">
        <v>260</v>
      </c>
      <c r="D1924" s="1048" t="s">
        <v>729</v>
      </c>
    </row>
    <row r="1925" spans="1:4" ht="15.5" x14ac:dyDescent="0.35">
      <c r="A1925" s="1739">
        <f>A1920+1</f>
        <v>26</v>
      </c>
      <c r="B1925" s="1382">
        <v>0.25</v>
      </c>
      <c r="C1925" s="1048" t="s">
        <v>257</v>
      </c>
      <c r="D1925" s="1048" t="s">
        <v>758</v>
      </c>
    </row>
    <row r="1926" spans="1:4" ht="15.5" x14ac:dyDescent="0.35">
      <c r="A1926" s="1739"/>
      <c r="B1926" s="1382">
        <v>0.375</v>
      </c>
      <c r="C1926" s="1048" t="s">
        <v>257</v>
      </c>
      <c r="D1926" s="1048" t="s">
        <v>758</v>
      </c>
    </row>
    <row r="1927" spans="1:4" ht="15.5" x14ac:dyDescent="0.35">
      <c r="A1927" s="1739"/>
      <c r="B1927" s="1382">
        <v>0.5</v>
      </c>
      <c r="C1927" s="1048" t="s">
        <v>262</v>
      </c>
      <c r="D1927" s="1048" t="s">
        <v>1059</v>
      </c>
    </row>
    <row r="1928" spans="1:4" ht="15.5" x14ac:dyDescent="0.35">
      <c r="A1928" s="1739"/>
      <c r="B1928" s="1382">
        <v>0.625</v>
      </c>
      <c r="C1928" s="1048" t="s">
        <v>257</v>
      </c>
      <c r="D1928" s="1048" t="s">
        <v>758</v>
      </c>
    </row>
    <row r="1929" spans="1:4" ht="15.5" x14ac:dyDescent="0.35">
      <c r="A1929" s="1739"/>
      <c r="B1929" s="1382">
        <v>0.75</v>
      </c>
      <c r="C1929" s="1048" t="s">
        <v>257</v>
      </c>
      <c r="D1929" s="1048" t="s">
        <v>259</v>
      </c>
    </row>
    <row r="1930" spans="1:4" ht="15.5" x14ac:dyDescent="0.35">
      <c r="A1930" s="1739">
        <f>A1925+1</f>
        <v>27</v>
      </c>
      <c r="B1930" s="1382">
        <v>0.25</v>
      </c>
      <c r="C1930" s="1048" t="s">
        <v>261</v>
      </c>
      <c r="D1930" s="1048" t="s">
        <v>259</v>
      </c>
    </row>
    <row r="1931" spans="1:4" ht="15.5" x14ac:dyDescent="0.35">
      <c r="A1931" s="1739"/>
      <c r="B1931" s="1382">
        <v>0.375</v>
      </c>
      <c r="C1931" s="1048" t="s">
        <v>261</v>
      </c>
      <c r="D1931" s="1048" t="s">
        <v>259</v>
      </c>
    </row>
    <row r="1932" spans="1:4" ht="15.5" x14ac:dyDescent="0.35">
      <c r="A1932" s="1739"/>
      <c r="B1932" s="1382">
        <v>0.5</v>
      </c>
      <c r="C1932" s="1048" t="s">
        <v>260</v>
      </c>
      <c r="D1932" s="1048" t="s">
        <v>259</v>
      </c>
    </row>
    <row r="1933" spans="1:4" ht="15.5" x14ac:dyDescent="0.35">
      <c r="A1933" s="1739"/>
      <c r="B1933" s="1382">
        <v>0.625</v>
      </c>
      <c r="C1933" s="1048" t="s">
        <v>557</v>
      </c>
      <c r="D1933" s="1048" t="s">
        <v>758</v>
      </c>
    </row>
    <row r="1934" spans="1:4" ht="15.5" x14ac:dyDescent="0.35">
      <c r="A1934" s="1739"/>
      <c r="B1934" s="1382">
        <v>0.75</v>
      </c>
      <c r="C1934" s="1048" t="s">
        <v>564</v>
      </c>
      <c r="D1934" s="1048" t="s">
        <v>259</v>
      </c>
    </row>
    <row r="1935" spans="1:4" ht="15.5" x14ac:dyDescent="0.35">
      <c r="A1935" s="1739">
        <f>A1930+1</f>
        <v>28</v>
      </c>
      <c r="B1935" s="1382">
        <v>0.25</v>
      </c>
      <c r="C1935" s="1048" t="s">
        <v>258</v>
      </c>
      <c r="D1935" s="1048" t="s">
        <v>1060</v>
      </c>
    </row>
    <row r="1936" spans="1:4" ht="15.5" x14ac:dyDescent="0.35">
      <c r="A1936" s="1739"/>
      <c r="B1936" s="1382">
        <v>0.375</v>
      </c>
      <c r="C1936" s="1048" t="s">
        <v>257</v>
      </c>
      <c r="D1936" s="1048" t="s">
        <v>758</v>
      </c>
    </row>
    <row r="1937" spans="1:4" ht="15.5" x14ac:dyDescent="0.35">
      <c r="A1937" s="1739"/>
      <c r="B1937" s="1382">
        <v>0.5</v>
      </c>
      <c r="C1937" s="1048" t="s">
        <v>258</v>
      </c>
      <c r="D1937" s="1048" t="s">
        <v>259</v>
      </c>
    </row>
    <row r="1938" spans="1:4" ht="15.5" x14ac:dyDescent="0.35">
      <c r="A1938" s="1739"/>
      <c r="B1938" s="1382">
        <v>0.625</v>
      </c>
      <c r="C1938" s="1048" t="s">
        <v>258</v>
      </c>
      <c r="D1938" s="1048" t="s">
        <v>758</v>
      </c>
    </row>
    <row r="1939" spans="1:4" ht="15.5" x14ac:dyDescent="0.35">
      <c r="A1939" s="1739"/>
      <c r="B1939" s="1382">
        <v>0.75</v>
      </c>
      <c r="C1939" s="1048" t="s">
        <v>260</v>
      </c>
      <c r="D1939" s="1048" t="s">
        <v>259</v>
      </c>
    </row>
    <row r="1940" spans="1:4" ht="15.5" x14ac:dyDescent="0.35">
      <c r="A1940" s="1739">
        <f>A1935+1</f>
        <v>29</v>
      </c>
      <c r="B1940" s="1382">
        <v>0.25</v>
      </c>
      <c r="C1940" s="1385" t="s">
        <v>258</v>
      </c>
      <c r="D1940" s="1386" t="s">
        <v>758</v>
      </c>
    </row>
    <row r="1941" spans="1:4" ht="15.5" x14ac:dyDescent="0.35">
      <c r="A1941" s="1739"/>
      <c r="B1941" s="1382">
        <v>0.375</v>
      </c>
      <c r="C1941" s="1385" t="s">
        <v>258</v>
      </c>
      <c r="D1941" s="1386" t="s">
        <v>758</v>
      </c>
    </row>
    <row r="1942" spans="1:4" ht="15.5" x14ac:dyDescent="0.35">
      <c r="A1942" s="1739"/>
      <c r="B1942" s="1382">
        <v>0.5</v>
      </c>
      <c r="C1942" s="1385" t="s">
        <v>258</v>
      </c>
      <c r="D1942" s="1386" t="s">
        <v>729</v>
      </c>
    </row>
    <row r="1943" spans="1:4" ht="15.5" x14ac:dyDescent="0.35">
      <c r="A1943" s="1739"/>
      <c r="B1943" s="1382">
        <v>0.625</v>
      </c>
      <c r="C1943" s="1385" t="s">
        <v>257</v>
      </c>
      <c r="D1943" s="1386" t="s">
        <v>729</v>
      </c>
    </row>
    <row r="1944" spans="1:4" ht="15.5" x14ac:dyDescent="0.35">
      <c r="A1944" s="1739"/>
      <c r="B1944" s="1382">
        <v>0.75</v>
      </c>
      <c r="C1944" s="1385" t="s">
        <v>258</v>
      </c>
      <c r="D1944" s="1386" t="s">
        <v>758</v>
      </c>
    </row>
    <row r="1945" spans="1:4" ht="15.5" x14ac:dyDescent="0.35">
      <c r="A1945" s="1736">
        <v>30</v>
      </c>
      <c r="B1945" s="1382">
        <v>0.25</v>
      </c>
      <c r="C1945" s="1385" t="s">
        <v>257</v>
      </c>
      <c r="D1945" s="1386" t="s">
        <v>758</v>
      </c>
    </row>
    <row r="1946" spans="1:4" ht="15.5" x14ac:dyDescent="0.35">
      <c r="A1946" s="1737"/>
      <c r="B1946" s="1382">
        <v>0.375</v>
      </c>
      <c r="C1946" s="1385" t="s">
        <v>564</v>
      </c>
      <c r="D1946" s="1386" t="s">
        <v>758</v>
      </c>
    </row>
    <row r="1947" spans="1:4" ht="15.5" x14ac:dyDescent="0.35">
      <c r="A1947" s="1737"/>
      <c r="B1947" s="1382">
        <v>0.5</v>
      </c>
      <c r="C1947" s="1385" t="s">
        <v>261</v>
      </c>
      <c r="D1947" s="1386" t="s">
        <v>758</v>
      </c>
    </row>
    <row r="1948" spans="1:4" ht="15.5" x14ac:dyDescent="0.35">
      <c r="A1948" s="1737"/>
      <c r="B1948" s="1382">
        <v>0.625</v>
      </c>
      <c r="C1948" s="1385" t="s">
        <v>258</v>
      </c>
      <c r="D1948" s="1386" t="s">
        <v>259</v>
      </c>
    </row>
    <row r="1949" spans="1:4" ht="15.5" x14ac:dyDescent="0.35">
      <c r="A1949" s="1738"/>
      <c r="B1949" s="1382">
        <v>0.75</v>
      </c>
      <c r="C1949" s="1385" t="s">
        <v>261</v>
      </c>
      <c r="D1949" s="1386" t="s">
        <v>758</v>
      </c>
    </row>
    <row r="1950" spans="1:4" ht="15.5" x14ac:dyDescent="0.35">
      <c r="A1950" s="1736">
        <v>31</v>
      </c>
      <c r="B1950" s="1382">
        <v>0.25</v>
      </c>
      <c r="C1950" s="1385" t="s">
        <v>258</v>
      </c>
      <c r="D1950" s="1386" t="s">
        <v>758</v>
      </c>
    </row>
    <row r="1951" spans="1:4" ht="15.5" x14ac:dyDescent="0.35">
      <c r="A1951" s="1737"/>
      <c r="B1951" s="1382">
        <v>0.375</v>
      </c>
      <c r="C1951" s="1385" t="s">
        <v>258</v>
      </c>
      <c r="D1951" s="1386" t="s">
        <v>259</v>
      </c>
    </row>
    <row r="1952" spans="1:4" ht="15.5" x14ac:dyDescent="0.35">
      <c r="A1952" s="1737"/>
      <c r="B1952" s="1382">
        <v>0.5</v>
      </c>
      <c r="C1952" s="1385" t="s">
        <v>258</v>
      </c>
      <c r="D1952" s="1386" t="s">
        <v>758</v>
      </c>
    </row>
    <row r="1953" spans="1:4" ht="15.5" x14ac:dyDescent="0.35">
      <c r="A1953" s="1737"/>
      <c r="B1953" s="1382">
        <v>0.625</v>
      </c>
      <c r="C1953" s="1385" t="s">
        <v>261</v>
      </c>
      <c r="D1953" s="1386" t="s">
        <v>729</v>
      </c>
    </row>
    <row r="1954" spans="1:4" ht="15.5" x14ac:dyDescent="0.35">
      <c r="A1954" s="1738"/>
      <c r="B1954" s="1382">
        <v>0.75</v>
      </c>
      <c r="C1954" s="1385" t="s">
        <v>570</v>
      </c>
      <c r="D1954" s="1386" t="s">
        <v>259</v>
      </c>
    </row>
    <row r="1955" spans="1:4" x14ac:dyDescent="0.35">
      <c r="B1955" t="s">
        <v>944</v>
      </c>
    </row>
    <row r="1956" spans="1:4" x14ac:dyDescent="0.35">
      <c r="B1956" t="s">
        <v>945</v>
      </c>
    </row>
    <row r="1957" spans="1:4" x14ac:dyDescent="0.35">
      <c r="B1957" t="s">
        <v>1042</v>
      </c>
    </row>
    <row r="1958" spans="1:4" x14ac:dyDescent="0.35">
      <c r="B1958" t="s">
        <v>1050</v>
      </c>
    </row>
    <row r="1959" spans="1:4" x14ac:dyDescent="0.35">
      <c r="B1959" t="s">
        <v>1055</v>
      </c>
    </row>
  </sheetData>
  <mergeCells count="372">
    <mergeCell ref="A1935:A1939"/>
    <mergeCell ref="A1940:A1944"/>
    <mergeCell ref="A1945:A1949"/>
    <mergeCell ref="A1950:A1954"/>
    <mergeCell ref="A1905:A1909"/>
    <mergeCell ref="A1910:A1914"/>
    <mergeCell ref="A1915:A1919"/>
    <mergeCell ref="A1920:A1924"/>
    <mergeCell ref="A1925:A1929"/>
    <mergeCell ref="A1930:A1934"/>
    <mergeCell ref="A1875:A1879"/>
    <mergeCell ref="A1880:A1884"/>
    <mergeCell ref="A1885:A1889"/>
    <mergeCell ref="A1890:A1894"/>
    <mergeCell ref="A1895:A1899"/>
    <mergeCell ref="A1900:A1904"/>
    <mergeCell ref="A1845:A1849"/>
    <mergeCell ref="A1850:A1854"/>
    <mergeCell ref="A1855:A1859"/>
    <mergeCell ref="A1860:A1864"/>
    <mergeCell ref="A1865:A1869"/>
    <mergeCell ref="A1870:A1874"/>
    <mergeCell ref="A1815:A1819"/>
    <mergeCell ref="A1820:A1824"/>
    <mergeCell ref="A1825:A1829"/>
    <mergeCell ref="A1830:A1834"/>
    <mergeCell ref="A1835:A1839"/>
    <mergeCell ref="A1840:A1844"/>
    <mergeCell ref="A1794:D1794"/>
    <mergeCell ref="A1798:A1799"/>
    <mergeCell ref="B1798:B1799"/>
    <mergeCell ref="A1800:A1804"/>
    <mergeCell ref="A1805:A1809"/>
    <mergeCell ref="A1810:A1814"/>
    <mergeCell ref="A1758:A1762"/>
    <mergeCell ref="A1763:A1767"/>
    <mergeCell ref="A1768:A1772"/>
    <mergeCell ref="A1773:A1777"/>
    <mergeCell ref="A1778:A1782"/>
    <mergeCell ref="A1783:A1787"/>
    <mergeCell ref="A1728:A1732"/>
    <mergeCell ref="A1733:A1737"/>
    <mergeCell ref="A1738:A1742"/>
    <mergeCell ref="A1743:A1747"/>
    <mergeCell ref="A1748:A1752"/>
    <mergeCell ref="A1753:A1757"/>
    <mergeCell ref="A1698:A1702"/>
    <mergeCell ref="A1703:A1707"/>
    <mergeCell ref="A1708:A1712"/>
    <mergeCell ref="A1713:A1717"/>
    <mergeCell ref="A1718:A1722"/>
    <mergeCell ref="A1723:A1727"/>
    <mergeCell ref="A1668:A1672"/>
    <mergeCell ref="A1673:A1677"/>
    <mergeCell ref="A1678:A1682"/>
    <mergeCell ref="A1683:A1687"/>
    <mergeCell ref="A1688:A1692"/>
    <mergeCell ref="A1693:A1697"/>
    <mergeCell ref="A1638:A1642"/>
    <mergeCell ref="A1643:A1647"/>
    <mergeCell ref="A1648:A1652"/>
    <mergeCell ref="A1653:A1657"/>
    <mergeCell ref="A1658:A1662"/>
    <mergeCell ref="A1663:A1667"/>
    <mergeCell ref="A1610:A1614"/>
    <mergeCell ref="A1615:A1619"/>
    <mergeCell ref="A1620:A1624"/>
    <mergeCell ref="A1625:A1629"/>
    <mergeCell ref="A1632:D1632"/>
    <mergeCell ref="A1636:A1637"/>
    <mergeCell ref="B1636:B1637"/>
    <mergeCell ref="A1580:A1584"/>
    <mergeCell ref="A1585:A1589"/>
    <mergeCell ref="A1590:A1594"/>
    <mergeCell ref="A1595:A1599"/>
    <mergeCell ref="A1600:A1604"/>
    <mergeCell ref="A1605:A1609"/>
    <mergeCell ref="A1550:A1554"/>
    <mergeCell ref="A1555:A1559"/>
    <mergeCell ref="A1560:A1564"/>
    <mergeCell ref="A1565:A1569"/>
    <mergeCell ref="A1570:A1574"/>
    <mergeCell ref="A1575:A1579"/>
    <mergeCell ref="A1515:A1519"/>
    <mergeCell ref="A1520:A1524"/>
    <mergeCell ref="A1530:A1534"/>
    <mergeCell ref="A1535:A1539"/>
    <mergeCell ref="A1540:A1544"/>
    <mergeCell ref="A1545:A1549"/>
    <mergeCell ref="A1480:A1484"/>
    <mergeCell ref="A1485:A1489"/>
    <mergeCell ref="A1490:A1494"/>
    <mergeCell ref="A1495:A1499"/>
    <mergeCell ref="A1505:A1509"/>
    <mergeCell ref="A1510:A1514"/>
    <mergeCell ref="A1445:A1449"/>
    <mergeCell ref="A1450:A1454"/>
    <mergeCell ref="A1455:A1459"/>
    <mergeCell ref="A1469:D1469"/>
    <mergeCell ref="A1473:A1474"/>
    <mergeCell ref="B1473:B1474"/>
    <mergeCell ref="A1415:A1419"/>
    <mergeCell ref="A1420:A1424"/>
    <mergeCell ref="A1425:A1429"/>
    <mergeCell ref="A1430:A1434"/>
    <mergeCell ref="A1435:A1439"/>
    <mergeCell ref="A1440:A1444"/>
    <mergeCell ref="A1385:A1389"/>
    <mergeCell ref="A1390:A1394"/>
    <mergeCell ref="A1395:A1399"/>
    <mergeCell ref="A1400:A1404"/>
    <mergeCell ref="A1405:A1409"/>
    <mergeCell ref="A1410:A1414"/>
    <mergeCell ref="A1350:A1354"/>
    <mergeCell ref="A1355:A1359"/>
    <mergeCell ref="A1365:A1369"/>
    <mergeCell ref="A1370:A1374"/>
    <mergeCell ref="A1375:A1379"/>
    <mergeCell ref="A1380:A1384"/>
    <mergeCell ref="A1315:A1319"/>
    <mergeCell ref="A1320:A1324"/>
    <mergeCell ref="A1325:A1329"/>
    <mergeCell ref="A1330:A1334"/>
    <mergeCell ref="A1340:A1344"/>
    <mergeCell ref="A1345:A1349"/>
    <mergeCell ref="A1280:A1284"/>
    <mergeCell ref="A1285:A1289"/>
    <mergeCell ref="A1290:A1294"/>
    <mergeCell ref="A1295:A1299"/>
    <mergeCell ref="A1304:D1304"/>
    <mergeCell ref="A1308:A1309"/>
    <mergeCell ref="B1308:B1309"/>
    <mergeCell ref="A1250:A1254"/>
    <mergeCell ref="A1255:A1259"/>
    <mergeCell ref="A1260:A1264"/>
    <mergeCell ref="A1265:A1269"/>
    <mergeCell ref="A1270:A1274"/>
    <mergeCell ref="A1275:A1279"/>
    <mergeCell ref="A1220:A1224"/>
    <mergeCell ref="A1225:A1229"/>
    <mergeCell ref="A1230:A1234"/>
    <mergeCell ref="A1235:A1239"/>
    <mergeCell ref="A1240:A1244"/>
    <mergeCell ref="A1245:A1249"/>
    <mergeCell ref="A1185:A1189"/>
    <mergeCell ref="A1190:A1194"/>
    <mergeCell ref="A1200:A1204"/>
    <mergeCell ref="A1205:A1209"/>
    <mergeCell ref="A1210:A1214"/>
    <mergeCell ref="A1215:A1219"/>
    <mergeCell ref="A1150:A1154"/>
    <mergeCell ref="A1155:A1159"/>
    <mergeCell ref="A1160:A1164"/>
    <mergeCell ref="A1165:A1169"/>
    <mergeCell ref="A1175:A1179"/>
    <mergeCell ref="A1180:A1184"/>
    <mergeCell ref="A1121:A1125"/>
    <mergeCell ref="A1126:A1130"/>
    <mergeCell ref="A1131:A1135"/>
    <mergeCell ref="A1139:D1139"/>
    <mergeCell ref="A1143:A1144"/>
    <mergeCell ref="B1143:B1144"/>
    <mergeCell ref="A1091:A1095"/>
    <mergeCell ref="A1096:A1100"/>
    <mergeCell ref="A1101:A1105"/>
    <mergeCell ref="A1106:A1110"/>
    <mergeCell ref="A1111:A1115"/>
    <mergeCell ref="A1116:A1120"/>
    <mergeCell ref="A1061:A1065"/>
    <mergeCell ref="A1066:A1070"/>
    <mergeCell ref="A1071:A1075"/>
    <mergeCell ref="A1076:A1080"/>
    <mergeCell ref="A1081:A1085"/>
    <mergeCell ref="A1086:A1090"/>
    <mergeCell ref="A1026:A1030"/>
    <mergeCell ref="A1036:A1040"/>
    <mergeCell ref="A1041:A1045"/>
    <mergeCell ref="A1046:A1050"/>
    <mergeCell ref="A1051:A1055"/>
    <mergeCell ref="A1056:A1060"/>
    <mergeCell ref="A991:A995"/>
    <mergeCell ref="A996:A1000"/>
    <mergeCell ref="A1001:A1005"/>
    <mergeCell ref="A1011:A1015"/>
    <mergeCell ref="A1016:A1020"/>
    <mergeCell ref="A1021:A1025"/>
    <mergeCell ref="A956:A960"/>
    <mergeCell ref="A961:A965"/>
    <mergeCell ref="A975:D975"/>
    <mergeCell ref="A979:A980"/>
    <mergeCell ref="B979:B980"/>
    <mergeCell ref="A986:A990"/>
    <mergeCell ref="A926:A930"/>
    <mergeCell ref="A931:A935"/>
    <mergeCell ref="A936:A940"/>
    <mergeCell ref="A941:A945"/>
    <mergeCell ref="A946:A950"/>
    <mergeCell ref="A951:A955"/>
    <mergeCell ref="A896:A900"/>
    <mergeCell ref="A901:A905"/>
    <mergeCell ref="A906:A910"/>
    <mergeCell ref="A911:A915"/>
    <mergeCell ref="A916:A920"/>
    <mergeCell ref="A921:A925"/>
    <mergeCell ref="A861:A865"/>
    <mergeCell ref="A871:A875"/>
    <mergeCell ref="A876:A880"/>
    <mergeCell ref="A881:A885"/>
    <mergeCell ref="A886:A890"/>
    <mergeCell ref="A891:A895"/>
    <mergeCell ref="A826:A830"/>
    <mergeCell ref="A831:A835"/>
    <mergeCell ref="A836:A840"/>
    <mergeCell ref="A846:A850"/>
    <mergeCell ref="A851:A855"/>
    <mergeCell ref="A856:A860"/>
    <mergeCell ref="A795:A799"/>
    <mergeCell ref="A800:A804"/>
    <mergeCell ref="A810:D810"/>
    <mergeCell ref="A814:A815"/>
    <mergeCell ref="B814:B815"/>
    <mergeCell ref="A821:A825"/>
    <mergeCell ref="A765:A769"/>
    <mergeCell ref="A770:A774"/>
    <mergeCell ref="A775:A779"/>
    <mergeCell ref="A780:A784"/>
    <mergeCell ref="A785:A789"/>
    <mergeCell ref="A790:A794"/>
    <mergeCell ref="A735:A739"/>
    <mergeCell ref="A740:A744"/>
    <mergeCell ref="A745:A749"/>
    <mergeCell ref="A750:A754"/>
    <mergeCell ref="A755:A759"/>
    <mergeCell ref="A760:A764"/>
    <mergeCell ref="A705:A709"/>
    <mergeCell ref="A710:A714"/>
    <mergeCell ref="A715:A719"/>
    <mergeCell ref="A720:A724"/>
    <mergeCell ref="A725:A729"/>
    <mergeCell ref="A730:A734"/>
    <mergeCell ref="A665:A669"/>
    <mergeCell ref="A670:A674"/>
    <mergeCell ref="A680:A684"/>
    <mergeCell ref="A685:A689"/>
    <mergeCell ref="A690:A694"/>
    <mergeCell ref="A695:A699"/>
    <mergeCell ref="A636:A640"/>
    <mergeCell ref="A644:D644"/>
    <mergeCell ref="A648:A649"/>
    <mergeCell ref="B648:B649"/>
    <mergeCell ref="A655:A659"/>
    <mergeCell ref="A660:A664"/>
    <mergeCell ref="A606:A610"/>
    <mergeCell ref="A611:A615"/>
    <mergeCell ref="A616:A620"/>
    <mergeCell ref="A621:A625"/>
    <mergeCell ref="A626:A630"/>
    <mergeCell ref="A631:A635"/>
    <mergeCell ref="A576:A580"/>
    <mergeCell ref="A581:A585"/>
    <mergeCell ref="A586:A590"/>
    <mergeCell ref="A591:A595"/>
    <mergeCell ref="A596:A600"/>
    <mergeCell ref="A601:A605"/>
    <mergeCell ref="A546:A550"/>
    <mergeCell ref="A551:A555"/>
    <mergeCell ref="A556:A560"/>
    <mergeCell ref="A561:A565"/>
    <mergeCell ref="A566:A570"/>
    <mergeCell ref="A571:A575"/>
    <mergeCell ref="A506:A510"/>
    <mergeCell ref="A511:A515"/>
    <mergeCell ref="A521:A525"/>
    <mergeCell ref="A526:A530"/>
    <mergeCell ref="A531:A535"/>
    <mergeCell ref="A536:A540"/>
    <mergeCell ref="A474:A478"/>
    <mergeCell ref="A485:D485"/>
    <mergeCell ref="A489:A490"/>
    <mergeCell ref="B489:B490"/>
    <mergeCell ref="A496:A500"/>
    <mergeCell ref="A501:A505"/>
    <mergeCell ref="A444:A448"/>
    <mergeCell ref="A449:A453"/>
    <mergeCell ref="A454:A458"/>
    <mergeCell ref="A459:A463"/>
    <mergeCell ref="A464:A468"/>
    <mergeCell ref="A469:A473"/>
    <mergeCell ref="A414:A418"/>
    <mergeCell ref="A419:A423"/>
    <mergeCell ref="A424:A428"/>
    <mergeCell ref="A429:A433"/>
    <mergeCell ref="A434:A438"/>
    <mergeCell ref="A439:A443"/>
    <mergeCell ref="A384:A388"/>
    <mergeCell ref="A389:A393"/>
    <mergeCell ref="A394:A398"/>
    <mergeCell ref="A399:A403"/>
    <mergeCell ref="A404:A408"/>
    <mergeCell ref="A409:A413"/>
    <mergeCell ref="A344:A348"/>
    <mergeCell ref="A354:A358"/>
    <mergeCell ref="A359:A363"/>
    <mergeCell ref="A364:A368"/>
    <mergeCell ref="A369:A373"/>
    <mergeCell ref="A379:A383"/>
    <mergeCell ref="A318:D318"/>
    <mergeCell ref="A322:A323"/>
    <mergeCell ref="B322:B323"/>
    <mergeCell ref="A329:A333"/>
    <mergeCell ref="A334:A338"/>
    <mergeCell ref="A339:A343"/>
    <mergeCell ref="A284:A288"/>
    <mergeCell ref="A289:A293"/>
    <mergeCell ref="A294:A298"/>
    <mergeCell ref="A299:A303"/>
    <mergeCell ref="A304:A308"/>
    <mergeCell ref="A309:A313"/>
    <mergeCell ref="A254:A258"/>
    <mergeCell ref="A259:A263"/>
    <mergeCell ref="A264:A268"/>
    <mergeCell ref="A269:A273"/>
    <mergeCell ref="A274:A278"/>
    <mergeCell ref="A279:A283"/>
    <mergeCell ref="A219:A223"/>
    <mergeCell ref="A229:A233"/>
    <mergeCell ref="A234:A238"/>
    <mergeCell ref="A239:A243"/>
    <mergeCell ref="A244:A248"/>
    <mergeCell ref="A249:A253"/>
    <mergeCell ref="A184:A188"/>
    <mergeCell ref="A189:A193"/>
    <mergeCell ref="A194:A198"/>
    <mergeCell ref="A204:A208"/>
    <mergeCell ref="A209:A213"/>
    <mergeCell ref="A214:A218"/>
    <mergeCell ref="A153:A157"/>
    <mergeCell ref="A158:A162"/>
    <mergeCell ref="A169:D169"/>
    <mergeCell ref="A172:A173"/>
    <mergeCell ref="B172:B173"/>
    <mergeCell ref="A179:A183"/>
    <mergeCell ref="A123:A127"/>
    <mergeCell ref="A128:A132"/>
    <mergeCell ref="A133:A137"/>
    <mergeCell ref="A138:A142"/>
    <mergeCell ref="A143:A147"/>
    <mergeCell ref="A148:A152"/>
    <mergeCell ref="A93:A97"/>
    <mergeCell ref="A98:A102"/>
    <mergeCell ref="A103:A107"/>
    <mergeCell ref="A108:A112"/>
    <mergeCell ref="A113:A117"/>
    <mergeCell ref="A118:A122"/>
    <mergeCell ref="A63:A67"/>
    <mergeCell ref="A68:A72"/>
    <mergeCell ref="A73:A77"/>
    <mergeCell ref="A78:A82"/>
    <mergeCell ref="A83:A87"/>
    <mergeCell ref="A88:A92"/>
    <mergeCell ref="A28:A32"/>
    <mergeCell ref="A33:A37"/>
    <mergeCell ref="A43:A47"/>
    <mergeCell ref="A48:A52"/>
    <mergeCell ref="A53:A57"/>
    <mergeCell ref="A58:A62"/>
    <mergeCell ref="A2:D2"/>
    <mergeCell ref="A6:A7"/>
    <mergeCell ref="B6:B7"/>
    <mergeCell ref="A8:A12"/>
    <mergeCell ref="A18:A22"/>
    <mergeCell ref="A23:A27"/>
  </mergeCells>
  <conditionalFormatting sqref="A6:B6">
    <cfRule type="dataBar" priority="46">
      <dataBar>
        <cfvo type="min"/>
        <cfvo type="max"/>
        <color rgb="FFFFB628"/>
      </dataBar>
    </cfRule>
  </conditionalFormatting>
  <conditionalFormatting sqref="A172:B172">
    <cfRule type="dataBar" priority="42">
      <dataBar>
        <cfvo type="min"/>
        <cfvo type="max"/>
        <color rgb="FFFFB628"/>
      </dataBar>
    </cfRule>
  </conditionalFormatting>
  <conditionalFormatting sqref="A322:B322">
    <cfRule type="dataBar" priority="38">
      <dataBar>
        <cfvo type="min"/>
        <cfvo type="max"/>
        <color rgb="FFFFB628"/>
      </dataBar>
    </cfRule>
  </conditionalFormatting>
  <conditionalFormatting sqref="A489:B489">
    <cfRule type="dataBar" priority="34">
      <dataBar>
        <cfvo type="min"/>
        <cfvo type="max"/>
        <color rgb="FFFFB628"/>
      </dataBar>
    </cfRule>
  </conditionalFormatting>
  <conditionalFormatting sqref="A648:B648">
    <cfRule type="dataBar" priority="30">
      <dataBar>
        <cfvo type="min"/>
        <cfvo type="max"/>
        <color rgb="FFFFB628"/>
      </dataBar>
    </cfRule>
  </conditionalFormatting>
  <conditionalFormatting sqref="A814:B814">
    <cfRule type="dataBar" priority="26">
      <dataBar>
        <cfvo type="min"/>
        <cfvo type="max"/>
        <color rgb="FFFFB628"/>
      </dataBar>
    </cfRule>
  </conditionalFormatting>
  <conditionalFormatting sqref="A979:B979">
    <cfRule type="dataBar" priority="22">
      <dataBar>
        <cfvo type="min"/>
        <cfvo type="max"/>
        <color rgb="FFFFB628"/>
      </dataBar>
    </cfRule>
  </conditionalFormatting>
  <conditionalFormatting sqref="A1143:B1143">
    <cfRule type="dataBar" priority="18">
      <dataBar>
        <cfvo type="min"/>
        <cfvo type="max"/>
        <color rgb="FFFFB628"/>
      </dataBar>
    </cfRule>
  </conditionalFormatting>
  <conditionalFormatting sqref="A1308:B1308">
    <cfRule type="dataBar" priority="14">
      <dataBar>
        <cfvo type="min"/>
        <cfvo type="max"/>
        <color rgb="FFFFB628"/>
      </dataBar>
    </cfRule>
  </conditionalFormatting>
  <conditionalFormatting sqref="A1473:B1473">
    <cfRule type="dataBar" priority="10">
      <dataBar>
        <cfvo type="min"/>
        <cfvo type="max"/>
        <color rgb="FFFFB628"/>
      </dataBar>
    </cfRule>
  </conditionalFormatting>
  <conditionalFormatting sqref="A1636:B1636">
    <cfRule type="dataBar" priority="6">
      <dataBar>
        <cfvo type="min"/>
        <cfvo type="max"/>
        <color rgb="FFFFB628"/>
      </dataBar>
    </cfRule>
  </conditionalFormatting>
  <conditionalFormatting sqref="A1798:B1798">
    <cfRule type="dataBar" priority="2">
      <dataBar>
        <cfvo type="min"/>
        <cfvo type="max"/>
        <color rgb="FFFFB628"/>
      </dataBar>
    </cfRule>
  </conditionalFormatting>
  <conditionalFormatting sqref="B6">
    <cfRule type="dataBar" priority="47">
      <dataBar>
        <cfvo type="min"/>
        <cfvo type="max"/>
        <color rgb="FFFFB628"/>
      </dataBar>
    </cfRule>
  </conditionalFormatting>
  <conditionalFormatting sqref="B172">
    <cfRule type="dataBar" priority="43">
      <dataBar>
        <cfvo type="min"/>
        <cfvo type="max"/>
        <color rgb="FFFFB628"/>
      </dataBar>
    </cfRule>
  </conditionalFormatting>
  <conditionalFormatting sqref="B322">
    <cfRule type="dataBar" priority="39">
      <dataBar>
        <cfvo type="min"/>
        <cfvo type="max"/>
        <color rgb="FFFFB628"/>
      </dataBar>
    </cfRule>
  </conditionalFormatting>
  <conditionalFormatting sqref="B489">
    <cfRule type="dataBar" priority="35">
      <dataBar>
        <cfvo type="min"/>
        <cfvo type="max"/>
        <color rgb="FFFFB628"/>
      </dataBar>
    </cfRule>
  </conditionalFormatting>
  <conditionalFormatting sqref="B648">
    <cfRule type="dataBar" priority="31">
      <dataBar>
        <cfvo type="min"/>
        <cfvo type="max"/>
        <color rgb="FFFFB628"/>
      </dataBar>
    </cfRule>
  </conditionalFormatting>
  <conditionalFormatting sqref="B814">
    <cfRule type="dataBar" priority="27">
      <dataBar>
        <cfvo type="min"/>
        <cfvo type="max"/>
        <color rgb="FFFFB628"/>
      </dataBar>
    </cfRule>
  </conditionalFormatting>
  <conditionalFormatting sqref="B979">
    <cfRule type="dataBar" priority="23">
      <dataBar>
        <cfvo type="min"/>
        <cfvo type="max"/>
        <color rgb="FFFFB628"/>
      </dataBar>
    </cfRule>
  </conditionalFormatting>
  <conditionalFormatting sqref="B1143">
    <cfRule type="dataBar" priority="19">
      <dataBar>
        <cfvo type="min"/>
        <cfvo type="max"/>
        <color rgb="FFFFB628"/>
      </dataBar>
    </cfRule>
  </conditionalFormatting>
  <conditionalFormatting sqref="B1308">
    <cfRule type="dataBar" priority="15">
      <dataBar>
        <cfvo type="min"/>
        <cfvo type="max"/>
        <color rgb="FFFFB628"/>
      </dataBar>
    </cfRule>
  </conditionalFormatting>
  <conditionalFormatting sqref="B1473">
    <cfRule type="dataBar" priority="11">
      <dataBar>
        <cfvo type="min"/>
        <cfvo type="max"/>
        <color rgb="FFFFB628"/>
      </dataBar>
    </cfRule>
  </conditionalFormatting>
  <conditionalFormatting sqref="B1636">
    <cfRule type="dataBar" priority="7">
      <dataBar>
        <cfvo type="min"/>
        <cfvo type="max"/>
        <color rgb="FFFFB628"/>
      </dataBar>
    </cfRule>
  </conditionalFormatting>
  <conditionalFormatting sqref="B1798">
    <cfRule type="dataBar" priority="3">
      <dataBar>
        <cfvo type="min"/>
        <cfvo type="max"/>
        <color rgb="FFFFB628"/>
      </dataBar>
    </cfRule>
  </conditionalFormatting>
  <conditionalFormatting sqref="C6">
    <cfRule type="dataBar" priority="48">
      <dataBar>
        <cfvo type="min"/>
        <cfvo type="max"/>
        <color rgb="FFFFB628"/>
      </dataBar>
    </cfRule>
  </conditionalFormatting>
  <conditionalFormatting sqref="C172">
    <cfRule type="dataBar" priority="44">
      <dataBar>
        <cfvo type="min"/>
        <cfvo type="max"/>
        <color rgb="FFFFB628"/>
      </dataBar>
    </cfRule>
  </conditionalFormatting>
  <conditionalFormatting sqref="C322">
    <cfRule type="dataBar" priority="40">
      <dataBar>
        <cfvo type="min"/>
        <cfvo type="max"/>
        <color rgb="FFFFB628"/>
      </dataBar>
    </cfRule>
  </conditionalFormatting>
  <conditionalFormatting sqref="C489">
    <cfRule type="dataBar" priority="36">
      <dataBar>
        <cfvo type="min"/>
        <cfvo type="max"/>
        <color rgb="FFFFB628"/>
      </dataBar>
    </cfRule>
  </conditionalFormatting>
  <conditionalFormatting sqref="C648">
    <cfRule type="dataBar" priority="32">
      <dataBar>
        <cfvo type="min"/>
        <cfvo type="max"/>
        <color rgb="FFFFB628"/>
      </dataBar>
    </cfRule>
  </conditionalFormatting>
  <conditionalFormatting sqref="C814">
    <cfRule type="dataBar" priority="28">
      <dataBar>
        <cfvo type="min"/>
        <cfvo type="max"/>
        <color rgb="FFFFB628"/>
      </dataBar>
    </cfRule>
  </conditionalFormatting>
  <conditionalFormatting sqref="C979">
    <cfRule type="dataBar" priority="24">
      <dataBar>
        <cfvo type="min"/>
        <cfvo type="max"/>
        <color rgb="FFFFB628"/>
      </dataBar>
    </cfRule>
  </conditionalFormatting>
  <conditionalFormatting sqref="C1143">
    <cfRule type="dataBar" priority="20">
      <dataBar>
        <cfvo type="min"/>
        <cfvo type="max"/>
        <color rgb="FFFFB628"/>
      </dataBar>
    </cfRule>
  </conditionalFormatting>
  <conditionalFormatting sqref="C1308">
    <cfRule type="dataBar" priority="16">
      <dataBar>
        <cfvo type="min"/>
        <cfvo type="max"/>
        <color rgb="FFFFB628"/>
      </dataBar>
    </cfRule>
  </conditionalFormatting>
  <conditionalFormatting sqref="C1473">
    <cfRule type="dataBar" priority="12">
      <dataBar>
        <cfvo type="min"/>
        <cfvo type="max"/>
        <color rgb="FFFFB628"/>
      </dataBar>
    </cfRule>
  </conditionalFormatting>
  <conditionalFormatting sqref="C1636">
    <cfRule type="dataBar" priority="8">
      <dataBar>
        <cfvo type="min"/>
        <cfvo type="max"/>
        <color rgb="FFFFB628"/>
      </dataBar>
    </cfRule>
  </conditionalFormatting>
  <conditionalFormatting sqref="C1798">
    <cfRule type="dataBar" priority="4">
      <dataBar>
        <cfvo type="min"/>
        <cfvo type="max"/>
        <color rgb="FFFFB628"/>
      </dataBar>
    </cfRule>
  </conditionalFormatting>
  <conditionalFormatting sqref="D6">
    <cfRule type="dataBar" priority="45">
      <dataBar>
        <cfvo type="min"/>
        <cfvo type="max"/>
        <color rgb="FFFFB628"/>
      </dataBar>
    </cfRule>
  </conditionalFormatting>
  <conditionalFormatting sqref="D172">
    <cfRule type="dataBar" priority="41">
      <dataBar>
        <cfvo type="min"/>
        <cfvo type="max"/>
        <color rgb="FFFFB628"/>
      </dataBar>
    </cfRule>
  </conditionalFormatting>
  <conditionalFormatting sqref="D322">
    <cfRule type="dataBar" priority="37">
      <dataBar>
        <cfvo type="min"/>
        <cfvo type="max"/>
        <color rgb="FFFFB628"/>
      </dataBar>
    </cfRule>
  </conditionalFormatting>
  <conditionalFormatting sqref="D489">
    <cfRule type="dataBar" priority="33">
      <dataBar>
        <cfvo type="min"/>
        <cfvo type="max"/>
        <color rgb="FFFFB628"/>
      </dataBar>
    </cfRule>
  </conditionalFormatting>
  <conditionalFormatting sqref="D648">
    <cfRule type="dataBar" priority="29">
      <dataBar>
        <cfvo type="min"/>
        <cfvo type="max"/>
        <color rgb="FFFFB628"/>
      </dataBar>
    </cfRule>
  </conditionalFormatting>
  <conditionalFormatting sqref="D814">
    <cfRule type="dataBar" priority="25">
      <dataBar>
        <cfvo type="min"/>
        <cfvo type="max"/>
        <color rgb="FFFFB628"/>
      </dataBar>
    </cfRule>
  </conditionalFormatting>
  <conditionalFormatting sqref="D979">
    <cfRule type="dataBar" priority="21">
      <dataBar>
        <cfvo type="min"/>
        <cfvo type="max"/>
        <color rgb="FFFFB628"/>
      </dataBar>
    </cfRule>
  </conditionalFormatting>
  <conditionalFormatting sqref="D1143">
    <cfRule type="dataBar" priority="17">
      <dataBar>
        <cfvo type="min"/>
        <cfvo type="max"/>
        <color rgb="FFFFB628"/>
      </dataBar>
    </cfRule>
  </conditionalFormatting>
  <conditionalFormatting sqref="D1308">
    <cfRule type="dataBar" priority="13">
      <dataBar>
        <cfvo type="min"/>
        <cfvo type="max"/>
        <color rgb="FFFFB628"/>
      </dataBar>
    </cfRule>
  </conditionalFormatting>
  <conditionalFormatting sqref="D1473">
    <cfRule type="dataBar" priority="9">
      <dataBar>
        <cfvo type="min"/>
        <cfvo type="max"/>
        <color rgb="FFFFB628"/>
      </dataBar>
    </cfRule>
  </conditionalFormatting>
  <conditionalFormatting sqref="D1636">
    <cfRule type="dataBar" priority="5">
      <dataBar>
        <cfvo type="min"/>
        <cfvo type="max"/>
        <color rgb="FFFFB628"/>
      </dataBar>
    </cfRule>
  </conditionalFormatting>
  <conditionalFormatting sqref="D1798">
    <cfRule type="dataBar" priority="1">
      <dataBar>
        <cfvo type="min"/>
        <cfvo type="max"/>
        <color rgb="FFFFB628"/>
      </dataBar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2:M401"/>
  <sheetViews>
    <sheetView topLeftCell="A259" workbookViewId="0">
      <selection activeCell="L251" sqref="L251"/>
    </sheetView>
  </sheetViews>
  <sheetFormatPr defaultRowHeight="14.5" x14ac:dyDescent="0.35"/>
  <cols>
    <col min="2" max="2" width="12" customWidth="1"/>
  </cols>
  <sheetData>
    <row r="2" spans="2:13" ht="19" thickBot="1" x14ac:dyDescent="0.5">
      <c r="B2" s="1387"/>
      <c r="C2" s="1388"/>
      <c r="D2" s="1388" t="s">
        <v>1061</v>
      </c>
      <c r="E2" s="1388"/>
      <c r="F2" s="1388"/>
      <c r="G2" s="326"/>
      <c r="H2" s="326"/>
      <c r="I2" s="326"/>
      <c r="J2" s="326"/>
      <c r="K2" s="326"/>
      <c r="L2" s="326"/>
    </row>
    <row r="3" spans="2:13" ht="15" thickBot="1" x14ac:dyDescent="0.4">
      <c r="B3" s="535" t="s">
        <v>1</v>
      </c>
      <c r="C3" s="536">
        <v>0.5</v>
      </c>
      <c r="D3" s="536">
        <v>0.125</v>
      </c>
      <c r="E3" s="536">
        <v>0.25</v>
      </c>
      <c r="F3" s="536">
        <v>0.375</v>
      </c>
      <c r="G3" s="536">
        <v>0.5</v>
      </c>
      <c r="H3" s="536">
        <v>0.5</v>
      </c>
      <c r="I3" s="536">
        <v>0.125</v>
      </c>
      <c r="J3" s="536">
        <v>0.25</v>
      </c>
      <c r="K3" s="536">
        <v>0.375</v>
      </c>
      <c r="L3" s="536">
        <v>0.5</v>
      </c>
      <c r="M3" s="538" t="s">
        <v>181</v>
      </c>
    </row>
    <row r="4" spans="2:13" x14ac:dyDescent="0.35">
      <c r="B4" s="1389">
        <v>44562</v>
      </c>
      <c r="C4" s="300" t="s">
        <v>258</v>
      </c>
      <c r="D4" s="300" t="s">
        <v>258</v>
      </c>
      <c r="E4" s="300" t="s">
        <v>258</v>
      </c>
      <c r="F4" s="300" t="s">
        <v>257</v>
      </c>
      <c r="G4" s="300" t="s">
        <v>258</v>
      </c>
      <c r="H4" s="300">
        <v>2</v>
      </c>
      <c r="I4" s="300">
        <v>2</v>
      </c>
      <c r="J4" s="300">
        <v>2</v>
      </c>
      <c r="K4" s="300">
        <v>2</v>
      </c>
      <c r="L4" s="300">
        <v>4</v>
      </c>
      <c r="M4" s="543"/>
    </row>
    <row r="5" spans="2:13" x14ac:dyDescent="0.35">
      <c r="B5" s="1390">
        <v>44593</v>
      </c>
      <c r="C5" s="169" t="s">
        <v>258</v>
      </c>
      <c r="D5" s="169" t="s">
        <v>257</v>
      </c>
      <c r="E5" s="169" t="s">
        <v>258</v>
      </c>
      <c r="F5" s="169" t="s">
        <v>260</v>
      </c>
      <c r="G5" s="169" t="s">
        <v>257</v>
      </c>
      <c r="H5" s="169" t="s">
        <v>952</v>
      </c>
      <c r="I5" s="169">
        <v>2</v>
      </c>
      <c r="J5" s="169">
        <v>2</v>
      </c>
      <c r="K5" s="169">
        <v>4</v>
      </c>
      <c r="L5" s="169">
        <v>2</v>
      </c>
      <c r="M5" s="306"/>
    </row>
    <row r="6" spans="2:13" x14ac:dyDescent="0.35">
      <c r="B6" s="1390">
        <v>44621</v>
      </c>
      <c r="C6" s="169" t="s">
        <v>258</v>
      </c>
      <c r="D6" s="169" t="s">
        <v>564</v>
      </c>
      <c r="E6" s="169" t="s">
        <v>262</v>
      </c>
      <c r="F6" s="169" t="s">
        <v>262</v>
      </c>
      <c r="G6" s="169" t="s">
        <v>257</v>
      </c>
      <c r="H6" s="169" t="s">
        <v>952</v>
      </c>
      <c r="I6" s="169">
        <v>2</v>
      </c>
      <c r="J6" s="169">
        <v>4</v>
      </c>
      <c r="K6" s="169">
        <v>2</v>
      </c>
      <c r="L6" s="169">
        <v>2</v>
      </c>
      <c r="M6" s="306"/>
    </row>
    <row r="7" spans="2:13" x14ac:dyDescent="0.35">
      <c r="B7" s="1390">
        <v>44652</v>
      </c>
      <c r="C7" s="169" t="s">
        <v>258</v>
      </c>
      <c r="D7" s="169" t="s">
        <v>262</v>
      </c>
      <c r="E7" s="169" t="s">
        <v>260</v>
      </c>
      <c r="F7" s="169" t="s">
        <v>258</v>
      </c>
      <c r="G7" s="169" t="s">
        <v>570</v>
      </c>
      <c r="H7" s="169" t="s">
        <v>952</v>
      </c>
      <c r="I7" s="169">
        <v>2</v>
      </c>
      <c r="J7" s="169">
        <v>4</v>
      </c>
      <c r="K7" s="169">
        <v>4</v>
      </c>
      <c r="L7" s="169" t="s">
        <v>952</v>
      </c>
      <c r="M7" s="306"/>
    </row>
    <row r="8" spans="2:13" x14ac:dyDescent="0.35">
      <c r="B8" s="1390">
        <v>44682</v>
      </c>
      <c r="C8" s="169" t="s">
        <v>257</v>
      </c>
      <c r="D8" s="169" t="s">
        <v>257</v>
      </c>
      <c r="E8" s="169" t="s">
        <v>258</v>
      </c>
      <c r="F8" s="169" t="s">
        <v>258</v>
      </c>
      <c r="G8" s="169" t="s">
        <v>557</v>
      </c>
      <c r="H8" s="169">
        <v>2</v>
      </c>
      <c r="I8" s="169">
        <v>4</v>
      </c>
      <c r="J8" s="169">
        <v>2</v>
      </c>
      <c r="K8" s="169">
        <v>4</v>
      </c>
      <c r="L8" s="169" t="s">
        <v>952</v>
      </c>
      <c r="M8" s="306"/>
    </row>
    <row r="9" spans="2:13" x14ac:dyDescent="0.35">
      <c r="B9" s="1390">
        <v>44713</v>
      </c>
      <c r="C9" s="169" t="s">
        <v>257</v>
      </c>
      <c r="D9" s="169" t="s">
        <v>257</v>
      </c>
      <c r="E9" s="169" t="s">
        <v>570</v>
      </c>
      <c r="F9" s="169" t="s">
        <v>261</v>
      </c>
      <c r="G9" s="169" t="s">
        <v>260</v>
      </c>
      <c r="H9" s="169">
        <v>2</v>
      </c>
      <c r="I9" s="169">
        <v>4</v>
      </c>
      <c r="J9" s="169">
        <v>2</v>
      </c>
      <c r="K9" s="169">
        <v>4</v>
      </c>
      <c r="L9" s="169">
        <v>2</v>
      </c>
      <c r="M9" s="306"/>
    </row>
    <row r="10" spans="2:13" x14ac:dyDescent="0.35">
      <c r="B10" s="1390">
        <v>44743</v>
      </c>
      <c r="C10" s="169" t="s">
        <v>257</v>
      </c>
      <c r="D10" s="169" t="s">
        <v>262</v>
      </c>
      <c r="E10" s="169" t="s">
        <v>261</v>
      </c>
      <c r="F10" s="169" t="s">
        <v>261</v>
      </c>
      <c r="G10" s="169" t="s">
        <v>258</v>
      </c>
      <c r="H10" s="169" t="s">
        <v>952</v>
      </c>
      <c r="I10" s="169">
        <v>2</v>
      </c>
      <c r="J10" s="169">
        <v>2</v>
      </c>
      <c r="K10" s="169">
        <v>2</v>
      </c>
      <c r="L10" s="169">
        <v>2</v>
      </c>
      <c r="M10" s="306"/>
    </row>
    <row r="11" spans="2:13" x14ac:dyDescent="0.35">
      <c r="B11" s="1390">
        <v>44774</v>
      </c>
      <c r="C11" s="169" t="s">
        <v>258</v>
      </c>
      <c r="D11" s="169" t="s">
        <v>258</v>
      </c>
      <c r="E11" s="169" t="s">
        <v>260</v>
      </c>
      <c r="F11" s="169" t="s">
        <v>261</v>
      </c>
      <c r="G11" s="169" t="s">
        <v>260</v>
      </c>
      <c r="H11" s="169">
        <v>2</v>
      </c>
      <c r="I11" s="169">
        <v>2</v>
      </c>
      <c r="J11" s="169">
        <v>4</v>
      </c>
      <c r="K11" s="169">
        <v>2</v>
      </c>
      <c r="L11" s="169">
        <v>4</v>
      </c>
      <c r="M11" s="306"/>
    </row>
    <row r="12" spans="2:13" x14ac:dyDescent="0.35">
      <c r="B12" s="1390">
        <v>44805</v>
      </c>
      <c r="C12" s="169" t="s">
        <v>258</v>
      </c>
      <c r="D12" s="169" t="s">
        <v>260</v>
      </c>
      <c r="E12" s="169" t="s">
        <v>258</v>
      </c>
      <c r="F12" s="169" t="s">
        <v>258</v>
      </c>
      <c r="G12" s="169" t="s">
        <v>570</v>
      </c>
      <c r="H12" s="169">
        <v>2</v>
      </c>
      <c r="I12" s="169">
        <v>4</v>
      </c>
      <c r="J12" s="169">
        <v>2</v>
      </c>
      <c r="K12" s="169">
        <v>2</v>
      </c>
      <c r="L12" s="169" t="s">
        <v>952</v>
      </c>
      <c r="M12" s="306"/>
    </row>
    <row r="13" spans="2:13" x14ac:dyDescent="0.35">
      <c r="B13" s="1391">
        <v>44835</v>
      </c>
      <c r="C13" s="169" t="s">
        <v>257</v>
      </c>
      <c r="D13" s="169" t="s">
        <v>258</v>
      </c>
      <c r="E13" s="169" t="s">
        <v>570</v>
      </c>
      <c r="F13" s="169" t="s">
        <v>258</v>
      </c>
      <c r="G13" s="169" t="s">
        <v>257</v>
      </c>
      <c r="H13" s="169">
        <v>2</v>
      </c>
      <c r="I13" s="169">
        <v>2</v>
      </c>
      <c r="J13" s="169">
        <v>4</v>
      </c>
      <c r="K13" s="169">
        <v>2</v>
      </c>
      <c r="L13" s="169">
        <v>4</v>
      </c>
      <c r="M13" s="306"/>
    </row>
    <row r="14" spans="2:13" x14ac:dyDescent="0.35">
      <c r="B14" s="1390">
        <v>44866</v>
      </c>
      <c r="C14" s="169" t="s">
        <v>258</v>
      </c>
      <c r="D14" s="169" t="s">
        <v>260</v>
      </c>
      <c r="E14" s="169" t="s">
        <v>570</v>
      </c>
      <c r="F14" s="169" t="s">
        <v>258</v>
      </c>
      <c r="G14" s="169" t="s">
        <v>257</v>
      </c>
      <c r="H14" s="169">
        <v>2</v>
      </c>
      <c r="I14" s="169">
        <v>4</v>
      </c>
      <c r="J14" s="169">
        <v>4</v>
      </c>
      <c r="K14" s="169">
        <v>4</v>
      </c>
      <c r="L14" s="169">
        <v>2</v>
      </c>
      <c r="M14" s="306"/>
    </row>
    <row r="15" spans="2:13" x14ac:dyDescent="0.35">
      <c r="B15" s="1390">
        <v>44896</v>
      </c>
      <c r="C15" s="169" t="s">
        <v>258</v>
      </c>
      <c r="D15" s="169" t="s">
        <v>258</v>
      </c>
      <c r="E15" s="169" t="s">
        <v>258</v>
      </c>
      <c r="F15" s="169" t="s">
        <v>257</v>
      </c>
      <c r="G15" s="169" t="s">
        <v>570</v>
      </c>
      <c r="H15" s="169">
        <v>2</v>
      </c>
      <c r="I15" s="169">
        <v>2</v>
      </c>
      <c r="J15" s="169">
        <v>4</v>
      </c>
      <c r="K15" s="169">
        <v>2</v>
      </c>
      <c r="L15" s="169">
        <v>4</v>
      </c>
      <c r="M15" s="306"/>
    </row>
    <row r="16" spans="2:13" x14ac:dyDescent="0.35">
      <c r="B16" s="1389" t="s">
        <v>1062</v>
      </c>
      <c r="C16" s="169" t="s">
        <v>258</v>
      </c>
      <c r="D16" s="169" t="s">
        <v>570</v>
      </c>
      <c r="E16" s="169" t="s">
        <v>570</v>
      </c>
      <c r="F16" s="169" t="s">
        <v>258</v>
      </c>
      <c r="G16" s="169" t="s">
        <v>260</v>
      </c>
      <c r="H16" s="169">
        <v>2</v>
      </c>
      <c r="I16" s="169">
        <v>2</v>
      </c>
      <c r="J16" s="169">
        <v>4</v>
      </c>
      <c r="K16" s="169">
        <v>2</v>
      </c>
      <c r="L16" s="169">
        <v>2</v>
      </c>
      <c r="M16" s="306"/>
    </row>
    <row r="17" spans="2:13" x14ac:dyDescent="0.35">
      <c r="B17" s="1390" t="s">
        <v>1063</v>
      </c>
      <c r="C17" s="169" t="s">
        <v>258</v>
      </c>
      <c r="D17" s="169" t="s">
        <v>258</v>
      </c>
      <c r="E17" s="169" t="s">
        <v>260</v>
      </c>
      <c r="F17" s="169" t="s">
        <v>570</v>
      </c>
      <c r="G17" s="169" t="s">
        <v>557</v>
      </c>
      <c r="H17" s="169">
        <v>2</v>
      </c>
      <c r="I17" s="169">
        <v>2</v>
      </c>
      <c r="J17" s="169" t="s">
        <v>952</v>
      </c>
      <c r="K17" s="169">
        <v>2</v>
      </c>
      <c r="L17" s="169">
        <v>4</v>
      </c>
      <c r="M17" s="306"/>
    </row>
    <row r="18" spans="2:13" x14ac:dyDescent="0.35">
      <c r="B18" s="1390" t="s">
        <v>1064</v>
      </c>
      <c r="C18" s="169" t="s">
        <v>258</v>
      </c>
      <c r="D18" s="169" t="s">
        <v>258</v>
      </c>
      <c r="E18" s="169" t="s">
        <v>257</v>
      </c>
      <c r="F18" s="169" t="s">
        <v>258</v>
      </c>
      <c r="G18" s="169" t="s">
        <v>262</v>
      </c>
      <c r="H18" s="169">
        <v>4</v>
      </c>
      <c r="I18" s="169">
        <v>2</v>
      </c>
      <c r="J18" s="169">
        <v>4</v>
      </c>
      <c r="K18" s="169">
        <v>4</v>
      </c>
      <c r="L18" s="169">
        <v>2</v>
      </c>
      <c r="M18" s="306"/>
    </row>
    <row r="19" spans="2:13" x14ac:dyDescent="0.35">
      <c r="B19" s="1390" t="s">
        <v>1065</v>
      </c>
      <c r="C19" s="169" t="s">
        <v>1066</v>
      </c>
      <c r="D19" s="169" t="s">
        <v>258</v>
      </c>
      <c r="E19" s="169" t="s">
        <v>564</v>
      </c>
      <c r="F19" s="169" t="s">
        <v>557</v>
      </c>
      <c r="G19" s="169" t="s">
        <v>557</v>
      </c>
      <c r="H19" s="169">
        <v>2</v>
      </c>
      <c r="I19" s="169">
        <v>2</v>
      </c>
      <c r="J19" s="169">
        <v>4</v>
      </c>
      <c r="K19" s="169">
        <v>4</v>
      </c>
      <c r="L19" s="169">
        <v>4</v>
      </c>
      <c r="M19" s="169"/>
    </row>
    <row r="20" spans="2:13" x14ac:dyDescent="0.35">
      <c r="B20" s="1390" t="s">
        <v>1067</v>
      </c>
      <c r="C20" s="169" t="s">
        <v>260</v>
      </c>
      <c r="D20" s="169" t="s">
        <v>260</v>
      </c>
      <c r="E20" s="169" t="s">
        <v>257</v>
      </c>
      <c r="F20" s="169" t="s">
        <v>258</v>
      </c>
      <c r="G20" s="169" t="s">
        <v>257</v>
      </c>
      <c r="H20" s="169">
        <v>4</v>
      </c>
      <c r="I20" s="169" t="s">
        <v>905</v>
      </c>
      <c r="J20" s="169">
        <v>4</v>
      </c>
      <c r="K20" s="169">
        <v>2</v>
      </c>
      <c r="L20" s="169">
        <v>2</v>
      </c>
      <c r="M20" s="169"/>
    </row>
    <row r="21" spans="2:13" x14ac:dyDescent="0.35">
      <c r="B21" s="1390" t="s">
        <v>1068</v>
      </c>
      <c r="C21" s="169" t="s">
        <v>258</v>
      </c>
      <c r="D21" s="169" t="s">
        <v>258</v>
      </c>
      <c r="E21" s="169" t="s">
        <v>260</v>
      </c>
      <c r="F21" s="169" t="s">
        <v>260</v>
      </c>
      <c r="G21" s="169" t="s">
        <v>260</v>
      </c>
      <c r="H21" s="169" t="s">
        <v>952</v>
      </c>
      <c r="I21" s="169" t="s">
        <v>905</v>
      </c>
      <c r="J21" s="169">
        <v>2</v>
      </c>
      <c r="K21" s="169">
        <v>2</v>
      </c>
      <c r="L21" s="169">
        <v>4</v>
      </c>
      <c r="M21" s="169"/>
    </row>
    <row r="22" spans="2:13" x14ac:dyDescent="0.35">
      <c r="B22" s="1390" t="s">
        <v>1069</v>
      </c>
      <c r="C22" s="169" t="s">
        <v>258</v>
      </c>
      <c r="D22" s="169" t="s">
        <v>258</v>
      </c>
      <c r="E22" s="169" t="s">
        <v>260</v>
      </c>
      <c r="F22" s="169" t="s">
        <v>570</v>
      </c>
      <c r="G22" s="169" t="s">
        <v>570</v>
      </c>
      <c r="H22" s="169">
        <v>2</v>
      </c>
      <c r="I22" s="169">
        <v>2</v>
      </c>
      <c r="J22" s="169">
        <v>2</v>
      </c>
      <c r="K22" s="169">
        <v>4</v>
      </c>
      <c r="L22" s="169">
        <v>4</v>
      </c>
      <c r="M22" s="169"/>
    </row>
    <row r="23" spans="2:13" x14ac:dyDescent="0.35">
      <c r="B23" s="1390" t="s">
        <v>1070</v>
      </c>
      <c r="C23" s="169" t="s">
        <v>258</v>
      </c>
      <c r="D23" s="169" t="s">
        <v>258</v>
      </c>
      <c r="E23" s="169" t="s">
        <v>570</v>
      </c>
      <c r="F23" s="169" t="s">
        <v>260</v>
      </c>
      <c r="G23" s="169" t="s">
        <v>570</v>
      </c>
      <c r="H23" s="169">
        <v>4</v>
      </c>
      <c r="I23" s="169">
        <v>2</v>
      </c>
      <c r="J23" s="169">
        <v>2</v>
      </c>
      <c r="K23" s="169">
        <v>2</v>
      </c>
      <c r="L23" s="169">
        <v>4</v>
      </c>
      <c r="M23" s="169"/>
    </row>
    <row r="24" spans="2:13" x14ac:dyDescent="0.35">
      <c r="B24" s="1390" t="s">
        <v>1071</v>
      </c>
      <c r="C24" s="169" t="s">
        <v>261</v>
      </c>
      <c r="D24" s="169" t="s">
        <v>261</v>
      </c>
      <c r="E24" s="169" t="s">
        <v>564</v>
      </c>
      <c r="F24" s="169" t="s">
        <v>258</v>
      </c>
      <c r="G24" s="169" t="s">
        <v>570</v>
      </c>
      <c r="H24" s="169">
        <v>2</v>
      </c>
      <c r="I24" s="169" t="s">
        <v>905</v>
      </c>
      <c r="J24" s="169">
        <v>2</v>
      </c>
      <c r="K24" s="169">
        <v>4</v>
      </c>
      <c r="L24" s="169">
        <v>4</v>
      </c>
      <c r="M24" s="169"/>
    </row>
    <row r="25" spans="2:13" x14ac:dyDescent="0.35">
      <c r="B25" s="1390" t="s">
        <v>1072</v>
      </c>
      <c r="C25" s="169" t="s">
        <v>258</v>
      </c>
      <c r="D25" s="169" t="s">
        <v>258</v>
      </c>
      <c r="E25" s="169" t="s">
        <v>258</v>
      </c>
      <c r="F25" s="169" t="s">
        <v>260</v>
      </c>
      <c r="G25" s="169" t="s">
        <v>570</v>
      </c>
      <c r="H25" s="169">
        <v>2</v>
      </c>
      <c r="I25" s="169" t="s">
        <v>905</v>
      </c>
      <c r="J25" s="169">
        <v>2</v>
      </c>
      <c r="K25" s="169">
        <v>6</v>
      </c>
      <c r="L25" s="169">
        <v>2</v>
      </c>
      <c r="M25" s="169"/>
    </row>
    <row r="26" spans="2:13" x14ac:dyDescent="0.35">
      <c r="B26" s="1390" t="s">
        <v>1073</v>
      </c>
      <c r="C26" s="169" t="s">
        <v>258</v>
      </c>
      <c r="D26" s="169" t="s">
        <v>258</v>
      </c>
      <c r="E26" s="169" t="s">
        <v>570</v>
      </c>
      <c r="F26" s="169" t="s">
        <v>260</v>
      </c>
      <c r="G26" s="169" t="s">
        <v>260</v>
      </c>
      <c r="H26" s="169">
        <v>2</v>
      </c>
      <c r="I26" s="169" t="s">
        <v>905</v>
      </c>
      <c r="J26" s="169">
        <v>2</v>
      </c>
      <c r="K26" s="169">
        <v>4</v>
      </c>
      <c r="L26" s="169">
        <v>2</v>
      </c>
      <c r="M26" s="169"/>
    </row>
    <row r="27" spans="2:13" x14ac:dyDescent="0.35">
      <c r="B27" s="1390" t="s">
        <v>1074</v>
      </c>
      <c r="C27" s="169" t="s">
        <v>258</v>
      </c>
      <c r="D27" s="169" t="s">
        <v>262</v>
      </c>
      <c r="E27" s="169" t="s">
        <v>261</v>
      </c>
      <c r="F27" s="169" t="s">
        <v>564</v>
      </c>
      <c r="G27" s="169" t="s">
        <v>557</v>
      </c>
      <c r="H27" s="169" t="s">
        <v>952</v>
      </c>
      <c r="I27" s="169" t="s">
        <v>905</v>
      </c>
      <c r="J27" s="169">
        <v>2</v>
      </c>
      <c r="K27" s="169">
        <v>2</v>
      </c>
      <c r="L27" s="169">
        <v>2</v>
      </c>
      <c r="M27" s="169"/>
    </row>
    <row r="28" spans="2:13" x14ac:dyDescent="0.35">
      <c r="B28" s="1389" t="s">
        <v>1075</v>
      </c>
      <c r="C28" s="169" t="s">
        <v>258</v>
      </c>
      <c r="D28" s="169" t="s">
        <v>258</v>
      </c>
      <c r="E28" s="169" t="s">
        <v>570</v>
      </c>
      <c r="F28" s="169" t="s">
        <v>570</v>
      </c>
      <c r="G28" s="169" t="s">
        <v>570</v>
      </c>
      <c r="H28" s="169">
        <v>2</v>
      </c>
      <c r="I28" s="169">
        <v>2</v>
      </c>
      <c r="J28" s="169">
        <v>2</v>
      </c>
      <c r="K28" s="169">
        <v>2</v>
      </c>
      <c r="L28" s="169">
        <v>2</v>
      </c>
      <c r="M28" s="169"/>
    </row>
    <row r="29" spans="2:13" x14ac:dyDescent="0.35">
      <c r="B29" s="1390" t="s">
        <v>1076</v>
      </c>
      <c r="C29" s="169" t="s">
        <v>258</v>
      </c>
      <c r="D29" s="169" t="s">
        <v>258</v>
      </c>
      <c r="E29" s="169" t="s">
        <v>570</v>
      </c>
      <c r="F29" s="169" t="s">
        <v>261</v>
      </c>
      <c r="G29" s="169" t="s">
        <v>570</v>
      </c>
      <c r="H29" s="169" t="s">
        <v>952</v>
      </c>
      <c r="I29" s="169" t="s">
        <v>905</v>
      </c>
      <c r="J29" s="169">
        <v>2</v>
      </c>
      <c r="K29" s="169">
        <v>4</v>
      </c>
      <c r="L29" s="169">
        <v>4</v>
      </c>
      <c r="M29" s="169"/>
    </row>
    <row r="30" spans="2:13" x14ac:dyDescent="0.35">
      <c r="B30" s="1390" t="s">
        <v>1077</v>
      </c>
      <c r="C30" s="169" t="s">
        <v>258</v>
      </c>
      <c r="D30" s="169" t="s">
        <v>258</v>
      </c>
      <c r="E30" s="169" t="s">
        <v>557</v>
      </c>
      <c r="F30" s="169" t="s">
        <v>570</v>
      </c>
      <c r="G30" s="169" t="s">
        <v>258</v>
      </c>
      <c r="H30" s="169">
        <v>2</v>
      </c>
      <c r="I30" s="169">
        <v>2</v>
      </c>
      <c r="J30" s="169">
        <v>2</v>
      </c>
      <c r="K30" s="169">
        <v>4</v>
      </c>
      <c r="L30" s="169" t="s">
        <v>952</v>
      </c>
      <c r="M30" s="169"/>
    </row>
    <row r="31" spans="2:13" x14ac:dyDescent="0.35">
      <c r="B31" s="1390" t="s">
        <v>1078</v>
      </c>
      <c r="C31" s="169" t="s">
        <v>258</v>
      </c>
      <c r="D31" s="169" t="s">
        <v>258</v>
      </c>
      <c r="E31" s="169" t="s">
        <v>260</v>
      </c>
      <c r="F31" s="169" t="s">
        <v>261</v>
      </c>
      <c r="G31" s="169" t="s">
        <v>258</v>
      </c>
      <c r="H31" s="169" t="s">
        <v>952</v>
      </c>
      <c r="I31" s="169" t="s">
        <v>905</v>
      </c>
      <c r="J31" s="169">
        <v>2</v>
      </c>
      <c r="K31" s="169" t="s">
        <v>952</v>
      </c>
      <c r="L31" s="169">
        <v>4</v>
      </c>
      <c r="M31" s="169"/>
    </row>
    <row r="32" spans="2:13" x14ac:dyDescent="0.35">
      <c r="B32" s="1390" t="s">
        <v>1079</v>
      </c>
      <c r="C32" s="169" t="s">
        <v>258</v>
      </c>
      <c r="D32" s="169" t="s">
        <v>570</v>
      </c>
      <c r="E32" s="169" t="s">
        <v>258</v>
      </c>
      <c r="F32" s="169" t="s">
        <v>258</v>
      </c>
      <c r="G32" s="169" t="s">
        <v>261</v>
      </c>
      <c r="H32" s="169">
        <v>2</v>
      </c>
      <c r="I32" s="169">
        <v>2</v>
      </c>
      <c r="J32" s="169">
        <v>4</v>
      </c>
      <c r="K32" s="169">
        <v>2</v>
      </c>
      <c r="L32" s="169">
        <v>2</v>
      </c>
      <c r="M32" s="169"/>
    </row>
    <row r="33" spans="2:13" x14ac:dyDescent="0.35">
      <c r="B33" s="1392" t="s">
        <v>1080</v>
      </c>
      <c r="C33" s="562" t="s">
        <v>258</v>
      </c>
      <c r="D33" s="562" t="s">
        <v>260</v>
      </c>
      <c r="E33" s="562" t="s">
        <v>260</v>
      </c>
      <c r="F33" s="562" t="s">
        <v>257</v>
      </c>
      <c r="G33" s="562" t="s">
        <v>257</v>
      </c>
      <c r="H33" s="562" t="s">
        <v>952</v>
      </c>
      <c r="I33" s="562" t="s">
        <v>905</v>
      </c>
      <c r="J33" s="562">
        <v>4</v>
      </c>
      <c r="K33" s="562">
        <v>4</v>
      </c>
      <c r="L33" s="562">
        <v>4</v>
      </c>
      <c r="M33" s="562"/>
    </row>
    <row r="34" spans="2:13" x14ac:dyDescent="0.35">
      <c r="B34" s="1393" t="s">
        <v>1081</v>
      </c>
      <c r="C34" s="1393" t="s">
        <v>258</v>
      </c>
      <c r="D34" s="1391" t="s">
        <v>258</v>
      </c>
      <c r="E34" s="1391" t="s">
        <v>570</v>
      </c>
      <c r="F34" s="1391" t="s">
        <v>570</v>
      </c>
      <c r="G34" s="1391" t="s">
        <v>260</v>
      </c>
      <c r="H34" s="169" t="s">
        <v>952</v>
      </c>
      <c r="I34" s="169" t="s">
        <v>905</v>
      </c>
      <c r="J34" s="169">
        <v>4</v>
      </c>
      <c r="K34" s="169">
        <v>4</v>
      </c>
      <c r="L34" s="169">
        <v>4</v>
      </c>
      <c r="M34" s="306"/>
    </row>
    <row r="35" spans="2:13" x14ac:dyDescent="0.35"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</row>
    <row r="36" spans="2:13" ht="19" thickBot="1" x14ac:dyDescent="0.5">
      <c r="B36" s="1566" t="s">
        <v>1082</v>
      </c>
      <c r="C36" s="1566"/>
      <c r="D36" s="1566"/>
      <c r="E36" s="1566"/>
      <c r="F36" s="1566"/>
      <c r="G36" s="1566"/>
      <c r="H36" s="1566"/>
      <c r="I36" s="1566"/>
      <c r="J36" s="1566"/>
    </row>
    <row r="37" spans="2:13" ht="15" thickBot="1" x14ac:dyDescent="0.4">
      <c r="B37" s="535" t="s">
        <v>1</v>
      </c>
      <c r="C37" s="536">
        <v>0.5</v>
      </c>
      <c r="D37" s="536">
        <v>0.125</v>
      </c>
      <c r="E37" s="536">
        <v>0.25</v>
      </c>
      <c r="F37" s="536">
        <v>0.375</v>
      </c>
      <c r="G37" s="536">
        <v>0.5</v>
      </c>
      <c r="H37" s="536">
        <v>0.5</v>
      </c>
      <c r="I37" s="536">
        <v>0.125</v>
      </c>
      <c r="J37" s="536">
        <v>0.25</v>
      </c>
      <c r="K37" s="536">
        <v>0.375</v>
      </c>
      <c r="L37" s="537">
        <v>0.5</v>
      </c>
      <c r="M37" s="538" t="s">
        <v>181</v>
      </c>
    </row>
    <row r="38" spans="2:13" x14ac:dyDescent="0.35">
      <c r="B38" s="307">
        <v>44563</v>
      </c>
      <c r="C38" s="300" t="s">
        <v>258</v>
      </c>
      <c r="D38" s="300" t="s">
        <v>260</v>
      </c>
      <c r="E38" s="300" t="s">
        <v>564</v>
      </c>
      <c r="F38" s="300" t="s">
        <v>260</v>
      </c>
      <c r="G38" s="300" t="s">
        <v>260</v>
      </c>
      <c r="H38" s="300">
        <v>2</v>
      </c>
      <c r="I38" s="300">
        <v>2</v>
      </c>
      <c r="J38" s="300">
        <v>2</v>
      </c>
      <c r="K38" s="300">
        <v>4</v>
      </c>
      <c r="L38" s="300">
        <v>2</v>
      </c>
      <c r="M38" s="300"/>
    </row>
    <row r="39" spans="2:13" x14ac:dyDescent="0.35">
      <c r="B39" s="1391">
        <v>44594</v>
      </c>
      <c r="C39" s="169" t="s">
        <v>258</v>
      </c>
      <c r="D39" s="169" t="s">
        <v>260</v>
      </c>
      <c r="E39" s="169" t="s">
        <v>260</v>
      </c>
      <c r="F39" s="169" t="s">
        <v>258</v>
      </c>
      <c r="G39" s="169" t="s">
        <v>258</v>
      </c>
      <c r="H39" s="169">
        <v>2</v>
      </c>
      <c r="I39" s="169" t="s">
        <v>952</v>
      </c>
      <c r="J39" s="169">
        <v>4</v>
      </c>
      <c r="K39" s="169">
        <v>2</v>
      </c>
      <c r="L39" s="169">
        <v>2</v>
      </c>
      <c r="M39" s="169"/>
    </row>
    <row r="40" spans="2:13" x14ac:dyDescent="0.35">
      <c r="B40" s="1391">
        <v>44622</v>
      </c>
      <c r="C40" s="169" t="s">
        <v>258</v>
      </c>
      <c r="D40" s="169" t="s">
        <v>258</v>
      </c>
      <c r="E40" s="169" t="s">
        <v>258</v>
      </c>
      <c r="F40" s="169" t="s">
        <v>570</v>
      </c>
      <c r="G40" s="169" t="s">
        <v>260</v>
      </c>
      <c r="H40" s="169">
        <v>2</v>
      </c>
      <c r="I40" s="169" t="s">
        <v>952</v>
      </c>
      <c r="J40" s="169">
        <v>2</v>
      </c>
      <c r="K40" s="169" t="s">
        <v>952</v>
      </c>
      <c r="L40" s="169">
        <v>2</v>
      </c>
      <c r="M40" s="169"/>
    </row>
    <row r="41" spans="2:13" x14ac:dyDescent="0.35">
      <c r="B41" s="1391">
        <v>44653</v>
      </c>
      <c r="C41" s="169" t="s">
        <v>258</v>
      </c>
      <c r="D41" s="169" t="s">
        <v>258</v>
      </c>
      <c r="E41" s="169" t="s">
        <v>258</v>
      </c>
      <c r="F41" s="169" t="s">
        <v>260</v>
      </c>
      <c r="G41" s="169" t="s">
        <v>557</v>
      </c>
      <c r="H41" s="169">
        <v>2</v>
      </c>
      <c r="I41" s="169">
        <v>2</v>
      </c>
      <c r="J41" s="169">
        <v>4</v>
      </c>
      <c r="K41" s="169" t="s">
        <v>952</v>
      </c>
      <c r="L41" s="169" t="s">
        <v>952</v>
      </c>
      <c r="M41" s="169"/>
    </row>
    <row r="42" spans="2:13" x14ac:dyDescent="0.35">
      <c r="B42" s="1391">
        <v>44683</v>
      </c>
      <c r="C42" s="169" t="s">
        <v>258</v>
      </c>
      <c r="D42" s="169" t="s">
        <v>570</v>
      </c>
      <c r="E42" s="169" t="s">
        <v>262</v>
      </c>
      <c r="F42" s="169" t="s">
        <v>257</v>
      </c>
      <c r="G42" s="169" t="s">
        <v>570</v>
      </c>
      <c r="H42" s="169">
        <v>2</v>
      </c>
      <c r="I42" s="169">
        <v>2</v>
      </c>
      <c r="J42" s="169">
        <v>6</v>
      </c>
      <c r="K42" s="169">
        <v>4</v>
      </c>
      <c r="L42" s="169">
        <v>4</v>
      </c>
      <c r="M42" s="169"/>
    </row>
    <row r="43" spans="2:13" x14ac:dyDescent="0.35">
      <c r="B43" s="1391">
        <v>44714</v>
      </c>
      <c r="C43" s="169" t="s">
        <v>257</v>
      </c>
      <c r="D43" s="169" t="s">
        <v>258</v>
      </c>
      <c r="E43" s="169" t="s">
        <v>258</v>
      </c>
      <c r="F43" s="169" t="s">
        <v>258</v>
      </c>
      <c r="G43" s="169" t="s">
        <v>258</v>
      </c>
      <c r="H43" s="169">
        <v>2</v>
      </c>
      <c r="I43" s="169" t="s">
        <v>952</v>
      </c>
      <c r="J43" s="169">
        <v>6</v>
      </c>
      <c r="K43" s="169">
        <v>6</v>
      </c>
      <c r="L43" s="169">
        <v>4</v>
      </c>
      <c r="M43" s="169"/>
    </row>
    <row r="44" spans="2:13" x14ac:dyDescent="0.35">
      <c r="B44" s="1391">
        <v>44744</v>
      </c>
      <c r="C44" s="169" t="s">
        <v>258</v>
      </c>
      <c r="D44" s="169" t="s">
        <v>258</v>
      </c>
      <c r="E44" s="169" t="s">
        <v>257</v>
      </c>
      <c r="F44" s="169" t="s">
        <v>260</v>
      </c>
      <c r="G44" s="169" t="s">
        <v>260</v>
      </c>
      <c r="H44" s="169">
        <v>2</v>
      </c>
      <c r="I44" s="169">
        <v>2</v>
      </c>
      <c r="J44" s="169">
        <v>2</v>
      </c>
      <c r="K44" s="169">
        <v>2</v>
      </c>
      <c r="L44" s="169">
        <v>4</v>
      </c>
      <c r="M44" s="169"/>
    </row>
    <row r="45" spans="2:13" x14ac:dyDescent="0.35">
      <c r="B45" s="1391">
        <v>44775</v>
      </c>
      <c r="C45" s="169" t="s">
        <v>570</v>
      </c>
      <c r="D45" s="169" t="s">
        <v>258</v>
      </c>
      <c r="E45" s="169" t="s">
        <v>260</v>
      </c>
      <c r="F45" s="169" t="s">
        <v>261</v>
      </c>
      <c r="G45" s="169" t="s">
        <v>261</v>
      </c>
      <c r="H45" s="169">
        <v>2</v>
      </c>
      <c r="I45" s="169">
        <v>2</v>
      </c>
      <c r="J45" s="169">
        <v>2</v>
      </c>
      <c r="K45" s="169">
        <v>2</v>
      </c>
      <c r="L45" s="169">
        <v>4</v>
      </c>
      <c r="M45" s="169"/>
    </row>
    <row r="46" spans="2:13" x14ac:dyDescent="0.35">
      <c r="B46" s="1391">
        <v>44806</v>
      </c>
      <c r="C46" s="169" t="s">
        <v>258</v>
      </c>
      <c r="D46" s="169" t="s">
        <v>258</v>
      </c>
      <c r="E46" s="169" t="s">
        <v>570</v>
      </c>
      <c r="F46" s="169" t="s">
        <v>261</v>
      </c>
      <c r="G46" s="169" t="s">
        <v>258</v>
      </c>
      <c r="H46" s="169">
        <v>2</v>
      </c>
      <c r="I46" s="169">
        <v>2</v>
      </c>
      <c r="J46" s="169">
        <v>4</v>
      </c>
      <c r="K46" s="169">
        <v>2</v>
      </c>
      <c r="L46" s="169">
        <v>4</v>
      </c>
      <c r="M46" s="169"/>
    </row>
    <row r="47" spans="2:13" x14ac:dyDescent="0.35">
      <c r="B47" s="1391">
        <v>44836</v>
      </c>
      <c r="C47" s="169" t="s">
        <v>257</v>
      </c>
      <c r="D47" s="169" t="s">
        <v>570</v>
      </c>
      <c r="E47" s="169" t="s">
        <v>258</v>
      </c>
      <c r="F47" s="169" t="s">
        <v>258</v>
      </c>
      <c r="G47" s="169" t="s">
        <v>262</v>
      </c>
      <c r="H47" s="169">
        <v>4</v>
      </c>
      <c r="I47" s="169">
        <v>2</v>
      </c>
      <c r="J47" s="169">
        <v>2</v>
      </c>
      <c r="K47" s="169">
        <v>4</v>
      </c>
      <c r="L47" s="169">
        <v>4</v>
      </c>
      <c r="M47" s="169"/>
    </row>
    <row r="48" spans="2:13" x14ac:dyDescent="0.35">
      <c r="B48" s="1391">
        <v>44867</v>
      </c>
      <c r="C48" s="169" t="s">
        <v>258</v>
      </c>
      <c r="D48" s="169" t="s">
        <v>257</v>
      </c>
      <c r="E48" s="169" t="s">
        <v>258</v>
      </c>
      <c r="F48" s="169" t="s">
        <v>570</v>
      </c>
      <c r="G48" s="169" t="s">
        <v>258</v>
      </c>
      <c r="H48" s="169">
        <v>2</v>
      </c>
      <c r="I48" s="169" t="s">
        <v>952</v>
      </c>
      <c r="J48" s="169">
        <v>2</v>
      </c>
      <c r="K48" s="169">
        <v>2</v>
      </c>
      <c r="L48" s="169" t="s">
        <v>952</v>
      </c>
      <c r="M48" s="169"/>
    </row>
    <row r="49" spans="2:13" x14ac:dyDescent="0.35">
      <c r="B49" s="1391">
        <v>44897</v>
      </c>
      <c r="C49" s="169" t="s">
        <v>258</v>
      </c>
      <c r="D49" s="169" t="s">
        <v>258</v>
      </c>
      <c r="E49" s="169" t="s">
        <v>260</v>
      </c>
      <c r="F49" s="169" t="s">
        <v>261</v>
      </c>
      <c r="G49" s="169" t="s">
        <v>557</v>
      </c>
      <c r="H49" s="169">
        <v>4</v>
      </c>
      <c r="I49" s="169">
        <v>4</v>
      </c>
      <c r="J49" s="169">
        <v>6</v>
      </c>
      <c r="K49" s="169">
        <v>4</v>
      </c>
      <c r="L49" s="169">
        <v>2</v>
      </c>
      <c r="M49" s="169"/>
    </row>
    <row r="50" spans="2:13" x14ac:dyDescent="0.35">
      <c r="B50" s="1391" t="s">
        <v>1083</v>
      </c>
      <c r="C50" s="169" t="s">
        <v>258</v>
      </c>
      <c r="D50" s="169" t="s">
        <v>258</v>
      </c>
      <c r="E50" s="169" t="s">
        <v>260</v>
      </c>
      <c r="F50" s="169" t="s">
        <v>260</v>
      </c>
      <c r="G50" s="169" t="s">
        <v>260</v>
      </c>
      <c r="H50" s="169">
        <v>2</v>
      </c>
      <c r="I50" s="169">
        <v>2</v>
      </c>
      <c r="J50" s="169">
        <v>4</v>
      </c>
      <c r="K50" s="169">
        <v>6</v>
      </c>
      <c r="L50" s="169">
        <v>4</v>
      </c>
      <c r="M50" s="169"/>
    </row>
    <row r="51" spans="2:13" x14ac:dyDescent="0.35">
      <c r="B51" s="1391" t="s">
        <v>1084</v>
      </c>
      <c r="C51" s="169" t="s">
        <v>258</v>
      </c>
      <c r="D51" s="169" t="s">
        <v>258</v>
      </c>
      <c r="E51" s="169" t="s">
        <v>966</v>
      </c>
      <c r="F51" s="169" t="s">
        <v>261</v>
      </c>
      <c r="G51" s="169" t="s">
        <v>570</v>
      </c>
      <c r="H51" s="169">
        <v>2</v>
      </c>
      <c r="I51" s="169">
        <v>4</v>
      </c>
      <c r="J51" s="169">
        <v>2</v>
      </c>
      <c r="K51" s="169">
        <v>4</v>
      </c>
      <c r="L51" s="169">
        <v>4</v>
      </c>
      <c r="M51" s="169"/>
    </row>
    <row r="52" spans="2:13" x14ac:dyDescent="0.35">
      <c r="B52" s="1391" t="s">
        <v>1085</v>
      </c>
      <c r="C52" s="169" t="s">
        <v>258</v>
      </c>
      <c r="D52" s="169" t="s">
        <v>258</v>
      </c>
      <c r="E52" s="169" t="s">
        <v>258</v>
      </c>
      <c r="F52" s="169" t="s">
        <v>261</v>
      </c>
      <c r="G52" s="169" t="s">
        <v>570</v>
      </c>
      <c r="H52" s="169">
        <v>4</v>
      </c>
      <c r="I52" s="169">
        <v>2</v>
      </c>
      <c r="J52" s="169">
        <v>4</v>
      </c>
      <c r="K52" s="169">
        <v>2</v>
      </c>
      <c r="L52" s="169">
        <v>4</v>
      </c>
      <c r="M52" s="169"/>
    </row>
    <row r="53" spans="2:13" x14ac:dyDescent="0.35">
      <c r="B53" s="1391" t="s">
        <v>1086</v>
      </c>
      <c r="C53" s="169" t="s">
        <v>258</v>
      </c>
      <c r="D53" s="169" t="s">
        <v>258</v>
      </c>
      <c r="E53" s="169" t="s">
        <v>260</v>
      </c>
      <c r="F53" s="169" t="s">
        <v>260</v>
      </c>
      <c r="G53" s="169" t="s">
        <v>258</v>
      </c>
      <c r="H53" s="169">
        <v>2</v>
      </c>
      <c r="I53" s="169">
        <v>2</v>
      </c>
      <c r="J53" s="169">
        <v>4</v>
      </c>
      <c r="K53" s="169">
        <v>6</v>
      </c>
      <c r="L53" s="169">
        <v>2</v>
      </c>
      <c r="M53" s="169"/>
    </row>
    <row r="54" spans="2:13" x14ac:dyDescent="0.35">
      <c r="B54" s="1391" t="s">
        <v>1087</v>
      </c>
      <c r="C54" s="169" t="s">
        <v>258</v>
      </c>
      <c r="D54" s="169" t="s">
        <v>258</v>
      </c>
      <c r="E54" s="169" t="s">
        <v>260</v>
      </c>
      <c r="F54" s="169" t="s">
        <v>258</v>
      </c>
      <c r="G54" s="169" t="s">
        <v>260</v>
      </c>
      <c r="H54" s="169">
        <v>4</v>
      </c>
      <c r="I54" s="169">
        <v>2</v>
      </c>
      <c r="J54" s="169">
        <v>4</v>
      </c>
      <c r="K54" s="169">
        <v>6</v>
      </c>
      <c r="L54" s="169">
        <v>4</v>
      </c>
      <c r="M54" s="169"/>
    </row>
    <row r="55" spans="2:13" x14ac:dyDescent="0.35">
      <c r="B55" s="1391" t="s">
        <v>1088</v>
      </c>
      <c r="C55" s="169" t="s">
        <v>257</v>
      </c>
      <c r="D55" s="169" t="s">
        <v>262</v>
      </c>
      <c r="E55" s="169" t="s">
        <v>260</v>
      </c>
      <c r="F55" s="169" t="s">
        <v>260</v>
      </c>
      <c r="G55" s="169" t="s">
        <v>570</v>
      </c>
      <c r="H55" s="169">
        <v>2</v>
      </c>
      <c r="I55" s="169" t="s">
        <v>952</v>
      </c>
      <c r="J55" s="169">
        <v>4</v>
      </c>
      <c r="K55" s="169">
        <v>2</v>
      </c>
      <c r="L55" s="169">
        <v>2</v>
      </c>
      <c r="M55" s="169"/>
    </row>
    <row r="56" spans="2:13" x14ac:dyDescent="0.35">
      <c r="B56" s="1391" t="s">
        <v>1089</v>
      </c>
      <c r="C56" s="169" t="s">
        <v>258</v>
      </c>
      <c r="D56" s="169" t="s">
        <v>258</v>
      </c>
      <c r="E56" s="169" t="s">
        <v>261</v>
      </c>
      <c r="F56" s="169" t="s">
        <v>258</v>
      </c>
      <c r="G56" s="169" t="s">
        <v>258</v>
      </c>
      <c r="H56" s="169">
        <v>2</v>
      </c>
      <c r="I56" s="169">
        <v>2</v>
      </c>
      <c r="J56" s="169">
        <v>2</v>
      </c>
      <c r="K56" s="169">
        <v>4</v>
      </c>
      <c r="L56" s="169">
        <v>2</v>
      </c>
      <c r="M56" s="169"/>
    </row>
    <row r="57" spans="2:13" x14ac:dyDescent="0.35">
      <c r="B57" s="1391" t="s">
        <v>1090</v>
      </c>
      <c r="C57" s="169" t="s">
        <v>258</v>
      </c>
      <c r="D57" s="169" t="s">
        <v>258</v>
      </c>
      <c r="E57" s="169" t="s">
        <v>260</v>
      </c>
      <c r="F57" s="169" t="s">
        <v>260</v>
      </c>
      <c r="G57" s="169" t="s">
        <v>570</v>
      </c>
      <c r="H57" s="169">
        <v>2</v>
      </c>
      <c r="I57" s="169">
        <v>2</v>
      </c>
      <c r="J57" s="169">
        <v>6</v>
      </c>
      <c r="K57" s="169">
        <v>4</v>
      </c>
      <c r="L57" s="169">
        <v>4</v>
      </c>
      <c r="M57" s="169"/>
    </row>
    <row r="58" spans="2:13" x14ac:dyDescent="0.35">
      <c r="B58" s="1391" t="s">
        <v>1091</v>
      </c>
      <c r="C58" s="169" t="s">
        <v>258</v>
      </c>
      <c r="D58" s="169" t="s">
        <v>258</v>
      </c>
      <c r="E58" s="169" t="s">
        <v>570</v>
      </c>
      <c r="F58" s="169" t="s">
        <v>258</v>
      </c>
      <c r="G58" s="169" t="s">
        <v>570</v>
      </c>
      <c r="H58" s="169">
        <v>4</v>
      </c>
      <c r="I58" s="169">
        <v>4</v>
      </c>
      <c r="J58" s="169" t="s">
        <v>1092</v>
      </c>
      <c r="K58" s="169">
        <v>2</v>
      </c>
      <c r="L58" s="169">
        <v>2</v>
      </c>
      <c r="M58" s="169"/>
    </row>
    <row r="59" spans="2:13" x14ac:dyDescent="0.35">
      <c r="B59" s="1391" t="s">
        <v>1093</v>
      </c>
      <c r="C59" s="169" t="s">
        <v>258</v>
      </c>
      <c r="D59" s="169" t="s">
        <v>262</v>
      </c>
      <c r="E59" s="169" t="s">
        <v>258</v>
      </c>
      <c r="F59" s="169" t="s">
        <v>570</v>
      </c>
      <c r="G59" s="169" t="s">
        <v>570</v>
      </c>
      <c r="H59" s="169">
        <v>2</v>
      </c>
      <c r="I59" s="169">
        <v>4</v>
      </c>
      <c r="J59" s="169">
        <v>2</v>
      </c>
      <c r="K59" s="169">
        <v>4</v>
      </c>
      <c r="L59" s="169">
        <v>4</v>
      </c>
      <c r="M59" s="169"/>
    </row>
    <row r="60" spans="2:13" x14ac:dyDescent="0.35">
      <c r="B60" s="1391" t="s">
        <v>1094</v>
      </c>
      <c r="C60" s="169" t="s">
        <v>258</v>
      </c>
      <c r="D60" s="169" t="s">
        <v>258</v>
      </c>
      <c r="E60" s="169" t="s">
        <v>258</v>
      </c>
      <c r="F60" s="169" t="s">
        <v>260</v>
      </c>
      <c r="G60" s="169" t="s">
        <v>260</v>
      </c>
      <c r="H60" s="169">
        <v>2</v>
      </c>
      <c r="I60" s="169">
        <v>2</v>
      </c>
      <c r="J60" s="169">
        <v>2</v>
      </c>
      <c r="K60" s="169">
        <v>4</v>
      </c>
      <c r="L60" s="169">
        <v>4</v>
      </c>
      <c r="M60" s="169"/>
    </row>
    <row r="61" spans="2:13" x14ac:dyDescent="0.35">
      <c r="B61" s="1391" t="s">
        <v>1095</v>
      </c>
      <c r="C61" s="169" t="s">
        <v>258</v>
      </c>
      <c r="D61" s="169" t="s">
        <v>258</v>
      </c>
      <c r="E61" s="169" t="s">
        <v>258</v>
      </c>
      <c r="F61" s="169" t="s">
        <v>260</v>
      </c>
      <c r="G61" s="169" t="s">
        <v>260</v>
      </c>
      <c r="H61" s="169">
        <v>2</v>
      </c>
      <c r="I61" s="169">
        <v>2</v>
      </c>
      <c r="J61" s="169">
        <v>2</v>
      </c>
      <c r="K61" s="169">
        <v>4</v>
      </c>
      <c r="L61" s="169">
        <v>4</v>
      </c>
      <c r="M61" s="169"/>
    </row>
    <row r="62" spans="2:13" x14ac:dyDescent="0.35">
      <c r="B62" s="1391" t="s">
        <v>1096</v>
      </c>
      <c r="C62" s="169" t="s">
        <v>258</v>
      </c>
      <c r="D62" s="169" t="s">
        <v>257</v>
      </c>
      <c r="E62" s="169" t="s">
        <v>257</v>
      </c>
      <c r="F62" s="169" t="s">
        <v>258</v>
      </c>
      <c r="G62" s="169" t="s">
        <v>258</v>
      </c>
      <c r="H62" s="169">
        <v>4</v>
      </c>
      <c r="I62" s="169">
        <v>4</v>
      </c>
      <c r="J62" s="169">
        <v>2</v>
      </c>
      <c r="K62" s="169">
        <v>2</v>
      </c>
      <c r="L62" s="169">
        <v>4</v>
      </c>
      <c r="M62" s="169"/>
    </row>
    <row r="63" spans="2:13" x14ac:dyDescent="0.35">
      <c r="B63" s="1391" t="s">
        <v>1097</v>
      </c>
      <c r="C63" s="169" t="s">
        <v>262</v>
      </c>
      <c r="D63" s="169" t="s">
        <v>262</v>
      </c>
      <c r="E63" s="169" t="s">
        <v>261</v>
      </c>
      <c r="F63" s="169" t="s">
        <v>260</v>
      </c>
      <c r="G63" s="169" t="s">
        <v>258</v>
      </c>
      <c r="H63" s="169">
        <v>2</v>
      </c>
      <c r="I63" s="169">
        <v>2</v>
      </c>
      <c r="J63" s="169">
        <v>4</v>
      </c>
      <c r="K63" s="169">
        <v>6</v>
      </c>
      <c r="L63" s="169">
        <v>4</v>
      </c>
      <c r="M63" s="169"/>
    </row>
    <row r="64" spans="2:13" x14ac:dyDescent="0.35">
      <c r="B64" s="1391" t="s">
        <v>1098</v>
      </c>
      <c r="C64" s="169" t="s">
        <v>258</v>
      </c>
      <c r="D64" s="169" t="s">
        <v>258</v>
      </c>
      <c r="E64" s="169" t="s">
        <v>570</v>
      </c>
      <c r="F64" s="169" t="s">
        <v>262</v>
      </c>
      <c r="G64" s="169" t="s">
        <v>257</v>
      </c>
      <c r="H64" s="169">
        <v>4</v>
      </c>
      <c r="I64" s="169">
        <v>4</v>
      </c>
      <c r="J64" s="169">
        <v>2</v>
      </c>
      <c r="K64" s="169">
        <v>4</v>
      </c>
      <c r="L64" s="169">
        <v>2</v>
      </c>
      <c r="M64" s="169"/>
    </row>
    <row r="65" spans="2:13" x14ac:dyDescent="0.35">
      <c r="B65" s="1391" t="s">
        <v>1099</v>
      </c>
      <c r="C65" s="169" t="s">
        <v>258</v>
      </c>
      <c r="D65" s="169" t="s">
        <v>262</v>
      </c>
      <c r="E65" s="169" t="s">
        <v>262</v>
      </c>
      <c r="F65" s="169" t="s">
        <v>258</v>
      </c>
      <c r="G65" s="169" t="s">
        <v>260</v>
      </c>
      <c r="H65" s="169">
        <v>4</v>
      </c>
      <c r="I65" s="169">
        <v>4</v>
      </c>
      <c r="J65" s="169">
        <v>4</v>
      </c>
      <c r="K65" s="169">
        <v>2</v>
      </c>
      <c r="L65" s="169" t="s">
        <v>952</v>
      </c>
      <c r="M65" s="169"/>
    </row>
    <row r="66" spans="2:13" x14ac:dyDescent="0.35">
      <c r="B66" s="308"/>
      <c r="C66" s="308"/>
      <c r="D66" s="308"/>
      <c r="E66" s="308"/>
      <c r="F66" s="308"/>
      <c r="G66" s="308"/>
      <c r="H66" s="308"/>
      <c r="I66" s="308"/>
      <c r="J66" s="308"/>
      <c r="K66" s="308"/>
      <c r="L66" s="308"/>
    </row>
    <row r="67" spans="2:13" ht="19" thickBot="1" x14ac:dyDescent="0.5">
      <c r="B67" s="1566" t="s">
        <v>1100</v>
      </c>
      <c r="C67" s="1566"/>
      <c r="D67" s="1566"/>
      <c r="E67" s="1566"/>
      <c r="F67" s="1566"/>
      <c r="G67" s="1566"/>
      <c r="H67" s="1566"/>
      <c r="I67" s="1566"/>
      <c r="J67" s="1566"/>
    </row>
    <row r="68" spans="2:13" ht="15" thickBot="1" x14ac:dyDescent="0.4">
      <c r="B68" s="535" t="s">
        <v>1</v>
      </c>
      <c r="C68" s="536">
        <v>0.5</v>
      </c>
      <c r="D68" s="536">
        <v>0.125</v>
      </c>
      <c r="E68" s="536">
        <v>0.25</v>
      </c>
      <c r="F68" s="536">
        <v>0.375</v>
      </c>
      <c r="G68" s="536">
        <v>0.5</v>
      </c>
      <c r="H68" s="536">
        <v>0.5</v>
      </c>
      <c r="I68" s="536">
        <v>0.125</v>
      </c>
      <c r="J68" s="536">
        <v>0.25</v>
      </c>
      <c r="K68" s="536">
        <v>0.375</v>
      </c>
      <c r="L68" s="537">
        <v>0.5</v>
      </c>
      <c r="M68" s="538" t="s">
        <v>181</v>
      </c>
    </row>
    <row r="69" spans="2:13" x14ac:dyDescent="0.35">
      <c r="B69" s="307">
        <v>44564</v>
      </c>
      <c r="C69" s="300" t="s">
        <v>257</v>
      </c>
      <c r="D69" s="300" t="s">
        <v>262</v>
      </c>
      <c r="E69" s="300" t="s">
        <v>260</v>
      </c>
      <c r="F69" s="300" t="s">
        <v>260</v>
      </c>
      <c r="G69" s="300" t="s">
        <v>261</v>
      </c>
      <c r="H69" s="300">
        <v>8</v>
      </c>
      <c r="I69" s="300">
        <v>2</v>
      </c>
      <c r="J69" s="300">
        <v>2</v>
      </c>
      <c r="K69" s="300">
        <v>2</v>
      </c>
      <c r="L69" s="300" t="s">
        <v>1101</v>
      </c>
      <c r="M69" s="300"/>
    </row>
    <row r="70" spans="2:13" x14ac:dyDescent="0.35">
      <c r="B70" s="1391">
        <v>44595</v>
      </c>
      <c r="C70" s="169" t="s">
        <v>257</v>
      </c>
      <c r="D70" s="169" t="s">
        <v>261</v>
      </c>
      <c r="E70" s="169" t="s">
        <v>258</v>
      </c>
      <c r="F70" s="169" t="s">
        <v>260</v>
      </c>
      <c r="G70" s="169" t="s">
        <v>258</v>
      </c>
      <c r="H70" s="169" t="s">
        <v>1101</v>
      </c>
      <c r="I70" s="169">
        <v>2</v>
      </c>
      <c r="J70" s="169">
        <v>2</v>
      </c>
      <c r="K70" s="169" t="s">
        <v>1101</v>
      </c>
      <c r="L70" s="169">
        <v>2</v>
      </c>
      <c r="M70" s="169"/>
    </row>
    <row r="71" spans="2:13" x14ac:dyDescent="0.35">
      <c r="B71" s="1391">
        <v>44623</v>
      </c>
      <c r="C71" s="169" t="s">
        <v>257</v>
      </c>
      <c r="D71" s="169" t="s">
        <v>257</v>
      </c>
      <c r="E71" s="169" t="s">
        <v>260</v>
      </c>
      <c r="F71" s="169" t="s">
        <v>260</v>
      </c>
      <c r="G71" s="169" t="s">
        <v>260</v>
      </c>
      <c r="H71" s="169" t="s">
        <v>1101</v>
      </c>
      <c r="I71" s="169" t="s">
        <v>1101</v>
      </c>
      <c r="J71" s="169">
        <v>2</v>
      </c>
      <c r="K71" s="169">
        <v>2</v>
      </c>
      <c r="L71" s="169">
        <v>2</v>
      </c>
      <c r="M71" s="169"/>
    </row>
    <row r="72" spans="2:13" x14ac:dyDescent="0.35">
      <c r="B72" s="1391">
        <v>44654</v>
      </c>
      <c r="C72" s="169" t="s">
        <v>257</v>
      </c>
      <c r="D72" s="169" t="s">
        <v>257</v>
      </c>
      <c r="E72" s="169" t="s">
        <v>260</v>
      </c>
      <c r="F72" s="169" t="s">
        <v>257</v>
      </c>
      <c r="G72" s="169" t="s">
        <v>257</v>
      </c>
      <c r="H72" s="169" t="s">
        <v>1101</v>
      </c>
      <c r="I72" s="169">
        <v>2</v>
      </c>
      <c r="J72" s="169">
        <v>4</v>
      </c>
      <c r="K72" s="169">
        <v>2</v>
      </c>
      <c r="L72" s="169" t="s">
        <v>1101</v>
      </c>
      <c r="M72" s="169"/>
    </row>
    <row r="73" spans="2:13" x14ac:dyDescent="0.35">
      <c r="B73" s="1391">
        <v>44684</v>
      </c>
      <c r="C73" s="169" t="s">
        <v>257</v>
      </c>
      <c r="D73" s="169" t="s">
        <v>257</v>
      </c>
      <c r="E73" s="169" t="s">
        <v>260</v>
      </c>
      <c r="F73" s="169" t="s">
        <v>260</v>
      </c>
      <c r="G73" s="169" t="s">
        <v>258</v>
      </c>
      <c r="H73" s="169" t="s">
        <v>1101</v>
      </c>
      <c r="I73" s="169">
        <v>2</v>
      </c>
      <c r="J73" s="169">
        <v>4</v>
      </c>
      <c r="K73" s="169">
        <v>2</v>
      </c>
      <c r="L73" s="169" t="s">
        <v>1101</v>
      </c>
      <c r="M73" s="169"/>
    </row>
    <row r="74" spans="2:13" x14ac:dyDescent="0.35">
      <c r="B74" s="1391">
        <v>44715</v>
      </c>
      <c r="C74" s="169" t="s">
        <v>257</v>
      </c>
      <c r="D74" s="169" t="s">
        <v>257</v>
      </c>
      <c r="E74" s="169" t="s">
        <v>260</v>
      </c>
      <c r="F74" s="169" t="s">
        <v>260</v>
      </c>
      <c r="G74" s="169" t="s">
        <v>258</v>
      </c>
      <c r="H74" s="169">
        <v>2</v>
      </c>
      <c r="I74" s="169" t="s">
        <v>1101</v>
      </c>
      <c r="J74" s="169">
        <v>2</v>
      </c>
      <c r="K74" s="169">
        <v>2</v>
      </c>
      <c r="L74" s="169">
        <v>2</v>
      </c>
      <c r="M74" s="169"/>
    </row>
    <row r="75" spans="2:13" x14ac:dyDescent="0.35">
      <c r="B75" s="1391">
        <v>44745</v>
      </c>
      <c r="C75" s="169" t="s">
        <v>257</v>
      </c>
      <c r="D75" s="169" t="s">
        <v>258</v>
      </c>
      <c r="E75" s="169" t="s">
        <v>260</v>
      </c>
      <c r="F75" s="169" t="s">
        <v>257</v>
      </c>
      <c r="G75" s="169" t="s">
        <v>262</v>
      </c>
      <c r="H75" s="169" t="s">
        <v>1101</v>
      </c>
      <c r="I75" s="169">
        <v>2</v>
      </c>
      <c r="J75" s="169">
        <v>4</v>
      </c>
      <c r="K75" s="169">
        <v>4</v>
      </c>
      <c r="L75" s="169">
        <v>2</v>
      </c>
      <c r="M75" s="169"/>
    </row>
    <row r="76" spans="2:13" x14ac:dyDescent="0.35">
      <c r="B76" s="1391">
        <v>44776</v>
      </c>
      <c r="C76" s="169" t="s">
        <v>257</v>
      </c>
      <c r="D76" s="169" t="s">
        <v>257</v>
      </c>
      <c r="E76" s="169" t="s">
        <v>570</v>
      </c>
      <c r="F76" s="169" t="s">
        <v>258</v>
      </c>
      <c r="G76" s="169" t="s">
        <v>258</v>
      </c>
      <c r="H76" s="169" t="s">
        <v>1101</v>
      </c>
      <c r="I76" s="169" t="s">
        <v>1101</v>
      </c>
      <c r="J76" s="169">
        <v>2</v>
      </c>
      <c r="K76" s="169">
        <v>2</v>
      </c>
      <c r="L76" s="169" t="s">
        <v>1101</v>
      </c>
      <c r="M76" s="169"/>
    </row>
    <row r="77" spans="2:13" x14ac:dyDescent="0.35">
      <c r="B77" s="1391">
        <v>44807</v>
      </c>
      <c r="C77" s="169" t="s">
        <v>257</v>
      </c>
      <c r="D77" s="169" t="s">
        <v>258</v>
      </c>
      <c r="E77" s="169" t="s">
        <v>258</v>
      </c>
      <c r="F77" s="169" t="s">
        <v>260</v>
      </c>
      <c r="G77" s="169" t="s">
        <v>260</v>
      </c>
      <c r="H77" s="169" t="s">
        <v>1101</v>
      </c>
      <c r="I77" s="169" t="s">
        <v>1101</v>
      </c>
      <c r="J77" s="169">
        <v>2</v>
      </c>
      <c r="K77" s="169">
        <v>2</v>
      </c>
      <c r="L77" s="169">
        <v>2</v>
      </c>
      <c r="M77" s="169"/>
    </row>
    <row r="78" spans="2:13" x14ac:dyDescent="0.35">
      <c r="B78" s="1391">
        <v>44837</v>
      </c>
      <c r="C78" s="169" t="s">
        <v>257</v>
      </c>
      <c r="D78" s="169" t="s">
        <v>257</v>
      </c>
      <c r="E78" s="169" t="s">
        <v>257</v>
      </c>
      <c r="F78" s="169" t="s">
        <v>257</v>
      </c>
      <c r="G78" s="169" t="s">
        <v>257</v>
      </c>
      <c r="H78" s="169">
        <v>4</v>
      </c>
      <c r="I78" s="169" t="s">
        <v>1101</v>
      </c>
      <c r="J78" s="169">
        <v>2</v>
      </c>
      <c r="K78" s="169">
        <v>2</v>
      </c>
      <c r="L78" s="169" t="s">
        <v>1101</v>
      </c>
      <c r="M78" s="169"/>
    </row>
    <row r="79" spans="2:13" x14ac:dyDescent="0.35">
      <c r="B79" s="1391">
        <v>44868</v>
      </c>
      <c r="C79" s="169" t="s">
        <v>257</v>
      </c>
      <c r="D79" s="169" t="s">
        <v>257</v>
      </c>
      <c r="E79" s="169" t="s">
        <v>258</v>
      </c>
      <c r="F79" s="169" t="s">
        <v>258</v>
      </c>
      <c r="G79" s="169" t="s">
        <v>257</v>
      </c>
      <c r="H79" s="169" t="s">
        <v>1101</v>
      </c>
      <c r="I79" s="169">
        <v>2</v>
      </c>
      <c r="J79" s="169">
        <v>2</v>
      </c>
      <c r="K79" s="169">
        <v>2</v>
      </c>
      <c r="L79" s="169" t="s">
        <v>1101</v>
      </c>
      <c r="M79" s="169"/>
    </row>
    <row r="80" spans="2:13" x14ac:dyDescent="0.35">
      <c r="B80" s="1391">
        <v>44898</v>
      </c>
      <c r="C80" s="169" t="s">
        <v>257</v>
      </c>
      <c r="D80" s="169" t="s">
        <v>257</v>
      </c>
      <c r="E80" s="169" t="s">
        <v>258</v>
      </c>
      <c r="F80" s="169" t="s">
        <v>258</v>
      </c>
      <c r="G80" s="169" t="s">
        <v>257</v>
      </c>
      <c r="H80" s="169" t="s">
        <v>1101</v>
      </c>
      <c r="I80" s="169">
        <v>2</v>
      </c>
      <c r="J80" s="169">
        <v>4</v>
      </c>
      <c r="K80" s="169">
        <v>2</v>
      </c>
      <c r="L80" s="169" t="s">
        <v>1101</v>
      </c>
      <c r="M80" s="169"/>
    </row>
    <row r="81" spans="2:13" x14ac:dyDescent="0.35">
      <c r="B81" s="1391" t="s">
        <v>1102</v>
      </c>
      <c r="C81" s="169" t="s">
        <v>257</v>
      </c>
      <c r="D81" s="169" t="s">
        <v>257</v>
      </c>
      <c r="E81" s="169" t="s">
        <v>260</v>
      </c>
      <c r="F81" s="169" t="s">
        <v>260</v>
      </c>
      <c r="G81" s="169" t="s">
        <v>257</v>
      </c>
      <c r="H81" s="169" t="s">
        <v>1101</v>
      </c>
      <c r="I81" s="169">
        <v>2</v>
      </c>
      <c r="J81" s="169">
        <v>2</v>
      </c>
      <c r="K81" s="169">
        <v>4</v>
      </c>
      <c r="L81" s="169" t="s">
        <v>1101</v>
      </c>
      <c r="M81" s="169"/>
    </row>
    <row r="82" spans="2:13" x14ac:dyDescent="0.35">
      <c r="B82" s="1391" t="s">
        <v>1103</v>
      </c>
      <c r="C82" s="169" t="s">
        <v>258</v>
      </c>
      <c r="D82" s="169" t="s">
        <v>257</v>
      </c>
      <c r="E82" s="169" t="s">
        <v>260</v>
      </c>
      <c r="F82" s="169" t="s">
        <v>258</v>
      </c>
      <c r="G82" s="169" t="s">
        <v>257</v>
      </c>
      <c r="H82" s="169" t="s">
        <v>1101</v>
      </c>
      <c r="I82" s="169">
        <v>2</v>
      </c>
      <c r="J82" s="169">
        <v>2</v>
      </c>
      <c r="K82" s="169" t="s">
        <v>1101</v>
      </c>
      <c r="L82" s="169">
        <v>2</v>
      </c>
      <c r="M82" s="169"/>
    </row>
    <row r="83" spans="2:13" x14ac:dyDescent="0.35">
      <c r="B83" s="1391" t="s">
        <v>1104</v>
      </c>
      <c r="C83" s="169" t="s">
        <v>258</v>
      </c>
      <c r="D83" s="169" t="s">
        <v>257</v>
      </c>
      <c r="E83" s="169" t="s">
        <v>260</v>
      </c>
      <c r="F83" s="169" t="s">
        <v>261</v>
      </c>
      <c r="G83" s="169" t="s">
        <v>257</v>
      </c>
      <c r="H83" s="169" t="s">
        <v>1101</v>
      </c>
      <c r="I83" s="169">
        <v>2</v>
      </c>
      <c r="J83" s="169">
        <v>4</v>
      </c>
      <c r="K83" s="169">
        <v>2</v>
      </c>
      <c r="L83" s="169" t="s">
        <v>1101</v>
      </c>
      <c r="M83" s="169"/>
    </row>
    <row r="84" spans="2:13" x14ac:dyDescent="0.35">
      <c r="B84" s="1391" t="s">
        <v>1105</v>
      </c>
      <c r="C84" s="169" t="s">
        <v>258</v>
      </c>
      <c r="D84" s="169" t="s">
        <v>257</v>
      </c>
      <c r="E84" s="169" t="s">
        <v>257</v>
      </c>
      <c r="F84" s="169" t="s">
        <v>257</v>
      </c>
      <c r="G84" s="169" t="s">
        <v>257</v>
      </c>
      <c r="H84" s="169" t="s">
        <v>1101</v>
      </c>
      <c r="I84" s="169">
        <v>2</v>
      </c>
      <c r="J84" s="169">
        <v>2</v>
      </c>
      <c r="K84" s="169">
        <v>4</v>
      </c>
      <c r="L84" s="169" t="s">
        <v>1101</v>
      </c>
      <c r="M84" s="169"/>
    </row>
    <row r="85" spans="2:13" x14ac:dyDescent="0.35">
      <c r="B85" s="1391" t="s">
        <v>1106</v>
      </c>
      <c r="C85" s="169" t="s">
        <v>257</v>
      </c>
      <c r="D85" s="169" t="s">
        <v>257</v>
      </c>
      <c r="E85" s="169" t="s">
        <v>257</v>
      </c>
      <c r="F85" s="169" t="s">
        <v>557</v>
      </c>
      <c r="G85" s="169" t="s">
        <v>257</v>
      </c>
      <c r="H85" s="169" t="s">
        <v>1101</v>
      </c>
      <c r="I85" s="169" t="s">
        <v>1101</v>
      </c>
      <c r="J85" s="169">
        <v>4</v>
      </c>
      <c r="K85" s="169">
        <v>4</v>
      </c>
      <c r="L85" s="169">
        <v>2</v>
      </c>
      <c r="M85" s="169"/>
    </row>
    <row r="86" spans="2:13" x14ac:dyDescent="0.35">
      <c r="B86" s="1391" t="s">
        <v>1107</v>
      </c>
      <c r="C86" s="169" t="s">
        <v>261</v>
      </c>
      <c r="D86" s="169" t="s">
        <v>257</v>
      </c>
      <c r="E86" s="169" t="s">
        <v>258</v>
      </c>
      <c r="F86" s="169" t="s">
        <v>258</v>
      </c>
      <c r="G86" s="169" t="s">
        <v>260</v>
      </c>
      <c r="H86" s="169">
        <v>6</v>
      </c>
      <c r="I86" s="169">
        <v>2</v>
      </c>
      <c r="J86" s="169" t="s">
        <v>993</v>
      </c>
      <c r="K86" s="169" t="s">
        <v>1101</v>
      </c>
      <c r="L86" s="169">
        <v>4</v>
      </c>
      <c r="M86" s="169"/>
    </row>
    <row r="87" spans="2:13" x14ac:dyDescent="0.35">
      <c r="B87" s="1391" t="s">
        <v>1108</v>
      </c>
      <c r="C87" s="169" t="s">
        <v>257</v>
      </c>
      <c r="D87" s="169" t="s">
        <v>257</v>
      </c>
      <c r="E87" s="169" t="s">
        <v>257</v>
      </c>
      <c r="F87" s="169" t="s">
        <v>262</v>
      </c>
      <c r="G87" s="169" t="s">
        <v>257</v>
      </c>
      <c r="H87" s="169">
        <v>2</v>
      </c>
      <c r="I87" s="169">
        <v>2</v>
      </c>
      <c r="J87" s="169">
        <v>4</v>
      </c>
      <c r="K87" s="169">
        <v>6</v>
      </c>
      <c r="L87" s="169" t="s">
        <v>1101</v>
      </c>
      <c r="M87" s="169"/>
    </row>
    <row r="88" spans="2:13" x14ac:dyDescent="0.35">
      <c r="B88" s="1391" t="s">
        <v>1109</v>
      </c>
      <c r="C88" s="169" t="s">
        <v>257</v>
      </c>
      <c r="D88" s="169" t="s">
        <v>257</v>
      </c>
      <c r="E88" s="169" t="s">
        <v>262</v>
      </c>
      <c r="F88" s="169" t="s">
        <v>262</v>
      </c>
      <c r="G88" s="169" t="s">
        <v>261</v>
      </c>
      <c r="H88" s="169">
        <v>4</v>
      </c>
      <c r="I88" s="169" t="s">
        <v>1101</v>
      </c>
      <c r="J88" s="169" t="s">
        <v>993</v>
      </c>
      <c r="K88" s="169">
        <v>2</v>
      </c>
      <c r="L88" s="169">
        <v>2</v>
      </c>
      <c r="M88" s="169"/>
    </row>
    <row r="89" spans="2:13" x14ac:dyDescent="0.35">
      <c r="B89" s="1391" t="s">
        <v>1110</v>
      </c>
      <c r="C89" s="169" t="s">
        <v>557</v>
      </c>
      <c r="D89" s="169" t="s">
        <v>257</v>
      </c>
      <c r="E89" s="169" t="s">
        <v>261</v>
      </c>
      <c r="F89" s="169" t="s">
        <v>258</v>
      </c>
      <c r="G89" s="169" t="s">
        <v>262</v>
      </c>
      <c r="H89" s="169">
        <v>4</v>
      </c>
      <c r="I89" s="169">
        <v>4</v>
      </c>
      <c r="J89" s="169">
        <v>4</v>
      </c>
      <c r="K89" s="169" t="s">
        <v>1101</v>
      </c>
      <c r="L89" s="169" t="s">
        <v>1101</v>
      </c>
      <c r="M89" s="169"/>
    </row>
    <row r="90" spans="2:13" x14ac:dyDescent="0.35">
      <c r="B90" s="1391" t="s">
        <v>1111</v>
      </c>
      <c r="C90" s="169" t="s">
        <v>257</v>
      </c>
      <c r="D90" s="169" t="s">
        <v>262</v>
      </c>
      <c r="E90" s="169" t="s">
        <v>258</v>
      </c>
      <c r="F90" s="169" t="s">
        <v>258</v>
      </c>
      <c r="G90" s="169" t="s">
        <v>261</v>
      </c>
      <c r="H90" s="169" t="s">
        <v>1101</v>
      </c>
      <c r="I90" s="169">
        <v>2</v>
      </c>
      <c r="J90" s="169">
        <v>4</v>
      </c>
      <c r="K90" s="169" t="s">
        <v>1101</v>
      </c>
      <c r="L90" s="169">
        <v>4</v>
      </c>
      <c r="M90" s="169"/>
    </row>
    <row r="91" spans="2:13" x14ac:dyDescent="0.35">
      <c r="B91" s="1391" t="s">
        <v>1112</v>
      </c>
      <c r="C91" s="169" t="s">
        <v>257</v>
      </c>
      <c r="D91" s="169" t="s">
        <v>258</v>
      </c>
      <c r="E91" s="169" t="s">
        <v>258</v>
      </c>
      <c r="F91" s="169" t="s">
        <v>261</v>
      </c>
      <c r="G91" s="169" t="s">
        <v>257</v>
      </c>
      <c r="H91" s="169" t="s">
        <v>1101</v>
      </c>
      <c r="I91" s="169">
        <v>2</v>
      </c>
      <c r="J91" s="169">
        <v>2</v>
      </c>
      <c r="K91" s="169">
        <v>2</v>
      </c>
      <c r="L91" s="169" t="s">
        <v>1101</v>
      </c>
      <c r="M91" s="169"/>
    </row>
    <row r="92" spans="2:13" x14ac:dyDescent="0.35">
      <c r="B92" s="1391" t="s">
        <v>1113</v>
      </c>
      <c r="C92" s="169" t="s">
        <v>257</v>
      </c>
      <c r="D92" s="169" t="s">
        <v>257</v>
      </c>
      <c r="E92" s="169" t="s">
        <v>257</v>
      </c>
      <c r="F92" s="169" t="s">
        <v>258</v>
      </c>
      <c r="G92" s="169" t="s">
        <v>258</v>
      </c>
      <c r="H92" s="169">
        <v>2</v>
      </c>
      <c r="I92" s="169">
        <v>2</v>
      </c>
      <c r="J92" s="169">
        <v>2</v>
      </c>
      <c r="K92" s="169">
        <v>4</v>
      </c>
      <c r="L92" s="169">
        <v>2</v>
      </c>
      <c r="M92" s="169"/>
    </row>
    <row r="93" spans="2:13" x14ac:dyDescent="0.35">
      <c r="B93" s="1391" t="s">
        <v>1114</v>
      </c>
      <c r="C93" s="169" t="s">
        <v>257</v>
      </c>
      <c r="D93" s="169" t="s">
        <v>257</v>
      </c>
      <c r="E93" s="169" t="s">
        <v>257</v>
      </c>
      <c r="F93" s="169" t="s">
        <v>258</v>
      </c>
      <c r="G93" s="169" t="s">
        <v>258</v>
      </c>
      <c r="H93" s="169">
        <v>2</v>
      </c>
      <c r="I93" s="169">
        <v>2</v>
      </c>
      <c r="J93" s="169">
        <v>2</v>
      </c>
      <c r="K93" s="169">
        <v>2</v>
      </c>
      <c r="L93" s="169" t="s">
        <v>1115</v>
      </c>
      <c r="M93" s="169"/>
    </row>
    <row r="94" spans="2:13" x14ac:dyDescent="0.35">
      <c r="B94" s="1391" t="s">
        <v>1116</v>
      </c>
      <c r="C94" s="169" t="s">
        <v>257</v>
      </c>
      <c r="D94" s="169" t="s">
        <v>257</v>
      </c>
      <c r="E94" s="169" t="s">
        <v>257</v>
      </c>
      <c r="F94" s="169" t="s">
        <v>258</v>
      </c>
      <c r="G94" s="169" t="s">
        <v>258</v>
      </c>
      <c r="H94" s="169" t="s">
        <v>1101</v>
      </c>
      <c r="I94" s="169">
        <v>2</v>
      </c>
      <c r="J94" s="169" t="s">
        <v>993</v>
      </c>
      <c r="K94" s="169">
        <v>6</v>
      </c>
      <c r="L94" s="169">
        <v>6</v>
      </c>
      <c r="M94" s="169"/>
    </row>
    <row r="95" spans="2:13" x14ac:dyDescent="0.35">
      <c r="B95" s="1391" t="s">
        <v>1117</v>
      </c>
      <c r="C95" s="169" t="s">
        <v>262</v>
      </c>
      <c r="D95" s="169" t="s">
        <v>257</v>
      </c>
      <c r="E95" s="169" t="s">
        <v>570</v>
      </c>
      <c r="F95" s="169" t="s">
        <v>258</v>
      </c>
      <c r="G95" s="169" t="s">
        <v>570</v>
      </c>
      <c r="H95" s="169">
        <v>2</v>
      </c>
      <c r="I95" s="169">
        <v>2</v>
      </c>
      <c r="J95" s="169">
        <v>2</v>
      </c>
      <c r="K95" s="169">
        <v>6</v>
      </c>
      <c r="L95" s="169">
        <v>2</v>
      </c>
      <c r="M95" s="169"/>
    </row>
    <row r="96" spans="2:13" x14ac:dyDescent="0.35">
      <c r="B96" s="1391" t="s">
        <v>1118</v>
      </c>
      <c r="C96" s="169" t="s">
        <v>257</v>
      </c>
      <c r="D96" s="169" t="s">
        <v>257</v>
      </c>
      <c r="E96" s="169" t="s">
        <v>258</v>
      </c>
      <c r="F96" s="169" t="s">
        <v>258</v>
      </c>
      <c r="G96" s="169" t="s">
        <v>258</v>
      </c>
      <c r="H96" s="169" t="s">
        <v>1101</v>
      </c>
      <c r="I96" s="169" t="s">
        <v>1101</v>
      </c>
      <c r="J96" s="169">
        <v>2</v>
      </c>
      <c r="K96" s="169">
        <v>2</v>
      </c>
      <c r="L96" s="169" t="s">
        <v>1101</v>
      </c>
      <c r="M96" s="169"/>
    </row>
    <row r="97" spans="2:13" x14ac:dyDescent="0.35">
      <c r="B97" s="1391" t="s">
        <v>1119</v>
      </c>
      <c r="C97" s="169" t="s">
        <v>257</v>
      </c>
      <c r="D97" s="169" t="s">
        <v>557</v>
      </c>
      <c r="E97" s="169" t="s">
        <v>262</v>
      </c>
      <c r="F97" s="169" t="s">
        <v>262</v>
      </c>
      <c r="G97" s="169" t="s">
        <v>258</v>
      </c>
      <c r="H97" s="169" t="s">
        <v>1101</v>
      </c>
      <c r="I97" s="169">
        <v>4</v>
      </c>
      <c r="J97" s="169">
        <v>2</v>
      </c>
      <c r="K97" s="169">
        <v>2</v>
      </c>
      <c r="L97" s="169" t="s">
        <v>1101</v>
      </c>
      <c r="M97" s="169"/>
    </row>
    <row r="98" spans="2:13" x14ac:dyDescent="0.35">
      <c r="B98" s="1391" t="s">
        <v>1120</v>
      </c>
      <c r="C98" s="169" t="s">
        <v>257</v>
      </c>
      <c r="D98" s="169" t="s">
        <v>257</v>
      </c>
      <c r="E98" s="169" t="s">
        <v>257</v>
      </c>
      <c r="F98" s="169" t="s">
        <v>258</v>
      </c>
      <c r="G98" s="169" t="s">
        <v>258</v>
      </c>
      <c r="H98" s="169" t="s">
        <v>1101</v>
      </c>
      <c r="I98" s="169" t="s">
        <v>1101</v>
      </c>
      <c r="J98" s="169">
        <v>2</v>
      </c>
      <c r="K98" s="169">
        <v>4</v>
      </c>
      <c r="L98" s="169" t="s">
        <v>1101</v>
      </c>
      <c r="M98" s="169"/>
    </row>
    <row r="99" spans="2:13" x14ac:dyDescent="0.35">
      <c r="B99" s="1391" t="s">
        <v>1121</v>
      </c>
      <c r="C99" s="169" t="s">
        <v>258</v>
      </c>
      <c r="D99" s="169" t="s">
        <v>262</v>
      </c>
      <c r="E99" s="169" t="s">
        <v>260</v>
      </c>
      <c r="F99" s="169" t="s">
        <v>258</v>
      </c>
      <c r="G99" s="169" t="s">
        <v>258</v>
      </c>
      <c r="H99" s="169" t="s">
        <v>1101</v>
      </c>
      <c r="I99" s="169" t="s">
        <v>1101</v>
      </c>
      <c r="J99" s="169">
        <v>2</v>
      </c>
      <c r="K99" s="169">
        <v>2</v>
      </c>
      <c r="L99" s="169" t="s">
        <v>1101</v>
      </c>
      <c r="M99" s="169"/>
    </row>
    <row r="100" spans="2:13" x14ac:dyDescent="0.35">
      <c r="B100" s="1394"/>
      <c r="C100" s="326"/>
      <c r="D100" s="326"/>
      <c r="E100" s="326"/>
      <c r="F100" s="326"/>
      <c r="G100" s="326"/>
      <c r="H100" s="326"/>
      <c r="I100" s="326"/>
      <c r="J100" s="326"/>
      <c r="K100" s="326"/>
      <c r="L100" s="326"/>
    </row>
    <row r="101" spans="2:13" ht="21.5" thickBot="1" x14ac:dyDescent="0.55000000000000004">
      <c r="B101" s="1741" t="s">
        <v>1122</v>
      </c>
      <c r="C101" s="1741"/>
      <c r="D101" s="1741"/>
      <c r="E101" s="1741"/>
      <c r="F101" s="1741"/>
      <c r="G101" s="1741"/>
      <c r="H101" s="1741"/>
      <c r="I101" s="1741"/>
      <c r="J101" s="1741"/>
    </row>
    <row r="102" spans="2:13" ht="15" thickBot="1" x14ac:dyDescent="0.4">
      <c r="B102" s="535" t="s">
        <v>1</v>
      </c>
      <c r="C102" s="536">
        <v>0.5</v>
      </c>
      <c r="D102" s="536">
        <v>0.125</v>
      </c>
      <c r="E102" s="536">
        <v>0.25</v>
      </c>
      <c r="F102" s="536">
        <v>0.375</v>
      </c>
      <c r="G102" s="536">
        <v>0.5</v>
      </c>
      <c r="H102" s="536">
        <v>0.5</v>
      </c>
      <c r="I102" s="536">
        <v>0.125</v>
      </c>
      <c r="J102" s="536">
        <v>0.25</v>
      </c>
      <c r="K102" s="536">
        <v>0.375</v>
      </c>
      <c r="L102" s="537">
        <v>0.5</v>
      </c>
      <c r="M102" s="538" t="s">
        <v>181</v>
      </c>
    </row>
    <row r="103" spans="2:13" x14ac:dyDescent="0.35">
      <c r="B103" s="307">
        <v>44565</v>
      </c>
      <c r="C103" s="300" t="s">
        <v>258</v>
      </c>
      <c r="D103" s="300" t="s">
        <v>258</v>
      </c>
      <c r="E103" s="300" t="s">
        <v>258</v>
      </c>
      <c r="F103" s="300" t="s">
        <v>260</v>
      </c>
      <c r="G103" s="300" t="s">
        <v>258</v>
      </c>
      <c r="H103" s="300" t="s">
        <v>905</v>
      </c>
      <c r="I103" s="300">
        <v>2</v>
      </c>
      <c r="J103" s="300">
        <v>2</v>
      </c>
      <c r="K103" s="300">
        <v>4</v>
      </c>
      <c r="L103" s="300" t="s">
        <v>905</v>
      </c>
      <c r="M103" s="300"/>
    </row>
    <row r="104" spans="2:13" x14ac:dyDescent="0.35">
      <c r="B104" s="1391">
        <v>44596</v>
      </c>
      <c r="C104" s="169" t="s">
        <v>262</v>
      </c>
      <c r="D104" s="169" t="s">
        <v>260</v>
      </c>
      <c r="E104" s="169" t="s">
        <v>570</v>
      </c>
      <c r="F104" s="169" t="s">
        <v>570</v>
      </c>
      <c r="G104" s="169" t="s">
        <v>570</v>
      </c>
      <c r="H104" s="169" t="s">
        <v>905</v>
      </c>
      <c r="I104" s="169">
        <v>2</v>
      </c>
      <c r="J104" s="169">
        <v>2</v>
      </c>
      <c r="K104" s="169">
        <v>4</v>
      </c>
      <c r="L104" s="169" t="s">
        <v>905</v>
      </c>
      <c r="M104" s="169"/>
    </row>
    <row r="105" spans="2:13" x14ac:dyDescent="0.35">
      <c r="B105" s="1391">
        <v>44624</v>
      </c>
      <c r="C105" s="326" t="s">
        <v>257</v>
      </c>
      <c r="D105" s="326" t="s">
        <v>257</v>
      </c>
      <c r="E105" s="326" t="s">
        <v>257</v>
      </c>
      <c r="F105" s="326" t="s">
        <v>258</v>
      </c>
      <c r="G105" s="169" t="s">
        <v>570</v>
      </c>
      <c r="H105" s="169" t="s">
        <v>905</v>
      </c>
      <c r="I105" s="169">
        <v>2</v>
      </c>
      <c r="J105" s="169">
        <v>6</v>
      </c>
      <c r="K105" s="169">
        <v>4</v>
      </c>
      <c r="L105" s="169" t="s">
        <v>905</v>
      </c>
      <c r="M105" s="169"/>
    </row>
    <row r="106" spans="2:13" x14ac:dyDescent="0.35">
      <c r="B106" s="1391">
        <v>44655</v>
      </c>
      <c r="C106" s="169" t="s">
        <v>257</v>
      </c>
      <c r="D106" s="169" t="s">
        <v>257</v>
      </c>
      <c r="E106" s="169" t="s">
        <v>262</v>
      </c>
      <c r="F106" s="169" t="s">
        <v>257</v>
      </c>
      <c r="G106" s="169" t="s">
        <v>262</v>
      </c>
      <c r="H106" s="169">
        <v>2</v>
      </c>
      <c r="I106" s="169" t="s">
        <v>905</v>
      </c>
      <c r="J106" s="169">
        <v>2</v>
      </c>
      <c r="K106" s="169">
        <v>2</v>
      </c>
      <c r="L106" s="169" t="s">
        <v>905</v>
      </c>
      <c r="M106" s="169"/>
    </row>
    <row r="107" spans="2:13" x14ac:dyDescent="0.35">
      <c r="B107" s="1391">
        <v>44685</v>
      </c>
      <c r="C107" s="169" t="s">
        <v>257</v>
      </c>
      <c r="D107" s="169" t="s">
        <v>257</v>
      </c>
      <c r="E107" s="169" t="s">
        <v>564</v>
      </c>
      <c r="F107" s="169" t="s">
        <v>570</v>
      </c>
      <c r="G107" s="169" t="s">
        <v>262</v>
      </c>
      <c r="H107" s="169" t="s">
        <v>905</v>
      </c>
      <c r="I107" s="169">
        <v>2</v>
      </c>
      <c r="J107" s="169">
        <v>2</v>
      </c>
      <c r="K107" s="169">
        <v>2</v>
      </c>
      <c r="L107" s="169" t="s">
        <v>905</v>
      </c>
      <c r="M107" s="169"/>
    </row>
    <row r="108" spans="2:13" x14ac:dyDescent="0.35">
      <c r="B108" s="1391">
        <v>44716</v>
      </c>
      <c r="C108" s="169" t="s">
        <v>262</v>
      </c>
      <c r="D108" s="169" t="s">
        <v>257</v>
      </c>
      <c r="E108" s="169" t="s">
        <v>258</v>
      </c>
      <c r="F108" s="169" t="s">
        <v>258</v>
      </c>
      <c r="G108" s="169" t="s">
        <v>570</v>
      </c>
      <c r="H108" s="169" t="s">
        <v>905</v>
      </c>
      <c r="I108" s="169" t="s">
        <v>905</v>
      </c>
      <c r="J108" s="169">
        <v>2</v>
      </c>
      <c r="K108" s="169">
        <v>2</v>
      </c>
      <c r="L108" s="169">
        <v>2</v>
      </c>
      <c r="M108" s="169"/>
    </row>
    <row r="109" spans="2:13" x14ac:dyDescent="0.35">
      <c r="B109" s="1391">
        <v>44746</v>
      </c>
      <c r="C109" s="169" t="s">
        <v>257</v>
      </c>
      <c r="D109" s="169" t="s">
        <v>257</v>
      </c>
      <c r="E109" s="169" t="s">
        <v>258</v>
      </c>
      <c r="F109" s="169" t="s">
        <v>570</v>
      </c>
      <c r="G109" s="169" t="s">
        <v>257</v>
      </c>
      <c r="H109" s="169" t="s">
        <v>905</v>
      </c>
      <c r="I109" s="169" t="s">
        <v>905</v>
      </c>
      <c r="J109" s="169">
        <v>2</v>
      </c>
      <c r="K109" s="169" t="s">
        <v>905</v>
      </c>
      <c r="L109" s="169" t="s">
        <v>905</v>
      </c>
      <c r="M109" s="169"/>
    </row>
    <row r="110" spans="2:13" x14ac:dyDescent="0.35">
      <c r="B110" s="1391">
        <v>44777</v>
      </c>
      <c r="C110" s="169" t="s">
        <v>257</v>
      </c>
      <c r="D110" s="169" t="s">
        <v>257</v>
      </c>
      <c r="E110" s="169" t="s">
        <v>262</v>
      </c>
      <c r="F110" s="169" t="s">
        <v>257</v>
      </c>
      <c r="G110" s="169" t="s">
        <v>257</v>
      </c>
      <c r="H110" s="169" t="s">
        <v>905</v>
      </c>
      <c r="I110" s="169">
        <v>2</v>
      </c>
      <c r="J110" s="169" t="s">
        <v>905</v>
      </c>
      <c r="K110" s="169">
        <v>2</v>
      </c>
      <c r="L110" s="169" t="s">
        <v>905</v>
      </c>
      <c r="M110" s="169"/>
    </row>
    <row r="111" spans="2:13" x14ac:dyDescent="0.35">
      <c r="B111" s="1391">
        <v>44808</v>
      </c>
      <c r="C111" s="169" t="s">
        <v>257</v>
      </c>
      <c r="D111" s="169" t="s">
        <v>257</v>
      </c>
      <c r="E111" s="169" t="s">
        <v>258</v>
      </c>
      <c r="F111" s="169" t="s">
        <v>570</v>
      </c>
      <c r="G111" s="169" t="s">
        <v>262</v>
      </c>
      <c r="H111" s="169" t="s">
        <v>905</v>
      </c>
      <c r="I111" s="169">
        <v>2</v>
      </c>
      <c r="J111" s="169">
        <v>2</v>
      </c>
      <c r="K111" s="169">
        <v>4</v>
      </c>
      <c r="L111" s="169" t="s">
        <v>905</v>
      </c>
      <c r="M111" s="169"/>
    </row>
    <row r="112" spans="2:13" x14ac:dyDescent="0.35">
      <c r="B112" s="1391">
        <v>44838</v>
      </c>
      <c r="C112" s="169" t="s">
        <v>257</v>
      </c>
      <c r="D112" s="169" t="s">
        <v>257</v>
      </c>
      <c r="E112" s="169" t="s">
        <v>258</v>
      </c>
      <c r="F112" s="169" t="s">
        <v>570</v>
      </c>
      <c r="G112" s="169" t="s">
        <v>570</v>
      </c>
      <c r="H112" s="169">
        <v>6</v>
      </c>
      <c r="I112" s="169">
        <v>2</v>
      </c>
      <c r="J112" s="169">
        <v>4</v>
      </c>
      <c r="K112" s="169">
        <v>2</v>
      </c>
      <c r="L112" s="169">
        <v>2</v>
      </c>
      <c r="M112" s="169"/>
    </row>
    <row r="113" spans="2:13" x14ac:dyDescent="0.35">
      <c r="B113" s="1391">
        <v>44869</v>
      </c>
      <c r="C113" s="169" t="s">
        <v>257</v>
      </c>
      <c r="D113" s="169" t="s">
        <v>257</v>
      </c>
      <c r="E113" s="169" t="s">
        <v>257</v>
      </c>
      <c r="F113" s="169" t="s">
        <v>258</v>
      </c>
      <c r="G113" s="169" t="s">
        <v>258</v>
      </c>
      <c r="H113" s="169">
        <v>2</v>
      </c>
      <c r="I113" s="169">
        <v>2</v>
      </c>
      <c r="J113" s="169">
        <v>4</v>
      </c>
      <c r="K113" s="169">
        <v>2</v>
      </c>
      <c r="L113" s="169">
        <v>10</v>
      </c>
      <c r="M113" s="169"/>
    </row>
    <row r="114" spans="2:13" x14ac:dyDescent="0.35">
      <c r="B114" s="1391">
        <v>44899</v>
      </c>
      <c r="C114" s="169" t="s">
        <v>257</v>
      </c>
      <c r="D114" s="169" t="s">
        <v>261</v>
      </c>
      <c r="E114" s="169" t="s">
        <v>257</v>
      </c>
      <c r="F114" s="169" t="s">
        <v>262</v>
      </c>
      <c r="G114" s="169" t="s">
        <v>258</v>
      </c>
      <c r="H114" s="169">
        <v>2</v>
      </c>
      <c r="I114" s="169">
        <v>4</v>
      </c>
      <c r="J114" s="169">
        <v>2</v>
      </c>
      <c r="K114" s="169">
        <v>2</v>
      </c>
      <c r="L114" s="169">
        <v>2</v>
      </c>
      <c r="M114" s="169"/>
    </row>
    <row r="115" spans="2:13" x14ac:dyDescent="0.35">
      <c r="B115" s="1391" t="s">
        <v>1123</v>
      </c>
      <c r="C115" s="169" t="s">
        <v>557</v>
      </c>
      <c r="D115" s="169" t="s">
        <v>261</v>
      </c>
      <c r="E115" s="169" t="s">
        <v>257</v>
      </c>
      <c r="F115" s="169" t="s">
        <v>257</v>
      </c>
      <c r="G115" s="169" t="s">
        <v>257</v>
      </c>
      <c r="H115" s="169">
        <v>6</v>
      </c>
      <c r="I115" s="169">
        <v>2</v>
      </c>
      <c r="J115" s="169">
        <v>2</v>
      </c>
      <c r="K115" s="169" t="s">
        <v>905</v>
      </c>
      <c r="L115" s="169">
        <v>2</v>
      </c>
      <c r="M115" s="169"/>
    </row>
    <row r="116" spans="2:13" x14ac:dyDescent="0.35">
      <c r="B116" s="1391" t="s">
        <v>1124</v>
      </c>
      <c r="C116" s="169" t="s">
        <v>257</v>
      </c>
      <c r="D116" s="169" t="s">
        <v>257</v>
      </c>
      <c r="E116" s="169" t="s">
        <v>570</v>
      </c>
      <c r="F116" s="169" t="s">
        <v>262</v>
      </c>
      <c r="G116" s="169" t="s">
        <v>262</v>
      </c>
      <c r="H116" s="169" t="s">
        <v>905</v>
      </c>
      <c r="I116" s="169">
        <v>2</v>
      </c>
      <c r="J116" s="169">
        <v>4</v>
      </c>
      <c r="K116" s="169">
        <v>2</v>
      </c>
      <c r="L116" s="169" t="s">
        <v>905</v>
      </c>
      <c r="M116" s="169"/>
    </row>
    <row r="117" spans="2:13" x14ac:dyDescent="0.35">
      <c r="B117" s="1391" t="s">
        <v>1125</v>
      </c>
      <c r="C117" s="169" t="s">
        <v>257</v>
      </c>
      <c r="D117" s="169" t="s">
        <v>257</v>
      </c>
      <c r="E117" s="169" t="s">
        <v>557</v>
      </c>
      <c r="F117" s="169" t="s">
        <v>258</v>
      </c>
      <c r="G117" s="169" t="s">
        <v>257</v>
      </c>
      <c r="H117" s="169">
        <v>2</v>
      </c>
      <c r="I117" s="169">
        <v>6</v>
      </c>
      <c r="J117" s="169">
        <v>4</v>
      </c>
      <c r="K117" s="169" t="s">
        <v>905</v>
      </c>
      <c r="L117" s="169" t="s">
        <v>905</v>
      </c>
      <c r="M117" s="169"/>
    </row>
    <row r="118" spans="2:13" x14ac:dyDescent="0.35">
      <c r="B118" s="1391" t="s">
        <v>1126</v>
      </c>
      <c r="C118" s="169" t="s">
        <v>557</v>
      </c>
      <c r="D118" s="169" t="s">
        <v>257</v>
      </c>
      <c r="E118" s="169" t="s">
        <v>260</v>
      </c>
      <c r="F118" s="169" t="s">
        <v>262</v>
      </c>
      <c r="G118" s="169" t="s">
        <v>258</v>
      </c>
      <c r="H118" s="169" t="s">
        <v>905</v>
      </c>
      <c r="I118" s="169">
        <v>2</v>
      </c>
      <c r="J118" s="169">
        <v>2</v>
      </c>
      <c r="K118" s="169">
        <v>2</v>
      </c>
      <c r="L118" s="169" t="s">
        <v>905</v>
      </c>
      <c r="M118" s="169"/>
    </row>
    <row r="119" spans="2:13" x14ac:dyDescent="0.35">
      <c r="B119" s="1391" t="s">
        <v>1127</v>
      </c>
      <c r="C119" s="169" t="s">
        <v>257</v>
      </c>
      <c r="D119" s="169" t="s">
        <v>257</v>
      </c>
      <c r="E119" s="169" t="s">
        <v>257</v>
      </c>
      <c r="F119" s="169" t="s">
        <v>258</v>
      </c>
      <c r="G119" s="169" t="s">
        <v>262</v>
      </c>
      <c r="H119" s="169" t="s">
        <v>905</v>
      </c>
      <c r="I119" s="169">
        <v>2</v>
      </c>
      <c r="J119" s="169">
        <v>2</v>
      </c>
      <c r="K119" s="169" t="s">
        <v>905</v>
      </c>
      <c r="L119" s="169" t="s">
        <v>905</v>
      </c>
      <c r="M119" s="169"/>
    </row>
    <row r="120" spans="2:13" x14ac:dyDescent="0.35">
      <c r="B120" s="1391" t="s">
        <v>1128</v>
      </c>
      <c r="C120" s="169" t="s">
        <v>557</v>
      </c>
      <c r="D120" s="169" t="s">
        <v>257</v>
      </c>
      <c r="E120" s="169" t="s">
        <v>557</v>
      </c>
      <c r="F120" s="169" t="s">
        <v>257</v>
      </c>
      <c r="G120" s="169" t="s">
        <v>257</v>
      </c>
      <c r="H120" s="169">
        <v>4</v>
      </c>
      <c r="I120" s="169" t="s">
        <v>905</v>
      </c>
      <c r="J120" s="169">
        <v>2</v>
      </c>
      <c r="K120" s="169" t="s">
        <v>905</v>
      </c>
      <c r="L120" s="169" t="s">
        <v>905</v>
      </c>
      <c r="M120" s="169"/>
    </row>
    <row r="121" spans="2:13" x14ac:dyDescent="0.35">
      <c r="B121" s="1391" t="s">
        <v>1129</v>
      </c>
      <c r="C121" s="169" t="s">
        <v>257</v>
      </c>
      <c r="D121" s="169" t="s">
        <v>257</v>
      </c>
      <c r="E121" s="169" t="s">
        <v>258</v>
      </c>
      <c r="F121" s="169" t="s">
        <v>258</v>
      </c>
      <c r="G121" s="169" t="s">
        <v>261</v>
      </c>
      <c r="H121" s="169" t="s">
        <v>905</v>
      </c>
      <c r="I121" s="169">
        <v>2</v>
      </c>
      <c r="J121" s="169" t="s">
        <v>905</v>
      </c>
      <c r="K121" s="169">
        <v>2</v>
      </c>
      <c r="L121" s="169" t="s">
        <v>905</v>
      </c>
      <c r="M121" s="169"/>
    </row>
    <row r="122" spans="2:13" x14ac:dyDescent="0.35">
      <c r="B122" s="1391" t="s">
        <v>1130</v>
      </c>
      <c r="C122" s="169" t="s">
        <v>257</v>
      </c>
      <c r="D122" s="169" t="s">
        <v>258</v>
      </c>
      <c r="E122" s="169" t="s">
        <v>262</v>
      </c>
      <c r="F122" s="169" t="s">
        <v>260</v>
      </c>
      <c r="G122" s="169" t="s">
        <v>261</v>
      </c>
      <c r="H122" s="169" t="s">
        <v>905</v>
      </c>
      <c r="I122" s="169">
        <v>4</v>
      </c>
      <c r="J122" s="169">
        <v>2</v>
      </c>
      <c r="K122" s="169">
        <v>2</v>
      </c>
      <c r="L122" s="169">
        <v>2</v>
      </c>
      <c r="M122" s="169"/>
    </row>
    <row r="123" spans="2:13" x14ac:dyDescent="0.35">
      <c r="B123" s="1391" t="s">
        <v>1131</v>
      </c>
      <c r="C123" s="169" t="s">
        <v>257</v>
      </c>
      <c r="D123" s="169" t="s">
        <v>258</v>
      </c>
      <c r="E123" s="169" t="s">
        <v>570</v>
      </c>
      <c r="F123" s="169" t="s">
        <v>570</v>
      </c>
      <c r="G123" s="169" t="s">
        <v>557</v>
      </c>
      <c r="H123" s="169" t="s">
        <v>905</v>
      </c>
      <c r="I123" s="169">
        <v>4</v>
      </c>
      <c r="J123" s="169">
        <v>6</v>
      </c>
      <c r="K123" s="169">
        <v>6</v>
      </c>
      <c r="L123" s="169">
        <v>2</v>
      </c>
      <c r="M123" s="169"/>
    </row>
    <row r="124" spans="2:13" x14ac:dyDescent="0.35">
      <c r="B124" s="1391" t="s">
        <v>1132</v>
      </c>
      <c r="C124" s="169" t="s">
        <v>262</v>
      </c>
      <c r="D124" s="169" t="s">
        <v>257</v>
      </c>
      <c r="E124" s="169" t="s">
        <v>257</v>
      </c>
      <c r="F124" s="169" t="s">
        <v>570</v>
      </c>
      <c r="G124" s="169" t="s">
        <v>262</v>
      </c>
      <c r="H124" s="169">
        <v>4</v>
      </c>
      <c r="I124" s="169">
        <v>2</v>
      </c>
      <c r="J124" s="169" t="s">
        <v>905</v>
      </c>
      <c r="K124" s="169">
        <v>4</v>
      </c>
      <c r="L124" s="169" t="s">
        <v>905</v>
      </c>
      <c r="M124" s="169"/>
    </row>
    <row r="125" spans="2:13" x14ac:dyDescent="0.35">
      <c r="B125" s="1391" t="s">
        <v>1133</v>
      </c>
      <c r="C125" s="169" t="s">
        <v>257</v>
      </c>
      <c r="D125" s="169" t="s">
        <v>257</v>
      </c>
      <c r="E125" s="169" t="s">
        <v>257</v>
      </c>
      <c r="F125" s="169" t="s">
        <v>258</v>
      </c>
      <c r="G125" s="169" t="s">
        <v>258</v>
      </c>
      <c r="H125" s="169" t="s">
        <v>905</v>
      </c>
      <c r="I125" s="169">
        <v>2</v>
      </c>
      <c r="J125" s="169" t="s">
        <v>905</v>
      </c>
      <c r="K125" s="169" t="s">
        <v>905</v>
      </c>
      <c r="L125" s="169" t="s">
        <v>905</v>
      </c>
      <c r="M125" s="169"/>
    </row>
    <row r="126" spans="2:13" x14ac:dyDescent="0.35">
      <c r="B126" s="1391" t="s">
        <v>1134</v>
      </c>
      <c r="C126" s="169" t="s">
        <v>260</v>
      </c>
      <c r="D126" s="169" t="s">
        <v>262</v>
      </c>
      <c r="E126" s="169" t="s">
        <v>257</v>
      </c>
      <c r="F126" s="169" t="s">
        <v>260</v>
      </c>
      <c r="G126" s="169" t="s">
        <v>258</v>
      </c>
      <c r="H126" s="169">
        <v>2</v>
      </c>
      <c r="I126" s="169">
        <v>2</v>
      </c>
      <c r="J126" s="169">
        <v>2</v>
      </c>
      <c r="K126" s="169">
        <v>2</v>
      </c>
      <c r="L126" s="169">
        <v>2</v>
      </c>
      <c r="M126" s="169"/>
    </row>
    <row r="127" spans="2:13" x14ac:dyDescent="0.35">
      <c r="B127" s="1391" t="s">
        <v>1135</v>
      </c>
      <c r="C127" s="169" t="s">
        <v>257</v>
      </c>
      <c r="D127" s="169" t="s">
        <v>258</v>
      </c>
      <c r="E127" s="169" t="s">
        <v>257</v>
      </c>
      <c r="F127" s="169" t="s">
        <v>257</v>
      </c>
      <c r="G127" s="169" t="s">
        <v>257</v>
      </c>
      <c r="H127" s="169" t="s">
        <v>905</v>
      </c>
      <c r="I127" s="169">
        <v>2</v>
      </c>
      <c r="J127" s="169">
        <v>8</v>
      </c>
      <c r="K127" s="169">
        <v>2</v>
      </c>
      <c r="L127" s="169" t="s">
        <v>905</v>
      </c>
      <c r="M127" s="169"/>
    </row>
    <row r="128" spans="2:13" x14ac:dyDescent="0.35">
      <c r="B128" s="1391" t="s">
        <v>1136</v>
      </c>
      <c r="C128" s="169" t="s">
        <v>257</v>
      </c>
      <c r="D128" s="169" t="s">
        <v>257</v>
      </c>
      <c r="E128" s="169" t="s">
        <v>257</v>
      </c>
      <c r="F128" s="169" t="s">
        <v>262</v>
      </c>
      <c r="G128" s="169" t="s">
        <v>258</v>
      </c>
      <c r="H128" s="169">
        <v>2</v>
      </c>
      <c r="I128" s="169" t="s">
        <v>905</v>
      </c>
      <c r="J128" s="169" t="s">
        <v>905</v>
      </c>
      <c r="K128" s="169">
        <v>2</v>
      </c>
      <c r="L128" s="169" t="s">
        <v>905</v>
      </c>
      <c r="M128" s="169"/>
    </row>
    <row r="129" spans="2:13" x14ac:dyDescent="0.35">
      <c r="B129" s="1391" t="s">
        <v>1137</v>
      </c>
      <c r="C129" s="169" t="s">
        <v>257</v>
      </c>
      <c r="D129" s="169" t="s">
        <v>257</v>
      </c>
      <c r="E129" s="169" t="s">
        <v>257</v>
      </c>
      <c r="F129" s="169" t="s">
        <v>262</v>
      </c>
      <c r="G129" s="169" t="s">
        <v>262</v>
      </c>
      <c r="H129" s="169" t="s">
        <v>905</v>
      </c>
      <c r="I129" s="169">
        <v>4</v>
      </c>
      <c r="J129" s="169">
        <v>2</v>
      </c>
      <c r="K129" s="169">
        <v>2</v>
      </c>
      <c r="L129" s="169" t="s">
        <v>905</v>
      </c>
      <c r="M129" s="169"/>
    </row>
    <row r="130" spans="2:13" x14ac:dyDescent="0.35">
      <c r="B130" s="1391" t="s">
        <v>1138</v>
      </c>
      <c r="C130" s="169" t="s">
        <v>257</v>
      </c>
      <c r="D130" s="169" t="s">
        <v>258</v>
      </c>
      <c r="E130" s="169" t="s">
        <v>570</v>
      </c>
      <c r="F130" s="169" t="s">
        <v>257</v>
      </c>
      <c r="G130" s="169" t="s">
        <v>258</v>
      </c>
      <c r="H130" s="169" t="s">
        <v>905</v>
      </c>
      <c r="I130" s="169" t="s">
        <v>905</v>
      </c>
      <c r="J130" s="169">
        <v>4</v>
      </c>
      <c r="K130" s="169" t="s">
        <v>905</v>
      </c>
      <c r="L130" s="169" t="s">
        <v>905</v>
      </c>
      <c r="M130" s="169"/>
    </row>
    <row r="131" spans="2:13" x14ac:dyDescent="0.35">
      <c r="B131" s="1391" t="s">
        <v>1139</v>
      </c>
      <c r="C131" s="169" t="s">
        <v>257</v>
      </c>
      <c r="D131" s="169" t="s">
        <v>257</v>
      </c>
      <c r="E131" s="169" t="s">
        <v>257</v>
      </c>
      <c r="F131" s="169" t="s">
        <v>570</v>
      </c>
      <c r="G131" s="169" t="s">
        <v>258</v>
      </c>
      <c r="H131" s="169" t="s">
        <v>905</v>
      </c>
      <c r="I131" s="169">
        <v>2</v>
      </c>
      <c r="J131" s="169" t="s">
        <v>905</v>
      </c>
      <c r="K131" s="169">
        <v>4</v>
      </c>
      <c r="L131" s="169" t="s">
        <v>905</v>
      </c>
      <c r="M131" s="169"/>
    </row>
    <row r="132" spans="2:13" x14ac:dyDescent="0.35">
      <c r="B132" s="1391" t="s">
        <v>1140</v>
      </c>
      <c r="C132" s="169" t="s">
        <v>257</v>
      </c>
      <c r="D132" s="169" t="s">
        <v>257</v>
      </c>
      <c r="E132" s="169" t="s">
        <v>257</v>
      </c>
      <c r="F132" s="169" t="s">
        <v>257</v>
      </c>
      <c r="G132" s="169" t="s">
        <v>262</v>
      </c>
      <c r="H132" s="169" t="s">
        <v>905</v>
      </c>
      <c r="I132" s="169" t="s">
        <v>905</v>
      </c>
      <c r="J132" s="169">
        <v>4</v>
      </c>
      <c r="K132" s="169" t="s">
        <v>905</v>
      </c>
      <c r="L132" s="169" t="s">
        <v>905</v>
      </c>
      <c r="M132" s="169"/>
    </row>
    <row r="133" spans="2:13" x14ac:dyDescent="0.35">
      <c r="B133" s="308"/>
      <c r="C133" s="308"/>
      <c r="D133" s="308"/>
      <c r="E133" s="308"/>
      <c r="F133" s="308"/>
      <c r="G133" s="308"/>
      <c r="H133" s="308"/>
      <c r="I133" s="308"/>
      <c r="J133" s="308"/>
      <c r="K133" s="308"/>
      <c r="L133" s="308"/>
    </row>
    <row r="134" spans="2:13" ht="21.5" thickBot="1" x14ac:dyDescent="0.55000000000000004">
      <c r="B134" s="1395" t="s">
        <v>1141</v>
      </c>
      <c r="C134" s="1395"/>
      <c r="D134" s="1395"/>
      <c r="E134" s="1395"/>
      <c r="F134" s="1395"/>
      <c r="G134" s="1395"/>
      <c r="H134" s="1395"/>
      <c r="I134" s="1395"/>
      <c r="J134" s="1395"/>
    </row>
    <row r="135" spans="2:13" ht="15" thickBot="1" x14ac:dyDescent="0.4">
      <c r="B135" s="535" t="s">
        <v>1</v>
      </c>
      <c r="C135" s="536">
        <v>0.5</v>
      </c>
      <c r="D135" s="536">
        <v>0.125</v>
      </c>
      <c r="E135" s="536">
        <v>0.25</v>
      </c>
      <c r="F135" s="536">
        <v>0.375</v>
      </c>
      <c r="G135" s="536">
        <v>0.5</v>
      </c>
      <c r="H135" s="536">
        <v>0.5</v>
      </c>
      <c r="I135" s="536">
        <v>0.125</v>
      </c>
      <c r="J135" s="536">
        <v>0.25</v>
      </c>
      <c r="K135" s="536">
        <v>0.375</v>
      </c>
      <c r="L135" s="537">
        <v>0.5</v>
      </c>
      <c r="M135" s="538" t="s">
        <v>181</v>
      </c>
    </row>
    <row r="136" spans="2:13" x14ac:dyDescent="0.35">
      <c r="B136" s="307">
        <v>44566</v>
      </c>
      <c r="C136" s="300" t="s">
        <v>257</v>
      </c>
      <c r="D136" s="300" t="s">
        <v>257</v>
      </c>
      <c r="E136" s="300" t="s">
        <v>262</v>
      </c>
      <c r="F136" s="300" t="s">
        <v>570</v>
      </c>
      <c r="G136" s="300" t="s">
        <v>262</v>
      </c>
      <c r="H136" s="300" t="s">
        <v>905</v>
      </c>
      <c r="I136" s="300">
        <v>2</v>
      </c>
      <c r="J136" s="300">
        <v>2</v>
      </c>
      <c r="K136" s="300">
        <v>4</v>
      </c>
      <c r="L136" s="300" t="s">
        <v>905</v>
      </c>
      <c r="M136" s="300"/>
    </row>
    <row r="137" spans="2:13" x14ac:dyDescent="0.35">
      <c r="B137" s="1391">
        <v>44597</v>
      </c>
      <c r="C137" s="169" t="s">
        <v>257</v>
      </c>
      <c r="D137" s="169" t="s">
        <v>257</v>
      </c>
      <c r="E137" s="169" t="s">
        <v>261</v>
      </c>
      <c r="F137" s="169" t="s">
        <v>570</v>
      </c>
      <c r="G137" s="169" t="s">
        <v>262</v>
      </c>
      <c r="H137" s="169" t="s">
        <v>905</v>
      </c>
      <c r="I137" s="169">
        <v>4</v>
      </c>
      <c r="J137" s="169">
        <v>4</v>
      </c>
      <c r="K137" s="169">
        <v>4</v>
      </c>
      <c r="L137" s="169" t="s">
        <v>905</v>
      </c>
      <c r="M137" s="169"/>
    </row>
    <row r="138" spans="2:13" x14ac:dyDescent="0.35">
      <c r="B138" s="1391">
        <v>44625</v>
      </c>
      <c r="C138" s="169" t="s">
        <v>257</v>
      </c>
      <c r="D138" s="169" t="s">
        <v>257</v>
      </c>
      <c r="E138" s="169" t="s">
        <v>262</v>
      </c>
      <c r="F138" s="326" t="s">
        <v>258</v>
      </c>
      <c r="G138" s="169" t="s">
        <v>258</v>
      </c>
      <c r="H138" s="169" t="s">
        <v>905</v>
      </c>
      <c r="I138" s="169" t="s">
        <v>905</v>
      </c>
      <c r="J138" s="169">
        <v>2</v>
      </c>
      <c r="K138" s="169" t="s">
        <v>905</v>
      </c>
      <c r="L138" s="169">
        <v>2</v>
      </c>
      <c r="M138" s="169"/>
    </row>
    <row r="139" spans="2:13" x14ac:dyDescent="0.35">
      <c r="B139" s="1391">
        <v>44656</v>
      </c>
      <c r="C139" s="169" t="s">
        <v>257</v>
      </c>
      <c r="D139" s="169" t="s">
        <v>257</v>
      </c>
      <c r="E139" s="169" t="s">
        <v>258</v>
      </c>
      <c r="F139" s="169" t="s">
        <v>570</v>
      </c>
      <c r="G139" s="169" t="s">
        <v>262</v>
      </c>
      <c r="H139" s="169" t="s">
        <v>905</v>
      </c>
      <c r="I139" s="169" t="s">
        <v>905</v>
      </c>
      <c r="J139" s="169">
        <v>2</v>
      </c>
      <c r="K139" s="169">
        <v>10</v>
      </c>
      <c r="L139" s="169" t="s">
        <v>905</v>
      </c>
      <c r="M139" s="169"/>
    </row>
    <row r="140" spans="2:13" x14ac:dyDescent="0.35">
      <c r="B140" s="1391">
        <v>44686</v>
      </c>
      <c r="C140" s="169" t="s">
        <v>257</v>
      </c>
      <c r="D140" s="169" t="s">
        <v>257</v>
      </c>
      <c r="E140" s="169" t="s">
        <v>258</v>
      </c>
      <c r="F140" s="169" t="s">
        <v>570</v>
      </c>
      <c r="G140" s="169" t="s">
        <v>258</v>
      </c>
      <c r="H140" s="169" t="s">
        <v>905</v>
      </c>
      <c r="I140" s="169" t="s">
        <v>905</v>
      </c>
      <c r="J140" s="169">
        <v>6</v>
      </c>
      <c r="K140" s="169">
        <v>2</v>
      </c>
      <c r="L140" s="169" t="s">
        <v>905</v>
      </c>
      <c r="M140" s="169"/>
    </row>
    <row r="141" spans="2:13" x14ac:dyDescent="0.35">
      <c r="B141" s="1391">
        <v>44717</v>
      </c>
      <c r="C141" s="169" t="s">
        <v>257</v>
      </c>
      <c r="D141" s="169" t="s">
        <v>257</v>
      </c>
      <c r="E141" s="169" t="s">
        <v>258</v>
      </c>
      <c r="F141" s="169" t="s">
        <v>570</v>
      </c>
      <c r="G141" s="169" t="s">
        <v>257</v>
      </c>
      <c r="H141" s="169" t="s">
        <v>905</v>
      </c>
      <c r="I141" s="169" t="s">
        <v>905</v>
      </c>
      <c r="J141" s="169">
        <v>4</v>
      </c>
      <c r="K141" s="169">
        <v>4</v>
      </c>
      <c r="L141" s="169">
        <v>2</v>
      </c>
      <c r="M141" s="169"/>
    </row>
    <row r="142" spans="2:13" x14ac:dyDescent="0.35">
      <c r="B142" s="1391">
        <v>44747</v>
      </c>
      <c r="C142" s="169" t="s">
        <v>262</v>
      </c>
      <c r="D142" s="169" t="s">
        <v>257</v>
      </c>
      <c r="E142" s="169" t="s">
        <v>258</v>
      </c>
      <c r="F142" s="169" t="s">
        <v>258</v>
      </c>
      <c r="G142" s="169" t="s">
        <v>258</v>
      </c>
      <c r="H142" s="169">
        <v>2</v>
      </c>
      <c r="I142" s="169" t="s">
        <v>905</v>
      </c>
      <c r="J142" s="169">
        <v>4</v>
      </c>
      <c r="K142" s="169">
        <v>2</v>
      </c>
      <c r="L142" s="169" t="s">
        <v>905</v>
      </c>
      <c r="M142" s="169"/>
    </row>
    <row r="143" spans="2:13" x14ac:dyDescent="0.35">
      <c r="B143" s="1391">
        <v>44778</v>
      </c>
      <c r="C143" s="169" t="s">
        <v>257</v>
      </c>
      <c r="D143" s="169" t="s">
        <v>257</v>
      </c>
      <c r="E143" s="169" t="s">
        <v>257</v>
      </c>
      <c r="F143" s="169" t="s">
        <v>262</v>
      </c>
      <c r="G143" s="169" t="s">
        <v>262</v>
      </c>
      <c r="H143" s="169">
        <v>2</v>
      </c>
      <c r="I143" s="169">
        <v>2</v>
      </c>
      <c r="J143" s="169">
        <v>2</v>
      </c>
      <c r="K143" s="169" t="s">
        <v>905</v>
      </c>
      <c r="L143" s="169">
        <v>2</v>
      </c>
      <c r="M143" s="169"/>
    </row>
    <row r="144" spans="2:13" x14ac:dyDescent="0.35">
      <c r="B144" s="1391">
        <v>44809</v>
      </c>
      <c r="C144" s="169" t="s">
        <v>257</v>
      </c>
      <c r="D144" s="169" t="s">
        <v>257</v>
      </c>
      <c r="E144" s="169" t="s">
        <v>257</v>
      </c>
      <c r="F144" s="169" t="s">
        <v>258</v>
      </c>
      <c r="G144" s="169" t="s">
        <v>262</v>
      </c>
      <c r="H144" s="169">
        <v>4</v>
      </c>
      <c r="I144" s="169">
        <v>2</v>
      </c>
      <c r="J144" s="169" t="s">
        <v>905</v>
      </c>
      <c r="K144" s="169" t="s">
        <v>905</v>
      </c>
      <c r="L144" s="169" t="s">
        <v>905</v>
      </c>
      <c r="M144" s="169"/>
    </row>
    <row r="145" spans="2:13" x14ac:dyDescent="0.35">
      <c r="B145" s="1391">
        <v>44839</v>
      </c>
      <c r="C145" s="169" t="s">
        <v>257</v>
      </c>
      <c r="D145" s="169" t="s">
        <v>257</v>
      </c>
      <c r="E145" s="169" t="s">
        <v>262</v>
      </c>
      <c r="F145" s="169" t="s">
        <v>260</v>
      </c>
      <c r="G145" s="169" t="s">
        <v>258</v>
      </c>
      <c r="H145" s="169" t="s">
        <v>905</v>
      </c>
      <c r="I145" s="169">
        <v>2</v>
      </c>
      <c r="J145" s="169">
        <v>2</v>
      </c>
      <c r="K145" s="169" t="s">
        <v>905</v>
      </c>
      <c r="L145" s="169">
        <v>2</v>
      </c>
      <c r="M145" s="169"/>
    </row>
    <row r="146" spans="2:13" x14ac:dyDescent="0.35">
      <c r="B146" s="1391">
        <v>44870</v>
      </c>
      <c r="C146" s="169" t="s">
        <v>257</v>
      </c>
      <c r="D146" s="169" t="s">
        <v>257</v>
      </c>
      <c r="E146" s="169" t="s">
        <v>258</v>
      </c>
      <c r="F146" s="169" t="s">
        <v>570</v>
      </c>
      <c r="G146" s="169" t="s">
        <v>258</v>
      </c>
      <c r="H146" s="169">
        <v>2</v>
      </c>
      <c r="I146" s="169" t="s">
        <v>905</v>
      </c>
      <c r="J146" s="169">
        <v>6</v>
      </c>
      <c r="K146" s="169">
        <v>4</v>
      </c>
      <c r="L146" s="169">
        <v>2</v>
      </c>
      <c r="M146" s="169"/>
    </row>
    <row r="147" spans="2:13" x14ac:dyDescent="0.35">
      <c r="B147" s="1391">
        <v>44900</v>
      </c>
      <c r="C147" s="169" t="s">
        <v>257</v>
      </c>
      <c r="D147" s="169" t="s">
        <v>257</v>
      </c>
      <c r="E147" s="169" t="s">
        <v>258</v>
      </c>
      <c r="F147" s="169" t="s">
        <v>260</v>
      </c>
      <c r="G147" s="169" t="s">
        <v>258</v>
      </c>
      <c r="H147" s="169" t="s">
        <v>905</v>
      </c>
      <c r="I147" s="169" t="s">
        <v>905</v>
      </c>
      <c r="J147" s="169">
        <v>8</v>
      </c>
      <c r="K147" s="169">
        <v>2</v>
      </c>
      <c r="L147" s="169" t="s">
        <v>905</v>
      </c>
      <c r="M147" s="169"/>
    </row>
    <row r="148" spans="2:13" x14ac:dyDescent="0.35">
      <c r="B148" s="1391" t="s">
        <v>1142</v>
      </c>
      <c r="C148" s="169" t="s">
        <v>257</v>
      </c>
      <c r="D148" s="169" t="s">
        <v>257</v>
      </c>
      <c r="E148" s="169" t="s">
        <v>262</v>
      </c>
      <c r="F148" s="169" t="s">
        <v>257</v>
      </c>
      <c r="G148" s="169" t="s">
        <v>258</v>
      </c>
      <c r="H148" s="169" t="s">
        <v>905</v>
      </c>
      <c r="I148" s="169" t="s">
        <v>905</v>
      </c>
      <c r="J148" s="169">
        <v>2</v>
      </c>
      <c r="K148" s="169">
        <v>2</v>
      </c>
      <c r="L148" s="169">
        <v>2</v>
      </c>
      <c r="M148" s="169"/>
    </row>
    <row r="149" spans="2:13" x14ac:dyDescent="0.35">
      <c r="B149" s="1391" t="s">
        <v>1143</v>
      </c>
      <c r="C149" s="169" t="s">
        <v>262</v>
      </c>
      <c r="D149" s="169" t="s">
        <v>257</v>
      </c>
      <c r="E149" s="169" t="s">
        <v>257</v>
      </c>
      <c r="F149" s="169" t="s">
        <v>260</v>
      </c>
      <c r="G149" s="169" t="s">
        <v>258</v>
      </c>
      <c r="H149" s="169" t="s">
        <v>905</v>
      </c>
      <c r="I149" s="169" t="s">
        <v>905</v>
      </c>
      <c r="J149" s="169">
        <v>2</v>
      </c>
      <c r="K149" s="169">
        <v>2</v>
      </c>
      <c r="L149" s="169" t="s">
        <v>905</v>
      </c>
      <c r="M149" s="169"/>
    </row>
    <row r="150" spans="2:13" x14ac:dyDescent="0.35">
      <c r="B150" s="1391" t="s">
        <v>1144</v>
      </c>
      <c r="C150" s="169" t="s">
        <v>258</v>
      </c>
      <c r="D150" s="169" t="s">
        <v>262</v>
      </c>
      <c r="E150" s="169" t="s">
        <v>258</v>
      </c>
      <c r="F150" s="169" t="s">
        <v>260</v>
      </c>
      <c r="G150" s="169" t="s">
        <v>258</v>
      </c>
      <c r="H150" s="169" t="s">
        <v>905</v>
      </c>
      <c r="I150" s="169">
        <v>4</v>
      </c>
      <c r="J150" s="169">
        <v>6</v>
      </c>
      <c r="K150" s="169">
        <v>4</v>
      </c>
      <c r="L150" s="169">
        <v>2</v>
      </c>
      <c r="M150" s="169"/>
    </row>
    <row r="151" spans="2:13" x14ac:dyDescent="0.35">
      <c r="B151" s="1391" t="s">
        <v>1145</v>
      </c>
      <c r="C151" s="169" t="s">
        <v>257</v>
      </c>
      <c r="D151" s="169" t="s">
        <v>257</v>
      </c>
      <c r="E151" s="169" t="s">
        <v>258</v>
      </c>
      <c r="F151" s="169" t="s">
        <v>258</v>
      </c>
      <c r="G151" s="169" t="s">
        <v>258</v>
      </c>
      <c r="H151" s="169" t="s">
        <v>905</v>
      </c>
      <c r="I151" s="169">
        <v>2</v>
      </c>
      <c r="J151" s="169">
        <v>4</v>
      </c>
      <c r="K151" s="169">
        <v>2</v>
      </c>
      <c r="L151" s="169">
        <v>4</v>
      </c>
      <c r="M151" s="169"/>
    </row>
    <row r="152" spans="2:13" x14ac:dyDescent="0.35">
      <c r="B152" s="1391" t="s">
        <v>1146</v>
      </c>
      <c r="C152" s="169" t="s">
        <v>257</v>
      </c>
      <c r="D152" s="169" t="s">
        <v>262</v>
      </c>
      <c r="E152" s="169" t="s">
        <v>258</v>
      </c>
      <c r="F152" s="169" t="s">
        <v>260</v>
      </c>
      <c r="G152" s="169" t="s">
        <v>258</v>
      </c>
      <c r="H152" s="169" t="s">
        <v>905</v>
      </c>
      <c r="I152" s="169">
        <v>2</v>
      </c>
      <c r="J152" s="169">
        <v>4</v>
      </c>
      <c r="K152" s="169">
        <v>6</v>
      </c>
      <c r="L152" s="169">
        <v>2</v>
      </c>
      <c r="M152" s="169"/>
    </row>
    <row r="153" spans="2:13" x14ac:dyDescent="0.35">
      <c r="B153" s="1391" t="s">
        <v>1147</v>
      </c>
      <c r="C153" s="169" t="s">
        <v>257</v>
      </c>
      <c r="D153" s="169" t="s">
        <v>257</v>
      </c>
      <c r="E153" s="169" t="s">
        <v>258</v>
      </c>
      <c r="F153" s="169" t="s">
        <v>570</v>
      </c>
      <c r="G153" s="169" t="s">
        <v>570</v>
      </c>
      <c r="H153" s="169" t="s">
        <v>905</v>
      </c>
      <c r="I153" s="169" t="s">
        <v>905</v>
      </c>
      <c r="J153" s="169">
        <v>2</v>
      </c>
      <c r="K153" s="169">
        <v>6</v>
      </c>
      <c r="L153" s="169">
        <v>2</v>
      </c>
      <c r="M153" s="169"/>
    </row>
    <row r="154" spans="2:13" x14ac:dyDescent="0.35">
      <c r="B154" s="1391" t="s">
        <v>1148</v>
      </c>
      <c r="C154" s="169" t="s">
        <v>257</v>
      </c>
      <c r="D154" s="169" t="s">
        <v>257</v>
      </c>
      <c r="E154" s="169" t="s">
        <v>570</v>
      </c>
      <c r="F154" s="169" t="s">
        <v>262</v>
      </c>
      <c r="G154" s="169" t="s">
        <v>262</v>
      </c>
      <c r="H154" s="169" t="s">
        <v>905</v>
      </c>
      <c r="I154" s="169" t="s">
        <v>905</v>
      </c>
      <c r="J154" s="169">
        <v>8</v>
      </c>
      <c r="K154" s="169">
        <v>2</v>
      </c>
      <c r="L154" s="169" t="s">
        <v>905</v>
      </c>
      <c r="M154" s="169"/>
    </row>
    <row r="155" spans="2:13" x14ac:dyDescent="0.35">
      <c r="B155" s="1391" t="s">
        <v>1149</v>
      </c>
      <c r="C155" s="169" t="s">
        <v>257</v>
      </c>
      <c r="D155" s="169" t="s">
        <v>257</v>
      </c>
      <c r="E155" s="169" t="s">
        <v>258</v>
      </c>
      <c r="F155" s="169" t="s">
        <v>260</v>
      </c>
      <c r="G155" s="169" t="s">
        <v>258</v>
      </c>
      <c r="H155" s="169" t="s">
        <v>905</v>
      </c>
      <c r="I155" s="169">
        <v>2</v>
      </c>
      <c r="J155" s="169">
        <v>2</v>
      </c>
      <c r="K155" s="169">
        <v>8</v>
      </c>
      <c r="L155" s="169" t="s">
        <v>905</v>
      </c>
      <c r="M155" s="169"/>
    </row>
    <row r="156" spans="2:13" x14ac:dyDescent="0.35">
      <c r="B156" s="1391" t="s">
        <v>1150</v>
      </c>
      <c r="C156" s="169" t="s">
        <v>262</v>
      </c>
      <c r="D156" s="169" t="s">
        <v>260</v>
      </c>
      <c r="E156" s="169" t="s">
        <v>258</v>
      </c>
      <c r="F156" s="169" t="s">
        <v>260</v>
      </c>
      <c r="G156" s="169" t="s">
        <v>258</v>
      </c>
      <c r="H156" s="169" t="s">
        <v>905</v>
      </c>
      <c r="I156" s="169">
        <v>2</v>
      </c>
      <c r="J156" s="169">
        <v>2</v>
      </c>
      <c r="K156" s="169">
        <v>6</v>
      </c>
      <c r="L156" s="169">
        <v>2</v>
      </c>
      <c r="M156" s="169"/>
    </row>
    <row r="157" spans="2:13" x14ac:dyDescent="0.35">
      <c r="B157" s="1391" t="s">
        <v>1151</v>
      </c>
      <c r="C157" s="169" t="s">
        <v>257</v>
      </c>
      <c r="D157" s="169" t="s">
        <v>257</v>
      </c>
      <c r="E157" s="169" t="s">
        <v>557</v>
      </c>
      <c r="F157" s="169" t="s">
        <v>262</v>
      </c>
      <c r="G157" s="169" t="s">
        <v>262</v>
      </c>
      <c r="H157" s="169">
        <v>2</v>
      </c>
      <c r="I157" s="169">
        <v>2</v>
      </c>
      <c r="J157" s="169">
        <v>2</v>
      </c>
      <c r="K157" s="169">
        <v>2</v>
      </c>
      <c r="L157" s="169" t="s">
        <v>905</v>
      </c>
      <c r="M157" s="169"/>
    </row>
    <row r="158" spans="2:13" x14ac:dyDescent="0.35">
      <c r="B158" s="1391" t="s">
        <v>1152</v>
      </c>
      <c r="C158" s="169" t="s">
        <v>257</v>
      </c>
      <c r="D158" s="169" t="s">
        <v>257</v>
      </c>
      <c r="E158" s="169" t="s">
        <v>258</v>
      </c>
      <c r="F158" s="169" t="s">
        <v>258</v>
      </c>
      <c r="G158" s="169" t="s">
        <v>258</v>
      </c>
      <c r="H158" s="169" t="s">
        <v>905</v>
      </c>
      <c r="I158" s="169">
        <v>2</v>
      </c>
      <c r="J158" s="169">
        <v>2</v>
      </c>
      <c r="K158" s="169">
        <v>4</v>
      </c>
      <c r="L158" s="169" t="s">
        <v>905</v>
      </c>
      <c r="M158" s="169"/>
    </row>
    <row r="159" spans="2:13" x14ac:dyDescent="0.35">
      <c r="B159" s="1391" t="s">
        <v>1153</v>
      </c>
      <c r="C159" s="169" t="s">
        <v>257</v>
      </c>
      <c r="D159" s="169" t="s">
        <v>260</v>
      </c>
      <c r="E159" s="169" t="s">
        <v>557</v>
      </c>
      <c r="F159" s="169" t="s">
        <v>258</v>
      </c>
      <c r="G159" s="169" t="s">
        <v>261</v>
      </c>
      <c r="H159" s="169" t="s">
        <v>905</v>
      </c>
      <c r="I159" s="169">
        <v>8</v>
      </c>
      <c r="J159" s="169">
        <v>2</v>
      </c>
      <c r="K159" s="169">
        <v>4</v>
      </c>
      <c r="L159" s="169">
        <v>6</v>
      </c>
      <c r="M159" s="169"/>
    </row>
    <row r="160" spans="2:13" x14ac:dyDescent="0.35">
      <c r="B160" s="1391" t="s">
        <v>1154</v>
      </c>
      <c r="C160" s="169" t="s">
        <v>262</v>
      </c>
      <c r="D160" s="169" t="s">
        <v>257</v>
      </c>
      <c r="E160" s="169" t="s">
        <v>257</v>
      </c>
      <c r="F160" s="169" t="s">
        <v>257</v>
      </c>
      <c r="G160" s="169" t="s">
        <v>258</v>
      </c>
      <c r="H160" s="169" t="s">
        <v>905</v>
      </c>
      <c r="I160" s="169">
        <v>2</v>
      </c>
      <c r="J160" s="169" t="s">
        <v>905</v>
      </c>
      <c r="K160" s="169">
        <v>2</v>
      </c>
      <c r="L160" s="169" t="s">
        <v>905</v>
      </c>
      <c r="M160" s="169"/>
    </row>
    <row r="161" spans="2:13" x14ac:dyDescent="0.35">
      <c r="B161" s="1391" t="s">
        <v>1155</v>
      </c>
      <c r="C161" s="169" t="s">
        <v>257</v>
      </c>
      <c r="D161" s="169" t="s">
        <v>257</v>
      </c>
      <c r="E161" s="169" t="s">
        <v>258</v>
      </c>
      <c r="F161" s="169" t="s">
        <v>258</v>
      </c>
      <c r="G161" s="169" t="s">
        <v>258</v>
      </c>
      <c r="H161" s="169" t="s">
        <v>905</v>
      </c>
      <c r="I161" s="169">
        <v>2</v>
      </c>
      <c r="J161" s="169">
        <v>4</v>
      </c>
      <c r="K161" s="169">
        <v>4</v>
      </c>
      <c r="L161" s="169">
        <v>2</v>
      </c>
      <c r="M161" s="169"/>
    </row>
    <row r="162" spans="2:13" x14ac:dyDescent="0.35">
      <c r="B162" s="1391" t="s">
        <v>1156</v>
      </c>
      <c r="C162" s="169" t="s">
        <v>258</v>
      </c>
      <c r="D162" s="169" t="s">
        <v>257</v>
      </c>
      <c r="E162" s="169" t="s">
        <v>557</v>
      </c>
      <c r="F162" s="169" t="s">
        <v>261</v>
      </c>
      <c r="G162" s="169" t="s">
        <v>257</v>
      </c>
      <c r="H162" s="169">
        <v>2</v>
      </c>
      <c r="I162" s="169" t="s">
        <v>905</v>
      </c>
      <c r="J162" s="169" t="s">
        <v>905</v>
      </c>
      <c r="K162" s="169">
        <v>2</v>
      </c>
      <c r="L162" s="169" t="s">
        <v>905</v>
      </c>
      <c r="M162" s="169"/>
    </row>
    <row r="163" spans="2:13" x14ac:dyDescent="0.35">
      <c r="B163" s="1391" t="s">
        <v>1157</v>
      </c>
      <c r="C163" s="169" t="s">
        <v>261</v>
      </c>
      <c r="D163" s="169" t="s">
        <v>257</v>
      </c>
      <c r="E163" s="169" t="s">
        <v>257</v>
      </c>
      <c r="F163" s="169" t="s">
        <v>570</v>
      </c>
      <c r="G163" s="169" t="s">
        <v>258</v>
      </c>
      <c r="H163" s="169">
        <v>2</v>
      </c>
      <c r="I163" s="169" t="s">
        <v>905</v>
      </c>
      <c r="J163" s="169">
        <v>2</v>
      </c>
      <c r="K163" s="169">
        <v>2</v>
      </c>
      <c r="L163" s="169">
        <v>2</v>
      </c>
      <c r="M163" s="169"/>
    </row>
    <row r="164" spans="2:13" x14ac:dyDescent="0.35">
      <c r="B164" s="1391" t="s">
        <v>1158</v>
      </c>
      <c r="C164" s="169" t="s">
        <v>257</v>
      </c>
      <c r="D164" s="169" t="s">
        <v>257</v>
      </c>
      <c r="E164" s="169" t="s">
        <v>262</v>
      </c>
      <c r="F164" s="169" t="s">
        <v>258</v>
      </c>
      <c r="G164" s="169" t="s">
        <v>570</v>
      </c>
      <c r="H164" s="169" t="s">
        <v>905</v>
      </c>
      <c r="I164" s="169">
        <v>2</v>
      </c>
      <c r="J164" s="169">
        <v>2</v>
      </c>
      <c r="K164" s="169">
        <v>4</v>
      </c>
      <c r="L164" s="169" t="s">
        <v>905</v>
      </c>
      <c r="M164" s="169"/>
    </row>
    <row r="165" spans="2:13" x14ac:dyDescent="0.35">
      <c r="B165" s="1391" t="s">
        <v>1159</v>
      </c>
      <c r="C165" s="169" t="s">
        <v>257</v>
      </c>
      <c r="D165" s="169" t="s">
        <v>257</v>
      </c>
      <c r="E165" s="169" t="s">
        <v>557</v>
      </c>
      <c r="F165" s="169" t="s">
        <v>258</v>
      </c>
      <c r="G165" s="169" t="s">
        <v>262</v>
      </c>
      <c r="H165" s="169" t="s">
        <v>905</v>
      </c>
      <c r="I165" s="169">
        <v>2</v>
      </c>
      <c r="J165" s="169">
        <v>2</v>
      </c>
      <c r="K165" s="169">
        <v>4</v>
      </c>
      <c r="L165" s="169" t="s">
        <v>905</v>
      </c>
      <c r="M165" s="169"/>
    </row>
    <row r="166" spans="2:13" x14ac:dyDescent="0.35">
      <c r="B166" s="1391" t="s">
        <v>1160</v>
      </c>
      <c r="C166" s="169" t="s">
        <v>557</v>
      </c>
      <c r="D166" s="169" t="s">
        <v>257</v>
      </c>
      <c r="E166" s="169" t="s">
        <v>260</v>
      </c>
      <c r="F166" s="169" t="s">
        <v>260</v>
      </c>
      <c r="G166" s="169" t="s">
        <v>258</v>
      </c>
      <c r="H166" s="169">
        <v>2</v>
      </c>
      <c r="I166" s="169">
        <v>2</v>
      </c>
      <c r="J166" s="169">
        <v>4</v>
      </c>
      <c r="K166" s="169">
        <v>2</v>
      </c>
      <c r="L166" s="169" t="s">
        <v>905</v>
      </c>
      <c r="M166" s="169"/>
    </row>
    <row r="167" spans="2:13" x14ac:dyDescent="0.35">
      <c r="B167" s="308"/>
      <c r="C167" s="308"/>
      <c r="D167" s="308"/>
      <c r="E167" s="308"/>
      <c r="F167" s="308"/>
      <c r="G167" s="308"/>
      <c r="H167" s="308"/>
      <c r="I167" s="308"/>
      <c r="J167" s="308"/>
      <c r="K167" s="308"/>
      <c r="L167" s="308"/>
    </row>
    <row r="168" spans="2:13" ht="21.5" thickBot="1" x14ac:dyDescent="0.55000000000000004">
      <c r="B168" s="1395" t="s">
        <v>1161</v>
      </c>
      <c r="C168" s="1395"/>
      <c r="D168" s="1395"/>
      <c r="E168" s="1395"/>
      <c r="F168" s="1395"/>
      <c r="G168" s="1395"/>
      <c r="H168" s="1395"/>
      <c r="I168" s="1395"/>
      <c r="J168" s="1395"/>
    </row>
    <row r="169" spans="2:13" ht="15" thickBot="1" x14ac:dyDescent="0.4">
      <c r="B169" s="535" t="s">
        <v>1</v>
      </c>
      <c r="C169" s="536">
        <v>0.5</v>
      </c>
      <c r="D169" s="536">
        <v>0.125</v>
      </c>
      <c r="E169" s="536">
        <v>0.25</v>
      </c>
      <c r="F169" s="536">
        <v>0.375</v>
      </c>
      <c r="G169" s="536">
        <v>0.5</v>
      </c>
      <c r="H169" s="536">
        <v>0.5</v>
      </c>
      <c r="I169" s="536">
        <v>0.125</v>
      </c>
      <c r="J169" s="536">
        <v>0.25</v>
      </c>
      <c r="K169" s="536">
        <v>0.375</v>
      </c>
      <c r="L169" s="537">
        <v>0.5</v>
      </c>
      <c r="M169" s="538" t="s">
        <v>181</v>
      </c>
    </row>
    <row r="170" spans="2:13" x14ac:dyDescent="0.35">
      <c r="B170" s="307">
        <v>44567</v>
      </c>
      <c r="C170" s="300" t="s">
        <v>257</v>
      </c>
      <c r="D170" s="300" t="s">
        <v>257</v>
      </c>
      <c r="E170" s="300" t="s">
        <v>261</v>
      </c>
      <c r="F170" s="300" t="s">
        <v>564</v>
      </c>
      <c r="G170" s="300" t="s">
        <v>257</v>
      </c>
      <c r="H170" s="300" t="s">
        <v>905</v>
      </c>
      <c r="I170" s="300" t="s">
        <v>905</v>
      </c>
      <c r="J170" s="300">
        <v>2</v>
      </c>
      <c r="K170" s="300">
        <v>2</v>
      </c>
      <c r="L170" s="300" t="s">
        <v>905</v>
      </c>
      <c r="M170" s="300"/>
    </row>
    <row r="171" spans="2:13" x14ac:dyDescent="0.35">
      <c r="B171" s="1391">
        <v>44598</v>
      </c>
      <c r="C171" s="169" t="s">
        <v>262</v>
      </c>
      <c r="D171" s="169" t="s">
        <v>258</v>
      </c>
      <c r="E171" s="169" t="s">
        <v>258</v>
      </c>
      <c r="F171" s="169" t="s">
        <v>260</v>
      </c>
      <c r="G171" s="169" t="s">
        <v>258</v>
      </c>
      <c r="H171" s="169" t="s">
        <v>905</v>
      </c>
      <c r="I171" s="169">
        <v>2</v>
      </c>
      <c r="J171" s="169">
        <v>6</v>
      </c>
      <c r="K171" s="169">
        <v>6</v>
      </c>
      <c r="L171" s="169" t="s">
        <v>905</v>
      </c>
      <c r="M171" s="169"/>
    </row>
    <row r="172" spans="2:13" x14ac:dyDescent="0.35">
      <c r="B172" s="1391">
        <v>44626</v>
      </c>
      <c r="C172" s="169" t="s">
        <v>257</v>
      </c>
      <c r="D172" s="169" t="s">
        <v>257</v>
      </c>
      <c r="E172" s="169" t="s">
        <v>260</v>
      </c>
      <c r="F172" s="326" t="s">
        <v>260</v>
      </c>
      <c r="G172" s="169" t="s">
        <v>258</v>
      </c>
      <c r="H172" s="169" t="s">
        <v>905</v>
      </c>
      <c r="I172" s="169" t="s">
        <v>905</v>
      </c>
      <c r="J172" s="169">
        <v>2</v>
      </c>
      <c r="K172" s="169">
        <v>6</v>
      </c>
      <c r="L172" s="169">
        <v>2</v>
      </c>
      <c r="M172" s="169"/>
    </row>
    <row r="173" spans="2:13" x14ac:dyDescent="0.35">
      <c r="B173" s="1391">
        <v>44657</v>
      </c>
      <c r="C173" s="169" t="s">
        <v>262</v>
      </c>
      <c r="D173" s="169" t="s">
        <v>257</v>
      </c>
      <c r="E173" s="169" t="s">
        <v>258</v>
      </c>
      <c r="F173" s="169" t="s">
        <v>570</v>
      </c>
      <c r="G173" s="169" t="s">
        <v>258</v>
      </c>
      <c r="H173" s="169" t="s">
        <v>905</v>
      </c>
      <c r="I173" s="169" t="s">
        <v>905</v>
      </c>
      <c r="J173" s="169">
        <v>4</v>
      </c>
      <c r="K173" s="169">
        <v>4</v>
      </c>
      <c r="L173" s="169" t="s">
        <v>905</v>
      </c>
      <c r="M173" s="169"/>
    </row>
    <row r="174" spans="2:13" x14ac:dyDescent="0.35">
      <c r="B174" s="1391">
        <v>44687</v>
      </c>
      <c r="C174" s="169" t="s">
        <v>257</v>
      </c>
      <c r="D174" s="169" t="s">
        <v>257</v>
      </c>
      <c r="E174" s="169" t="s">
        <v>570</v>
      </c>
      <c r="F174" s="169" t="s">
        <v>262</v>
      </c>
      <c r="G174" s="169" t="s">
        <v>257</v>
      </c>
      <c r="H174" s="169" t="s">
        <v>905</v>
      </c>
      <c r="I174" s="169">
        <v>2</v>
      </c>
      <c r="J174" s="169">
        <v>4</v>
      </c>
      <c r="K174" s="169">
        <v>4</v>
      </c>
      <c r="L174" s="169" t="s">
        <v>905</v>
      </c>
      <c r="M174" s="169"/>
    </row>
    <row r="175" spans="2:13" x14ac:dyDescent="0.35">
      <c r="B175" s="1391">
        <v>44718</v>
      </c>
      <c r="C175" s="169" t="s">
        <v>262</v>
      </c>
      <c r="D175" s="169" t="s">
        <v>257</v>
      </c>
      <c r="E175" s="169" t="s">
        <v>261</v>
      </c>
      <c r="F175" s="169" t="s">
        <v>257</v>
      </c>
      <c r="G175" s="169" t="s">
        <v>261</v>
      </c>
      <c r="H175" s="169">
        <v>2</v>
      </c>
      <c r="I175" s="169" t="s">
        <v>905</v>
      </c>
      <c r="J175" s="169">
        <v>2</v>
      </c>
      <c r="K175" s="169">
        <v>2</v>
      </c>
      <c r="L175" s="169">
        <v>6</v>
      </c>
      <c r="M175" s="169"/>
    </row>
    <row r="176" spans="2:13" x14ac:dyDescent="0.35">
      <c r="B176" s="1391">
        <v>44748</v>
      </c>
      <c r="C176" s="169" t="s">
        <v>257</v>
      </c>
      <c r="D176" s="169" t="s">
        <v>257</v>
      </c>
      <c r="E176" s="169" t="s">
        <v>257</v>
      </c>
      <c r="F176" s="169" t="s">
        <v>257</v>
      </c>
      <c r="G176" s="169" t="s">
        <v>258</v>
      </c>
      <c r="H176" s="169" t="s">
        <v>905</v>
      </c>
      <c r="I176" s="169">
        <v>2</v>
      </c>
      <c r="J176" s="169">
        <v>6</v>
      </c>
      <c r="K176" s="169" t="s">
        <v>905</v>
      </c>
      <c r="L176" s="169">
        <v>2</v>
      </c>
      <c r="M176" s="169"/>
    </row>
    <row r="177" spans="2:13" x14ac:dyDescent="0.35">
      <c r="B177" s="1391">
        <v>44779</v>
      </c>
      <c r="C177" s="169" t="s">
        <v>257</v>
      </c>
      <c r="D177" s="169" t="s">
        <v>257</v>
      </c>
      <c r="E177" s="169" t="s">
        <v>260</v>
      </c>
      <c r="F177" s="169" t="s">
        <v>258</v>
      </c>
      <c r="G177" s="169" t="s">
        <v>258</v>
      </c>
      <c r="H177" s="169" t="s">
        <v>905</v>
      </c>
      <c r="I177" s="169" t="s">
        <v>905</v>
      </c>
      <c r="J177" s="169">
        <v>4</v>
      </c>
      <c r="K177" s="169">
        <v>2</v>
      </c>
      <c r="L177" s="169">
        <v>2</v>
      </c>
      <c r="M177" s="169"/>
    </row>
    <row r="178" spans="2:13" x14ac:dyDescent="0.35">
      <c r="B178" s="1391">
        <v>44810</v>
      </c>
      <c r="C178" s="169" t="s">
        <v>257</v>
      </c>
      <c r="D178" s="169" t="s">
        <v>257</v>
      </c>
      <c r="E178" s="169" t="s">
        <v>258</v>
      </c>
      <c r="F178" s="169" t="s">
        <v>257</v>
      </c>
      <c r="G178" s="169" t="s">
        <v>257</v>
      </c>
      <c r="H178" s="169" t="s">
        <v>905</v>
      </c>
      <c r="I178" s="169" t="s">
        <v>905</v>
      </c>
      <c r="J178" s="169">
        <v>2</v>
      </c>
      <c r="K178" s="169" t="s">
        <v>905</v>
      </c>
      <c r="L178" s="169">
        <v>2</v>
      </c>
      <c r="M178" s="169"/>
    </row>
    <row r="179" spans="2:13" x14ac:dyDescent="0.35">
      <c r="B179" s="1391">
        <v>44840</v>
      </c>
      <c r="C179" s="169" t="s">
        <v>262</v>
      </c>
      <c r="D179" s="169" t="s">
        <v>262</v>
      </c>
      <c r="E179" s="169" t="s">
        <v>260</v>
      </c>
      <c r="F179" s="169" t="s">
        <v>564</v>
      </c>
      <c r="G179" s="169" t="s">
        <v>260</v>
      </c>
      <c r="H179" s="169" t="s">
        <v>905</v>
      </c>
      <c r="I179" s="169">
        <v>2</v>
      </c>
      <c r="J179" s="169" t="s">
        <v>905</v>
      </c>
      <c r="K179" s="169">
        <v>2</v>
      </c>
      <c r="L179" s="169">
        <v>2</v>
      </c>
      <c r="M179" s="169"/>
    </row>
    <row r="180" spans="2:13" x14ac:dyDescent="0.35">
      <c r="B180" s="1391">
        <v>44871</v>
      </c>
      <c r="C180" s="169" t="s">
        <v>557</v>
      </c>
      <c r="D180" s="169" t="s">
        <v>257</v>
      </c>
      <c r="E180" s="169" t="s">
        <v>570</v>
      </c>
      <c r="F180" s="169" t="s">
        <v>262</v>
      </c>
      <c r="G180" s="169" t="s">
        <v>258</v>
      </c>
      <c r="H180" s="169">
        <v>2</v>
      </c>
      <c r="I180" s="169" t="s">
        <v>905</v>
      </c>
      <c r="J180" s="169">
        <v>6</v>
      </c>
      <c r="K180" s="169">
        <v>2</v>
      </c>
      <c r="L180" s="169" t="s">
        <v>905</v>
      </c>
      <c r="M180" s="169"/>
    </row>
    <row r="181" spans="2:13" x14ac:dyDescent="0.35">
      <c r="B181" s="1391">
        <v>44901</v>
      </c>
      <c r="C181" s="169" t="s">
        <v>257</v>
      </c>
      <c r="D181" s="169" t="s">
        <v>262</v>
      </c>
      <c r="E181" s="169" t="s">
        <v>262</v>
      </c>
      <c r="F181" s="169" t="s">
        <v>258</v>
      </c>
      <c r="G181" s="169" t="s">
        <v>564</v>
      </c>
      <c r="H181" s="169" t="s">
        <v>905</v>
      </c>
      <c r="I181" s="169" t="s">
        <v>905</v>
      </c>
      <c r="J181" s="169">
        <v>6</v>
      </c>
      <c r="K181" s="169">
        <v>8</v>
      </c>
      <c r="L181" s="169" t="s">
        <v>905</v>
      </c>
      <c r="M181" s="169"/>
    </row>
    <row r="182" spans="2:13" x14ac:dyDescent="0.35">
      <c r="B182" s="1391" t="s">
        <v>1162</v>
      </c>
      <c r="C182" s="169" t="s">
        <v>257</v>
      </c>
      <c r="D182" s="169" t="s">
        <v>257</v>
      </c>
      <c r="E182" s="169" t="s">
        <v>262</v>
      </c>
      <c r="F182" s="169" t="s">
        <v>260</v>
      </c>
      <c r="G182" s="169" t="s">
        <v>570</v>
      </c>
      <c r="H182" s="169" t="s">
        <v>905</v>
      </c>
      <c r="I182" s="169">
        <v>2</v>
      </c>
      <c r="J182" s="169">
        <v>2</v>
      </c>
      <c r="K182" s="169">
        <v>6</v>
      </c>
      <c r="L182" s="169" t="s">
        <v>905</v>
      </c>
      <c r="M182" s="169"/>
    </row>
    <row r="183" spans="2:13" x14ac:dyDescent="0.35">
      <c r="B183" s="1391" t="s">
        <v>1163</v>
      </c>
      <c r="C183" s="169" t="s">
        <v>262</v>
      </c>
      <c r="D183" s="169" t="s">
        <v>257</v>
      </c>
      <c r="E183" s="169" t="s">
        <v>570</v>
      </c>
      <c r="F183" s="169" t="s">
        <v>564</v>
      </c>
      <c r="G183" s="169" t="s">
        <v>260</v>
      </c>
      <c r="H183" s="169" t="s">
        <v>905</v>
      </c>
      <c r="I183" s="169">
        <v>2</v>
      </c>
      <c r="J183" s="169">
        <v>2</v>
      </c>
      <c r="K183" s="169">
        <v>4</v>
      </c>
      <c r="L183" s="169" t="s">
        <v>905</v>
      </c>
      <c r="M183" s="169"/>
    </row>
    <row r="184" spans="2:13" x14ac:dyDescent="0.35">
      <c r="B184" s="1391" t="s">
        <v>1164</v>
      </c>
      <c r="C184" s="169" t="s">
        <v>257</v>
      </c>
      <c r="D184" s="169" t="s">
        <v>262</v>
      </c>
      <c r="E184" s="169" t="s">
        <v>258</v>
      </c>
      <c r="F184" s="169" t="s">
        <v>570</v>
      </c>
      <c r="G184" s="169" t="s">
        <v>258</v>
      </c>
      <c r="H184" s="169" t="s">
        <v>905</v>
      </c>
      <c r="I184" s="169">
        <v>2</v>
      </c>
      <c r="J184" s="169">
        <v>4</v>
      </c>
      <c r="K184" s="169">
        <v>2</v>
      </c>
      <c r="L184" s="169">
        <v>2</v>
      </c>
      <c r="M184" s="169"/>
    </row>
    <row r="185" spans="2:13" x14ac:dyDescent="0.35">
      <c r="B185" s="1391" t="s">
        <v>1165</v>
      </c>
      <c r="C185" s="169" t="s">
        <v>257</v>
      </c>
      <c r="D185" s="169" t="s">
        <v>257</v>
      </c>
      <c r="E185" s="169" t="s">
        <v>570</v>
      </c>
      <c r="F185" s="169" t="s">
        <v>570</v>
      </c>
      <c r="G185" s="169" t="s">
        <v>570</v>
      </c>
      <c r="H185" s="169" t="s">
        <v>905</v>
      </c>
      <c r="I185" s="169" t="s">
        <v>905</v>
      </c>
      <c r="J185" s="169">
        <v>6</v>
      </c>
      <c r="K185" s="169">
        <v>4</v>
      </c>
      <c r="L185" s="169">
        <v>2</v>
      </c>
      <c r="M185" s="169"/>
    </row>
    <row r="186" spans="2:13" x14ac:dyDescent="0.35">
      <c r="B186" s="1391" t="s">
        <v>1166</v>
      </c>
      <c r="C186" s="169" t="s">
        <v>257</v>
      </c>
      <c r="D186" s="169" t="s">
        <v>262</v>
      </c>
      <c r="E186" s="169" t="s">
        <v>570</v>
      </c>
      <c r="F186" s="169" t="s">
        <v>258</v>
      </c>
      <c r="G186" s="169" t="s">
        <v>570</v>
      </c>
      <c r="H186" s="169" t="s">
        <v>905</v>
      </c>
      <c r="I186" s="169" t="s">
        <v>905</v>
      </c>
      <c r="J186" s="169">
        <v>6</v>
      </c>
      <c r="K186" s="169">
        <v>2</v>
      </c>
      <c r="L186" s="169">
        <v>2</v>
      </c>
      <c r="M186" s="169"/>
    </row>
    <row r="187" spans="2:13" x14ac:dyDescent="0.35">
      <c r="B187" s="1391" t="s">
        <v>1167</v>
      </c>
      <c r="C187" s="169" t="s">
        <v>262</v>
      </c>
      <c r="D187" s="169" t="s">
        <v>262</v>
      </c>
      <c r="E187" s="169" t="s">
        <v>258</v>
      </c>
      <c r="F187" s="169" t="s">
        <v>258</v>
      </c>
      <c r="G187" s="169" t="s">
        <v>258</v>
      </c>
      <c r="H187" s="169" t="s">
        <v>905</v>
      </c>
      <c r="I187" s="169" t="s">
        <v>905</v>
      </c>
      <c r="J187" s="169">
        <v>2</v>
      </c>
      <c r="K187" s="169">
        <v>4</v>
      </c>
      <c r="L187" s="169" t="s">
        <v>905</v>
      </c>
      <c r="M187" s="169"/>
    </row>
    <row r="188" spans="2:13" x14ac:dyDescent="0.35">
      <c r="B188" s="1391" t="s">
        <v>1168</v>
      </c>
      <c r="C188" s="169" t="s">
        <v>257</v>
      </c>
      <c r="D188" s="169" t="s">
        <v>262</v>
      </c>
      <c r="E188" s="169" t="s">
        <v>260</v>
      </c>
      <c r="F188" s="169" t="s">
        <v>257</v>
      </c>
      <c r="G188" s="169" t="s">
        <v>262</v>
      </c>
      <c r="H188" s="169" t="s">
        <v>905</v>
      </c>
      <c r="I188" s="169" t="s">
        <v>905</v>
      </c>
      <c r="J188" s="169">
        <v>2</v>
      </c>
      <c r="K188" s="169">
        <v>2</v>
      </c>
      <c r="L188" s="169" t="s">
        <v>905</v>
      </c>
      <c r="M188" s="169"/>
    </row>
    <row r="189" spans="2:13" x14ac:dyDescent="0.35">
      <c r="B189" s="1391" t="s">
        <v>1169</v>
      </c>
      <c r="C189" s="169" t="s">
        <v>257</v>
      </c>
      <c r="D189" s="169" t="s">
        <v>257</v>
      </c>
      <c r="E189" s="169" t="s">
        <v>257</v>
      </c>
      <c r="F189" s="169" t="s">
        <v>258</v>
      </c>
      <c r="G189" s="169" t="s">
        <v>557</v>
      </c>
      <c r="H189" s="169" t="s">
        <v>905</v>
      </c>
      <c r="I189" s="169">
        <v>4</v>
      </c>
      <c r="J189" s="169">
        <v>2</v>
      </c>
      <c r="K189" s="169">
        <v>4</v>
      </c>
      <c r="L189" s="169" t="s">
        <v>905</v>
      </c>
      <c r="M189" s="169"/>
    </row>
    <row r="190" spans="2:13" x14ac:dyDescent="0.35">
      <c r="B190" s="1391" t="s">
        <v>1170</v>
      </c>
      <c r="C190" s="169" t="s">
        <v>262</v>
      </c>
      <c r="D190" s="169" t="s">
        <v>257</v>
      </c>
      <c r="E190" s="169" t="s">
        <v>258</v>
      </c>
      <c r="F190" s="169" t="s">
        <v>570</v>
      </c>
      <c r="G190" s="169" t="s">
        <v>258</v>
      </c>
      <c r="H190" s="169" t="s">
        <v>905</v>
      </c>
      <c r="I190" s="169">
        <v>2</v>
      </c>
      <c r="J190" s="169">
        <v>6</v>
      </c>
      <c r="K190" s="169">
        <v>4</v>
      </c>
      <c r="L190" s="169">
        <v>2</v>
      </c>
      <c r="M190" s="169"/>
    </row>
    <row r="191" spans="2:13" x14ac:dyDescent="0.35">
      <c r="B191" s="1391" t="s">
        <v>1171</v>
      </c>
      <c r="C191" s="169" t="s">
        <v>257</v>
      </c>
      <c r="D191" s="169" t="s">
        <v>257</v>
      </c>
      <c r="E191" s="169" t="s">
        <v>260</v>
      </c>
      <c r="F191" s="169" t="s">
        <v>262</v>
      </c>
      <c r="G191" s="169" t="s">
        <v>258</v>
      </c>
      <c r="H191" s="169" t="s">
        <v>905</v>
      </c>
      <c r="I191" s="169" t="s">
        <v>905</v>
      </c>
      <c r="J191" s="169">
        <v>8</v>
      </c>
      <c r="K191" s="169">
        <v>2</v>
      </c>
      <c r="L191" s="169" t="s">
        <v>905</v>
      </c>
      <c r="M191" s="169"/>
    </row>
    <row r="192" spans="2:13" x14ac:dyDescent="0.35">
      <c r="B192" s="1391" t="s">
        <v>1172</v>
      </c>
      <c r="C192" s="169" t="s">
        <v>257</v>
      </c>
      <c r="D192" s="169" t="s">
        <v>257</v>
      </c>
      <c r="E192" s="169" t="s">
        <v>570</v>
      </c>
      <c r="F192" s="169" t="s">
        <v>257</v>
      </c>
      <c r="G192" s="169" t="s">
        <v>257</v>
      </c>
      <c r="H192" s="169" t="s">
        <v>905</v>
      </c>
      <c r="I192" s="169">
        <v>2</v>
      </c>
      <c r="J192" s="169">
        <v>6</v>
      </c>
      <c r="K192" s="169" t="s">
        <v>905</v>
      </c>
      <c r="L192" s="169">
        <v>6</v>
      </c>
      <c r="M192" s="169"/>
    </row>
    <row r="193" spans="2:13" x14ac:dyDescent="0.35">
      <c r="B193" s="1391" t="s">
        <v>1173</v>
      </c>
      <c r="C193" s="169" t="s">
        <v>257</v>
      </c>
      <c r="D193" s="169" t="s">
        <v>257</v>
      </c>
      <c r="E193" s="169" t="s">
        <v>257</v>
      </c>
      <c r="F193" s="169" t="s">
        <v>262</v>
      </c>
      <c r="G193" s="169" t="s">
        <v>257</v>
      </c>
      <c r="H193" s="169" t="s">
        <v>905</v>
      </c>
      <c r="I193" s="169" t="s">
        <v>905</v>
      </c>
      <c r="J193" s="169" t="s">
        <v>905</v>
      </c>
      <c r="K193" s="169">
        <v>4</v>
      </c>
      <c r="L193" s="169" t="s">
        <v>905</v>
      </c>
      <c r="M193" s="169"/>
    </row>
    <row r="194" spans="2:13" x14ac:dyDescent="0.35">
      <c r="B194" s="1391" t="s">
        <v>1174</v>
      </c>
      <c r="C194" s="169" t="s">
        <v>257</v>
      </c>
      <c r="D194" s="169" t="s">
        <v>257</v>
      </c>
      <c r="E194" s="169" t="s">
        <v>257</v>
      </c>
      <c r="F194" s="169" t="s">
        <v>257</v>
      </c>
      <c r="G194" s="169" t="s">
        <v>261</v>
      </c>
      <c r="H194" s="169" t="s">
        <v>905</v>
      </c>
      <c r="I194" s="169" t="s">
        <v>905</v>
      </c>
      <c r="J194" s="169">
        <v>2</v>
      </c>
      <c r="K194" s="169">
        <v>10</v>
      </c>
      <c r="L194" s="169">
        <v>4</v>
      </c>
      <c r="M194" s="169"/>
    </row>
    <row r="195" spans="2:13" x14ac:dyDescent="0.35">
      <c r="B195" s="1391" t="s">
        <v>1175</v>
      </c>
      <c r="C195" s="169" t="s">
        <v>262</v>
      </c>
      <c r="D195" s="169" t="s">
        <v>557</v>
      </c>
      <c r="E195" s="169" t="s">
        <v>557</v>
      </c>
      <c r="F195" s="169" t="s">
        <v>557</v>
      </c>
      <c r="G195" s="169" t="s">
        <v>258</v>
      </c>
      <c r="H195" s="169" t="s">
        <v>905</v>
      </c>
      <c r="I195" s="169">
        <v>2</v>
      </c>
      <c r="J195" s="169">
        <v>4</v>
      </c>
      <c r="K195" s="169">
        <v>2</v>
      </c>
      <c r="L195" s="169" t="s">
        <v>905</v>
      </c>
      <c r="M195" s="169"/>
    </row>
    <row r="196" spans="2:13" x14ac:dyDescent="0.35">
      <c r="B196" s="1391" t="s">
        <v>1176</v>
      </c>
      <c r="C196" s="169" t="s">
        <v>260</v>
      </c>
      <c r="D196" s="169" t="s">
        <v>257</v>
      </c>
      <c r="E196" s="169" t="s">
        <v>257</v>
      </c>
      <c r="F196" s="169" t="s">
        <v>257</v>
      </c>
      <c r="G196" s="169" t="s">
        <v>257</v>
      </c>
      <c r="H196" s="169">
        <v>4</v>
      </c>
      <c r="I196" s="169" t="s">
        <v>905</v>
      </c>
      <c r="J196" s="169">
        <v>2</v>
      </c>
      <c r="K196" s="169">
        <v>2</v>
      </c>
      <c r="L196" s="169">
        <v>2</v>
      </c>
      <c r="M196" s="169"/>
    </row>
    <row r="197" spans="2:13" x14ac:dyDescent="0.35">
      <c r="B197" s="1391" t="s">
        <v>1177</v>
      </c>
      <c r="C197" s="169" t="s">
        <v>257</v>
      </c>
      <c r="D197" s="169" t="s">
        <v>262</v>
      </c>
      <c r="E197" s="169" t="s">
        <v>257</v>
      </c>
      <c r="F197" s="169" t="s">
        <v>258</v>
      </c>
      <c r="G197" s="169" t="s">
        <v>262</v>
      </c>
      <c r="H197" s="169" t="s">
        <v>905</v>
      </c>
      <c r="I197" s="169">
        <v>2</v>
      </c>
      <c r="J197" s="169">
        <v>4</v>
      </c>
      <c r="K197" s="169">
        <v>2</v>
      </c>
      <c r="L197" s="169" t="s">
        <v>905</v>
      </c>
      <c r="M197" s="169"/>
    </row>
    <row r="198" spans="2:13" x14ac:dyDescent="0.35">
      <c r="B198" s="1391" t="s">
        <v>1178</v>
      </c>
      <c r="C198" s="169" t="s">
        <v>257</v>
      </c>
      <c r="D198" s="169" t="s">
        <v>257</v>
      </c>
      <c r="E198" s="169" t="s">
        <v>557</v>
      </c>
      <c r="F198" s="169" t="s">
        <v>257</v>
      </c>
      <c r="G198" s="169" t="s">
        <v>262</v>
      </c>
      <c r="H198" s="169" t="s">
        <v>905</v>
      </c>
      <c r="I198" s="169" t="s">
        <v>905</v>
      </c>
      <c r="J198" s="169">
        <v>4</v>
      </c>
      <c r="K198" s="169" t="s">
        <v>905</v>
      </c>
      <c r="L198" s="169">
        <v>2</v>
      </c>
      <c r="M198" s="169"/>
    </row>
    <row r="199" spans="2:13" x14ac:dyDescent="0.35">
      <c r="B199" s="1391" t="s">
        <v>1179</v>
      </c>
      <c r="C199" s="169" t="s">
        <v>257</v>
      </c>
      <c r="D199" s="169" t="s">
        <v>258</v>
      </c>
      <c r="E199" s="169" t="s">
        <v>257</v>
      </c>
      <c r="F199" s="169" t="s">
        <v>257</v>
      </c>
      <c r="G199" s="169" t="s">
        <v>257</v>
      </c>
      <c r="H199" s="169" t="s">
        <v>905</v>
      </c>
      <c r="I199" s="169">
        <v>2</v>
      </c>
      <c r="J199" s="169">
        <v>2</v>
      </c>
      <c r="K199" s="169">
        <v>4</v>
      </c>
      <c r="L199" s="169" t="s">
        <v>905</v>
      </c>
      <c r="M199" s="169"/>
    </row>
    <row r="201" spans="2:13" ht="21.5" thickBot="1" x14ac:dyDescent="0.55000000000000004">
      <c r="B201" s="1395" t="s">
        <v>1180</v>
      </c>
      <c r="C201" s="1395"/>
      <c r="D201" s="1395"/>
      <c r="E201" s="1395"/>
      <c r="F201" s="1395"/>
      <c r="G201" s="1395" t="s">
        <v>1181</v>
      </c>
      <c r="H201" s="1395">
        <v>2022</v>
      </c>
      <c r="I201" s="1395"/>
      <c r="J201" s="1395"/>
    </row>
    <row r="202" spans="2:13" ht="15" thickBot="1" x14ac:dyDescent="0.4">
      <c r="B202" s="1396" t="s">
        <v>1</v>
      </c>
      <c r="C202" s="1397">
        <v>0.5</v>
      </c>
      <c r="D202" s="1397">
        <v>0.125</v>
      </c>
      <c r="E202" s="1397">
        <v>0.25</v>
      </c>
      <c r="F202" s="1397">
        <v>0.375</v>
      </c>
      <c r="G202" s="1397">
        <v>0.5</v>
      </c>
      <c r="H202" s="1397">
        <v>0.5</v>
      </c>
      <c r="I202" s="1397">
        <v>0.125</v>
      </c>
      <c r="J202" s="1397">
        <v>0.25</v>
      </c>
      <c r="K202" s="1397">
        <v>0.375</v>
      </c>
      <c r="L202" s="1398">
        <v>0.5</v>
      </c>
      <c r="M202" s="1399" t="s">
        <v>181</v>
      </c>
    </row>
    <row r="203" spans="2:13" x14ac:dyDescent="0.35">
      <c r="B203" s="1400">
        <v>44568</v>
      </c>
      <c r="C203" s="1401" t="s">
        <v>257</v>
      </c>
      <c r="D203" s="1401" t="s">
        <v>557</v>
      </c>
      <c r="E203" s="1401" t="s">
        <v>261</v>
      </c>
      <c r="F203" s="1401" t="s">
        <v>557</v>
      </c>
      <c r="G203" s="1401" t="s">
        <v>257</v>
      </c>
      <c r="H203" s="1401" t="s">
        <v>993</v>
      </c>
      <c r="I203" s="1401">
        <v>4</v>
      </c>
      <c r="J203" s="1401" t="s">
        <v>993</v>
      </c>
      <c r="K203" s="1401">
        <v>2</v>
      </c>
      <c r="L203" s="1401">
        <v>2</v>
      </c>
      <c r="M203" s="1401"/>
    </row>
    <row r="204" spans="2:13" x14ac:dyDescent="0.35">
      <c r="B204" s="1402">
        <v>44599</v>
      </c>
      <c r="C204" s="460" t="s">
        <v>262</v>
      </c>
      <c r="D204" s="460" t="s">
        <v>258</v>
      </c>
      <c r="E204" s="460" t="s">
        <v>261</v>
      </c>
      <c r="F204" s="460" t="s">
        <v>262</v>
      </c>
      <c r="G204" s="460" t="s">
        <v>258</v>
      </c>
      <c r="H204" s="460" t="s">
        <v>993</v>
      </c>
      <c r="I204" s="460">
        <v>2</v>
      </c>
      <c r="J204" s="460">
        <v>2</v>
      </c>
      <c r="K204" s="460">
        <v>2</v>
      </c>
      <c r="L204" s="460" t="s">
        <v>993</v>
      </c>
      <c r="M204" s="460"/>
    </row>
    <row r="205" spans="2:13" x14ac:dyDescent="0.35">
      <c r="B205" s="1402">
        <v>44627</v>
      </c>
      <c r="C205" s="460" t="s">
        <v>257</v>
      </c>
      <c r="D205" s="460" t="s">
        <v>570</v>
      </c>
      <c r="E205" s="460" t="s">
        <v>564</v>
      </c>
      <c r="F205" s="252" t="s">
        <v>257</v>
      </c>
      <c r="G205" s="460" t="s">
        <v>257</v>
      </c>
      <c r="H205" s="460" t="s">
        <v>993</v>
      </c>
      <c r="I205" s="460">
        <v>2</v>
      </c>
      <c r="J205" s="460">
        <v>4</v>
      </c>
      <c r="K205" s="460">
        <v>2</v>
      </c>
      <c r="L205" s="460" t="s">
        <v>993</v>
      </c>
      <c r="M205" s="460"/>
    </row>
    <row r="206" spans="2:13" x14ac:dyDescent="0.35">
      <c r="B206" s="1402">
        <v>44658</v>
      </c>
      <c r="C206" s="460" t="s">
        <v>262</v>
      </c>
      <c r="D206" s="460" t="s">
        <v>257</v>
      </c>
      <c r="E206" s="460" t="s">
        <v>570</v>
      </c>
      <c r="F206" s="460" t="s">
        <v>262</v>
      </c>
      <c r="G206" s="460" t="s">
        <v>258</v>
      </c>
      <c r="H206" s="460" t="s">
        <v>993</v>
      </c>
      <c r="I206" s="460">
        <v>2</v>
      </c>
      <c r="J206" s="460">
        <v>4</v>
      </c>
      <c r="K206" s="460">
        <v>4</v>
      </c>
      <c r="L206" s="460">
        <v>2</v>
      </c>
      <c r="M206" s="460"/>
    </row>
    <row r="207" spans="2:13" x14ac:dyDescent="0.35">
      <c r="B207" s="1402">
        <v>44688</v>
      </c>
      <c r="C207" s="460" t="s">
        <v>257</v>
      </c>
      <c r="D207" s="460" t="s">
        <v>257</v>
      </c>
      <c r="E207" s="460" t="s">
        <v>570</v>
      </c>
      <c r="F207" s="460" t="s">
        <v>262</v>
      </c>
      <c r="G207" s="460" t="s">
        <v>257</v>
      </c>
      <c r="H207" s="460" t="s">
        <v>993</v>
      </c>
      <c r="I207" s="460" t="s">
        <v>993</v>
      </c>
      <c r="J207" s="460">
        <v>4</v>
      </c>
      <c r="K207" s="460">
        <v>4</v>
      </c>
      <c r="L207" s="460">
        <v>2</v>
      </c>
      <c r="M207" s="460"/>
    </row>
    <row r="208" spans="2:13" x14ac:dyDescent="0.35">
      <c r="B208" s="1402">
        <v>44719</v>
      </c>
      <c r="C208" s="460" t="s">
        <v>257</v>
      </c>
      <c r="D208" s="460" t="s">
        <v>262</v>
      </c>
      <c r="E208" s="460" t="s">
        <v>258</v>
      </c>
      <c r="F208" s="460" t="s">
        <v>262</v>
      </c>
      <c r="G208" s="460" t="s">
        <v>258</v>
      </c>
      <c r="H208" s="460" t="s">
        <v>993</v>
      </c>
      <c r="I208" s="460">
        <v>4</v>
      </c>
      <c r="J208" s="460">
        <v>4</v>
      </c>
      <c r="K208" s="460">
        <v>2</v>
      </c>
      <c r="L208" s="460">
        <v>2</v>
      </c>
      <c r="M208" s="460"/>
    </row>
    <row r="209" spans="2:13" x14ac:dyDescent="0.35">
      <c r="B209" s="1402">
        <v>44749</v>
      </c>
      <c r="C209" s="460" t="s">
        <v>257</v>
      </c>
      <c r="D209" s="460" t="s">
        <v>257</v>
      </c>
      <c r="E209" s="460" t="s">
        <v>257</v>
      </c>
      <c r="F209" s="460" t="s">
        <v>257</v>
      </c>
      <c r="G209" s="460" t="s">
        <v>257</v>
      </c>
      <c r="H209" s="460" t="s">
        <v>993</v>
      </c>
      <c r="I209" s="460">
        <v>4</v>
      </c>
      <c r="J209" s="460">
        <v>4</v>
      </c>
      <c r="K209" s="460">
        <v>4</v>
      </c>
      <c r="L209" s="460" t="s">
        <v>993</v>
      </c>
      <c r="M209" s="460"/>
    </row>
    <row r="210" spans="2:13" x14ac:dyDescent="0.35">
      <c r="B210" s="1402">
        <v>44780</v>
      </c>
      <c r="C210" s="460" t="s">
        <v>257</v>
      </c>
      <c r="D210" s="460" t="s">
        <v>257</v>
      </c>
      <c r="E210" s="460" t="s">
        <v>257</v>
      </c>
      <c r="F210" s="460" t="s">
        <v>557</v>
      </c>
      <c r="G210" s="460" t="s">
        <v>257</v>
      </c>
      <c r="H210" s="460" t="s">
        <v>993</v>
      </c>
      <c r="I210" s="460" t="s">
        <v>993</v>
      </c>
      <c r="J210" s="460">
        <v>2</v>
      </c>
      <c r="K210" s="460">
        <v>2</v>
      </c>
      <c r="L210" s="460" t="s">
        <v>993</v>
      </c>
      <c r="M210" s="460"/>
    </row>
    <row r="211" spans="2:13" x14ac:dyDescent="0.35">
      <c r="B211" s="1402">
        <v>44811</v>
      </c>
      <c r="C211" s="460" t="s">
        <v>257</v>
      </c>
      <c r="D211" s="460" t="s">
        <v>257</v>
      </c>
      <c r="E211" s="460" t="s">
        <v>570</v>
      </c>
      <c r="F211" s="460" t="s">
        <v>260</v>
      </c>
      <c r="G211" s="460" t="s">
        <v>261</v>
      </c>
      <c r="H211" s="460" t="s">
        <v>993</v>
      </c>
      <c r="I211" s="460" t="s">
        <v>993</v>
      </c>
      <c r="J211" s="460">
        <v>4</v>
      </c>
      <c r="K211" s="460">
        <v>6</v>
      </c>
      <c r="L211" s="460">
        <v>6</v>
      </c>
      <c r="M211" s="460"/>
    </row>
    <row r="212" spans="2:13" x14ac:dyDescent="0.35">
      <c r="B212" s="1402">
        <v>44841</v>
      </c>
      <c r="C212" s="460" t="s">
        <v>257</v>
      </c>
      <c r="D212" s="460" t="s">
        <v>257</v>
      </c>
      <c r="E212" s="460" t="s">
        <v>257</v>
      </c>
      <c r="F212" s="460" t="s">
        <v>262</v>
      </c>
      <c r="G212" s="460" t="s">
        <v>257</v>
      </c>
      <c r="H212" s="460" t="s">
        <v>993</v>
      </c>
      <c r="I212" s="460" t="s">
        <v>993</v>
      </c>
      <c r="J212" s="460">
        <v>2</v>
      </c>
      <c r="K212" s="460">
        <v>4</v>
      </c>
      <c r="L212" s="460">
        <v>2</v>
      </c>
      <c r="M212" s="460"/>
    </row>
    <row r="213" spans="2:13" x14ac:dyDescent="0.35">
      <c r="B213" s="1402">
        <v>44872</v>
      </c>
      <c r="C213" s="460" t="s">
        <v>257</v>
      </c>
      <c r="D213" s="460" t="s">
        <v>257</v>
      </c>
      <c r="E213" s="460" t="s">
        <v>258</v>
      </c>
      <c r="F213" s="460" t="s">
        <v>257</v>
      </c>
      <c r="G213" s="460" t="s">
        <v>570</v>
      </c>
      <c r="H213" s="460" t="s">
        <v>993</v>
      </c>
      <c r="I213" s="460" t="s">
        <v>993</v>
      </c>
      <c r="J213" s="460">
        <v>4</v>
      </c>
      <c r="K213" s="460">
        <v>4</v>
      </c>
      <c r="L213" s="460">
        <v>4</v>
      </c>
      <c r="M213" s="460"/>
    </row>
    <row r="214" spans="2:13" x14ac:dyDescent="0.35">
      <c r="B214" s="1402">
        <v>44902</v>
      </c>
      <c r="C214" s="460" t="s">
        <v>257</v>
      </c>
      <c r="D214" s="460" t="s">
        <v>258</v>
      </c>
      <c r="E214" s="460" t="s">
        <v>262</v>
      </c>
      <c r="F214" s="460" t="s">
        <v>257</v>
      </c>
      <c r="G214" s="460" t="s">
        <v>570</v>
      </c>
      <c r="H214" s="460" t="s">
        <v>993</v>
      </c>
      <c r="I214" s="460">
        <v>2</v>
      </c>
      <c r="J214" s="460" t="s">
        <v>993</v>
      </c>
      <c r="K214" s="460">
        <v>2</v>
      </c>
      <c r="L214" s="460">
        <v>4</v>
      </c>
      <c r="M214" s="460"/>
    </row>
    <row r="215" spans="2:13" x14ac:dyDescent="0.35">
      <c r="B215" s="1402" t="s">
        <v>1182</v>
      </c>
      <c r="C215" s="460" t="s">
        <v>260</v>
      </c>
      <c r="D215" s="460" t="s">
        <v>262</v>
      </c>
      <c r="E215" s="460" t="s">
        <v>257</v>
      </c>
      <c r="F215" s="460" t="s">
        <v>257</v>
      </c>
      <c r="G215" s="460" t="s">
        <v>262</v>
      </c>
      <c r="H215" s="460">
        <v>4</v>
      </c>
      <c r="I215" s="460">
        <v>2</v>
      </c>
      <c r="J215" s="460">
        <v>2</v>
      </c>
      <c r="K215" s="460">
        <v>4</v>
      </c>
      <c r="L215" s="460" t="s">
        <v>993</v>
      </c>
      <c r="M215" s="460"/>
    </row>
    <row r="216" spans="2:13" x14ac:dyDescent="0.35">
      <c r="B216" s="1402" t="s">
        <v>1183</v>
      </c>
      <c r="C216" s="460" t="s">
        <v>257</v>
      </c>
      <c r="D216" s="460" t="s">
        <v>257</v>
      </c>
      <c r="E216" s="460" t="s">
        <v>257</v>
      </c>
      <c r="F216" s="460" t="s">
        <v>257</v>
      </c>
      <c r="G216" s="460" t="s">
        <v>257</v>
      </c>
      <c r="H216" s="460" t="s">
        <v>993</v>
      </c>
      <c r="I216" s="460">
        <v>2</v>
      </c>
      <c r="J216" s="460">
        <v>4</v>
      </c>
      <c r="K216" s="460">
        <v>8</v>
      </c>
      <c r="L216" s="460">
        <v>2</v>
      </c>
      <c r="M216" s="460"/>
    </row>
    <row r="217" spans="2:13" x14ac:dyDescent="0.35">
      <c r="B217" s="1402" t="s">
        <v>1184</v>
      </c>
      <c r="C217" s="460" t="s">
        <v>257</v>
      </c>
      <c r="D217" s="460" t="s">
        <v>262</v>
      </c>
      <c r="E217" s="460" t="s">
        <v>570</v>
      </c>
      <c r="F217" s="460" t="s">
        <v>258</v>
      </c>
      <c r="G217" s="460" t="s">
        <v>261</v>
      </c>
      <c r="H217" s="460" t="s">
        <v>993</v>
      </c>
      <c r="I217" s="460" t="s">
        <v>993</v>
      </c>
      <c r="J217" s="460">
        <v>6</v>
      </c>
      <c r="K217" s="460">
        <v>2</v>
      </c>
      <c r="L217" s="460" t="s">
        <v>993</v>
      </c>
      <c r="M217" s="460"/>
    </row>
    <row r="218" spans="2:13" x14ac:dyDescent="0.35">
      <c r="B218" s="1402" t="s">
        <v>1185</v>
      </c>
      <c r="C218" s="460" t="s">
        <v>257</v>
      </c>
      <c r="D218" s="460" t="s">
        <v>257</v>
      </c>
      <c r="E218" s="460" t="s">
        <v>257</v>
      </c>
      <c r="F218" s="460" t="s">
        <v>570</v>
      </c>
      <c r="G218" s="460" t="s">
        <v>258</v>
      </c>
      <c r="H218" s="460">
        <v>2</v>
      </c>
      <c r="I218" s="460" t="s">
        <v>993</v>
      </c>
      <c r="J218" s="460" t="s">
        <v>993</v>
      </c>
      <c r="K218" s="460">
        <v>4</v>
      </c>
      <c r="L218" s="460" t="s">
        <v>993</v>
      </c>
      <c r="M218" s="460"/>
    </row>
    <row r="219" spans="2:13" x14ac:dyDescent="0.35">
      <c r="B219" s="1402" t="s">
        <v>1186</v>
      </c>
      <c r="C219" s="460" t="s">
        <v>262</v>
      </c>
      <c r="D219" s="460" t="s">
        <v>257</v>
      </c>
      <c r="E219" s="460" t="s">
        <v>570</v>
      </c>
      <c r="F219" s="460" t="s">
        <v>258</v>
      </c>
      <c r="G219" s="460" t="s">
        <v>258</v>
      </c>
      <c r="H219" s="460" t="s">
        <v>993</v>
      </c>
      <c r="I219" s="460" t="s">
        <v>993</v>
      </c>
      <c r="J219" s="460">
        <v>4</v>
      </c>
      <c r="K219" s="460">
        <v>2</v>
      </c>
      <c r="L219" s="460">
        <v>2</v>
      </c>
      <c r="M219" s="460"/>
    </row>
    <row r="220" spans="2:13" x14ac:dyDescent="0.35">
      <c r="B220" s="1402" t="s">
        <v>1187</v>
      </c>
      <c r="C220" s="460" t="s">
        <v>262</v>
      </c>
      <c r="D220" s="460" t="s">
        <v>262</v>
      </c>
      <c r="E220" s="460" t="s">
        <v>258</v>
      </c>
      <c r="F220" s="460" t="s">
        <v>570</v>
      </c>
      <c r="G220" s="460" t="s">
        <v>258</v>
      </c>
      <c r="H220" s="460" t="s">
        <v>993</v>
      </c>
      <c r="I220" s="460" t="s">
        <v>993</v>
      </c>
      <c r="J220" s="460">
        <v>2</v>
      </c>
      <c r="K220" s="460">
        <v>4</v>
      </c>
      <c r="L220" s="460">
        <v>2</v>
      </c>
      <c r="M220" s="460"/>
    </row>
    <row r="221" spans="2:13" x14ac:dyDescent="0.35">
      <c r="B221" s="1402" t="s">
        <v>1188</v>
      </c>
      <c r="C221" s="460" t="s">
        <v>262</v>
      </c>
      <c r="D221" s="460" t="s">
        <v>262</v>
      </c>
      <c r="E221" s="460" t="s">
        <v>262</v>
      </c>
      <c r="F221" s="460" t="s">
        <v>260</v>
      </c>
      <c r="G221" s="460" t="s">
        <v>260</v>
      </c>
      <c r="H221" s="460" t="s">
        <v>993</v>
      </c>
      <c r="I221" s="460" t="s">
        <v>993</v>
      </c>
      <c r="J221" s="460">
        <v>2</v>
      </c>
      <c r="K221" s="460">
        <v>2</v>
      </c>
      <c r="L221" s="460" t="s">
        <v>993</v>
      </c>
      <c r="M221" s="460"/>
    </row>
    <row r="222" spans="2:13" x14ac:dyDescent="0.35">
      <c r="B222" s="1402" t="s">
        <v>1189</v>
      </c>
      <c r="C222" s="460" t="s">
        <v>258</v>
      </c>
      <c r="D222" s="460" t="s">
        <v>262</v>
      </c>
      <c r="E222" s="460" t="s">
        <v>260</v>
      </c>
      <c r="F222" s="460" t="s">
        <v>257</v>
      </c>
      <c r="G222" s="460" t="s">
        <v>257</v>
      </c>
      <c r="H222" s="460" t="s">
        <v>993</v>
      </c>
      <c r="I222" s="460" t="s">
        <v>993</v>
      </c>
      <c r="J222" s="460">
        <v>2</v>
      </c>
      <c r="K222" s="460">
        <v>2</v>
      </c>
      <c r="L222" s="460" t="s">
        <v>993</v>
      </c>
      <c r="M222" s="460"/>
    </row>
    <row r="223" spans="2:13" x14ac:dyDescent="0.35">
      <c r="B223" s="1402" t="s">
        <v>1190</v>
      </c>
      <c r="C223" s="460" t="s">
        <v>262</v>
      </c>
      <c r="D223" s="460" t="s">
        <v>570</v>
      </c>
      <c r="E223" s="460" t="s">
        <v>258</v>
      </c>
      <c r="F223" s="460" t="s">
        <v>258</v>
      </c>
      <c r="G223" s="460" t="s">
        <v>258</v>
      </c>
      <c r="H223" s="460" t="s">
        <v>993</v>
      </c>
      <c r="I223" s="460">
        <v>2</v>
      </c>
      <c r="J223" s="460">
        <v>2</v>
      </c>
      <c r="K223" s="460">
        <v>2</v>
      </c>
      <c r="L223" s="460">
        <v>4</v>
      </c>
      <c r="M223" s="460"/>
    </row>
    <row r="224" spans="2:13" x14ac:dyDescent="0.35">
      <c r="B224" s="1402" t="s">
        <v>1191</v>
      </c>
      <c r="C224" s="460" t="s">
        <v>257</v>
      </c>
      <c r="D224" s="460" t="s">
        <v>257</v>
      </c>
      <c r="E224" s="460" t="s">
        <v>258</v>
      </c>
      <c r="F224" s="460" t="s">
        <v>260</v>
      </c>
      <c r="G224" s="460" t="s">
        <v>260</v>
      </c>
      <c r="H224" s="460">
        <v>2</v>
      </c>
      <c r="I224" s="460">
        <v>4</v>
      </c>
      <c r="J224" s="460">
        <v>2</v>
      </c>
      <c r="K224" s="460">
        <v>4</v>
      </c>
      <c r="L224" s="460">
        <v>2</v>
      </c>
      <c r="M224" s="460"/>
    </row>
    <row r="225" spans="2:13" x14ac:dyDescent="0.35">
      <c r="B225" s="1402" t="s">
        <v>1192</v>
      </c>
      <c r="C225" s="460" t="s">
        <v>258</v>
      </c>
      <c r="D225" s="460" t="s">
        <v>260</v>
      </c>
      <c r="E225" s="460" t="s">
        <v>258</v>
      </c>
      <c r="F225" s="460" t="s">
        <v>262</v>
      </c>
      <c r="G225" s="460" t="s">
        <v>258</v>
      </c>
      <c r="H225" s="460">
        <v>2</v>
      </c>
      <c r="I225" s="460">
        <v>4</v>
      </c>
      <c r="J225" s="460">
        <v>2</v>
      </c>
      <c r="K225" s="460">
        <v>2</v>
      </c>
      <c r="L225" s="460">
        <v>4</v>
      </c>
      <c r="M225" s="460"/>
    </row>
    <row r="226" spans="2:13" x14ac:dyDescent="0.35">
      <c r="B226" s="1402" t="s">
        <v>1193</v>
      </c>
      <c r="C226" s="460" t="s">
        <v>570</v>
      </c>
      <c r="D226" s="460" t="s">
        <v>570</v>
      </c>
      <c r="E226" s="460" t="s">
        <v>570</v>
      </c>
      <c r="F226" s="460" t="s">
        <v>258</v>
      </c>
      <c r="G226" s="460" t="s">
        <v>258</v>
      </c>
      <c r="H226" s="460">
        <v>4</v>
      </c>
      <c r="I226" s="460">
        <v>6</v>
      </c>
      <c r="J226" s="460">
        <v>4</v>
      </c>
      <c r="K226" s="460">
        <v>2</v>
      </c>
      <c r="L226" s="460">
        <v>2</v>
      </c>
      <c r="M226" s="460"/>
    </row>
    <row r="227" spans="2:13" x14ac:dyDescent="0.35">
      <c r="B227" s="1402" t="s">
        <v>1194</v>
      </c>
      <c r="C227" s="460" t="s">
        <v>262</v>
      </c>
      <c r="D227" s="460" t="s">
        <v>570</v>
      </c>
      <c r="E227" s="460" t="s">
        <v>262</v>
      </c>
      <c r="F227" s="460" t="s">
        <v>258</v>
      </c>
      <c r="G227" s="460" t="s">
        <v>260</v>
      </c>
      <c r="H227" s="460">
        <v>2</v>
      </c>
      <c r="I227" s="460">
        <v>4</v>
      </c>
      <c r="J227" s="460">
        <v>2</v>
      </c>
      <c r="K227" s="460">
        <v>6</v>
      </c>
      <c r="L227" s="460">
        <v>8</v>
      </c>
      <c r="M227" s="460"/>
    </row>
    <row r="228" spans="2:13" x14ac:dyDescent="0.35">
      <c r="B228" s="1402" t="s">
        <v>1195</v>
      </c>
      <c r="C228" s="460" t="s">
        <v>260</v>
      </c>
      <c r="D228" s="460" t="s">
        <v>260</v>
      </c>
      <c r="E228" s="460" t="s">
        <v>262</v>
      </c>
      <c r="F228" s="460" t="s">
        <v>260</v>
      </c>
      <c r="G228" s="460" t="s">
        <v>570</v>
      </c>
      <c r="H228" s="460">
        <v>8</v>
      </c>
      <c r="I228" s="460">
        <v>6</v>
      </c>
      <c r="J228" s="460">
        <v>2</v>
      </c>
      <c r="K228" s="460">
        <v>4</v>
      </c>
      <c r="L228" s="460">
        <v>2</v>
      </c>
      <c r="M228" s="460"/>
    </row>
    <row r="229" spans="2:13" x14ac:dyDescent="0.35">
      <c r="B229" s="1402" t="s">
        <v>1196</v>
      </c>
      <c r="C229" s="460" t="s">
        <v>260</v>
      </c>
      <c r="D229" s="460" t="s">
        <v>260</v>
      </c>
      <c r="E229" s="460" t="s">
        <v>260</v>
      </c>
      <c r="F229" s="460" t="s">
        <v>257</v>
      </c>
      <c r="G229" s="460" t="s">
        <v>258</v>
      </c>
      <c r="H229" s="460">
        <v>12</v>
      </c>
      <c r="I229" s="460">
        <v>6</v>
      </c>
      <c r="J229" s="460">
        <v>4</v>
      </c>
      <c r="K229" s="460">
        <v>2</v>
      </c>
      <c r="L229" s="460" t="s">
        <v>993</v>
      </c>
      <c r="M229" s="460"/>
    </row>
    <row r="230" spans="2:13" x14ac:dyDescent="0.35">
      <c r="B230" s="1402" t="s">
        <v>1197</v>
      </c>
      <c r="C230" s="460" t="s">
        <v>257</v>
      </c>
      <c r="D230" s="460" t="s">
        <v>262</v>
      </c>
      <c r="E230" s="460" t="s">
        <v>262</v>
      </c>
      <c r="F230" s="460" t="s">
        <v>258</v>
      </c>
      <c r="G230" s="460" t="s">
        <v>258</v>
      </c>
      <c r="H230" s="460" t="s">
        <v>993</v>
      </c>
      <c r="I230" s="460" t="s">
        <v>993</v>
      </c>
      <c r="J230" s="460" t="s">
        <v>993</v>
      </c>
      <c r="K230" s="460">
        <v>2</v>
      </c>
      <c r="L230" s="460">
        <v>2</v>
      </c>
      <c r="M230" s="460"/>
    </row>
    <row r="231" spans="2:13" x14ac:dyDescent="0.35">
      <c r="B231" s="1402" t="s">
        <v>1198</v>
      </c>
      <c r="C231" s="460" t="s">
        <v>262</v>
      </c>
      <c r="D231" s="460" t="s">
        <v>261</v>
      </c>
      <c r="E231" s="460" t="s">
        <v>261</v>
      </c>
      <c r="F231" s="460" t="s">
        <v>257</v>
      </c>
      <c r="G231" s="460" t="s">
        <v>257</v>
      </c>
      <c r="H231" s="460" t="s">
        <v>993</v>
      </c>
      <c r="I231" s="460">
        <v>2</v>
      </c>
      <c r="J231" s="460">
        <v>4</v>
      </c>
      <c r="K231" s="460">
        <v>2</v>
      </c>
      <c r="L231" s="460">
        <v>2</v>
      </c>
      <c r="M231" s="460"/>
    </row>
    <row r="232" spans="2:13" x14ac:dyDescent="0.35">
      <c r="B232" s="1402" t="s">
        <v>1199</v>
      </c>
      <c r="C232" s="460" t="s">
        <v>257</v>
      </c>
      <c r="D232" s="460" t="s">
        <v>257</v>
      </c>
      <c r="E232" s="460" t="s">
        <v>257</v>
      </c>
      <c r="F232" s="460" t="s">
        <v>262</v>
      </c>
      <c r="G232" s="460" t="s">
        <v>262</v>
      </c>
      <c r="H232" s="460">
        <v>2</v>
      </c>
      <c r="I232" s="460" t="s">
        <v>993</v>
      </c>
      <c r="J232" s="460">
        <v>4</v>
      </c>
      <c r="K232" s="460">
        <v>4</v>
      </c>
      <c r="L232" s="460">
        <v>2</v>
      </c>
      <c r="M232" s="460"/>
    </row>
    <row r="233" spans="2:13" x14ac:dyDescent="0.35">
      <c r="B233" s="1402" t="s">
        <v>1200</v>
      </c>
      <c r="C233" s="1402" t="s">
        <v>258</v>
      </c>
      <c r="D233" s="1402" t="s">
        <v>258</v>
      </c>
      <c r="E233" s="1402" t="s">
        <v>262</v>
      </c>
      <c r="F233" s="1402" t="s">
        <v>262</v>
      </c>
      <c r="G233" s="1402" t="s">
        <v>257</v>
      </c>
      <c r="H233" s="460">
        <v>2</v>
      </c>
      <c r="I233" s="460">
        <v>4</v>
      </c>
      <c r="J233" s="460">
        <v>4</v>
      </c>
      <c r="K233" s="460">
        <v>2</v>
      </c>
      <c r="L233" s="460">
        <v>2</v>
      </c>
      <c r="M233" s="460"/>
    </row>
    <row r="235" spans="2:13" ht="21.5" thickBot="1" x14ac:dyDescent="0.55000000000000004">
      <c r="B235" s="1395" t="s">
        <v>1201</v>
      </c>
      <c r="C235" s="1395"/>
      <c r="D235" s="1395"/>
      <c r="E235" s="1395"/>
      <c r="F235" s="1395"/>
      <c r="G235" s="1395"/>
      <c r="H235" s="1395"/>
      <c r="I235" s="1395"/>
      <c r="J235" s="1395"/>
    </row>
    <row r="236" spans="2:13" ht="15" thickBot="1" x14ac:dyDescent="0.4">
      <c r="B236" s="535" t="s">
        <v>1</v>
      </c>
      <c r="C236" s="536">
        <v>0.5</v>
      </c>
      <c r="D236" s="536">
        <v>0.125</v>
      </c>
      <c r="E236" s="536">
        <v>0.25</v>
      </c>
      <c r="F236" s="536">
        <v>0.375</v>
      </c>
      <c r="G236" s="536">
        <v>0.5</v>
      </c>
      <c r="H236" s="536">
        <v>0.5</v>
      </c>
      <c r="I236" s="536">
        <v>0.125</v>
      </c>
      <c r="J236" s="536">
        <v>0.25</v>
      </c>
      <c r="K236" s="536">
        <v>0.375</v>
      </c>
      <c r="L236" s="537">
        <v>0.5</v>
      </c>
      <c r="M236" s="538" t="s">
        <v>181</v>
      </c>
    </row>
    <row r="237" spans="2:13" x14ac:dyDescent="0.35">
      <c r="B237" s="307">
        <v>44569</v>
      </c>
      <c r="C237" s="300" t="s">
        <v>262</v>
      </c>
      <c r="D237" s="300" t="s">
        <v>258</v>
      </c>
      <c r="E237" s="300" t="s">
        <v>262</v>
      </c>
      <c r="F237" s="300" t="s">
        <v>261</v>
      </c>
      <c r="G237" s="300" t="s">
        <v>557</v>
      </c>
      <c r="H237" s="300" t="s">
        <v>905</v>
      </c>
      <c r="I237" s="300" t="s">
        <v>905</v>
      </c>
      <c r="J237" s="300">
        <v>2</v>
      </c>
      <c r="K237" s="300">
        <v>2</v>
      </c>
      <c r="L237" s="300">
        <v>2</v>
      </c>
      <c r="M237" s="300"/>
    </row>
    <row r="238" spans="2:13" x14ac:dyDescent="0.35">
      <c r="B238" s="1391">
        <v>44600</v>
      </c>
      <c r="C238" s="169" t="s">
        <v>262</v>
      </c>
      <c r="D238" s="169" t="s">
        <v>258</v>
      </c>
      <c r="E238" s="169" t="s">
        <v>258</v>
      </c>
      <c r="F238" s="169" t="s">
        <v>258</v>
      </c>
      <c r="G238" s="169" t="s">
        <v>260</v>
      </c>
      <c r="H238" s="169" t="s">
        <v>905</v>
      </c>
      <c r="I238" s="169">
        <v>2</v>
      </c>
      <c r="J238" s="169" t="s">
        <v>905</v>
      </c>
      <c r="K238" s="169">
        <v>2</v>
      </c>
      <c r="L238" s="169" t="s">
        <v>905</v>
      </c>
      <c r="M238" s="169"/>
    </row>
    <row r="239" spans="2:13" x14ac:dyDescent="0.35">
      <c r="B239" s="1391">
        <v>44628</v>
      </c>
      <c r="C239" s="169" t="s">
        <v>258</v>
      </c>
      <c r="D239" s="169" t="s">
        <v>260</v>
      </c>
      <c r="E239" s="169" t="s">
        <v>258</v>
      </c>
      <c r="F239" s="326" t="s">
        <v>258</v>
      </c>
      <c r="G239" s="169" t="s">
        <v>258</v>
      </c>
      <c r="H239" s="169" t="s">
        <v>905</v>
      </c>
      <c r="I239" s="169">
        <v>2</v>
      </c>
      <c r="J239" s="169">
        <v>2</v>
      </c>
      <c r="K239" s="169">
        <v>2</v>
      </c>
      <c r="L239" s="169" t="s">
        <v>905</v>
      </c>
      <c r="M239" s="169"/>
    </row>
    <row r="240" spans="2:13" x14ac:dyDescent="0.35">
      <c r="B240" s="1391">
        <v>44659</v>
      </c>
      <c r="C240" s="169" t="s">
        <v>258</v>
      </c>
      <c r="D240" s="169" t="s">
        <v>260</v>
      </c>
      <c r="E240" s="169" t="s">
        <v>260</v>
      </c>
      <c r="F240" s="169" t="s">
        <v>258</v>
      </c>
      <c r="G240" s="169" t="s">
        <v>260</v>
      </c>
      <c r="H240" s="169">
        <v>2</v>
      </c>
      <c r="I240" s="169">
        <v>6</v>
      </c>
      <c r="J240" s="169">
        <v>6</v>
      </c>
      <c r="K240" s="169">
        <v>4</v>
      </c>
      <c r="L240" s="169">
        <v>2</v>
      </c>
      <c r="M240" s="169"/>
    </row>
    <row r="241" spans="2:13" x14ac:dyDescent="0.35">
      <c r="B241" s="1391">
        <v>44689</v>
      </c>
      <c r="C241" s="169" t="s">
        <v>258</v>
      </c>
      <c r="D241" s="169" t="s">
        <v>570</v>
      </c>
      <c r="E241" s="169" t="s">
        <v>258</v>
      </c>
      <c r="F241" s="169" t="s">
        <v>258</v>
      </c>
      <c r="G241" s="169" t="s">
        <v>570</v>
      </c>
      <c r="H241" s="169" t="s">
        <v>905</v>
      </c>
      <c r="I241" s="169">
        <v>2</v>
      </c>
      <c r="J241" s="169">
        <v>4</v>
      </c>
      <c r="K241" s="169">
        <v>2</v>
      </c>
      <c r="L241" s="169">
        <v>2</v>
      </c>
      <c r="M241" s="169"/>
    </row>
    <row r="242" spans="2:13" x14ac:dyDescent="0.35">
      <c r="B242" s="1391">
        <v>44720</v>
      </c>
      <c r="C242" s="169" t="s">
        <v>262</v>
      </c>
      <c r="D242" s="169" t="s">
        <v>260</v>
      </c>
      <c r="E242" s="169" t="s">
        <v>258</v>
      </c>
      <c r="F242" s="169" t="s">
        <v>258</v>
      </c>
      <c r="G242" s="169" t="s">
        <v>570</v>
      </c>
      <c r="H242" s="169">
        <v>4</v>
      </c>
      <c r="I242" s="169">
        <v>4</v>
      </c>
      <c r="J242" s="169">
        <v>2</v>
      </c>
      <c r="K242" s="169">
        <v>2</v>
      </c>
      <c r="L242" s="169">
        <v>2</v>
      </c>
      <c r="M242" s="169"/>
    </row>
    <row r="243" spans="2:13" x14ac:dyDescent="0.35">
      <c r="B243" s="1391">
        <v>44750</v>
      </c>
      <c r="C243" s="169" t="s">
        <v>262</v>
      </c>
      <c r="D243" s="169" t="s">
        <v>258</v>
      </c>
      <c r="E243" s="169" t="s">
        <v>260</v>
      </c>
      <c r="F243" s="169" t="s">
        <v>258</v>
      </c>
      <c r="G243" s="169" t="s">
        <v>258</v>
      </c>
      <c r="H243" s="169" t="s">
        <v>905</v>
      </c>
      <c r="I243" s="169">
        <v>2</v>
      </c>
      <c r="J243" s="169">
        <v>4</v>
      </c>
      <c r="K243" s="169">
        <v>4</v>
      </c>
      <c r="L243" s="169">
        <v>2</v>
      </c>
      <c r="M243" s="169"/>
    </row>
    <row r="244" spans="2:13" x14ac:dyDescent="0.35">
      <c r="B244" s="1391">
        <v>44781</v>
      </c>
      <c r="C244" s="169" t="s">
        <v>258</v>
      </c>
      <c r="D244" s="169" t="s">
        <v>258</v>
      </c>
      <c r="E244" s="169" t="s">
        <v>258</v>
      </c>
      <c r="F244" s="169" t="s">
        <v>261</v>
      </c>
      <c r="G244" s="169" t="s">
        <v>258</v>
      </c>
      <c r="H244" s="169" t="s">
        <v>905</v>
      </c>
      <c r="I244" s="169">
        <v>2</v>
      </c>
      <c r="J244" s="169">
        <v>2</v>
      </c>
      <c r="K244" s="169">
        <v>4</v>
      </c>
      <c r="L244" s="169">
        <v>2</v>
      </c>
      <c r="M244" s="169"/>
    </row>
    <row r="245" spans="2:13" x14ac:dyDescent="0.35">
      <c r="B245" s="1391">
        <v>44812</v>
      </c>
      <c r="C245" s="169" t="s">
        <v>257</v>
      </c>
      <c r="D245" s="169" t="s">
        <v>257</v>
      </c>
      <c r="E245" s="169" t="s">
        <v>257</v>
      </c>
      <c r="F245" s="169" t="s">
        <v>261</v>
      </c>
      <c r="G245" s="169" t="s">
        <v>258</v>
      </c>
      <c r="H245" s="169" t="s">
        <v>905</v>
      </c>
      <c r="I245" s="169">
        <v>2</v>
      </c>
      <c r="J245" s="169">
        <v>2</v>
      </c>
      <c r="K245" s="169">
        <v>2</v>
      </c>
      <c r="L245" s="169" t="s">
        <v>905</v>
      </c>
      <c r="M245" s="169"/>
    </row>
    <row r="246" spans="2:13" x14ac:dyDescent="0.35">
      <c r="B246" s="1391">
        <v>44842</v>
      </c>
      <c r="C246" s="169" t="s">
        <v>262</v>
      </c>
      <c r="D246" s="169" t="s">
        <v>258</v>
      </c>
      <c r="E246" s="169" t="s">
        <v>258</v>
      </c>
      <c r="F246" s="169" t="s">
        <v>258</v>
      </c>
      <c r="G246" s="169" t="s">
        <v>257</v>
      </c>
      <c r="H246" s="169">
        <v>6</v>
      </c>
      <c r="I246" s="169" t="s">
        <v>905</v>
      </c>
      <c r="J246" s="169">
        <v>2</v>
      </c>
      <c r="K246" s="169">
        <v>2</v>
      </c>
      <c r="L246" s="169">
        <v>2</v>
      </c>
      <c r="M246" s="169"/>
    </row>
    <row r="247" spans="2:13" x14ac:dyDescent="0.35">
      <c r="B247" s="1391">
        <v>44873</v>
      </c>
      <c r="C247" s="169" t="s">
        <v>262</v>
      </c>
      <c r="D247" s="169" t="s">
        <v>258</v>
      </c>
      <c r="E247" s="169" t="s">
        <v>258</v>
      </c>
      <c r="F247" s="169" t="s">
        <v>258</v>
      </c>
      <c r="G247" s="169" t="s">
        <v>257</v>
      </c>
      <c r="H247" s="169" t="s">
        <v>905</v>
      </c>
      <c r="I247" s="169">
        <v>2</v>
      </c>
      <c r="J247" s="169">
        <v>2</v>
      </c>
      <c r="K247" s="169">
        <v>2</v>
      </c>
      <c r="L247" s="169" t="s">
        <v>905</v>
      </c>
      <c r="M247" s="169"/>
    </row>
    <row r="248" spans="2:13" x14ac:dyDescent="0.35">
      <c r="B248" s="1391">
        <v>44903</v>
      </c>
      <c r="C248" s="169" t="s">
        <v>257</v>
      </c>
      <c r="D248" s="169" t="s">
        <v>257</v>
      </c>
      <c r="E248" s="169" t="s">
        <v>260</v>
      </c>
      <c r="F248" s="169" t="s">
        <v>570</v>
      </c>
      <c r="G248" s="169" t="s">
        <v>258</v>
      </c>
      <c r="H248" s="169">
        <v>2</v>
      </c>
      <c r="I248" s="169">
        <v>4</v>
      </c>
      <c r="J248" s="169" t="s">
        <v>905</v>
      </c>
      <c r="K248" s="169">
        <v>2</v>
      </c>
      <c r="L248" s="169" t="s">
        <v>905</v>
      </c>
      <c r="M248" s="169"/>
    </row>
    <row r="249" spans="2:13" x14ac:dyDescent="0.35">
      <c r="B249" s="1391" t="s">
        <v>1202</v>
      </c>
      <c r="C249" s="169" t="s">
        <v>257</v>
      </c>
      <c r="D249" s="169" t="s">
        <v>257</v>
      </c>
      <c r="E249" s="169" t="s">
        <v>262</v>
      </c>
      <c r="F249" s="169" t="s">
        <v>258</v>
      </c>
      <c r="G249" s="169" t="s">
        <v>258</v>
      </c>
      <c r="H249" s="169" t="s">
        <v>905</v>
      </c>
      <c r="I249" s="169" t="s">
        <v>905</v>
      </c>
      <c r="J249" s="169">
        <v>2</v>
      </c>
      <c r="K249" s="169" t="s">
        <v>905</v>
      </c>
      <c r="L249" s="169" t="s">
        <v>905</v>
      </c>
      <c r="M249" s="169"/>
    </row>
    <row r="250" spans="2:13" x14ac:dyDescent="0.35">
      <c r="B250" s="1391" t="s">
        <v>1203</v>
      </c>
      <c r="C250" s="169" t="s">
        <v>257</v>
      </c>
      <c r="D250" s="169" t="s">
        <v>257</v>
      </c>
      <c r="E250" s="169" t="s">
        <v>258</v>
      </c>
      <c r="F250" s="169" t="s">
        <v>258</v>
      </c>
      <c r="G250" s="169" t="s">
        <v>258</v>
      </c>
      <c r="H250" s="169">
        <v>2</v>
      </c>
      <c r="I250" s="169">
        <v>2</v>
      </c>
      <c r="J250" s="169" t="s">
        <v>905</v>
      </c>
      <c r="K250" s="169">
        <v>2</v>
      </c>
      <c r="L250" s="169">
        <v>2</v>
      </c>
      <c r="M250" s="169"/>
    </row>
    <row r="251" spans="2:13" x14ac:dyDescent="0.35">
      <c r="B251" s="1391" t="s">
        <v>1204</v>
      </c>
      <c r="C251" s="169" t="s">
        <v>262</v>
      </c>
      <c r="D251" s="169" t="s">
        <v>258</v>
      </c>
      <c r="E251" s="169" t="s">
        <v>258</v>
      </c>
      <c r="F251" s="169" t="s">
        <v>260</v>
      </c>
      <c r="G251" s="169" t="s">
        <v>260</v>
      </c>
      <c r="H251" s="169" t="s">
        <v>905</v>
      </c>
      <c r="I251" s="169">
        <v>2</v>
      </c>
      <c r="J251" s="169">
        <v>2</v>
      </c>
      <c r="K251" s="169">
        <v>2</v>
      </c>
      <c r="L251" s="169">
        <v>2</v>
      </c>
      <c r="M251" s="169"/>
    </row>
    <row r="252" spans="2:13" x14ac:dyDescent="0.35">
      <c r="B252" s="1391" t="s">
        <v>1205</v>
      </c>
      <c r="C252" s="169" t="s">
        <v>557</v>
      </c>
      <c r="D252" s="169" t="s">
        <v>557</v>
      </c>
      <c r="E252" s="169" t="s">
        <v>258</v>
      </c>
      <c r="F252" s="169" t="s">
        <v>258</v>
      </c>
      <c r="G252" s="169" t="s">
        <v>260</v>
      </c>
      <c r="H252" s="169">
        <v>4</v>
      </c>
      <c r="I252" s="169" t="s">
        <v>905</v>
      </c>
      <c r="J252" s="169">
        <v>2</v>
      </c>
      <c r="K252" s="169">
        <v>6</v>
      </c>
      <c r="L252" s="169">
        <v>2</v>
      </c>
      <c r="M252" s="169"/>
    </row>
    <row r="253" spans="2:13" x14ac:dyDescent="0.35">
      <c r="B253" s="1391" t="s">
        <v>1206</v>
      </c>
      <c r="C253" s="169" t="s">
        <v>261</v>
      </c>
      <c r="D253" s="169" t="s">
        <v>257</v>
      </c>
      <c r="E253" s="169" t="s">
        <v>258</v>
      </c>
      <c r="F253" s="169" t="s">
        <v>258</v>
      </c>
      <c r="G253" s="169" t="s">
        <v>258</v>
      </c>
      <c r="H253" s="169">
        <v>4</v>
      </c>
      <c r="I253" s="169">
        <v>2</v>
      </c>
      <c r="J253" s="169" t="s">
        <v>905</v>
      </c>
      <c r="K253" s="169">
        <v>6</v>
      </c>
      <c r="L253" s="169" t="s">
        <v>905</v>
      </c>
      <c r="M253" s="169"/>
    </row>
    <row r="254" spans="2:13" x14ac:dyDescent="0.35">
      <c r="B254" s="1391" t="s">
        <v>1207</v>
      </c>
      <c r="C254" s="169" t="s">
        <v>257</v>
      </c>
      <c r="D254" s="169" t="s">
        <v>258</v>
      </c>
      <c r="E254" s="169" t="s">
        <v>258</v>
      </c>
      <c r="F254" s="169" t="s">
        <v>257</v>
      </c>
      <c r="G254" s="169" t="s">
        <v>257</v>
      </c>
      <c r="H254" s="169" t="s">
        <v>905</v>
      </c>
      <c r="I254" s="169" t="s">
        <v>905</v>
      </c>
      <c r="J254" s="169">
        <v>4</v>
      </c>
      <c r="K254" s="169">
        <v>2</v>
      </c>
      <c r="L254" s="169">
        <v>4</v>
      </c>
      <c r="M254" s="169"/>
    </row>
    <row r="255" spans="2:13" x14ac:dyDescent="0.35">
      <c r="B255" s="1391" t="s">
        <v>1208</v>
      </c>
      <c r="C255" s="169" t="s">
        <v>257</v>
      </c>
      <c r="D255" s="169" t="s">
        <v>261</v>
      </c>
      <c r="E255" s="169" t="s">
        <v>257</v>
      </c>
      <c r="F255" s="169" t="s">
        <v>257</v>
      </c>
      <c r="G255" s="169" t="s">
        <v>260</v>
      </c>
      <c r="H255" s="169" t="s">
        <v>905</v>
      </c>
      <c r="I255" s="169">
        <v>2</v>
      </c>
      <c r="J255" s="169">
        <v>2</v>
      </c>
      <c r="K255" s="169">
        <v>2</v>
      </c>
      <c r="L255" s="169">
        <v>2</v>
      </c>
      <c r="M255" s="169"/>
    </row>
    <row r="256" spans="2:13" x14ac:dyDescent="0.35">
      <c r="B256" s="1391" t="s">
        <v>1209</v>
      </c>
      <c r="C256" s="169" t="s">
        <v>262</v>
      </c>
      <c r="D256" s="169" t="s">
        <v>257</v>
      </c>
      <c r="E256" s="169" t="s">
        <v>257</v>
      </c>
      <c r="F256" s="169" t="s">
        <v>257</v>
      </c>
      <c r="G256" s="169" t="s">
        <v>257</v>
      </c>
      <c r="H256" s="169" t="s">
        <v>905</v>
      </c>
      <c r="I256" s="169">
        <v>2</v>
      </c>
      <c r="J256" s="169">
        <v>2</v>
      </c>
      <c r="K256" s="169">
        <v>4</v>
      </c>
      <c r="L256" s="169">
        <v>4</v>
      </c>
      <c r="M256" s="169"/>
    </row>
    <row r="257" spans="2:13" x14ac:dyDescent="0.35">
      <c r="B257" s="1391" t="s">
        <v>1210</v>
      </c>
      <c r="C257" s="169" t="s">
        <v>257</v>
      </c>
      <c r="D257" s="169" t="s">
        <v>257</v>
      </c>
      <c r="E257" s="169" t="s">
        <v>257</v>
      </c>
      <c r="F257" s="169" t="s">
        <v>257</v>
      </c>
      <c r="G257" s="169" t="s">
        <v>257</v>
      </c>
      <c r="H257" s="169" t="s">
        <v>905</v>
      </c>
      <c r="I257" s="169">
        <v>2</v>
      </c>
      <c r="J257" s="169" t="s">
        <v>905</v>
      </c>
      <c r="K257" s="169" t="s">
        <v>905</v>
      </c>
      <c r="L257" s="169">
        <v>4</v>
      </c>
      <c r="M257" s="169"/>
    </row>
    <row r="258" spans="2:13" x14ac:dyDescent="0.35">
      <c r="B258" s="1391" t="s">
        <v>1211</v>
      </c>
      <c r="C258" s="169" t="s">
        <v>257</v>
      </c>
      <c r="D258" s="169" t="s">
        <v>257</v>
      </c>
      <c r="E258" s="169" t="s">
        <v>258</v>
      </c>
      <c r="F258" s="169" t="s">
        <v>257</v>
      </c>
      <c r="G258" s="169" t="s">
        <v>257</v>
      </c>
      <c r="H258" s="169" t="s">
        <v>905</v>
      </c>
      <c r="I258" s="169" t="s">
        <v>905</v>
      </c>
      <c r="J258" s="169">
        <v>4</v>
      </c>
      <c r="K258" s="169">
        <v>2</v>
      </c>
      <c r="L258" s="169">
        <v>4</v>
      </c>
      <c r="M258" s="169"/>
    </row>
    <row r="259" spans="2:13" x14ac:dyDescent="0.35">
      <c r="B259" s="1391" t="s">
        <v>1212</v>
      </c>
      <c r="C259" s="169" t="s">
        <v>257</v>
      </c>
      <c r="D259" s="169" t="s">
        <v>257</v>
      </c>
      <c r="E259" s="169" t="s">
        <v>257</v>
      </c>
      <c r="F259" s="169" t="s">
        <v>260</v>
      </c>
      <c r="G259" s="169" t="s">
        <v>260</v>
      </c>
      <c r="H259" s="169">
        <v>8</v>
      </c>
      <c r="I259" s="169">
        <v>2</v>
      </c>
      <c r="J259" s="169" t="s">
        <v>905</v>
      </c>
      <c r="K259" s="169">
        <v>4</v>
      </c>
      <c r="L259" s="169">
        <v>2</v>
      </c>
      <c r="M259" s="169"/>
    </row>
    <row r="260" spans="2:13" x14ac:dyDescent="0.35">
      <c r="B260" s="1391" t="s">
        <v>1213</v>
      </c>
      <c r="C260" s="169" t="s">
        <v>257</v>
      </c>
      <c r="D260" s="169" t="s">
        <v>260</v>
      </c>
      <c r="E260" s="169" t="s">
        <v>260</v>
      </c>
      <c r="F260" s="169" t="s">
        <v>258</v>
      </c>
      <c r="G260" s="169" t="s">
        <v>257</v>
      </c>
      <c r="H260" s="169" t="s">
        <v>905</v>
      </c>
      <c r="I260" s="169" t="s">
        <v>905</v>
      </c>
      <c r="J260" s="169">
        <v>4</v>
      </c>
      <c r="K260" s="169">
        <v>2</v>
      </c>
      <c r="L260" s="169">
        <v>2</v>
      </c>
      <c r="M260" s="169"/>
    </row>
    <row r="261" spans="2:13" x14ac:dyDescent="0.35">
      <c r="B261" s="1391" t="s">
        <v>1214</v>
      </c>
      <c r="C261" s="169" t="s">
        <v>257</v>
      </c>
      <c r="D261" s="169" t="s">
        <v>257</v>
      </c>
      <c r="E261" s="169" t="s">
        <v>257</v>
      </c>
      <c r="F261" s="169" t="s">
        <v>257</v>
      </c>
      <c r="G261" s="169" t="s">
        <v>260</v>
      </c>
      <c r="H261" s="169" t="s">
        <v>905</v>
      </c>
      <c r="I261" s="169">
        <v>2</v>
      </c>
      <c r="J261" s="169">
        <v>2</v>
      </c>
      <c r="K261" s="169" t="s">
        <v>905</v>
      </c>
      <c r="L261" s="169">
        <v>2</v>
      </c>
      <c r="M261" s="169"/>
    </row>
    <row r="262" spans="2:13" x14ac:dyDescent="0.35">
      <c r="B262" s="1391" t="s">
        <v>1215</v>
      </c>
      <c r="C262" s="169" t="s">
        <v>257</v>
      </c>
      <c r="D262" s="169" t="s">
        <v>257</v>
      </c>
      <c r="E262" s="169" t="s">
        <v>257</v>
      </c>
      <c r="F262" s="169" t="s">
        <v>257</v>
      </c>
      <c r="G262" s="169" t="s">
        <v>258</v>
      </c>
      <c r="H262" s="169" t="s">
        <v>905</v>
      </c>
      <c r="I262" s="169" t="s">
        <v>905</v>
      </c>
      <c r="J262" s="169">
        <v>4</v>
      </c>
      <c r="K262" s="169" t="s">
        <v>905</v>
      </c>
      <c r="L262" s="169" t="s">
        <v>905</v>
      </c>
      <c r="M262" s="169"/>
    </row>
    <row r="263" spans="2:13" x14ac:dyDescent="0.35">
      <c r="B263" s="1391" t="s">
        <v>1216</v>
      </c>
      <c r="C263" s="169" t="s">
        <v>258</v>
      </c>
      <c r="D263" s="169" t="s">
        <v>258</v>
      </c>
      <c r="E263" s="169" t="s">
        <v>260</v>
      </c>
      <c r="F263" s="169" t="s">
        <v>257</v>
      </c>
      <c r="G263" s="169" t="s">
        <v>261</v>
      </c>
      <c r="H263" s="169" t="s">
        <v>905</v>
      </c>
      <c r="I263" s="169">
        <v>2</v>
      </c>
      <c r="J263" s="169">
        <v>4</v>
      </c>
      <c r="K263" s="169">
        <v>4</v>
      </c>
      <c r="L263" s="169">
        <v>2</v>
      </c>
      <c r="M263" s="169"/>
    </row>
    <row r="264" spans="2:13" x14ac:dyDescent="0.35">
      <c r="B264" s="1391" t="s">
        <v>1217</v>
      </c>
      <c r="C264" s="169" t="s">
        <v>257</v>
      </c>
      <c r="D264" s="169" t="s">
        <v>260</v>
      </c>
      <c r="E264" s="169" t="s">
        <v>257</v>
      </c>
      <c r="F264" s="169" t="s">
        <v>261</v>
      </c>
      <c r="G264" s="169" t="s">
        <v>258</v>
      </c>
      <c r="H264" s="169" t="s">
        <v>905</v>
      </c>
      <c r="I264" s="169">
        <v>2</v>
      </c>
      <c r="J264" s="169">
        <v>2</v>
      </c>
      <c r="K264" s="169">
        <v>2</v>
      </c>
      <c r="L264" s="169">
        <v>2</v>
      </c>
      <c r="M264" s="169"/>
    </row>
    <row r="265" spans="2:13" x14ac:dyDescent="0.35">
      <c r="B265" s="1391" t="s">
        <v>1218</v>
      </c>
      <c r="C265" s="169" t="s">
        <v>257</v>
      </c>
      <c r="D265" s="169" t="s">
        <v>258</v>
      </c>
      <c r="E265" s="169" t="s">
        <v>258</v>
      </c>
      <c r="F265" s="169" t="s">
        <v>257</v>
      </c>
      <c r="G265" s="169" t="s">
        <v>257</v>
      </c>
      <c r="H265" s="169" t="s">
        <v>905</v>
      </c>
      <c r="I265" s="169">
        <v>2</v>
      </c>
      <c r="J265" s="169">
        <v>2</v>
      </c>
      <c r="K265" s="169">
        <v>4</v>
      </c>
      <c r="L265" s="169">
        <v>2</v>
      </c>
      <c r="M265" s="169"/>
    </row>
    <row r="266" spans="2:13" x14ac:dyDescent="0.35">
      <c r="B266" s="1391" t="s">
        <v>1219</v>
      </c>
      <c r="C266" s="169" t="s">
        <v>257</v>
      </c>
      <c r="D266" s="169" t="s">
        <v>257</v>
      </c>
      <c r="E266" s="169" t="s">
        <v>261</v>
      </c>
      <c r="F266" s="169" t="s">
        <v>258</v>
      </c>
      <c r="G266" s="169" t="s">
        <v>258</v>
      </c>
      <c r="H266" s="169">
        <v>2</v>
      </c>
      <c r="I266" s="169">
        <v>2</v>
      </c>
      <c r="J266" s="169">
        <v>4</v>
      </c>
      <c r="K266" s="169">
        <v>2</v>
      </c>
      <c r="L266" s="169">
        <v>4</v>
      </c>
      <c r="M266" s="169"/>
    </row>
    <row r="267" spans="2:13" x14ac:dyDescent="0.35">
      <c r="B267" s="1391" t="s">
        <v>1220</v>
      </c>
      <c r="C267" s="169" t="s">
        <v>260</v>
      </c>
      <c r="D267" s="169" t="s">
        <v>257</v>
      </c>
      <c r="E267" s="169" t="s">
        <v>257</v>
      </c>
      <c r="F267" s="169" t="s">
        <v>257</v>
      </c>
      <c r="G267" s="169" t="s">
        <v>257</v>
      </c>
      <c r="H267" s="169" t="s">
        <v>905</v>
      </c>
      <c r="I267" s="169">
        <v>2</v>
      </c>
      <c r="J267" s="169">
        <v>2</v>
      </c>
      <c r="K267" s="169">
        <v>4</v>
      </c>
      <c r="L267" s="169" t="s">
        <v>905</v>
      </c>
      <c r="M267" s="169"/>
    </row>
    <row r="269" spans="2:13" ht="21.5" thickBot="1" x14ac:dyDescent="0.55000000000000004">
      <c r="B269" s="1395" t="s">
        <v>1221</v>
      </c>
      <c r="C269" s="1395"/>
      <c r="D269" s="1395"/>
      <c r="E269" s="1395"/>
      <c r="F269" s="1395"/>
      <c r="G269" s="1395"/>
      <c r="H269" s="1395"/>
      <c r="I269" s="1395"/>
      <c r="J269" s="1395"/>
    </row>
    <row r="270" spans="2:13" ht="15" thickBot="1" x14ac:dyDescent="0.4">
      <c r="B270" s="535" t="s">
        <v>1</v>
      </c>
      <c r="C270" s="536">
        <v>0.5</v>
      </c>
      <c r="D270" s="536">
        <v>0.125</v>
      </c>
      <c r="E270" s="536">
        <v>0.25</v>
      </c>
      <c r="F270" s="536">
        <v>0.375</v>
      </c>
      <c r="G270" s="536">
        <v>0.5</v>
      </c>
      <c r="H270" s="536">
        <v>0.5</v>
      </c>
      <c r="I270" s="536">
        <v>0.125</v>
      </c>
      <c r="J270" s="536">
        <v>0.25</v>
      </c>
      <c r="K270" s="536">
        <v>0.375</v>
      </c>
      <c r="L270" s="537">
        <v>0.5</v>
      </c>
      <c r="M270" s="538" t="s">
        <v>181</v>
      </c>
    </row>
    <row r="271" spans="2:13" x14ac:dyDescent="0.35">
      <c r="B271" s="307">
        <v>44570</v>
      </c>
      <c r="C271" s="300" t="s">
        <v>257</v>
      </c>
      <c r="D271" s="300" t="s">
        <v>257</v>
      </c>
      <c r="E271" s="300" t="s">
        <v>258</v>
      </c>
      <c r="F271" s="300" t="s">
        <v>258</v>
      </c>
      <c r="G271" s="300" t="s">
        <v>258</v>
      </c>
      <c r="H271" s="300" t="s">
        <v>905</v>
      </c>
      <c r="I271" s="300">
        <v>2</v>
      </c>
      <c r="J271" s="300">
        <v>2</v>
      </c>
      <c r="K271" s="300">
        <v>4</v>
      </c>
      <c r="L271" s="300">
        <v>2</v>
      </c>
      <c r="M271" s="300"/>
    </row>
    <row r="272" spans="2:13" x14ac:dyDescent="0.35">
      <c r="B272" s="1391">
        <v>44601</v>
      </c>
      <c r="C272" s="169" t="s">
        <v>257</v>
      </c>
      <c r="D272" s="169" t="s">
        <v>258</v>
      </c>
      <c r="E272" s="169" t="s">
        <v>258</v>
      </c>
      <c r="F272" s="169" t="s">
        <v>260</v>
      </c>
      <c r="G272" s="169" t="s">
        <v>258</v>
      </c>
      <c r="H272" s="169" t="s">
        <v>905</v>
      </c>
      <c r="I272" s="169">
        <v>2</v>
      </c>
      <c r="J272" s="169">
        <v>4</v>
      </c>
      <c r="K272" s="169">
        <v>6</v>
      </c>
      <c r="L272" s="169" t="s">
        <v>905</v>
      </c>
      <c r="M272" s="169"/>
    </row>
    <row r="273" spans="2:13" x14ac:dyDescent="0.35">
      <c r="B273" s="1391">
        <v>44629</v>
      </c>
      <c r="C273" s="169" t="s">
        <v>258</v>
      </c>
      <c r="D273" s="169" t="s">
        <v>260</v>
      </c>
      <c r="E273" s="169" t="s">
        <v>257</v>
      </c>
      <c r="F273" s="326" t="s">
        <v>257</v>
      </c>
      <c r="G273" s="169" t="s">
        <v>258</v>
      </c>
      <c r="H273" s="169" t="s">
        <v>905</v>
      </c>
      <c r="I273" s="169">
        <v>2</v>
      </c>
      <c r="J273" s="169">
        <v>4</v>
      </c>
      <c r="K273" s="169">
        <v>2</v>
      </c>
      <c r="L273" s="169">
        <v>4</v>
      </c>
      <c r="M273" s="169"/>
    </row>
    <row r="274" spans="2:13" x14ac:dyDescent="0.35">
      <c r="B274" s="1391">
        <v>44660</v>
      </c>
      <c r="C274" s="169" t="s">
        <v>257</v>
      </c>
      <c r="D274" s="169" t="s">
        <v>258</v>
      </c>
      <c r="E274" s="169" t="s">
        <v>258</v>
      </c>
      <c r="F274" s="169" t="s">
        <v>257</v>
      </c>
      <c r="G274" s="169" t="s">
        <v>258</v>
      </c>
      <c r="H274" s="169" t="s">
        <v>905</v>
      </c>
      <c r="I274" s="169">
        <v>2</v>
      </c>
      <c r="J274" s="169">
        <v>2</v>
      </c>
      <c r="K274" s="169">
        <v>2</v>
      </c>
      <c r="L274" s="169">
        <v>4</v>
      </c>
      <c r="M274" s="169"/>
    </row>
    <row r="275" spans="2:13" x14ac:dyDescent="0.35">
      <c r="B275" s="1391">
        <v>44690</v>
      </c>
      <c r="C275" s="169" t="s">
        <v>261</v>
      </c>
      <c r="D275" s="169" t="s">
        <v>257</v>
      </c>
      <c r="E275" s="169" t="s">
        <v>258</v>
      </c>
      <c r="F275" s="169" t="s">
        <v>257</v>
      </c>
      <c r="G275" s="169" t="s">
        <v>257</v>
      </c>
      <c r="H275" s="169">
        <v>4</v>
      </c>
      <c r="I275" s="169" t="s">
        <v>905</v>
      </c>
      <c r="J275" s="169" t="s">
        <v>905</v>
      </c>
      <c r="K275" s="169">
        <v>2</v>
      </c>
      <c r="L275" s="169" t="s">
        <v>905</v>
      </c>
      <c r="M275" s="169"/>
    </row>
    <row r="276" spans="2:13" x14ac:dyDescent="0.35">
      <c r="B276" s="1391">
        <v>44721</v>
      </c>
      <c r="C276" s="169" t="s">
        <v>257</v>
      </c>
      <c r="D276" s="169" t="s">
        <v>258</v>
      </c>
      <c r="E276" s="169" t="s">
        <v>257</v>
      </c>
      <c r="F276" s="169" t="s">
        <v>258</v>
      </c>
      <c r="G276" s="169" t="s">
        <v>260</v>
      </c>
      <c r="H276" s="169" t="s">
        <v>905</v>
      </c>
      <c r="I276" s="169">
        <v>2</v>
      </c>
      <c r="J276" s="169">
        <v>2</v>
      </c>
      <c r="K276" s="169">
        <v>4</v>
      </c>
      <c r="L276" s="169" t="s">
        <v>905</v>
      </c>
      <c r="M276" s="169"/>
    </row>
    <row r="277" spans="2:13" x14ac:dyDescent="0.35">
      <c r="B277" s="1391">
        <v>44751</v>
      </c>
      <c r="C277" s="169" t="s">
        <v>257</v>
      </c>
      <c r="D277" s="169" t="s">
        <v>257</v>
      </c>
      <c r="E277" s="169" t="s">
        <v>257</v>
      </c>
      <c r="F277" s="169" t="s">
        <v>258</v>
      </c>
      <c r="G277" s="169" t="s">
        <v>260</v>
      </c>
      <c r="H277" s="169" t="s">
        <v>905</v>
      </c>
      <c r="I277" s="169">
        <v>2</v>
      </c>
      <c r="J277" s="169">
        <v>4</v>
      </c>
      <c r="K277" s="169">
        <v>2</v>
      </c>
      <c r="L277" s="169">
        <v>4</v>
      </c>
      <c r="M277" s="169"/>
    </row>
    <row r="278" spans="2:13" x14ac:dyDescent="0.35">
      <c r="B278" s="1391">
        <v>44782</v>
      </c>
      <c r="C278" s="169" t="s">
        <v>257</v>
      </c>
      <c r="D278" s="169" t="s">
        <v>258</v>
      </c>
      <c r="E278" s="169" t="s">
        <v>257</v>
      </c>
      <c r="F278" s="169" t="s">
        <v>258</v>
      </c>
      <c r="G278" s="169" t="s">
        <v>261</v>
      </c>
      <c r="H278" s="169" t="s">
        <v>905</v>
      </c>
      <c r="I278" s="169" t="s">
        <v>905</v>
      </c>
      <c r="J278" s="169" t="s">
        <v>905</v>
      </c>
      <c r="K278" s="169">
        <v>2</v>
      </c>
      <c r="L278" s="169">
        <v>4</v>
      </c>
      <c r="M278" s="169"/>
    </row>
    <row r="279" spans="2:13" x14ac:dyDescent="0.35">
      <c r="B279" s="1391">
        <v>44813</v>
      </c>
      <c r="C279" s="169" t="s">
        <v>257</v>
      </c>
      <c r="D279" s="169" t="s">
        <v>261</v>
      </c>
      <c r="E279" s="169" t="s">
        <v>257</v>
      </c>
      <c r="F279" s="169" t="s">
        <v>258</v>
      </c>
      <c r="G279" s="169" t="s">
        <v>260</v>
      </c>
      <c r="H279" s="169" t="s">
        <v>905</v>
      </c>
      <c r="I279" s="169" t="s">
        <v>905</v>
      </c>
      <c r="J279" s="169">
        <v>2</v>
      </c>
      <c r="K279" s="169">
        <v>2</v>
      </c>
      <c r="L279" s="169">
        <v>2</v>
      </c>
      <c r="M279" s="169"/>
    </row>
    <row r="280" spans="2:13" x14ac:dyDescent="0.35">
      <c r="B280" s="1391">
        <v>44843</v>
      </c>
      <c r="C280" s="169" t="s">
        <v>257</v>
      </c>
      <c r="D280" s="169" t="s">
        <v>257</v>
      </c>
      <c r="E280" s="169" t="s">
        <v>258</v>
      </c>
      <c r="F280" s="169" t="s">
        <v>257</v>
      </c>
      <c r="G280" s="169" t="s">
        <v>257</v>
      </c>
      <c r="H280" s="169" t="s">
        <v>905</v>
      </c>
      <c r="I280" s="169">
        <v>2</v>
      </c>
      <c r="J280" s="169">
        <v>4</v>
      </c>
      <c r="K280" s="169">
        <v>2</v>
      </c>
      <c r="L280" s="169" t="s">
        <v>905</v>
      </c>
      <c r="M280" s="169"/>
    </row>
    <row r="281" spans="2:13" x14ac:dyDescent="0.35">
      <c r="B281" s="1391">
        <v>44874</v>
      </c>
      <c r="C281" s="169" t="s">
        <v>257</v>
      </c>
      <c r="D281" s="169" t="s">
        <v>258</v>
      </c>
      <c r="E281" s="169" t="s">
        <v>257</v>
      </c>
      <c r="F281" s="169" t="s">
        <v>776</v>
      </c>
      <c r="G281" s="169" t="s">
        <v>260</v>
      </c>
      <c r="H281" s="169">
        <v>4</v>
      </c>
      <c r="I281" s="169" t="s">
        <v>905</v>
      </c>
      <c r="J281" s="169">
        <v>2</v>
      </c>
      <c r="K281" s="169">
        <v>2</v>
      </c>
      <c r="L281" s="169">
        <v>2</v>
      </c>
      <c r="M281" s="169"/>
    </row>
    <row r="282" spans="2:13" x14ac:dyDescent="0.35">
      <c r="B282" s="1391">
        <v>44904</v>
      </c>
      <c r="C282" s="169" t="s">
        <v>257</v>
      </c>
      <c r="D282" s="169" t="s">
        <v>258</v>
      </c>
      <c r="E282" s="169" t="s">
        <v>257</v>
      </c>
      <c r="F282" s="169" t="s">
        <v>257</v>
      </c>
      <c r="G282" s="169" t="s">
        <v>260</v>
      </c>
      <c r="H282" s="169" t="s">
        <v>905</v>
      </c>
      <c r="I282" s="169">
        <v>2</v>
      </c>
      <c r="J282" s="169">
        <v>2</v>
      </c>
      <c r="K282" s="169">
        <v>2</v>
      </c>
      <c r="L282" s="169">
        <v>4</v>
      </c>
      <c r="M282" s="169"/>
    </row>
    <row r="283" spans="2:13" x14ac:dyDescent="0.35">
      <c r="B283" s="1391" t="s">
        <v>1222</v>
      </c>
      <c r="C283" s="169" t="s">
        <v>257</v>
      </c>
      <c r="D283" s="169" t="s">
        <v>258</v>
      </c>
      <c r="E283" s="169" t="s">
        <v>257</v>
      </c>
      <c r="F283" s="169" t="s">
        <v>260</v>
      </c>
      <c r="G283" s="169" t="s">
        <v>258</v>
      </c>
      <c r="H283" s="169" t="s">
        <v>905</v>
      </c>
      <c r="I283" s="169">
        <v>2</v>
      </c>
      <c r="J283" s="169">
        <v>2</v>
      </c>
      <c r="K283" s="169">
        <v>4</v>
      </c>
      <c r="L283" s="169">
        <v>2</v>
      </c>
      <c r="M283" s="169"/>
    </row>
    <row r="284" spans="2:13" x14ac:dyDescent="0.35">
      <c r="B284" s="1391" t="s">
        <v>1223</v>
      </c>
      <c r="C284" s="169" t="s">
        <v>257</v>
      </c>
      <c r="D284" s="169" t="s">
        <v>257</v>
      </c>
      <c r="E284" s="169" t="s">
        <v>258</v>
      </c>
      <c r="F284" s="169" t="s">
        <v>260</v>
      </c>
      <c r="G284" s="169" t="s">
        <v>257</v>
      </c>
      <c r="H284" s="169" t="s">
        <v>905</v>
      </c>
      <c r="I284" s="169">
        <v>2</v>
      </c>
      <c r="J284" s="169">
        <v>2</v>
      </c>
      <c r="K284" s="169" t="s">
        <v>905</v>
      </c>
      <c r="L284" s="169">
        <v>2</v>
      </c>
      <c r="M284" s="169"/>
    </row>
    <row r="285" spans="2:13" x14ac:dyDescent="0.35">
      <c r="B285" s="1391" t="s">
        <v>1224</v>
      </c>
      <c r="C285" s="169" t="s">
        <v>257</v>
      </c>
      <c r="D285" s="169" t="s">
        <v>257</v>
      </c>
      <c r="E285" s="169" t="s">
        <v>257</v>
      </c>
      <c r="F285" s="169" t="s">
        <v>258</v>
      </c>
      <c r="G285" s="169" t="s">
        <v>257</v>
      </c>
      <c r="H285" s="169" t="s">
        <v>905</v>
      </c>
      <c r="I285" s="169" t="s">
        <v>905</v>
      </c>
      <c r="J285" s="169" t="s">
        <v>905</v>
      </c>
      <c r="K285" s="169" t="s">
        <v>905</v>
      </c>
      <c r="L285" s="169">
        <v>2</v>
      </c>
      <c r="M285" s="169"/>
    </row>
    <row r="286" spans="2:13" x14ac:dyDescent="0.35">
      <c r="B286" s="1391" t="s">
        <v>1225</v>
      </c>
      <c r="C286" s="169" t="s">
        <v>258</v>
      </c>
      <c r="D286" s="169" t="s">
        <v>257</v>
      </c>
      <c r="E286" s="169" t="s">
        <v>261</v>
      </c>
      <c r="F286" s="169" t="s">
        <v>260</v>
      </c>
      <c r="G286" s="169" t="s">
        <v>258</v>
      </c>
      <c r="H286" s="169">
        <v>2</v>
      </c>
      <c r="I286" s="169">
        <v>2</v>
      </c>
      <c r="J286" s="169">
        <v>2</v>
      </c>
      <c r="K286" s="169">
        <v>2</v>
      </c>
      <c r="L286" s="169" t="s">
        <v>905</v>
      </c>
      <c r="M286" s="169"/>
    </row>
    <row r="287" spans="2:13" x14ac:dyDescent="0.35">
      <c r="B287" s="1391" t="s">
        <v>1226</v>
      </c>
      <c r="C287" s="169" t="s">
        <v>257</v>
      </c>
      <c r="D287" s="169" t="s">
        <v>257</v>
      </c>
      <c r="E287" s="169" t="s">
        <v>258</v>
      </c>
      <c r="F287" s="169" t="s">
        <v>257</v>
      </c>
      <c r="G287" s="169" t="s">
        <v>257</v>
      </c>
      <c r="H287" s="169" t="s">
        <v>905</v>
      </c>
      <c r="I287" s="169" t="s">
        <v>905</v>
      </c>
      <c r="J287" s="169" t="s">
        <v>905</v>
      </c>
      <c r="K287" s="169">
        <v>4</v>
      </c>
      <c r="L287" s="169" t="s">
        <v>905</v>
      </c>
      <c r="M287" s="169"/>
    </row>
    <row r="288" spans="2:13" x14ac:dyDescent="0.35">
      <c r="B288" s="1391" t="s">
        <v>1227</v>
      </c>
      <c r="C288" s="169" t="s">
        <v>257</v>
      </c>
      <c r="D288" s="169" t="s">
        <v>258</v>
      </c>
      <c r="E288" s="169" t="s">
        <v>257</v>
      </c>
      <c r="F288" s="169" t="s">
        <v>260</v>
      </c>
      <c r="G288" s="169" t="s">
        <v>261</v>
      </c>
      <c r="H288" s="169" t="s">
        <v>905</v>
      </c>
      <c r="I288" s="169" t="s">
        <v>905</v>
      </c>
      <c r="J288" s="169">
        <v>2</v>
      </c>
      <c r="K288" s="169" t="s">
        <v>905</v>
      </c>
      <c r="L288" s="169" t="s">
        <v>905</v>
      </c>
      <c r="M288" s="169"/>
    </row>
    <row r="289" spans="2:13" x14ac:dyDescent="0.35">
      <c r="B289" s="1391" t="s">
        <v>1228</v>
      </c>
      <c r="C289" s="169" t="s">
        <v>257</v>
      </c>
      <c r="D289" s="169" t="s">
        <v>257</v>
      </c>
      <c r="E289" s="169" t="s">
        <v>258</v>
      </c>
      <c r="F289" s="169" t="s">
        <v>260</v>
      </c>
      <c r="G289" s="169" t="s">
        <v>257</v>
      </c>
      <c r="H289" s="169" t="s">
        <v>905</v>
      </c>
      <c r="I289" s="169" t="s">
        <v>905</v>
      </c>
      <c r="J289" s="169">
        <v>4</v>
      </c>
      <c r="K289" s="169">
        <v>2</v>
      </c>
      <c r="L289" s="169">
        <v>2</v>
      </c>
      <c r="M289" s="169"/>
    </row>
    <row r="290" spans="2:13" x14ac:dyDescent="0.35">
      <c r="B290" s="1391" t="s">
        <v>1229</v>
      </c>
      <c r="C290" s="169" t="s">
        <v>257</v>
      </c>
      <c r="D290" s="169" t="s">
        <v>257</v>
      </c>
      <c r="E290" s="169" t="s">
        <v>258</v>
      </c>
      <c r="F290" s="169" t="s">
        <v>258</v>
      </c>
      <c r="G290" s="169" t="s">
        <v>257</v>
      </c>
      <c r="H290" s="169" t="s">
        <v>905</v>
      </c>
      <c r="I290" s="169" t="s">
        <v>905</v>
      </c>
      <c r="J290" s="169" t="s">
        <v>905</v>
      </c>
      <c r="K290" s="169">
        <v>2</v>
      </c>
      <c r="L290" s="169" t="s">
        <v>905</v>
      </c>
      <c r="M290" s="169"/>
    </row>
    <row r="291" spans="2:13" x14ac:dyDescent="0.35">
      <c r="B291" s="1391" t="s">
        <v>1230</v>
      </c>
      <c r="C291" s="169" t="s">
        <v>257</v>
      </c>
      <c r="D291" s="169" t="s">
        <v>257</v>
      </c>
      <c r="E291" s="169" t="s">
        <v>258</v>
      </c>
      <c r="F291" s="169" t="s">
        <v>260</v>
      </c>
      <c r="G291" s="169" t="s">
        <v>258</v>
      </c>
      <c r="H291" s="169" t="s">
        <v>905</v>
      </c>
      <c r="I291" s="169" t="s">
        <v>905</v>
      </c>
      <c r="J291" s="169" t="s">
        <v>905</v>
      </c>
      <c r="K291" s="169" t="s">
        <v>905</v>
      </c>
      <c r="L291" s="169" t="s">
        <v>905</v>
      </c>
      <c r="M291" s="169"/>
    </row>
    <row r="292" spans="2:13" x14ac:dyDescent="0.35">
      <c r="B292" s="1391" t="s">
        <v>1231</v>
      </c>
      <c r="C292" s="169" t="s">
        <v>260</v>
      </c>
      <c r="D292" s="169" t="s">
        <v>257</v>
      </c>
      <c r="E292" s="169" t="s">
        <v>260</v>
      </c>
      <c r="F292" s="169" t="s">
        <v>258</v>
      </c>
      <c r="G292" s="169" t="s">
        <v>257</v>
      </c>
      <c r="H292" s="169" t="s">
        <v>905</v>
      </c>
      <c r="I292" s="169" t="s">
        <v>905</v>
      </c>
      <c r="J292" s="169">
        <v>2</v>
      </c>
      <c r="K292" s="169">
        <v>2</v>
      </c>
      <c r="L292" s="169">
        <v>2</v>
      </c>
      <c r="M292" s="169"/>
    </row>
    <row r="293" spans="2:13" x14ac:dyDescent="0.35">
      <c r="B293" s="1391" t="s">
        <v>1232</v>
      </c>
      <c r="C293" s="169" t="s">
        <v>257</v>
      </c>
      <c r="D293" s="169" t="s">
        <v>257</v>
      </c>
      <c r="E293" s="169" t="s">
        <v>257</v>
      </c>
      <c r="F293" s="169" t="s">
        <v>257</v>
      </c>
      <c r="G293" s="169" t="s">
        <v>258</v>
      </c>
      <c r="H293" s="169">
        <v>2</v>
      </c>
      <c r="I293" s="169" t="s">
        <v>905</v>
      </c>
      <c r="J293" s="169" t="s">
        <v>905</v>
      </c>
      <c r="K293" s="169" t="s">
        <v>905</v>
      </c>
      <c r="L293" s="169">
        <v>2</v>
      </c>
      <c r="M293" s="169"/>
    </row>
    <row r="294" spans="2:13" x14ac:dyDescent="0.35">
      <c r="B294" s="1391" t="s">
        <v>1233</v>
      </c>
      <c r="C294" s="169" t="s">
        <v>258</v>
      </c>
      <c r="D294" s="169" t="s">
        <v>257</v>
      </c>
      <c r="E294" s="169" t="s">
        <v>260</v>
      </c>
      <c r="F294" s="169" t="s">
        <v>258</v>
      </c>
      <c r="G294" s="169" t="s">
        <v>258</v>
      </c>
      <c r="H294" s="169" t="s">
        <v>905</v>
      </c>
      <c r="I294" s="169">
        <v>2</v>
      </c>
      <c r="J294" s="169">
        <v>2</v>
      </c>
      <c r="K294" s="169">
        <v>2</v>
      </c>
      <c r="L294" s="169" t="s">
        <v>905</v>
      </c>
      <c r="M294" s="169"/>
    </row>
    <row r="295" spans="2:13" x14ac:dyDescent="0.35">
      <c r="B295" s="1391" t="s">
        <v>1234</v>
      </c>
      <c r="C295" s="169" t="s">
        <v>257</v>
      </c>
      <c r="D295" s="169" t="s">
        <v>258</v>
      </c>
      <c r="E295" s="169" t="s">
        <v>258</v>
      </c>
      <c r="F295" s="169" t="s">
        <v>257</v>
      </c>
      <c r="G295" s="169" t="s">
        <v>260</v>
      </c>
      <c r="H295" s="169" t="s">
        <v>905</v>
      </c>
      <c r="I295" s="169">
        <v>2</v>
      </c>
      <c r="J295" s="169" t="s">
        <v>905</v>
      </c>
      <c r="K295" s="169">
        <v>2</v>
      </c>
      <c r="L295" s="169" t="s">
        <v>905</v>
      </c>
      <c r="M295" s="169"/>
    </row>
    <row r="296" spans="2:13" x14ac:dyDescent="0.35">
      <c r="B296" s="1391" t="s">
        <v>1235</v>
      </c>
      <c r="C296" s="169" t="s">
        <v>258</v>
      </c>
      <c r="D296" s="169" t="s">
        <v>261</v>
      </c>
      <c r="E296" s="169" t="s">
        <v>258</v>
      </c>
      <c r="F296" s="169" t="s">
        <v>257</v>
      </c>
      <c r="G296" s="169" t="s">
        <v>258</v>
      </c>
      <c r="H296" s="169">
        <v>2</v>
      </c>
      <c r="I296" s="169">
        <v>2</v>
      </c>
      <c r="J296" s="169" t="s">
        <v>905</v>
      </c>
      <c r="K296" s="169">
        <v>2</v>
      </c>
      <c r="L296" s="169" t="s">
        <v>905</v>
      </c>
      <c r="M296" s="169"/>
    </row>
    <row r="297" spans="2:13" x14ac:dyDescent="0.35">
      <c r="B297" s="1391" t="s">
        <v>1236</v>
      </c>
      <c r="C297" s="169" t="s">
        <v>257</v>
      </c>
      <c r="D297" s="169" t="s">
        <v>257</v>
      </c>
      <c r="E297" s="169" t="s">
        <v>258</v>
      </c>
      <c r="F297" s="169" t="s">
        <v>257</v>
      </c>
      <c r="G297" s="169" t="s">
        <v>258</v>
      </c>
      <c r="H297" s="169">
        <v>2</v>
      </c>
      <c r="I297" s="169" t="s">
        <v>905</v>
      </c>
      <c r="J297" s="169">
        <v>2</v>
      </c>
      <c r="K297" s="169" t="s">
        <v>905</v>
      </c>
      <c r="L297" s="169">
        <v>2</v>
      </c>
      <c r="M297" s="169"/>
    </row>
    <row r="298" spans="2:13" x14ac:dyDescent="0.35">
      <c r="B298" s="1391" t="s">
        <v>1237</v>
      </c>
      <c r="C298" s="169" t="s">
        <v>257</v>
      </c>
      <c r="D298" s="169" t="s">
        <v>257</v>
      </c>
      <c r="E298" s="169" t="s">
        <v>258</v>
      </c>
      <c r="F298" s="169" t="s">
        <v>260</v>
      </c>
      <c r="G298" s="169" t="s">
        <v>258</v>
      </c>
      <c r="H298" s="169" t="s">
        <v>905</v>
      </c>
      <c r="I298" s="169" t="s">
        <v>905</v>
      </c>
      <c r="J298" s="169">
        <v>2</v>
      </c>
      <c r="K298" s="169" t="s">
        <v>905</v>
      </c>
      <c r="L298" s="169">
        <v>2</v>
      </c>
      <c r="M298" s="169"/>
    </row>
    <row r="299" spans="2:13" x14ac:dyDescent="0.35">
      <c r="B299" s="1391" t="s">
        <v>1238</v>
      </c>
      <c r="C299" s="169" t="s">
        <v>258</v>
      </c>
      <c r="D299" s="169" t="s">
        <v>257</v>
      </c>
      <c r="E299" s="169" t="s">
        <v>258</v>
      </c>
      <c r="F299" s="169" t="s">
        <v>260</v>
      </c>
      <c r="G299" s="169" t="s">
        <v>260</v>
      </c>
      <c r="H299" s="169">
        <v>2</v>
      </c>
      <c r="I299" s="169" t="s">
        <v>905</v>
      </c>
      <c r="J299" s="169">
        <v>2</v>
      </c>
      <c r="K299" s="169" t="s">
        <v>905</v>
      </c>
      <c r="L299" s="169">
        <v>2</v>
      </c>
      <c r="M299" s="169"/>
    </row>
    <row r="300" spans="2:13" x14ac:dyDescent="0.35">
      <c r="B300" s="1391" t="s">
        <v>1239</v>
      </c>
      <c r="C300" s="169" t="s">
        <v>258</v>
      </c>
      <c r="D300" s="169" t="s">
        <v>260</v>
      </c>
      <c r="E300" s="169" t="s">
        <v>258</v>
      </c>
      <c r="F300" s="169" t="s">
        <v>258</v>
      </c>
      <c r="G300" s="169" t="s">
        <v>260</v>
      </c>
      <c r="H300" s="169">
        <v>2</v>
      </c>
      <c r="I300" s="169" t="s">
        <v>905</v>
      </c>
      <c r="J300" s="169">
        <v>4</v>
      </c>
      <c r="K300" s="169" t="s">
        <v>905</v>
      </c>
      <c r="L300" s="169">
        <v>2</v>
      </c>
      <c r="M300" s="169"/>
    </row>
    <row r="302" spans="2:13" ht="21.5" thickBot="1" x14ac:dyDescent="0.55000000000000004">
      <c r="B302" s="1395" t="s">
        <v>1240</v>
      </c>
      <c r="C302" s="1395"/>
      <c r="D302" s="1395"/>
      <c r="E302" s="1395"/>
      <c r="F302" s="1395"/>
      <c r="G302" s="1395"/>
      <c r="H302" s="1395"/>
      <c r="I302" s="1395"/>
      <c r="J302" s="1395"/>
    </row>
    <row r="303" spans="2:13" ht="15" thickBot="1" x14ac:dyDescent="0.4">
      <c r="B303" s="535" t="s">
        <v>1</v>
      </c>
      <c r="C303" s="536">
        <v>0.5</v>
      </c>
      <c r="D303" s="536">
        <v>0.125</v>
      </c>
      <c r="E303" s="536">
        <v>0.25</v>
      </c>
      <c r="F303" s="536">
        <v>0.375</v>
      </c>
      <c r="G303" s="536">
        <v>0.5</v>
      </c>
      <c r="H303" s="536">
        <v>0.5</v>
      </c>
      <c r="I303" s="536">
        <v>0.125</v>
      </c>
      <c r="J303" s="536">
        <v>0.25</v>
      </c>
      <c r="K303" s="536">
        <v>0.375</v>
      </c>
      <c r="L303" s="537">
        <v>0.5</v>
      </c>
      <c r="M303" s="538" t="s">
        <v>181</v>
      </c>
    </row>
    <row r="304" spans="2:13" x14ac:dyDescent="0.35">
      <c r="B304" s="307">
        <v>44571</v>
      </c>
      <c r="C304" s="300" t="s">
        <v>257</v>
      </c>
      <c r="D304" s="300" t="s">
        <v>257</v>
      </c>
      <c r="E304" s="300" t="s">
        <v>257</v>
      </c>
      <c r="F304" s="300" t="s">
        <v>260</v>
      </c>
      <c r="G304" s="300" t="s">
        <v>258</v>
      </c>
      <c r="H304" s="300" t="s">
        <v>905</v>
      </c>
      <c r="I304" s="300" t="s">
        <v>905</v>
      </c>
      <c r="J304" s="300" t="s">
        <v>905</v>
      </c>
      <c r="K304" s="300">
        <v>2</v>
      </c>
      <c r="L304" s="300" t="s">
        <v>905</v>
      </c>
      <c r="M304" s="300"/>
    </row>
    <row r="305" spans="2:13" x14ac:dyDescent="0.35">
      <c r="B305" s="1391">
        <v>44602</v>
      </c>
      <c r="C305" s="169" t="s">
        <v>257</v>
      </c>
      <c r="D305" s="169" t="s">
        <v>257</v>
      </c>
      <c r="E305" s="169" t="s">
        <v>260</v>
      </c>
      <c r="F305" s="169" t="s">
        <v>257</v>
      </c>
      <c r="G305" s="169" t="s">
        <v>257</v>
      </c>
      <c r="H305" s="169" t="s">
        <v>905</v>
      </c>
      <c r="I305" s="169" t="s">
        <v>905</v>
      </c>
      <c r="J305" s="169">
        <v>2</v>
      </c>
      <c r="K305" s="169">
        <v>2</v>
      </c>
      <c r="L305" s="169" t="s">
        <v>905</v>
      </c>
      <c r="M305" s="169"/>
    </row>
    <row r="306" spans="2:13" x14ac:dyDescent="0.35">
      <c r="B306" s="1391">
        <v>44630</v>
      </c>
      <c r="C306" s="169" t="s">
        <v>257</v>
      </c>
      <c r="D306" s="169" t="s">
        <v>257</v>
      </c>
      <c r="E306" s="169" t="s">
        <v>257</v>
      </c>
      <c r="F306" s="326" t="s">
        <v>257</v>
      </c>
      <c r="G306" s="169" t="s">
        <v>257</v>
      </c>
      <c r="H306" s="169" t="s">
        <v>905</v>
      </c>
      <c r="I306" s="169" t="s">
        <v>905</v>
      </c>
      <c r="J306" s="169" t="s">
        <v>905</v>
      </c>
      <c r="K306" s="169" t="s">
        <v>905</v>
      </c>
      <c r="L306" s="169">
        <v>2</v>
      </c>
      <c r="M306" s="169"/>
    </row>
    <row r="307" spans="2:13" x14ac:dyDescent="0.35">
      <c r="B307" s="1391">
        <v>44661</v>
      </c>
      <c r="C307" s="169" t="s">
        <v>257</v>
      </c>
      <c r="D307" s="169" t="s">
        <v>257</v>
      </c>
      <c r="E307" s="169" t="s">
        <v>258</v>
      </c>
      <c r="F307" s="169" t="s">
        <v>260</v>
      </c>
      <c r="G307" s="169" t="s">
        <v>258</v>
      </c>
      <c r="H307" s="169" t="s">
        <v>905</v>
      </c>
      <c r="I307" s="169" t="s">
        <v>905</v>
      </c>
      <c r="J307" s="169">
        <v>2</v>
      </c>
      <c r="K307" s="169" t="s">
        <v>905</v>
      </c>
      <c r="L307" s="169">
        <v>2</v>
      </c>
      <c r="M307" s="169"/>
    </row>
    <row r="308" spans="2:13" x14ac:dyDescent="0.35">
      <c r="B308" s="1391">
        <v>44691</v>
      </c>
      <c r="C308" s="169" t="s">
        <v>260</v>
      </c>
      <c r="D308" s="169" t="s">
        <v>257</v>
      </c>
      <c r="E308" s="169" t="s">
        <v>258</v>
      </c>
      <c r="F308" s="169" t="s">
        <v>257</v>
      </c>
      <c r="G308" s="169" t="s">
        <v>257</v>
      </c>
      <c r="H308" s="169" t="s">
        <v>905</v>
      </c>
      <c r="I308" s="169" t="s">
        <v>905</v>
      </c>
      <c r="J308" s="169">
        <v>2</v>
      </c>
      <c r="K308" s="169">
        <v>2</v>
      </c>
      <c r="L308" s="169" t="s">
        <v>905</v>
      </c>
      <c r="M308" s="169"/>
    </row>
    <row r="309" spans="2:13" x14ac:dyDescent="0.35">
      <c r="B309" s="1391">
        <v>44722</v>
      </c>
      <c r="C309" s="169" t="s">
        <v>257</v>
      </c>
      <c r="D309" s="169" t="s">
        <v>257</v>
      </c>
      <c r="E309" s="169" t="s">
        <v>260</v>
      </c>
      <c r="F309" s="169" t="s">
        <v>260</v>
      </c>
      <c r="G309" s="169" t="s">
        <v>258</v>
      </c>
      <c r="H309" s="169" t="s">
        <v>905</v>
      </c>
      <c r="I309" s="169">
        <v>2</v>
      </c>
      <c r="J309" s="169">
        <v>2</v>
      </c>
      <c r="K309" s="169">
        <v>6</v>
      </c>
      <c r="L309" s="169">
        <v>4</v>
      </c>
      <c r="M309" s="169"/>
    </row>
    <row r="310" spans="2:13" x14ac:dyDescent="0.35">
      <c r="B310" s="1391">
        <v>44752</v>
      </c>
      <c r="C310" s="169" t="s">
        <v>257</v>
      </c>
      <c r="D310" s="169" t="s">
        <v>258</v>
      </c>
      <c r="E310" s="169" t="s">
        <v>258</v>
      </c>
      <c r="F310" s="169" t="s">
        <v>260</v>
      </c>
      <c r="G310" s="169" t="s">
        <v>257</v>
      </c>
      <c r="H310" s="169" t="s">
        <v>905</v>
      </c>
      <c r="I310" s="169">
        <v>2</v>
      </c>
      <c r="J310" s="169">
        <v>2</v>
      </c>
      <c r="K310" s="169">
        <v>2</v>
      </c>
      <c r="L310" s="169" t="s">
        <v>905</v>
      </c>
      <c r="M310" s="169"/>
    </row>
    <row r="311" spans="2:13" x14ac:dyDescent="0.35">
      <c r="B311" s="1391">
        <v>44783</v>
      </c>
      <c r="C311" s="169" t="s">
        <v>257</v>
      </c>
      <c r="D311" s="169" t="s">
        <v>257</v>
      </c>
      <c r="E311" s="169" t="s">
        <v>261</v>
      </c>
      <c r="F311" s="169" t="s">
        <v>257</v>
      </c>
      <c r="G311" s="169" t="s">
        <v>257</v>
      </c>
      <c r="H311" s="169" t="s">
        <v>905</v>
      </c>
      <c r="I311" s="169">
        <v>2</v>
      </c>
      <c r="J311" s="169">
        <v>4</v>
      </c>
      <c r="K311" s="169">
        <v>2</v>
      </c>
      <c r="L311" s="169" t="s">
        <v>905</v>
      </c>
      <c r="M311" s="169"/>
    </row>
    <row r="312" spans="2:13" x14ac:dyDescent="0.35">
      <c r="B312" s="1391">
        <v>44814</v>
      </c>
      <c r="C312" s="169" t="s">
        <v>257</v>
      </c>
      <c r="D312" s="169" t="s">
        <v>258</v>
      </c>
      <c r="E312" s="169" t="s">
        <v>257</v>
      </c>
      <c r="F312" s="169" t="s">
        <v>257</v>
      </c>
      <c r="G312" s="169" t="s">
        <v>257</v>
      </c>
      <c r="H312" s="169">
        <v>2</v>
      </c>
      <c r="I312" s="169">
        <v>2</v>
      </c>
      <c r="J312" s="169" t="s">
        <v>905</v>
      </c>
      <c r="K312" s="169" t="s">
        <v>905</v>
      </c>
      <c r="L312" s="169">
        <v>4</v>
      </c>
      <c r="M312" s="169"/>
    </row>
    <row r="313" spans="2:13" x14ac:dyDescent="0.35">
      <c r="B313" s="1391">
        <v>44844</v>
      </c>
      <c r="C313" s="169" t="s">
        <v>257</v>
      </c>
      <c r="D313" s="169" t="s">
        <v>257</v>
      </c>
      <c r="E313" s="169" t="s">
        <v>257</v>
      </c>
      <c r="F313" s="169" t="s">
        <v>258</v>
      </c>
      <c r="G313" s="169" t="s">
        <v>257</v>
      </c>
      <c r="H313" s="169" t="s">
        <v>905</v>
      </c>
      <c r="I313" s="169">
        <v>2</v>
      </c>
      <c r="J313" s="169">
        <v>2</v>
      </c>
      <c r="K313" s="169">
        <v>4</v>
      </c>
      <c r="L313" s="169">
        <v>2</v>
      </c>
      <c r="M313" s="169"/>
    </row>
    <row r="314" spans="2:13" x14ac:dyDescent="0.35">
      <c r="B314" s="1391">
        <v>44875</v>
      </c>
      <c r="C314" s="169" t="s">
        <v>261</v>
      </c>
      <c r="D314" s="169" t="s">
        <v>257</v>
      </c>
      <c r="E314" s="169" t="s">
        <v>258</v>
      </c>
      <c r="F314" s="169" t="s">
        <v>258</v>
      </c>
      <c r="G314" s="169" t="s">
        <v>258</v>
      </c>
      <c r="H314" s="169">
        <v>2</v>
      </c>
      <c r="I314" s="169">
        <v>2</v>
      </c>
      <c r="J314" s="169">
        <v>2</v>
      </c>
      <c r="K314" s="169" t="s">
        <v>905</v>
      </c>
      <c r="L314" s="169" t="s">
        <v>905</v>
      </c>
      <c r="M314" s="169"/>
    </row>
    <row r="315" spans="2:13" x14ac:dyDescent="0.35">
      <c r="B315" s="1391">
        <v>44905</v>
      </c>
      <c r="C315" s="169" t="s">
        <v>257</v>
      </c>
      <c r="D315" s="169" t="s">
        <v>257</v>
      </c>
      <c r="E315" s="169" t="s">
        <v>261</v>
      </c>
      <c r="F315" s="169" t="s">
        <v>257</v>
      </c>
      <c r="G315" s="169" t="s">
        <v>257</v>
      </c>
      <c r="H315" s="169" t="s">
        <v>905</v>
      </c>
      <c r="I315" s="169">
        <v>2</v>
      </c>
      <c r="J315" s="169">
        <v>2</v>
      </c>
      <c r="K315" s="169">
        <v>2</v>
      </c>
      <c r="L315" s="169">
        <v>2</v>
      </c>
      <c r="M315" s="169"/>
    </row>
    <row r="316" spans="2:13" x14ac:dyDescent="0.35">
      <c r="B316" s="1391" t="s">
        <v>1241</v>
      </c>
      <c r="C316" s="169" t="s">
        <v>257</v>
      </c>
      <c r="D316" s="169" t="s">
        <v>257</v>
      </c>
      <c r="E316" s="169" t="s">
        <v>258</v>
      </c>
      <c r="F316" s="169" t="s">
        <v>261</v>
      </c>
      <c r="G316" s="169" t="s">
        <v>258</v>
      </c>
      <c r="H316" s="169" t="s">
        <v>905</v>
      </c>
      <c r="I316" s="169" t="s">
        <v>905</v>
      </c>
      <c r="J316" s="169">
        <v>2</v>
      </c>
      <c r="K316" s="169">
        <v>4</v>
      </c>
      <c r="L316" s="169" t="s">
        <v>905</v>
      </c>
      <c r="M316" s="169"/>
    </row>
    <row r="317" spans="2:13" x14ac:dyDescent="0.35">
      <c r="B317" s="1391" t="s">
        <v>1242</v>
      </c>
      <c r="C317" s="169" t="s">
        <v>257</v>
      </c>
      <c r="D317" s="169" t="s">
        <v>257</v>
      </c>
      <c r="E317" s="169" t="s">
        <v>257</v>
      </c>
      <c r="F317" s="169" t="s">
        <v>257</v>
      </c>
      <c r="G317" s="169" t="s">
        <v>258</v>
      </c>
      <c r="H317" s="169" t="s">
        <v>905</v>
      </c>
      <c r="I317" s="169">
        <v>2</v>
      </c>
      <c r="J317" s="169">
        <v>2</v>
      </c>
      <c r="K317" s="169" t="s">
        <v>905</v>
      </c>
      <c r="L317" s="169" t="s">
        <v>905</v>
      </c>
      <c r="M317" s="169"/>
    </row>
    <row r="318" spans="2:13" x14ac:dyDescent="0.35">
      <c r="B318" s="1391" t="s">
        <v>1243</v>
      </c>
      <c r="C318" s="169" t="s">
        <v>258</v>
      </c>
      <c r="D318" s="169" t="s">
        <v>257</v>
      </c>
      <c r="E318" s="169" t="s">
        <v>258</v>
      </c>
      <c r="F318" s="169" t="s">
        <v>260</v>
      </c>
      <c r="G318" s="169" t="s">
        <v>258</v>
      </c>
      <c r="H318" s="169" t="s">
        <v>905</v>
      </c>
      <c r="I318" s="169">
        <v>2</v>
      </c>
      <c r="J318" s="169">
        <v>2</v>
      </c>
      <c r="K318" s="169">
        <v>4</v>
      </c>
      <c r="L318" s="169">
        <v>2</v>
      </c>
      <c r="M318" s="169"/>
    </row>
    <row r="319" spans="2:13" x14ac:dyDescent="0.35">
      <c r="B319" s="1391" t="s">
        <v>1244</v>
      </c>
      <c r="C319" s="169" t="s">
        <v>261</v>
      </c>
      <c r="D319" s="169" t="s">
        <v>257</v>
      </c>
      <c r="E319" s="169" t="s">
        <v>260</v>
      </c>
      <c r="F319" s="169" t="s">
        <v>261</v>
      </c>
      <c r="G319" s="169" t="s">
        <v>257</v>
      </c>
      <c r="H319" s="169">
        <v>2</v>
      </c>
      <c r="I319" s="169">
        <v>2</v>
      </c>
      <c r="J319" s="169" t="s">
        <v>905</v>
      </c>
      <c r="K319" s="169">
        <v>2</v>
      </c>
      <c r="L319" s="169" t="s">
        <v>905</v>
      </c>
      <c r="M319" s="169"/>
    </row>
    <row r="320" spans="2:13" x14ac:dyDescent="0.35">
      <c r="B320" s="1391" t="s">
        <v>1245</v>
      </c>
      <c r="C320" s="169" t="s">
        <v>257</v>
      </c>
      <c r="D320" s="169" t="s">
        <v>261</v>
      </c>
      <c r="E320" s="169" t="s">
        <v>260</v>
      </c>
      <c r="F320" s="169" t="s">
        <v>258</v>
      </c>
      <c r="G320" s="169" t="s">
        <v>257</v>
      </c>
      <c r="H320" s="169" t="s">
        <v>905</v>
      </c>
      <c r="I320" s="169">
        <v>2</v>
      </c>
      <c r="J320" s="169">
        <v>2</v>
      </c>
      <c r="K320" s="169" t="s">
        <v>905</v>
      </c>
      <c r="L320" s="169" t="s">
        <v>905</v>
      </c>
      <c r="M320" s="169"/>
    </row>
    <row r="321" spans="2:13" x14ac:dyDescent="0.35">
      <c r="B321" s="1391" t="s">
        <v>1246</v>
      </c>
      <c r="C321" s="169" t="s">
        <v>257</v>
      </c>
      <c r="D321" s="169" t="s">
        <v>257</v>
      </c>
      <c r="E321" s="169" t="s">
        <v>260</v>
      </c>
      <c r="F321" s="169" t="s">
        <v>258</v>
      </c>
      <c r="G321" s="169" t="s">
        <v>258</v>
      </c>
      <c r="H321" s="169" t="s">
        <v>905</v>
      </c>
      <c r="I321" s="169">
        <v>2</v>
      </c>
      <c r="J321" s="169">
        <v>2</v>
      </c>
      <c r="K321" s="169" t="s">
        <v>905</v>
      </c>
      <c r="L321" s="169">
        <v>2</v>
      </c>
      <c r="M321" s="169"/>
    </row>
    <row r="322" spans="2:13" x14ac:dyDescent="0.35">
      <c r="B322" s="1391" t="s">
        <v>1247</v>
      </c>
      <c r="C322" s="169" t="s">
        <v>261</v>
      </c>
      <c r="D322" s="169" t="s">
        <v>257</v>
      </c>
      <c r="E322" s="169" t="s">
        <v>257</v>
      </c>
      <c r="F322" s="169" t="s">
        <v>258</v>
      </c>
      <c r="G322" s="169" t="s">
        <v>260</v>
      </c>
      <c r="H322" s="169">
        <v>2</v>
      </c>
      <c r="I322" s="169">
        <v>2</v>
      </c>
      <c r="J322" s="169">
        <v>2</v>
      </c>
      <c r="K322" s="169">
        <v>2</v>
      </c>
      <c r="L322" s="169">
        <v>4</v>
      </c>
      <c r="M322" s="169"/>
    </row>
    <row r="323" spans="2:13" x14ac:dyDescent="0.35">
      <c r="B323" s="1391" t="s">
        <v>1248</v>
      </c>
      <c r="C323" s="169" t="s">
        <v>257</v>
      </c>
      <c r="D323" s="169" t="s">
        <v>261</v>
      </c>
      <c r="E323" s="169" t="s">
        <v>258</v>
      </c>
      <c r="F323" s="169" t="s">
        <v>258</v>
      </c>
      <c r="G323" s="169" t="s">
        <v>257</v>
      </c>
      <c r="H323" s="169" t="s">
        <v>905</v>
      </c>
      <c r="I323" s="169" t="s">
        <v>905</v>
      </c>
      <c r="J323" s="169">
        <v>2</v>
      </c>
      <c r="K323" s="169">
        <v>2</v>
      </c>
      <c r="L323" s="169" t="s">
        <v>905</v>
      </c>
      <c r="M323" s="169"/>
    </row>
    <row r="324" spans="2:13" x14ac:dyDescent="0.35">
      <c r="B324" s="1391" t="s">
        <v>1249</v>
      </c>
      <c r="C324" s="169" t="s">
        <v>257</v>
      </c>
      <c r="D324" s="169" t="s">
        <v>257</v>
      </c>
      <c r="E324" s="169" t="s">
        <v>258</v>
      </c>
      <c r="F324" s="169" t="s">
        <v>258</v>
      </c>
      <c r="G324" s="169" t="s">
        <v>257</v>
      </c>
      <c r="H324" s="169" t="s">
        <v>905</v>
      </c>
      <c r="I324" s="169">
        <v>2</v>
      </c>
      <c r="J324" s="169" t="s">
        <v>905</v>
      </c>
      <c r="K324" s="169">
        <v>2</v>
      </c>
      <c r="L324" s="169">
        <v>2</v>
      </c>
      <c r="M324" s="169"/>
    </row>
    <row r="325" spans="2:13" x14ac:dyDescent="0.35">
      <c r="B325" s="1391" t="s">
        <v>1250</v>
      </c>
      <c r="C325" s="169" t="s">
        <v>261</v>
      </c>
      <c r="D325" s="169" t="s">
        <v>257</v>
      </c>
      <c r="E325" s="169" t="s">
        <v>258</v>
      </c>
      <c r="F325" s="169" t="s">
        <v>258</v>
      </c>
      <c r="G325" s="169" t="s">
        <v>257</v>
      </c>
      <c r="H325" s="169" t="s">
        <v>905</v>
      </c>
      <c r="I325" s="169" t="s">
        <v>905</v>
      </c>
      <c r="J325" s="169">
        <v>2</v>
      </c>
      <c r="K325" s="169">
        <v>2</v>
      </c>
      <c r="L325" s="169" t="s">
        <v>905</v>
      </c>
      <c r="M325" s="169"/>
    </row>
    <row r="326" spans="2:13" x14ac:dyDescent="0.35">
      <c r="B326" s="1391" t="s">
        <v>1251</v>
      </c>
      <c r="C326" s="169" t="s">
        <v>257</v>
      </c>
      <c r="D326" s="169" t="s">
        <v>257</v>
      </c>
      <c r="E326" s="169" t="s">
        <v>258</v>
      </c>
      <c r="F326" s="169" t="s">
        <v>257</v>
      </c>
      <c r="G326" s="169" t="s">
        <v>257</v>
      </c>
      <c r="H326" s="169">
        <v>2</v>
      </c>
      <c r="I326" s="169" t="s">
        <v>905</v>
      </c>
      <c r="J326" s="169">
        <v>4</v>
      </c>
      <c r="K326" s="169">
        <v>2</v>
      </c>
      <c r="L326" s="169">
        <v>2</v>
      </c>
      <c r="M326" s="169"/>
    </row>
    <row r="327" spans="2:13" x14ac:dyDescent="0.35">
      <c r="B327" s="1391" t="s">
        <v>1252</v>
      </c>
      <c r="C327" s="169" t="s">
        <v>257</v>
      </c>
      <c r="D327" s="169" t="s">
        <v>257</v>
      </c>
      <c r="E327" s="169" t="s">
        <v>257</v>
      </c>
      <c r="F327" s="169" t="s">
        <v>258</v>
      </c>
      <c r="G327" s="169" t="s">
        <v>257</v>
      </c>
      <c r="H327" s="169" t="s">
        <v>905</v>
      </c>
      <c r="I327" s="169">
        <v>2</v>
      </c>
      <c r="J327" s="169">
        <v>2</v>
      </c>
      <c r="K327" s="169" t="s">
        <v>905</v>
      </c>
      <c r="L327" s="169" t="s">
        <v>905</v>
      </c>
      <c r="M327" s="169"/>
    </row>
    <row r="328" spans="2:13" x14ac:dyDescent="0.35">
      <c r="B328" s="1391" t="s">
        <v>1253</v>
      </c>
      <c r="C328" s="169" t="s">
        <v>257</v>
      </c>
      <c r="D328" s="169" t="s">
        <v>257</v>
      </c>
      <c r="E328" s="169" t="s">
        <v>257</v>
      </c>
      <c r="F328" s="169" t="s">
        <v>258</v>
      </c>
      <c r="G328" s="169" t="s">
        <v>258</v>
      </c>
      <c r="H328" s="169" t="s">
        <v>905</v>
      </c>
      <c r="I328" s="169">
        <v>2</v>
      </c>
      <c r="J328" s="169" t="s">
        <v>905</v>
      </c>
      <c r="K328" s="169" t="s">
        <v>905</v>
      </c>
      <c r="L328" s="169">
        <v>2</v>
      </c>
      <c r="M328" s="169"/>
    </row>
    <row r="329" spans="2:13" x14ac:dyDescent="0.35">
      <c r="B329" s="1391" t="s">
        <v>1254</v>
      </c>
      <c r="C329" s="169" t="s">
        <v>258</v>
      </c>
      <c r="D329" s="169" t="s">
        <v>258</v>
      </c>
      <c r="E329" s="169" t="s">
        <v>261</v>
      </c>
      <c r="F329" s="169" t="s">
        <v>257</v>
      </c>
      <c r="G329" s="169" t="s">
        <v>257</v>
      </c>
      <c r="H329" s="169" t="s">
        <v>905</v>
      </c>
      <c r="I329" s="169" t="s">
        <v>905</v>
      </c>
      <c r="J329" s="169" t="s">
        <v>905</v>
      </c>
      <c r="K329" s="169">
        <v>2</v>
      </c>
      <c r="L329" s="169" t="s">
        <v>905</v>
      </c>
      <c r="M329" s="169"/>
    </row>
    <row r="330" spans="2:13" x14ac:dyDescent="0.35">
      <c r="B330" s="1391" t="s">
        <v>1255</v>
      </c>
      <c r="C330" s="169" t="s">
        <v>258</v>
      </c>
      <c r="D330" s="169" t="s">
        <v>258</v>
      </c>
      <c r="E330" s="169" t="s">
        <v>258</v>
      </c>
      <c r="F330" s="169" t="s">
        <v>257</v>
      </c>
      <c r="G330" s="169" t="s">
        <v>570</v>
      </c>
      <c r="H330" s="169" t="s">
        <v>905</v>
      </c>
      <c r="I330" s="169">
        <v>2</v>
      </c>
      <c r="J330" s="169" t="s">
        <v>905</v>
      </c>
      <c r="K330" s="169">
        <v>2</v>
      </c>
      <c r="L330" s="169">
        <v>4</v>
      </c>
      <c r="M330" s="169"/>
    </row>
    <row r="331" spans="2:13" x14ac:dyDescent="0.35">
      <c r="B331" s="1391" t="s">
        <v>1256</v>
      </c>
      <c r="C331" s="169" t="s">
        <v>257</v>
      </c>
      <c r="D331" s="169" t="s">
        <v>257</v>
      </c>
      <c r="E331" s="169" t="s">
        <v>260</v>
      </c>
      <c r="F331" s="169" t="s">
        <v>257</v>
      </c>
      <c r="G331" s="169" t="s">
        <v>258</v>
      </c>
      <c r="H331" s="169" t="s">
        <v>905</v>
      </c>
      <c r="I331" s="169">
        <v>2</v>
      </c>
      <c r="J331" s="169">
        <v>4</v>
      </c>
      <c r="K331" s="169">
        <v>2</v>
      </c>
      <c r="L331" s="169" t="s">
        <v>905</v>
      </c>
      <c r="M331" s="169"/>
    </row>
    <row r="332" spans="2:13" x14ac:dyDescent="0.35">
      <c r="B332" s="1391" t="s">
        <v>1257</v>
      </c>
      <c r="C332" s="169" t="s">
        <v>257</v>
      </c>
      <c r="D332" s="169" t="s">
        <v>257</v>
      </c>
      <c r="E332" s="169" t="s">
        <v>257</v>
      </c>
      <c r="F332" s="169" t="s">
        <v>257</v>
      </c>
      <c r="G332" s="169" t="s">
        <v>257</v>
      </c>
      <c r="H332" s="169" t="s">
        <v>905</v>
      </c>
      <c r="I332" s="169">
        <v>2</v>
      </c>
      <c r="J332" s="169">
        <v>4</v>
      </c>
      <c r="K332" s="169">
        <v>2</v>
      </c>
      <c r="L332" s="169">
        <v>2</v>
      </c>
      <c r="M332" s="169"/>
    </row>
    <row r="333" spans="2:13" x14ac:dyDescent="0.35">
      <c r="B333" s="1391" t="s">
        <v>1258</v>
      </c>
      <c r="C333" s="169" t="s">
        <v>257</v>
      </c>
      <c r="D333" s="169" t="s">
        <v>257</v>
      </c>
      <c r="E333" s="169" t="s">
        <v>257</v>
      </c>
      <c r="F333" s="169" t="s">
        <v>258</v>
      </c>
      <c r="G333" s="169" t="s">
        <v>257</v>
      </c>
      <c r="H333" s="169" t="s">
        <v>905</v>
      </c>
      <c r="I333" s="169">
        <v>2</v>
      </c>
      <c r="J333" s="169">
        <v>2</v>
      </c>
      <c r="K333" s="169">
        <v>4</v>
      </c>
      <c r="L333" s="169">
        <v>2</v>
      </c>
      <c r="M333" s="169"/>
    </row>
    <row r="334" spans="2:13" x14ac:dyDescent="0.35">
      <c r="B334" s="1391" t="s">
        <v>1259</v>
      </c>
      <c r="C334" s="169" t="s">
        <v>257</v>
      </c>
      <c r="D334" s="169" t="s">
        <v>257</v>
      </c>
      <c r="E334" s="169" t="s">
        <v>258</v>
      </c>
      <c r="F334" s="169" t="s">
        <v>260</v>
      </c>
      <c r="G334" s="169" t="s">
        <v>258</v>
      </c>
      <c r="H334" s="169" t="s">
        <v>905</v>
      </c>
      <c r="I334" s="169" t="s">
        <v>905</v>
      </c>
      <c r="J334" s="169">
        <v>2</v>
      </c>
      <c r="K334" s="169">
        <v>2</v>
      </c>
      <c r="L334" s="169">
        <v>2</v>
      </c>
      <c r="M334" s="169"/>
    </row>
    <row r="336" spans="2:13" ht="21.5" thickBot="1" x14ac:dyDescent="0.55000000000000004">
      <c r="B336" s="1395" t="s">
        <v>1260</v>
      </c>
      <c r="C336" s="1395"/>
      <c r="D336" s="1395"/>
      <c r="E336" s="1395"/>
      <c r="F336" s="1395"/>
      <c r="G336" s="1395"/>
      <c r="H336" s="1395"/>
      <c r="I336" s="1395"/>
      <c r="J336" s="1395"/>
    </row>
    <row r="337" spans="2:13" ht="15" thickBot="1" x14ac:dyDescent="0.4">
      <c r="B337" s="535" t="s">
        <v>1</v>
      </c>
      <c r="C337" s="536">
        <v>0.5</v>
      </c>
      <c r="D337" s="536">
        <v>0.125</v>
      </c>
      <c r="E337" s="536">
        <v>0.25</v>
      </c>
      <c r="F337" s="536">
        <v>0.375</v>
      </c>
      <c r="G337" s="536">
        <v>0.5</v>
      </c>
      <c r="H337" s="536">
        <v>0.5</v>
      </c>
      <c r="I337" s="536">
        <v>0.125</v>
      </c>
      <c r="J337" s="536">
        <v>0.25</v>
      </c>
      <c r="K337" s="536">
        <v>0.375</v>
      </c>
      <c r="L337" s="537">
        <v>0.5</v>
      </c>
      <c r="M337" s="538" t="s">
        <v>181</v>
      </c>
    </row>
    <row r="338" spans="2:13" x14ac:dyDescent="0.35">
      <c r="B338" s="307">
        <v>44572</v>
      </c>
      <c r="C338" s="300" t="s">
        <v>257</v>
      </c>
      <c r="D338" s="300" t="s">
        <v>257</v>
      </c>
      <c r="E338" s="300" t="s">
        <v>258</v>
      </c>
      <c r="F338" s="300" t="s">
        <v>258</v>
      </c>
      <c r="G338" s="300" t="s">
        <v>258</v>
      </c>
      <c r="H338" s="300" t="s">
        <v>905</v>
      </c>
      <c r="I338" s="300" t="s">
        <v>905</v>
      </c>
      <c r="J338" s="300">
        <v>2</v>
      </c>
      <c r="K338" s="300">
        <v>2</v>
      </c>
      <c r="L338" s="300">
        <v>2</v>
      </c>
      <c r="M338" s="300"/>
    </row>
    <row r="339" spans="2:13" x14ac:dyDescent="0.35">
      <c r="B339" s="1391">
        <v>44603</v>
      </c>
      <c r="C339" s="169" t="s">
        <v>257</v>
      </c>
      <c r="D339" s="169" t="s">
        <v>258</v>
      </c>
      <c r="E339" s="169" t="s">
        <v>257</v>
      </c>
      <c r="F339" s="169" t="s">
        <v>257</v>
      </c>
      <c r="G339" s="169" t="s">
        <v>257</v>
      </c>
      <c r="H339" s="169" t="s">
        <v>905</v>
      </c>
      <c r="I339" s="169">
        <v>2</v>
      </c>
      <c r="J339" s="169">
        <v>2</v>
      </c>
      <c r="K339" s="169">
        <v>4</v>
      </c>
      <c r="L339" s="169">
        <v>4</v>
      </c>
      <c r="M339" s="169"/>
    </row>
    <row r="340" spans="2:13" x14ac:dyDescent="0.35">
      <c r="B340" s="1391">
        <v>44631</v>
      </c>
      <c r="C340" s="169" t="s">
        <v>257</v>
      </c>
      <c r="D340" s="169" t="s">
        <v>257</v>
      </c>
      <c r="E340" s="169" t="s">
        <v>258</v>
      </c>
      <c r="F340" s="326" t="s">
        <v>258</v>
      </c>
      <c r="G340" s="169" t="s">
        <v>258</v>
      </c>
      <c r="H340" s="169" t="s">
        <v>905</v>
      </c>
      <c r="I340" s="169">
        <v>2</v>
      </c>
      <c r="J340" s="169">
        <v>2</v>
      </c>
      <c r="K340" s="169">
        <v>2</v>
      </c>
      <c r="L340" s="169" t="s">
        <v>1092</v>
      </c>
      <c r="M340" s="169"/>
    </row>
    <row r="341" spans="2:13" x14ac:dyDescent="0.35">
      <c r="B341" s="1391">
        <v>44662</v>
      </c>
      <c r="C341" s="169" t="s">
        <v>257</v>
      </c>
      <c r="D341" s="169" t="s">
        <v>257</v>
      </c>
      <c r="E341" s="169" t="s">
        <v>258</v>
      </c>
      <c r="F341" s="169" t="s">
        <v>258</v>
      </c>
      <c r="G341" s="169" t="s">
        <v>258</v>
      </c>
      <c r="H341" s="169" t="s">
        <v>905</v>
      </c>
      <c r="I341" s="169">
        <v>2</v>
      </c>
      <c r="J341" s="169">
        <v>2</v>
      </c>
      <c r="K341" s="169">
        <v>2</v>
      </c>
      <c r="L341" s="169">
        <v>2</v>
      </c>
      <c r="M341" s="169"/>
    </row>
    <row r="342" spans="2:13" x14ac:dyDescent="0.35">
      <c r="B342" s="1391">
        <v>44692</v>
      </c>
      <c r="C342" s="169" t="s">
        <v>257</v>
      </c>
      <c r="D342" s="169" t="s">
        <v>257</v>
      </c>
      <c r="E342" s="169" t="s">
        <v>258</v>
      </c>
      <c r="F342" s="169" t="s">
        <v>258</v>
      </c>
      <c r="G342" s="169" t="s">
        <v>257</v>
      </c>
      <c r="H342" s="169" t="s">
        <v>905</v>
      </c>
      <c r="I342" s="169" t="s">
        <v>905</v>
      </c>
      <c r="J342" s="169">
        <v>2</v>
      </c>
      <c r="K342" s="169">
        <v>2</v>
      </c>
      <c r="L342" s="169">
        <v>2</v>
      </c>
      <c r="M342" s="169"/>
    </row>
    <row r="343" spans="2:13" x14ac:dyDescent="0.35">
      <c r="B343" s="1391">
        <v>44723</v>
      </c>
      <c r="C343" s="169" t="s">
        <v>257</v>
      </c>
      <c r="D343" s="169" t="s">
        <v>257</v>
      </c>
      <c r="E343" s="169" t="s">
        <v>258</v>
      </c>
      <c r="F343" s="169" t="s">
        <v>258</v>
      </c>
      <c r="G343" s="169" t="s">
        <v>260</v>
      </c>
      <c r="H343" s="169" t="s">
        <v>905</v>
      </c>
      <c r="I343" s="169" t="s">
        <v>905</v>
      </c>
      <c r="J343" s="169">
        <v>2</v>
      </c>
      <c r="K343" s="169">
        <v>2</v>
      </c>
      <c r="L343" s="169">
        <v>2</v>
      </c>
      <c r="M343" s="169"/>
    </row>
    <row r="344" spans="2:13" x14ac:dyDescent="0.35">
      <c r="B344" s="1391">
        <v>44753</v>
      </c>
      <c r="C344" s="169" t="s">
        <v>257</v>
      </c>
      <c r="D344" s="169" t="s">
        <v>258</v>
      </c>
      <c r="E344" s="169" t="s">
        <v>258</v>
      </c>
      <c r="F344" s="169" t="s">
        <v>258</v>
      </c>
      <c r="G344" s="169" t="s">
        <v>257</v>
      </c>
      <c r="H344" s="169" t="s">
        <v>905</v>
      </c>
      <c r="I344" s="169">
        <v>2</v>
      </c>
      <c r="J344" s="169">
        <v>2</v>
      </c>
      <c r="K344" s="169">
        <v>2</v>
      </c>
      <c r="L344" s="169" t="s">
        <v>905</v>
      </c>
      <c r="M344" s="169"/>
    </row>
    <row r="345" spans="2:13" x14ac:dyDescent="0.35">
      <c r="B345" s="1391">
        <v>44784</v>
      </c>
      <c r="C345" s="169" t="s">
        <v>257</v>
      </c>
      <c r="D345" s="169" t="s">
        <v>257</v>
      </c>
      <c r="E345" s="169" t="s">
        <v>257</v>
      </c>
      <c r="F345" s="169" t="s">
        <v>257</v>
      </c>
      <c r="G345" s="169" t="s">
        <v>257</v>
      </c>
      <c r="H345" s="169" t="s">
        <v>905</v>
      </c>
      <c r="I345" s="169" t="s">
        <v>905</v>
      </c>
      <c r="J345" s="169">
        <v>2</v>
      </c>
      <c r="K345" s="169">
        <v>2</v>
      </c>
      <c r="L345" s="169" t="s">
        <v>905</v>
      </c>
      <c r="M345" s="169"/>
    </row>
    <row r="346" spans="2:13" x14ac:dyDescent="0.35">
      <c r="B346" s="1391">
        <v>44815</v>
      </c>
      <c r="C346" s="169" t="s">
        <v>257</v>
      </c>
      <c r="D346" s="169" t="s">
        <v>257</v>
      </c>
      <c r="E346" s="169" t="s">
        <v>257</v>
      </c>
      <c r="F346" s="169" t="s">
        <v>258</v>
      </c>
      <c r="G346" s="169" t="s">
        <v>258</v>
      </c>
      <c r="H346" s="169" t="s">
        <v>905</v>
      </c>
      <c r="I346" s="169" t="s">
        <v>905</v>
      </c>
      <c r="J346" s="169">
        <v>2</v>
      </c>
      <c r="K346" s="169">
        <v>2</v>
      </c>
      <c r="L346" s="169">
        <v>2</v>
      </c>
      <c r="M346" s="169"/>
    </row>
    <row r="347" spans="2:13" x14ac:dyDescent="0.35">
      <c r="B347" s="1391">
        <v>44845</v>
      </c>
      <c r="C347" s="169" t="s">
        <v>257</v>
      </c>
      <c r="D347" s="169" t="s">
        <v>257</v>
      </c>
      <c r="E347" s="169" t="s">
        <v>570</v>
      </c>
      <c r="F347" s="169" t="s">
        <v>258</v>
      </c>
      <c r="G347" s="169" t="s">
        <v>257</v>
      </c>
      <c r="H347" s="169">
        <v>2</v>
      </c>
      <c r="I347" s="169">
        <v>2</v>
      </c>
      <c r="J347" s="169" t="s">
        <v>1092</v>
      </c>
      <c r="K347" s="169">
        <v>2</v>
      </c>
      <c r="L347" s="169">
        <v>2</v>
      </c>
      <c r="M347" s="169"/>
    </row>
    <row r="348" spans="2:13" x14ac:dyDescent="0.35">
      <c r="B348" s="1391">
        <v>44876</v>
      </c>
      <c r="C348" s="169" t="s">
        <v>257</v>
      </c>
      <c r="D348" s="169" t="s">
        <v>257</v>
      </c>
      <c r="E348" s="169" t="s">
        <v>258</v>
      </c>
      <c r="F348" s="169" t="s">
        <v>257</v>
      </c>
      <c r="G348" s="169" t="s">
        <v>258</v>
      </c>
      <c r="H348" s="169" t="s">
        <v>905</v>
      </c>
      <c r="I348" s="169" t="s">
        <v>905</v>
      </c>
      <c r="J348" s="169">
        <v>2</v>
      </c>
      <c r="K348" s="169">
        <v>2</v>
      </c>
      <c r="L348" s="169" t="s">
        <v>905</v>
      </c>
      <c r="M348" s="169"/>
    </row>
    <row r="349" spans="2:13" x14ac:dyDescent="0.35">
      <c r="B349" s="1391">
        <v>44906</v>
      </c>
      <c r="C349" s="169" t="s">
        <v>257</v>
      </c>
      <c r="D349" s="169" t="s">
        <v>257</v>
      </c>
      <c r="E349" s="169" t="s">
        <v>257</v>
      </c>
      <c r="F349" s="169" t="s">
        <v>257</v>
      </c>
      <c r="G349" s="169" t="s">
        <v>257</v>
      </c>
      <c r="H349" s="169">
        <v>2</v>
      </c>
      <c r="I349" s="169">
        <v>2</v>
      </c>
      <c r="J349" s="169" t="s">
        <v>905</v>
      </c>
      <c r="K349" s="169" t="s">
        <v>905</v>
      </c>
      <c r="L349" s="169" t="s">
        <v>905</v>
      </c>
      <c r="M349" s="169"/>
    </row>
    <row r="350" spans="2:13" x14ac:dyDescent="0.35">
      <c r="B350" s="1391" t="s">
        <v>1261</v>
      </c>
      <c r="C350" s="169" t="s">
        <v>261</v>
      </c>
      <c r="D350" s="169" t="s">
        <v>260</v>
      </c>
      <c r="E350" s="169" t="s">
        <v>258</v>
      </c>
      <c r="F350" s="169" t="s">
        <v>258</v>
      </c>
      <c r="G350" s="169" t="s">
        <v>258</v>
      </c>
      <c r="H350" s="169">
        <v>2</v>
      </c>
      <c r="I350" s="169">
        <v>2</v>
      </c>
      <c r="J350" s="169">
        <v>2</v>
      </c>
      <c r="K350" s="169">
        <v>2</v>
      </c>
      <c r="L350" s="169" t="s">
        <v>905</v>
      </c>
      <c r="M350" s="169"/>
    </row>
    <row r="351" spans="2:13" x14ac:dyDescent="0.35">
      <c r="B351" s="1391" t="s">
        <v>1262</v>
      </c>
      <c r="C351" s="169" t="s">
        <v>261</v>
      </c>
      <c r="D351" s="169" t="s">
        <v>1263</v>
      </c>
      <c r="E351" s="169" t="s">
        <v>257</v>
      </c>
      <c r="F351" s="169" t="s">
        <v>260</v>
      </c>
      <c r="G351" s="169" t="s">
        <v>258</v>
      </c>
      <c r="H351" s="169" t="s">
        <v>905</v>
      </c>
      <c r="I351" s="169">
        <v>2</v>
      </c>
      <c r="J351" s="169">
        <v>2</v>
      </c>
      <c r="K351" s="169">
        <v>2</v>
      </c>
      <c r="L351" s="169">
        <v>2</v>
      </c>
      <c r="M351" s="169"/>
    </row>
    <row r="352" spans="2:13" x14ac:dyDescent="0.35">
      <c r="B352" s="1391" t="s">
        <v>1264</v>
      </c>
      <c r="C352" s="169" t="s">
        <v>257</v>
      </c>
      <c r="D352" s="169" t="s">
        <v>257</v>
      </c>
      <c r="E352" s="169" t="s">
        <v>257</v>
      </c>
      <c r="F352" s="169" t="s">
        <v>257</v>
      </c>
      <c r="G352" s="169" t="s">
        <v>257</v>
      </c>
      <c r="H352" s="169" t="s">
        <v>905</v>
      </c>
      <c r="I352" s="169">
        <v>2</v>
      </c>
      <c r="J352" s="169">
        <v>2</v>
      </c>
      <c r="K352" s="169" t="s">
        <v>905</v>
      </c>
      <c r="L352" s="169" t="s">
        <v>905</v>
      </c>
      <c r="M352" s="169"/>
    </row>
    <row r="353" spans="2:13" x14ac:dyDescent="0.35">
      <c r="B353" s="1391" t="s">
        <v>1265</v>
      </c>
      <c r="C353" s="169" t="s">
        <v>257</v>
      </c>
      <c r="D353" s="169" t="s">
        <v>257</v>
      </c>
      <c r="E353" s="169" t="s">
        <v>257</v>
      </c>
      <c r="F353" s="169" t="s">
        <v>257</v>
      </c>
      <c r="G353" s="169" t="s">
        <v>257</v>
      </c>
      <c r="H353" s="169" t="s">
        <v>905</v>
      </c>
      <c r="I353" s="169">
        <v>2</v>
      </c>
      <c r="J353" s="169">
        <v>2</v>
      </c>
      <c r="K353" s="169" t="s">
        <v>905</v>
      </c>
      <c r="L353" s="169" t="s">
        <v>905</v>
      </c>
      <c r="M353" s="169"/>
    </row>
    <row r="354" spans="2:13" x14ac:dyDescent="0.35">
      <c r="B354" s="1391" t="s">
        <v>1266</v>
      </c>
      <c r="C354" s="169" t="s">
        <v>261</v>
      </c>
      <c r="D354" s="169" t="s">
        <v>257</v>
      </c>
      <c r="E354" s="169" t="s">
        <v>257</v>
      </c>
      <c r="F354" s="169" t="s">
        <v>257</v>
      </c>
      <c r="G354" s="169" t="s">
        <v>257</v>
      </c>
      <c r="H354" s="169" t="s">
        <v>905</v>
      </c>
      <c r="I354" s="169">
        <v>2</v>
      </c>
      <c r="J354" s="169">
        <v>2</v>
      </c>
      <c r="K354" s="169">
        <v>2</v>
      </c>
      <c r="L354" s="169" t="s">
        <v>905</v>
      </c>
      <c r="M354" s="169"/>
    </row>
    <row r="355" spans="2:13" x14ac:dyDescent="0.35">
      <c r="B355" s="1391" t="s">
        <v>1267</v>
      </c>
      <c r="C355" s="169" t="s">
        <v>257</v>
      </c>
      <c r="D355" s="169" t="s">
        <v>257</v>
      </c>
      <c r="E355" s="169" t="s">
        <v>257</v>
      </c>
      <c r="F355" s="169" t="s">
        <v>257</v>
      </c>
      <c r="G355" s="169" t="s">
        <v>258</v>
      </c>
      <c r="H355" s="169" t="s">
        <v>905</v>
      </c>
      <c r="I355" s="169">
        <v>2</v>
      </c>
      <c r="J355" s="169" t="s">
        <v>905</v>
      </c>
      <c r="K355" s="169">
        <v>2</v>
      </c>
      <c r="L355" s="169" t="s">
        <v>905</v>
      </c>
      <c r="M355" s="169"/>
    </row>
    <row r="356" spans="2:13" x14ac:dyDescent="0.35">
      <c r="B356" s="1391" t="s">
        <v>1268</v>
      </c>
      <c r="C356" s="169" t="s">
        <v>257</v>
      </c>
      <c r="D356" s="169" t="s">
        <v>257</v>
      </c>
      <c r="E356" s="169" t="s">
        <v>257</v>
      </c>
      <c r="F356" s="169" t="s">
        <v>257</v>
      </c>
      <c r="G356" s="169" t="s">
        <v>258</v>
      </c>
      <c r="H356" s="169" t="s">
        <v>905</v>
      </c>
      <c r="I356" s="169">
        <v>2</v>
      </c>
      <c r="J356" s="169">
        <v>2</v>
      </c>
      <c r="K356" s="169">
        <v>2</v>
      </c>
      <c r="L356" s="169" t="s">
        <v>905</v>
      </c>
      <c r="M356" s="169"/>
    </row>
    <row r="357" spans="2:13" x14ac:dyDescent="0.35">
      <c r="B357" s="1391" t="s">
        <v>1269</v>
      </c>
      <c r="C357" s="169" t="s">
        <v>257</v>
      </c>
      <c r="D357" s="169" t="s">
        <v>257</v>
      </c>
      <c r="E357" s="169" t="s">
        <v>257</v>
      </c>
      <c r="F357" s="169" t="s">
        <v>258</v>
      </c>
      <c r="G357" s="169" t="s">
        <v>261</v>
      </c>
      <c r="H357" s="169" t="s">
        <v>905</v>
      </c>
      <c r="I357" s="169">
        <v>2</v>
      </c>
      <c r="J357" s="169">
        <v>2</v>
      </c>
      <c r="K357" s="169">
        <v>2</v>
      </c>
      <c r="L357" s="169" t="s">
        <v>905</v>
      </c>
      <c r="M357" s="169"/>
    </row>
    <row r="358" spans="2:13" x14ac:dyDescent="0.35">
      <c r="B358" s="1391" t="s">
        <v>1270</v>
      </c>
      <c r="C358" s="169" t="s">
        <v>257</v>
      </c>
      <c r="D358" s="169" t="s">
        <v>257</v>
      </c>
      <c r="E358" s="169" t="s">
        <v>257</v>
      </c>
      <c r="F358" s="169" t="s">
        <v>257</v>
      </c>
      <c r="G358" s="169" t="s">
        <v>257</v>
      </c>
      <c r="H358" s="169">
        <v>2</v>
      </c>
      <c r="I358" s="169">
        <v>2</v>
      </c>
      <c r="J358" s="169">
        <v>2</v>
      </c>
      <c r="K358" s="169" t="s">
        <v>905</v>
      </c>
      <c r="L358" s="169">
        <v>2</v>
      </c>
      <c r="M358" s="169"/>
    </row>
    <row r="359" spans="2:13" x14ac:dyDescent="0.35">
      <c r="B359" s="1391" t="s">
        <v>1271</v>
      </c>
      <c r="C359" s="169" t="s">
        <v>257</v>
      </c>
      <c r="D359" s="169" t="s">
        <v>257</v>
      </c>
      <c r="E359" s="169" t="s">
        <v>257</v>
      </c>
      <c r="F359" s="169" t="s">
        <v>257</v>
      </c>
      <c r="G359" s="169" t="s">
        <v>261</v>
      </c>
      <c r="H359" s="169" t="s">
        <v>905</v>
      </c>
      <c r="I359" s="169" t="s">
        <v>905</v>
      </c>
      <c r="J359" s="169">
        <v>2</v>
      </c>
      <c r="K359" s="169">
        <v>2</v>
      </c>
      <c r="L359" s="169" t="s">
        <v>905</v>
      </c>
      <c r="M359" s="169"/>
    </row>
    <row r="360" spans="2:13" x14ac:dyDescent="0.35">
      <c r="B360" s="1391" t="s">
        <v>1272</v>
      </c>
      <c r="C360" s="169" t="s">
        <v>257</v>
      </c>
      <c r="D360" s="169" t="s">
        <v>257</v>
      </c>
      <c r="E360" s="169" t="s">
        <v>257</v>
      </c>
      <c r="F360" s="169" t="s">
        <v>258</v>
      </c>
      <c r="G360" s="169" t="s">
        <v>257</v>
      </c>
      <c r="H360" s="169" t="s">
        <v>905</v>
      </c>
      <c r="I360" s="169">
        <v>2</v>
      </c>
      <c r="J360" s="169" t="s">
        <v>905</v>
      </c>
      <c r="K360" s="169">
        <v>2</v>
      </c>
      <c r="L360" s="169" t="s">
        <v>905</v>
      </c>
      <c r="M360" s="169"/>
    </row>
    <row r="361" spans="2:13" x14ac:dyDescent="0.35">
      <c r="B361" s="1391" t="s">
        <v>1273</v>
      </c>
      <c r="C361" s="169" t="s">
        <v>257</v>
      </c>
      <c r="D361" s="169" t="s">
        <v>257</v>
      </c>
      <c r="E361" s="169" t="s">
        <v>261</v>
      </c>
      <c r="F361" s="169" t="s">
        <v>257</v>
      </c>
      <c r="G361" s="169" t="s">
        <v>257</v>
      </c>
      <c r="H361" s="169" t="s">
        <v>905</v>
      </c>
      <c r="I361" s="169" t="s">
        <v>905</v>
      </c>
      <c r="J361" s="169" t="s">
        <v>905</v>
      </c>
      <c r="K361" s="169">
        <v>2</v>
      </c>
      <c r="L361" s="169">
        <v>2</v>
      </c>
      <c r="M361" s="169"/>
    </row>
    <row r="362" spans="2:13" x14ac:dyDescent="0.35">
      <c r="B362" s="1391" t="s">
        <v>1274</v>
      </c>
      <c r="C362" s="169" t="s">
        <v>257</v>
      </c>
      <c r="D362" s="169" t="s">
        <v>257</v>
      </c>
      <c r="E362" s="169" t="s">
        <v>260</v>
      </c>
      <c r="F362" s="169" t="s">
        <v>257</v>
      </c>
      <c r="G362" s="169" t="s">
        <v>257</v>
      </c>
      <c r="H362" s="169" t="s">
        <v>905</v>
      </c>
      <c r="I362" s="169">
        <v>2</v>
      </c>
      <c r="J362" s="169">
        <v>2</v>
      </c>
      <c r="K362" s="169" t="s">
        <v>905</v>
      </c>
      <c r="L362" s="169">
        <v>2</v>
      </c>
      <c r="M362" s="169"/>
    </row>
    <row r="363" spans="2:13" x14ac:dyDescent="0.35">
      <c r="B363" s="1391" t="s">
        <v>1275</v>
      </c>
      <c r="C363" s="169" t="s">
        <v>257</v>
      </c>
      <c r="D363" s="169" t="s">
        <v>257</v>
      </c>
      <c r="E363" s="169" t="s">
        <v>257</v>
      </c>
      <c r="F363" s="169" t="s">
        <v>258</v>
      </c>
      <c r="G363" s="169" t="s">
        <v>261</v>
      </c>
      <c r="H363" s="169" t="s">
        <v>905</v>
      </c>
      <c r="I363" s="169" t="s">
        <v>905</v>
      </c>
      <c r="J363" s="169">
        <v>2</v>
      </c>
      <c r="K363" s="169">
        <v>2</v>
      </c>
      <c r="L363" s="169">
        <v>2</v>
      </c>
      <c r="M363" s="169"/>
    </row>
    <row r="364" spans="2:13" x14ac:dyDescent="0.35">
      <c r="B364" s="1391" t="s">
        <v>1276</v>
      </c>
      <c r="C364" s="169" t="s">
        <v>257</v>
      </c>
      <c r="D364" s="169" t="s">
        <v>257</v>
      </c>
      <c r="E364" s="169" t="s">
        <v>257</v>
      </c>
      <c r="F364" s="169" t="s">
        <v>257</v>
      </c>
      <c r="G364" s="169" t="s">
        <v>257</v>
      </c>
      <c r="H364" s="169" t="s">
        <v>905</v>
      </c>
      <c r="I364" s="169" t="s">
        <v>905</v>
      </c>
      <c r="J364" s="169">
        <v>2</v>
      </c>
      <c r="K364" s="169">
        <v>2</v>
      </c>
      <c r="L364" s="169">
        <v>2</v>
      </c>
      <c r="M364" s="169"/>
    </row>
    <row r="365" spans="2:13" x14ac:dyDescent="0.35">
      <c r="B365" s="1391" t="s">
        <v>1277</v>
      </c>
      <c r="C365" s="169" t="s">
        <v>261</v>
      </c>
      <c r="D365" s="169" t="s">
        <v>257</v>
      </c>
      <c r="E365" s="169" t="s">
        <v>257</v>
      </c>
      <c r="F365" s="169" t="s">
        <v>257</v>
      </c>
      <c r="G365" s="169" t="s">
        <v>257</v>
      </c>
      <c r="H365" s="169">
        <v>4</v>
      </c>
      <c r="I365" s="169">
        <v>2</v>
      </c>
      <c r="J365" s="169">
        <v>2</v>
      </c>
      <c r="K365" s="169">
        <v>2</v>
      </c>
      <c r="L365" s="169">
        <v>2</v>
      </c>
      <c r="M365" s="169"/>
    </row>
    <row r="366" spans="2:13" x14ac:dyDescent="0.35">
      <c r="B366" s="1391" t="s">
        <v>1278</v>
      </c>
      <c r="C366" s="169" t="s">
        <v>261</v>
      </c>
      <c r="D366" s="169" t="s">
        <v>257</v>
      </c>
      <c r="E366" s="169" t="s">
        <v>257</v>
      </c>
      <c r="F366" s="169" t="s">
        <v>258</v>
      </c>
      <c r="G366" s="169" t="s">
        <v>257</v>
      </c>
      <c r="H366" s="169">
        <v>6</v>
      </c>
      <c r="I366" s="169" t="s">
        <v>905</v>
      </c>
      <c r="J366" s="169">
        <v>2</v>
      </c>
      <c r="K366" s="169" t="s">
        <v>905</v>
      </c>
      <c r="L366" s="169" t="s">
        <v>905</v>
      </c>
      <c r="M366" s="169"/>
    </row>
    <row r="367" spans="2:13" x14ac:dyDescent="0.35">
      <c r="B367" s="1391" t="s">
        <v>1279</v>
      </c>
      <c r="C367" s="169" t="s">
        <v>257</v>
      </c>
      <c r="D367" s="169" t="s">
        <v>257</v>
      </c>
      <c r="E367" s="169" t="s">
        <v>257</v>
      </c>
      <c r="F367" s="169" t="s">
        <v>258</v>
      </c>
      <c r="G367" s="169" t="s">
        <v>257</v>
      </c>
      <c r="H367" s="169" t="s">
        <v>905</v>
      </c>
      <c r="I367" s="169">
        <v>2</v>
      </c>
      <c r="J367" s="169">
        <v>2</v>
      </c>
      <c r="K367" s="169" t="s">
        <v>905</v>
      </c>
      <c r="L367" s="169" t="s">
        <v>1092</v>
      </c>
      <c r="M367" s="169"/>
    </row>
    <row r="369" spans="2:13" ht="21.5" thickBot="1" x14ac:dyDescent="0.55000000000000004">
      <c r="B369" s="1395" t="s">
        <v>1280</v>
      </c>
      <c r="C369" s="1395"/>
      <c r="D369" s="1395"/>
      <c r="E369" s="1395"/>
      <c r="F369" s="1395"/>
      <c r="G369" s="1395"/>
      <c r="H369" s="1395"/>
      <c r="I369" s="1395"/>
      <c r="J369" s="1395"/>
    </row>
    <row r="370" spans="2:13" ht="15" thickBot="1" x14ac:dyDescent="0.4">
      <c r="B370" s="535" t="s">
        <v>1</v>
      </c>
      <c r="C370" s="536">
        <v>0.5</v>
      </c>
      <c r="D370" s="536">
        <v>0.125</v>
      </c>
      <c r="E370" s="536">
        <v>0.25</v>
      </c>
      <c r="F370" s="536">
        <v>0.375</v>
      </c>
      <c r="G370" s="536">
        <v>0.5</v>
      </c>
      <c r="H370" s="536">
        <v>0.5</v>
      </c>
      <c r="I370" s="536">
        <v>0.125</v>
      </c>
      <c r="J370" s="536">
        <v>0.25</v>
      </c>
      <c r="K370" s="536">
        <v>0.375</v>
      </c>
      <c r="L370" s="537">
        <v>0.5</v>
      </c>
      <c r="M370" s="538" t="s">
        <v>181</v>
      </c>
    </row>
    <row r="371" spans="2:13" x14ac:dyDescent="0.35">
      <c r="B371" s="307">
        <v>44573</v>
      </c>
      <c r="C371" s="300" t="s">
        <v>257</v>
      </c>
      <c r="D371" s="300" t="s">
        <v>257</v>
      </c>
      <c r="E371" s="300" t="s">
        <v>258</v>
      </c>
      <c r="F371" s="300" t="s">
        <v>261</v>
      </c>
      <c r="G371" s="300" t="s">
        <v>258</v>
      </c>
      <c r="H371" s="300" t="s">
        <v>905</v>
      </c>
      <c r="I371" s="300">
        <v>2</v>
      </c>
      <c r="J371" s="300">
        <v>2</v>
      </c>
      <c r="K371" s="300">
        <v>2</v>
      </c>
      <c r="L371" s="300" t="s">
        <v>905</v>
      </c>
      <c r="M371" s="300"/>
    </row>
    <row r="372" spans="2:13" x14ac:dyDescent="0.35">
      <c r="B372" s="1391">
        <v>44604</v>
      </c>
      <c r="C372" s="169" t="s">
        <v>257</v>
      </c>
      <c r="D372" s="169" t="s">
        <v>257</v>
      </c>
      <c r="E372" s="169" t="s">
        <v>258</v>
      </c>
      <c r="F372" s="169" t="s">
        <v>261</v>
      </c>
      <c r="G372" s="169" t="s">
        <v>261</v>
      </c>
      <c r="H372" s="169" t="s">
        <v>905</v>
      </c>
      <c r="I372" s="169">
        <v>2</v>
      </c>
      <c r="J372" s="169">
        <v>2</v>
      </c>
      <c r="K372" s="169">
        <v>2</v>
      </c>
      <c r="L372" s="169">
        <v>2</v>
      </c>
      <c r="M372" s="169"/>
    </row>
    <row r="373" spans="2:13" x14ac:dyDescent="0.35">
      <c r="B373" s="1391">
        <v>44632</v>
      </c>
      <c r="C373" s="169" t="s">
        <v>257</v>
      </c>
      <c r="D373" s="169" t="s">
        <v>257</v>
      </c>
      <c r="E373" s="169" t="s">
        <v>257</v>
      </c>
      <c r="F373" s="326" t="s">
        <v>257</v>
      </c>
      <c r="G373" s="169" t="s">
        <v>257</v>
      </c>
      <c r="H373" s="169" t="s">
        <v>905</v>
      </c>
      <c r="I373" s="169" t="s">
        <v>905</v>
      </c>
      <c r="J373" s="169">
        <v>2</v>
      </c>
      <c r="K373" s="169" t="s">
        <v>905</v>
      </c>
      <c r="L373" s="169" t="s">
        <v>905</v>
      </c>
      <c r="M373" s="169"/>
    </row>
    <row r="374" spans="2:13" x14ac:dyDescent="0.35">
      <c r="B374" s="1391">
        <v>44663</v>
      </c>
      <c r="C374" s="169" t="s">
        <v>257</v>
      </c>
      <c r="D374" s="169" t="s">
        <v>257</v>
      </c>
      <c r="E374" s="169" t="s">
        <v>257</v>
      </c>
      <c r="F374" s="169" t="s">
        <v>258</v>
      </c>
      <c r="G374" s="169" t="s">
        <v>257</v>
      </c>
      <c r="H374" s="169" t="s">
        <v>905</v>
      </c>
      <c r="I374" s="169" t="s">
        <v>905</v>
      </c>
      <c r="J374" s="169">
        <v>2</v>
      </c>
      <c r="K374" s="169">
        <v>2</v>
      </c>
      <c r="L374" s="169" t="s">
        <v>905</v>
      </c>
      <c r="M374" s="169"/>
    </row>
    <row r="375" spans="2:13" x14ac:dyDescent="0.35">
      <c r="B375" s="1391">
        <v>44693</v>
      </c>
      <c r="C375" s="169" t="s">
        <v>257</v>
      </c>
      <c r="D375" s="169" t="s">
        <v>257</v>
      </c>
      <c r="E375" s="169" t="s">
        <v>257</v>
      </c>
      <c r="F375" s="169" t="s">
        <v>258</v>
      </c>
      <c r="G375" s="169" t="s">
        <v>258</v>
      </c>
      <c r="H375" s="169">
        <v>2</v>
      </c>
      <c r="I375" s="169">
        <v>2</v>
      </c>
      <c r="J375" s="169" t="s">
        <v>905</v>
      </c>
      <c r="K375" s="169">
        <v>2</v>
      </c>
      <c r="L375" s="169" t="s">
        <v>905</v>
      </c>
      <c r="M375" s="169"/>
    </row>
    <row r="376" spans="2:13" x14ac:dyDescent="0.35">
      <c r="B376" s="1391">
        <v>44724</v>
      </c>
      <c r="C376" s="169" t="s">
        <v>257</v>
      </c>
      <c r="D376" s="169" t="s">
        <v>257</v>
      </c>
      <c r="E376" s="169" t="s">
        <v>261</v>
      </c>
      <c r="F376" s="169" t="s">
        <v>260</v>
      </c>
      <c r="G376" s="169" t="s">
        <v>261</v>
      </c>
      <c r="H376" s="169" t="s">
        <v>905</v>
      </c>
      <c r="I376" s="169">
        <v>2</v>
      </c>
      <c r="J376" s="169">
        <v>2</v>
      </c>
      <c r="K376" s="169">
        <v>4</v>
      </c>
      <c r="L376" s="169">
        <v>6</v>
      </c>
      <c r="M376" s="169"/>
    </row>
    <row r="377" spans="2:13" x14ac:dyDescent="0.35">
      <c r="B377" s="1391">
        <v>44754</v>
      </c>
      <c r="C377" s="169" t="s">
        <v>257</v>
      </c>
      <c r="D377" s="169" t="s">
        <v>257</v>
      </c>
      <c r="E377" s="169" t="s">
        <v>258</v>
      </c>
      <c r="F377" s="169" t="s">
        <v>257</v>
      </c>
      <c r="G377" s="169" t="s">
        <v>257</v>
      </c>
      <c r="H377" s="169">
        <v>2</v>
      </c>
      <c r="I377" s="169">
        <v>2</v>
      </c>
      <c r="J377" s="169" t="s">
        <v>905</v>
      </c>
      <c r="K377" s="169">
        <v>4</v>
      </c>
      <c r="L377" s="169">
        <v>2</v>
      </c>
      <c r="M377" s="169"/>
    </row>
    <row r="378" spans="2:13" x14ac:dyDescent="0.35">
      <c r="B378" s="1391">
        <v>44785</v>
      </c>
      <c r="C378" s="169" t="s">
        <v>257</v>
      </c>
      <c r="D378" s="169" t="s">
        <v>261</v>
      </c>
      <c r="E378" s="169" t="s">
        <v>257</v>
      </c>
      <c r="F378" s="169" t="s">
        <v>258</v>
      </c>
      <c r="G378" s="169" t="s">
        <v>257</v>
      </c>
      <c r="H378" s="169" t="s">
        <v>905</v>
      </c>
      <c r="I378" s="169">
        <v>2</v>
      </c>
      <c r="J378" s="169">
        <v>2</v>
      </c>
      <c r="K378" s="169" t="s">
        <v>905</v>
      </c>
      <c r="L378" s="169">
        <v>4</v>
      </c>
      <c r="M378" s="169"/>
    </row>
    <row r="379" spans="2:13" x14ac:dyDescent="0.35">
      <c r="B379" s="1391">
        <v>44816</v>
      </c>
      <c r="C379" s="169" t="s">
        <v>257</v>
      </c>
      <c r="D379" s="169" t="s">
        <v>257</v>
      </c>
      <c r="E379" s="169" t="s">
        <v>257</v>
      </c>
      <c r="F379" s="169" t="s">
        <v>258</v>
      </c>
      <c r="G379" s="169" t="s">
        <v>258</v>
      </c>
      <c r="H379" s="169">
        <v>2</v>
      </c>
      <c r="I379" s="169" t="s">
        <v>905</v>
      </c>
      <c r="J379" s="169">
        <v>2</v>
      </c>
      <c r="K379" s="169">
        <v>2</v>
      </c>
      <c r="L379" s="169" t="s">
        <v>905</v>
      </c>
      <c r="M379" s="169"/>
    </row>
    <row r="380" spans="2:13" x14ac:dyDescent="0.35">
      <c r="B380" s="1391">
        <v>44846</v>
      </c>
      <c r="C380" s="169" t="s">
        <v>257</v>
      </c>
      <c r="D380" s="169" t="s">
        <v>257</v>
      </c>
      <c r="E380" s="169" t="s">
        <v>260</v>
      </c>
      <c r="F380" s="169" t="s">
        <v>258</v>
      </c>
      <c r="G380" s="169" t="s">
        <v>258</v>
      </c>
      <c r="H380" s="169" t="s">
        <v>905</v>
      </c>
      <c r="I380" s="169">
        <v>2</v>
      </c>
      <c r="J380" s="169">
        <v>2</v>
      </c>
      <c r="K380" s="169">
        <v>2</v>
      </c>
      <c r="L380" s="169">
        <v>2</v>
      </c>
      <c r="M380" s="169"/>
    </row>
    <row r="381" spans="2:13" x14ac:dyDescent="0.35">
      <c r="B381" s="1391">
        <v>44877</v>
      </c>
      <c r="C381" s="169" t="s">
        <v>260</v>
      </c>
      <c r="D381" s="169" t="s">
        <v>258</v>
      </c>
      <c r="E381" s="169" t="s">
        <v>257</v>
      </c>
      <c r="F381" s="169" t="s">
        <v>258</v>
      </c>
      <c r="G381" s="169" t="s">
        <v>258</v>
      </c>
      <c r="H381" s="169">
        <v>6</v>
      </c>
      <c r="I381" s="169">
        <v>2</v>
      </c>
      <c r="J381" s="169">
        <v>2</v>
      </c>
      <c r="K381" s="169" t="s">
        <v>905</v>
      </c>
      <c r="L381" s="169">
        <v>2</v>
      </c>
      <c r="M381" s="169"/>
    </row>
    <row r="382" spans="2:13" x14ac:dyDescent="0.35">
      <c r="B382" s="1391">
        <v>44907</v>
      </c>
      <c r="C382" s="169" t="s">
        <v>257</v>
      </c>
      <c r="D382" s="169" t="s">
        <v>257</v>
      </c>
      <c r="E382" s="169" t="s">
        <v>258</v>
      </c>
      <c r="F382" s="169" t="s">
        <v>257</v>
      </c>
      <c r="G382" s="169" t="s">
        <v>257</v>
      </c>
      <c r="H382" s="169" t="s">
        <v>905</v>
      </c>
      <c r="I382" s="169">
        <v>2</v>
      </c>
      <c r="J382" s="169">
        <v>2</v>
      </c>
      <c r="K382" s="169">
        <v>4</v>
      </c>
      <c r="L382" s="169">
        <v>2</v>
      </c>
      <c r="M382" s="169"/>
    </row>
    <row r="383" spans="2:13" x14ac:dyDescent="0.35">
      <c r="B383" s="1391" t="s">
        <v>1281</v>
      </c>
      <c r="C383" s="169" t="s">
        <v>257</v>
      </c>
      <c r="D383" s="169" t="s">
        <v>257</v>
      </c>
      <c r="E383" s="169" t="s">
        <v>257</v>
      </c>
      <c r="F383" s="169" t="s">
        <v>258</v>
      </c>
      <c r="G383" s="169" t="s">
        <v>257</v>
      </c>
      <c r="H383" s="169" t="s">
        <v>905</v>
      </c>
      <c r="I383" s="169" t="s">
        <v>905</v>
      </c>
      <c r="J383" s="169">
        <v>2</v>
      </c>
      <c r="K383" s="169">
        <v>4</v>
      </c>
      <c r="L383" s="169">
        <v>2</v>
      </c>
      <c r="M383" s="169"/>
    </row>
    <row r="384" spans="2:13" x14ac:dyDescent="0.35">
      <c r="B384" s="1391" t="s">
        <v>1282</v>
      </c>
      <c r="C384" s="169" t="s">
        <v>257</v>
      </c>
      <c r="D384" s="169" t="s">
        <v>257</v>
      </c>
      <c r="E384" s="169" t="s">
        <v>257</v>
      </c>
      <c r="F384" s="169" t="s">
        <v>257</v>
      </c>
      <c r="G384" s="169" t="s">
        <v>257</v>
      </c>
      <c r="H384" s="169" t="s">
        <v>905</v>
      </c>
      <c r="I384" s="169">
        <v>2</v>
      </c>
      <c r="J384" s="169">
        <v>4</v>
      </c>
      <c r="K384" s="169">
        <v>4</v>
      </c>
      <c r="L384" s="169">
        <v>6</v>
      </c>
      <c r="M384" s="169"/>
    </row>
    <row r="385" spans="2:13" x14ac:dyDescent="0.35">
      <c r="B385" s="1391" t="s">
        <v>1283</v>
      </c>
      <c r="C385" s="169" t="s">
        <v>257</v>
      </c>
      <c r="D385" s="169" t="s">
        <v>257</v>
      </c>
      <c r="E385" s="169" t="s">
        <v>257</v>
      </c>
      <c r="F385" s="169" t="s">
        <v>257</v>
      </c>
      <c r="G385" s="169" t="s">
        <v>257</v>
      </c>
      <c r="H385" s="169" t="s">
        <v>905</v>
      </c>
      <c r="I385" s="169">
        <v>2</v>
      </c>
      <c r="J385" s="169">
        <v>2</v>
      </c>
      <c r="K385" s="169" t="s">
        <v>905</v>
      </c>
      <c r="L385" s="169" t="s">
        <v>905</v>
      </c>
      <c r="M385" s="169"/>
    </row>
    <row r="386" spans="2:13" x14ac:dyDescent="0.35">
      <c r="B386" s="1391" t="s">
        <v>1284</v>
      </c>
      <c r="C386" s="169" t="s">
        <v>257</v>
      </c>
      <c r="D386" s="169" t="s">
        <v>257</v>
      </c>
      <c r="E386" s="169" t="s">
        <v>257</v>
      </c>
      <c r="F386" s="169" t="s">
        <v>261</v>
      </c>
      <c r="G386" s="169" t="s">
        <v>257</v>
      </c>
      <c r="H386" s="169" t="s">
        <v>905</v>
      </c>
      <c r="I386" s="169">
        <v>2</v>
      </c>
      <c r="J386" s="169">
        <v>4</v>
      </c>
      <c r="K386" s="169">
        <v>2</v>
      </c>
      <c r="L386" s="169">
        <v>2</v>
      </c>
      <c r="M386" s="169"/>
    </row>
    <row r="387" spans="2:13" x14ac:dyDescent="0.35">
      <c r="B387" s="1391" t="s">
        <v>1285</v>
      </c>
      <c r="C387" s="169" t="s">
        <v>257</v>
      </c>
      <c r="D387" s="169" t="s">
        <v>257</v>
      </c>
      <c r="E387" s="169" t="s">
        <v>257</v>
      </c>
      <c r="F387" s="169" t="s">
        <v>257</v>
      </c>
      <c r="G387" s="169" t="s">
        <v>257</v>
      </c>
      <c r="H387" s="169" t="s">
        <v>905</v>
      </c>
      <c r="I387" s="169">
        <v>2</v>
      </c>
      <c r="J387" s="169">
        <v>4</v>
      </c>
      <c r="K387" s="169">
        <v>2</v>
      </c>
      <c r="L387" s="169" t="s">
        <v>905</v>
      </c>
      <c r="M387" s="169"/>
    </row>
    <row r="388" spans="2:13" x14ac:dyDescent="0.35">
      <c r="B388" s="1391" t="s">
        <v>1286</v>
      </c>
      <c r="C388" s="169" t="s">
        <v>257</v>
      </c>
      <c r="D388" s="169" t="s">
        <v>257</v>
      </c>
      <c r="E388" s="169" t="s">
        <v>258</v>
      </c>
      <c r="F388" s="169" t="s">
        <v>260</v>
      </c>
      <c r="G388" s="169" t="s">
        <v>257</v>
      </c>
      <c r="H388" s="169" t="s">
        <v>905</v>
      </c>
      <c r="I388" s="169" t="s">
        <v>905</v>
      </c>
      <c r="J388" s="169">
        <v>2</v>
      </c>
      <c r="K388" s="169">
        <v>2</v>
      </c>
      <c r="L388" s="169" t="s">
        <v>905</v>
      </c>
      <c r="M388" s="169"/>
    </row>
    <row r="389" spans="2:13" x14ac:dyDescent="0.35">
      <c r="B389" s="1391" t="s">
        <v>1287</v>
      </c>
      <c r="C389" s="169" t="s">
        <v>257</v>
      </c>
      <c r="D389" s="169" t="s">
        <v>257</v>
      </c>
      <c r="E389" s="169" t="s">
        <v>257</v>
      </c>
      <c r="F389" s="169" t="s">
        <v>257</v>
      </c>
      <c r="G389" s="169" t="s">
        <v>258</v>
      </c>
      <c r="H389" s="169" t="s">
        <v>905</v>
      </c>
      <c r="I389" s="169">
        <v>2</v>
      </c>
      <c r="J389" s="169">
        <v>2</v>
      </c>
      <c r="K389" s="169">
        <v>4</v>
      </c>
      <c r="L389" s="169" t="s">
        <v>905</v>
      </c>
      <c r="M389" s="169"/>
    </row>
    <row r="390" spans="2:13" x14ac:dyDescent="0.35">
      <c r="B390" s="1391" t="s">
        <v>1288</v>
      </c>
      <c r="C390" s="169" t="s">
        <v>257</v>
      </c>
      <c r="D390" s="169" t="s">
        <v>257</v>
      </c>
      <c r="E390" s="169" t="s">
        <v>260</v>
      </c>
      <c r="F390" s="169" t="s">
        <v>257</v>
      </c>
      <c r="G390" s="169" t="s">
        <v>257</v>
      </c>
      <c r="H390" s="169" t="s">
        <v>905</v>
      </c>
      <c r="I390" s="169" t="s">
        <v>905</v>
      </c>
      <c r="J390" s="169">
        <v>2</v>
      </c>
      <c r="K390" s="169" t="s">
        <v>905</v>
      </c>
      <c r="L390" s="169" t="s">
        <v>905</v>
      </c>
      <c r="M390" s="169"/>
    </row>
    <row r="391" spans="2:13" x14ac:dyDescent="0.35">
      <c r="B391" s="1391" t="s">
        <v>1289</v>
      </c>
      <c r="C391" s="169" t="s">
        <v>257</v>
      </c>
      <c r="D391" s="169" t="s">
        <v>257</v>
      </c>
      <c r="E391" s="169" t="s">
        <v>258</v>
      </c>
      <c r="F391" s="169" t="s">
        <v>258</v>
      </c>
      <c r="G391" s="169" t="s">
        <v>257</v>
      </c>
      <c r="H391" s="169" t="s">
        <v>905</v>
      </c>
      <c r="I391" s="169">
        <v>2</v>
      </c>
      <c r="J391" s="169" t="s">
        <v>905</v>
      </c>
      <c r="K391" s="169">
        <v>2</v>
      </c>
      <c r="L391" s="169" t="s">
        <v>905</v>
      </c>
      <c r="M391" s="169"/>
    </row>
    <row r="392" spans="2:13" x14ac:dyDescent="0.35">
      <c r="B392" s="1391" t="s">
        <v>1290</v>
      </c>
      <c r="C392" s="169" t="s">
        <v>257</v>
      </c>
      <c r="D392" s="169" t="s">
        <v>257</v>
      </c>
      <c r="E392" s="169" t="s">
        <v>258</v>
      </c>
      <c r="F392" s="169" t="s">
        <v>258</v>
      </c>
      <c r="G392" s="169" t="s">
        <v>258</v>
      </c>
      <c r="H392" s="169" t="s">
        <v>905</v>
      </c>
      <c r="I392" s="169" t="s">
        <v>905</v>
      </c>
      <c r="J392" s="169">
        <v>2</v>
      </c>
      <c r="K392" s="169" t="s">
        <v>905</v>
      </c>
      <c r="L392" s="169" t="s">
        <v>905</v>
      </c>
      <c r="M392" s="169"/>
    </row>
    <row r="393" spans="2:13" x14ac:dyDescent="0.35">
      <c r="B393" s="1391" t="s">
        <v>1291</v>
      </c>
      <c r="C393" s="169" t="s">
        <v>257</v>
      </c>
      <c r="D393" s="169" t="s">
        <v>257</v>
      </c>
      <c r="E393" s="169" t="s">
        <v>257</v>
      </c>
      <c r="F393" s="169" t="s">
        <v>257</v>
      </c>
      <c r="G393" s="169" t="s">
        <v>257</v>
      </c>
      <c r="H393" s="169" t="s">
        <v>905</v>
      </c>
      <c r="I393" s="169">
        <v>2</v>
      </c>
      <c r="J393" s="169" t="s">
        <v>905</v>
      </c>
      <c r="K393" s="169" t="s">
        <v>905</v>
      </c>
      <c r="L393" s="169">
        <v>2</v>
      </c>
      <c r="M393" s="169"/>
    </row>
    <row r="394" spans="2:13" x14ac:dyDescent="0.35">
      <c r="B394" s="1391" t="s">
        <v>1292</v>
      </c>
      <c r="C394" s="169" t="s">
        <v>258</v>
      </c>
      <c r="D394" s="169" t="s">
        <v>257</v>
      </c>
      <c r="E394" s="169" t="s">
        <v>260</v>
      </c>
      <c r="F394" s="169" t="s">
        <v>260</v>
      </c>
      <c r="G394" s="169" t="s">
        <v>258</v>
      </c>
      <c r="H394" s="169" t="s">
        <v>905</v>
      </c>
      <c r="I394" s="169" t="s">
        <v>905</v>
      </c>
      <c r="J394" s="169">
        <v>2</v>
      </c>
      <c r="K394" s="169">
        <v>2</v>
      </c>
      <c r="L394" s="169" t="s">
        <v>905</v>
      </c>
      <c r="M394" s="169"/>
    </row>
    <row r="395" spans="2:13" x14ac:dyDescent="0.35">
      <c r="B395" s="1391" t="s">
        <v>1293</v>
      </c>
      <c r="C395" s="169" t="s">
        <v>257</v>
      </c>
      <c r="D395" s="169" t="s">
        <v>261</v>
      </c>
      <c r="E395" s="169" t="s">
        <v>261</v>
      </c>
      <c r="F395" s="169" t="s">
        <v>257</v>
      </c>
      <c r="G395" s="169" t="s">
        <v>258</v>
      </c>
      <c r="H395" s="169" t="s">
        <v>905</v>
      </c>
      <c r="I395" s="169">
        <v>2</v>
      </c>
      <c r="J395" s="169">
        <v>2</v>
      </c>
      <c r="K395" s="169" t="s">
        <v>905</v>
      </c>
      <c r="L395" s="169">
        <v>2</v>
      </c>
      <c r="M395" s="169"/>
    </row>
    <row r="396" spans="2:13" x14ac:dyDescent="0.35">
      <c r="B396" s="1391" t="s">
        <v>1294</v>
      </c>
      <c r="C396" s="169" t="s">
        <v>257</v>
      </c>
      <c r="D396" s="169" t="s">
        <v>257</v>
      </c>
      <c r="E396" s="169" t="s">
        <v>258</v>
      </c>
      <c r="F396" s="169" t="s">
        <v>258</v>
      </c>
      <c r="G396" s="169" t="s">
        <v>257</v>
      </c>
      <c r="H396" s="169" t="s">
        <v>905</v>
      </c>
      <c r="I396" s="169" t="s">
        <v>905</v>
      </c>
      <c r="J396" s="169">
        <v>4</v>
      </c>
      <c r="K396" s="169">
        <v>2</v>
      </c>
      <c r="L396" s="169" t="s">
        <v>905</v>
      </c>
      <c r="M396" s="169"/>
    </row>
    <row r="397" spans="2:13" x14ac:dyDescent="0.35">
      <c r="B397" s="1391" t="s">
        <v>1295</v>
      </c>
      <c r="C397" s="169" t="s">
        <v>257</v>
      </c>
      <c r="D397" s="169" t="s">
        <v>258</v>
      </c>
      <c r="E397" s="169" t="s">
        <v>257</v>
      </c>
      <c r="F397" s="169" t="s">
        <v>257</v>
      </c>
      <c r="G397" s="169" t="s">
        <v>257</v>
      </c>
      <c r="H397" s="169" t="s">
        <v>905</v>
      </c>
      <c r="I397" s="169" t="s">
        <v>905</v>
      </c>
      <c r="J397" s="169" t="s">
        <v>905</v>
      </c>
      <c r="K397" s="169">
        <v>2</v>
      </c>
      <c r="L397" s="169" t="s">
        <v>905</v>
      </c>
      <c r="M397" s="169"/>
    </row>
    <row r="398" spans="2:13" x14ac:dyDescent="0.35">
      <c r="B398" s="1391" t="s">
        <v>1296</v>
      </c>
      <c r="C398" s="169" t="s">
        <v>257</v>
      </c>
      <c r="D398" s="169" t="s">
        <v>257</v>
      </c>
      <c r="E398" s="169" t="s">
        <v>261</v>
      </c>
      <c r="F398" s="169" t="s">
        <v>257</v>
      </c>
      <c r="G398" s="169" t="s">
        <v>257</v>
      </c>
      <c r="H398" s="169" t="s">
        <v>905</v>
      </c>
      <c r="I398" s="169" t="s">
        <v>905</v>
      </c>
      <c r="J398" s="169">
        <v>2</v>
      </c>
      <c r="K398" s="169" t="s">
        <v>905</v>
      </c>
      <c r="L398" s="169" t="s">
        <v>905</v>
      </c>
      <c r="M398" s="169"/>
    </row>
    <row r="399" spans="2:13" x14ac:dyDescent="0.35">
      <c r="B399" s="1391" t="s">
        <v>1297</v>
      </c>
      <c r="C399" s="169" t="s">
        <v>258</v>
      </c>
      <c r="D399" s="169" t="s">
        <v>261</v>
      </c>
      <c r="E399" s="169" t="s">
        <v>258</v>
      </c>
      <c r="F399" s="169" t="s">
        <v>261</v>
      </c>
      <c r="G399" s="169" t="s">
        <v>257</v>
      </c>
      <c r="H399" s="169">
        <v>2</v>
      </c>
      <c r="I399" s="169">
        <v>2</v>
      </c>
      <c r="J399" s="169">
        <v>4</v>
      </c>
      <c r="K399" s="169">
        <v>4</v>
      </c>
      <c r="L399" s="169" t="s">
        <v>905</v>
      </c>
      <c r="M399" s="169"/>
    </row>
    <row r="400" spans="2:13" x14ac:dyDescent="0.35">
      <c r="B400" s="1391" t="s">
        <v>1298</v>
      </c>
      <c r="C400" s="169" t="s">
        <v>257</v>
      </c>
      <c r="D400" s="169" t="s">
        <v>257</v>
      </c>
      <c r="E400" s="169" t="s">
        <v>258</v>
      </c>
      <c r="F400" s="169" t="s">
        <v>257</v>
      </c>
      <c r="G400" s="169" t="s">
        <v>257</v>
      </c>
      <c r="H400" s="169" t="s">
        <v>905</v>
      </c>
      <c r="I400" s="169" t="s">
        <v>905</v>
      </c>
      <c r="J400" s="169" t="s">
        <v>905</v>
      </c>
      <c r="K400" s="169" t="s">
        <v>905</v>
      </c>
      <c r="L400" s="169">
        <v>2</v>
      </c>
      <c r="M400" s="169"/>
    </row>
    <row r="401" spans="2:13" x14ac:dyDescent="0.35">
      <c r="B401" s="1393" t="s">
        <v>1299</v>
      </c>
      <c r="C401" s="1391" t="s">
        <v>258</v>
      </c>
      <c r="D401" s="1391" t="s">
        <v>257</v>
      </c>
      <c r="E401" s="1391" t="s">
        <v>257</v>
      </c>
      <c r="F401" s="1391" t="s">
        <v>258</v>
      </c>
      <c r="G401" s="1391" t="s">
        <v>257</v>
      </c>
      <c r="H401" s="169" t="s">
        <v>905</v>
      </c>
      <c r="I401" s="169" t="s">
        <v>905</v>
      </c>
      <c r="J401" s="169">
        <v>2</v>
      </c>
      <c r="K401" s="1393" t="s">
        <v>905</v>
      </c>
      <c r="L401" s="1393" t="s">
        <v>905</v>
      </c>
      <c r="M401" s="306"/>
    </row>
  </sheetData>
  <mergeCells count="3">
    <mergeCell ref="B36:J36"/>
    <mergeCell ref="B67:J67"/>
    <mergeCell ref="B101:J10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N403"/>
  <sheetViews>
    <sheetView topLeftCell="A307" workbookViewId="0">
      <selection activeCell="D308" sqref="D308"/>
    </sheetView>
  </sheetViews>
  <sheetFormatPr defaultRowHeight="14.5" x14ac:dyDescent="0.35"/>
  <cols>
    <col min="2" max="2" width="12.1796875" customWidth="1"/>
  </cols>
  <sheetData>
    <row r="2" spans="2:13" ht="19" thickBot="1" x14ac:dyDescent="0.5">
      <c r="B2" s="1387"/>
      <c r="C2" s="1388"/>
      <c r="D2" s="1388" t="s">
        <v>1300</v>
      </c>
      <c r="E2" s="1388"/>
      <c r="F2" s="1388"/>
      <c r="G2" s="326"/>
      <c r="H2" s="326"/>
      <c r="I2" s="326"/>
      <c r="J2" s="326"/>
      <c r="K2" s="326"/>
      <c r="L2" s="326"/>
    </row>
    <row r="3" spans="2:13" ht="15" thickBot="1" x14ac:dyDescent="0.4">
      <c r="B3" s="1403" t="s">
        <v>1</v>
      </c>
      <c r="C3" s="536">
        <v>0.5</v>
      </c>
      <c r="D3" s="536">
        <v>0.125</v>
      </c>
      <c r="E3" s="536">
        <v>0.25</v>
      </c>
      <c r="F3" s="536">
        <v>0.375</v>
      </c>
      <c r="G3" s="536">
        <v>0.5</v>
      </c>
      <c r="H3" s="536">
        <v>0.5</v>
      </c>
      <c r="I3" s="536">
        <v>0.125</v>
      </c>
      <c r="J3" s="536">
        <v>0.25</v>
      </c>
      <c r="K3" s="536">
        <v>0.375</v>
      </c>
      <c r="L3" s="536">
        <v>0.5</v>
      </c>
      <c r="M3" s="538" t="s">
        <v>181</v>
      </c>
    </row>
    <row r="4" spans="2:13" x14ac:dyDescent="0.35">
      <c r="B4" s="1391">
        <v>44927</v>
      </c>
      <c r="C4" s="300" t="s">
        <v>258</v>
      </c>
      <c r="D4" s="300" t="s">
        <v>257</v>
      </c>
      <c r="E4" s="300" t="s">
        <v>261</v>
      </c>
      <c r="F4" s="300" t="s">
        <v>260</v>
      </c>
      <c r="G4" s="300" t="s">
        <v>257</v>
      </c>
      <c r="H4" s="300" t="s">
        <v>905</v>
      </c>
      <c r="I4" s="300">
        <v>2</v>
      </c>
      <c r="J4" s="300" t="s">
        <v>905</v>
      </c>
      <c r="K4" s="300">
        <v>2</v>
      </c>
      <c r="L4" s="300">
        <v>2</v>
      </c>
      <c r="M4" s="543"/>
    </row>
    <row r="5" spans="2:13" x14ac:dyDescent="0.35">
      <c r="B5" s="1391">
        <v>44928</v>
      </c>
      <c r="C5" s="169" t="s">
        <v>257</v>
      </c>
      <c r="D5" s="169" t="s">
        <v>257</v>
      </c>
      <c r="E5" s="169" t="s">
        <v>258</v>
      </c>
      <c r="F5" s="169" t="s">
        <v>258</v>
      </c>
      <c r="G5" s="169" t="s">
        <v>258</v>
      </c>
      <c r="H5" s="169" t="s">
        <v>905</v>
      </c>
      <c r="I5" s="169">
        <v>2</v>
      </c>
      <c r="J5" s="169">
        <v>2</v>
      </c>
      <c r="K5" s="169">
        <v>2</v>
      </c>
      <c r="L5" s="169">
        <v>4</v>
      </c>
      <c r="M5" s="306"/>
    </row>
    <row r="6" spans="2:13" x14ac:dyDescent="0.35">
      <c r="B6" s="1391">
        <v>44929</v>
      </c>
      <c r="C6" s="169" t="s">
        <v>257</v>
      </c>
      <c r="D6" s="169" t="s">
        <v>257</v>
      </c>
      <c r="E6" s="169" t="s">
        <v>261</v>
      </c>
      <c r="F6" s="326" t="s">
        <v>258</v>
      </c>
      <c r="G6" s="169" t="s">
        <v>258</v>
      </c>
      <c r="H6" s="169" t="s">
        <v>905</v>
      </c>
      <c r="I6" s="169" t="s">
        <v>905</v>
      </c>
      <c r="J6" s="169">
        <v>2</v>
      </c>
      <c r="K6" s="169" t="s">
        <v>905</v>
      </c>
      <c r="L6" s="169">
        <v>2</v>
      </c>
      <c r="M6" s="306"/>
    </row>
    <row r="7" spans="2:13" x14ac:dyDescent="0.35">
      <c r="B7" s="1391">
        <v>44930</v>
      </c>
      <c r="C7" s="169" t="s">
        <v>257</v>
      </c>
      <c r="D7" s="169" t="s">
        <v>257</v>
      </c>
      <c r="E7" s="169" t="s">
        <v>261</v>
      </c>
      <c r="F7" s="169" t="s">
        <v>257</v>
      </c>
      <c r="G7" s="169" t="s">
        <v>260</v>
      </c>
      <c r="H7" s="169" t="s">
        <v>905</v>
      </c>
      <c r="I7" s="169" t="s">
        <v>905</v>
      </c>
      <c r="J7" s="169">
        <v>2</v>
      </c>
      <c r="K7" s="169">
        <v>2</v>
      </c>
      <c r="L7" s="169" t="s">
        <v>905</v>
      </c>
      <c r="M7" s="306"/>
    </row>
    <row r="8" spans="2:13" x14ac:dyDescent="0.35">
      <c r="B8" s="1391">
        <v>44931</v>
      </c>
      <c r="C8" s="169" t="s">
        <v>257</v>
      </c>
      <c r="D8" s="169" t="s">
        <v>257</v>
      </c>
      <c r="E8" s="169" t="s">
        <v>257</v>
      </c>
      <c r="F8" s="169" t="s">
        <v>257</v>
      </c>
      <c r="G8" s="169" t="s">
        <v>258</v>
      </c>
      <c r="H8" s="169" t="s">
        <v>905</v>
      </c>
      <c r="I8" s="169" t="s">
        <v>905</v>
      </c>
      <c r="J8" s="169" t="s">
        <v>905</v>
      </c>
      <c r="K8" s="169">
        <v>2</v>
      </c>
      <c r="L8" s="169" t="s">
        <v>905</v>
      </c>
      <c r="M8" s="306"/>
    </row>
    <row r="9" spans="2:13" x14ac:dyDescent="0.35">
      <c r="B9" s="1391">
        <v>44932</v>
      </c>
      <c r="C9" s="169" t="s">
        <v>257</v>
      </c>
      <c r="D9" s="169" t="s">
        <v>258</v>
      </c>
      <c r="E9" s="169" t="s">
        <v>258</v>
      </c>
      <c r="F9" s="169" t="s">
        <v>260</v>
      </c>
      <c r="G9" s="169" t="s">
        <v>257</v>
      </c>
      <c r="H9" s="169">
        <v>2</v>
      </c>
      <c r="I9" s="169" t="s">
        <v>905</v>
      </c>
      <c r="J9" s="169" t="s">
        <v>905</v>
      </c>
      <c r="K9" s="169" t="s">
        <v>905</v>
      </c>
      <c r="L9" s="169" t="s">
        <v>905</v>
      </c>
      <c r="M9" s="306"/>
    </row>
    <row r="10" spans="2:13" x14ac:dyDescent="0.35">
      <c r="B10" s="1391">
        <v>44933</v>
      </c>
      <c r="C10" s="169" t="s">
        <v>257</v>
      </c>
      <c r="D10" s="169" t="s">
        <v>257</v>
      </c>
      <c r="E10" s="169" t="s">
        <v>257</v>
      </c>
      <c r="F10" s="169" t="s">
        <v>261</v>
      </c>
      <c r="G10" s="169" t="s">
        <v>258</v>
      </c>
      <c r="H10" s="169" t="s">
        <v>905</v>
      </c>
      <c r="I10" s="169">
        <v>2</v>
      </c>
      <c r="J10" s="169">
        <v>2</v>
      </c>
      <c r="K10" s="169">
        <v>2</v>
      </c>
      <c r="L10" s="169">
        <v>2</v>
      </c>
      <c r="M10" s="306"/>
    </row>
    <row r="11" spans="2:13" x14ac:dyDescent="0.35">
      <c r="B11" s="1391">
        <v>44934</v>
      </c>
      <c r="C11" s="169" t="s">
        <v>257</v>
      </c>
      <c r="D11" s="169" t="s">
        <v>257</v>
      </c>
      <c r="E11" s="169" t="s">
        <v>258</v>
      </c>
      <c r="F11" s="169" t="s">
        <v>257</v>
      </c>
      <c r="G11" s="169" t="s">
        <v>261</v>
      </c>
      <c r="H11" s="169" t="s">
        <v>905</v>
      </c>
      <c r="I11" s="169" t="s">
        <v>905</v>
      </c>
      <c r="J11" s="169">
        <v>2</v>
      </c>
      <c r="K11" s="169">
        <v>2</v>
      </c>
      <c r="L11" s="169" t="s">
        <v>905</v>
      </c>
      <c r="M11" s="306"/>
    </row>
    <row r="12" spans="2:13" x14ac:dyDescent="0.35">
      <c r="B12" s="1391">
        <v>44935</v>
      </c>
      <c r="C12" s="169" t="s">
        <v>257</v>
      </c>
      <c r="D12" s="169" t="s">
        <v>257</v>
      </c>
      <c r="E12" s="169" t="s">
        <v>257</v>
      </c>
      <c r="F12" s="169" t="s">
        <v>257</v>
      </c>
      <c r="G12" s="169" t="s">
        <v>257</v>
      </c>
      <c r="H12" s="169" t="s">
        <v>905</v>
      </c>
      <c r="I12" s="169">
        <v>2</v>
      </c>
      <c r="J12" s="169">
        <v>4</v>
      </c>
      <c r="K12" s="169" t="s">
        <v>905</v>
      </c>
      <c r="L12" s="169" t="s">
        <v>905</v>
      </c>
      <c r="M12" s="306"/>
    </row>
    <row r="13" spans="2:13" x14ac:dyDescent="0.35">
      <c r="B13" s="1391">
        <v>44936</v>
      </c>
      <c r="C13" s="169" t="s">
        <v>257</v>
      </c>
      <c r="D13" s="169" t="s">
        <v>261</v>
      </c>
      <c r="E13" s="169" t="s">
        <v>258</v>
      </c>
      <c r="F13" s="169" t="s">
        <v>258</v>
      </c>
      <c r="G13" s="169" t="s">
        <v>261</v>
      </c>
      <c r="H13" s="169" t="s">
        <v>905</v>
      </c>
      <c r="I13" s="169">
        <v>2</v>
      </c>
      <c r="J13" s="169">
        <v>2</v>
      </c>
      <c r="K13" s="169">
        <v>2</v>
      </c>
      <c r="L13" s="169">
        <v>2</v>
      </c>
      <c r="M13" s="306"/>
    </row>
    <row r="14" spans="2:13" x14ac:dyDescent="0.35">
      <c r="B14" s="1391">
        <v>44937</v>
      </c>
      <c r="C14" s="169" t="s">
        <v>257</v>
      </c>
      <c r="D14" s="169" t="s">
        <v>258</v>
      </c>
      <c r="E14" s="169" t="s">
        <v>258</v>
      </c>
      <c r="F14" s="169" t="s">
        <v>257</v>
      </c>
      <c r="G14" s="169" t="s">
        <v>257</v>
      </c>
      <c r="H14" s="169">
        <v>4</v>
      </c>
      <c r="I14" s="169">
        <v>2</v>
      </c>
      <c r="J14" s="169">
        <v>2</v>
      </c>
      <c r="K14" s="169" t="s">
        <v>905</v>
      </c>
      <c r="L14" s="169" t="s">
        <v>905</v>
      </c>
      <c r="M14" s="306"/>
    </row>
    <row r="15" spans="2:13" x14ac:dyDescent="0.35">
      <c r="B15" s="1391">
        <v>44938</v>
      </c>
      <c r="C15" s="169" t="s">
        <v>258</v>
      </c>
      <c r="D15" s="169" t="s">
        <v>257</v>
      </c>
      <c r="E15" s="169" t="s">
        <v>257</v>
      </c>
      <c r="F15" s="169" t="s">
        <v>258</v>
      </c>
      <c r="G15" s="169" t="s">
        <v>260</v>
      </c>
      <c r="H15" s="169" t="s">
        <v>905</v>
      </c>
      <c r="I15" s="169" t="s">
        <v>905</v>
      </c>
      <c r="J15" s="169" t="s">
        <v>905</v>
      </c>
      <c r="K15" s="169" t="s">
        <v>905</v>
      </c>
      <c r="L15" s="169" t="s">
        <v>905</v>
      </c>
      <c r="M15" s="306"/>
    </row>
    <row r="16" spans="2:13" x14ac:dyDescent="0.35">
      <c r="B16" s="1391">
        <v>44939</v>
      </c>
      <c r="C16" s="169" t="s">
        <v>258</v>
      </c>
      <c r="D16" s="169" t="s">
        <v>257</v>
      </c>
      <c r="E16" s="169" t="s">
        <v>258</v>
      </c>
      <c r="F16" s="169" t="s">
        <v>258</v>
      </c>
      <c r="G16" s="169" t="s">
        <v>257</v>
      </c>
      <c r="H16" s="169" t="s">
        <v>905</v>
      </c>
      <c r="I16" s="169">
        <v>2</v>
      </c>
      <c r="J16" s="169">
        <v>2</v>
      </c>
      <c r="K16" s="169">
        <v>2</v>
      </c>
      <c r="L16" s="169">
        <v>2</v>
      </c>
      <c r="M16" s="306"/>
    </row>
    <row r="17" spans="2:13" x14ac:dyDescent="0.35">
      <c r="B17" s="1391">
        <v>44940</v>
      </c>
      <c r="C17" s="169" t="s">
        <v>257</v>
      </c>
      <c r="D17" s="169" t="s">
        <v>257</v>
      </c>
      <c r="E17" s="169" t="s">
        <v>257</v>
      </c>
      <c r="F17" s="169" t="s">
        <v>258</v>
      </c>
      <c r="G17" s="169" t="s">
        <v>258</v>
      </c>
      <c r="H17" s="169" t="s">
        <v>905</v>
      </c>
      <c r="I17" s="169" t="s">
        <v>905</v>
      </c>
      <c r="J17" s="169">
        <v>2</v>
      </c>
      <c r="K17" s="169" t="s">
        <v>905</v>
      </c>
      <c r="L17" s="169" t="s">
        <v>905</v>
      </c>
      <c r="M17" s="306"/>
    </row>
    <row r="18" spans="2:13" x14ac:dyDescent="0.35">
      <c r="B18" s="1391">
        <v>44941</v>
      </c>
      <c r="C18" s="169" t="s">
        <v>258</v>
      </c>
      <c r="D18" s="169" t="s">
        <v>257</v>
      </c>
      <c r="E18" s="169" t="s">
        <v>257</v>
      </c>
      <c r="F18" s="169" t="s">
        <v>258</v>
      </c>
      <c r="G18" s="169" t="s">
        <v>257</v>
      </c>
      <c r="H18" s="169" t="s">
        <v>905</v>
      </c>
      <c r="I18" s="169" t="s">
        <v>905</v>
      </c>
      <c r="J18" s="169">
        <v>2</v>
      </c>
      <c r="K18" s="169">
        <v>2</v>
      </c>
      <c r="L18" s="169" t="s">
        <v>905</v>
      </c>
      <c r="M18" s="306"/>
    </row>
    <row r="19" spans="2:13" x14ac:dyDescent="0.35">
      <c r="B19" s="1391">
        <v>44942</v>
      </c>
      <c r="C19" s="169" t="s">
        <v>257</v>
      </c>
      <c r="D19" s="169" t="s">
        <v>257</v>
      </c>
      <c r="E19" s="169" t="s">
        <v>257</v>
      </c>
      <c r="F19" s="169" t="s">
        <v>258</v>
      </c>
      <c r="G19" s="169" t="s">
        <v>257</v>
      </c>
      <c r="H19" s="169" t="s">
        <v>905</v>
      </c>
      <c r="I19" s="169">
        <v>2</v>
      </c>
      <c r="J19" s="169">
        <v>2</v>
      </c>
      <c r="K19" s="169" t="s">
        <v>905</v>
      </c>
      <c r="L19" s="169" t="s">
        <v>905</v>
      </c>
      <c r="M19" s="169"/>
    </row>
    <row r="20" spans="2:13" x14ac:dyDescent="0.35">
      <c r="B20" s="1391">
        <v>44943</v>
      </c>
      <c r="C20" s="169" t="s">
        <v>257</v>
      </c>
      <c r="D20" s="169" t="s">
        <v>257</v>
      </c>
      <c r="E20" s="169" t="s">
        <v>258</v>
      </c>
      <c r="F20" s="169" t="s">
        <v>261</v>
      </c>
      <c r="G20" s="169" t="s">
        <v>258</v>
      </c>
      <c r="H20" s="169">
        <v>2</v>
      </c>
      <c r="I20" s="169" t="s">
        <v>905</v>
      </c>
      <c r="J20" s="169" t="s">
        <v>905</v>
      </c>
      <c r="K20" s="169" t="s">
        <v>905</v>
      </c>
      <c r="L20" s="169" t="s">
        <v>905</v>
      </c>
      <c r="M20" s="169"/>
    </row>
    <row r="21" spans="2:13" x14ac:dyDescent="0.35">
      <c r="B21" s="1391">
        <v>44944</v>
      </c>
      <c r="C21" s="169" t="s">
        <v>257</v>
      </c>
      <c r="D21" s="169" t="s">
        <v>257</v>
      </c>
      <c r="E21" s="169" t="s">
        <v>257</v>
      </c>
      <c r="F21" s="169" t="s">
        <v>258</v>
      </c>
      <c r="G21" s="169" t="s">
        <v>261</v>
      </c>
      <c r="H21" s="169" t="s">
        <v>905</v>
      </c>
      <c r="I21" s="169">
        <v>2</v>
      </c>
      <c r="J21" s="169" t="s">
        <v>905</v>
      </c>
      <c r="K21" s="169">
        <v>2</v>
      </c>
      <c r="L21" s="169" t="s">
        <v>905</v>
      </c>
      <c r="M21" s="169"/>
    </row>
    <row r="22" spans="2:13" x14ac:dyDescent="0.35">
      <c r="B22" s="1391">
        <v>44945</v>
      </c>
      <c r="C22" s="169" t="s">
        <v>261</v>
      </c>
      <c r="D22" s="169" t="s">
        <v>257</v>
      </c>
      <c r="E22" s="169" t="s">
        <v>261</v>
      </c>
      <c r="F22" s="169" t="s">
        <v>257</v>
      </c>
      <c r="G22" s="169" t="s">
        <v>257</v>
      </c>
      <c r="H22" s="169" t="s">
        <v>905</v>
      </c>
      <c r="I22" s="169">
        <v>2</v>
      </c>
      <c r="J22" s="169">
        <v>2</v>
      </c>
      <c r="K22" s="169">
        <v>2</v>
      </c>
      <c r="L22" s="169" t="s">
        <v>905</v>
      </c>
      <c r="M22" s="169"/>
    </row>
    <row r="23" spans="2:13" x14ac:dyDescent="0.35">
      <c r="B23" s="1391">
        <v>44946</v>
      </c>
      <c r="C23" s="169" t="s">
        <v>257</v>
      </c>
      <c r="D23" s="169" t="s">
        <v>257</v>
      </c>
      <c r="E23" s="169" t="s">
        <v>258</v>
      </c>
      <c r="F23" s="169" t="s">
        <v>260</v>
      </c>
      <c r="G23" s="169" t="s">
        <v>257</v>
      </c>
      <c r="H23" s="169" t="s">
        <v>905</v>
      </c>
      <c r="I23" s="169">
        <v>2</v>
      </c>
      <c r="J23" s="169" t="s">
        <v>905</v>
      </c>
      <c r="K23" s="169">
        <v>2</v>
      </c>
      <c r="L23" s="169" t="s">
        <v>905</v>
      </c>
      <c r="M23" s="169"/>
    </row>
    <row r="24" spans="2:13" x14ac:dyDescent="0.35">
      <c r="B24" s="1391">
        <v>44947</v>
      </c>
      <c r="C24" s="169" t="s">
        <v>257</v>
      </c>
      <c r="D24" s="169" t="s">
        <v>257</v>
      </c>
      <c r="E24" s="169" t="s">
        <v>257</v>
      </c>
      <c r="F24" s="169" t="s">
        <v>257</v>
      </c>
      <c r="G24" s="169" t="s">
        <v>257</v>
      </c>
      <c r="H24" s="169" t="s">
        <v>905</v>
      </c>
      <c r="I24" s="169" t="s">
        <v>905</v>
      </c>
      <c r="J24" s="169" t="s">
        <v>905</v>
      </c>
      <c r="K24" s="169" t="s">
        <v>905</v>
      </c>
      <c r="L24" s="169" t="s">
        <v>905</v>
      </c>
      <c r="M24" s="169"/>
    </row>
    <row r="25" spans="2:13" x14ac:dyDescent="0.35">
      <c r="B25" s="1391">
        <v>44948</v>
      </c>
      <c r="C25" s="169" t="s">
        <v>257</v>
      </c>
      <c r="D25" s="169" t="s">
        <v>257</v>
      </c>
      <c r="E25" s="169" t="s">
        <v>258</v>
      </c>
      <c r="F25" s="169" t="s">
        <v>257</v>
      </c>
      <c r="G25" s="169" t="s">
        <v>257</v>
      </c>
      <c r="H25" s="169" t="s">
        <v>905</v>
      </c>
      <c r="I25" s="169" t="s">
        <v>905</v>
      </c>
      <c r="J25" s="169">
        <v>2</v>
      </c>
      <c r="K25" s="169">
        <v>2</v>
      </c>
      <c r="L25" s="169" t="s">
        <v>905</v>
      </c>
      <c r="M25" s="169"/>
    </row>
    <row r="26" spans="2:13" x14ac:dyDescent="0.35">
      <c r="B26" s="1391">
        <v>44949</v>
      </c>
      <c r="C26" s="169" t="s">
        <v>257</v>
      </c>
      <c r="D26" s="169" t="s">
        <v>257</v>
      </c>
      <c r="E26" s="169" t="s">
        <v>258</v>
      </c>
      <c r="F26" s="169" t="s">
        <v>257</v>
      </c>
      <c r="G26" s="169" t="s">
        <v>257</v>
      </c>
      <c r="H26" s="169" t="s">
        <v>905</v>
      </c>
      <c r="I26" s="169">
        <v>2</v>
      </c>
      <c r="J26" s="169">
        <v>2</v>
      </c>
      <c r="K26" s="169">
        <v>2</v>
      </c>
      <c r="L26" s="169" t="s">
        <v>905</v>
      </c>
      <c r="M26" s="169"/>
    </row>
    <row r="27" spans="2:13" x14ac:dyDescent="0.35">
      <c r="B27" s="1391">
        <v>44950</v>
      </c>
      <c r="C27" s="169" t="s">
        <v>257</v>
      </c>
      <c r="D27" s="169" t="s">
        <v>257</v>
      </c>
      <c r="E27" s="169" t="s">
        <v>257</v>
      </c>
      <c r="F27" s="169" t="s">
        <v>257</v>
      </c>
      <c r="G27" s="169" t="s">
        <v>257</v>
      </c>
      <c r="H27" s="169" t="s">
        <v>905</v>
      </c>
      <c r="I27" s="169" t="s">
        <v>905</v>
      </c>
      <c r="J27" s="169">
        <v>2</v>
      </c>
      <c r="K27" s="169">
        <v>2</v>
      </c>
      <c r="L27" s="169">
        <v>2</v>
      </c>
      <c r="M27" s="169"/>
    </row>
    <row r="28" spans="2:13" x14ac:dyDescent="0.35">
      <c r="B28" s="1391">
        <v>44951</v>
      </c>
      <c r="C28" s="169" t="s">
        <v>258</v>
      </c>
      <c r="D28" s="169" t="s">
        <v>258</v>
      </c>
      <c r="E28" s="169" t="s">
        <v>570</v>
      </c>
      <c r="F28" s="169" t="s">
        <v>570</v>
      </c>
      <c r="G28" s="169" t="s">
        <v>570</v>
      </c>
      <c r="H28" s="169">
        <v>2</v>
      </c>
      <c r="I28" s="169">
        <v>2</v>
      </c>
      <c r="J28" s="169">
        <v>2</v>
      </c>
      <c r="K28" s="169">
        <v>2</v>
      </c>
      <c r="L28" s="169">
        <v>2</v>
      </c>
      <c r="M28" s="169"/>
    </row>
    <row r="29" spans="2:13" x14ac:dyDescent="0.35">
      <c r="B29" s="1391">
        <v>44952</v>
      </c>
      <c r="C29" s="169" t="s">
        <v>258</v>
      </c>
      <c r="D29" s="169" t="s">
        <v>258</v>
      </c>
      <c r="E29" s="169" t="s">
        <v>570</v>
      </c>
      <c r="F29" s="169" t="s">
        <v>261</v>
      </c>
      <c r="G29" s="169" t="s">
        <v>570</v>
      </c>
      <c r="H29" s="169" t="s">
        <v>952</v>
      </c>
      <c r="I29" s="169" t="s">
        <v>905</v>
      </c>
      <c r="J29" s="169">
        <v>2</v>
      </c>
      <c r="K29" s="169">
        <v>4</v>
      </c>
      <c r="L29" s="169">
        <v>4</v>
      </c>
      <c r="M29" s="169"/>
    </row>
    <row r="30" spans="2:13" x14ac:dyDescent="0.35">
      <c r="B30" s="1391">
        <v>44953</v>
      </c>
      <c r="C30" s="169" t="s">
        <v>258</v>
      </c>
      <c r="D30" s="169" t="s">
        <v>258</v>
      </c>
      <c r="E30" s="169" t="s">
        <v>557</v>
      </c>
      <c r="F30" s="169" t="s">
        <v>570</v>
      </c>
      <c r="G30" s="169" t="s">
        <v>258</v>
      </c>
      <c r="H30" s="169">
        <v>2</v>
      </c>
      <c r="I30" s="169">
        <v>2</v>
      </c>
      <c r="J30" s="169">
        <v>2</v>
      </c>
      <c r="K30" s="169">
        <v>4</v>
      </c>
      <c r="L30" s="169" t="s">
        <v>952</v>
      </c>
      <c r="M30" s="169"/>
    </row>
    <row r="31" spans="2:13" x14ac:dyDescent="0.35">
      <c r="B31" s="1391">
        <v>44954</v>
      </c>
      <c r="C31" s="169" t="s">
        <v>258</v>
      </c>
      <c r="D31" s="169" t="s">
        <v>258</v>
      </c>
      <c r="E31" s="169" t="s">
        <v>260</v>
      </c>
      <c r="F31" s="169" t="s">
        <v>261</v>
      </c>
      <c r="G31" s="169" t="s">
        <v>258</v>
      </c>
      <c r="H31" s="169" t="s">
        <v>952</v>
      </c>
      <c r="I31" s="169" t="s">
        <v>905</v>
      </c>
      <c r="J31" s="169">
        <v>2</v>
      </c>
      <c r="K31" s="169" t="s">
        <v>952</v>
      </c>
      <c r="L31" s="169">
        <v>4</v>
      </c>
      <c r="M31" s="169"/>
    </row>
    <row r="32" spans="2:13" x14ac:dyDescent="0.35">
      <c r="B32" s="1391">
        <v>44955</v>
      </c>
      <c r="C32" s="169" t="s">
        <v>258</v>
      </c>
      <c r="D32" s="169" t="s">
        <v>570</v>
      </c>
      <c r="E32" s="169" t="s">
        <v>258</v>
      </c>
      <c r="F32" s="169" t="s">
        <v>258</v>
      </c>
      <c r="G32" s="169" t="s">
        <v>261</v>
      </c>
      <c r="H32" s="169">
        <v>2</v>
      </c>
      <c r="I32" s="169">
        <v>2</v>
      </c>
      <c r="J32" s="169">
        <v>4</v>
      </c>
      <c r="K32" s="169">
        <v>2</v>
      </c>
      <c r="L32" s="169">
        <v>2</v>
      </c>
      <c r="M32" s="169"/>
    </row>
    <row r="33" spans="2:13" x14ac:dyDescent="0.35">
      <c r="B33" s="1391">
        <v>44956</v>
      </c>
      <c r="C33" s="562" t="s">
        <v>258</v>
      </c>
      <c r="D33" s="562" t="s">
        <v>260</v>
      </c>
      <c r="E33" s="562" t="s">
        <v>260</v>
      </c>
      <c r="F33" s="562" t="s">
        <v>257</v>
      </c>
      <c r="G33" s="562" t="s">
        <v>257</v>
      </c>
      <c r="H33" s="562" t="s">
        <v>952</v>
      </c>
      <c r="I33" s="562" t="s">
        <v>905</v>
      </c>
      <c r="J33" s="562">
        <v>4</v>
      </c>
      <c r="K33" s="562">
        <v>4</v>
      </c>
      <c r="L33" s="562">
        <v>4</v>
      </c>
      <c r="M33" s="562"/>
    </row>
    <row r="34" spans="2:13" x14ac:dyDescent="0.35">
      <c r="B34" s="1391">
        <v>44957</v>
      </c>
      <c r="C34" s="1391" t="s">
        <v>258</v>
      </c>
      <c r="D34" s="1391" t="s">
        <v>258</v>
      </c>
      <c r="E34" s="1391" t="s">
        <v>570</v>
      </c>
      <c r="F34" s="1391" t="s">
        <v>570</v>
      </c>
      <c r="G34" s="1391" t="s">
        <v>260</v>
      </c>
      <c r="H34" s="169" t="s">
        <v>952</v>
      </c>
      <c r="I34" s="169" t="s">
        <v>905</v>
      </c>
      <c r="J34" s="169">
        <v>4</v>
      </c>
      <c r="K34" s="169">
        <v>4</v>
      </c>
      <c r="L34" s="169">
        <v>4</v>
      </c>
      <c r="M34" s="306"/>
    </row>
    <row r="36" spans="2:13" ht="21.5" thickBot="1" x14ac:dyDescent="0.55000000000000004">
      <c r="B36" s="1395" t="s">
        <v>1301</v>
      </c>
      <c r="C36" s="1395"/>
      <c r="D36" s="1395"/>
      <c r="E36" s="1395"/>
      <c r="F36" s="1395"/>
      <c r="G36" s="1395"/>
      <c r="H36" s="1395">
        <v>2023</v>
      </c>
      <c r="I36" s="1395"/>
      <c r="J36" s="1395"/>
    </row>
    <row r="37" spans="2:13" ht="15" thickBot="1" x14ac:dyDescent="0.4">
      <c r="B37" s="535" t="s">
        <v>1</v>
      </c>
      <c r="C37" s="536">
        <v>0.5</v>
      </c>
      <c r="D37" s="536">
        <v>0.125</v>
      </c>
      <c r="E37" s="536">
        <v>0.25</v>
      </c>
      <c r="F37" s="536">
        <v>0.375</v>
      </c>
      <c r="G37" s="536">
        <v>0.5</v>
      </c>
      <c r="H37" s="536">
        <v>0.5</v>
      </c>
      <c r="I37" s="536">
        <v>0.125</v>
      </c>
      <c r="J37" s="536">
        <v>0.25</v>
      </c>
      <c r="K37" s="536">
        <v>0.375</v>
      </c>
      <c r="L37" s="537">
        <v>0.5</v>
      </c>
      <c r="M37" s="538" t="s">
        <v>181</v>
      </c>
    </row>
    <row r="38" spans="2:13" x14ac:dyDescent="0.35">
      <c r="B38" s="307">
        <v>44958</v>
      </c>
      <c r="C38" s="300" t="s">
        <v>257</v>
      </c>
      <c r="D38" s="300" t="s">
        <v>257</v>
      </c>
      <c r="E38" s="300" t="s">
        <v>257</v>
      </c>
      <c r="F38" s="300" t="s">
        <v>258</v>
      </c>
      <c r="G38" s="300" t="s">
        <v>258</v>
      </c>
      <c r="H38" s="300" t="s">
        <v>905</v>
      </c>
      <c r="I38" s="300" t="s">
        <v>905</v>
      </c>
      <c r="J38" s="300">
        <v>2</v>
      </c>
      <c r="K38" s="300" t="s">
        <v>905</v>
      </c>
      <c r="L38" s="300" t="s">
        <v>905</v>
      </c>
      <c r="M38" s="300"/>
    </row>
    <row r="39" spans="2:13" x14ac:dyDescent="0.35">
      <c r="B39" s="307">
        <v>44959</v>
      </c>
      <c r="C39" s="169" t="s">
        <v>261</v>
      </c>
      <c r="D39" s="169" t="s">
        <v>260</v>
      </c>
      <c r="E39" s="169" t="s">
        <v>257</v>
      </c>
      <c r="F39" s="169" t="s">
        <v>257</v>
      </c>
      <c r="G39" s="169" t="s">
        <v>257</v>
      </c>
      <c r="H39" s="169">
        <v>2</v>
      </c>
      <c r="I39" s="169">
        <v>4</v>
      </c>
      <c r="J39" s="169">
        <v>2</v>
      </c>
      <c r="K39" s="169" t="s">
        <v>905</v>
      </c>
      <c r="L39" s="169" t="s">
        <v>905</v>
      </c>
      <c r="M39" s="169"/>
    </row>
    <row r="40" spans="2:13" x14ac:dyDescent="0.35">
      <c r="B40" s="307">
        <v>44960</v>
      </c>
      <c r="C40" s="169" t="s">
        <v>257</v>
      </c>
      <c r="D40" s="169" t="s">
        <v>257</v>
      </c>
      <c r="E40" s="169" t="s">
        <v>257</v>
      </c>
      <c r="F40" s="326" t="s">
        <v>258</v>
      </c>
      <c r="G40" s="169" t="s">
        <v>257</v>
      </c>
      <c r="H40" s="169" t="s">
        <v>905</v>
      </c>
      <c r="I40" s="169" t="s">
        <v>905</v>
      </c>
      <c r="J40" s="169">
        <v>2</v>
      </c>
      <c r="K40" s="169">
        <v>2</v>
      </c>
      <c r="L40" s="169" t="s">
        <v>905</v>
      </c>
      <c r="M40" s="169"/>
    </row>
    <row r="41" spans="2:13" x14ac:dyDescent="0.35">
      <c r="B41" s="307">
        <v>44961</v>
      </c>
      <c r="C41" s="169" t="s">
        <v>257</v>
      </c>
      <c r="D41" s="169" t="s">
        <v>261</v>
      </c>
      <c r="E41" s="169" t="s">
        <v>258</v>
      </c>
      <c r="F41" s="169" t="s">
        <v>258</v>
      </c>
      <c r="G41" s="169" t="s">
        <v>257</v>
      </c>
      <c r="H41" s="169" t="s">
        <v>905</v>
      </c>
      <c r="I41" s="169">
        <v>2</v>
      </c>
      <c r="J41" s="169">
        <v>2</v>
      </c>
      <c r="K41" s="169">
        <v>2</v>
      </c>
      <c r="L41" s="169" t="s">
        <v>905</v>
      </c>
      <c r="M41" s="169"/>
    </row>
    <row r="42" spans="2:13" x14ac:dyDescent="0.35">
      <c r="B42" s="307">
        <v>44962</v>
      </c>
      <c r="C42" s="169" t="s">
        <v>257</v>
      </c>
      <c r="D42" s="169" t="s">
        <v>257</v>
      </c>
      <c r="E42" s="169" t="s">
        <v>258</v>
      </c>
      <c r="F42" s="169" t="s">
        <v>257</v>
      </c>
      <c r="G42" s="169" t="s">
        <v>257</v>
      </c>
      <c r="H42" s="169" t="s">
        <v>905</v>
      </c>
      <c r="I42" s="169" t="s">
        <v>905</v>
      </c>
      <c r="J42" s="169">
        <v>2</v>
      </c>
      <c r="K42" s="169">
        <v>4</v>
      </c>
      <c r="L42" s="169">
        <v>2</v>
      </c>
      <c r="M42" s="169"/>
    </row>
    <row r="43" spans="2:13" x14ac:dyDescent="0.35">
      <c r="B43" s="307">
        <v>44963</v>
      </c>
      <c r="C43" s="169" t="s">
        <v>257</v>
      </c>
      <c r="D43" s="169" t="s">
        <v>257</v>
      </c>
      <c r="E43" s="169" t="s">
        <v>257</v>
      </c>
      <c r="F43" s="169" t="s">
        <v>258</v>
      </c>
      <c r="G43" s="169" t="s">
        <v>258</v>
      </c>
      <c r="H43" s="169" t="s">
        <v>905</v>
      </c>
      <c r="I43" s="169">
        <v>2</v>
      </c>
      <c r="J43" s="169" t="s">
        <v>905</v>
      </c>
      <c r="K43" s="169" t="s">
        <v>905</v>
      </c>
      <c r="L43" s="169" t="s">
        <v>905</v>
      </c>
      <c r="M43" s="169"/>
    </row>
    <row r="44" spans="2:13" x14ac:dyDescent="0.35">
      <c r="B44" s="307">
        <v>44964</v>
      </c>
      <c r="C44" s="169" t="s">
        <v>257</v>
      </c>
      <c r="D44" s="169" t="s">
        <v>257</v>
      </c>
      <c r="E44" s="169" t="s">
        <v>258</v>
      </c>
      <c r="F44" s="169" t="s">
        <v>257</v>
      </c>
      <c r="G44" s="169" t="s">
        <v>257</v>
      </c>
      <c r="H44" s="169" t="s">
        <v>905</v>
      </c>
      <c r="I44" s="169" t="s">
        <v>905</v>
      </c>
      <c r="J44" s="169" t="s">
        <v>905</v>
      </c>
      <c r="K44" s="169" t="s">
        <v>905</v>
      </c>
      <c r="L44" s="169" t="s">
        <v>905</v>
      </c>
      <c r="M44" s="169"/>
    </row>
    <row r="45" spans="2:13" x14ac:dyDescent="0.35">
      <c r="B45" s="307">
        <v>44965</v>
      </c>
      <c r="C45" s="169" t="s">
        <v>257</v>
      </c>
      <c r="D45" s="169" t="s">
        <v>257</v>
      </c>
      <c r="E45" s="169" t="s">
        <v>258</v>
      </c>
      <c r="F45" s="169" t="s">
        <v>261</v>
      </c>
      <c r="G45" s="169" t="s">
        <v>257</v>
      </c>
      <c r="H45" s="169" t="s">
        <v>905</v>
      </c>
      <c r="I45" s="169" t="s">
        <v>905</v>
      </c>
      <c r="J45" s="169">
        <v>2</v>
      </c>
      <c r="K45" s="169">
        <v>2</v>
      </c>
      <c r="L45" s="169" t="s">
        <v>905</v>
      </c>
      <c r="M45" s="169"/>
    </row>
    <row r="46" spans="2:13" x14ac:dyDescent="0.35">
      <c r="B46" s="307">
        <v>44966</v>
      </c>
      <c r="C46" s="169" t="s">
        <v>257</v>
      </c>
      <c r="D46" s="169" t="s">
        <v>257</v>
      </c>
      <c r="E46" s="169" t="s">
        <v>257</v>
      </c>
      <c r="F46" s="169" t="s">
        <v>258</v>
      </c>
      <c r="G46" s="169" t="s">
        <v>258</v>
      </c>
      <c r="H46" s="169" t="s">
        <v>905</v>
      </c>
      <c r="I46" s="169">
        <v>2</v>
      </c>
      <c r="J46" s="169">
        <v>2</v>
      </c>
      <c r="K46" s="169" t="s">
        <v>905</v>
      </c>
      <c r="L46" s="169" t="s">
        <v>905</v>
      </c>
      <c r="M46" s="169"/>
    </row>
    <row r="47" spans="2:13" x14ac:dyDescent="0.35">
      <c r="B47" s="307">
        <v>44967</v>
      </c>
      <c r="C47" s="169" t="s">
        <v>257</v>
      </c>
      <c r="D47" s="169" t="s">
        <v>258</v>
      </c>
      <c r="E47" s="169" t="s">
        <v>261</v>
      </c>
      <c r="F47" s="169" t="s">
        <v>257</v>
      </c>
      <c r="G47" s="169" t="s">
        <v>258</v>
      </c>
      <c r="H47" s="169" t="s">
        <v>905</v>
      </c>
      <c r="I47" s="169">
        <v>2</v>
      </c>
      <c r="J47" s="169">
        <v>2</v>
      </c>
      <c r="K47" s="169">
        <v>2</v>
      </c>
      <c r="L47" s="169" t="s">
        <v>905</v>
      </c>
      <c r="M47" s="169"/>
    </row>
    <row r="48" spans="2:13" x14ac:dyDescent="0.35">
      <c r="B48" s="307">
        <v>44968</v>
      </c>
      <c r="C48" s="169" t="s">
        <v>257</v>
      </c>
      <c r="D48" s="169" t="s">
        <v>257</v>
      </c>
      <c r="E48" s="169" t="s">
        <v>258</v>
      </c>
      <c r="F48" s="169" t="s">
        <v>257</v>
      </c>
      <c r="G48" s="169" t="s">
        <v>258</v>
      </c>
      <c r="H48" s="169" t="s">
        <v>905</v>
      </c>
      <c r="I48" s="169">
        <v>2</v>
      </c>
      <c r="J48" s="169">
        <v>2</v>
      </c>
      <c r="K48" s="169">
        <v>2</v>
      </c>
      <c r="L48" s="169" t="s">
        <v>905</v>
      </c>
      <c r="M48" s="169"/>
    </row>
    <row r="49" spans="2:13" x14ac:dyDescent="0.35">
      <c r="B49" s="307">
        <v>44969</v>
      </c>
      <c r="C49" s="169" t="s">
        <v>258</v>
      </c>
      <c r="D49" s="169" t="s">
        <v>257</v>
      </c>
      <c r="E49" s="169" t="s">
        <v>260</v>
      </c>
      <c r="F49" s="169" t="s">
        <v>260</v>
      </c>
      <c r="G49" s="169" t="s">
        <v>261</v>
      </c>
      <c r="H49" s="169" t="s">
        <v>905</v>
      </c>
      <c r="I49" s="169" t="s">
        <v>905</v>
      </c>
      <c r="J49" s="169">
        <v>2</v>
      </c>
      <c r="K49" s="169">
        <v>2</v>
      </c>
      <c r="L49" s="169">
        <v>2</v>
      </c>
      <c r="M49" s="169"/>
    </row>
    <row r="50" spans="2:13" x14ac:dyDescent="0.35">
      <c r="B50" s="307">
        <v>44970</v>
      </c>
      <c r="C50" s="169" t="s">
        <v>258</v>
      </c>
      <c r="D50" s="169" t="s">
        <v>258</v>
      </c>
      <c r="E50" s="169" t="s">
        <v>257</v>
      </c>
      <c r="F50" s="169" t="s">
        <v>260</v>
      </c>
      <c r="G50" s="169" t="s">
        <v>257</v>
      </c>
      <c r="H50" s="169">
        <v>2</v>
      </c>
      <c r="I50" s="169" t="s">
        <v>905</v>
      </c>
      <c r="J50" s="169" t="s">
        <v>905</v>
      </c>
      <c r="K50" s="169" t="s">
        <v>905</v>
      </c>
      <c r="L50" s="169" t="s">
        <v>905</v>
      </c>
      <c r="M50" s="169"/>
    </row>
    <row r="51" spans="2:13" x14ac:dyDescent="0.35">
      <c r="B51" s="307">
        <v>44971</v>
      </c>
      <c r="C51" s="169" t="s">
        <v>257</v>
      </c>
      <c r="D51" s="169" t="s">
        <v>257</v>
      </c>
      <c r="E51" s="169" t="s">
        <v>258</v>
      </c>
      <c r="F51" s="169" t="s">
        <v>258</v>
      </c>
      <c r="G51" s="169" t="s">
        <v>257</v>
      </c>
      <c r="H51" s="169">
        <v>2</v>
      </c>
      <c r="I51" s="169" t="s">
        <v>905</v>
      </c>
      <c r="J51" s="169">
        <v>2</v>
      </c>
      <c r="K51" s="169" t="s">
        <v>905</v>
      </c>
      <c r="L51" s="169" t="s">
        <v>905</v>
      </c>
      <c r="M51" s="169"/>
    </row>
    <row r="52" spans="2:13" x14ac:dyDescent="0.35">
      <c r="B52" s="307">
        <v>44972</v>
      </c>
      <c r="C52" s="169" t="s">
        <v>257</v>
      </c>
      <c r="D52" s="169" t="s">
        <v>258</v>
      </c>
      <c r="E52" s="169" t="s">
        <v>258</v>
      </c>
      <c r="F52" s="169" t="s">
        <v>257</v>
      </c>
      <c r="G52" s="169" t="s">
        <v>258</v>
      </c>
      <c r="H52" s="169">
        <v>2</v>
      </c>
      <c r="I52" s="169" t="s">
        <v>905</v>
      </c>
      <c r="J52" s="169">
        <v>4</v>
      </c>
      <c r="K52" s="169" t="s">
        <v>905</v>
      </c>
      <c r="L52" s="169" t="s">
        <v>905</v>
      </c>
      <c r="M52" s="169"/>
    </row>
    <row r="53" spans="2:13" x14ac:dyDescent="0.35">
      <c r="B53" s="307">
        <v>44973</v>
      </c>
      <c r="C53" s="169" t="s">
        <v>258</v>
      </c>
      <c r="D53" s="169" t="s">
        <v>257</v>
      </c>
      <c r="E53" s="169" t="s">
        <v>258</v>
      </c>
      <c r="F53" s="169" t="s">
        <v>258</v>
      </c>
      <c r="G53" s="169" t="s">
        <v>258</v>
      </c>
      <c r="H53" s="169">
        <v>2</v>
      </c>
      <c r="I53" s="169" t="s">
        <v>905</v>
      </c>
      <c r="J53" s="169">
        <v>4</v>
      </c>
      <c r="K53" s="169" t="s">
        <v>905</v>
      </c>
      <c r="L53" s="169" t="s">
        <v>905</v>
      </c>
      <c r="M53" s="169"/>
    </row>
    <row r="54" spans="2:13" x14ac:dyDescent="0.35">
      <c r="B54" s="307">
        <v>44974</v>
      </c>
      <c r="C54" s="169" t="s">
        <v>258</v>
      </c>
      <c r="D54" s="169" t="s">
        <v>258</v>
      </c>
      <c r="E54" s="169" t="s">
        <v>258</v>
      </c>
      <c r="F54" s="169" t="s">
        <v>258</v>
      </c>
      <c r="G54" s="169" t="s">
        <v>258</v>
      </c>
      <c r="H54" s="169">
        <v>2</v>
      </c>
      <c r="I54" s="169" t="s">
        <v>905</v>
      </c>
      <c r="J54" s="169">
        <v>2</v>
      </c>
      <c r="K54" s="169" t="s">
        <v>905</v>
      </c>
      <c r="L54" s="169" t="s">
        <v>905</v>
      </c>
      <c r="M54" s="169"/>
    </row>
    <row r="55" spans="2:13" x14ac:dyDescent="0.35">
      <c r="B55" s="307">
        <v>44975</v>
      </c>
      <c r="C55" s="169" t="s">
        <v>257</v>
      </c>
      <c r="D55" s="169" t="s">
        <v>258</v>
      </c>
      <c r="E55" s="169" t="s">
        <v>258</v>
      </c>
      <c r="F55" s="169" t="s">
        <v>258</v>
      </c>
      <c r="G55" s="169" t="s">
        <v>258</v>
      </c>
      <c r="H55" s="169" t="s">
        <v>905</v>
      </c>
      <c r="I55" s="169">
        <v>2</v>
      </c>
      <c r="J55" s="169">
        <v>2</v>
      </c>
      <c r="K55" s="169" t="s">
        <v>905</v>
      </c>
      <c r="L55" s="169" t="s">
        <v>905</v>
      </c>
      <c r="M55" s="169"/>
    </row>
    <row r="56" spans="2:13" x14ac:dyDescent="0.35">
      <c r="B56" s="307">
        <v>44976</v>
      </c>
      <c r="C56" s="169" t="s">
        <v>257</v>
      </c>
      <c r="D56" s="169" t="s">
        <v>257</v>
      </c>
      <c r="E56" s="169" t="s">
        <v>258</v>
      </c>
      <c r="F56" s="169" t="s">
        <v>258</v>
      </c>
      <c r="G56" s="169" t="s">
        <v>258</v>
      </c>
      <c r="H56" s="169">
        <v>2</v>
      </c>
      <c r="I56" s="169" t="s">
        <v>905</v>
      </c>
      <c r="J56" s="169">
        <v>2</v>
      </c>
      <c r="K56" s="169">
        <v>2</v>
      </c>
      <c r="L56" s="169" t="s">
        <v>905</v>
      </c>
      <c r="M56" s="169"/>
    </row>
    <row r="57" spans="2:13" x14ac:dyDescent="0.35">
      <c r="B57" s="307">
        <v>44977</v>
      </c>
      <c r="C57" s="169" t="s">
        <v>257</v>
      </c>
      <c r="D57" s="169" t="s">
        <v>257</v>
      </c>
      <c r="E57" s="169" t="s">
        <v>261</v>
      </c>
      <c r="F57" s="169" t="s">
        <v>258</v>
      </c>
      <c r="G57" s="169" t="s">
        <v>258</v>
      </c>
      <c r="H57" s="169" t="s">
        <v>905</v>
      </c>
      <c r="I57" s="169">
        <v>2</v>
      </c>
      <c r="J57" s="169">
        <v>2</v>
      </c>
      <c r="K57" s="169">
        <v>2</v>
      </c>
      <c r="L57" s="169" t="s">
        <v>905</v>
      </c>
      <c r="M57" s="169"/>
    </row>
    <row r="58" spans="2:13" x14ac:dyDescent="0.35">
      <c r="B58" s="307">
        <v>44978</v>
      </c>
      <c r="C58" s="169" t="s">
        <v>257</v>
      </c>
      <c r="D58" s="169" t="s">
        <v>257</v>
      </c>
      <c r="E58" s="169" t="s">
        <v>258</v>
      </c>
      <c r="F58" s="169" t="s">
        <v>258</v>
      </c>
      <c r="G58" s="169" t="s">
        <v>257</v>
      </c>
      <c r="H58" s="169">
        <v>2</v>
      </c>
      <c r="I58" s="169" t="s">
        <v>905</v>
      </c>
      <c r="J58" s="169">
        <v>2</v>
      </c>
      <c r="K58" s="169">
        <v>2</v>
      </c>
      <c r="L58" s="169">
        <v>2</v>
      </c>
      <c r="M58" s="169"/>
    </row>
    <row r="59" spans="2:13" x14ac:dyDescent="0.35">
      <c r="B59" s="307">
        <v>44979</v>
      </c>
      <c r="C59" s="169" t="s">
        <v>257</v>
      </c>
      <c r="D59" s="169" t="s">
        <v>257</v>
      </c>
      <c r="E59" s="169" t="s">
        <v>258</v>
      </c>
      <c r="F59" s="169" t="s">
        <v>257</v>
      </c>
      <c r="G59" s="169" t="s">
        <v>258</v>
      </c>
      <c r="H59" s="169" t="s">
        <v>905</v>
      </c>
      <c r="I59" s="169" t="s">
        <v>905</v>
      </c>
      <c r="J59" s="169">
        <v>2</v>
      </c>
      <c r="K59" s="169" t="s">
        <v>905</v>
      </c>
      <c r="L59" s="169" t="s">
        <v>905</v>
      </c>
      <c r="M59" s="169"/>
    </row>
    <row r="60" spans="2:13" x14ac:dyDescent="0.35">
      <c r="B60" s="307">
        <v>44980</v>
      </c>
      <c r="C60" s="169" t="s">
        <v>258</v>
      </c>
      <c r="D60" s="169" t="s">
        <v>258</v>
      </c>
      <c r="E60" s="169" t="s">
        <v>258</v>
      </c>
      <c r="F60" s="169" t="s">
        <v>258</v>
      </c>
      <c r="G60" s="169" t="s">
        <v>258</v>
      </c>
      <c r="H60" s="169">
        <v>2</v>
      </c>
      <c r="I60" s="169" t="s">
        <v>905</v>
      </c>
      <c r="J60" s="169">
        <v>2</v>
      </c>
      <c r="K60" s="169">
        <v>4</v>
      </c>
      <c r="L60" s="169" t="s">
        <v>905</v>
      </c>
      <c r="M60" s="169"/>
    </row>
    <row r="61" spans="2:13" x14ac:dyDescent="0.35">
      <c r="B61" s="307">
        <v>44981</v>
      </c>
      <c r="C61" s="169" t="s">
        <v>258</v>
      </c>
      <c r="D61" s="169" t="s">
        <v>260</v>
      </c>
      <c r="E61" s="169" t="s">
        <v>258</v>
      </c>
      <c r="F61" s="169" t="s">
        <v>258</v>
      </c>
      <c r="G61" s="169" t="s">
        <v>258</v>
      </c>
      <c r="H61" s="169">
        <v>2</v>
      </c>
      <c r="I61" s="169">
        <v>2</v>
      </c>
      <c r="J61" s="169">
        <v>2</v>
      </c>
      <c r="K61" s="169">
        <v>2</v>
      </c>
      <c r="L61" s="169">
        <v>2</v>
      </c>
      <c r="M61" s="169"/>
    </row>
    <row r="62" spans="2:13" x14ac:dyDescent="0.35">
      <c r="B62" s="307">
        <v>44982</v>
      </c>
      <c r="C62" s="169" t="s">
        <v>258</v>
      </c>
      <c r="D62" s="169" t="s">
        <v>257</v>
      </c>
      <c r="E62" s="169" t="s">
        <v>261</v>
      </c>
      <c r="F62" s="169" t="s">
        <v>261</v>
      </c>
      <c r="G62" s="169" t="s">
        <v>261</v>
      </c>
      <c r="H62" s="169" t="s">
        <v>905</v>
      </c>
      <c r="I62" s="169" t="s">
        <v>905</v>
      </c>
      <c r="J62" s="169">
        <v>2</v>
      </c>
      <c r="K62" s="169">
        <v>2</v>
      </c>
      <c r="L62" s="169">
        <v>4</v>
      </c>
      <c r="M62" s="169"/>
    </row>
    <row r="63" spans="2:13" x14ac:dyDescent="0.35">
      <c r="B63" s="307">
        <v>44983</v>
      </c>
      <c r="C63" s="173" t="s">
        <v>258</v>
      </c>
      <c r="D63" s="173" t="s">
        <v>257</v>
      </c>
      <c r="E63" s="173" t="s">
        <v>258</v>
      </c>
      <c r="F63" s="173" t="s">
        <v>260</v>
      </c>
      <c r="G63" s="173" t="s">
        <v>258</v>
      </c>
      <c r="H63" s="173">
        <v>2</v>
      </c>
      <c r="I63" s="173" t="s">
        <v>905</v>
      </c>
      <c r="J63" s="173" t="s">
        <v>905</v>
      </c>
      <c r="K63" s="173">
        <v>2</v>
      </c>
      <c r="L63" s="173" t="s">
        <v>905</v>
      </c>
      <c r="M63" s="169"/>
    </row>
    <row r="64" spans="2:13" x14ac:dyDescent="0.35">
      <c r="B64" s="307">
        <v>44984</v>
      </c>
      <c r="C64" s="169" t="s">
        <v>257</v>
      </c>
      <c r="D64" s="169" t="s">
        <v>257</v>
      </c>
      <c r="E64" s="169" t="s">
        <v>258</v>
      </c>
      <c r="F64" s="169" t="s">
        <v>258</v>
      </c>
      <c r="G64" s="169" t="s">
        <v>258</v>
      </c>
      <c r="H64" s="169">
        <v>2</v>
      </c>
      <c r="I64" s="169" t="s">
        <v>905</v>
      </c>
      <c r="J64" s="169">
        <v>2</v>
      </c>
      <c r="K64" s="169">
        <v>2</v>
      </c>
      <c r="L64" s="169" t="s">
        <v>905</v>
      </c>
      <c r="M64" s="169"/>
    </row>
    <row r="65" spans="2:13" x14ac:dyDescent="0.35">
      <c r="B65" s="307">
        <v>44985</v>
      </c>
      <c r="C65" s="169" t="s">
        <v>257</v>
      </c>
      <c r="D65" s="169" t="s">
        <v>257</v>
      </c>
      <c r="E65" s="169" t="s">
        <v>257</v>
      </c>
      <c r="F65" s="169" t="s">
        <v>258</v>
      </c>
      <c r="G65" s="169" t="s">
        <v>258</v>
      </c>
      <c r="H65" s="169" t="s">
        <v>905</v>
      </c>
      <c r="I65" s="169" t="s">
        <v>905</v>
      </c>
      <c r="J65" s="169">
        <v>2</v>
      </c>
      <c r="K65" s="169">
        <v>2</v>
      </c>
      <c r="L65" s="169" t="s">
        <v>905</v>
      </c>
      <c r="M65" s="169"/>
    </row>
    <row r="67" spans="2:13" ht="21.5" thickBot="1" x14ac:dyDescent="0.55000000000000004">
      <c r="B67" s="1395" t="s">
        <v>1302</v>
      </c>
      <c r="C67" s="1395"/>
      <c r="D67" s="1395"/>
      <c r="E67" s="1395"/>
      <c r="F67" s="1395"/>
      <c r="G67" s="1395"/>
      <c r="H67" s="1395">
        <v>2023</v>
      </c>
      <c r="I67" s="1395"/>
      <c r="J67" s="1395"/>
    </row>
    <row r="68" spans="2:13" ht="15" thickBot="1" x14ac:dyDescent="0.4">
      <c r="B68" s="535" t="s">
        <v>1</v>
      </c>
      <c r="C68" s="536">
        <v>0.5</v>
      </c>
      <c r="D68" s="536">
        <v>0.125</v>
      </c>
      <c r="E68" s="536">
        <v>0.25</v>
      </c>
      <c r="F68" s="536">
        <v>0.375</v>
      </c>
      <c r="G68" s="536">
        <v>0.5</v>
      </c>
      <c r="H68" s="536">
        <v>0.5</v>
      </c>
      <c r="I68" s="536">
        <v>0.125</v>
      </c>
      <c r="J68" s="536">
        <v>0.25</v>
      </c>
      <c r="K68" s="536">
        <v>0.375</v>
      </c>
      <c r="L68" s="537">
        <v>0.5</v>
      </c>
      <c r="M68" s="538" t="s">
        <v>181</v>
      </c>
    </row>
    <row r="69" spans="2:13" x14ac:dyDescent="0.35">
      <c r="B69" s="307">
        <v>44986</v>
      </c>
      <c r="C69" s="300" t="s">
        <v>261</v>
      </c>
      <c r="D69" s="300" t="s">
        <v>257</v>
      </c>
      <c r="E69" s="300" t="s">
        <v>257</v>
      </c>
      <c r="F69" s="300" t="s">
        <v>258</v>
      </c>
      <c r="G69" s="300" t="s">
        <v>258</v>
      </c>
      <c r="H69" s="300">
        <v>2</v>
      </c>
      <c r="I69" s="300">
        <v>2</v>
      </c>
      <c r="J69" s="300" t="s">
        <v>905</v>
      </c>
      <c r="K69" s="300">
        <v>2</v>
      </c>
      <c r="L69" s="300" t="s">
        <v>905</v>
      </c>
      <c r="M69" s="300"/>
    </row>
    <row r="70" spans="2:13" x14ac:dyDescent="0.35">
      <c r="B70" s="307">
        <v>44987</v>
      </c>
      <c r="C70" s="169" t="s">
        <v>261</v>
      </c>
      <c r="D70" s="169" t="s">
        <v>261</v>
      </c>
      <c r="E70" s="169" t="s">
        <v>257</v>
      </c>
      <c r="F70" s="169" t="s">
        <v>261</v>
      </c>
      <c r="G70" s="169" t="s">
        <v>257</v>
      </c>
      <c r="H70" s="169">
        <v>2</v>
      </c>
      <c r="I70" s="169">
        <v>2</v>
      </c>
      <c r="J70" s="169">
        <v>2</v>
      </c>
      <c r="K70" s="169">
        <v>4</v>
      </c>
      <c r="L70" s="169">
        <v>2</v>
      </c>
      <c r="M70" s="169"/>
    </row>
    <row r="71" spans="2:13" x14ac:dyDescent="0.35">
      <c r="B71" s="307">
        <v>44988</v>
      </c>
      <c r="C71" s="169" t="s">
        <v>258</v>
      </c>
      <c r="D71" s="169" t="s">
        <v>257</v>
      </c>
      <c r="E71" s="169" t="s">
        <v>261</v>
      </c>
      <c r="F71" s="326" t="s">
        <v>257</v>
      </c>
      <c r="G71" s="169" t="s">
        <v>257</v>
      </c>
      <c r="H71" s="169" t="s">
        <v>905</v>
      </c>
      <c r="I71" s="169">
        <v>2</v>
      </c>
      <c r="J71" s="169">
        <v>2</v>
      </c>
      <c r="K71" s="169">
        <v>4</v>
      </c>
      <c r="L71" s="169">
        <v>4</v>
      </c>
      <c r="M71" s="169"/>
    </row>
    <row r="72" spans="2:13" x14ac:dyDescent="0.35">
      <c r="B72" s="307">
        <v>44989</v>
      </c>
      <c r="C72" s="169" t="s">
        <v>257</v>
      </c>
      <c r="D72" s="169" t="s">
        <v>257</v>
      </c>
      <c r="E72" s="169" t="s">
        <v>258</v>
      </c>
      <c r="F72" s="169" t="s">
        <v>261</v>
      </c>
      <c r="G72" s="169" t="s">
        <v>261</v>
      </c>
      <c r="H72" s="169" t="s">
        <v>905</v>
      </c>
      <c r="I72" s="169">
        <v>2</v>
      </c>
      <c r="J72" s="169">
        <v>2</v>
      </c>
      <c r="K72" s="169">
        <v>2</v>
      </c>
      <c r="L72" s="169" t="s">
        <v>905</v>
      </c>
      <c r="M72" s="169"/>
    </row>
    <row r="73" spans="2:13" x14ac:dyDescent="0.35">
      <c r="B73" s="307">
        <v>44990</v>
      </c>
      <c r="C73" s="169" t="s">
        <v>257</v>
      </c>
      <c r="D73" s="169" t="s">
        <v>258</v>
      </c>
      <c r="E73" s="169" t="s">
        <v>258</v>
      </c>
      <c r="F73" s="169" t="s">
        <v>258</v>
      </c>
      <c r="G73" s="169" t="s">
        <v>257</v>
      </c>
      <c r="H73" s="169" t="s">
        <v>905</v>
      </c>
      <c r="I73" s="169">
        <v>2</v>
      </c>
      <c r="J73" s="169">
        <v>2</v>
      </c>
      <c r="K73" s="169">
        <v>2</v>
      </c>
      <c r="L73" s="169" t="s">
        <v>905</v>
      </c>
      <c r="M73" s="169"/>
    </row>
    <row r="74" spans="2:13" x14ac:dyDescent="0.35">
      <c r="B74" s="307">
        <v>44991</v>
      </c>
      <c r="C74" s="169" t="s">
        <v>258</v>
      </c>
      <c r="D74" s="169" t="s">
        <v>258</v>
      </c>
      <c r="E74" s="169" t="s">
        <v>257</v>
      </c>
      <c r="F74" s="169" t="s">
        <v>258</v>
      </c>
      <c r="G74" s="169" t="s">
        <v>260</v>
      </c>
      <c r="H74" s="169" t="s">
        <v>905</v>
      </c>
      <c r="I74" s="169">
        <v>2</v>
      </c>
      <c r="J74" s="169">
        <v>2</v>
      </c>
      <c r="K74" s="169">
        <v>2</v>
      </c>
      <c r="L74" s="169" t="s">
        <v>905</v>
      </c>
      <c r="M74" s="169"/>
    </row>
    <row r="75" spans="2:13" x14ac:dyDescent="0.35">
      <c r="B75" s="307">
        <v>44992</v>
      </c>
      <c r="C75" s="169" t="s">
        <v>258</v>
      </c>
      <c r="D75" s="169" t="s">
        <v>258</v>
      </c>
      <c r="E75" s="169" t="s">
        <v>258</v>
      </c>
      <c r="F75" s="169" t="s">
        <v>258</v>
      </c>
      <c r="G75" s="169" t="s">
        <v>258</v>
      </c>
      <c r="H75" s="169" t="s">
        <v>905</v>
      </c>
      <c r="I75" s="169">
        <v>2</v>
      </c>
      <c r="J75" s="169">
        <v>2</v>
      </c>
      <c r="K75" s="169" t="s">
        <v>905</v>
      </c>
      <c r="L75" s="169" t="s">
        <v>905</v>
      </c>
      <c r="M75" s="169"/>
    </row>
    <row r="76" spans="2:13" x14ac:dyDescent="0.35">
      <c r="B76" s="307">
        <v>44993</v>
      </c>
      <c r="C76" s="169" t="s">
        <v>258</v>
      </c>
      <c r="D76" s="169" t="s">
        <v>258</v>
      </c>
      <c r="E76" s="169" t="s">
        <v>257</v>
      </c>
      <c r="F76" s="169" t="s">
        <v>257</v>
      </c>
      <c r="G76" s="169" t="s">
        <v>261</v>
      </c>
      <c r="H76" s="169">
        <v>4</v>
      </c>
      <c r="I76" s="169">
        <v>2</v>
      </c>
      <c r="J76" s="169">
        <v>2</v>
      </c>
      <c r="K76" s="169" t="s">
        <v>905</v>
      </c>
      <c r="L76" s="169">
        <v>2</v>
      </c>
      <c r="M76" s="169"/>
    </row>
    <row r="77" spans="2:13" x14ac:dyDescent="0.35">
      <c r="B77" s="307">
        <v>44994</v>
      </c>
      <c r="C77" s="169" t="s">
        <v>257</v>
      </c>
      <c r="D77" s="169" t="s">
        <v>257</v>
      </c>
      <c r="E77" s="169" t="s">
        <v>257</v>
      </c>
      <c r="F77" s="169" t="s">
        <v>257</v>
      </c>
      <c r="G77" s="169" t="s">
        <v>261</v>
      </c>
      <c r="H77" s="169" t="s">
        <v>905</v>
      </c>
      <c r="I77" s="169">
        <v>2</v>
      </c>
      <c r="J77" s="169" t="s">
        <v>905</v>
      </c>
      <c r="K77" s="169" t="s">
        <v>905</v>
      </c>
      <c r="L77" s="169">
        <v>4</v>
      </c>
      <c r="M77" s="169"/>
    </row>
    <row r="78" spans="2:13" x14ac:dyDescent="0.35">
      <c r="B78" s="307">
        <v>44995</v>
      </c>
      <c r="C78" s="169" t="s">
        <v>261</v>
      </c>
      <c r="D78" s="169" t="s">
        <v>257</v>
      </c>
      <c r="E78" s="169" t="s">
        <v>257</v>
      </c>
      <c r="F78" s="169" t="s">
        <v>257</v>
      </c>
      <c r="G78" s="169" t="s">
        <v>257</v>
      </c>
      <c r="H78" s="169">
        <v>8</v>
      </c>
      <c r="I78" s="169">
        <v>2</v>
      </c>
      <c r="J78" s="169">
        <v>2</v>
      </c>
      <c r="K78" s="169">
        <v>4</v>
      </c>
      <c r="L78" s="169" t="s">
        <v>905</v>
      </c>
      <c r="M78" s="169"/>
    </row>
    <row r="79" spans="2:13" x14ac:dyDescent="0.35">
      <c r="B79" s="307">
        <v>44996</v>
      </c>
      <c r="C79" s="169" t="s">
        <v>257</v>
      </c>
      <c r="D79" s="169" t="s">
        <v>257</v>
      </c>
      <c r="E79" s="169" t="s">
        <v>257</v>
      </c>
      <c r="F79" s="169" t="s">
        <v>258</v>
      </c>
      <c r="G79" s="169" t="s">
        <v>257</v>
      </c>
      <c r="H79" s="169" t="s">
        <v>905</v>
      </c>
      <c r="I79" s="169" t="s">
        <v>905</v>
      </c>
      <c r="J79" s="169" t="s">
        <v>905</v>
      </c>
      <c r="K79" s="169">
        <v>2</v>
      </c>
      <c r="L79" s="169" t="s">
        <v>905</v>
      </c>
      <c r="M79" s="169"/>
    </row>
    <row r="80" spans="2:13" x14ac:dyDescent="0.35">
      <c r="B80" s="307">
        <v>44997</v>
      </c>
      <c r="C80" s="169" t="s">
        <v>258</v>
      </c>
      <c r="D80" s="169" t="s">
        <v>257</v>
      </c>
      <c r="E80" s="169" t="s">
        <v>261</v>
      </c>
      <c r="F80" s="169" t="s">
        <v>261</v>
      </c>
      <c r="G80" s="169" t="s">
        <v>258</v>
      </c>
      <c r="H80" s="169" t="s">
        <v>905</v>
      </c>
      <c r="I80" s="169">
        <v>4</v>
      </c>
      <c r="J80" s="169">
        <v>4</v>
      </c>
      <c r="K80" s="169">
        <v>4</v>
      </c>
      <c r="L80" s="169">
        <v>4</v>
      </c>
      <c r="M80" s="169"/>
    </row>
    <row r="81" spans="2:13" x14ac:dyDescent="0.35">
      <c r="B81" s="307">
        <v>44998</v>
      </c>
      <c r="C81" s="169" t="s">
        <v>257</v>
      </c>
      <c r="D81" s="169" t="s">
        <v>257</v>
      </c>
      <c r="E81" s="169" t="s">
        <v>257</v>
      </c>
      <c r="F81" s="169" t="s">
        <v>261</v>
      </c>
      <c r="G81" s="169" t="s">
        <v>258</v>
      </c>
      <c r="H81" s="169" t="s">
        <v>905</v>
      </c>
      <c r="I81" s="169" t="s">
        <v>905</v>
      </c>
      <c r="J81" s="169" t="s">
        <v>905</v>
      </c>
      <c r="K81" s="169">
        <v>2</v>
      </c>
      <c r="L81" s="169" t="s">
        <v>905</v>
      </c>
      <c r="M81" s="169"/>
    </row>
    <row r="82" spans="2:13" x14ac:dyDescent="0.35">
      <c r="B82" s="307">
        <v>44999</v>
      </c>
      <c r="C82" s="169" t="s">
        <v>257</v>
      </c>
      <c r="D82" s="169" t="s">
        <v>257</v>
      </c>
      <c r="E82" s="169" t="s">
        <v>257</v>
      </c>
      <c r="F82" s="169" t="s">
        <v>257</v>
      </c>
      <c r="G82" s="169" t="s">
        <v>258</v>
      </c>
      <c r="H82" s="169">
        <v>2</v>
      </c>
      <c r="I82" s="169" t="s">
        <v>905</v>
      </c>
      <c r="J82" s="169">
        <v>2</v>
      </c>
      <c r="K82" s="169">
        <v>2</v>
      </c>
      <c r="L82" s="169">
        <v>4</v>
      </c>
      <c r="M82" s="169"/>
    </row>
    <row r="83" spans="2:13" x14ac:dyDescent="0.35">
      <c r="B83" s="307">
        <v>45000</v>
      </c>
      <c r="C83" s="169" t="s">
        <v>261</v>
      </c>
      <c r="D83" s="169" t="s">
        <v>257</v>
      </c>
      <c r="E83" s="169" t="s">
        <v>257</v>
      </c>
      <c r="F83" s="169" t="s">
        <v>258</v>
      </c>
      <c r="G83" s="169" t="s">
        <v>258</v>
      </c>
      <c r="H83" s="169">
        <v>2</v>
      </c>
      <c r="I83" s="169">
        <v>2</v>
      </c>
      <c r="J83" s="169">
        <v>2</v>
      </c>
      <c r="K83" s="169">
        <v>2</v>
      </c>
      <c r="L83" s="169" t="s">
        <v>905</v>
      </c>
      <c r="M83" s="169"/>
    </row>
    <row r="84" spans="2:13" x14ac:dyDescent="0.35">
      <c r="B84" s="307">
        <v>45001</v>
      </c>
      <c r="C84" s="169" t="s">
        <v>258</v>
      </c>
      <c r="D84" s="169" t="s">
        <v>258</v>
      </c>
      <c r="E84" s="169" t="s">
        <v>257</v>
      </c>
      <c r="F84" s="169" t="s">
        <v>257</v>
      </c>
      <c r="G84" s="169" t="s">
        <v>257</v>
      </c>
      <c r="H84" s="169">
        <v>2</v>
      </c>
      <c r="I84" s="169" t="s">
        <v>905</v>
      </c>
      <c r="J84" s="169">
        <v>2</v>
      </c>
      <c r="K84" s="169" t="s">
        <v>905</v>
      </c>
      <c r="L84" s="169">
        <v>2</v>
      </c>
      <c r="M84" s="169"/>
    </row>
    <row r="85" spans="2:13" x14ac:dyDescent="0.35">
      <c r="B85" s="307">
        <v>45002</v>
      </c>
      <c r="C85" s="169" t="s">
        <v>257</v>
      </c>
      <c r="D85" s="169" t="s">
        <v>257</v>
      </c>
      <c r="E85" s="169" t="s">
        <v>260</v>
      </c>
      <c r="F85" s="169" t="s">
        <v>258</v>
      </c>
      <c r="G85" s="169" t="s">
        <v>261</v>
      </c>
      <c r="H85" s="169" t="s">
        <v>905</v>
      </c>
      <c r="I85" s="169" t="s">
        <v>905</v>
      </c>
      <c r="J85" s="169">
        <v>2</v>
      </c>
      <c r="K85" s="169" t="s">
        <v>905</v>
      </c>
      <c r="L85" s="169" t="s">
        <v>905</v>
      </c>
      <c r="M85" s="169"/>
    </row>
    <row r="86" spans="2:13" x14ac:dyDescent="0.35">
      <c r="B86" s="307">
        <v>45003</v>
      </c>
      <c r="C86" s="169" t="s">
        <v>257</v>
      </c>
      <c r="D86" s="169" t="s">
        <v>257</v>
      </c>
      <c r="E86" s="169" t="s">
        <v>261</v>
      </c>
      <c r="F86" s="169" t="s">
        <v>260</v>
      </c>
      <c r="G86" s="169" t="s">
        <v>257</v>
      </c>
      <c r="H86" s="169">
        <v>2</v>
      </c>
      <c r="I86" s="169">
        <v>2</v>
      </c>
      <c r="J86" s="169">
        <v>2</v>
      </c>
      <c r="K86" s="169">
        <v>4</v>
      </c>
      <c r="L86" s="169">
        <v>2</v>
      </c>
      <c r="M86" s="169"/>
    </row>
    <row r="87" spans="2:13" x14ac:dyDescent="0.35">
      <c r="B87" s="307">
        <v>45004</v>
      </c>
      <c r="C87" s="169" t="s">
        <v>258</v>
      </c>
      <c r="D87" s="169" t="s">
        <v>258</v>
      </c>
      <c r="E87" s="169" t="s">
        <v>257</v>
      </c>
      <c r="F87" s="169" t="s">
        <v>258</v>
      </c>
      <c r="G87" s="169" t="s">
        <v>258</v>
      </c>
      <c r="H87" s="169" t="s">
        <v>905</v>
      </c>
      <c r="I87" s="169" t="s">
        <v>905</v>
      </c>
      <c r="J87" s="169" t="s">
        <v>905</v>
      </c>
      <c r="K87" s="169">
        <v>2</v>
      </c>
      <c r="L87" s="169">
        <v>4</v>
      </c>
      <c r="M87" s="169"/>
    </row>
    <row r="88" spans="2:13" x14ac:dyDescent="0.35">
      <c r="B88" s="307">
        <v>45005</v>
      </c>
      <c r="C88" s="169" t="s">
        <v>260</v>
      </c>
      <c r="D88" s="169" t="s">
        <v>258</v>
      </c>
      <c r="E88" s="169" t="s">
        <v>258</v>
      </c>
      <c r="F88" s="169" t="s">
        <v>258</v>
      </c>
      <c r="G88" s="169" t="s">
        <v>258</v>
      </c>
      <c r="H88" s="169">
        <v>2</v>
      </c>
      <c r="I88" s="169">
        <v>2</v>
      </c>
      <c r="J88" s="169">
        <v>2</v>
      </c>
      <c r="K88" s="169" t="s">
        <v>905</v>
      </c>
      <c r="L88" s="169" t="s">
        <v>905</v>
      </c>
      <c r="M88" s="169"/>
    </row>
    <row r="89" spans="2:13" x14ac:dyDescent="0.35">
      <c r="B89" s="307">
        <v>45006</v>
      </c>
      <c r="C89" s="169" t="s">
        <v>257</v>
      </c>
      <c r="D89" s="169" t="s">
        <v>258</v>
      </c>
      <c r="E89" s="169" t="s">
        <v>258</v>
      </c>
      <c r="F89" s="169" t="s">
        <v>258</v>
      </c>
      <c r="G89" s="169" t="s">
        <v>261</v>
      </c>
      <c r="H89" s="169" t="s">
        <v>905</v>
      </c>
      <c r="I89" s="169" t="s">
        <v>905</v>
      </c>
      <c r="J89" s="169">
        <v>2</v>
      </c>
      <c r="K89" s="169">
        <v>4</v>
      </c>
      <c r="L89" s="169">
        <v>2</v>
      </c>
      <c r="M89" s="169"/>
    </row>
    <row r="90" spans="2:13" x14ac:dyDescent="0.35">
      <c r="B90" s="307">
        <v>45007</v>
      </c>
      <c r="C90" s="169" t="s">
        <v>258</v>
      </c>
      <c r="D90" s="169" t="s">
        <v>258</v>
      </c>
      <c r="E90" s="169" t="s">
        <v>258</v>
      </c>
      <c r="F90" s="169" t="s">
        <v>258</v>
      </c>
      <c r="G90" s="169" t="s">
        <v>258</v>
      </c>
      <c r="H90" s="169" t="s">
        <v>905</v>
      </c>
      <c r="I90" s="169" t="s">
        <v>905</v>
      </c>
      <c r="J90" s="169" t="s">
        <v>905</v>
      </c>
      <c r="K90" s="169">
        <v>4</v>
      </c>
      <c r="L90" s="169" t="s">
        <v>905</v>
      </c>
      <c r="M90" s="169"/>
    </row>
    <row r="91" spans="2:13" x14ac:dyDescent="0.35">
      <c r="B91" s="307">
        <v>45008</v>
      </c>
      <c r="C91" s="169" t="s">
        <v>257</v>
      </c>
      <c r="D91" s="169" t="s">
        <v>258</v>
      </c>
      <c r="E91" s="169" t="s">
        <v>258</v>
      </c>
      <c r="F91" s="169" t="s">
        <v>258</v>
      </c>
      <c r="G91" s="169" t="s">
        <v>257</v>
      </c>
      <c r="H91" s="169" t="s">
        <v>905</v>
      </c>
      <c r="I91" s="169">
        <v>2</v>
      </c>
      <c r="J91" s="169" t="s">
        <v>905</v>
      </c>
      <c r="K91" s="169" t="s">
        <v>905</v>
      </c>
      <c r="L91" s="169" t="s">
        <v>905</v>
      </c>
      <c r="M91" s="169"/>
    </row>
    <row r="92" spans="2:13" x14ac:dyDescent="0.35">
      <c r="B92" s="307">
        <v>45009</v>
      </c>
      <c r="C92" s="169" t="s">
        <v>258</v>
      </c>
      <c r="D92" s="169" t="s">
        <v>258</v>
      </c>
      <c r="E92" s="169" t="s">
        <v>258</v>
      </c>
      <c r="F92" s="169" t="s">
        <v>257</v>
      </c>
      <c r="G92" s="169" t="s">
        <v>258</v>
      </c>
      <c r="H92" s="169" t="s">
        <v>905</v>
      </c>
      <c r="I92" s="169" t="s">
        <v>905</v>
      </c>
      <c r="J92" s="169">
        <v>2</v>
      </c>
      <c r="K92" s="169">
        <v>2</v>
      </c>
      <c r="L92" s="169">
        <v>2</v>
      </c>
      <c r="M92" s="169"/>
    </row>
    <row r="93" spans="2:13" x14ac:dyDescent="0.35">
      <c r="B93" s="307">
        <v>45010</v>
      </c>
      <c r="C93" s="169" t="s">
        <v>258</v>
      </c>
      <c r="D93" s="169" t="s">
        <v>257</v>
      </c>
      <c r="E93" s="169" t="s">
        <v>258</v>
      </c>
      <c r="F93" s="169" t="s">
        <v>258</v>
      </c>
      <c r="G93" s="169" t="s">
        <v>258</v>
      </c>
      <c r="H93" s="169" t="s">
        <v>905</v>
      </c>
      <c r="I93" s="169" t="s">
        <v>905</v>
      </c>
      <c r="J93" s="169">
        <v>2</v>
      </c>
      <c r="K93" s="169">
        <v>2</v>
      </c>
      <c r="L93" s="169" t="s">
        <v>905</v>
      </c>
      <c r="M93" s="169"/>
    </row>
    <row r="94" spans="2:13" x14ac:dyDescent="0.35">
      <c r="B94" s="307">
        <v>45011</v>
      </c>
      <c r="C94" s="173" t="s">
        <v>258</v>
      </c>
      <c r="D94" s="173" t="s">
        <v>258</v>
      </c>
      <c r="E94" s="173" t="s">
        <v>261</v>
      </c>
      <c r="F94" s="173" t="s">
        <v>258</v>
      </c>
      <c r="G94" s="173" t="s">
        <v>258</v>
      </c>
      <c r="H94" s="173" t="s">
        <v>905</v>
      </c>
      <c r="I94" s="173" t="s">
        <v>905</v>
      </c>
      <c r="J94" s="173">
        <v>2</v>
      </c>
      <c r="K94" s="173">
        <v>4</v>
      </c>
      <c r="L94" s="173" t="s">
        <v>905</v>
      </c>
      <c r="M94" s="169"/>
    </row>
    <row r="95" spans="2:13" x14ac:dyDescent="0.35">
      <c r="B95" s="307">
        <v>45012</v>
      </c>
      <c r="C95" s="169" t="s">
        <v>257</v>
      </c>
      <c r="D95" s="169" t="s">
        <v>257</v>
      </c>
      <c r="E95" s="169" t="s">
        <v>257</v>
      </c>
      <c r="F95" s="169" t="s">
        <v>258</v>
      </c>
      <c r="G95" s="169" t="s">
        <v>258</v>
      </c>
      <c r="H95" s="169">
        <v>2</v>
      </c>
      <c r="I95" s="169">
        <v>2</v>
      </c>
      <c r="J95" s="169">
        <v>2</v>
      </c>
      <c r="K95" s="169" t="s">
        <v>905</v>
      </c>
      <c r="L95" s="169">
        <v>2</v>
      </c>
      <c r="M95" s="169"/>
    </row>
    <row r="96" spans="2:13" x14ac:dyDescent="0.35">
      <c r="B96" s="307">
        <v>45013</v>
      </c>
      <c r="C96" s="169" t="s">
        <v>257</v>
      </c>
      <c r="D96" s="169" t="s">
        <v>261</v>
      </c>
      <c r="E96" s="169" t="s">
        <v>257</v>
      </c>
      <c r="F96" s="169" t="s">
        <v>257</v>
      </c>
      <c r="G96" s="169" t="s">
        <v>258</v>
      </c>
      <c r="H96" s="169" t="s">
        <v>905</v>
      </c>
      <c r="I96" s="169" t="s">
        <v>905</v>
      </c>
      <c r="J96" s="169" t="s">
        <v>905</v>
      </c>
      <c r="K96" s="169" t="s">
        <v>905</v>
      </c>
      <c r="L96" s="169" t="s">
        <v>905</v>
      </c>
      <c r="M96" s="169"/>
    </row>
    <row r="97" spans="2:13" x14ac:dyDescent="0.35">
      <c r="B97" s="1391">
        <v>45014</v>
      </c>
      <c r="C97" s="169" t="s">
        <v>261</v>
      </c>
      <c r="D97" s="169" t="s">
        <v>257</v>
      </c>
      <c r="E97" s="169" t="s">
        <v>257</v>
      </c>
      <c r="F97" s="169" t="s">
        <v>258</v>
      </c>
      <c r="G97" s="169" t="s">
        <v>258</v>
      </c>
      <c r="H97" s="169" t="s">
        <v>905</v>
      </c>
      <c r="I97" s="169">
        <v>2</v>
      </c>
      <c r="J97" s="169" t="s">
        <v>905</v>
      </c>
      <c r="K97" s="169">
        <v>2</v>
      </c>
      <c r="L97" s="169" t="s">
        <v>905</v>
      </c>
      <c r="M97" s="306"/>
    </row>
    <row r="98" spans="2:13" x14ac:dyDescent="0.35">
      <c r="B98" s="1391">
        <v>45015</v>
      </c>
      <c r="C98" s="169" t="s">
        <v>258</v>
      </c>
      <c r="D98" s="169" t="s">
        <v>258</v>
      </c>
      <c r="E98" s="169" t="s">
        <v>257</v>
      </c>
      <c r="F98" s="169" t="s">
        <v>257</v>
      </c>
      <c r="G98" s="169" t="s">
        <v>257</v>
      </c>
      <c r="H98" s="169">
        <v>2</v>
      </c>
      <c r="I98" s="169" t="s">
        <v>905</v>
      </c>
      <c r="J98" s="169">
        <v>2</v>
      </c>
      <c r="K98" s="169" t="s">
        <v>905</v>
      </c>
      <c r="L98" s="169">
        <v>2</v>
      </c>
      <c r="M98" s="306"/>
    </row>
    <row r="99" spans="2:13" x14ac:dyDescent="0.35">
      <c r="B99" s="1391">
        <v>45016</v>
      </c>
      <c r="C99" s="169" t="s">
        <v>257</v>
      </c>
      <c r="D99" s="169" t="s">
        <v>257</v>
      </c>
      <c r="E99" s="169" t="s">
        <v>260</v>
      </c>
      <c r="F99" s="169" t="s">
        <v>258</v>
      </c>
      <c r="G99" s="169" t="s">
        <v>261</v>
      </c>
      <c r="H99" s="169" t="s">
        <v>905</v>
      </c>
      <c r="I99" s="169" t="s">
        <v>905</v>
      </c>
      <c r="J99" s="169">
        <v>2</v>
      </c>
      <c r="K99" s="169" t="s">
        <v>905</v>
      </c>
      <c r="L99" s="169" t="s">
        <v>905</v>
      </c>
      <c r="M99" s="306"/>
    </row>
    <row r="101" spans="2:13" ht="19" thickBot="1" x14ac:dyDescent="0.5">
      <c r="B101" s="1566" t="s">
        <v>1303</v>
      </c>
      <c r="C101" s="1566"/>
      <c r="D101" s="1566"/>
      <c r="E101" s="1566"/>
      <c r="F101" s="1566"/>
      <c r="G101" s="1566"/>
      <c r="H101" s="1566"/>
      <c r="I101" s="1566"/>
      <c r="J101" s="1566"/>
    </row>
    <row r="102" spans="2:13" ht="15" thickBot="1" x14ac:dyDescent="0.4">
      <c r="B102" s="535" t="s">
        <v>1</v>
      </c>
      <c r="C102" s="536">
        <v>0.5</v>
      </c>
      <c r="D102" s="536">
        <v>0.125</v>
      </c>
      <c r="E102" s="536">
        <v>0.25</v>
      </c>
      <c r="F102" s="536">
        <v>0.375</v>
      </c>
      <c r="G102" s="536">
        <v>0.5</v>
      </c>
      <c r="H102" s="536">
        <v>0.5</v>
      </c>
      <c r="I102" s="536">
        <v>0.125</v>
      </c>
      <c r="J102" s="536">
        <v>0.25</v>
      </c>
      <c r="K102" s="536">
        <v>0.375</v>
      </c>
      <c r="L102" s="537">
        <v>0.5</v>
      </c>
      <c r="M102" s="538" t="s">
        <v>181</v>
      </c>
    </row>
    <row r="103" spans="2:13" x14ac:dyDescent="0.35">
      <c r="B103" s="307">
        <v>45017</v>
      </c>
      <c r="C103" s="300" t="s">
        <v>257</v>
      </c>
      <c r="D103" s="300" t="s">
        <v>257</v>
      </c>
      <c r="E103" s="300" t="s">
        <v>258</v>
      </c>
      <c r="F103" s="300" t="s">
        <v>261</v>
      </c>
      <c r="G103" s="300" t="s">
        <v>260</v>
      </c>
      <c r="H103" s="300" t="s">
        <v>905</v>
      </c>
      <c r="I103" s="300">
        <v>2</v>
      </c>
      <c r="J103" s="300" t="s">
        <v>905</v>
      </c>
      <c r="K103" s="300" t="s">
        <v>905</v>
      </c>
      <c r="L103" s="300" t="s">
        <v>905</v>
      </c>
      <c r="M103" s="300"/>
    </row>
    <row r="104" spans="2:13" x14ac:dyDescent="0.35">
      <c r="B104" s="307">
        <v>45018</v>
      </c>
      <c r="C104" s="169" t="s">
        <v>257</v>
      </c>
      <c r="D104" s="169" t="s">
        <v>257</v>
      </c>
      <c r="E104" s="169" t="s">
        <v>261</v>
      </c>
      <c r="F104" s="169" t="s">
        <v>257</v>
      </c>
      <c r="G104" s="169" t="s">
        <v>258</v>
      </c>
      <c r="H104" s="169" t="s">
        <v>905</v>
      </c>
      <c r="I104" s="169" t="s">
        <v>905</v>
      </c>
      <c r="J104" s="169">
        <v>2</v>
      </c>
      <c r="K104" s="169">
        <v>2</v>
      </c>
      <c r="L104" s="169">
        <v>2</v>
      </c>
      <c r="M104" s="169"/>
    </row>
    <row r="105" spans="2:13" x14ac:dyDescent="0.35">
      <c r="B105" s="307">
        <v>45019</v>
      </c>
      <c r="C105" s="169" t="s">
        <v>257</v>
      </c>
      <c r="D105" s="169" t="s">
        <v>258</v>
      </c>
      <c r="E105" s="169" t="s">
        <v>258</v>
      </c>
      <c r="F105" s="169" t="s">
        <v>258</v>
      </c>
      <c r="G105" s="169" t="s">
        <v>260</v>
      </c>
      <c r="H105" s="169">
        <v>2</v>
      </c>
      <c r="I105" s="169" t="s">
        <v>905</v>
      </c>
      <c r="J105" s="169" t="s">
        <v>905</v>
      </c>
      <c r="K105" s="169">
        <v>2</v>
      </c>
      <c r="L105" s="169">
        <v>2</v>
      </c>
      <c r="M105" s="169"/>
    </row>
    <row r="106" spans="2:13" x14ac:dyDescent="0.35">
      <c r="B106" s="307">
        <v>45020</v>
      </c>
      <c r="C106" s="169" t="s">
        <v>257</v>
      </c>
      <c r="D106" s="169" t="s">
        <v>258</v>
      </c>
      <c r="E106" s="169" t="s">
        <v>258</v>
      </c>
      <c r="F106" s="169" t="s">
        <v>258</v>
      </c>
      <c r="G106" s="169" t="s">
        <v>258</v>
      </c>
      <c r="H106" s="169" t="s">
        <v>905</v>
      </c>
      <c r="I106" s="169">
        <v>2</v>
      </c>
      <c r="J106" s="169" t="s">
        <v>905</v>
      </c>
      <c r="K106" s="169" t="s">
        <v>905</v>
      </c>
      <c r="L106" s="169" t="s">
        <v>905</v>
      </c>
      <c r="M106" s="169"/>
    </row>
    <row r="107" spans="2:13" x14ac:dyDescent="0.35">
      <c r="B107" s="307">
        <v>45021</v>
      </c>
      <c r="C107" s="169" t="s">
        <v>261</v>
      </c>
      <c r="D107" s="169" t="s">
        <v>257</v>
      </c>
      <c r="E107" s="169" t="s">
        <v>258</v>
      </c>
      <c r="F107" s="169" t="s">
        <v>258</v>
      </c>
      <c r="G107" s="169" t="s">
        <v>258</v>
      </c>
      <c r="H107" s="169">
        <v>2</v>
      </c>
      <c r="I107" s="169" t="s">
        <v>905</v>
      </c>
      <c r="J107" s="169">
        <v>2</v>
      </c>
      <c r="K107" s="169">
        <v>2</v>
      </c>
      <c r="L107" s="169" t="s">
        <v>905</v>
      </c>
      <c r="M107" s="169"/>
    </row>
    <row r="108" spans="2:13" x14ac:dyDescent="0.35">
      <c r="B108" s="307">
        <v>45022</v>
      </c>
      <c r="C108" s="169" t="s">
        <v>257</v>
      </c>
      <c r="D108" s="169" t="s">
        <v>257</v>
      </c>
      <c r="E108" s="169" t="s">
        <v>258</v>
      </c>
      <c r="F108" s="169" t="s">
        <v>258</v>
      </c>
      <c r="G108" s="169" t="s">
        <v>258</v>
      </c>
      <c r="H108" s="169" t="s">
        <v>905</v>
      </c>
      <c r="I108" s="169" t="s">
        <v>905</v>
      </c>
      <c r="J108" s="169" t="s">
        <v>905</v>
      </c>
      <c r="K108" s="169">
        <v>2</v>
      </c>
      <c r="L108" s="169">
        <v>2</v>
      </c>
      <c r="M108" s="169"/>
    </row>
    <row r="109" spans="2:13" x14ac:dyDescent="0.35">
      <c r="B109" s="307">
        <v>45023</v>
      </c>
      <c r="C109" s="169" t="s">
        <v>257</v>
      </c>
      <c r="D109" s="169" t="s">
        <v>257</v>
      </c>
      <c r="E109" s="169" t="s">
        <v>257</v>
      </c>
      <c r="F109" s="169" t="s">
        <v>258</v>
      </c>
      <c r="G109" s="169" t="s">
        <v>258</v>
      </c>
      <c r="H109" s="169" t="s">
        <v>905</v>
      </c>
      <c r="I109" s="169">
        <v>2</v>
      </c>
      <c r="J109" s="169">
        <v>2</v>
      </c>
      <c r="K109" s="169">
        <v>2</v>
      </c>
      <c r="L109" s="169" t="s">
        <v>905</v>
      </c>
      <c r="M109" s="169"/>
    </row>
    <row r="110" spans="2:13" x14ac:dyDescent="0.35">
      <c r="B110" s="307">
        <v>45024</v>
      </c>
      <c r="C110" s="169" t="s">
        <v>257</v>
      </c>
      <c r="D110" s="169" t="s">
        <v>257</v>
      </c>
      <c r="E110" s="169" t="s">
        <v>257</v>
      </c>
      <c r="F110" s="169" t="s">
        <v>257</v>
      </c>
      <c r="G110" s="169" t="s">
        <v>257</v>
      </c>
      <c r="H110" s="169" t="s">
        <v>905</v>
      </c>
      <c r="I110" s="169" t="s">
        <v>905</v>
      </c>
      <c r="J110" s="169">
        <v>2</v>
      </c>
      <c r="K110" s="169">
        <v>2</v>
      </c>
      <c r="L110" s="169" t="s">
        <v>905</v>
      </c>
      <c r="M110" s="169"/>
    </row>
    <row r="111" spans="2:13" x14ac:dyDescent="0.35">
      <c r="B111" s="307">
        <v>45025</v>
      </c>
      <c r="C111" s="169" t="s">
        <v>257</v>
      </c>
      <c r="D111" s="169" t="s">
        <v>257</v>
      </c>
      <c r="E111" s="169" t="s">
        <v>258</v>
      </c>
      <c r="F111" s="169" t="s">
        <v>258</v>
      </c>
      <c r="G111" s="169" t="s">
        <v>258</v>
      </c>
      <c r="H111" s="169" t="s">
        <v>905</v>
      </c>
      <c r="I111" s="169" t="s">
        <v>905</v>
      </c>
      <c r="J111" s="169">
        <v>2</v>
      </c>
      <c r="K111" s="169">
        <v>2</v>
      </c>
      <c r="L111" s="169" t="s">
        <v>905</v>
      </c>
      <c r="M111" s="169"/>
    </row>
    <row r="112" spans="2:13" x14ac:dyDescent="0.35">
      <c r="B112" s="307">
        <v>45026</v>
      </c>
      <c r="C112" s="169" t="s">
        <v>257</v>
      </c>
      <c r="D112" s="169" t="s">
        <v>258</v>
      </c>
      <c r="E112" s="169" t="s">
        <v>258</v>
      </c>
      <c r="F112" s="169" t="s">
        <v>258</v>
      </c>
      <c r="G112" s="169" t="s">
        <v>258</v>
      </c>
      <c r="H112" s="169" t="s">
        <v>905</v>
      </c>
      <c r="I112" s="169" t="s">
        <v>905</v>
      </c>
      <c r="J112" s="169" t="s">
        <v>905</v>
      </c>
      <c r="K112" s="169">
        <v>2</v>
      </c>
      <c r="L112" s="169">
        <v>2</v>
      </c>
      <c r="M112" s="169"/>
    </row>
    <row r="113" spans="2:13" x14ac:dyDescent="0.35">
      <c r="B113" s="307">
        <v>45027</v>
      </c>
      <c r="C113" s="169" t="s">
        <v>261</v>
      </c>
      <c r="D113" s="169" t="s">
        <v>258</v>
      </c>
      <c r="E113" s="169" t="s">
        <v>257</v>
      </c>
      <c r="F113" s="169" t="s">
        <v>258</v>
      </c>
      <c r="G113" s="169" t="s">
        <v>258</v>
      </c>
      <c r="H113" s="169">
        <v>2</v>
      </c>
      <c r="I113" s="169" t="s">
        <v>905</v>
      </c>
      <c r="J113" s="169" t="s">
        <v>905</v>
      </c>
      <c r="K113" s="169">
        <v>2</v>
      </c>
      <c r="L113" s="169" t="s">
        <v>905</v>
      </c>
      <c r="M113" s="169"/>
    </row>
    <row r="114" spans="2:13" x14ac:dyDescent="0.35">
      <c r="B114" s="307">
        <v>45028</v>
      </c>
      <c r="C114" s="169" t="s">
        <v>257</v>
      </c>
      <c r="D114" s="169" t="s">
        <v>257</v>
      </c>
      <c r="E114" s="169" t="s">
        <v>258</v>
      </c>
      <c r="F114" s="169" t="s">
        <v>258</v>
      </c>
      <c r="G114" s="169" t="s">
        <v>258</v>
      </c>
      <c r="H114" s="169">
        <v>2</v>
      </c>
      <c r="I114" s="169" t="s">
        <v>905</v>
      </c>
      <c r="J114" s="169">
        <v>2</v>
      </c>
      <c r="K114" s="169">
        <v>4</v>
      </c>
      <c r="L114" s="169" t="s">
        <v>905</v>
      </c>
      <c r="M114" s="169"/>
    </row>
    <row r="115" spans="2:13" x14ac:dyDescent="0.35">
      <c r="B115" s="307">
        <v>45029</v>
      </c>
      <c r="C115" s="169" t="s">
        <v>257</v>
      </c>
      <c r="D115" s="169" t="s">
        <v>257</v>
      </c>
      <c r="E115" s="169" t="s">
        <v>257</v>
      </c>
      <c r="F115" s="169" t="s">
        <v>260</v>
      </c>
      <c r="G115" s="169" t="s">
        <v>258</v>
      </c>
      <c r="H115" s="169" t="s">
        <v>905</v>
      </c>
      <c r="I115" s="169">
        <v>2</v>
      </c>
      <c r="J115" s="169">
        <v>2</v>
      </c>
      <c r="K115" s="169">
        <v>2</v>
      </c>
      <c r="L115" s="169">
        <v>2</v>
      </c>
      <c r="M115" s="169"/>
    </row>
    <row r="116" spans="2:13" x14ac:dyDescent="0.35">
      <c r="B116" s="307">
        <v>45030</v>
      </c>
      <c r="C116" s="169" t="s">
        <v>257</v>
      </c>
      <c r="D116" s="169" t="s">
        <v>257</v>
      </c>
      <c r="E116" s="169" t="s">
        <v>258</v>
      </c>
      <c r="F116" s="169" t="s">
        <v>258</v>
      </c>
      <c r="G116" s="169" t="s">
        <v>258</v>
      </c>
      <c r="H116" s="169">
        <v>2</v>
      </c>
      <c r="I116" s="169" t="s">
        <v>905</v>
      </c>
      <c r="J116" s="169" t="s">
        <v>905</v>
      </c>
      <c r="K116" s="169">
        <v>2</v>
      </c>
      <c r="L116" s="169" t="s">
        <v>905</v>
      </c>
      <c r="M116" s="169"/>
    </row>
    <row r="117" spans="2:13" x14ac:dyDescent="0.35">
      <c r="B117" s="307">
        <v>45031</v>
      </c>
      <c r="C117" s="169" t="s">
        <v>257</v>
      </c>
      <c r="D117" s="169" t="s">
        <v>257</v>
      </c>
      <c r="E117" s="169" t="s">
        <v>258</v>
      </c>
      <c r="F117" s="169" t="s">
        <v>258</v>
      </c>
      <c r="G117" s="169" t="s">
        <v>258</v>
      </c>
      <c r="H117" s="169" t="s">
        <v>905</v>
      </c>
      <c r="I117" s="169" t="s">
        <v>905</v>
      </c>
      <c r="J117" s="169">
        <v>2</v>
      </c>
      <c r="K117" s="169">
        <v>2</v>
      </c>
      <c r="L117" s="169">
        <v>2</v>
      </c>
      <c r="M117" s="169"/>
    </row>
    <row r="118" spans="2:13" x14ac:dyDescent="0.35">
      <c r="B118" s="307">
        <v>45032</v>
      </c>
      <c r="C118" s="169" t="s">
        <v>257</v>
      </c>
      <c r="D118" s="169" t="s">
        <v>257</v>
      </c>
      <c r="E118" s="169" t="s">
        <v>258</v>
      </c>
      <c r="F118" s="169" t="s">
        <v>257</v>
      </c>
      <c r="G118" s="169" t="s">
        <v>257</v>
      </c>
      <c r="H118" s="169">
        <v>2</v>
      </c>
      <c r="I118" s="169">
        <v>2</v>
      </c>
      <c r="J118" s="169" t="s">
        <v>905</v>
      </c>
      <c r="K118" s="169" t="s">
        <v>905</v>
      </c>
      <c r="L118" s="169">
        <v>2</v>
      </c>
      <c r="M118" s="169"/>
    </row>
    <row r="119" spans="2:13" x14ac:dyDescent="0.35">
      <c r="B119" s="307">
        <v>45033</v>
      </c>
      <c r="C119" s="169" t="s">
        <v>257</v>
      </c>
      <c r="D119" s="169" t="s">
        <v>257</v>
      </c>
      <c r="E119" s="169" t="s">
        <v>261</v>
      </c>
      <c r="F119" s="169" t="s">
        <v>261</v>
      </c>
      <c r="G119" s="169" t="s">
        <v>261</v>
      </c>
      <c r="H119" s="169" t="s">
        <v>905</v>
      </c>
      <c r="I119" s="169" t="s">
        <v>905</v>
      </c>
      <c r="J119" s="169">
        <v>2</v>
      </c>
      <c r="K119" s="169">
        <v>2</v>
      </c>
      <c r="L119" s="169">
        <v>2</v>
      </c>
      <c r="M119" s="169"/>
    </row>
    <row r="120" spans="2:13" x14ac:dyDescent="0.35">
      <c r="B120" s="307">
        <v>45034</v>
      </c>
      <c r="C120" s="169" t="s">
        <v>257</v>
      </c>
      <c r="D120" s="169" t="s">
        <v>257</v>
      </c>
      <c r="E120" s="169" t="s">
        <v>258</v>
      </c>
      <c r="F120" s="169" t="s">
        <v>258</v>
      </c>
      <c r="G120" s="169" t="s">
        <v>257</v>
      </c>
      <c r="H120" s="169" t="s">
        <v>905</v>
      </c>
      <c r="I120" s="169">
        <v>2</v>
      </c>
      <c r="J120" s="169" t="s">
        <v>905</v>
      </c>
      <c r="K120" s="169" t="s">
        <v>905</v>
      </c>
      <c r="L120" s="169" t="s">
        <v>905</v>
      </c>
      <c r="M120" s="169"/>
    </row>
    <row r="121" spans="2:13" x14ac:dyDescent="0.35">
      <c r="B121" s="307">
        <v>45035</v>
      </c>
      <c r="C121" s="169" t="s">
        <v>257</v>
      </c>
      <c r="D121" s="169" t="s">
        <v>261</v>
      </c>
      <c r="E121" s="169" t="s">
        <v>257</v>
      </c>
      <c r="F121" s="169" t="s">
        <v>257</v>
      </c>
      <c r="G121" s="169" t="s">
        <v>261</v>
      </c>
      <c r="H121" s="169" t="s">
        <v>905</v>
      </c>
      <c r="I121" s="169">
        <v>2</v>
      </c>
      <c r="J121" s="169" t="s">
        <v>905</v>
      </c>
      <c r="K121" s="169" t="s">
        <v>905</v>
      </c>
      <c r="L121" s="169" t="s">
        <v>905</v>
      </c>
      <c r="M121" s="169"/>
    </row>
    <row r="122" spans="2:13" x14ac:dyDescent="0.35">
      <c r="B122" s="307">
        <v>45036</v>
      </c>
      <c r="C122" s="169" t="s">
        <v>257</v>
      </c>
      <c r="D122" s="169" t="s">
        <v>258</v>
      </c>
      <c r="E122" s="169" t="s">
        <v>258</v>
      </c>
      <c r="F122" s="169" t="s">
        <v>261</v>
      </c>
      <c r="G122" s="169" t="s">
        <v>257</v>
      </c>
      <c r="H122" s="169">
        <v>2</v>
      </c>
      <c r="I122" s="169">
        <v>2</v>
      </c>
      <c r="J122" s="169" t="s">
        <v>905</v>
      </c>
      <c r="K122" s="169">
        <v>2</v>
      </c>
      <c r="L122" s="169">
        <v>2</v>
      </c>
      <c r="M122" s="169"/>
    </row>
    <row r="123" spans="2:13" x14ac:dyDescent="0.35">
      <c r="B123" s="307">
        <v>45037</v>
      </c>
      <c r="C123" s="169" t="s">
        <v>257</v>
      </c>
      <c r="D123" s="169" t="s">
        <v>261</v>
      </c>
      <c r="E123" s="169" t="s">
        <v>258</v>
      </c>
      <c r="F123" s="169" t="s">
        <v>258</v>
      </c>
      <c r="G123" s="169" t="s">
        <v>258</v>
      </c>
      <c r="H123" s="169" t="s">
        <v>905</v>
      </c>
      <c r="I123" s="169" t="s">
        <v>905</v>
      </c>
      <c r="J123" s="169">
        <v>2</v>
      </c>
      <c r="K123" s="169" t="s">
        <v>905</v>
      </c>
      <c r="L123" s="169" t="s">
        <v>905</v>
      </c>
      <c r="M123" s="169"/>
    </row>
    <row r="124" spans="2:13" x14ac:dyDescent="0.35">
      <c r="B124" s="307">
        <v>45038</v>
      </c>
      <c r="C124" s="169" t="s">
        <v>257</v>
      </c>
      <c r="D124" s="169" t="s">
        <v>257</v>
      </c>
      <c r="E124" s="169" t="s">
        <v>258</v>
      </c>
      <c r="F124" s="169" t="s">
        <v>258</v>
      </c>
      <c r="G124" s="169" t="s">
        <v>257</v>
      </c>
      <c r="H124" s="169" t="s">
        <v>905</v>
      </c>
      <c r="I124" s="169" t="s">
        <v>905</v>
      </c>
      <c r="J124" s="169">
        <v>2</v>
      </c>
      <c r="K124" s="169">
        <v>2</v>
      </c>
      <c r="L124" s="169" t="s">
        <v>905</v>
      </c>
      <c r="M124" s="169"/>
    </row>
    <row r="125" spans="2:13" x14ac:dyDescent="0.35">
      <c r="B125" s="307">
        <v>45039</v>
      </c>
      <c r="C125" s="169" t="s">
        <v>258</v>
      </c>
      <c r="D125" s="169" t="s">
        <v>257</v>
      </c>
      <c r="E125" s="169" t="s">
        <v>257</v>
      </c>
      <c r="F125" s="169" t="s">
        <v>257</v>
      </c>
      <c r="G125" s="169" t="s">
        <v>261</v>
      </c>
      <c r="H125" s="169">
        <v>4</v>
      </c>
      <c r="I125" s="169" t="s">
        <v>905</v>
      </c>
      <c r="J125" s="169">
        <v>2</v>
      </c>
      <c r="K125" s="169" t="s">
        <v>905</v>
      </c>
      <c r="L125" s="169" t="s">
        <v>905</v>
      </c>
      <c r="M125" s="169"/>
    </row>
    <row r="126" spans="2:13" x14ac:dyDescent="0.35">
      <c r="B126" s="307">
        <v>45040</v>
      </c>
      <c r="C126" s="169" t="s">
        <v>257</v>
      </c>
      <c r="D126" s="169" t="s">
        <v>257</v>
      </c>
      <c r="E126" s="169" t="s">
        <v>257</v>
      </c>
      <c r="F126" s="169" t="s">
        <v>257</v>
      </c>
      <c r="G126" s="169" t="s">
        <v>257</v>
      </c>
      <c r="H126" s="169" t="s">
        <v>257</v>
      </c>
      <c r="I126" s="169">
        <v>2</v>
      </c>
      <c r="J126" s="169">
        <v>2</v>
      </c>
      <c r="K126" s="169">
        <v>2</v>
      </c>
      <c r="L126" s="169">
        <v>2</v>
      </c>
      <c r="M126" s="169"/>
    </row>
    <row r="127" spans="2:13" x14ac:dyDescent="0.35">
      <c r="B127" s="307">
        <v>45041</v>
      </c>
      <c r="C127" s="169" t="s">
        <v>257</v>
      </c>
      <c r="D127" s="169" t="s">
        <v>257</v>
      </c>
      <c r="E127" s="169" t="s">
        <v>257</v>
      </c>
      <c r="F127" s="169" t="s">
        <v>257</v>
      </c>
      <c r="G127" s="169" t="s">
        <v>257</v>
      </c>
      <c r="H127" s="169" t="s">
        <v>257</v>
      </c>
      <c r="I127" s="169" t="s">
        <v>905</v>
      </c>
      <c r="J127" s="169" t="s">
        <v>905</v>
      </c>
      <c r="K127" s="169">
        <v>2</v>
      </c>
      <c r="L127" s="169" t="s">
        <v>905</v>
      </c>
      <c r="M127" s="169"/>
    </row>
    <row r="128" spans="2:13" x14ac:dyDescent="0.35">
      <c r="B128" s="307">
        <v>45042</v>
      </c>
      <c r="C128" s="169" t="s">
        <v>257</v>
      </c>
      <c r="D128" s="169" t="s">
        <v>257</v>
      </c>
      <c r="E128" s="169" t="s">
        <v>258</v>
      </c>
      <c r="F128" s="169" t="s">
        <v>261</v>
      </c>
      <c r="G128" s="169" t="s">
        <v>258</v>
      </c>
      <c r="H128" s="169" t="s">
        <v>905</v>
      </c>
      <c r="I128" s="169" t="s">
        <v>905</v>
      </c>
      <c r="J128" s="169">
        <v>2</v>
      </c>
      <c r="K128" s="169">
        <v>2</v>
      </c>
      <c r="L128" s="169">
        <v>2</v>
      </c>
      <c r="M128" s="169"/>
    </row>
    <row r="129" spans="2:13" x14ac:dyDescent="0.35">
      <c r="B129" s="307">
        <v>45043</v>
      </c>
      <c r="C129" s="169" t="s">
        <v>257</v>
      </c>
      <c r="D129" s="169" t="s">
        <v>257</v>
      </c>
      <c r="E129" s="169" t="s">
        <v>257</v>
      </c>
      <c r="F129" s="169" t="s">
        <v>261</v>
      </c>
      <c r="G129" s="169" t="s">
        <v>257</v>
      </c>
      <c r="H129" s="169" t="s">
        <v>905</v>
      </c>
      <c r="I129" s="169" t="s">
        <v>905</v>
      </c>
      <c r="J129" s="169" t="s">
        <v>905</v>
      </c>
      <c r="K129" s="169">
        <v>2</v>
      </c>
      <c r="L129" s="169">
        <v>4</v>
      </c>
      <c r="M129" s="169"/>
    </row>
    <row r="130" spans="2:13" x14ac:dyDescent="0.35">
      <c r="B130" s="307">
        <v>45044</v>
      </c>
      <c r="C130" s="169" t="s">
        <v>257</v>
      </c>
      <c r="D130" s="169" t="s">
        <v>258</v>
      </c>
      <c r="E130" s="169" t="s">
        <v>257</v>
      </c>
      <c r="F130" s="169" t="s">
        <v>258</v>
      </c>
      <c r="G130" s="169" t="s">
        <v>258</v>
      </c>
      <c r="H130" s="169" t="s">
        <v>905</v>
      </c>
      <c r="I130" s="169" t="s">
        <v>905</v>
      </c>
      <c r="J130" s="169" t="s">
        <v>905</v>
      </c>
      <c r="K130" s="169">
        <v>2</v>
      </c>
      <c r="L130" s="169">
        <v>2</v>
      </c>
      <c r="M130" s="169"/>
    </row>
    <row r="131" spans="2:13" x14ac:dyDescent="0.35">
      <c r="B131" s="307">
        <v>45045</v>
      </c>
      <c r="C131" s="169" t="s">
        <v>257</v>
      </c>
      <c r="D131" s="169" t="s">
        <v>258</v>
      </c>
      <c r="E131" s="169" t="s">
        <v>257</v>
      </c>
      <c r="F131" s="169" t="s">
        <v>261</v>
      </c>
      <c r="G131" s="169" t="s">
        <v>258</v>
      </c>
      <c r="H131" s="169" t="s">
        <v>905</v>
      </c>
      <c r="I131" s="169" t="s">
        <v>905</v>
      </c>
      <c r="J131" s="169" t="s">
        <v>905</v>
      </c>
      <c r="K131" s="169">
        <v>4</v>
      </c>
      <c r="L131" s="169" t="s">
        <v>905</v>
      </c>
      <c r="M131" s="169"/>
    </row>
    <row r="132" spans="2:13" x14ac:dyDescent="0.35">
      <c r="B132" s="307">
        <v>45046</v>
      </c>
      <c r="C132" s="169" t="s">
        <v>261</v>
      </c>
      <c r="D132" s="169" t="s">
        <v>258</v>
      </c>
      <c r="E132" s="169" t="s">
        <v>258</v>
      </c>
      <c r="F132" s="169" t="s">
        <v>260</v>
      </c>
      <c r="G132" s="169" t="s">
        <v>258</v>
      </c>
      <c r="H132" s="169" t="s">
        <v>905</v>
      </c>
      <c r="I132" s="169" t="s">
        <v>905</v>
      </c>
      <c r="J132" s="169">
        <v>2</v>
      </c>
      <c r="K132" s="169">
        <v>2</v>
      </c>
      <c r="L132" s="169">
        <v>2</v>
      </c>
      <c r="M132" s="169"/>
    </row>
    <row r="133" spans="2:13" x14ac:dyDescent="0.35">
      <c r="M133" s="169"/>
    </row>
    <row r="134" spans="2:13" ht="19" thickBot="1" x14ac:dyDescent="0.5">
      <c r="B134" s="1566" t="s">
        <v>1304</v>
      </c>
      <c r="C134" s="1566"/>
      <c r="D134" s="1566"/>
      <c r="E134" s="1566"/>
      <c r="F134" s="1566"/>
      <c r="G134" s="1566"/>
      <c r="H134" s="1566"/>
      <c r="I134" s="1566"/>
      <c r="J134" s="1566"/>
    </row>
    <row r="135" spans="2:13" ht="15" thickBot="1" x14ac:dyDescent="0.4">
      <c r="B135" s="535" t="s">
        <v>1</v>
      </c>
      <c r="C135" s="536">
        <v>0.5</v>
      </c>
      <c r="D135" s="536">
        <v>0.125</v>
      </c>
      <c r="E135" s="536">
        <v>0.25</v>
      </c>
      <c r="F135" s="536">
        <v>0.375</v>
      </c>
      <c r="G135" s="536">
        <v>0.5</v>
      </c>
      <c r="H135" s="536">
        <v>0.5</v>
      </c>
      <c r="I135" s="536">
        <v>0.125</v>
      </c>
      <c r="J135" s="536">
        <v>0.25</v>
      </c>
      <c r="K135" s="536">
        <v>0.375</v>
      </c>
      <c r="L135" s="537">
        <v>0.5</v>
      </c>
      <c r="M135" s="538" t="s">
        <v>181</v>
      </c>
    </row>
    <row r="136" spans="2:13" x14ac:dyDescent="0.35">
      <c r="B136" s="307">
        <v>45047</v>
      </c>
      <c r="C136" s="300" t="s">
        <v>257</v>
      </c>
      <c r="D136" s="300" t="s">
        <v>257</v>
      </c>
      <c r="E136" s="300" t="s">
        <v>257</v>
      </c>
      <c r="F136" s="300" t="s">
        <v>258</v>
      </c>
      <c r="G136" s="300" t="s">
        <v>258</v>
      </c>
      <c r="H136" s="300" t="s">
        <v>259</v>
      </c>
      <c r="I136" s="300">
        <v>2</v>
      </c>
      <c r="J136" s="300" t="s">
        <v>259</v>
      </c>
      <c r="K136" s="300">
        <v>2</v>
      </c>
      <c r="L136" s="300" t="s">
        <v>259</v>
      </c>
      <c r="M136" s="300"/>
    </row>
    <row r="137" spans="2:13" x14ac:dyDescent="0.35">
      <c r="B137" s="307">
        <v>45048</v>
      </c>
      <c r="C137" s="169" t="s">
        <v>257</v>
      </c>
      <c r="D137" s="169" t="s">
        <v>257</v>
      </c>
      <c r="E137" s="169" t="s">
        <v>260</v>
      </c>
      <c r="F137" s="169" t="s">
        <v>257</v>
      </c>
      <c r="G137" s="169" t="s">
        <v>258</v>
      </c>
      <c r="H137" s="169" t="s">
        <v>259</v>
      </c>
      <c r="I137" s="169" t="s">
        <v>259</v>
      </c>
      <c r="J137" s="169" t="s">
        <v>259</v>
      </c>
      <c r="K137" s="169">
        <v>2</v>
      </c>
      <c r="L137" s="169" t="s">
        <v>259</v>
      </c>
      <c r="M137" s="169"/>
    </row>
    <row r="138" spans="2:13" x14ac:dyDescent="0.35">
      <c r="B138" s="307">
        <v>45049</v>
      </c>
      <c r="C138" s="169" t="s">
        <v>257</v>
      </c>
      <c r="D138" s="169" t="s">
        <v>258</v>
      </c>
      <c r="E138" s="169" t="s">
        <v>261</v>
      </c>
      <c r="F138" s="169" t="s">
        <v>258</v>
      </c>
      <c r="G138" s="169" t="s">
        <v>258</v>
      </c>
      <c r="H138" s="169" t="s">
        <v>259</v>
      </c>
      <c r="I138" s="169" t="s">
        <v>259</v>
      </c>
      <c r="J138" s="169">
        <v>2</v>
      </c>
      <c r="K138" s="169">
        <v>2</v>
      </c>
      <c r="L138" s="169">
        <v>2</v>
      </c>
      <c r="M138" s="169"/>
    </row>
    <row r="139" spans="2:13" x14ac:dyDescent="0.35">
      <c r="B139" s="307">
        <v>45050</v>
      </c>
      <c r="C139" s="169" t="s">
        <v>261</v>
      </c>
      <c r="D139" s="169" t="s">
        <v>257</v>
      </c>
      <c r="E139" s="169" t="s">
        <v>257</v>
      </c>
      <c r="F139" s="169" t="s">
        <v>257</v>
      </c>
      <c r="G139" s="169" t="s">
        <v>261</v>
      </c>
      <c r="H139" s="169">
        <v>2</v>
      </c>
      <c r="I139" s="169" t="s">
        <v>259</v>
      </c>
      <c r="J139" s="169">
        <v>2</v>
      </c>
      <c r="K139" s="169" t="s">
        <v>259</v>
      </c>
      <c r="L139" s="169" t="s">
        <v>259</v>
      </c>
      <c r="M139" s="169"/>
    </row>
    <row r="140" spans="2:13" x14ac:dyDescent="0.35">
      <c r="B140" s="307">
        <v>45051</v>
      </c>
      <c r="C140" s="169" t="s">
        <v>257</v>
      </c>
      <c r="D140" s="169" t="s">
        <v>257</v>
      </c>
      <c r="E140" s="169" t="s">
        <v>257</v>
      </c>
      <c r="F140" s="169" t="s">
        <v>257</v>
      </c>
      <c r="G140" s="169" t="s">
        <v>257</v>
      </c>
      <c r="H140" s="169" t="s">
        <v>259</v>
      </c>
      <c r="I140" s="169">
        <v>2</v>
      </c>
      <c r="J140" s="169" t="s">
        <v>259</v>
      </c>
      <c r="K140" s="169">
        <v>2</v>
      </c>
      <c r="L140" s="169" t="s">
        <v>259</v>
      </c>
      <c r="M140" s="169"/>
    </row>
    <row r="141" spans="2:13" x14ac:dyDescent="0.35">
      <c r="B141" s="307">
        <v>45052</v>
      </c>
      <c r="C141" s="169" t="s">
        <v>257</v>
      </c>
      <c r="D141" s="169" t="s">
        <v>257</v>
      </c>
      <c r="E141" s="169" t="s">
        <v>257</v>
      </c>
      <c r="F141" s="169" t="s">
        <v>257</v>
      </c>
      <c r="G141" s="169" t="s">
        <v>257</v>
      </c>
      <c r="H141" s="169" t="s">
        <v>259</v>
      </c>
      <c r="I141" s="169" t="s">
        <v>259</v>
      </c>
      <c r="J141" s="169">
        <v>2</v>
      </c>
      <c r="K141" s="169">
        <v>2</v>
      </c>
      <c r="L141" s="169">
        <v>2</v>
      </c>
      <c r="M141" s="169"/>
    </row>
    <row r="142" spans="2:13" x14ac:dyDescent="0.35">
      <c r="B142" s="307">
        <v>45053</v>
      </c>
      <c r="C142" s="169" t="s">
        <v>261</v>
      </c>
      <c r="D142" s="169" t="s">
        <v>257</v>
      </c>
      <c r="E142" s="169" t="s">
        <v>257</v>
      </c>
      <c r="F142" s="169" t="s">
        <v>258</v>
      </c>
      <c r="G142" s="169" t="s">
        <v>258</v>
      </c>
      <c r="H142" s="169">
        <v>2</v>
      </c>
      <c r="I142" s="169" t="s">
        <v>259</v>
      </c>
      <c r="J142" s="169" t="s">
        <v>259</v>
      </c>
      <c r="K142" s="169">
        <v>4</v>
      </c>
      <c r="L142" s="169">
        <v>4</v>
      </c>
      <c r="M142" s="169"/>
    </row>
    <row r="143" spans="2:13" x14ac:dyDescent="0.35">
      <c r="B143" s="307">
        <v>45054</v>
      </c>
      <c r="C143" s="169" t="s">
        <v>261</v>
      </c>
      <c r="D143" s="169" t="s">
        <v>257</v>
      </c>
      <c r="E143" s="169" t="s">
        <v>258</v>
      </c>
      <c r="F143" s="169" t="s">
        <v>258</v>
      </c>
      <c r="G143" s="169" t="s">
        <v>257</v>
      </c>
      <c r="H143" s="169">
        <v>2</v>
      </c>
      <c r="I143" s="169">
        <v>2</v>
      </c>
      <c r="J143" s="169">
        <v>4</v>
      </c>
      <c r="K143" s="169">
        <v>2</v>
      </c>
      <c r="L143" s="169" t="s">
        <v>259</v>
      </c>
      <c r="M143" s="169"/>
    </row>
    <row r="144" spans="2:13" x14ac:dyDescent="0.35">
      <c r="B144" s="307">
        <v>45055</v>
      </c>
      <c r="C144" s="169" t="s">
        <v>261</v>
      </c>
      <c r="D144" s="169" t="s">
        <v>261</v>
      </c>
      <c r="E144" s="169" t="s">
        <v>258</v>
      </c>
      <c r="F144" s="169" t="s">
        <v>258</v>
      </c>
      <c r="G144" s="169" t="s">
        <v>258</v>
      </c>
      <c r="H144" s="169">
        <v>2</v>
      </c>
      <c r="I144" s="169" t="s">
        <v>259</v>
      </c>
      <c r="J144" s="169" t="s">
        <v>259</v>
      </c>
      <c r="K144" s="169">
        <v>2</v>
      </c>
      <c r="L144" s="169">
        <v>2</v>
      </c>
      <c r="M144" s="169"/>
    </row>
    <row r="145" spans="2:13" x14ac:dyDescent="0.35">
      <c r="B145" s="307">
        <v>45056</v>
      </c>
      <c r="C145" s="169" t="s">
        <v>257</v>
      </c>
      <c r="D145" s="169" t="s">
        <v>257</v>
      </c>
      <c r="E145" s="169" t="s">
        <v>257</v>
      </c>
      <c r="F145" s="169" t="s">
        <v>258</v>
      </c>
      <c r="G145" s="169" t="s">
        <v>258</v>
      </c>
      <c r="H145" s="169" t="s">
        <v>259</v>
      </c>
      <c r="I145" s="169" t="s">
        <v>259</v>
      </c>
      <c r="J145" s="169">
        <v>2</v>
      </c>
      <c r="K145" s="169">
        <v>2</v>
      </c>
      <c r="L145" s="169">
        <v>2</v>
      </c>
      <c r="M145" s="169"/>
    </row>
    <row r="146" spans="2:13" x14ac:dyDescent="0.35">
      <c r="B146" s="307">
        <v>45057</v>
      </c>
      <c r="C146" s="169" t="s">
        <v>257</v>
      </c>
      <c r="D146" s="169" t="s">
        <v>257</v>
      </c>
      <c r="E146" s="169" t="s">
        <v>258</v>
      </c>
      <c r="F146" s="169" t="s">
        <v>258</v>
      </c>
      <c r="G146" s="169" t="s">
        <v>258</v>
      </c>
      <c r="H146" s="169" t="s">
        <v>259</v>
      </c>
      <c r="I146" s="169" t="s">
        <v>259</v>
      </c>
      <c r="J146" s="169">
        <v>2</v>
      </c>
      <c r="K146" s="169">
        <v>2</v>
      </c>
      <c r="L146" s="169">
        <v>2</v>
      </c>
      <c r="M146" s="169"/>
    </row>
    <row r="147" spans="2:13" x14ac:dyDescent="0.35">
      <c r="B147" s="307">
        <v>45058</v>
      </c>
      <c r="C147" s="169" t="s">
        <v>257</v>
      </c>
      <c r="D147" s="169" t="s">
        <v>257</v>
      </c>
      <c r="E147" s="169" t="s">
        <v>258</v>
      </c>
      <c r="F147" s="169" t="s">
        <v>260</v>
      </c>
      <c r="G147" s="169" t="s">
        <v>260</v>
      </c>
      <c r="H147" s="169" t="s">
        <v>259</v>
      </c>
      <c r="I147" s="169" t="s">
        <v>259</v>
      </c>
      <c r="J147" s="169">
        <v>2</v>
      </c>
      <c r="K147" s="169">
        <v>2</v>
      </c>
      <c r="L147" s="169">
        <v>2</v>
      </c>
      <c r="M147" s="169"/>
    </row>
    <row r="148" spans="2:13" x14ac:dyDescent="0.35">
      <c r="B148" s="307">
        <v>45059</v>
      </c>
      <c r="C148" s="169" t="s">
        <v>257</v>
      </c>
      <c r="D148" s="169" t="s">
        <v>257</v>
      </c>
      <c r="E148" s="169" t="s">
        <v>258</v>
      </c>
      <c r="F148" s="169" t="s">
        <v>258</v>
      </c>
      <c r="G148" s="169" t="s">
        <v>258</v>
      </c>
      <c r="H148" s="169" t="s">
        <v>259</v>
      </c>
      <c r="I148" s="169">
        <v>2</v>
      </c>
      <c r="J148" s="169">
        <v>2</v>
      </c>
      <c r="K148" s="169" t="s">
        <v>259</v>
      </c>
      <c r="L148" s="169">
        <v>2</v>
      </c>
      <c r="M148" s="169"/>
    </row>
    <row r="149" spans="2:13" x14ac:dyDescent="0.35">
      <c r="B149" s="307">
        <v>45060</v>
      </c>
      <c r="C149" s="169" t="s">
        <v>257</v>
      </c>
      <c r="D149" s="169" t="s">
        <v>257</v>
      </c>
      <c r="E149" s="169" t="s">
        <v>260</v>
      </c>
      <c r="F149" s="169" t="s">
        <v>258</v>
      </c>
      <c r="G149" s="169" t="s">
        <v>260</v>
      </c>
      <c r="H149" s="169">
        <v>2</v>
      </c>
      <c r="I149" s="169" t="s">
        <v>259</v>
      </c>
      <c r="J149" s="169" t="s">
        <v>259</v>
      </c>
      <c r="K149" s="169">
        <v>2</v>
      </c>
      <c r="L149" s="169" t="s">
        <v>259</v>
      </c>
      <c r="M149" s="169"/>
    </row>
    <row r="150" spans="2:13" x14ac:dyDescent="0.35">
      <c r="B150" s="307">
        <v>45061</v>
      </c>
      <c r="C150" s="169" t="s">
        <v>257</v>
      </c>
      <c r="D150" s="169" t="s">
        <v>261</v>
      </c>
      <c r="E150" s="169" t="s">
        <v>261</v>
      </c>
      <c r="F150" s="169" t="s">
        <v>258</v>
      </c>
      <c r="G150" s="169" t="s">
        <v>257</v>
      </c>
      <c r="H150" s="169" t="s">
        <v>259</v>
      </c>
      <c r="I150" s="169">
        <v>4</v>
      </c>
      <c r="J150" s="169">
        <v>2</v>
      </c>
      <c r="K150" s="169">
        <v>2</v>
      </c>
      <c r="L150" s="169" t="s">
        <v>259</v>
      </c>
      <c r="M150" s="169"/>
    </row>
    <row r="151" spans="2:13" x14ac:dyDescent="0.35">
      <c r="B151" s="307">
        <v>45062</v>
      </c>
      <c r="C151" s="169" t="s">
        <v>257</v>
      </c>
      <c r="D151" s="169" t="s">
        <v>257</v>
      </c>
      <c r="E151" s="169" t="s">
        <v>257</v>
      </c>
      <c r="F151" s="169" t="s">
        <v>258</v>
      </c>
      <c r="G151" s="169" t="s">
        <v>258</v>
      </c>
      <c r="H151" s="169" t="s">
        <v>259</v>
      </c>
      <c r="I151" s="169" t="s">
        <v>259</v>
      </c>
      <c r="J151" s="169">
        <v>2</v>
      </c>
      <c r="K151" s="169" t="s">
        <v>259</v>
      </c>
      <c r="L151" s="169">
        <v>2</v>
      </c>
      <c r="M151" s="169"/>
    </row>
    <row r="152" spans="2:13" x14ac:dyDescent="0.35">
      <c r="B152" s="307">
        <v>45063</v>
      </c>
      <c r="C152" s="169" t="s">
        <v>257</v>
      </c>
      <c r="D152" s="169" t="s">
        <v>257</v>
      </c>
      <c r="E152" s="169" t="s">
        <v>257</v>
      </c>
      <c r="F152" s="169" t="s">
        <v>258</v>
      </c>
      <c r="G152" s="169" t="s">
        <v>258</v>
      </c>
      <c r="H152" s="169" t="s">
        <v>259</v>
      </c>
      <c r="I152" s="169">
        <v>2</v>
      </c>
      <c r="J152" s="169">
        <v>2</v>
      </c>
      <c r="K152" s="169">
        <v>2</v>
      </c>
      <c r="L152" s="169" t="s">
        <v>259</v>
      </c>
      <c r="M152" s="169"/>
    </row>
    <row r="153" spans="2:13" x14ac:dyDescent="0.35">
      <c r="B153" s="307">
        <v>45064</v>
      </c>
      <c r="C153" s="169" t="s">
        <v>257</v>
      </c>
      <c r="D153" s="169" t="s">
        <v>261</v>
      </c>
      <c r="E153" s="169" t="s">
        <v>258</v>
      </c>
      <c r="F153" s="169" t="s">
        <v>258</v>
      </c>
      <c r="G153" s="169" t="s">
        <v>257</v>
      </c>
      <c r="H153" s="169" t="s">
        <v>259</v>
      </c>
      <c r="I153" s="169" t="s">
        <v>259</v>
      </c>
      <c r="J153" s="169" t="s">
        <v>259</v>
      </c>
      <c r="K153" s="169">
        <v>2</v>
      </c>
      <c r="L153" s="169">
        <v>2</v>
      </c>
      <c r="M153" s="169"/>
    </row>
    <row r="154" spans="2:13" x14ac:dyDescent="0.35">
      <c r="B154" s="307">
        <v>45065</v>
      </c>
      <c r="C154" s="169" t="s">
        <v>257</v>
      </c>
      <c r="D154" s="169" t="s">
        <v>257</v>
      </c>
      <c r="E154" s="169" t="s">
        <v>257</v>
      </c>
      <c r="F154" s="169" t="s">
        <v>261</v>
      </c>
      <c r="G154" s="169" t="s">
        <v>261</v>
      </c>
      <c r="H154" s="169" t="s">
        <v>259</v>
      </c>
      <c r="I154" s="169" t="s">
        <v>259</v>
      </c>
      <c r="J154" s="169">
        <v>2</v>
      </c>
      <c r="K154" s="169">
        <v>4</v>
      </c>
      <c r="L154" s="169">
        <v>4</v>
      </c>
      <c r="M154" s="169"/>
    </row>
    <row r="155" spans="2:13" x14ac:dyDescent="0.35">
      <c r="B155" s="307">
        <v>45066</v>
      </c>
      <c r="C155" s="169" t="s">
        <v>257</v>
      </c>
      <c r="D155" s="169" t="s">
        <v>257</v>
      </c>
      <c r="E155" s="169" t="s">
        <v>258</v>
      </c>
      <c r="F155" s="169" t="s">
        <v>258</v>
      </c>
      <c r="G155" s="169" t="s">
        <v>257</v>
      </c>
      <c r="H155" s="169" t="s">
        <v>259</v>
      </c>
      <c r="I155" s="169">
        <v>2</v>
      </c>
      <c r="J155" s="169">
        <v>2</v>
      </c>
      <c r="K155" s="169" t="s">
        <v>259</v>
      </c>
      <c r="L155" s="169">
        <v>2</v>
      </c>
      <c r="M155" s="169"/>
    </row>
    <row r="156" spans="2:13" x14ac:dyDescent="0.35">
      <c r="B156" s="307">
        <v>45067</v>
      </c>
      <c r="C156" s="169" t="s">
        <v>257</v>
      </c>
      <c r="D156" s="169" t="s">
        <v>261</v>
      </c>
      <c r="E156" s="169" t="s">
        <v>261</v>
      </c>
      <c r="F156" s="169" t="s">
        <v>257</v>
      </c>
      <c r="G156" s="169" t="s">
        <v>261</v>
      </c>
      <c r="H156" s="169" t="s">
        <v>259</v>
      </c>
      <c r="I156" s="169">
        <v>2</v>
      </c>
      <c r="J156" s="169">
        <v>4</v>
      </c>
      <c r="K156" s="169">
        <v>2</v>
      </c>
      <c r="L156" s="169">
        <v>2</v>
      </c>
      <c r="M156" s="169"/>
    </row>
    <row r="157" spans="2:13" x14ac:dyDescent="0.35">
      <c r="B157" s="307">
        <v>45068</v>
      </c>
      <c r="C157" s="169" t="s">
        <v>261</v>
      </c>
      <c r="D157" s="169" t="s">
        <v>257</v>
      </c>
      <c r="E157" s="169" t="s">
        <v>258</v>
      </c>
      <c r="F157" s="169" t="s">
        <v>258</v>
      </c>
      <c r="G157" s="169" t="s">
        <v>257</v>
      </c>
      <c r="H157" s="169" t="s">
        <v>259</v>
      </c>
      <c r="I157" s="169">
        <v>2</v>
      </c>
      <c r="J157" s="169">
        <v>2</v>
      </c>
      <c r="K157" s="169">
        <v>2</v>
      </c>
      <c r="L157" s="169" t="s">
        <v>259</v>
      </c>
      <c r="M157" s="169"/>
    </row>
    <row r="158" spans="2:13" x14ac:dyDescent="0.35">
      <c r="B158" s="307">
        <v>45069</v>
      </c>
      <c r="C158" s="169" t="s">
        <v>257</v>
      </c>
      <c r="D158" s="169" t="s">
        <v>257</v>
      </c>
      <c r="E158" s="169" t="s">
        <v>258</v>
      </c>
      <c r="F158" s="169" t="s">
        <v>257</v>
      </c>
      <c r="G158" s="169" t="s">
        <v>257</v>
      </c>
      <c r="H158" s="169">
        <v>2</v>
      </c>
      <c r="I158" s="169" t="s">
        <v>259</v>
      </c>
      <c r="J158" s="169">
        <v>2</v>
      </c>
      <c r="K158" s="169" t="s">
        <v>259</v>
      </c>
      <c r="L158" s="169" t="s">
        <v>259</v>
      </c>
      <c r="M158" s="169"/>
    </row>
    <row r="159" spans="2:13" x14ac:dyDescent="0.35">
      <c r="B159" s="307">
        <v>45070</v>
      </c>
      <c r="C159" s="169" t="s">
        <v>257</v>
      </c>
      <c r="D159" s="169" t="s">
        <v>261</v>
      </c>
      <c r="E159" s="169" t="s">
        <v>261</v>
      </c>
      <c r="F159" s="169" t="s">
        <v>261</v>
      </c>
      <c r="G159" s="169" t="s">
        <v>261</v>
      </c>
      <c r="H159" s="169" t="s">
        <v>259</v>
      </c>
      <c r="I159" s="169" t="s">
        <v>259</v>
      </c>
      <c r="J159" s="169">
        <v>2</v>
      </c>
      <c r="K159" s="169">
        <v>2</v>
      </c>
      <c r="L159" s="169">
        <v>2</v>
      </c>
      <c r="M159" s="169"/>
    </row>
    <row r="160" spans="2:13" x14ac:dyDescent="0.35">
      <c r="B160" s="307">
        <v>45071</v>
      </c>
      <c r="C160" s="169" t="s">
        <v>257</v>
      </c>
      <c r="D160" s="169" t="s">
        <v>258</v>
      </c>
      <c r="E160" s="169" t="s">
        <v>258</v>
      </c>
      <c r="F160" s="169" t="s">
        <v>258</v>
      </c>
      <c r="G160" s="169" t="s">
        <v>258</v>
      </c>
      <c r="H160" s="169" t="s">
        <v>259</v>
      </c>
      <c r="I160" s="169" t="s">
        <v>259</v>
      </c>
      <c r="J160" s="169">
        <v>2</v>
      </c>
      <c r="K160" s="169" t="s">
        <v>259</v>
      </c>
      <c r="L160" s="169">
        <v>2</v>
      </c>
      <c r="M160" s="169"/>
    </row>
    <row r="161" spans="2:13" x14ac:dyDescent="0.35">
      <c r="B161" s="307">
        <v>45072</v>
      </c>
      <c r="C161" s="169" t="s">
        <v>257</v>
      </c>
      <c r="D161" s="169" t="s">
        <v>257</v>
      </c>
      <c r="E161" s="169" t="s">
        <v>258</v>
      </c>
      <c r="F161" s="169" t="s">
        <v>258</v>
      </c>
      <c r="G161" s="169" t="s">
        <v>258</v>
      </c>
      <c r="H161" s="169" t="s">
        <v>259</v>
      </c>
      <c r="I161" s="169" t="s">
        <v>259</v>
      </c>
      <c r="J161" s="169">
        <v>2</v>
      </c>
      <c r="K161" s="169" t="s">
        <v>259</v>
      </c>
      <c r="L161" s="169" t="s">
        <v>259</v>
      </c>
      <c r="M161" s="169"/>
    </row>
    <row r="162" spans="2:13" x14ac:dyDescent="0.35">
      <c r="B162" s="307">
        <v>45073</v>
      </c>
      <c r="C162" s="169" t="s">
        <v>257</v>
      </c>
      <c r="D162" s="169" t="s">
        <v>258</v>
      </c>
      <c r="E162" s="169" t="s">
        <v>257</v>
      </c>
      <c r="F162" s="169" t="s">
        <v>258</v>
      </c>
      <c r="G162" s="169" t="s">
        <v>257</v>
      </c>
      <c r="H162" s="169">
        <v>4</v>
      </c>
      <c r="I162" s="169">
        <v>2</v>
      </c>
      <c r="J162" s="169" t="s">
        <v>259</v>
      </c>
      <c r="K162" s="169" t="s">
        <v>259</v>
      </c>
      <c r="L162" s="169" t="s">
        <v>259</v>
      </c>
      <c r="M162" s="169"/>
    </row>
    <row r="163" spans="2:13" x14ac:dyDescent="0.35">
      <c r="B163" s="307">
        <v>45074</v>
      </c>
      <c r="C163" s="169" t="s">
        <v>257</v>
      </c>
      <c r="D163" s="169" t="s">
        <v>258</v>
      </c>
      <c r="E163" s="169" t="s">
        <v>258</v>
      </c>
      <c r="F163" s="169" t="s">
        <v>258</v>
      </c>
      <c r="G163" s="169" t="s">
        <v>257</v>
      </c>
      <c r="H163" s="169" t="s">
        <v>259</v>
      </c>
      <c r="I163" s="169" t="s">
        <v>259</v>
      </c>
      <c r="J163" s="169" t="s">
        <v>259</v>
      </c>
      <c r="K163" s="169">
        <v>2</v>
      </c>
      <c r="L163" s="169">
        <v>2</v>
      </c>
      <c r="M163" s="169"/>
    </row>
    <row r="164" spans="2:13" x14ac:dyDescent="0.35">
      <c r="B164" s="307">
        <v>45075</v>
      </c>
      <c r="C164" s="169" t="s">
        <v>257</v>
      </c>
      <c r="D164" s="169" t="s">
        <v>257</v>
      </c>
      <c r="E164" s="169" t="s">
        <v>260</v>
      </c>
      <c r="F164" s="169" t="s">
        <v>258</v>
      </c>
      <c r="G164" s="169" t="s">
        <v>258</v>
      </c>
      <c r="H164" s="169" t="s">
        <v>259</v>
      </c>
      <c r="I164" s="169" t="s">
        <v>259</v>
      </c>
      <c r="J164" s="169">
        <v>2</v>
      </c>
      <c r="K164" s="169">
        <v>2</v>
      </c>
      <c r="L164" s="169" t="s">
        <v>259</v>
      </c>
      <c r="M164" s="169"/>
    </row>
    <row r="165" spans="2:13" x14ac:dyDescent="0.35">
      <c r="B165" s="307">
        <v>45076</v>
      </c>
      <c r="C165" s="169" t="s">
        <v>257</v>
      </c>
      <c r="D165" s="169" t="s">
        <v>257</v>
      </c>
      <c r="E165" s="169" t="s">
        <v>257</v>
      </c>
      <c r="F165" s="169" t="s">
        <v>258</v>
      </c>
      <c r="G165" s="169" t="s">
        <v>258</v>
      </c>
      <c r="H165" s="169" t="s">
        <v>259</v>
      </c>
      <c r="I165" s="169" t="s">
        <v>259</v>
      </c>
      <c r="J165" s="169">
        <v>4</v>
      </c>
      <c r="K165" s="169">
        <v>2</v>
      </c>
      <c r="L165" s="169" t="s">
        <v>259</v>
      </c>
      <c r="M165" s="169"/>
    </row>
    <row r="166" spans="2:13" x14ac:dyDescent="0.35">
      <c r="B166" s="307">
        <v>45077</v>
      </c>
      <c r="C166" s="169" t="s">
        <v>257</v>
      </c>
      <c r="D166" s="169" t="s">
        <v>260</v>
      </c>
      <c r="E166" s="169" t="s">
        <v>257</v>
      </c>
      <c r="F166" s="169" t="s">
        <v>261</v>
      </c>
      <c r="G166" s="169" t="s">
        <v>257</v>
      </c>
      <c r="H166" s="169" t="s">
        <v>259</v>
      </c>
      <c r="I166" s="169">
        <v>2</v>
      </c>
      <c r="J166" s="169">
        <v>4</v>
      </c>
      <c r="K166" s="169">
        <v>2</v>
      </c>
      <c r="L166" s="169">
        <v>2</v>
      </c>
      <c r="M166" s="169"/>
    </row>
    <row r="168" spans="2:13" ht="19" thickBot="1" x14ac:dyDescent="0.5">
      <c r="B168" s="1566" t="s">
        <v>1305</v>
      </c>
      <c r="C168" s="1566"/>
      <c r="D168" s="1566"/>
      <c r="E168" s="1566"/>
      <c r="F168" s="1566"/>
      <c r="G168" s="1566"/>
      <c r="H168" s="1566"/>
      <c r="I168" s="1566"/>
      <c r="J168" s="1566"/>
    </row>
    <row r="169" spans="2:13" ht="15" thickBot="1" x14ac:dyDescent="0.4">
      <c r="B169" s="535" t="s">
        <v>1</v>
      </c>
      <c r="C169" s="536">
        <v>0.5</v>
      </c>
      <c r="D169" s="536">
        <v>0.125</v>
      </c>
      <c r="E169" s="536">
        <v>0.25</v>
      </c>
      <c r="F169" s="536">
        <v>0.375</v>
      </c>
      <c r="G169" s="536">
        <v>0.5</v>
      </c>
      <c r="H169" s="536">
        <v>0.5</v>
      </c>
      <c r="I169" s="536">
        <v>0.125</v>
      </c>
      <c r="J169" s="536">
        <v>0.25</v>
      </c>
      <c r="K169" s="536">
        <v>0.375</v>
      </c>
      <c r="L169" s="537">
        <v>0.5</v>
      </c>
      <c r="M169" s="538" t="s">
        <v>181</v>
      </c>
    </row>
    <row r="170" spans="2:13" x14ac:dyDescent="0.35">
      <c r="B170" s="307">
        <v>45078</v>
      </c>
      <c r="C170" s="300" t="s">
        <v>261</v>
      </c>
      <c r="D170" s="300" t="s">
        <v>261</v>
      </c>
      <c r="E170" s="300" t="s">
        <v>257</v>
      </c>
      <c r="F170" s="300" t="s">
        <v>258</v>
      </c>
      <c r="G170" s="300" t="s">
        <v>257</v>
      </c>
      <c r="H170" s="300">
        <v>2</v>
      </c>
      <c r="I170" s="300" t="s">
        <v>259</v>
      </c>
      <c r="J170" s="300">
        <v>2</v>
      </c>
      <c r="K170" s="300">
        <v>2</v>
      </c>
      <c r="L170" s="300" t="s">
        <v>259</v>
      </c>
      <c r="M170" s="300"/>
    </row>
    <row r="171" spans="2:13" x14ac:dyDescent="0.35">
      <c r="B171" s="307">
        <v>45079</v>
      </c>
      <c r="C171" s="169" t="s">
        <v>257</v>
      </c>
      <c r="D171" s="169" t="s">
        <v>257</v>
      </c>
      <c r="E171" s="169" t="s">
        <v>258</v>
      </c>
      <c r="F171" s="169" t="s">
        <v>257</v>
      </c>
      <c r="G171" s="169" t="s">
        <v>258</v>
      </c>
      <c r="H171" s="169" t="s">
        <v>259</v>
      </c>
      <c r="I171" s="169" t="s">
        <v>259</v>
      </c>
      <c r="J171" s="169">
        <v>2</v>
      </c>
      <c r="K171" s="169" t="s">
        <v>259</v>
      </c>
      <c r="L171" s="169" t="s">
        <v>259</v>
      </c>
      <c r="M171" s="169"/>
    </row>
    <row r="172" spans="2:13" x14ac:dyDescent="0.35">
      <c r="B172" s="307">
        <v>45080</v>
      </c>
      <c r="C172" s="169" t="s">
        <v>257</v>
      </c>
      <c r="D172" s="169" t="s">
        <v>257</v>
      </c>
      <c r="E172" s="169" t="s">
        <v>258</v>
      </c>
      <c r="F172" s="169" t="s">
        <v>258</v>
      </c>
      <c r="G172" s="169" t="s">
        <v>257</v>
      </c>
      <c r="H172" s="169" t="s">
        <v>259</v>
      </c>
      <c r="I172" s="169" t="s">
        <v>259</v>
      </c>
      <c r="J172" s="169">
        <v>2</v>
      </c>
      <c r="K172" s="169">
        <v>2</v>
      </c>
      <c r="L172" s="169" t="s">
        <v>259</v>
      </c>
      <c r="M172" s="169"/>
    </row>
    <row r="173" spans="2:13" x14ac:dyDescent="0.35">
      <c r="B173" s="307">
        <v>45081</v>
      </c>
      <c r="C173" s="169" t="s">
        <v>257</v>
      </c>
      <c r="D173" s="169" t="s">
        <v>258</v>
      </c>
      <c r="E173" s="169" t="s">
        <v>260</v>
      </c>
      <c r="F173" s="169" t="s">
        <v>258</v>
      </c>
      <c r="G173" s="169" t="s">
        <v>258</v>
      </c>
      <c r="H173" s="169" t="s">
        <v>259</v>
      </c>
      <c r="I173" s="169">
        <v>2</v>
      </c>
      <c r="J173" s="169">
        <v>2</v>
      </c>
      <c r="K173" s="169">
        <v>4</v>
      </c>
      <c r="L173" s="169">
        <v>2</v>
      </c>
      <c r="M173" s="169"/>
    </row>
    <row r="174" spans="2:13" x14ac:dyDescent="0.35">
      <c r="B174" s="307">
        <v>45082</v>
      </c>
      <c r="C174" s="169" t="s">
        <v>257</v>
      </c>
      <c r="D174" s="169" t="s">
        <v>257</v>
      </c>
      <c r="E174" s="169" t="s">
        <v>258</v>
      </c>
      <c r="F174" s="169" t="s">
        <v>258</v>
      </c>
      <c r="G174" s="169" t="s">
        <v>258</v>
      </c>
      <c r="H174" s="169">
        <v>2</v>
      </c>
      <c r="I174" s="169" t="s">
        <v>259</v>
      </c>
      <c r="J174" s="169">
        <v>2</v>
      </c>
      <c r="K174" s="169" t="s">
        <v>259</v>
      </c>
      <c r="L174" s="169" t="s">
        <v>259</v>
      </c>
      <c r="M174" s="169"/>
    </row>
    <row r="175" spans="2:13" x14ac:dyDescent="0.35">
      <c r="B175" s="307">
        <v>45083</v>
      </c>
      <c r="C175" s="169" t="s">
        <v>257</v>
      </c>
      <c r="D175" s="169" t="s">
        <v>257</v>
      </c>
      <c r="E175" s="169" t="s">
        <v>258</v>
      </c>
      <c r="F175" s="169" t="s">
        <v>257</v>
      </c>
      <c r="G175" s="169" t="s">
        <v>257</v>
      </c>
      <c r="H175" s="169" t="s">
        <v>259</v>
      </c>
      <c r="I175" s="169" t="s">
        <v>259</v>
      </c>
      <c r="J175" s="169">
        <v>2</v>
      </c>
      <c r="K175" s="169">
        <v>2</v>
      </c>
      <c r="L175" s="169" t="s">
        <v>259</v>
      </c>
      <c r="M175" s="169"/>
    </row>
    <row r="176" spans="2:13" x14ac:dyDescent="0.35">
      <c r="B176" s="307">
        <v>45084</v>
      </c>
      <c r="C176" s="169" t="s">
        <v>257</v>
      </c>
      <c r="D176" s="169" t="s">
        <v>257</v>
      </c>
      <c r="E176" s="169" t="s">
        <v>257</v>
      </c>
      <c r="F176" s="169" t="s">
        <v>257</v>
      </c>
      <c r="G176" s="169" t="s">
        <v>258</v>
      </c>
      <c r="H176" s="169">
        <v>2</v>
      </c>
      <c r="I176" s="169">
        <v>2</v>
      </c>
      <c r="J176" s="169" t="s">
        <v>259</v>
      </c>
      <c r="K176" s="169" t="s">
        <v>259</v>
      </c>
      <c r="L176" s="169" t="s">
        <v>259</v>
      </c>
      <c r="M176" s="169"/>
    </row>
    <row r="177" spans="2:13" x14ac:dyDescent="0.35">
      <c r="B177" s="307">
        <v>45085</v>
      </c>
      <c r="C177" s="169" t="s">
        <v>257</v>
      </c>
      <c r="D177" s="169" t="s">
        <v>257</v>
      </c>
      <c r="E177" s="169" t="s">
        <v>258</v>
      </c>
      <c r="F177" s="169" t="s">
        <v>258</v>
      </c>
      <c r="G177" s="169" t="s">
        <v>258</v>
      </c>
      <c r="H177" s="169">
        <v>2</v>
      </c>
      <c r="I177" s="169" t="s">
        <v>259</v>
      </c>
      <c r="J177" s="169">
        <v>4</v>
      </c>
      <c r="K177" s="169">
        <v>2</v>
      </c>
      <c r="L177" s="169" t="s">
        <v>259</v>
      </c>
      <c r="M177" s="169"/>
    </row>
    <row r="178" spans="2:13" x14ac:dyDescent="0.35">
      <c r="B178" s="307">
        <v>45086</v>
      </c>
      <c r="C178" s="169" t="s">
        <v>261</v>
      </c>
      <c r="D178" s="169" t="s">
        <v>257</v>
      </c>
      <c r="E178" s="169" t="s">
        <v>258</v>
      </c>
      <c r="F178" s="169" t="s">
        <v>258</v>
      </c>
      <c r="G178" s="169" t="s">
        <v>260</v>
      </c>
      <c r="H178" s="169">
        <v>4</v>
      </c>
      <c r="I178" s="169" t="s">
        <v>259</v>
      </c>
      <c r="J178" s="169">
        <v>2</v>
      </c>
      <c r="K178" s="169">
        <v>2</v>
      </c>
      <c r="L178" s="169">
        <v>2</v>
      </c>
      <c r="M178" s="169"/>
    </row>
    <row r="179" spans="2:13" x14ac:dyDescent="0.35">
      <c r="B179" s="307">
        <v>45087</v>
      </c>
      <c r="C179" s="169" t="s">
        <v>257</v>
      </c>
      <c r="D179" s="169" t="s">
        <v>257</v>
      </c>
      <c r="E179" s="169" t="s">
        <v>257</v>
      </c>
      <c r="F179" s="169" t="s">
        <v>261</v>
      </c>
      <c r="G179" s="169" t="s">
        <v>257</v>
      </c>
      <c r="H179" s="169" t="s">
        <v>259</v>
      </c>
      <c r="I179" s="169" t="s">
        <v>259</v>
      </c>
      <c r="J179" s="169">
        <v>2</v>
      </c>
      <c r="K179" s="169">
        <v>2</v>
      </c>
      <c r="L179" s="169" t="s">
        <v>259</v>
      </c>
      <c r="M179" s="169"/>
    </row>
    <row r="180" spans="2:13" x14ac:dyDescent="0.35">
      <c r="B180" s="307">
        <v>45088</v>
      </c>
      <c r="C180" s="169" t="s">
        <v>257</v>
      </c>
      <c r="D180" s="169" t="s">
        <v>258</v>
      </c>
      <c r="E180" s="169" t="s">
        <v>258</v>
      </c>
      <c r="F180" s="169" t="s">
        <v>258</v>
      </c>
      <c r="G180" s="169" t="s">
        <v>258</v>
      </c>
      <c r="H180" s="169">
        <v>4</v>
      </c>
      <c r="I180" s="169" t="s">
        <v>259</v>
      </c>
      <c r="J180" s="169" t="s">
        <v>259</v>
      </c>
      <c r="K180" s="169" t="s">
        <v>259</v>
      </c>
      <c r="L180" s="169">
        <v>4</v>
      </c>
      <c r="M180" s="169"/>
    </row>
    <row r="181" spans="2:13" x14ac:dyDescent="0.35">
      <c r="B181" s="307">
        <v>45089</v>
      </c>
      <c r="C181" s="169" t="s">
        <v>261</v>
      </c>
      <c r="D181" s="169" t="s">
        <v>257</v>
      </c>
      <c r="E181" s="169" t="s">
        <v>258</v>
      </c>
      <c r="F181" s="169" t="s">
        <v>258</v>
      </c>
      <c r="G181" s="169" t="s">
        <v>261</v>
      </c>
      <c r="H181" s="169">
        <v>2</v>
      </c>
      <c r="I181" s="169" t="s">
        <v>259</v>
      </c>
      <c r="J181" s="169">
        <v>2</v>
      </c>
      <c r="K181" s="169">
        <v>2</v>
      </c>
      <c r="L181" s="169">
        <v>2</v>
      </c>
      <c r="M181" s="169"/>
    </row>
    <row r="182" spans="2:13" x14ac:dyDescent="0.35">
      <c r="B182" s="307">
        <v>45090</v>
      </c>
      <c r="C182" s="169" t="s">
        <v>257</v>
      </c>
      <c r="D182" s="169" t="s">
        <v>257</v>
      </c>
      <c r="E182" s="169" t="s">
        <v>258</v>
      </c>
      <c r="F182" s="169" t="s">
        <v>260</v>
      </c>
      <c r="G182" s="169" t="s">
        <v>257</v>
      </c>
      <c r="H182" s="169" t="s">
        <v>259</v>
      </c>
      <c r="I182" s="169">
        <v>2</v>
      </c>
      <c r="J182" s="169">
        <v>4</v>
      </c>
      <c r="K182" s="169">
        <v>4</v>
      </c>
      <c r="L182" s="169" t="s">
        <v>259</v>
      </c>
      <c r="M182" s="169"/>
    </row>
    <row r="183" spans="2:13" x14ac:dyDescent="0.35">
      <c r="B183" s="307">
        <v>45091</v>
      </c>
      <c r="C183" s="169" t="s">
        <v>261</v>
      </c>
      <c r="D183" s="169" t="s">
        <v>257</v>
      </c>
      <c r="E183" s="169" t="s">
        <v>258</v>
      </c>
      <c r="F183" s="169" t="s">
        <v>258</v>
      </c>
      <c r="G183" s="169" t="s">
        <v>257</v>
      </c>
      <c r="H183" s="169">
        <v>2</v>
      </c>
      <c r="I183" s="169" t="s">
        <v>259</v>
      </c>
      <c r="J183" s="169" t="s">
        <v>259</v>
      </c>
      <c r="K183" s="169">
        <v>2</v>
      </c>
      <c r="L183" s="169" t="s">
        <v>259</v>
      </c>
      <c r="M183" s="169"/>
    </row>
    <row r="184" spans="2:13" x14ac:dyDescent="0.35">
      <c r="B184" s="307">
        <v>45092</v>
      </c>
      <c r="C184" s="169" t="s">
        <v>257</v>
      </c>
      <c r="D184" s="169" t="s">
        <v>258</v>
      </c>
      <c r="E184" s="169" t="s">
        <v>257</v>
      </c>
      <c r="F184" s="169" t="s">
        <v>257</v>
      </c>
      <c r="G184" s="169" t="s">
        <v>258</v>
      </c>
      <c r="H184" s="169">
        <v>4</v>
      </c>
      <c r="I184" s="169" t="s">
        <v>259</v>
      </c>
      <c r="J184" s="169" t="s">
        <v>259</v>
      </c>
      <c r="K184" s="169" t="s">
        <v>259</v>
      </c>
      <c r="L184" s="169" t="s">
        <v>259</v>
      </c>
      <c r="M184" s="169"/>
    </row>
    <row r="185" spans="2:13" x14ac:dyDescent="0.35">
      <c r="B185" s="307">
        <v>45093</v>
      </c>
      <c r="C185" s="169" t="s">
        <v>257</v>
      </c>
      <c r="D185" s="169" t="s">
        <v>257</v>
      </c>
      <c r="E185" s="169" t="s">
        <v>258</v>
      </c>
      <c r="F185" s="169" t="s">
        <v>260</v>
      </c>
      <c r="G185" s="169" t="s">
        <v>258</v>
      </c>
      <c r="H185" s="169" t="s">
        <v>259</v>
      </c>
      <c r="I185" s="169" t="s">
        <v>259</v>
      </c>
      <c r="J185" s="169">
        <v>2</v>
      </c>
      <c r="K185" s="169">
        <v>2</v>
      </c>
      <c r="L185" s="169" t="s">
        <v>259</v>
      </c>
      <c r="M185" s="169"/>
    </row>
    <row r="186" spans="2:13" x14ac:dyDescent="0.35">
      <c r="B186" s="307">
        <v>45094</v>
      </c>
      <c r="C186" s="169" t="s">
        <v>261</v>
      </c>
      <c r="D186" s="169" t="s">
        <v>257</v>
      </c>
      <c r="E186" s="169" t="s">
        <v>258</v>
      </c>
      <c r="F186" s="169" t="s">
        <v>258</v>
      </c>
      <c r="G186" s="169" t="s">
        <v>257</v>
      </c>
      <c r="H186" s="169">
        <v>2</v>
      </c>
      <c r="I186" s="169" t="s">
        <v>259</v>
      </c>
      <c r="J186" s="169" t="s">
        <v>259</v>
      </c>
      <c r="K186" s="169" t="s">
        <v>259</v>
      </c>
      <c r="L186" s="169" t="s">
        <v>259</v>
      </c>
      <c r="M186" s="169"/>
    </row>
    <row r="187" spans="2:13" x14ac:dyDescent="0.35">
      <c r="B187" s="307">
        <v>45095</v>
      </c>
      <c r="C187" s="169" t="s">
        <v>257</v>
      </c>
      <c r="D187" s="169" t="s">
        <v>258</v>
      </c>
      <c r="E187" s="169" t="s">
        <v>258</v>
      </c>
      <c r="F187" s="169" t="s">
        <v>258</v>
      </c>
      <c r="G187" s="169" t="s">
        <v>257</v>
      </c>
      <c r="H187" s="169" t="s">
        <v>259</v>
      </c>
      <c r="I187" s="169" t="s">
        <v>259</v>
      </c>
      <c r="J187" s="169">
        <v>2</v>
      </c>
      <c r="K187" s="169">
        <v>2</v>
      </c>
      <c r="L187" s="169" t="s">
        <v>259</v>
      </c>
      <c r="M187" s="169"/>
    </row>
    <row r="188" spans="2:13" x14ac:dyDescent="0.35">
      <c r="B188" s="307">
        <v>45096</v>
      </c>
      <c r="C188" s="169" t="s">
        <v>257</v>
      </c>
      <c r="D188" s="169" t="s">
        <v>257</v>
      </c>
      <c r="E188" s="169" t="s">
        <v>258</v>
      </c>
      <c r="F188" s="169" t="s">
        <v>257</v>
      </c>
      <c r="G188" s="169" t="s">
        <v>261</v>
      </c>
      <c r="H188" s="169" t="s">
        <v>259</v>
      </c>
      <c r="I188" s="169" t="s">
        <v>259</v>
      </c>
      <c r="J188" s="169" t="s">
        <v>259</v>
      </c>
      <c r="K188" s="169">
        <v>2</v>
      </c>
      <c r="L188" s="169" t="s">
        <v>259</v>
      </c>
      <c r="M188" s="169"/>
    </row>
    <row r="189" spans="2:13" x14ac:dyDescent="0.35">
      <c r="B189" s="307">
        <v>45097</v>
      </c>
      <c r="C189" s="169" t="s">
        <v>261</v>
      </c>
      <c r="D189" s="169" t="s">
        <v>261</v>
      </c>
      <c r="E189" s="169" t="s">
        <v>258</v>
      </c>
      <c r="F189" s="169" t="s">
        <v>262</v>
      </c>
      <c r="G189" s="169" t="s">
        <v>257</v>
      </c>
      <c r="H189" s="169">
        <v>2</v>
      </c>
      <c r="I189" s="169" t="s">
        <v>259</v>
      </c>
      <c r="J189" s="169" t="s">
        <v>259</v>
      </c>
      <c r="K189" s="169">
        <v>2</v>
      </c>
      <c r="L189" s="169" t="s">
        <v>259</v>
      </c>
      <c r="M189" s="169"/>
    </row>
    <row r="190" spans="2:13" x14ac:dyDescent="0.35">
      <c r="B190" s="307">
        <v>45098</v>
      </c>
      <c r="C190" s="169" t="s">
        <v>257</v>
      </c>
      <c r="D190" s="169" t="s">
        <v>257</v>
      </c>
      <c r="E190" s="169" t="s">
        <v>258</v>
      </c>
      <c r="F190" s="169" t="s">
        <v>257</v>
      </c>
      <c r="G190" s="169" t="s">
        <v>257</v>
      </c>
      <c r="H190" s="169" t="s">
        <v>259</v>
      </c>
      <c r="I190" s="169">
        <v>2</v>
      </c>
      <c r="J190" s="169" t="s">
        <v>259</v>
      </c>
      <c r="K190" s="169" t="s">
        <v>259</v>
      </c>
      <c r="L190" s="169">
        <v>2</v>
      </c>
      <c r="M190" s="169"/>
    </row>
    <row r="191" spans="2:13" x14ac:dyDescent="0.35">
      <c r="B191" s="307">
        <v>45099</v>
      </c>
      <c r="C191" s="169" t="s">
        <v>257</v>
      </c>
      <c r="D191" s="169" t="s">
        <v>257</v>
      </c>
      <c r="E191" s="169" t="s">
        <v>258</v>
      </c>
      <c r="F191" s="169" t="s">
        <v>257</v>
      </c>
      <c r="G191" s="169" t="s">
        <v>260</v>
      </c>
      <c r="H191" s="169" t="s">
        <v>259</v>
      </c>
      <c r="I191" s="169" t="s">
        <v>259</v>
      </c>
      <c r="J191" s="169" t="s">
        <v>259</v>
      </c>
      <c r="K191" s="169">
        <v>2</v>
      </c>
      <c r="L191" s="169">
        <v>2</v>
      </c>
      <c r="M191" s="169"/>
    </row>
    <row r="192" spans="2:13" x14ac:dyDescent="0.35">
      <c r="B192" s="307">
        <v>45100</v>
      </c>
      <c r="C192" s="169" t="s">
        <v>257</v>
      </c>
      <c r="D192" s="169" t="s">
        <v>261</v>
      </c>
      <c r="E192" s="169" t="s">
        <v>261</v>
      </c>
      <c r="F192" s="169" t="s">
        <v>260</v>
      </c>
      <c r="G192" s="169" t="s">
        <v>258</v>
      </c>
      <c r="H192" s="169" t="s">
        <v>259</v>
      </c>
      <c r="I192" s="169">
        <v>4</v>
      </c>
      <c r="J192" s="169">
        <v>2</v>
      </c>
      <c r="K192" s="169">
        <v>2</v>
      </c>
      <c r="L192" s="169">
        <v>2</v>
      </c>
      <c r="M192" s="169"/>
    </row>
    <row r="193" spans="2:13" x14ac:dyDescent="0.35">
      <c r="B193" s="307">
        <v>45101</v>
      </c>
      <c r="C193" s="169" t="s">
        <v>257</v>
      </c>
      <c r="D193" s="169" t="s">
        <v>258</v>
      </c>
      <c r="E193" s="169" t="s">
        <v>257</v>
      </c>
      <c r="F193" s="169" t="s">
        <v>257</v>
      </c>
      <c r="G193" s="169" t="s">
        <v>258</v>
      </c>
      <c r="H193" s="169" t="s">
        <v>259</v>
      </c>
      <c r="I193" s="169">
        <v>2</v>
      </c>
      <c r="J193" s="169" t="s">
        <v>259</v>
      </c>
      <c r="K193" s="169" t="s">
        <v>259</v>
      </c>
      <c r="L193" s="169" t="s">
        <v>259</v>
      </c>
      <c r="M193" s="169"/>
    </row>
    <row r="194" spans="2:13" x14ac:dyDescent="0.35">
      <c r="B194" s="307">
        <v>45102</v>
      </c>
      <c r="C194" s="169" t="s">
        <v>258</v>
      </c>
      <c r="D194" s="169" t="s">
        <v>258</v>
      </c>
      <c r="E194" s="169" t="s">
        <v>258</v>
      </c>
      <c r="F194" s="169" t="s">
        <v>258</v>
      </c>
      <c r="G194" s="169" t="s">
        <v>258</v>
      </c>
      <c r="H194" s="169" t="s">
        <v>259</v>
      </c>
      <c r="I194" s="169">
        <v>4</v>
      </c>
      <c r="J194" s="169" t="s">
        <v>259</v>
      </c>
      <c r="K194" s="169" t="s">
        <v>259</v>
      </c>
      <c r="L194" s="169" t="s">
        <v>259</v>
      </c>
      <c r="M194" s="169"/>
    </row>
    <row r="195" spans="2:13" x14ac:dyDescent="0.35">
      <c r="B195" s="307">
        <v>45103</v>
      </c>
      <c r="C195" s="169" t="s">
        <v>261</v>
      </c>
      <c r="D195" s="169" t="s">
        <v>257</v>
      </c>
      <c r="E195" s="169" t="s">
        <v>258</v>
      </c>
      <c r="F195" s="169" t="s">
        <v>257</v>
      </c>
      <c r="G195" s="169" t="s">
        <v>261</v>
      </c>
      <c r="H195" s="169" t="s">
        <v>259</v>
      </c>
      <c r="I195" s="169">
        <v>2</v>
      </c>
      <c r="J195" s="169">
        <v>2</v>
      </c>
      <c r="K195" s="169" t="s">
        <v>259</v>
      </c>
      <c r="L195" s="169">
        <v>4</v>
      </c>
      <c r="M195" s="169"/>
    </row>
    <row r="196" spans="2:13" x14ac:dyDescent="0.35">
      <c r="B196" s="307">
        <v>45104</v>
      </c>
      <c r="C196" s="169" t="s">
        <v>257</v>
      </c>
      <c r="D196" s="169" t="s">
        <v>257</v>
      </c>
      <c r="E196" s="169" t="s">
        <v>257</v>
      </c>
      <c r="F196" s="169" t="s">
        <v>258</v>
      </c>
      <c r="G196" s="169" t="s">
        <v>258</v>
      </c>
      <c r="H196" s="169">
        <v>2</v>
      </c>
      <c r="I196" s="169" t="s">
        <v>259</v>
      </c>
      <c r="J196" s="169" t="s">
        <v>259</v>
      </c>
      <c r="K196" s="169" t="s">
        <v>259</v>
      </c>
      <c r="L196" s="169" t="s">
        <v>259</v>
      </c>
      <c r="M196" s="169"/>
    </row>
    <row r="197" spans="2:13" x14ac:dyDescent="0.35">
      <c r="B197" s="307">
        <v>45105</v>
      </c>
      <c r="C197" s="169" t="s">
        <v>261</v>
      </c>
      <c r="D197" s="169" t="s">
        <v>261</v>
      </c>
      <c r="E197" s="169" t="s">
        <v>261</v>
      </c>
      <c r="F197" s="169" t="s">
        <v>257</v>
      </c>
      <c r="G197" s="169" t="s">
        <v>261</v>
      </c>
      <c r="H197" s="169">
        <v>2</v>
      </c>
      <c r="I197" s="169">
        <v>4</v>
      </c>
      <c r="J197" s="169">
        <v>6</v>
      </c>
      <c r="K197" s="169">
        <v>2</v>
      </c>
      <c r="L197" s="169">
        <v>2</v>
      </c>
      <c r="M197" s="169"/>
    </row>
    <row r="198" spans="2:13" x14ac:dyDescent="0.35">
      <c r="B198" s="307">
        <v>45106</v>
      </c>
      <c r="C198" s="169" t="s">
        <v>257</v>
      </c>
      <c r="D198" s="169" t="s">
        <v>258</v>
      </c>
      <c r="E198" s="169" t="s">
        <v>260</v>
      </c>
      <c r="F198" s="169" t="s">
        <v>258</v>
      </c>
      <c r="G198" s="169" t="s">
        <v>258</v>
      </c>
      <c r="H198" s="169" t="s">
        <v>259</v>
      </c>
      <c r="I198" s="169" t="s">
        <v>259</v>
      </c>
      <c r="J198" s="169">
        <v>2</v>
      </c>
      <c r="K198" s="169">
        <v>2</v>
      </c>
      <c r="L198" s="169" t="s">
        <v>259</v>
      </c>
      <c r="M198" s="169"/>
    </row>
    <row r="199" spans="2:13" x14ac:dyDescent="0.35">
      <c r="B199" s="307">
        <v>45107</v>
      </c>
      <c r="C199" s="169" t="s">
        <v>257</v>
      </c>
      <c r="D199" s="169" t="s">
        <v>257</v>
      </c>
      <c r="E199" s="169" t="s">
        <v>258</v>
      </c>
      <c r="F199" s="169" t="s">
        <v>260</v>
      </c>
      <c r="G199" s="169" t="s">
        <v>258</v>
      </c>
      <c r="H199" s="169" t="s">
        <v>259</v>
      </c>
      <c r="I199" s="169">
        <v>2</v>
      </c>
      <c r="J199" s="169" t="s">
        <v>259</v>
      </c>
      <c r="K199" s="169">
        <v>2</v>
      </c>
      <c r="L199" s="169" t="s">
        <v>259</v>
      </c>
      <c r="M199" s="169"/>
    </row>
    <row r="201" spans="2:13" ht="19" thickBot="1" x14ac:dyDescent="0.5">
      <c r="B201" s="1742" t="s">
        <v>1306</v>
      </c>
      <c r="C201" s="1742"/>
      <c r="D201" s="1742"/>
      <c r="E201" s="1742"/>
      <c r="F201" s="1742"/>
      <c r="G201" s="1742"/>
      <c r="H201" s="1742"/>
      <c r="I201" s="1742"/>
      <c r="J201" s="1742"/>
      <c r="K201" s="326"/>
      <c r="L201" s="326"/>
      <c r="M201" s="326"/>
    </row>
    <row r="202" spans="2:13" ht="15" thickBot="1" x14ac:dyDescent="0.4">
      <c r="B202" s="535" t="s">
        <v>1</v>
      </c>
      <c r="C202" s="536">
        <v>0.5</v>
      </c>
      <c r="D202" s="536">
        <v>0.125</v>
      </c>
      <c r="E202" s="536">
        <v>0.25</v>
      </c>
      <c r="F202" s="536">
        <v>0.375</v>
      </c>
      <c r="G202" s="536">
        <v>0.5</v>
      </c>
      <c r="H202" s="536">
        <v>0.5</v>
      </c>
      <c r="I202" s="536">
        <v>0.125</v>
      </c>
      <c r="J202" s="536">
        <v>0.25</v>
      </c>
      <c r="K202" s="536">
        <v>0.375</v>
      </c>
      <c r="L202" s="537">
        <v>0.5</v>
      </c>
      <c r="M202" s="538" t="s">
        <v>181</v>
      </c>
    </row>
    <row r="203" spans="2:13" x14ac:dyDescent="0.35">
      <c r="B203" s="307">
        <v>45108</v>
      </c>
      <c r="C203" s="300" t="s">
        <v>257</v>
      </c>
      <c r="D203" s="300" t="s">
        <v>257</v>
      </c>
      <c r="E203" s="300" t="s">
        <v>261</v>
      </c>
      <c r="F203" s="300" t="s">
        <v>257</v>
      </c>
      <c r="G203" s="300" t="s">
        <v>258</v>
      </c>
      <c r="H203" s="300" t="s">
        <v>905</v>
      </c>
      <c r="I203" s="300">
        <v>2</v>
      </c>
      <c r="J203" s="300">
        <v>2</v>
      </c>
      <c r="K203" s="300">
        <v>2</v>
      </c>
      <c r="L203" s="300">
        <v>2</v>
      </c>
      <c r="M203" s="300"/>
    </row>
    <row r="204" spans="2:13" x14ac:dyDescent="0.35">
      <c r="B204" s="307">
        <v>45109</v>
      </c>
      <c r="C204" s="169" t="s">
        <v>257</v>
      </c>
      <c r="D204" s="169" t="s">
        <v>257</v>
      </c>
      <c r="E204" s="169" t="s">
        <v>258</v>
      </c>
      <c r="F204" s="169" t="s">
        <v>261</v>
      </c>
      <c r="G204" s="169" t="s">
        <v>257</v>
      </c>
      <c r="H204" s="169" t="s">
        <v>905</v>
      </c>
      <c r="I204" s="169" t="s">
        <v>905</v>
      </c>
      <c r="J204" s="169">
        <v>2</v>
      </c>
      <c r="K204" s="169" t="s">
        <v>905</v>
      </c>
      <c r="L204" s="169" t="s">
        <v>905</v>
      </c>
      <c r="M204" s="169"/>
    </row>
    <row r="205" spans="2:13" x14ac:dyDescent="0.35">
      <c r="B205" s="307">
        <v>45110</v>
      </c>
      <c r="C205" s="169" t="s">
        <v>257</v>
      </c>
      <c r="D205" s="169" t="s">
        <v>257</v>
      </c>
      <c r="E205" s="169" t="s">
        <v>258</v>
      </c>
      <c r="F205" s="169" t="s">
        <v>257</v>
      </c>
      <c r="G205" s="169" t="s">
        <v>258</v>
      </c>
      <c r="H205" s="169" t="s">
        <v>905</v>
      </c>
      <c r="I205" s="169" t="s">
        <v>905</v>
      </c>
      <c r="J205" s="169">
        <v>2</v>
      </c>
      <c r="K205" s="169" t="s">
        <v>905</v>
      </c>
      <c r="L205" s="169" t="s">
        <v>905</v>
      </c>
      <c r="M205" s="169"/>
    </row>
    <row r="206" spans="2:13" x14ac:dyDescent="0.35">
      <c r="B206" s="307">
        <v>45111</v>
      </c>
      <c r="C206" s="169" t="s">
        <v>257</v>
      </c>
      <c r="D206" s="169" t="s">
        <v>258</v>
      </c>
      <c r="E206" s="169" t="s">
        <v>258</v>
      </c>
      <c r="F206" s="169" t="s">
        <v>258</v>
      </c>
      <c r="G206" s="169" t="s">
        <v>257</v>
      </c>
      <c r="H206" s="169" t="s">
        <v>905</v>
      </c>
      <c r="I206" s="169">
        <v>2</v>
      </c>
      <c r="J206" s="169">
        <v>2</v>
      </c>
      <c r="K206" s="169">
        <v>2</v>
      </c>
      <c r="L206" s="169">
        <v>2</v>
      </c>
      <c r="M206" s="169"/>
    </row>
    <row r="207" spans="2:13" x14ac:dyDescent="0.35">
      <c r="B207" s="307">
        <v>45112</v>
      </c>
      <c r="C207" s="169" t="s">
        <v>257</v>
      </c>
      <c r="D207" s="169" t="s">
        <v>257</v>
      </c>
      <c r="E207" s="169" t="s">
        <v>258</v>
      </c>
      <c r="F207" s="169" t="s">
        <v>258</v>
      </c>
      <c r="G207" s="169" t="s">
        <v>258</v>
      </c>
      <c r="H207" s="169" t="s">
        <v>905</v>
      </c>
      <c r="I207" s="169">
        <v>2</v>
      </c>
      <c r="J207" s="169">
        <v>4</v>
      </c>
      <c r="K207" s="169">
        <v>2</v>
      </c>
      <c r="L207" s="169" t="s">
        <v>905</v>
      </c>
      <c r="M207" s="169"/>
    </row>
    <row r="208" spans="2:13" x14ac:dyDescent="0.35">
      <c r="B208" s="307">
        <v>45113</v>
      </c>
      <c r="C208" s="169" t="s">
        <v>257</v>
      </c>
      <c r="D208" s="169" t="s">
        <v>258</v>
      </c>
      <c r="E208" s="169" t="s">
        <v>258</v>
      </c>
      <c r="F208" s="169" t="s">
        <v>258</v>
      </c>
      <c r="G208" s="169" t="s">
        <v>258</v>
      </c>
      <c r="H208" s="169" t="s">
        <v>905</v>
      </c>
      <c r="I208" s="169">
        <v>2</v>
      </c>
      <c r="J208" s="169">
        <v>4</v>
      </c>
      <c r="K208" s="169">
        <v>2</v>
      </c>
      <c r="L208" s="169" t="s">
        <v>905</v>
      </c>
      <c r="M208" s="169"/>
    </row>
    <row r="209" spans="2:13" x14ac:dyDescent="0.35">
      <c r="B209" s="307">
        <v>45114</v>
      </c>
      <c r="C209" s="169" t="s">
        <v>258</v>
      </c>
      <c r="D209" s="169" t="s">
        <v>257</v>
      </c>
      <c r="E209" s="169" t="s">
        <v>258</v>
      </c>
      <c r="F209" s="169" t="s">
        <v>258</v>
      </c>
      <c r="G209" s="169" t="s">
        <v>258</v>
      </c>
      <c r="H209" s="169">
        <v>2</v>
      </c>
      <c r="I209" s="169" t="s">
        <v>905</v>
      </c>
      <c r="J209" s="169">
        <v>6</v>
      </c>
      <c r="K209" s="169">
        <v>4</v>
      </c>
      <c r="L209" s="169">
        <v>2</v>
      </c>
      <c r="M209" s="169"/>
    </row>
    <row r="210" spans="2:13" x14ac:dyDescent="0.35">
      <c r="B210" s="307">
        <v>45115</v>
      </c>
      <c r="C210" s="169" t="s">
        <v>257</v>
      </c>
      <c r="D210" s="169" t="s">
        <v>257</v>
      </c>
      <c r="E210" s="169" t="s">
        <v>258</v>
      </c>
      <c r="F210" s="169" t="s">
        <v>257</v>
      </c>
      <c r="G210" s="169" t="s">
        <v>258</v>
      </c>
      <c r="H210" s="169" t="s">
        <v>905</v>
      </c>
      <c r="I210" s="169" t="s">
        <v>905</v>
      </c>
      <c r="J210" s="169">
        <v>4</v>
      </c>
      <c r="K210" s="169">
        <v>2</v>
      </c>
      <c r="L210" s="169" t="s">
        <v>905</v>
      </c>
      <c r="M210" s="169"/>
    </row>
    <row r="211" spans="2:13" x14ac:dyDescent="0.35">
      <c r="B211" s="307">
        <v>45116</v>
      </c>
      <c r="C211" s="169" t="s">
        <v>257</v>
      </c>
      <c r="D211" s="169" t="s">
        <v>258</v>
      </c>
      <c r="E211" s="169" t="s">
        <v>258</v>
      </c>
      <c r="F211" s="169" t="s">
        <v>258</v>
      </c>
      <c r="G211" s="169" t="s">
        <v>258</v>
      </c>
      <c r="H211" s="169" t="s">
        <v>905</v>
      </c>
      <c r="I211" s="169" t="s">
        <v>905</v>
      </c>
      <c r="J211" s="169">
        <v>2</v>
      </c>
      <c r="K211" s="169">
        <v>2</v>
      </c>
      <c r="L211" s="169">
        <v>2</v>
      </c>
      <c r="M211" s="169"/>
    </row>
    <row r="212" spans="2:13" x14ac:dyDescent="0.35">
      <c r="B212" s="307">
        <v>45117</v>
      </c>
      <c r="C212" s="169" t="s">
        <v>257</v>
      </c>
      <c r="D212" s="169" t="s">
        <v>258</v>
      </c>
      <c r="E212" s="169" t="s">
        <v>258</v>
      </c>
      <c r="F212" s="169" t="s">
        <v>258</v>
      </c>
      <c r="G212" s="169" t="s">
        <v>258</v>
      </c>
      <c r="H212" s="169" t="s">
        <v>905</v>
      </c>
      <c r="I212" s="169" t="s">
        <v>905</v>
      </c>
      <c r="J212" s="169">
        <v>2</v>
      </c>
      <c r="K212" s="169">
        <v>4</v>
      </c>
      <c r="L212" s="169">
        <v>2</v>
      </c>
      <c r="M212" s="169"/>
    </row>
    <row r="213" spans="2:13" x14ac:dyDescent="0.35">
      <c r="B213" s="307">
        <v>45118</v>
      </c>
      <c r="C213" s="169" t="s">
        <v>257</v>
      </c>
      <c r="D213" s="169" t="s">
        <v>257</v>
      </c>
      <c r="E213" s="169" t="s">
        <v>258</v>
      </c>
      <c r="F213" s="169" t="s">
        <v>257</v>
      </c>
      <c r="G213" s="169" t="s">
        <v>257</v>
      </c>
      <c r="H213" s="169" t="s">
        <v>905</v>
      </c>
      <c r="I213" s="169">
        <v>2</v>
      </c>
      <c r="J213" s="169" t="s">
        <v>905</v>
      </c>
      <c r="K213" s="169">
        <v>2</v>
      </c>
      <c r="L213" s="169">
        <v>2</v>
      </c>
      <c r="M213" s="169"/>
    </row>
    <row r="214" spans="2:13" x14ac:dyDescent="0.35">
      <c r="B214" s="307">
        <v>45119</v>
      </c>
      <c r="C214" s="169" t="s">
        <v>257</v>
      </c>
      <c r="D214" s="169" t="s">
        <v>257</v>
      </c>
      <c r="E214" s="169" t="s">
        <v>258</v>
      </c>
      <c r="F214" s="169" t="s">
        <v>258</v>
      </c>
      <c r="G214" s="169" t="s">
        <v>257</v>
      </c>
      <c r="H214" s="169" t="s">
        <v>905</v>
      </c>
      <c r="I214" s="169">
        <v>2</v>
      </c>
      <c r="J214" s="169">
        <v>2</v>
      </c>
      <c r="K214" s="169" t="s">
        <v>905</v>
      </c>
      <c r="L214" s="169">
        <v>2</v>
      </c>
      <c r="M214" s="169"/>
    </row>
    <row r="215" spans="2:13" x14ac:dyDescent="0.35">
      <c r="B215" s="307">
        <v>45120</v>
      </c>
      <c r="C215" s="169" t="s">
        <v>257</v>
      </c>
      <c r="D215" s="169" t="s">
        <v>257</v>
      </c>
      <c r="E215" s="169" t="s">
        <v>258</v>
      </c>
      <c r="F215" s="169" t="s">
        <v>258</v>
      </c>
      <c r="G215" s="169" t="s">
        <v>257</v>
      </c>
      <c r="H215" s="169" t="s">
        <v>905</v>
      </c>
      <c r="I215" s="169">
        <v>2</v>
      </c>
      <c r="J215" s="169">
        <v>4</v>
      </c>
      <c r="K215" s="169">
        <v>2</v>
      </c>
      <c r="L215" s="169">
        <v>2</v>
      </c>
      <c r="M215" s="169"/>
    </row>
    <row r="216" spans="2:13" x14ac:dyDescent="0.35">
      <c r="B216" s="307">
        <v>45121</v>
      </c>
      <c r="C216" s="169" t="s">
        <v>257</v>
      </c>
      <c r="D216" s="169" t="s">
        <v>257</v>
      </c>
      <c r="E216" s="169" t="s">
        <v>258</v>
      </c>
      <c r="F216" s="169" t="s">
        <v>258</v>
      </c>
      <c r="G216" s="169" t="s">
        <v>258</v>
      </c>
      <c r="H216" s="169" t="s">
        <v>905</v>
      </c>
      <c r="I216" s="169" t="s">
        <v>905</v>
      </c>
      <c r="J216" s="169">
        <v>2</v>
      </c>
      <c r="K216" s="169">
        <v>2</v>
      </c>
      <c r="L216" s="169" t="s">
        <v>905</v>
      </c>
      <c r="M216" s="169"/>
    </row>
    <row r="217" spans="2:13" x14ac:dyDescent="0.35">
      <c r="B217" s="307">
        <v>45122</v>
      </c>
      <c r="C217" s="169" t="s">
        <v>257</v>
      </c>
      <c r="D217" s="169" t="s">
        <v>258</v>
      </c>
      <c r="E217" s="169" t="s">
        <v>258</v>
      </c>
      <c r="F217" s="169" t="s">
        <v>260</v>
      </c>
      <c r="G217" s="169" t="s">
        <v>258</v>
      </c>
      <c r="H217" s="169">
        <v>2</v>
      </c>
      <c r="I217" s="169">
        <v>2</v>
      </c>
      <c r="J217" s="169">
        <v>2</v>
      </c>
      <c r="K217" s="169">
        <v>4</v>
      </c>
      <c r="L217" s="169" t="s">
        <v>905</v>
      </c>
      <c r="M217" s="169"/>
    </row>
    <row r="218" spans="2:13" x14ac:dyDescent="0.35">
      <c r="B218" s="307">
        <v>45123</v>
      </c>
      <c r="C218" s="169" t="s">
        <v>257</v>
      </c>
      <c r="D218" s="169" t="s">
        <v>258</v>
      </c>
      <c r="E218" s="169" t="s">
        <v>258</v>
      </c>
      <c r="F218" s="169" t="s">
        <v>258</v>
      </c>
      <c r="G218" s="169" t="s">
        <v>257</v>
      </c>
      <c r="H218" s="169" t="s">
        <v>905</v>
      </c>
      <c r="I218" s="169">
        <v>2</v>
      </c>
      <c r="J218" s="169" t="s">
        <v>905</v>
      </c>
      <c r="K218" s="169">
        <v>2</v>
      </c>
      <c r="L218" s="169" t="s">
        <v>905</v>
      </c>
      <c r="M218" s="169"/>
    </row>
    <row r="219" spans="2:13" x14ac:dyDescent="0.35">
      <c r="B219" s="307">
        <v>45124</v>
      </c>
      <c r="C219" s="169" t="s">
        <v>257</v>
      </c>
      <c r="D219" s="169" t="s">
        <v>257</v>
      </c>
      <c r="E219" s="169" t="s">
        <v>258</v>
      </c>
      <c r="F219" s="169" t="s">
        <v>257</v>
      </c>
      <c r="G219" s="169" t="s">
        <v>257</v>
      </c>
      <c r="H219" s="169" t="s">
        <v>905</v>
      </c>
      <c r="I219" s="169" t="s">
        <v>905</v>
      </c>
      <c r="J219" s="169" t="s">
        <v>905</v>
      </c>
      <c r="K219" s="169">
        <v>2</v>
      </c>
      <c r="L219" s="169" t="s">
        <v>905</v>
      </c>
      <c r="M219" s="169"/>
    </row>
    <row r="220" spans="2:13" x14ac:dyDescent="0.35">
      <c r="B220" s="307">
        <v>45125</v>
      </c>
      <c r="C220" s="169" t="s">
        <v>257</v>
      </c>
      <c r="D220" s="169" t="s">
        <v>258</v>
      </c>
      <c r="E220" s="169" t="s">
        <v>258</v>
      </c>
      <c r="F220" s="169" t="s">
        <v>258</v>
      </c>
      <c r="G220" s="169" t="s">
        <v>258</v>
      </c>
      <c r="H220" s="169" t="s">
        <v>905</v>
      </c>
      <c r="I220" s="169">
        <v>2</v>
      </c>
      <c r="J220" s="169" t="s">
        <v>905</v>
      </c>
      <c r="K220" s="169">
        <v>2</v>
      </c>
      <c r="L220" s="169" t="s">
        <v>905</v>
      </c>
      <c r="M220" s="169"/>
    </row>
    <row r="221" spans="2:13" x14ac:dyDescent="0.35">
      <c r="B221" s="307">
        <v>45126</v>
      </c>
      <c r="C221" s="169" t="s">
        <v>257</v>
      </c>
      <c r="D221" s="169" t="s">
        <v>257</v>
      </c>
      <c r="E221" s="169" t="s">
        <v>258</v>
      </c>
      <c r="F221" s="169" t="s">
        <v>257</v>
      </c>
      <c r="G221" s="169" t="s">
        <v>258</v>
      </c>
      <c r="H221" s="169" t="s">
        <v>905</v>
      </c>
      <c r="I221" s="169" t="s">
        <v>905</v>
      </c>
      <c r="J221" s="169" t="s">
        <v>905</v>
      </c>
      <c r="K221" s="169" t="s">
        <v>905</v>
      </c>
      <c r="L221" s="169">
        <v>2</v>
      </c>
      <c r="M221" s="169"/>
    </row>
    <row r="222" spans="2:13" x14ac:dyDescent="0.35">
      <c r="B222" s="307">
        <v>45127</v>
      </c>
      <c r="C222" s="169" t="s">
        <v>257</v>
      </c>
      <c r="D222" s="169" t="s">
        <v>258</v>
      </c>
      <c r="E222" s="169" t="s">
        <v>258</v>
      </c>
      <c r="F222" s="169" t="s">
        <v>257</v>
      </c>
      <c r="G222" s="169" t="s">
        <v>261</v>
      </c>
      <c r="H222" s="169" t="s">
        <v>905</v>
      </c>
      <c r="I222" s="169">
        <v>2</v>
      </c>
      <c r="J222" s="169">
        <v>2</v>
      </c>
      <c r="K222" s="169">
        <v>2</v>
      </c>
      <c r="L222" s="169">
        <v>4</v>
      </c>
      <c r="M222" s="169"/>
    </row>
    <row r="223" spans="2:13" x14ac:dyDescent="0.35">
      <c r="B223" s="307">
        <v>45128</v>
      </c>
      <c r="C223" s="169" t="s">
        <v>257</v>
      </c>
      <c r="D223" s="169" t="s">
        <v>257</v>
      </c>
      <c r="E223" s="169" t="s">
        <v>258</v>
      </c>
      <c r="F223" s="169" t="s">
        <v>258</v>
      </c>
      <c r="G223" s="169" t="s">
        <v>257</v>
      </c>
      <c r="H223" s="169" t="s">
        <v>905</v>
      </c>
      <c r="I223" s="169">
        <v>2</v>
      </c>
      <c r="J223" s="169">
        <v>2</v>
      </c>
      <c r="K223" s="169">
        <v>4</v>
      </c>
      <c r="L223" s="169">
        <v>2</v>
      </c>
      <c r="M223" s="169"/>
    </row>
    <row r="224" spans="2:13" x14ac:dyDescent="0.35">
      <c r="B224" s="307">
        <v>45129</v>
      </c>
      <c r="C224" s="169" t="s">
        <v>257</v>
      </c>
      <c r="D224" s="169" t="s">
        <v>257</v>
      </c>
      <c r="E224" s="169" t="s">
        <v>258</v>
      </c>
      <c r="F224" s="169" t="s">
        <v>257</v>
      </c>
      <c r="G224" s="169" t="s">
        <v>261</v>
      </c>
      <c r="H224" s="169" t="s">
        <v>905</v>
      </c>
      <c r="I224" s="169">
        <v>2</v>
      </c>
      <c r="J224" s="169" t="s">
        <v>905</v>
      </c>
      <c r="K224" s="169">
        <v>4</v>
      </c>
      <c r="L224" s="169" t="s">
        <v>905</v>
      </c>
      <c r="M224" s="169"/>
    </row>
    <row r="225" spans="2:13" x14ac:dyDescent="0.35">
      <c r="B225" s="307">
        <v>45130</v>
      </c>
      <c r="C225" s="169" t="s">
        <v>257</v>
      </c>
      <c r="D225" s="169" t="s">
        <v>257</v>
      </c>
      <c r="E225" s="169" t="s">
        <v>258</v>
      </c>
      <c r="F225" s="169" t="s">
        <v>258</v>
      </c>
      <c r="G225" s="169" t="s">
        <v>258</v>
      </c>
      <c r="H225" s="169" t="s">
        <v>905</v>
      </c>
      <c r="I225" s="169" t="s">
        <v>905</v>
      </c>
      <c r="J225" s="169">
        <v>2</v>
      </c>
      <c r="K225" s="169">
        <v>2</v>
      </c>
      <c r="L225" s="169" t="s">
        <v>905</v>
      </c>
      <c r="M225" s="169"/>
    </row>
    <row r="226" spans="2:13" x14ac:dyDescent="0.35">
      <c r="B226" s="307">
        <v>45131</v>
      </c>
      <c r="C226" s="169" t="s">
        <v>257</v>
      </c>
      <c r="D226" s="169" t="s">
        <v>257</v>
      </c>
      <c r="E226" s="169" t="s">
        <v>261</v>
      </c>
      <c r="F226" s="169" t="s">
        <v>258</v>
      </c>
      <c r="G226" s="169" t="s">
        <v>261</v>
      </c>
      <c r="H226" s="169" t="s">
        <v>905</v>
      </c>
      <c r="I226" s="169">
        <v>2</v>
      </c>
      <c r="J226" s="169">
        <v>4</v>
      </c>
      <c r="K226" s="169">
        <v>2</v>
      </c>
      <c r="L226" s="169" t="s">
        <v>905</v>
      </c>
      <c r="M226" s="169"/>
    </row>
    <row r="227" spans="2:13" x14ac:dyDescent="0.35">
      <c r="B227" s="307">
        <v>45132</v>
      </c>
      <c r="C227" s="169" t="s">
        <v>257</v>
      </c>
      <c r="D227" s="169" t="s">
        <v>257</v>
      </c>
      <c r="E227" s="169" t="s">
        <v>258</v>
      </c>
      <c r="F227" s="169" t="s">
        <v>258</v>
      </c>
      <c r="G227" s="169" t="s">
        <v>258</v>
      </c>
      <c r="H227" s="169" t="s">
        <v>905</v>
      </c>
      <c r="I227" s="169" t="s">
        <v>905</v>
      </c>
      <c r="J227" s="169">
        <v>2</v>
      </c>
      <c r="K227" s="169">
        <v>2</v>
      </c>
      <c r="L227" s="169" t="s">
        <v>905</v>
      </c>
      <c r="M227" s="169"/>
    </row>
    <row r="228" spans="2:13" x14ac:dyDescent="0.35">
      <c r="B228" s="307">
        <v>45133</v>
      </c>
      <c r="C228" s="169" t="s">
        <v>257</v>
      </c>
      <c r="D228" s="169" t="s">
        <v>258</v>
      </c>
      <c r="E228" s="169" t="s">
        <v>258</v>
      </c>
      <c r="F228" s="169" t="s">
        <v>258</v>
      </c>
      <c r="G228" s="169" t="s">
        <v>258</v>
      </c>
      <c r="H228" s="169" t="s">
        <v>905</v>
      </c>
      <c r="I228" s="169" t="s">
        <v>905</v>
      </c>
      <c r="J228" s="169" t="s">
        <v>905</v>
      </c>
      <c r="K228" s="169">
        <v>2</v>
      </c>
      <c r="L228" s="169">
        <v>2</v>
      </c>
      <c r="M228" s="169"/>
    </row>
    <row r="229" spans="2:13" x14ac:dyDescent="0.35">
      <c r="B229" s="307">
        <v>45134</v>
      </c>
      <c r="C229" s="169" t="s">
        <v>257</v>
      </c>
      <c r="D229" s="169" t="s">
        <v>257</v>
      </c>
      <c r="E229" s="169" t="s">
        <v>257</v>
      </c>
      <c r="F229" s="169" t="s">
        <v>258</v>
      </c>
      <c r="G229" s="169" t="s">
        <v>257</v>
      </c>
      <c r="H229" s="169">
        <v>2</v>
      </c>
      <c r="I229" s="169" t="s">
        <v>905</v>
      </c>
      <c r="J229" s="169" t="s">
        <v>905</v>
      </c>
      <c r="K229" s="169">
        <v>2</v>
      </c>
      <c r="L229" s="169">
        <v>2</v>
      </c>
      <c r="M229" s="169"/>
    </row>
    <row r="230" spans="2:13" x14ac:dyDescent="0.35">
      <c r="B230" s="307">
        <v>45135</v>
      </c>
      <c r="C230" s="169" t="s">
        <v>257</v>
      </c>
      <c r="D230" s="169" t="s">
        <v>257</v>
      </c>
      <c r="E230" s="169" t="s">
        <v>260</v>
      </c>
      <c r="F230" s="169" t="s">
        <v>258</v>
      </c>
      <c r="G230" s="169" t="s">
        <v>258</v>
      </c>
      <c r="H230" s="169" t="s">
        <v>905</v>
      </c>
      <c r="I230" s="169">
        <v>2</v>
      </c>
      <c r="J230" s="169">
        <v>2</v>
      </c>
      <c r="K230" s="169">
        <v>2</v>
      </c>
      <c r="L230" s="169" t="s">
        <v>905</v>
      </c>
      <c r="M230" s="169"/>
    </row>
    <row r="231" spans="2:13" x14ac:dyDescent="0.35">
      <c r="B231" s="307">
        <v>45136</v>
      </c>
      <c r="C231" s="169" t="s">
        <v>257</v>
      </c>
      <c r="D231" s="169" t="s">
        <v>257</v>
      </c>
      <c r="E231" s="169" t="s">
        <v>258</v>
      </c>
      <c r="F231" s="169" t="s">
        <v>258</v>
      </c>
      <c r="G231" s="169" t="s">
        <v>257</v>
      </c>
      <c r="H231" s="169" t="s">
        <v>905</v>
      </c>
      <c r="I231" s="169">
        <v>2</v>
      </c>
      <c r="J231" s="169">
        <v>2</v>
      </c>
      <c r="K231" s="169">
        <v>2</v>
      </c>
      <c r="L231" s="169">
        <v>2</v>
      </c>
      <c r="M231" s="169"/>
    </row>
    <row r="232" spans="2:13" x14ac:dyDescent="0.35">
      <c r="B232" s="307">
        <v>45137</v>
      </c>
      <c r="C232" s="173" t="s">
        <v>257</v>
      </c>
      <c r="D232" s="169" t="s">
        <v>258</v>
      </c>
      <c r="E232" s="169" t="s">
        <v>258</v>
      </c>
      <c r="F232" s="169" t="s">
        <v>258</v>
      </c>
      <c r="G232" s="169" t="s">
        <v>258</v>
      </c>
      <c r="H232" s="169" t="s">
        <v>905</v>
      </c>
      <c r="I232" s="169" t="s">
        <v>905</v>
      </c>
      <c r="J232" s="169">
        <v>4</v>
      </c>
      <c r="K232" s="169" t="s">
        <v>905</v>
      </c>
      <c r="L232" s="169">
        <v>2</v>
      </c>
      <c r="M232" s="169"/>
    </row>
    <row r="233" spans="2:13" x14ac:dyDescent="0.35">
      <c r="B233" s="307">
        <v>45138</v>
      </c>
      <c r="C233" s="295" t="s">
        <v>257</v>
      </c>
      <c r="D233" s="169" t="s">
        <v>257</v>
      </c>
      <c r="E233" s="169" t="s">
        <v>257</v>
      </c>
      <c r="F233" s="169" t="s">
        <v>261</v>
      </c>
      <c r="G233" s="169" t="s">
        <v>261</v>
      </c>
      <c r="H233" s="169">
        <v>2</v>
      </c>
      <c r="I233" s="169" t="s">
        <v>905</v>
      </c>
      <c r="J233" s="169">
        <v>2</v>
      </c>
      <c r="K233" s="169">
        <v>2</v>
      </c>
      <c r="L233" s="169">
        <v>6</v>
      </c>
      <c r="M233" s="169"/>
    </row>
    <row r="235" spans="2:13" ht="19" thickBot="1" x14ac:dyDescent="0.5">
      <c r="B235" s="1566" t="s">
        <v>254</v>
      </c>
      <c r="C235" s="1566"/>
      <c r="D235" s="1566"/>
      <c r="E235" s="1566"/>
      <c r="F235" s="1566"/>
      <c r="G235" s="1566"/>
      <c r="H235" s="1566"/>
      <c r="I235" s="1566"/>
      <c r="J235" s="1566"/>
    </row>
    <row r="236" spans="2:13" ht="15" thickBot="1" x14ac:dyDescent="0.4">
      <c r="B236" s="535" t="s">
        <v>1</v>
      </c>
      <c r="C236" s="536">
        <v>0.5</v>
      </c>
      <c r="D236" s="536">
        <v>0.125</v>
      </c>
      <c r="E236" s="536">
        <v>0.25</v>
      </c>
      <c r="F236" s="536">
        <v>0.375</v>
      </c>
      <c r="G236" s="536">
        <v>0.5</v>
      </c>
      <c r="H236" s="536">
        <v>0.5</v>
      </c>
      <c r="I236" s="536">
        <v>0.125</v>
      </c>
      <c r="J236" s="536">
        <v>0.25</v>
      </c>
      <c r="K236" s="536">
        <v>0.375</v>
      </c>
      <c r="L236" s="537">
        <v>0.5</v>
      </c>
      <c r="M236" s="538" t="s">
        <v>181</v>
      </c>
    </row>
    <row r="237" spans="2:13" x14ac:dyDescent="0.35">
      <c r="B237" s="307">
        <v>44934</v>
      </c>
      <c r="C237" s="300" t="s">
        <v>257</v>
      </c>
      <c r="D237" s="300" t="s">
        <v>257</v>
      </c>
      <c r="E237" s="300" t="s">
        <v>258</v>
      </c>
      <c r="F237" s="300" t="s">
        <v>257</v>
      </c>
      <c r="G237" s="300" t="s">
        <v>261</v>
      </c>
      <c r="H237" s="300" t="s">
        <v>905</v>
      </c>
      <c r="I237" s="300" t="s">
        <v>905</v>
      </c>
      <c r="J237" s="300">
        <v>2</v>
      </c>
      <c r="K237" s="300">
        <v>2</v>
      </c>
      <c r="L237" s="300">
        <v>2</v>
      </c>
      <c r="M237" s="300"/>
    </row>
    <row r="238" spans="2:13" x14ac:dyDescent="0.35">
      <c r="B238" s="307">
        <v>44965</v>
      </c>
      <c r="C238" s="169" t="s">
        <v>257</v>
      </c>
      <c r="D238" s="169" t="s">
        <v>257</v>
      </c>
      <c r="E238" s="169" t="s">
        <v>258</v>
      </c>
      <c r="F238" s="169" t="s">
        <v>258</v>
      </c>
      <c r="G238" s="169" t="s">
        <v>258</v>
      </c>
      <c r="H238" s="169">
        <v>2</v>
      </c>
      <c r="I238" s="169" t="s">
        <v>905</v>
      </c>
      <c r="J238" s="169">
        <v>2</v>
      </c>
      <c r="K238" s="169">
        <v>6</v>
      </c>
      <c r="L238" s="169">
        <v>2</v>
      </c>
      <c r="M238" s="169"/>
    </row>
    <row r="239" spans="2:13" x14ac:dyDescent="0.35">
      <c r="B239" s="307">
        <v>44993</v>
      </c>
      <c r="C239" s="169" t="s">
        <v>257</v>
      </c>
      <c r="D239" s="169" t="s">
        <v>257</v>
      </c>
      <c r="E239" s="169" t="s">
        <v>258</v>
      </c>
      <c r="F239" s="169" t="s">
        <v>257</v>
      </c>
      <c r="G239" s="169" t="s">
        <v>257</v>
      </c>
      <c r="H239" s="169" t="s">
        <v>905</v>
      </c>
      <c r="I239" s="169" t="s">
        <v>905</v>
      </c>
      <c r="J239" s="169">
        <v>2</v>
      </c>
      <c r="K239" s="169">
        <v>2</v>
      </c>
      <c r="L239" s="169" t="s">
        <v>905</v>
      </c>
      <c r="M239" s="169"/>
    </row>
    <row r="240" spans="2:13" x14ac:dyDescent="0.35">
      <c r="B240" s="307">
        <v>45024</v>
      </c>
      <c r="C240" s="169" t="s">
        <v>257</v>
      </c>
      <c r="D240" s="169" t="s">
        <v>257</v>
      </c>
      <c r="E240" s="169" t="s">
        <v>257</v>
      </c>
      <c r="F240" s="169" t="s">
        <v>257</v>
      </c>
      <c r="G240" s="169" t="s">
        <v>257</v>
      </c>
      <c r="H240" s="169" t="s">
        <v>905</v>
      </c>
      <c r="I240" s="169" t="s">
        <v>905</v>
      </c>
      <c r="J240" s="169">
        <v>2</v>
      </c>
      <c r="K240" s="169">
        <v>2</v>
      </c>
      <c r="L240" s="169" t="s">
        <v>905</v>
      </c>
      <c r="M240" s="169"/>
    </row>
    <row r="241" spans="2:13" x14ac:dyDescent="0.35">
      <c r="B241" s="307">
        <v>45054</v>
      </c>
      <c r="C241" s="169" t="s">
        <v>257</v>
      </c>
      <c r="D241" s="169" t="s">
        <v>257</v>
      </c>
      <c r="E241" s="169" t="s">
        <v>257</v>
      </c>
      <c r="F241" s="169" t="s">
        <v>258</v>
      </c>
      <c r="G241" s="169" t="s">
        <v>258</v>
      </c>
      <c r="H241" s="169" t="s">
        <v>905</v>
      </c>
      <c r="I241" s="169" t="s">
        <v>905</v>
      </c>
      <c r="J241" s="169">
        <v>2</v>
      </c>
      <c r="K241" s="169">
        <v>2</v>
      </c>
      <c r="L241" s="169">
        <v>2</v>
      </c>
      <c r="M241" s="169"/>
    </row>
    <row r="242" spans="2:13" x14ac:dyDescent="0.35">
      <c r="B242" s="307">
        <v>45085</v>
      </c>
      <c r="C242" s="169" t="s">
        <v>257</v>
      </c>
      <c r="D242" s="169" t="s">
        <v>258</v>
      </c>
      <c r="E242" s="169" t="s">
        <v>258</v>
      </c>
      <c r="F242" s="169" t="s">
        <v>257</v>
      </c>
      <c r="G242" s="169" t="s">
        <v>257</v>
      </c>
      <c r="H242" s="169" t="s">
        <v>905</v>
      </c>
      <c r="I242" s="169" t="s">
        <v>905</v>
      </c>
      <c r="J242" s="169" t="s">
        <v>905</v>
      </c>
      <c r="K242" s="169">
        <v>2</v>
      </c>
      <c r="L242" s="169">
        <v>2</v>
      </c>
      <c r="M242" s="169"/>
    </row>
    <row r="243" spans="2:13" x14ac:dyDescent="0.35">
      <c r="B243" s="307">
        <v>45115</v>
      </c>
      <c r="C243" s="169" t="s">
        <v>257</v>
      </c>
      <c r="D243" s="169" t="s">
        <v>257</v>
      </c>
      <c r="E243" s="169" t="s">
        <v>258</v>
      </c>
      <c r="F243" s="169" t="s">
        <v>258</v>
      </c>
      <c r="G243" s="169" t="s">
        <v>258</v>
      </c>
      <c r="H243" s="169" t="s">
        <v>905</v>
      </c>
      <c r="I243" s="169">
        <v>2</v>
      </c>
      <c r="J243" s="169">
        <v>2</v>
      </c>
      <c r="K243" s="169">
        <v>2</v>
      </c>
      <c r="L243" s="169">
        <v>2</v>
      </c>
      <c r="M243" s="169"/>
    </row>
    <row r="244" spans="2:13" x14ac:dyDescent="0.35">
      <c r="B244" s="307">
        <v>45146</v>
      </c>
      <c r="C244" s="169" t="s">
        <v>257</v>
      </c>
      <c r="D244" s="169" t="s">
        <v>257</v>
      </c>
      <c r="E244" s="169" t="s">
        <v>257</v>
      </c>
      <c r="F244" s="169" t="s">
        <v>258</v>
      </c>
      <c r="G244" s="169" t="s">
        <v>258</v>
      </c>
      <c r="H244" s="169" t="s">
        <v>905</v>
      </c>
      <c r="I244" s="169" t="s">
        <v>905</v>
      </c>
      <c r="J244" s="169">
        <v>2</v>
      </c>
      <c r="K244" s="169" t="s">
        <v>905</v>
      </c>
      <c r="L244" s="169" t="s">
        <v>905</v>
      </c>
      <c r="M244" s="169"/>
    </row>
    <row r="245" spans="2:13" x14ac:dyDescent="0.35">
      <c r="B245" s="307">
        <v>45177</v>
      </c>
      <c r="C245" s="169" t="s">
        <v>257</v>
      </c>
      <c r="D245" s="169" t="s">
        <v>257</v>
      </c>
      <c r="E245" s="169" t="s">
        <v>257</v>
      </c>
      <c r="F245" s="169" t="s">
        <v>258</v>
      </c>
      <c r="G245" s="169" t="s">
        <v>261</v>
      </c>
      <c r="H245" s="169" t="s">
        <v>905</v>
      </c>
      <c r="I245" s="169">
        <v>2</v>
      </c>
      <c r="J245" s="169" t="s">
        <v>905</v>
      </c>
      <c r="K245" s="169">
        <v>4</v>
      </c>
      <c r="L245" s="169">
        <v>4</v>
      </c>
      <c r="M245" s="169"/>
    </row>
    <row r="246" spans="2:13" x14ac:dyDescent="0.35">
      <c r="B246" s="307">
        <v>45207</v>
      </c>
      <c r="C246" s="169" t="s">
        <v>257</v>
      </c>
      <c r="D246" s="169" t="s">
        <v>257</v>
      </c>
      <c r="E246" s="169" t="s">
        <v>257</v>
      </c>
      <c r="F246" s="169" t="s">
        <v>257</v>
      </c>
      <c r="G246" s="169" t="s">
        <v>257</v>
      </c>
      <c r="H246" s="169" t="s">
        <v>905</v>
      </c>
      <c r="I246" s="169" t="s">
        <v>905</v>
      </c>
      <c r="J246" s="169">
        <v>2</v>
      </c>
      <c r="K246" s="169">
        <v>2</v>
      </c>
      <c r="L246" s="169" t="s">
        <v>905</v>
      </c>
      <c r="M246" s="169"/>
    </row>
    <row r="247" spans="2:13" x14ac:dyDescent="0.35">
      <c r="B247" s="307">
        <v>45238</v>
      </c>
      <c r="C247" s="169" t="s">
        <v>257</v>
      </c>
      <c r="D247" s="169" t="s">
        <v>258</v>
      </c>
      <c r="E247" s="169" t="s">
        <v>258</v>
      </c>
      <c r="F247" s="169" t="s">
        <v>257</v>
      </c>
      <c r="G247" s="169" t="s">
        <v>257</v>
      </c>
      <c r="H247" s="169">
        <v>2</v>
      </c>
      <c r="I247" s="169" t="s">
        <v>905</v>
      </c>
      <c r="J247" s="169" t="s">
        <v>905</v>
      </c>
      <c r="K247" s="169">
        <v>2</v>
      </c>
      <c r="L247" s="169" t="s">
        <v>905</v>
      </c>
      <c r="M247" s="169"/>
    </row>
    <row r="248" spans="2:13" x14ac:dyDescent="0.35">
      <c r="B248" s="307">
        <v>45268</v>
      </c>
      <c r="C248" s="169" t="s">
        <v>257</v>
      </c>
      <c r="D248" s="169" t="s">
        <v>257</v>
      </c>
      <c r="E248" s="169" t="s">
        <v>257</v>
      </c>
      <c r="F248" s="169" t="s">
        <v>257</v>
      </c>
      <c r="G248" s="169" t="s">
        <v>258</v>
      </c>
      <c r="H248" s="169" t="s">
        <v>905</v>
      </c>
      <c r="I248" s="169">
        <v>2</v>
      </c>
      <c r="J248" s="169">
        <v>2</v>
      </c>
      <c r="K248" s="169">
        <v>2</v>
      </c>
      <c r="L248" s="169" t="s">
        <v>905</v>
      </c>
      <c r="M248" s="169"/>
    </row>
    <row r="249" spans="2:13" x14ac:dyDescent="0.35">
      <c r="B249" s="307" t="s">
        <v>1307</v>
      </c>
      <c r="C249" s="169" t="s">
        <v>257</v>
      </c>
      <c r="D249" s="169" t="s">
        <v>258</v>
      </c>
      <c r="E249" s="169" t="s">
        <v>258</v>
      </c>
      <c r="F249" s="169" t="s">
        <v>258</v>
      </c>
      <c r="G249" s="169" t="s">
        <v>258</v>
      </c>
      <c r="H249" s="169" t="s">
        <v>905</v>
      </c>
      <c r="I249" s="169">
        <v>2</v>
      </c>
      <c r="J249" s="169">
        <v>4</v>
      </c>
      <c r="K249" s="169">
        <v>2</v>
      </c>
      <c r="L249" s="169">
        <v>2</v>
      </c>
      <c r="M249" s="169"/>
    </row>
    <row r="250" spans="2:13" x14ac:dyDescent="0.35">
      <c r="B250" s="307" t="s">
        <v>1308</v>
      </c>
      <c r="C250" s="169" t="s">
        <v>257</v>
      </c>
      <c r="D250" s="169" t="s">
        <v>257</v>
      </c>
      <c r="E250" s="169" t="s">
        <v>257</v>
      </c>
      <c r="F250" s="169" t="s">
        <v>257</v>
      </c>
      <c r="G250" s="169" t="s">
        <v>257</v>
      </c>
      <c r="H250" s="169" t="s">
        <v>905</v>
      </c>
      <c r="I250" s="169" t="s">
        <v>905</v>
      </c>
      <c r="J250" s="169" t="s">
        <v>905</v>
      </c>
      <c r="K250" s="169">
        <v>2</v>
      </c>
      <c r="L250" s="169" t="s">
        <v>905</v>
      </c>
      <c r="M250" s="169"/>
    </row>
    <row r="251" spans="2:13" x14ac:dyDescent="0.35">
      <c r="B251" s="307" t="s">
        <v>1309</v>
      </c>
      <c r="C251" s="169" t="s">
        <v>257</v>
      </c>
      <c r="D251" s="169" t="s">
        <v>257</v>
      </c>
      <c r="E251" s="169" t="s">
        <v>257</v>
      </c>
      <c r="F251" s="169" t="s">
        <v>261</v>
      </c>
      <c r="G251" s="169" t="s">
        <v>257</v>
      </c>
      <c r="H251" s="169" t="s">
        <v>905</v>
      </c>
      <c r="I251" s="169" t="s">
        <v>905</v>
      </c>
      <c r="J251" s="169">
        <v>2</v>
      </c>
      <c r="K251" s="169">
        <v>2</v>
      </c>
      <c r="L251" s="169" t="s">
        <v>905</v>
      </c>
      <c r="M251" s="169"/>
    </row>
    <row r="252" spans="2:13" x14ac:dyDescent="0.35">
      <c r="B252" s="307" t="s">
        <v>1310</v>
      </c>
      <c r="C252" s="169" t="s">
        <v>257</v>
      </c>
      <c r="D252" s="169" t="s">
        <v>261</v>
      </c>
      <c r="E252" s="169" t="s">
        <v>258</v>
      </c>
      <c r="F252" s="169" t="s">
        <v>257</v>
      </c>
      <c r="G252" s="169" t="s">
        <v>258</v>
      </c>
      <c r="H252" s="169">
        <v>2</v>
      </c>
      <c r="I252" s="169">
        <v>4</v>
      </c>
      <c r="J252" s="169">
        <v>2</v>
      </c>
      <c r="K252" s="169">
        <v>2</v>
      </c>
      <c r="L252" s="169">
        <v>2</v>
      </c>
      <c r="M252" s="169"/>
    </row>
    <row r="253" spans="2:13" x14ac:dyDescent="0.35">
      <c r="B253" s="307" t="s">
        <v>1311</v>
      </c>
      <c r="C253" s="169" t="s">
        <v>257</v>
      </c>
      <c r="D253" s="169" t="s">
        <v>258</v>
      </c>
      <c r="E253" s="169" t="s">
        <v>258</v>
      </c>
      <c r="F253" s="169" t="s">
        <v>258</v>
      </c>
      <c r="G253" s="169" t="s">
        <v>258</v>
      </c>
      <c r="H253" s="169" t="s">
        <v>905</v>
      </c>
      <c r="I253" s="169">
        <v>2</v>
      </c>
      <c r="J253" s="169">
        <v>4</v>
      </c>
      <c r="K253" s="169">
        <v>2</v>
      </c>
      <c r="L253" s="169" t="s">
        <v>905</v>
      </c>
      <c r="M253" s="169"/>
    </row>
    <row r="254" spans="2:13" x14ac:dyDescent="0.35">
      <c r="B254" s="307" t="s">
        <v>1312</v>
      </c>
      <c r="C254" s="169" t="s">
        <v>257</v>
      </c>
      <c r="D254" s="169" t="s">
        <v>261</v>
      </c>
      <c r="E254" s="169" t="s">
        <v>257</v>
      </c>
      <c r="F254" s="169" t="s">
        <v>258</v>
      </c>
      <c r="G254" s="169" t="s">
        <v>258</v>
      </c>
      <c r="H254" s="169" t="s">
        <v>905</v>
      </c>
      <c r="I254" s="169">
        <v>2</v>
      </c>
      <c r="J254" s="169">
        <v>2</v>
      </c>
      <c r="K254" s="169" t="s">
        <v>905</v>
      </c>
      <c r="L254" s="169" t="s">
        <v>905</v>
      </c>
      <c r="M254" s="169"/>
    </row>
    <row r="255" spans="2:13" x14ac:dyDescent="0.35">
      <c r="B255" s="307" t="s">
        <v>1313</v>
      </c>
      <c r="C255" s="169" t="s">
        <v>258</v>
      </c>
      <c r="D255" s="169" t="s">
        <v>258</v>
      </c>
      <c r="E255" s="169" t="s">
        <v>257</v>
      </c>
      <c r="F255" s="169" t="s">
        <v>262</v>
      </c>
      <c r="G255" s="169" t="s">
        <v>257</v>
      </c>
      <c r="H255" s="169" t="s">
        <v>905</v>
      </c>
      <c r="I255" s="169">
        <v>2</v>
      </c>
      <c r="J255" s="169">
        <v>2</v>
      </c>
      <c r="K255" s="169" t="s">
        <v>905</v>
      </c>
      <c r="L255" s="169" t="s">
        <v>905</v>
      </c>
      <c r="M255" s="169"/>
    </row>
    <row r="256" spans="2:13" x14ac:dyDescent="0.35">
      <c r="B256" s="307" t="s">
        <v>1314</v>
      </c>
      <c r="C256" s="169" t="s">
        <v>257</v>
      </c>
      <c r="D256" s="169" t="s">
        <v>257</v>
      </c>
      <c r="E256" s="169" t="s">
        <v>258</v>
      </c>
      <c r="F256" s="169" t="s">
        <v>258</v>
      </c>
      <c r="G256" s="169" t="s">
        <v>258</v>
      </c>
      <c r="H256" s="169" t="s">
        <v>905</v>
      </c>
      <c r="I256" s="169" t="s">
        <v>905</v>
      </c>
      <c r="J256" s="169">
        <v>2</v>
      </c>
      <c r="K256" s="169">
        <v>2</v>
      </c>
      <c r="L256" s="169">
        <v>2</v>
      </c>
      <c r="M256" s="169"/>
    </row>
    <row r="257" spans="2:13" x14ac:dyDescent="0.35">
      <c r="B257" s="307" t="s">
        <v>1315</v>
      </c>
      <c r="C257" s="169" t="s">
        <v>257</v>
      </c>
      <c r="D257" s="169" t="s">
        <v>262</v>
      </c>
      <c r="E257" s="169" t="s">
        <v>257</v>
      </c>
      <c r="F257" s="169" t="s">
        <v>257</v>
      </c>
      <c r="G257" s="169" t="s">
        <v>257</v>
      </c>
      <c r="H257" s="169" t="s">
        <v>905</v>
      </c>
      <c r="I257" s="169">
        <v>6</v>
      </c>
      <c r="J257" s="169">
        <v>2</v>
      </c>
      <c r="K257" s="169">
        <v>2</v>
      </c>
      <c r="L257" s="169" t="s">
        <v>905</v>
      </c>
      <c r="M257" s="169"/>
    </row>
    <row r="258" spans="2:13" x14ac:dyDescent="0.35">
      <c r="B258" s="307" t="s">
        <v>1316</v>
      </c>
      <c r="C258" s="169" t="s">
        <v>257</v>
      </c>
      <c r="D258" s="169" t="s">
        <v>258</v>
      </c>
      <c r="E258" s="169" t="s">
        <v>258</v>
      </c>
      <c r="F258" s="169" t="s">
        <v>262</v>
      </c>
      <c r="G258" s="169" t="s">
        <v>258</v>
      </c>
      <c r="H258" s="169" t="s">
        <v>905</v>
      </c>
      <c r="I258" s="169">
        <v>2</v>
      </c>
      <c r="J258" s="169">
        <v>2</v>
      </c>
      <c r="K258" s="169">
        <v>2</v>
      </c>
      <c r="L258" s="169" t="s">
        <v>905</v>
      </c>
      <c r="M258" s="169"/>
    </row>
    <row r="259" spans="2:13" x14ac:dyDescent="0.35">
      <c r="B259" s="307" t="s">
        <v>1317</v>
      </c>
      <c r="C259" s="169" t="s">
        <v>262</v>
      </c>
      <c r="D259" s="169" t="s">
        <v>258</v>
      </c>
      <c r="E259" s="169" t="s">
        <v>258</v>
      </c>
      <c r="F259" s="169" t="s">
        <v>258</v>
      </c>
      <c r="G259" s="169" t="s">
        <v>258</v>
      </c>
      <c r="H259" s="169" t="s">
        <v>905</v>
      </c>
      <c r="I259" s="169">
        <v>2</v>
      </c>
      <c r="J259" s="169">
        <v>2</v>
      </c>
      <c r="K259" s="169" t="s">
        <v>905</v>
      </c>
      <c r="L259" s="169">
        <v>2</v>
      </c>
      <c r="M259" s="169"/>
    </row>
    <row r="260" spans="2:13" x14ac:dyDescent="0.35">
      <c r="B260" s="307" t="s">
        <v>1318</v>
      </c>
      <c r="C260" s="169" t="s">
        <v>257</v>
      </c>
      <c r="D260" s="169" t="s">
        <v>557</v>
      </c>
      <c r="E260" s="169" t="s">
        <v>262</v>
      </c>
      <c r="F260" s="169" t="s">
        <v>258</v>
      </c>
      <c r="G260" s="169" t="s">
        <v>258</v>
      </c>
      <c r="H260" s="169" t="s">
        <v>905</v>
      </c>
      <c r="I260" s="169">
        <v>2</v>
      </c>
      <c r="J260" s="169">
        <v>2</v>
      </c>
      <c r="K260" s="169">
        <v>2</v>
      </c>
      <c r="L260" s="169" t="s">
        <v>905</v>
      </c>
      <c r="M260" s="169"/>
    </row>
    <row r="261" spans="2:13" x14ac:dyDescent="0.35">
      <c r="B261" s="307" t="s">
        <v>1319</v>
      </c>
      <c r="C261" s="169" t="s">
        <v>258</v>
      </c>
      <c r="D261" s="169" t="s">
        <v>258</v>
      </c>
      <c r="E261" s="169" t="s">
        <v>262</v>
      </c>
      <c r="F261" s="169" t="s">
        <v>557</v>
      </c>
      <c r="G261" s="169" t="s">
        <v>557</v>
      </c>
      <c r="H261" s="169" t="s">
        <v>905</v>
      </c>
      <c r="I261" s="169">
        <v>2</v>
      </c>
      <c r="J261" s="169">
        <v>2</v>
      </c>
      <c r="K261" s="169">
        <v>2</v>
      </c>
      <c r="L261" s="169" t="s">
        <v>905</v>
      </c>
      <c r="M261" s="169"/>
    </row>
    <row r="262" spans="2:13" x14ac:dyDescent="0.35">
      <c r="B262" s="307" t="s">
        <v>1320</v>
      </c>
      <c r="C262" s="169" t="s">
        <v>258</v>
      </c>
      <c r="D262" s="169" t="s">
        <v>258</v>
      </c>
      <c r="E262" s="169" t="s">
        <v>262</v>
      </c>
      <c r="F262" s="169" t="s">
        <v>258</v>
      </c>
      <c r="G262" s="169" t="s">
        <v>258</v>
      </c>
      <c r="H262" s="169" t="s">
        <v>905</v>
      </c>
      <c r="I262" s="169">
        <v>2</v>
      </c>
      <c r="J262" s="169">
        <v>2</v>
      </c>
      <c r="K262" s="169" t="s">
        <v>905</v>
      </c>
      <c r="L262" s="169">
        <v>2</v>
      </c>
      <c r="M262" s="169"/>
    </row>
    <row r="263" spans="2:13" x14ac:dyDescent="0.35">
      <c r="B263" s="307" t="s">
        <v>1321</v>
      </c>
      <c r="C263" s="169" t="s">
        <v>262</v>
      </c>
      <c r="D263" s="169" t="s">
        <v>262</v>
      </c>
      <c r="E263" s="169" t="s">
        <v>258</v>
      </c>
      <c r="F263" s="169" t="s">
        <v>258</v>
      </c>
      <c r="G263" s="169" t="s">
        <v>260</v>
      </c>
      <c r="H263" s="169" t="s">
        <v>905</v>
      </c>
      <c r="I263" s="169" t="s">
        <v>905</v>
      </c>
      <c r="J263" s="169">
        <v>2</v>
      </c>
      <c r="K263" s="169">
        <v>2</v>
      </c>
      <c r="L263" s="169">
        <v>2</v>
      </c>
      <c r="M263" s="169"/>
    </row>
    <row r="264" spans="2:13" x14ac:dyDescent="0.35">
      <c r="B264" s="307" t="s">
        <v>1322</v>
      </c>
      <c r="C264" s="169" t="s">
        <v>262</v>
      </c>
      <c r="D264" s="169" t="s">
        <v>258</v>
      </c>
      <c r="E264" s="169" t="s">
        <v>258</v>
      </c>
      <c r="F264" s="169" t="s">
        <v>262</v>
      </c>
      <c r="G264" s="169" t="s">
        <v>258</v>
      </c>
      <c r="H264" s="169" t="s">
        <v>905</v>
      </c>
      <c r="I264" s="169" t="s">
        <v>905</v>
      </c>
      <c r="J264" s="169">
        <v>2</v>
      </c>
      <c r="K264" s="169">
        <v>2</v>
      </c>
      <c r="L264" s="169" t="s">
        <v>905</v>
      </c>
      <c r="M264" s="169"/>
    </row>
    <row r="265" spans="2:13" x14ac:dyDescent="0.35">
      <c r="B265" s="307" t="s">
        <v>1323</v>
      </c>
      <c r="C265" s="169" t="s">
        <v>258</v>
      </c>
      <c r="D265" s="169" t="s">
        <v>258</v>
      </c>
      <c r="E265" s="169" t="s">
        <v>262</v>
      </c>
      <c r="F265" s="169" t="s">
        <v>258</v>
      </c>
      <c r="G265" s="169" t="s">
        <v>260</v>
      </c>
      <c r="H265" s="169">
        <v>4</v>
      </c>
      <c r="I265" s="169">
        <v>2</v>
      </c>
      <c r="J265" s="169" t="s">
        <v>905</v>
      </c>
      <c r="K265" s="169">
        <v>2</v>
      </c>
      <c r="L265" s="169">
        <v>4</v>
      </c>
      <c r="M265" s="169"/>
    </row>
    <row r="266" spans="2:13" x14ac:dyDescent="0.35">
      <c r="B266" s="307" t="s">
        <v>1324</v>
      </c>
      <c r="C266" s="173" t="s">
        <v>258</v>
      </c>
      <c r="D266" s="306" t="s">
        <v>257</v>
      </c>
      <c r="E266" s="306" t="s">
        <v>257</v>
      </c>
      <c r="F266" s="306" t="s">
        <v>257</v>
      </c>
      <c r="G266" s="306" t="s">
        <v>258</v>
      </c>
      <c r="H266" s="306">
        <v>2</v>
      </c>
      <c r="I266" s="306" t="s">
        <v>905</v>
      </c>
      <c r="J266" s="306">
        <v>2</v>
      </c>
      <c r="K266" s="306" t="s">
        <v>905</v>
      </c>
      <c r="L266" s="306" t="s">
        <v>905</v>
      </c>
      <c r="M266" s="169"/>
    </row>
    <row r="267" spans="2:13" x14ac:dyDescent="0.35">
      <c r="B267" s="307" t="s">
        <v>1325</v>
      </c>
      <c r="C267" s="295" t="s">
        <v>257</v>
      </c>
      <c r="D267" s="169" t="s">
        <v>257</v>
      </c>
      <c r="E267" s="169" t="s">
        <v>262</v>
      </c>
      <c r="F267" s="169" t="s">
        <v>257</v>
      </c>
      <c r="G267" s="169" t="s">
        <v>257</v>
      </c>
      <c r="H267" s="169" t="s">
        <v>905</v>
      </c>
      <c r="I267" s="169" t="s">
        <v>905</v>
      </c>
      <c r="J267" s="169">
        <v>2</v>
      </c>
      <c r="K267" s="169">
        <v>2</v>
      </c>
      <c r="L267" s="169">
        <v>4</v>
      </c>
      <c r="M267" s="306"/>
    </row>
    <row r="269" spans="2:13" ht="19" thickBot="1" x14ac:dyDescent="0.5">
      <c r="B269" s="1566" t="s">
        <v>1326</v>
      </c>
      <c r="C269" s="1566"/>
      <c r="D269" s="1566"/>
      <c r="E269" s="1566"/>
      <c r="F269" s="1566"/>
      <c r="G269" s="1566"/>
      <c r="H269" s="1566"/>
      <c r="I269" s="1566"/>
      <c r="J269" s="1566"/>
    </row>
    <row r="270" spans="2:13" ht="15" thickBot="1" x14ac:dyDescent="0.4">
      <c r="B270" s="535" t="s">
        <v>1</v>
      </c>
      <c r="C270" s="536">
        <v>0.5</v>
      </c>
      <c r="D270" s="536">
        <v>0.125</v>
      </c>
      <c r="E270" s="536">
        <v>0.25</v>
      </c>
      <c r="F270" s="536">
        <v>0.375</v>
      </c>
      <c r="G270" s="536">
        <v>0.5</v>
      </c>
      <c r="H270" s="536">
        <v>0.5</v>
      </c>
      <c r="I270" s="536">
        <v>0.125</v>
      </c>
      <c r="J270" s="536">
        <v>0.25</v>
      </c>
      <c r="K270" s="536">
        <v>0.375</v>
      </c>
      <c r="L270" s="537">
        <v>0.5</v>
      </c>
      <c r="M270" s="538" t="s">
        <v>181</v>
      </c>
    </row>
    <row r="271" spans="2:13" x14ac:dyDescent="0.35">
      <c r="B271" s="307">
        <v>45170</v>
      </c>
      <c r="C271" s="300" t="s">
        <v>257</v>
      </c>
      <c r="D271" s="300" t="s">
        <v>257</v>
      </c>
      <c r="E271" s="300" t="s">
        <v>262</v>
      </c>
      <c r="F271" s="300" t="s">
        <v>260</v>
      </c>
      <c r="G271" s="300" t="s">
        <v>257</v>
      </c>
      <c r="H271" s="300">
        <v>2</v>
      </c>
      <c r="I271" s="300" t="s">
        <v>1327</v>
      </c>
      <c r="J271" s="300">
        <v>2</v>
      </c>
      <c r="K271" s="300">
        <v>2</v>
      </c>
      <c r="L271" s="300">
        <v>2</v>
      </c>
      <c r="M271" s="300"/>
    </row>
    <row r="272" spans="2:13" x14ac:dyDescent="0.35">
      <c r="B272" s="307">
        <v>45171</v>
      </c>
      <c r="C272" s="169" t="s">
        <v>257</v>
      </c>
      <c r="D272" s="169" t="s">
        <v>257</v>
      </c>
      <c r="E272" s="169" t="s">
        <v>257</v>
      </c>
      <c r="F272" s="169" t="s">
        <v>257</v>
      </c>
      <c r="G272" s="169" t="s">
        <v>257</v>
      </c>
      <c r="H272" s="169" t="s">
        <v>1327</v>
      </c>
      <c r="I272" s="169">
        <v>2</v>
      </c>
      <c r="J272" s="169">
        <v>2</v>
      </c>
      <c r="K272" s="169">
        <v>2</v>
      </c>
      <c r="L272" s="169" t="s">
        <v>1327</v>
      </c>
      <c r="M272" s="169"/>
    </row>
    <row r="273" spans="2:13" x14ac:dyDescent="0.35">
      <c r="B273" s="307">
        <v>45172</v>
      </c>
      <c r="C273" s="169" t="s">
        <v>257</v>
      </c>
      <c r="D273" s="169" t="s">
        <v>257</v>
      </c>
      <c r="E273" s="169" t="s">
        <v>257</v>
      </c>
      <c r="F273" s="169" t="s">
        <v>258</v>
      </c>
      <c r="G273" s="169" t="s">
        <v>258</v>
      </c>
      <c r="H273" s="169" t="s">
        <v>1327</v>
      </c>
      <c r="I273" s="169">
        <v>2</v>
      </c>
      <c r="J273" s="169" t="s">
        <v>1327</v>
      </c>
      <c r="K273" s="169">
        <v>2</v>
      </c>
      <c r="L273" s="169" t="s">
        <v>1327</v>
      </c>
      <c r="M273" s="169"/>
    </row>
    <row r="274" spans="2:13" x14ac:dyDescent="0.35">
      <c r="B274" s="307">
        <v>45173</v>
      </c>
      <c r="C274" s="169" t="s">
        <v>258</v>
      </c>
      <c r="D274" s="169" t="s">
        <v>258</v>
      </c>
      <c r="E274" s="169" t="s">
        <v>258</v>
      </c>
      <c r="F274" s="169" t="s">
        <v>570</v>
      </c>
      <c r="G274" s="169" t="s">
        <v>258</v>
      </c>
      <c r="H274" s="169">
        <v>2</v>
      </c>
      <c r="I274" s="169">
        <v>2</v>
      </c>
      <c r="J274" s="169" t="s">
        <v>1327</v>
      </c>
      <c r="K274" s="169">
        <v>2</v>
      </c>
      <c r="L274" s="169">
        <v>4</v>
      </c>
      <c r="M274" s="169"/>
    </row>
    <row r="275" spans="2:13" x14ac:dyDescent="0.35">
      <c r="B275" s="307">
        <v>45174</v>
      </c>
      <c r="C275" s="169" t="s">
        <v>257</v>
      </c>
      <c r="D275" s="169" t="s">
        <v>257</v>
      </c>
      <c r="E275" s="169" t="s">
        <v>564</v>
      </c>
      <c r="F275" s="169" t="s">
        <v>257</v>
      </c>
      <c r="G275" s="169" t="s">
        <v>257</v>
      </c>
      <c r="H275" s="169" t="s">
        <v>1327</v>
      </c>
      <c r="I275" s="169">
        <v>2</v>
      </c>
      <c r="J275" s="169">
        <v>2</v>
      </c>
      <c r="K275" s="169" t="s">
        <v>1327</v>
      </c>
      <c r="L275" s="169">
        <v>2</v>
      </c>
      <c r="M275" s="169"/>
    </row>
    <row r="276" spans="2:13" x14ac:dyDescent="0.35">
      <c r="B276" s="307">
        <v>45175</v>
      </c>
      <c r="C276" s="169" t="s">
        <v>258</v>
      </c>
      <c r="D276" s="169" t="s">
        <v>257</v>
      </c>
      <c r="E276" s="169" t="s">
        <v>258</v>
      </c>
      <c r="F276" s="169" t="s">
        <v>570</v>
      </c>
      <c r="G276" s="169" t="s">
        <v>258</v>
      </c>
      <c r="H276" s="169" t="s">
        <v>1327</v>
      </c>
      <c r="I276" s="169">
        <v>2</v>
      </c>
      <c r="J276" s="169">
        <v>2</v>
      </c>
      <c r="K276" s="169">
        <v>4</v>
      </c>
      <c r="L276" s="169" t="s">
        <v>1327</v>
      </c>
      <c r="M276" s="169"/>
    </row>
    <row r="277" spans="2:13" x14ac:dyDescent="0.35">
      <c r="B277" s="307">
        <v>45176</v>
      </c>
      <c r="C277" s="169" t="s">
        <v>257</v>
      </c>
      <c r="D277" s="169" t="s">
        <v>257</v>
      </c>
      <c r="E277" s="169" t="s">
        <v>258</v>
      </c>
      <c r="F277" s="169" t="s">
        <v>570</v>
      </c>
      <c r="G277" s="169" t="s">
        <v>262</v>
      </c>
      <c r="H277" s="169">
        <v>2</v>
      </c>
      <c r="I277" s="169" t="s">
        <v>1327</v>
      </c>
      <c r="J277" s="169">
        <v>2</v>
      </c>
      <c r="K277" s="169">
        <v>2</v>
      </c>
      <c r="L277" s="169">
        <v>2</v>
      </c>
      <c r="M277" s="169"/>
    </row>
    <row r="278" spans="2:13" x14ac:dyDescent="0.35">
      <c r="B278" s="307">
        <v>45177</v>
      </c>
      <c r="C278" s="169" t="s">
        <v>262</v>
      </c>
      <c r="D278" s="169" t="s">
        <v>262</v>
      </c>
      <c r="E278" s="169" t="s">
        <v>258</v>
      </c>
      <c r="F278" s="169" t="s">
        <v>258</v>
      </c>
      <c r="G278" s="169" t="s">
        <v>258</v>
      </c>
      <c r="H278" s="169" t="s">
        <v>1327</v>
      </c>
      <c r="I278" s="169" t="s">
        <v>1327</v>
      </c>
      <c r="J278" s="169">
        <v>2</v>
      </c>
      <c r="K278" s="169" t="s">
        <v>1327</v>
      </c>
      <c r="L278" s="169">
        <v>2</v>
      </c>
      <c r="M278" s="169"/>
    </row>
    <row r="279" spans="2:13" x14ac:dyDescent="0.35">
      <c r="B279" s="307">
        <v>45178</v>
      </c>
      <c r="C279" s="169" t="s">
        <v>257</v>
      </c>
      <c r="D279" s="169" t="s">
        <v>257</v>
      </c>
      <c r="E279" s="169" t="s">
        <v>258</v>
      </c>
      <c r="F279" s="169" t="s">
        <v>258</v>
      </c>
      <c r="G279" s="169" t="s">
        <v>258</v>
      </c>
      <c r="H279" s="169" t="s">
        <v>1327</v>
      </c>
      <c r="I279" s="169" t="s">
        <v>1327</v>
      </c>
      <c r="J279" s="169">
        <v>2</v>
      </c>
      <c r="K279" s="169">
        <v>2</v>
      </c>
      <c r="L279" s="169">
        <v>2</v>
      </c>
      <c r="M279" s="169"/>
    </row>
    <row r="280" spans="2:13" x14ac:dyDescent="0.35">
      <c r="B280" s="307">
        <v>45179</v>
      </c>
      <c r="C280" s="169" t="s">
        <v>257</v>
      </c>
      <c r="D280" s="169" t="s">
        <v>258</v>
      </c>
      <c r="E280" s="169" t="s">
        <v>258</v>
      </c>
      <c r="F280" s="169" t="s">
        <v>570</v>
      </c>
      <c r="G280" s="169" t="s">
        <v>258</v>
      </c>
      <c r="H280" s="169" t="s">
        <v>1327</v>
      </c>
      <c r="I280" s="169">
        <v>2</v>
      </c>
      <c r="J280" s="169" t="s">
        <v>1327</v>
      </c>
      <c r="K280" s="169">
        <v>2</v>
      </c>
      <c r="L280" s="169" t="s">
        <v>1327</v>
      </c>
      <c r="M280" s="169"/>
    </row>
    <row r="281" spans="2:13" x14ac:dyDescent="0.35">
      <c r="B281" s="307">
        <v>45180</v>
      </c>
      <c r="C281" s="169" t="s">
        <v>257</v>
      </c>
      <c r="D281" s="169" t="s">
        <v>257</v>
      </c>
      <c r="E281" s="169" t="s">
        <v>262</v>
      </c>
      <c r="F281" s="169" t="s">
        <v>258</v>
      </c>
      <c r="G281" s="169" t="s">
        <v>257</v>
      </c>
      <c r="H281" s="169" t="s">
        <v>1327</v>
      </c>
      <c r="I281" s="169" t="s">
        <v>1327</v>
      </c>
      <c r="J281" s="169">
        <v>2</v>
      </c>
      <c r="K281" s="169">
        <v>2</v>
      </c>
      <c r="L281" s="169" t="s">
        <v>1327</v>
      </c>
      <c r="M281" s="169"/>
    </row>
    <row r="282" spans="2:13" x14ac:dyDescent="0.35">
      <c r="B282" s="307">
        <v>45181</v>
      </c>
      <c r="C282" s="169" t="s">
        <v>257</v>
      </c>
      <c r="D282" s="169" t="s">
        <v>262</v>
      </c>
      <c r="E282" s="169" t="s">
        <v>262</v>
      </c>
      <c r="F282" s="169" t="s">
        <v>258</v>
      </c>
      <c r="G282" s="169" t="s">
        <v>262</v>
      </c>
      <c r="H282" s="169">
        <v>4</v>
      </c>
      <c r="I282" s="169" t="s">
        <v>1327</v>
      </c>
      <c r="J282" s="169">
        <v>2</v>
      </c>
      <c r="K282" s="169">
        <v>2</v>
      </c>
      <c r="L282" s="169" t="s">
        <v>1327</v>
      </c>
      <c r="M282" s="169"/>
    </row>
    <row r="283" spans="2:13" x14ac:dyDescent="0.35">
      <c r="B283" s="307">
        <v>45182</v>
      </c>
      <c r="C283" s="169" t="s">
        <v>257</v>
      </c>
      <c r="D283" s="169" t="s">
        <v>257</v>
      </c>
      <c r="E283" s="169" t="s">
        <v>258</v>
      </c>
      <c r="F283" s="169" t="s">
        <v>258</v>
      </c>
      <c r="G283" s="169" t="s">
        <v>258</v>
      </c>
      <c r="H283" s="169" t="s">
        <v>1327</v>
      </c>
      <c r="I283" s="169">
        <v>2</v>
      </c>
      <c r="J283" s="169" t="s">
        <v>1327</v>
      </c>
      <c r="K283" s="169">
        <v>2</v>
      </c>
      <c r="L283" s="169" t="s">
        <v>1327</v>
      </c>
      <c r="M283" s="169"/>
    </row>
    <row r="284" spans="2:13" x14ac:dyDescent="0.35">
      <c r="B284" s="307">
        <v>45183</v>
      </c>
      <c r="C284" s="169" t="s">
        <v>262</v>
      </c>
      <c r="D284" s="169" t="s">
        <v>257</v>
      </c>
      <c r="E284" s="169" t="s">
        <v>570</v>
      </c>
      <c r="F284" s="169" t="s">
        <v>258</v>
      </c>
      <c r="G284" s="169" t="s">
        <v>570</v>
      </c>
      <c r="H284" s="169" t="s">
        <v>1327</v>
      </c>
      <c r="I284" s="169" t="s">
        <v>1327</v>
      </c>
      <c r="J284" s="169">
        <v>2</v>
      </c>
      <c r="K284" s="169" t="s">
        <v>1327</v>
      </c>
      <c r="L284" s="169">
        <v>2</v>
      </c>
      <c r="M284" s="169"/>
    </row>
    <row r="285" spans="2:13" x14ac:dyDescent="0.35">
      <c r="B285" s="307">
        <v>45184</v>
      </c>
      <c r="C285" s="169" t="s">
        <v>257</v>
      </c>
      <c r="D285" s="169" t="s">
        <v>258</v>
      </c>
      <c r="E285" s="169" t="s">
        <v>258</v>
      </c>
      <c r="F285" s="169" t="s">
        <v>258</v>
      </c>
      <c r="G285" s="169" t="s">
        <v>258</v>
      </c>
      <c r="H285" s="169" t="s">
        <v>1327</v>
      </c>
      <c r="I285" s="169" t="s">
        <v>1327</v>
      </c>
      <c r="J285" s="169">
        <v>2</v>
      </c>
      <c r="K285" s="169">
        <v>2</v>
      </c>
      <c r="L285" s="169">
        <v>2</v>
      </c>
      <c r="M285" s="169"/>
    </row>
    <row r="286" spans="2:13" x14ac:dyDescent="0.35">
      <c r="B286" s="307">
        <v>45185</v>
      </c>
      <c r="C286" s="169" t="s">
        <v>262</v>
      </c>
      <c r="D286" s="169" t="s">
        <v>262</v>
      </c>
      <c r="E286" s="169" t="s">
        <v>257</v>
      </c>
      <c r="F286" s="169" t="s">
        <v>257</v>
      </c>
      <c r="G286" s="169" t="s">
        <v>262</v>
      </c>
      <c r="H286" s="169" t="s">
        <v>1327</v>
      </c>
      <c r="I286" s="169">
        <v>2</v>
      </c>
      <c r="J286" s="169">
        <v>2</v>
      </c>
      <c r="K286" s="169">
        <v>2</v>
      </c>
      <c r="L286" s="169">
        <v>2</v>
      </c>
      <c r="M286" s="169"/>
    </row>
    <row r="287" spans="2:13" x14ac:dyDescent="0.35">
      <c r="B287" s="307">
        <v>45186</v>
      </c>
      <c r="C287" s="169" t="s">
        <v>257</v>
      </c>
      <c r="D287" s="169" t="s">
        <v>564</v>
      </c>
      <c r="E287" s="169" t="s">
        <v>258</v>
      </c>
      <c r="F287" s="169" t="s">
        <v>564</v>
      </c>
      <c r="G287" s="169" t="s">
        <v>262</v>
      </c>
      <c r="H287" s="169" t="s">
        <v>1327</v>
      </c>
      <c r="I287" s="169">
        <v>2</v>
      </c>
      <c r="J287" s="169" t="s">
        <v>1327</v>
      </c>
      <c r="K287" s="169">
        <v>2</v>
      </c>
      <c r="L287" s="169" t="s">
        <v>1327</v>
      </c>
      <c r="M287" s="169"/>
    </row>
    <row r="288" spans="2:13" x14ac:dyDescent="0.35">
      <c r="B288" s="307">
        <v>45187</v>
      </c>
      <c r="C288" s="169" t="s">
        <v>262</v>
      </c>
      <c r="D288" s="169" t="s">
        <v>258</v>
      </c>
      <c r="E288" s="169" t="s">
        <v>258</v>
      </c>
      <c r="F288" s="169" t="s">
        <v>258</v>
      </c>
      <c r="G288" s="169" t="s">
        <v>258</v>
      </c>
      <c r="H288" s="169" t="s">
        <v>1327</v>
      </c>
      <c r="I288" s="169" t="s">
        <v>1327</v>
      </c>
      <c r="J288" s="169">
        <v>2</v>
      </c>
      <c r="K288" s="169">
        <v>2</v>
      </c>
      <c r="L288" s="169">
        <v>2</v>
      </c>
      <c r="M288" s="169"/>
    </row>
    <row r="289" spans="2:13" x14ac:dyDescent="0.35">
      <c r="B289" s="307">
        <v>45188</v>
      </c>
      <c r="C289" s="169" t="s">
        <v>257</v>
      </c>
      <c r="D289" s="169" t="s">
        <v>257</v>
      </c>
      <c r="E289" s="169" t="s">
        <v>257</v>
      </c>
      <c r="F289" s="169" t="s">
        <v>257</v>
      </c>
      <c r="G289" s="169" t="s">
        <v>257</v>
      </c>
      <c r="H289" s="169">
        <v>2</v>
      </c>
      <c r="I289" s="169">
        <v>2</v>
      </c>
      <c r="J289" s="169">
        <v>4</v>
      </c>
      <c r="K289" s="169">
        <v>2</v>
      </c>
      <c r="L289" s="169">
        <v>2</v>
      </c>
      <c r="M289" s="169"/>
    </row>
    <row r="290" spans="2:13" x14ac:dyDescent="0.35">
      <c r="B290" s="307">
        <v>45189</v>
      </c>
      <c r="C290" s="169" t="s">
        <v>257</v>
      </c>
      <c r="D290" s="169" t="s">
        <v>257</v>
      </c>
      <c r="E290" s="169" t="s">
        <v>258</v>
      </c>
      <c r="F290" s="169" t="s">
        <v>262</v>
      </c>
      <c r="G290" s="169" t="s">
        <v>257</v>
      </c>
      <c r="H290" s="169" t="s">
        <v>1327</v>
      </c>
      <c r="I290" s="169">
        <v>2</v>
      </c>
      <c r="J290" s="169">
        <v>2</v>
      </c>
      <c r="K290" s="169">
        <v>2</v>
      </c>
      <c r="L290" s="169" t="s">
        <v>1327</v>
      </c>
      <c r="M290" s="169"/>
    </row>
    <row r="291" spans="2:13" x14ac:dyDescent="0.35">
      <c r="B291" s="307">
        <v>45190</v>
      </c>
      <c r="C291" s="169" t="s">
        <v>257</v>
      </c>
      <c r="D291" s="169" t="s">
        <v>557</v>
      </c>
      <c r="E291" s="169" t="s">
        <v>557</v>
      </c>
      <c r="F291" s="169" t="s">
        <v>257</v>
      </c>
      <c r="G291" s="169" t="s">
        <v>257</v>
      </c>
      <c r="H291" s="169">
        <v>2</v>
      </c>
      <c r="I291" s="169">
        <v>2</v>
      </c>
      <c r="J291" s="169">
        <v>2</v>
      </c>
      <c r="K291" s="169">
        <v>2</v>
      </c>
      <c r="L291" s="169">
        <v>2</v>
      </c>
      <c r="M291" s="169"/>
    </row>
    <row r="292" spans="2:13" x14ac:dyDescent="0.35">
      <c r="B292" s="307">
        <v>45191</v>
      </c>
      <c r="C292" s="169" t="s">
        <v>257</v>
      </c>
      <c r="D292" s="169" t="s">
        <v>262</v>
      </c>
      <c r="E292" s="169" t="s">
        <v>258</v>
      </c>
      <c r="F292" s="169" t="s">
        <v>258</v>
      </c>
      <c r="G292" s="169" t="s">
        <v>257</v>
      </c>
      <c r="H292" s="169">
        <v>2</v>
      </c>
      <c r="I292" s="169">
        <v>2</v>
      </c>
      <c r="J292" s="169" t="s">
        <v>1327</v>
      </c>
      <c r="K292" s="169" t="s">
        <v>1327</v>
      </c>
      <c r="L292" s="169" t="s">
        <v>1327</v>
      </c>
      <c r="M292" s="169"/>
    </row>
    <row r="293" spans="2:13" x14ac:dyDescent="0.35">
      <c r="B293" s="307">
        <v>45192</v>
      </c>
      <c r="C293" s="169" t="s">
        <v>257</v>
      </c>
      <c r="D293" s="169" t="s">
        <v>257</v>
      </c>
      <c r="E293" s="169" t="s">
        <v>262</v>
      </c>
      <c r="F293" s="169" t="s">
        <v>257</v>
      </c>
      <c r="G293" s="169" t="s">
        <v>257</v>
      </c>
      <c r="H293" s="169">
        <v>2</v>
      </c>
      <c r="I293" s="169" t="s">
        <v>1327</v>
      </c>
      <c r="J293" s="169" t="s">
        <v>1327</v>
      </c>
      <c r="K293" s="169">
        <v>2</v>
      </c>
      <c r="L293" s="169" t="s">
        <v>1327</v>
      </c>
      <c r="M293" s="169"/>
    </row>
    <row r="294" spans="2:13" x14ac:dyDescent="0.35">
      <c r="B294" s="307">
        <v>45193</v>
      </c>
      <c r="C294" s="169" t="s">
        <v>257</v>
      </c>
      <c r="D294" s="169" t="s">
        <v>257</v>
      </c>
      <c r="E294" s="169" t="s">
        <v>258</v>
      </c>
      <c r="F294" s="169" t="s">
        <v>257</v>
      </c>
      <c r="G294" s="169" t="s">
        <v>262</v>
      </c>
      <c r="H294" s="169" t="s">
        <v>1327</v>
      </c>
      <c r="I294" s="169">
        <v>2</v>
      </c>
      <c r="J294" s="169" t="s">
        <v>1327</v>
      </c>
      <c r="K294" s="169">
        <v>2</v>
      </c>
      <c r="L294" s="169" t="s">
        <v>1327</v>
      </c>
      <c r="M294" s="169"/>
    </row>
    <row r="295" spans="2:13" x14ac:dyDescent="0.35">
      <c r="B295" s="307">
        <v>45194</v>
      </c>
      <c r="C295" s="169" t="s">
        <v>262</v>
      </c>
      <c r="D295" s="169" t="s">
        <v>257</v>
      </c>
      <c r="E295" s="169" t="s">
        <v>257</v>
      </c>
      <c r="F295" s="169" t="s">
        <v>257</v>
      </c>
      <c r="G295" s="169" t="s">
        <v>257</v>
      </c>
      <c r="H295" s="169" t="s">
        <v>1327</v>
      </c>
      <c r="I295" s="169" t="s">
        <v>1327</v>
      </c>
      <c r="J295" s="169">
        <v>2</v>
      </c>
      <c r="K295" s="169">
        <v>2</v>
      </c>
      <c r="L295" s="169" t="s">
        <v>1327</v>
      </c>
      <c r="M295" s="169"/>
    </row>
    <row r="296" spans="2:13" x14ac:dyDescent="0.35">
      <c r="B296" s="307">
        <v>45195</v>
      </c>
      <c r="C296" s="169" t="s">
        <v>257</v>
      </c>
      <c r="D296" s="169" t="s">
        <v>257</v>
      </c>
      <c r="E296" s="169" t="s">
        <v>257</v>
      </c>
      <c r="F296" s="169" t="s">
        <v>257</v>
      </c>
      <c r="G296" s="169" t="s">
        <v>257</v>
      </c>
      <c r="H296" s="169" t="s">
        <v>1327</v>
      </c>
      <c r="I296" s="169">
        <v>2</v>
      </c>
      <c r="J296" s="169">
        <v>2</v>
      </c>
      <c r="K296" s="169">
        <v>2</v>
      </c>
      <c r="L296" s="169">
        <v>2</v>
      </c>
      <c r="M296" s="169"/>
    </row>
    <row r="297" spans="2:13" x14ac:dyDescent="0.35">
      <c r="B297" s="307">
        <v>45196</v>
      </c>
      <c r="C297" s="169" t="s">
        <v>262</v>
      </c>
      <c r="D297" s="169" t="s">
        <v>257</v>
      </c>
      <c r="E297" s="169" t="s">
        <v>257</v>
      </c>
      <c r="F297" s="169" t="s">
        <v>257</v>
      </c>
      <c r="G297" s="169" t="s">
        <v>258</v>
      </c>
      <c r="H297" s="169" t="s">
        <v>1327</v>
      </c>
      <c r="I297" s="169" t="s">
        <v>1327</v>
      </c>
      <c r="J297" s="169">
        <v>2</v>
      </c>
      <c r="K297" s="169" t="s">
        <v>1327</v>
      </c>
      <c r="L297" s="169" t="s">
        <v>1327</v>
      </c>
      <c r="M297" s="169"/>
    </row>
    <row r="298" spans="2:13" x14ac:dyDescent="0.35">
      <c r="B298" s="307">
        <v>45197</v>
      </c>
      <c r="C298" s="173" t="s">
        <v>257</v>
      </c>
      <c r="D298" s="169" t="s">
        <v>257</v>
      </c>
      <c r="E298" s="169" t="s">
        <v>257</v>
      </c>
      <c r="F298" s="169" t="s">
        <v>258</v>
      </c>
      <c r="G298" s="169" t="s">
        <v>257</v>
      </c>
      <c r="H298" s="169" t="s">
        <v>1327</v>
      </c>
      <c r="I298" s="169">
        <v>2</v>
      </c>
      <c r="J298" s="169">
        <v>2</v>
      </c>
      <c r="K298" s="169" t="s">
        <v>1327</v>
      </c>
      <c r="L298" s="169">
        <v>2</v>
      </c>
      <c r="M298" s="169"/>
    </row>
    <row r="299" spans="2:13" x14ac:dyDescent="0.35">
      <c r="B299" s="1391">
        <v>45198</v>
      </c>
      <c r="C299" s="169" t="s">
        <v>257</v>
      </c>
      <c r="D299" s="169" t="s">
        <v>257</v>
      </c>
      <c r="E299" s="169" t="s">
        <v>258</v>
      </c>
      <c r="F299" s="169" t="s">
        <v>258</v>
      </c>
      <c r="G299" s="169" t="s">
        <v>262</v>
      </c>
      <c r="H299" s="169" t="s">
        <v>1327</v>
      </c>
      <c r="I299" s="169">
        <v>2</v>
      </c>
      <c r="J299" s="169" t="s">
        <v>1327</v>
      </c>
      <c r="K299" s="169" t="s">
        <v>1327</v>
      </c>
      <c r="L299" s="169" t="s">
        <v>1327</v>
      </c>
      <c r="M299" s="169"/>
    </row>
    <row r="300" spans="2:13" x14ac:dyDescent="0.35">
      <c r="B300" s="1391">
        <v>45199</v>
      </c>
      <c r="C300" s="169" t="s">
        <v>257</v>
      </c>
      <c r="D300" s="169" t="s">
        <v>257</v>
      </c>
      <c r="E300" s="169" t="s">
        <v>257</v>
      </c>
      <c r="F300" s="169" t="s">
        <v>262</v>
      </c>
      <c r="G300" s="169" t="s">
        <v>258</v>
      </c>
      <c r="H300" s="169">
        <v>2</v>
      </c>
      <c r="I300" s="169">
        <v>2</v>
      </c>
      <c r="J300" s="169">
        <v>2</v>
      </c>
      <c r="K300" s="169" t="s">
        <v>1327</v>
      </c>
      <c r="L300" s="169" t="s">
        <v>1327</v>
      </c>
      <c r="M300" s="169"/>
    </row>
    <row r="303" spans="2:13" ht="19" thickBot="1" x14ac:dyDescent="0.5">
      <c r="B303" s="1566" t="s">
        <v>1328</v>
      </c>
      <c r="C303" s="1566"/>
      <c r="D303" s="1566"/>
      <c r="E303" s="1566"/>
      <c r="F303" s="1566"/>
      <c r="G303" s="1566"/>
      <c r="H303" s="1566"/>
      <c r="I303" s="1566"/>
      <c r="J303" s="1566"/>
    </row>
    <row r="304" spans="2:13" ht="15" thickBot="1" x14ac:dyDescent="0.4">
      <c r="B304" s="535" t="s">
        <v>1</v>
      </c>
      <c r="C304" s="536">
        <v>0.5</v>
      </c>
      <c r="D304" s="536">
        <v>0.125</v>
      </c>
      <c r="E304" s="536">
        <v>0.25</v>
      </c>
      <c r="F304" s="536">
        <v>0.375</v>
      </c>
      <c r="G304" s="536">
        <v>0.5</v>
      </c>
      <c r="H304" s="536">
        <v>0.5</v>
      </c>
      <c r="I304" s="536">
        <v>0.125</v>
      </c>
      <c r="J304" s="536">
        <v>0.25</v>
      </c>
      <c r="K304" s="536">
        <v>0.375</v>
      </c>
      <c r="L304" s="537">
        <v>0.5</v>
      </c>
      <c r="M304" s="538" t="s">
        <v>181</v>
      </c>
    </row>
    <row r="305" spans="2:14" x14ac:dyDescent="0.35">
      <c r="B305" s="307">
        <v>45200</v>
      </c>
      <c r="C305" s="300" t="s">
        <v>262</v>
      </c>
      <c r="D305" s="300" t="s">
        <v>262</v>
      </c>
      <c r="E305" s="300" t="s">
        <v>258</v>
      </c>
      <c r="F305" s="300" t="s">
        <v>258</v>
      </c>
      <c r="G305" s="300" t="s">
        <v>262</v>
      </c>
      <c r="H305" s="300" t="s">
        <v>259</v>
      </c>
      <c r="I305" s="300" t="s">
        <v>259</v>
      </c>
      <c r="J305" s="300">
        <v>2</v>
      </c>
      <c r="K305" s="300">
        <v>2</v>
      </c>
      <c r="L305" s="300" t="s">
        <v>259</v>
      </c>
      <c r="M305" s="300"/>
    </row>
    <row r="306" spans="2:14" x14ac:dyDescent="0.35">
      <c r="B306" s="307">
        <v>45201</v>
      </c>
      <c r="C306" s="169" t="s">
        <v>257</v>
      </c>
      <c r="D306" s="169" t="s">
        <v>257</v>
      </c>
      <c r="E306" s="169" t="s">
        <v>258</v>
      </c>
      <c r="F306" s="169" t="s">
        <v>257</v>
      </c>
      <c r="G306" s="169" t="s">
        <v>257</v>
      </c>
      <c r="H306" s="169" t="s">
        <v>259</v>
      </c>
      <c r="I306" s="169">
        <v>2</v>
      </c>
      <c r="J306" s="169">
        <v>2</v>
      </c>
      <c r="K306" s="169">
        <v>2</v>
      </c>
      <c r="L306" s="169" t="s">
        <v>259</v>
      </c>
      <c r="M306" s="169"/>
    </row>
    <row r="307" spans="2:14" x14ac:dyDescent="0.35">
      <c r="B307" s="307">
        <v>45202</v>
      </c>
      <c r="C307" s="169" t="s">
        <v>257</v>
      </c>
      <c r="D307" s="169" t="s">
        <v>262</v>
      </c>
      <c r="E307" s="169" t="s">
        <v>262</v>
      </c>
      <c r="F307" s="169" t="s">
        <v>257</v>
      </c>
      <c r="G307" s="169" t="s">
        <v>257</v>
      </c>
      <c r="H307" s="169" t="s">
        <v>259</v>
      </c>
      <c r="I307" s="169" t="s">
        <v>259</v>
      </c>
      <c r="J307" s="169">
        <v>2</v>
      </c>
      <c r="K307" s="169" t="s">
        <v>259</v>
      </c>
      <c r="L307" s="169">
        <v>2</v>
      </c>
      <c r="M307" s="169"/>
    </row>
    <row r="308" spans="2:14" x14ac:dyDescent="0.35">
      <c r="B308" s="307">
        <v>45203</v>
      </c>
      <c r="C308" s="169" t="s">
        <v>262</v>
      </c>
      <c r="D308" s="169" t="s">
        <v>262</v>
      </c>
      <c r="E308" s="169" t="s">
        <v>258</v>
      </c>
      <c r="F308" s="169" t="s">
        <v>257</v>
      </c>
      <c r="G308" s="169" t="s">
        <v>257</v>
      </c>
      <c r="H308" s="169" t="s">
        <v>259</v>
      </c>
      <c r="I308" s="169">
        <v>2</v>
      </c>
      <c r="J308" s="169" t="s">
        <v>905</v>
      </c>
      <c r="K308" s="169">
        <v>2</v>
      </c>
      <c r="L308" s="169" t="s">
        <v>259</v>
      </c>
      <c r="M308" s="169"/>
    </row>
    <row r="309" spans="2:14" x14ac:dyDescent="0.35">
      <c r="B309" s="307">
        <v>45204</v>
      </c>
      <c r="C309" s="169" t="s">
        <v>257</v>
      </c>
      <c r="D309" s="169" t="s">
        <v>262</v>
      </c>
      <c r="E309" s="169" t="s">
        <v>258</v>
      </c>
      <c r="F309" s="169" t="s">
        <v>258</v>
      </c>
      <c r="G309" s="169" t="s">
        <v>258</v>
      </c>
      <c r="H309" s="169" t="s">
        <v>259</v>
      </c>
      <c r="I309" s="169" t="s">
        <v>259</v>
      </c>
      <c r="J309" s="169">
        <v>2</v>
      </c>
      <c r="K309" s="169" t="s">
        <v>259</v>
      </c>
      <c r="L309" s="169" t="s">
        <v>259</v>
      </c>
      <c r="M309" s="169"/>
    </row>
    <row r="310" spans="2:14" x14ac:dyDescent="0.35">
      <c r="B310" s="307">
        <v>45205</v>
      </c>
      <c r="C310" s="169" t="s">
        <v>257</v>
      </c>
      <c r="D310" s="169" t="s">
        <v>257</v>
      </c>
      <c r="E310" s="169" t="s">
        <v>258</v>
      </c>
      <c r="F310" s="169" t="s">
        <v>262</v>
      </c>
      <c r="G310" s="169" t="s">
        <v>258</v>
      </c>
      <c r="H310" s="169" t="s">
        <v>259</v>
      </c>
      <c r="I310" s="169" t="s">
        <v>259</v>
      </c>
      <c r="J310" s="169">
        <v>2</v>
      </c>
      <c r="K310" s="169">
        <v>2</v>
      </c>
      <c r="L310" s="169" t="s">
        <v>259</v>
      </c>
      <c r="M310" s="169"/>
    </row>
    <row r="311" spans="2:14" x14ac:dyDescent="0.35">
      <c r="B311" s="307">
        <v>45206</v>
      </c>
      <c r="C311" s="169" t="s">
        <v>257</v>
      </c>
      <c r="D311" s="169" t="s">
        <v>258</v>
      </c>
      <c r="E311" s="169" t="s">
        <v>258</v>
      </c>
      <c r="F311" s="169" t="s">
        <v>258</v>
      </c>
      <c r="G311" s="169" t="s">
        <v>257</v>
      </c>
      <c r="H311" s="169" t="s">
        <v>259</v>
      </c>
      <c r="I311" s="169">
        <v>2</v>
      </c>
      <c r="J311" s="169" t="s">
        <v>905</v>
      </c>
      <c r="K311" s="169">
        <v>2</v>
      </c>
      <c r="L311" s="169" t="s">
        <v>259</v>
      </c>
      <c r="M311" s="169"/>
    </row>
    <row r="312" spans="2:14" x14ac:dyDescent="0.35">
      <c r="B312" s="307">
        <v>45207</v>
      </c>
      <c r="C312" s="169" t="s">
        <v>257</v>
      </c>
      <c r="D312" s="169" t="s">
        <v>258</v>
      </c>
      <c r="E312" s="169" t="s">
        <v>258</v>
      </c>
      <c r="F312" s="169" t="s">
        <v>257</v>
      </c>
      <c r="G312" s="169" t="s">
        <v>258</v>
      </c>
      <c r="H312" s="169" t="s">
        <v>259</v>
      </c>
      <c r="I312" s="169">
        <v>2</v>
      </c>
      <c r="J312" s="169" t="s">
        <v>905</v>
      </c>
      <c r="K312" s="169">
        <v>2</v>
      </c>
      <c r="L312" s="169">
        <v>4</v>
      </c>
      <c r="M312" s="169"/>
    </row>
    <row r="313" spans="2:14" x14ac:dyDescent="0.35">
      <c r="B313" s="307">
        <v>45208</v>
      </c>
      <c r="C313" s="169" t="s">
        <v>257</v>
      </c>
      <c r="D313" s="169" t="s">
        <v>257</v>
      </c>
      <c r="E313" s="169" t="s">
        <v>258</v>
      </c>
      <c r="F313" s="169" t="s">
        <v>257</v>
      </c>
      <c r="G313" s="169" t="s">
        <v>257</v>
      </c>
      <c r="H313" s="169" t="s">
        <v>259</v>
      </c>
      <c r="I313" s="169" t="s">
        <v>259</v>
      </c>
      <c r="J313" s="169">
        <v>2</v>
      </c>
      <c r="K313" s="169">
        <v>2</v>
      </c>
      <c r="L313" s="169">
        <v>2</v>
      </c>
      <c r="M313" s="169"/>
    </row>
    <row r="314" spans="2:14" x14ac:dyDescent="0.35">
      <c r="B314" s="307">
        <v>45209</v>
      </c>
      <c r="C314" s="169" t="s">
        <v>257</v>
      </c>
      <c r="D314" s="169" t="s">
        <v>257</v>
      </c>
      <c r="E314" s="169" t="s">
        <v>257</v>
      </c>
      <c r="F314" s="169" t="s">
        <v>258</v>
      </c>
      <c r="G314" s="169" t="s">
        <v>257</v>
      </c>
      <c r="H314" s="169" t="s">
        <v>259</v>
      </c>
      <c r="I314" s="169" t="s">
        <v>259</v>
      </c>
      <c r="J314" s="169">
        <v>2</v>
      </c>
      <c r="K314" s="169">
        <v>2</v>
      </c>
      <c r="L314" s="169" t="s">
        <v>259</v>
      </c>
      <c r="M314" s="169"/>
    </row>
    <row r="315" spans="2:14" x14ac:dyDescent="0.35">
      <c r="B315" s="307">
        <v>45210</v>
      </c>
      <c r="C315" s="169" t="s">
        <v>257</v>
      </c>
      <c r="D315" s="169" t="s">
        <v>257</v>
      </c>
      <c r="E315" s="169" t="s">
        <v>257</v>
      </c>
      <c r="F315" s="169" t="s">
        <v>258</v>
      </c>
      <c r="G315" s="169" t="s">
        <v>257</v>
      </c>
      <c r="H315" s="169" t="s">
        <v>259</v>
      </c>
      <c r="I315" s="169">
        <v>2</v>
      </c>
      <c r="J315" s="169">
        <v>2</v>
      </c>
      <c r="K315" s="169" t="s">
        <v>259</v>
      </c>
      <c r="L315" s="169">
        <v>2</v>
      </c>
      <c r="M315" s="169"/>
    </row>
    <row r="316" spans="2:14" x14ac:dyDescent="0.35">
      <c r="B316" s="307">
        <v>45211</v>
      </c>
      <c r="C316" s="169" t="s">
        <v>257</v>
      </c>
      <c r="D316" s="169" t="s">
        <v>261</v>
      </c>
      <c r="E316" s="169" t="s">
        <v>258</v>
      </c>
      <c r="F316" s="169" t="s">
        <v>258</v>
      </c>
      <c r="G316" s="169" t="s">
        <v>258</v>
      </c>
      <c r="H316" s="169" t="s">
        <v>259</v>
      </c>
      <c r="I316" s="169">
        <v>2</v>
      </c>
      <c r="J316" s="169">
        <v>2</v>
      </c>
      <c r="K316" s="169">
        <v>2</v>
      </c>
      <c r="L316" s="169" t="s">
        <v>259</v>
      </c>
      <c r="M316" s="169"/>
      <c r="N316" s="326"/>
    </row>
    <row r="317" spans="2:14" x14ac:dyDescent="0.35">
      <c r="B317" s="307">
        <v>45212</v>
      </c>
      <c r="C317" s="169" t="s">
        <v>257</v>
      </c>
      <c r="D317" s="169" t="s">
        <v>257</v>
      </c>
      <c r="E317" s="169" t="s">
        <v>258</v>
      </c>
      <c r="F317" s="169" t="s">
        <v>258</v>
      </c>
      <c r="G317" s="169" t="s">
        <v>258</v>
      </c>
      <c r="H317" s="169" t="s">
        <v>259</v>
      </c>
      <c r="I317" s="169" t="s">
        <v>259</v>
      </c>
      <c r="J317" s="169">
        <v>2</v>
      </c>
      <c r="K317" s="169">
        <v>2</v>
      </c>
      <c r="L317" s="169" t="s">
        <v>259</v>
      </c>
      <c r="M317" s="169"/>
    </row>
    <row r="318" spans="2:14" x14ac:dyDescent="0.35">
      <c r="B318" s="307">
        <v>45213</v>
      </c>
      <c r="C318" s="169" t="s">
        <v>257</v>
      </c>
      <c r="D318" s="169" t="s">
        <v>257</v>
      </c>
      <c r="E318" s="169" t="s">
        <v>258</v>
      </c>
      <c r="F318" s="169" t="s">
        <v>258</v>
      </c>
      <c r="G318" s="169" t="s">
        <v>570</v>
      </c>
      <c r="H318" s="169" t="s">
        <v>259</v>
      </c>
      <c r="I318" s="169">
        <v>2</v>
      </c>
      <c r="J318" s="169">
        <v>2</v>
      </c>
      <c r="K318" s="169">
        <v>2</v>
      </c>
      <c r="L318" s="169" t="s">
        <v>259</v>
      </c>
      <c r="M318" s="169"/>
    </row>
    <row r="319" spans="2:14" x14ac:dyDescent="0.35">
      <c r="B319" s="307">
        <v>45214</v>
      </c>
      <c r="C319" s="169" t="s">
        <v>257</v>
      </c>
      <c r="D319" s="169" t="s">
        <v>257</v>
      </c>
      <c r="E319" s="169" t="s">
        <v>257</v>
      </c>
      <c r="F319" s="169" t="s">
        <v>258</v>
      </c>
      <c r="G319" s="169" t="s">
        <v>257</v>
      </c>
      <c r="H319" s="169" t="s">
        <v>259</v>
      </c>
      <c r="I319" s="169" t="s">
        <v>259</v>
      </c>
      <c r="J319" s="169">
        <v>2</v>
      </c>
      <c r="K319" s="169">
        <v>2</v>
      </c>
      <c r="L319" s="169" t="s">
        <v>259</v>
      </c>
      <c r="M319" s="169"/>
    </row>
    <row r="320" spans="2:14" x14ac:dyDescent="0.35">
      <c r="B320" s="307">
        <v>45215</v>
      </c>
      <c r="C320" s="169" t="s">
        <v>257</v>
      </c>
      <c r="D320" s="169" t="s">
        <v>258</v>
      </c>
      <c r="E320" s="169" t="s">
        <v>258</v>
      </c>
      <c r="F320" s="169" t="s">
        <v>258</v>
      </c>
      <c r="G320" s="169" t="s">
        <v>258</v>
      </c>
      <c r="H320" s="169" t="s">
        <v>259</v>
      </c>
      <c r="I320" s="169" t="s">
        <v>259</v>
      </c>
      <c r="J320" s="169">
        <v>2</v>
      </c>
      <c r="K320" s="169" t="s">
        <v>259</v>
      </c>
      <c r="L320" s="169" t="s">
        <v>259</v>
      </c>
      <c r="M320" s="169"/>
    </row>
    <row r="321" spans="2:13" x14ac:dyDescent="0.35">
      <c r="B321" s="307">
        <v>45216</v>
      </c>
      <c r="C321" s="169" t="s">
        <v>257</v>
      </c>
      <c r="D321" s="169" t="s">
        <v>257</v>
      </c>
      <c r="E321" s="169" t="s">
        <v>257</v>
      </c>
      <c r="F321" s="169" t="s">
        <v>258</v>
      </c>
      <c r="G321" s="169" t="s">
        <v>258</v>
      </c>
      <c r="H321" s="169" t="s">
        <v>259</v>
      </c>
      <c r="I321" s="169">
        <v>2</v>
      </c>
      <c r="J321" s="169" t="s">
        <v>905</v>
      </c>
      <c r="K321" s="169">
        <v>4</v>
      </c>
      <c r="L321" s="169">
        <v>2</v>
      </c>
      <c r="M321" s="169"/>
    </row>
    <row r="322" spans="2:13" x14ac:dyDescent="0.35">
      <c r="B322" s="307">
        <v>45217</v>
      </c>
      <c r="C322" s="169" t="s">
        <v>257</v>
      </c>
      <c r="D322" s="365" t="s">
        <v>257</v>
      </c>
      <c r="E322" s="169" t="s">
        <v>258</v>
      </c>
      <c r="F322" s="169" t="s">
        <v>258</v>
      </c>
      <c r="G322" s="169" t="s">
        <v>258</v>
      </c>
      <c r="H322" s="169" t="s">
        <v>259</v>
      </c>
      <c r="I322" s="169" t="s">
        <v>259</v>
      </c>
      <c r="J322" s="169" t="s">
        <v>905</v>
      </c>
      <c r="K322" s="169">
        <v>4</v>
      </c>
      <c r="L322" s="169" t="s">
        <v>259</v>
      </c>
      <c r="M322" s="169"/>
    </row>
    <row r="323" spans="2:13" x14ac:dyDescent="0.35">
      <c r="B323" s="307">
        <v>45218</v>
      </c>
      <c r="C323" s="169" t="s">
        <v>257</v>
      </c>
      <c r="D323" s="169" t="s">
        <v>258</v>
      </c>
      <c r="E323" s="169" t="s">
        <v>261</v>
      </c>
      <c r="F323" s="169" t="s">
        <v>257</v>
      </c>
      <c r="G323" s="169" t="s">
        <v>258</v>
      </c>
      <c r="H323" s="169">
        <v>2</v>
      </c>
      <c r="I323" s="169" t="s">
        <v>259</v>
      </c>
      <c r="J323" s="169">
        <v>4</v>
      </c>
      <c r="K323" s="169">
        <v>2</v>
      </c>
      <c r="L323" s="169" t="s">
        <v>259</v>
      </c>
      <c r="M323" s="169"/>
    </row>
    <row r="324" spans="2:13" x14ac:dyDescent="0.35">
      <c r="B324" s="307">
        <v>45219</v>
      </c>
      <c r="C324" s="169" t="s">
        <v>257</v>
      </c>
      <c r="D324" s="169" t="s">
        <v>261</v>
      </c>
      <c r="E324" s="169" t="s">
        <v>261</v>
      </c>
      <c r="F324" s="169" t="s">
        <v>257</v>
      </c>
      <c r="G324" s="169" t="s">
        <v>258</v>
      </c>
      <c r="H324" s="169">
        <v>2</v>
      </c>
      <c r="I324" s="169">
        <v>2</v>
      </c>
      <c r="J324" s="169">
        <v>4</v>
      </c>
      <c r="K324" s="169">
        <v>2</v>
      </c>
      <c r="L324" s="169" t="s">
        <v>259</v>
      </c>
      <c r="M324" s="169"/>
    </row>
    <row r="325" spans="2:13" x14ac:dyDescent="0.35">
      <c r="B325" s="307">
        <v>45220</v>
      </c>
      <c r="C325" s="169" t="s">
        <v>257</v>
      </c>
      <c r="D325" s="169" t="s">
        <v>261</v>
      </c>
      <c r="E325" s="169" t="s">
        <v>257</v>
      </c>
      <c r="F325" s="169" t="s">
        <v>258</v>
      </c>
      <c r="G325" s="169" t="s">
        <v>258</v>
      </c>
      <c r="H325" s="169" t="s">
        <v>259</v>
      </c>
      <c r="I325" s="169">
        <v>2</v>
      </c>
      <c r="J325" s="169" t="s">
        <v>905</v>
      </c>
      <c r="K325" s="169">
        <v>2</v>
      </c>
      <c r="L325" s="169" t="s">
        <v>259</v>
      </c>
      <c r="M325" s="169"/>
    </row>
    <row r="326" spans="2:13" x14ac:dyDescent="0.35">
      <c r="B326" s="307">
        <v>45221</v>
      </c>
      <c r="C326" s="169" t="s">
        <v>257</v>
      </c>
      <c r="D326" s="169" t="s">
        <v>258</v>
      </c>
      <c r="E326" s="169" t="s">
        <v>258</v>
      </c>
      <c r="F326" s="169" t="s">
        <v>258</v>
      </c>
      <c r="G326" s="169" t="s">
        <v>258</v>
      </c>
      <c r="H326" s="169" t="s">
        <v>259</v>
      </c>
      <c r="I326" s="169" t="s">
        <v>259</v>
      </c>
      <c r="J326" s="169">
        <v>2</v>
      </c>
      <c r="K326" s="169">
        <v>2</v>
      </c>
      <c r="L326" s="169" t="s">
        <v>259</v>
      </c>
      <c r="M326" s="169"/>
    </row>
    <row r="327" spans="2:13" x14ac:dyDescent="0.35">
      <c r="B327" s="307">
        <v>45222</v>
      </c>
      <c r="C327" s="169" t="s">
        <v>257</v>
      </c>
      <c r="D327" s="169" t="s">
        <v>257</v>
      </c>
      <c r="E327" s="169" t="s">
        <v>258</v>
      </c>
      <c r="F327" s="169" t="s">
        <v>258</v>
      </c>
      <c r="G327" s="169" t="s">
        <v>258</v>
      </c>
      <c r="H327" s="169">
        <v>2</v>
      </c>
      <c r="I327" s="169">
        <v>2</v>
      </c>
      <c r="J327" s="169">
        <v>4</v>
      </c>
      <c r="K327" s="169" t="s">
        <v>259</v>
      </c>
      <c r="L327" s="169" t="s">
        <v>259</v>
      </c>
      <c r="M327" s="169"/>
    </row>
    <row r="328" spans="2:13" x14ac:dyDescent="0.35">
      <c r="B328" s="307">
        <v>45223</v>
      </c>
      <c r="C328" s="169" t="s">
        <v>257</v>
      </c>
      <c r="D328" s="169" t="s">
        <v>261</v>
      </c>
      <c r="E328" s="169" t="s">
        <v>257</v>
      </c>
      <c r="F328" s="169" t="s">
        <v>257</v>
      </c>
      <c r="G328" s="169" t="s">
        <v>257</v>
      </c>
      <c r="H328" s="169" t="s">
        <v>259</v>
      </c>
      <c r="I328" s="169">
        <v>6</v>
      </c>
      <c r="J328" s="169">
        <v>4</v>
      </c>
      <c r="K328" s="169" t="s">
        <v>259</v>
      </c>
      <c r="L328" s="169" t="s">
        <v>259</v>
      </c>
      <c r="M328" s="169"/>
    </row>
    <row r="329" spans="2:13" x14ac:dyDescent="0.35">
      <c r="B329" s="307">
        <v>45224</v>
      </c>
      <c r="C329" s="169" t="s">
        <v>257</v>
      </c>
      <c r="D329" s="169" t="s">
        <v>257</v>
      </c>
      <c r="E329" s="169" t="s">
        <v>257</v>
      </c>
      <c r="F329" s="169" t="s">
        <v>258</v>
      </c>
      <c r="G329" s="169" t="s">
        <v>257</v>
      </c>
      <c r="H329" s="169">
        <v>2</v>
      </c>
      <c r="I329" s="169" t="s">
        <v>259</v>
      </c>
      <c r="J329" s="169">
        <v>2</v>
      </c>
      <c r="K329" s="169">
        <v>2</v>
      </c>
      <c r="L329" s="169" t="s">
        <v>259</v>
      </c>
      <c r="M329" s="169"/>
    </row>
    <row r="330" spans="2:13" x14ac:dyDescent="0.35">
      <c r="B330" s="1404">
        <v>45225</v>
      </c>
      <c r="C330" s="169" t="s">
        <v>257</v>
      </c>
      <c r="D330" s="169" t="s">
        <v>257</v>
      </c>
      <c r="E330" s="169" t="s">
        <v>257</v>
      </c>
      <c r="F330" s="169" t="s">
        <v>258</v>
      </c>
      <c r="G330" s="169" t="s">
        <v>257</v>
      </c>
      <c r="H330" s="169" t="s">
        <v>259</v>
      </c>
      <c r="I330" s="169" t="s">
        <v>259</v>
      </c>
      <c r="J330" s="169">
        <v>2</v>
      </c>
      <c r="K330" s="169">
        <v>2</v>
      </c>
      <c r="L330" s="169" t="s">
        <v>259</v>
      </c>
      <c r="M330" s="169"/>
    </row>
    <row r="331" spans="2:13" x14ac:dyDescent="0.35">
      <c r="B331" s="307">
        <v>45226</v>
      </c>
      <c r="C331" s="169" t="s">
        <v>257</v>
      </c>
      <c r="D331" s="169" t="s">
        <v>257</v>
      </c>
      <c r="E331" s="169" t="s">
        <v>257</v>
      </c>
      <c r="F331" s="169" t="s">
        <v>258</v>
      </c>
      <c r="G331" s="169" t="s">
        <v>257</v>
      </c>
      <c r="H331" s="169" t="s">
        <v>259</v>
      </c>
      <c r="I331" s="169">
        <v>2</v>
      </c>
      <c r="J331" s="169">
        <v>2</v>
      </c>
      <c r="K331" s="169" t="s">
        <v>259</v>
      </c>
      <c r="L331" s="169">
        <v>2</v>
      </c>
      <c r="M331" s="169"/>
    </row>
    <row r="332" spans="2:13" x14ac:dyDescent="0.35">
      <c r="B332" s="307">
        <v>45227</v>
      </c>
      <c r="C332" s="169" t="s">
        <v>257</v>
      </c>
      <c r="D332" s="169" t="s">
        <v>261</v>
      </c>
      <c r="E332" s="169" t="s">
        <v>258</v>
      </c>
      <c r="F332" s="169" t="s">
        <v>258</v>
      </c>
      <c r="G332" s="169" t="s">
        <v>258</v>
      </c>
      <c r="H332" s="169" t="s">
        <v>259</v>
      </c>
      <c r="I332" s="169">
        <v>2</v>
      </c>
      <c r="J332" s="169">
        <v>2</v>
      </c>
      <c r="K332" s="169">
        <v>2</v>
      </c>
      <c r="L332" s="169" t="s">
        <v>259</v>
      </c>
      <c r="M332" s="169"/>
    </row>
    <row r="333" spans="2:13" x14ac:dyDescent="0.35">
      <c r="B333" s="307">
        <v>45228</v>
      </c>
      <c r="C333" s="169" t="s">
        <v>262</v>
      </c>
      <c r="D333" s="169" t="s">
        <v>262</v>
      </c>
      <c r="E333" s="169" t="s">
        <v>258</v>
      </c>
      <c r="F333" s="169" t="s">
        <v>257</v>
      </c>
      <c r="G333" s="169" t="s">
        <v>257</v>
      </c>
      <c r="H333" s="169" t="s">
        <v>259</v>
      </c>
      <c r="I333" s="169">
        <v>2</v>
      </c>
      <c r="J333" s="169" t="s">
        <v>905</v>
      </c>
      <c r="K333" s="169">
        <v>2</v>
      </c>
      <c r="L333" s="169" t="s">
        <v>259</v>
      </c>
      <c r="M333" s="169"/>
    </row>
    <row r="334" spans="2:13" x14ac:dyDescent="0.35">
      <c r="B334" s="307">
        <v>45229</v>
      </c>
      <c r="C334" s="169" t="s">
        <v>257</v>
      </c>
      <c r="D334" s="169" t="s">
        <v>262</v>
      </c>
      <c r="E334" s="169" t="s">
        <v>258</v>
      </c>
      <c r="F334" s="169" t="s">
        <v>258</v>
      </c>
      <c r="G334" s="169" t="s">
        <v>258</v>
      </c>
      <c r="H334" s="169" t="s">
        <v>259</v>
      </c>
      <c r="I334" s="169" t="s">
        <v>259</v>
      </c>
      <c r="J334" s="169">
        <v>2</v>
      </c>
      <c r="K334" s="169" t="s">
        <v>259</v>
      </c>
      <c r="L334" s="169" t="s">
        <v>259</v>
      </c>
      <c r="M334" s="169"/>
    </row>
    <row r="335" spans="2:13" x14ac:dyDescent="0.35">
      <c r="B335" s="1391">
        <v>45230</v>
      </c>
      <c r="C335" s="169" t="s">
        <v>257</v>
      </c>
      <c r="D335" s="169" t="s">
        <v>257</v>
      </c>
      <c r="E335" s="169" t="s">
        <v>258</v>
      </c>
      <c r="F335" s="169" t="s">
        <v>257</v>
      </c>
      <c r="G335" s="169" t="s">
        <v>258</v>
      </c>
      <c r="H335" s="169">
        <v>2</v>
      </c>
      <c r="I335" s="169" t="s">
        <v>259</v>
      </c>
      <c r="J335" s="169">
        <v>2</v>
      </c>
      <c r="K335" s="169">
        <v>2</v>
      </c>
      <c r="L335" s="169" t="s">
        <v>259</v>
      </c>
      <c r="M335" s="169"/>
    </row>
    <row r="338" spans="2:13" ht="19" thickBot="1" x14ac:dyDescent="0.5">
      <c r="B338" s="1566" t="s">
        <v>256</v>
      </c>
      <c r="C338" s="1566"/>
      <c r="D338" s="1566"/>
      <c r="E338" s="1566"/>
      <c r="F338" s="1566"/>
      <c r="G338" s="1566"/>
      <c r="H338" s="1566"/>
      <c r="I338" s="1566"/>
      <c r="J338" s="1566"/>
    </row>
    <row r="339" spans="2:13" ht="15" thickBot="1" x14ac:dyDescent="0.4">
      <c r="B339" s="535" t="s">
        <v>1</v>
      </c>
      <c r="C339" s="536">
        <v>0.5</v>
      </c>
      <c r="D339" s="536">
        <v>0.125</v>
      </c>
      <c r="E339" s="536">
        <v>0.25</v>
      </c>
      <c r="F339" s="536">
        <v>0.375</v>
      </c>
      <c r="G339" s="536">
        <v>0.5</v>
      </c>
      <c r="H339" s="536">
        <v>0.5</v>
      </c>
      <c r="I339" s="536">
        <v>0.125</v>
      </c>
      <c r="J339" s="536">
        <v>0.25</v>
      </c>
      <c r="K339" s="536">
        <v>0.375</v>
      </c>
      <c r="L339" s="537">
        <v>0.5</v>
      </c>
      <c r="M339" s="538" t="s">
        <v>181</v>
      </c>
    </row>
    <row r="340" spans="2:13" x14ac:dyDescent="0.35">
      <c r="B340" s="307">
        <v>45231</v>
      </c>
      <c r="C340" s="300" t="s">
        <v>257</v>
      </c>
      <c r="D340" s="300" t="s">
        <v>257</v>
      </c>
      <c r="E340" s="300" t="s">
        <v>258</v>
      </c>
      <c r="F340" s="300" t="s">
        <v>258</v>
      </c>
      <c r="G340" s="300" t="s">
        <v>258</v>
      </c>
      <c r="H340" s="300">
        <v>2</v>
      </c>
      <c r="I340" s="300">
        <v>2</v>
      </c>
      <c r="J340" s="300">
        <v>2</v>
      </c>
      <c r="K340" s="300">
        <v>2</v>
      </c>
      <c r="L340" s="300">
        <v>4</v>
      </c>
      <c r="M340" s="300"/>
    </row>
    <row r="341" spans="2:13" x14ac:dyDescent="0.35">
      <c r="B341" s="307">
        <v>45232</v>
      </c>
      <c r="C341" s="169" t="s">
        <v>257</v>
      </c>
      <c r="D341" s="169" t="s">
        <v>258</v>
      </c>
      <c r="E341" s="169" t="s">
        <v>258</v>
      </c>
      <c r="F341" s="169" t="s">
        <v>258</v>
      </c>
      <c r="G341" s="169" t="s">
        <v>258</v>
      </c>
      <c r="H341" s="169" t="s">
        <v>259</v>
      </c>
      <c r="I341" s="169" t="s">
        <v>259</v>
      </c>
      <c r="J341" s="169">
        <v>2</v>
      </c>
      <c r="K341" s="169">
        <v>4</v>
      </c>
      <c r="L341" s="169" t="s">
        <v>259</v>
      </c>
      <c r="M341" s="169"/>
    </row>
    <row r="342" spans="2:13" x14ac:dyDescent="0.35">
      <c r="B342" s="307">
        <v>45233</v>
      </c>
      <c r="C342" s="169" t="s">
        <v>260</v>
      </c>
      <c r="D342" s="169" t="s">
        <v>257</v>
      </c>
      <c r="E342" s="169" t="s">
        <v>257</v>
      </c>
      <c r="F342" s="169" t="s">
        <v>258</v>
      </c>
      <c r="G342" s="169" t="s">
        <v>258</v>
      </c>
      <c r="H342" s="169">
        <v>2</v>
      </c>
      <c r="I342" s="169" t="s">
        <v>259</v>
      </c>
      <c r="J342" s="169" t="s">
        <v>259</v>
      </c>
      <c r="K342" s="169" t="s">
        <v>259</v>
      </c>
      <c r="L342" s="169">
        <v>2</v>
      </c>
      <c r="M342" s="169"/>
    </row>
    <row r="343" spans="2:13" x14ac:dyDescent="0.35">
      <c r="B343" s="307">
        <v>45234</v>
      </c>
      <c r="C343" s="169" t="s">
        <v>258</v>
      </c>
      <c r="D343" s="169" t="s">
        <v>258</v>
      </c>
      <c r="E343" s="169" t="s">
        <v>258</v>
      </c>
      <c r="F343" s="169" t="s">
        <v>258</v>
      </c>
      <c r="G343" s="169" t="s">
        <v>257</v>
      </c>
      <c r="H343" s="169" t="s">
        <v>259</v>
      </c>
      <c r="I343" s="169" t="s">
        <v>259</v>
      </c>
      <c r="J343" s="169">
        <v>2</v>
      </c>
      <c r="K343" s="169" t="s">
        <v>259</v>
      </c>
      <c r="L343" s="169">
        <v>4</v>
      </c>
      <c r="M343" s="169"/>
    </row>
    <row r="344" spans="2:13" x14ac:dyDescent="0.35">
      <c r="B344" s="307">
        <v>45235</v>
      </c>
      <c r="C344" s="169" t="s">
        <v>261</v>
      </c>
      <c r="D344" s="169" t="s">
        <v>258</v>
      </c>
      <c r="E344" s="169" t="s">
        <v>258</v>
      </c>
      <c r="F344" s="169" t="s">
        <v>258</v>
      </c>
      <c r="G344" s="169" t="s">
        <v>258</v>
      </c>
      <c r="H344" s="169">
        <v>2</v>
      </c>
      <c r="I344" s="169" t="s">
        <v>259</v>
      </c>
      <c r="J344" s="169">
        <v>2</v>
      </c>
      <c r="K344" s="169" t="s">
        <v>259</v>
      </c>
      <c r="L344" s="169" t="s">
        <v>259</v>
      </c>
      <c r="M344" s="169"/>
    </row>
    <row r="345" spans="2:13" x14ac:dyDescent="0.35">
      <c r="B345" s="307">
        <v>45236</v>
      </c>
      <c r="C345" s="169" t="s">
        <v>258</v>
      </c>
      <c r="D345" s="169" t="s">
        <v>258</v>
      </c>
      <c r="E345" s="169" t="s">
        <v>258</v>
      </c>
      <c r="F345" s="169" t="s">
        <v>258</v>
      </c>
      <c r="G345" s="169" t="s">
        <v>258</v>
      </c>
      <c r="H345" s="169">
        <v>2</v>
      </c>
      <c r="I345" s="169" t="s">
        <v>259</v>
      </c>
      <c r="J345" s="169" t="s">
        <v>259</v>
      </c>
      <c r="K345" s="169">
        <v>2</v>
      </c>
      <c r="L345" s="169" t="s">
        <v>259</v>
      </c>
      <c r="M345" s="169"/>
    </row>
    <row r="346" spans="2:13" x14ac:dyDescent="0.35">
      <c r="B346" s="307">
        <v>45237</v>
      </c>
      <c r="C346" s="169" t="s">
        <v>257</v>
      </c>
      <c r="D346" s="169" t="s">
        <v>257</v>
      </c>
      <c r="E346" s="169" t="s">
        <v>258</v>
      </c>
      <c r="F346" s="169" t="s">
        <v>258</v>
      </c>
      <c r="G346" s="169" t="s">
        <v>258</v>
      </c>
      <c r="H346" s="169" t="s">
        <v>259</v>
      </c>
      <c r="I346" s="169">
        <v>2</v>
      </c>
      <c r="J346" s="169">
        <v>2</v>
      </c>
      <c r="K346" s="169">
        <v>2</v>
      </c>
      <c r="L346" s="169" t="s">
        <v>259</v>
      </c>
      <c r="M346" s="169"/>
    </row>
    <row r="347" spans="2:13" x14ac:dyDescent="0.35">
      <c r="B347" s="307">
        <v>45238</v>
      </c>
      <c r="C347" s="169" t="s">
        <v>262</v>
      </c>
      <c r="D347" s="169" t="s">
        <v>257</v>
      </c>
      <c r="E347" s="169" t="s">
        <v>257</v>
      </c>
      <c r="F347" s="169" t="s">
        <v>258</v>
      </c>
      <c r="G347" s="169" t="s">
        <v>257</v>
      </c>
      <c r="H347" s="169" t="s">
        <v>259</v>
      </c>
      <c r="I347" s="169">
        <v>2</v>
      </c>
      <c r="J347" s="169">
        <v>2</v>
      </c>
      <c r="K347" s="169" t="s">
        <v>259</v>
      </c>
      <c r="L347" s="169" t="s">
        <v>259</v>
      </c>
      <c r="M347" s="169"/>
    </row>
    <row r="348" spans="2:13" x14ac:dyDescent="0.35">
      <c r="B348" s="307">
        <v>45239</v>
      </c>
      <c r="C348" s="169" t="s">
        <v>257</v>
      </c>
      <c r="D348" s="169" t="s">
        <v>258</v>
      </c>
      <c r="E348" s="169" t="s">
        <v>258</v>
      </c>
      <c r="F348" s="169" t="s">
        <v>258</v>
      </c>
      <c r="G348" s="169" t="s">
        <v>258</v>
      </c>
      <c r="H348" s="169">
        <v>2</v>
      </c>
      <c r="I348" s="169" t="s">
        <v>259</v>
      </c>
      <c r="J348" s="169">
        <v>2</v>
      </c>
      <c r="K348" s="169" t="s">
        <v>259</v>
      </c>
      <c r="L348" s="169">
        <v>2</v>
      </c>
      <c r="M348" s="169"/>
    </row>
    <row r="349" spans="2:13" x14ac:dyDescent="0.35">
      <c r="B349" s="307">
        <v>45240</v>
      </c>
      <c r="C349" s="169" t="s">
        <v>257</v>
      </c>
      <c r="D349" s="169" t="s">
        <v>257</v>
      </c>
      <c r="E349" s="169" t="s">
        <v>258</v>
      </c>
      <c r="F349" s="169" t="s">
        <v>258</v>
      </c>
      <c r="G349" s="169" t="s">
        <v>258</v>
      </c>
      <c r="H349" s="169" t="s">
        <v>259</v>
      </c>
      <c r="I349" s="169">
        <v>2</v>
      </c>
      <c r="J349" s="169">
        <v>2</v>
      </c>
      <c r="K349" s="169" t="s">
        <v>259</v>
      </c>
      <c r="L349" s="169" t="s">
        <v>259</v>
      </c>
      <c r="M349" s="169"/>
    </row>
    <row r="350" spans="2:13" x14ac:dyDescent="0.35">
      <c r="B350" s="307">
        <v>45241</v>
      </c>
      <c r="C350" s="169" t="s">
        <v>258</v>
      </c>
      <c r="D350" s="169" t="s">
        <v>257</v>
      </c>
      <c r="E350" s="169" t="s">
        <v>258</v>
      </c>
      <c r="F350" s="169" t="s">
        <v>258</v>
      </c>
      <c r="G350" s="169" t="s">
        <v>258</v>
      </c>
      <c r="H350" s="169">
        <v>2</v>
      </c>
      <c r="I350" s="169" t="s">
        <v>259</v>
      </c>
      <c r="J350" s="169">
        <v>2</v>
      </c>
      <c r="K350" s="169">
        <v>2</v>
      </c>
      <c r="L350" s="169" t="s">
        <v>259</v>
      </c>
      <c r="M350" s="169"/>
    </row>
    <row r="351" spans="2:13" x14ac:dyDescent="0.35">
      <c r="B351" s="307">
        <v>45242</v>
      </c>
      <c r="C351" s="169" t="s">
        <v>257</v>
      </c>
      <c r="D351" s="169" t="s">
        <v>258</v>
      </c>
      <c r="E351" s="169" t="s">
        <v>257</v>
      </c>
      <c r="F351" s="169" t="s">
        <v>258</v>
      </c>
      <c r="G351" s="169" t="s">
        <v>258</v>
      </c>
      <c r="H351" s="169" t="s">
        <v>259</v>
      </c>
      <c r="I351" s="169">
        <v>2</v>
      </c>
      <c r="J351" s="169" t="s">
        <v>259</v>
      </c>
      <c r="K351" s="169">
        <v>2</v>
      </c>
      <c r="L351" s="169" t="s">
        <v>259</v>
      </c>
      <c r="M351" s="169"/>
    </row>
    <row r="352" spans="2:13" x14ac:dyDescent="0.35">
      <c r="B352" s="307">
        <v>45243</v>
      </c>
      <c r="C352" s="169" t="s">
        <v>257</v>
      </c>
      <c r="D352" s="169" t="s">
        <v>257</v>
      </c>
      <c r="E352" s="169" t="s">
        <v>258</v>
      </c>
      <c r="F352" s="169" t="s">
        <v>258</v>
      </c>
      <c r="G352" s="169" t="s">
        <v>258</v>
      </c>
      <c r="H352" s="169" t="s">
        <v>259</v>
      </c>
      <c r="I352" s="169" t="s">
        <v>259</v>
      </c>
      <c r="J352" s="169">
        <v>2</v>
      </c>
      <c r="K352" s="169">
        <v>2</v>
      </c>
      <c r="L352" s="169" t="s">
        <v>259</v>
      </c>
      <c r="M352" s="169"/>
    </row>
    <row r="353" spans="2:13" x14ac:dyDescent="0.35">
      <c r="B353" s="307">
        <v>45244</v>
      </c>
      <c r="C353" s="169" t="s">
        <v>257</v>
      </c>
      <c r="D353" s="169" t="s">
        <v>257</v>
      </c>
      <c r="E353" s="169" t="s">
        <v>258</v>
      </c>
      <c r="F353" s="169" t="s">
        <v>258</v>
      </c>
      <c r="G353" s="169" t="s">
        <v>258</v>
      </c>
      <c r="H353" s="169">
        <v>2</v>
      </c>
      <c r="I353" s="169" t="s">
        <v>259</v>
      </c>
      <c r="J353" s="169">
        <v>2</v>
      </c>
      <c r="K353" s="169" t="s">
        <v>259</v>
      </c>
      <c r="L353" s="169" t="s">
        <v>259</v>
      </c>
      <c r="M353" s="169"/>
    </row>
    <row r="354" spans="2:13" x14ac:dyDescent="0.35">
      <c r="B354" s="307">
        <v>45245</v>
      </c>
      <c r="C354" s="169" t="s">
        <v>257</v>
      </c>
      <c r="D354" s="169" t="s">
        <v>258</v>
      </c>
      <c r="E354" s="169" t="s">
        <v>258</v>
      </c>
      <c r="F354" s="169" t="s">
        <v>258</v>
      </c>
      <c r="G354" s="169" t="s">
        <v>257</v>
      </c>
      <c r="H354" s="169" t="s">
        <v>259</v>
      </c>
      <c r="I354" s="169">
        <v>2</v>
      </c>
      <c r="J354" s="169" t="s">
        <v>259</v>
      </c>
      <c r="K354" s="169">
        <v>2</v>
      </c>
      <c r="L354" s="169">
        <v>2</v>
      </c>
      <c r="M354" s="169"/>
    </row>
    <row r="355" spans="2:13" x14ac:dyDescent="0.35">
      <c r="B355" s="307">
        <v>45246</v>
      </c>
      <c r="C355" s="169" t="s">
        <v>257</v>
      </c>
      <c r="D355" s="169" t="s">
        <v>257</v>
      </c>
      <c r="E355" s="169" t="s">
        <v>258</v>
      </c>
      <c r="F355" s="169" t="s">
        <v>258</v>
      </c>
      <c r="G355" s="169" t="s">
        <v>258</v>
      </c>
      <c r="H355" s="169" t="s">
        <v>259</v>
      </c>
      <c r="I355" s="169" t="s">
        <v>259</v>
      </c>
      <c r="J355" s="169">
        <v>2</v>
      </c>
      <c r="K355" s="169">
        <v>2</v>
      </c>
      <c r="L355" s="169">
        <v>2</v>
      </c>
      <c r="M355" s="169"/>
    </row>
    <row r="356" spans="2:13" x14ac:dyDescent="0.35">
      <c r="B356" s="307">
        <v>45247</v>
      </c>
      <c r="C356" s="169" t="s">
        <v>257</v>
      </c>
      <c r="D356" s="169" t="s">
        <v>257</v>
      </c>
      <c r="E356" s="169" t="s">
        <v>258</v>
      </c>
      <c r="F356" s="169" t="s">
        <v>258</v>
      </c>
      <c r="G356" s="169" t="s">
        <v>258</v>
      </c>
      <c r="H356" s="169" t="s">
        <v>259</v>
      </c>
      <c r="I356" s="169" t="s">
        <v>259</v>
      </c>
      <c r="J356" s="169">
        <v>2</v>
      </c>
      <c r="K356" s="169">
        <v>2</v>
      </c>
      <c r="L356" s="169">
        <v>2</v>
      </c>
      <c r="M356" s="169"/>
    </row>
    <row r="357" spans="2:13" x14ac:dyDescent="0.35">
      <c r="B357" s="307">
        <v>45248</v>
      </c>
      <c r="C357" s="169" t="s">
        <v>257</v>
      </c>
      <c r="D357" s="169" t="s">
        <v>258</v>
      </c>
      <c r="E357" s="169" t="s">
        <v>258</v>
      </c>
      <c r="F357" s="169" t="s">
        <v>258</v>
      </c>
      <c r="G357" s="169" t="s">
        <v>258</v>
      </c>
      <c r="H357" s="169">
        <v>2</v>
      </c>
      <c r="I357" s="169" t="s">
        <v>259</v>
      </c>
      <c r="J357" s="169">
        <v>2</v>
      </c>
      <c r="K357" s="169" t="s">
        <v>259</v>
      </c>
      <c r="L357" s="169">
        <v>2</v>
      </c>
      <c r="M357" s="169"/>
    </row>
    <row r="358" spans="2:13" x14ac:dyDescent="0.35">
      <c r="B358" s="307">
        <v>45249</v>
      </c>
      <c r="C358" s="169" t="s">
        <v>257</v>
      </c>
      <c r="D358" s="169" t="s">
        <v>257</v>
      </c>
      <c r="E358" s="169" t="s">
        <v>258</v>
      </c>
      <c r="F358" s="169" t="s">
        <v>258</v>
      </c>
      <c r="G358" s="169" t="s">
        <v>258</v>
      </c>
      <c r="H358" s="169" t="s">
        <v>259</v>
      </c>
      <c r="I358" s="169">
        <v>2</v>
      </c>
      <c r="J358" s="169">
        <v>2</v>
      </c>
      <c r="K358" s="169" t="s">
        <v>259</v>
      </c>
      <c r="L358" s="169" t="s">
        <v>259</v>
      </c>
      <c r="M358" s="169"/>
    </row>
    <row r="359" spans="2:13" x14ac:dyDescent="0.35">
      <c r="B359" s="307">
        <v>45250</v>
      </c>
      <c r="C359" s="169" t="s">
        <v>258</v>
      </c>
      <c r="D359" s="169" t="s">
        <v>257</v>
      </c>
      <c r="E359" s="169" t="s">
        <v>258</v>
      </c>
      <c r="F359" s="169" t="s">
        <v>258</v>
      </c>
      <c r="G359" s="169" t="s">
        <v>258</v>
      </c>
      <c r="H359" s="169">
        <v>2</v>
      </c>
      <c r="I359" s="169" t="s">
        <v>259</v>
      </c>
      <c r="J359" s="169">
        <v>2</v>
      </c>
      <c r="K359" s="169">
        <v>2</v>
      </c>
      <c r="L359" s="169" t="s">
        <v>259</v>
      </c>
      <c r="M359" s="169"/>
    </row>
    <row r="360" spans="2:13" x14ac:dyDescent="0.35">
      <c r="B360" s="307">
        <v>45251</v>
      </c>
      <c r="C360" s="169" t="s">
        <v>257</v>
      </c>
      <c r="D360" s="169" t="s">
        <v>258</v>
      </c>
      <c r="E360" s="169" t="s">
        <v>257</v>
      </c>
      <c r="F360" s="169" t="s">
        <v>258</v>
      </c>
      <c r="G360" s="169" t="s">
        <v>258</v>
      </c>
      <c r="H360" s="169" t="s">
        <v>259</v>
      </c>
      <c r="I360" s="169">
        <v>2</v>
      </c>
      <c r="J360" s="169" t="s">
        <v>259</v>
      </c>
      <c r="K360" s="169">
        <v>2</v>
      </c>
      <c r="L360" s="169" t="s">
        <v>259</v>
      </c>
      <c r="M360" s="169"/>
    </row>
    <row r="361" spans="2:13" x14ac:dyDescent="0.35">
      <c r="B361" s="307">
        <v>45252</v>
      </c>
      <c r="C361" s="169" t="s">
        <v>258</v>
      </c>
      <c r="D361" s="169" t="s">
        <v>258</v>
      </c>
      <c r="E361" s="169" t="s">
        <v>258</v>
      </c>
      <c r="F361" s="169" t="s">
        <v>258</v>
      </c>
      <c r="G361" s="169" t="s">
        <v>257</v>
      </c>
      <c r="H361" s="169" t="s">
        <v>259</v>
      </c>
      <c r="I361" s="169" t="s">
        <v>259</v>
      </c>
      <c r="J361" s="169">
        <v>2</v>
      </c>
      <c r="K361" s="169" t="s">
        <v>259</v>
      </c>
      <c r="L361" s="169">
        <v>4</v>
      </c>
      <c r="M361" s="169"/>
    </row>
    <row r="362" spans="2:13" x14ac:dyDescent="0.35">
      <c r="B362" s="307">
        <v>45253</v>
      </c>
      <c r="C362" s="169" t="s">
        <v>261</v>
      </c>
      <c r="D362" s="169" t="s">
        <v>258</v>
      </c>
      <c r="E362" s="169" t="s">
        <v>258</v>
      </c>
      <c r="F362" s="169" t="s">
        <v>258</v>
      </c>
      <c r="G362" s="169" t="s">
        <v>258</v>
      </c>
      <c r="H362" s="169">
        <v>2</v>
      </c>
      <c r="I362" s="169" t="s">
        <v>259</v>
      </c>
      <c r="J362" s="169">
        <v>2</v>
      </c>
      <c r="K362" s="169" t="s">
        <v>259</v>
      </c>
      <c r="L362" s="169" t="s">
        <v>259</v>
      </c>
      <c r="M362" s="169"/>
    </row>
    <row r="363" spans="2:13" x14ac:dyDescent="0.35">
      <c r="B363" s="307">
        <v>45254</v>
      </c>
      <c r="C363" s="169" t="s">
        <v>258</v>
      </c>
      <c r="D363" s="169" t="s">
        <v>258</v>
      </c>
      <c r="E363" s="169" t="s">
        <v>258</v>
      </c>
      <c r="F363" s="169" t="s">
        <v>258</v>
      </c>
      <c r="G363" s="169" t="s">
        <v>258</v>
      </c>
      <c r="H363" s="169">
        <v>2</v>
      </c>
      <c r="I363" s="169" t="s">
        <v>259</v>
      </c>
      <c r="J363" s="169" t="s">
        <v>259</v>
      </c>
      <c r="K363" s="169">
        <v>2</v>
      </c>
      <c r="L363" s="169" t="s">
        <v>259</v>
      </c>
      <c r="M363" s="169"/>
    </row>
    <row r="364" spans="2:13" x14ac:dyDescent="0.35">
      <c r="B364" s="307">
        <v>45255</v>
      </c>
      <c r="C364" s="169" t="s">
        <v>257</v>
      </c>
      <c r="D364" s="169" t="s">
        <v>257</v>
      </c>
      <c r="E364" s="169" t="s">
        <v>258</v>
      </c>
      <c r="F364" s="169" t="s">
        <v>258</v>
      </c>
      <c r="G364" s="169" t="s">
        <v>258</v>
      </c>
      <c r="H364" s="169" t="s">
        <v>259</v>
      </c>
      <c r="I364" s="169">
        <v>2</v>
      </c>
      <c r="J364" s="169">
        <v>2</v>
      </c>
      <c r="K364" s="169">
        <v>2</v>
      </c>
      <c r="L364" s="169" t="s">
        <v>259</v>
      </c>
      <c r="M364" s="169"/>
    </row>
    <row r="365" spans="2:13" x14ac:dyDescent="0.35">
      <c r="B365" s="307">
        <v>45256</v>
      </c>
      <c r="C365" s="169" t="s">
        <v>262</v>
      </c>
      <c r="D365" s="169" t="s">
        <v>257</v>
      </c>
      <c r="E365" s="169" t="s">
        <v>257</v>
      </c>
      <c r="F365" s="169" t="s">
        <v>258</v>
      </c>
      <c r="G365" s="169" t="s">
        <v>257</v>
      </c>
      <c r="H365" s="169" t="s">
        <v>259</v>
      </c>
      <c r="I365" s="169">
        <v>2</v>
      </c>
      <c r="J365" s="169">
        <v>2</v>
      </c>
      <c r="K365" s="169" t="s">
        <v>259</v>
      </c>
      <c r="L365" s="169" t="s">
        <v>259</v>
      </c>
      <c r="M365" s="169"/>
    </row>
    <row r="366" spans="2:13" x14ac:dyDescent="0.35">
      <c r="B366" s="307">
        <v>45257</v>
      </c>
      <c r="C366" s="169" t="s">
        <v>257</v>
      </c>
      <c r="D366" s="169" t="s">
        <v>258</v>
      </c>
      <c r="E366" s="169" t="s">
        <v>257</v>
      </c>
      <c r="F366" s="169" t="s">
        <v>258</v>
      </c>
      <c r="G366" s="169" t="s">
        <v>258</v>
      </c>
      <c r="H366" s="169" t="s">
        <v>259</v>
      </c>
      <c r="I366" s="169">
        <v>2</v>
      </c>
      <c r="J366" s="169" t="s">
        <v>259</v>
      </c>
      <c r="K366" s="169">
        <v>2</v>
      </c>
      <c r="L366" s="169" t="s">
        <v>259</v>
      </c>
      <c r="M366" s="169"/>
    </row>
    <row r="367" spans="2:13" x14ac:dyDescent="0.35">
      <c r="B367" s="307">
        <v>45258</v>
      </c>
      <c r="C367" s="169" t="s">
        <v>257</v>
      </c>
      <c r="D367" s="169" t="s">
        <v>257</v>
      </c>
      <c r="E367" s="169" t="s">
        <v>258</v>
      </c>
      <c r="F367" s="169" t="s">
        <v>258</v>
      </c>
      <c r="G367" s="169" t="s">
        <v>258</v>
      </c>
      <c r="H367" s="169" t="s">
        <v>259</v>
      </c>
      <c r="I367" s="169" t="s">
        <v>259</v>
      </c>
      <c r="J367" s="169">
        <v>2</v>
      </c>
      <c r="K367" s="169">
        <v>2</v>
      </c>
      <c r="L367" s="169" t="s">
        <v>259</v>
      </c>
      <c r="M367" s="169"/>
    </row>
    <row r="368" spans="2:13" x14ac:dyDescent="0.35">
      <c r="B368" s="307">
        <v>45259</v>
      </c>
      <c r="C368" s="169" t="s">
        <v>257</v>
      </c>
      <c r="D368" s="169" t="s">
        <v>257</v>
      </c>
      <c r="E368" s="169" t="s">
        <v>258</v>
      </c>
      <c r="F368" s="169" t="s">
        <v>258</v>
      </c>
      <c r="G368" s="169" t="s">
        <v>258</v>
      </c>
      <c r="H368" s="169">
        <v>2</v>
      </c>
      <c r="I368" s="169" t="s">
        <v>259</v>
      </c>
      <c r="J368" s="169">
        <v>2</v>
      </c>
      <c r="K368" s="169" t="s">
        <v>259</v>
      </c>
      <c r="L368" s="169" t="s">
        <v>259</v>
      </c>
      <c r="M368" s="169"/>
    </row>
    <row r="369" spans="2:13" x14ac:dyDescent="0.35">
      <c r="B369" s="307">
        <v>45260</v>
      </c>
      <c r="C369" s="169" t="s">
        <v>257</v>
      </c>
      <c r="D369" s="169" t="s">
        <v>258</v>
      </c>
      <c r="E369" s="169" t="s">
        <v>258</v>
      </c>
      <c r="F369" s="169" t="s">
        <v>258</v>
      </c>
      <c r="G369" s="169" t="s">
        <v>257</v>
      </c>
      <c r="H369" s="169" t="s">
        <v>259</v>
      </c>
      <c r="I369" s="169">
        <v>2</v>
      </c>
      <c r="J369" s="169" t="s">
        <v>259</v>
      </c>
      <c r="K369" s="169">
        <v>2</v>
      </c>
      <c r="L369" s="169">
        <v>2</v>
      </c>
      <c r="M369" s="169"/>
    </row>
    <row r="371" spans="2:13" ht="19" thickBot="1" x14ac:dyDescent="0.5">
      <c r="B371" s="1566" t="s">
        <v>1331</v>
      </c>
      <c r="C371" s="1566"/>
      <c r="D371" s="1566"/>
      <c r="E371" s="1566"/>
      <c r="F371" s="1566"/>
      <c r="G371" s="1566"/>
      <c r="H371" s="1566"/>
      <c r="I371" s="1566"/>
      <c r="J371" s="1566"/>
    </row>
    <row r="372" spans="2:13" ht="15" thickBot="1" x14ac:dyDescent="0.4">
      <c r="B372" s="535" t="s">
        <v>1</v>
      </c>
      <c r="C372" s="536">
        <v>0.5</v>
      </c>
      <c r="D372" s="536">
        <v>0.125</v>
      </c>
      <c r="E372" s="536">
        <v>0.25</v>
      </c>
      <c r="F372" s="536">
        <v>0.375</v>
      </c>
      <c r="G372" s="536">
        <v>0.5</v>
      </c>
      <c r="H372" s="536">
        <v>0.5</v>
      </c>
      <c r="I372" s="536">
        <v>0.125</v>
      </c>
      <c r="J372" s="536">
        <v>0.25</v>
      </c>
      <c r="K372" s="536">
        <v>0.375</v>
      </c>
      <c r="L372" s="537">
        <v>0.5</v>
      </c>
      <c r="M372" s="538" t="s">
        <v>181</v>
      </c>
    </row>
    <row r="373" spans="2:13" x14ac:dyDescent="0.35">
      <c r="B373" s="307">
        <v>45261</v>
      </c>
      <c r="C373" s="300" t="s">
        <v>257</v>
      </c>
      <c r="D373" s="300" t="s">
        <v>257</v>
      </c>
      <c r="E373" s="300" t="s">
        <v>258</v>
      </c>
      <c r="F373" s="300" t="s">
        <v>258</v>
      </c>
      <c r="G373" s="300" t="s">
        <v>257</v>
      </c>
      <c r="H373" s="300" t="s">
        <v>259</v>
      </c>
      <c r="I373" s="300">
        <v>2</v>
      </c>
      <c r="J373" s="300">
        <v>2</v>
      </c>
      <c r="K373" s="300">
        <v>2</v>
      </c>
      <c r="L373" s="300" t="s">
        <v>259</v>
      </c>
      <c r="M373" s="300"/>
    </row>
    <row r="374" spans="2:13" x14ac:dyDescent="0.35">
      <c r="B374" s="307">
        <v>45262</v>
      </c>
      <c r="C374" s="169" t="s">
        <v>258</v>
      </c>
      <c r="D374" s="169" t="s">
        <v>257</v>
      </c>
      <c r="E374" s="169" t="s">
        <v>260</v>
      </c>
      <c r="F374" s="169" t="s">
        <v>258</v>
      </c>
      <c r="G374" s="169" t="s">
        <v>257</v>
      </c>
      <c r="H374" s="169" t="s">
        <v>259</v>
      </c>
      <c r="I374" s="169" t="s">
        <v>259</v>
      </c>
      <c r="J374" s="169">
        <v>2</v>
      </c>
      <c r="K374" s="169">
        <v>2</v>
      </c>
      <c r="L374" s="169" t="s">
        <v>259</v>
      </c>
      <c r="M374" s="169"/>
    </row>
    <row r="375" spans="2:13" x14ac:dyDescent="0.35">
      <c r="B375" s="307">
        <v>45263</v>
      </c>
      <c r="C375" s="169" t="s">
        <v>257</v>
      </c>
      <c r="D375" s="169" t="s">
        <v>258</v>
      </c>
      <c r="E375" s="169" t="s">
        <v>257</v>
      </c>
      <c r="F375" s="169" t="s">
        <v>260</v>
      </c>
      <c r="G375" s="169" t="s">
        <v>258</v>
      </c>
      <c r="H375" s="169" t="s">
        <v>259</v>
      </c>
      <c r="I375" s="169">
        <v>2</v>
      </c>
      <c r="J375" s="169">
        <v>2</v>
      </c>
      <c r="K375" s="169">
        <v>2</v>
      </c>
      <c r="L375" s="169" t="s">
        <v>259</v>
      </c>
      <c r="M375" s="169"/>
    </row>
    <row r="376" spans="2:13" x14ac:dyDescent="0.35">
      <c r="B376" s="307">
        <v>45264</v>
      </c>
      <c r="C376" s="169" t="s">
        <v>257</v>
      </c>
      <c r="D376" s="169" t="s">
        <v>257</v>
      </c>
      <c r="E376" s="169" t="s">
        <v>258</v>
      </c>
      <c r="F376" s="169" t="s">
        <v>258</v>
      </c>
      <c r="G376" s="169" t="s">
        <v>258</v>
      </c>
      <c r="H376" s="169" t="s">
        <v>259</v>
      </c>
      <c r="I376" s="169" t="s">
        <v>259</v>
      </c>
      <c r="J376" s="169" t="s">
        <v>259</v>
      </c>
      <c r="K376" s="169">
        <v>2</v>
      </c>
      <c r="L376" s="169" t="s">
        <v>259</v>
      </c>
      <c r="M376" s="169"/>
    </row>
    <row r="377" spans="2:13" x14ac:dyDescent="0.35">
      <c r="B377" s="307">
        <v>45265</v>
      </c>
      <c r="C377" s="169" t="s">
        <v>257</v>
      </c>
      <c r="D377" s="169" t="s">
        <v>257</v>
      </c>
      <c r="E377" s="169" t="s">
        <v>258</v>
      </c>
      <c r="F377" s="169" t="s">
        <v>258</v>
      </c>
      <c r="G377" s="169" t="s">
        <v>257</v>
      </c>
      <c r="H377" s="169" t="s">
        <v>259</v>
      </c>
      <c r="I377" s="169" t="s">
        <v>259</v>
      </c>
      <c r="J377" s="169">
        <v>2</v>
      </c>
      <c r="K377" s="169">
        <v>2</v>
      </c>
      <c r="L377" s="169" t="s">
        <v>259</v>
      </c>
      <c r="M377" s="169"/>
    </row>
    <row r="378" spans="2:13" x14ac:dyDescent="0.35">
      <c r="B378" s="307">
        <v>45266</v>
      </c>
      <c r="C378" s="169" t="s">
        <v>257</v>
      </c>
      <c r="D378" s="169" t="s">
        <v>257</v>
      </c>
      <c r="E378" s="169" t="s">
        <v>258</v>
      </c>
      <c r="F378" s="169" t="s">
        <v>258</v>
      </c>
      <c r="G378" s="169" t="s">
        <v>258</v>
      </c>
      <c r="H378" s="169" t="s">
        <v>259</v>
      </c>
      <c r="I378" s="169" t="s">
        <v>259</v>
      </c>
      <c r="J378" s="169">
        <v>2</v>
      </c>
      <c r="K378" s="169">
        <v>2</v>
      </c>
      <c r="L378" s="169" t="s">
        <v>259</v>
      </c>
      <c r="M378" s="169"/>
    </row>
    <row r="379" spans="2:13" x14ac:dyDescent="0.35">
      <c r="B379" s="307">
        <v>45267</v>
      </c>
      <c r="C379" s="169" t="s">
        <v>257</v>
      </c>
      <c r="D379" s="169" t="s">
        <v>257</v>
      </c>
      <c r="E379" s="169" t="s">
        <v>257</v>
      </c>
      <c r="F379" s="169" t="s">
        <v>257</v>
      </c>
      <c r="G379" s="169" t="s">
        <v>257</v>
      </c>
      <c r="H379" s="169" t="s">
        <v>259</v>
      </c>
      <c r="I379" s="169" t="s">
        <v>259</v>
      </c>
      <c r="J379" s="169">
        <v>2</v>
      </c>
      <c r="K379" s="169" t="s">
        <v>259</v>
      </c>
      <c r="L379" s="169" t="s">
        <v>259</v>
      </c>
      <c r="M379" s="169"/>
    </row>
    <row r="380" spans="2:13" x14ac:dyDescent="0.35">
      <c r="B380" s="307">
        <v>45268</v>
      </c>
      <c r="C380" s="169" t="s">
        <v>257</v>
      </c>
      <c r="D380" s="169" t="s">
        <v>257</v>
      </c>
      <c r="E380" s="169" t="s">
        <v>258</v>
      </c>
      <c r="F380" s="169" t="s">
        <v>258</v>
      </c>
      <c r="G380" s="169" t="s">
        <v>258</v>
      </c>
      <c r="H380" s="169" t="s">
        <v>259</v>
      </c>
      <c r="I380" s="169" t="s">
        <v>259</v>
      </c>
      <c r="J380" s="169">
        <v>2</v>
      </c>
      <c r="K380" s="169" t="s">
        <v>259</v>
      </c>
      <c r="L380" s="169" t="s">
        <v>259</v>
      </c>
      <c r="M380" s="169"/>
    </row>
    <row r="381" spans="2:13" x14ac:dyDescent="0.35">
      <c r="B381" s="307">
        <v>45269</v>
      </c>
      <c r="C381" s="169" t="s">
        <v>257</v>
      </c>
      <c r="D381" s="169" t="s">
        <v>257</v>
      </c>
      <c r="E381" s="169" t="s">
        <v>258</v>
      </c>
      <c r="F381" s="169" t="s">
        <v>258</v>
      </c>
      <c r="G381" s="169" t="s">
        <v>258</v>
      </c>
      <c r="H381" s="169" t="s">
        <v>259</v>
      </c>
      <c r="I381" s="169" t="s">
        <v>259</v>
      </c>
      <c r="J381" s="169">
        <v>2</v>
      </c>
      <c r="K381" s="169">
        <v>2</v>
      </c>
      <c r="L381" s="169" t="s">
        <v>259</v>
      </c>
      <c r="M381" s="169"/>
    </row>
    <row r="382" spans="2:13" x14ac:dyDescent="0.35">
      <c r="B382" s="307">
        <v>45270</v>
      </c>
      <c r="C382" s="169" t="s">
        <v>257</v>
      </c>
      <c r="D382" s="169" t="s">
        <v>258</v>
      </c>
      <c r="E382" s="169" t="s">
        <v>260</v>
      </c>
      <c r="F382" s="169" t="s">
        <v>258</v>
      </c>
      <c r="G382" s="169" t="s">
        <v>258</v>
      </c>
      <c r="H382" s="169" t="s">
        <v>259</v>
      </c>
      <c r="I382" s="169">
        <v>2</v>
      </c>
      <c r="J382" s="169">
        <v>2</v>
      </c>
      <c r="K382" s="169">
        <v>2</v>
      </c>
      <c r="L382" s="169" t="s">
        <v>259</v>
      </c>
      <c r="M382" s="169"/>
    </row>
    <row r="383" spans="2:13" x14ac:dyDescent="0.35">
      <c r="B383" s="307">
        <v>45271</v>
      </c>
      <c r="C383" s="169" t="s">
        <v>257</v>
      </c>
      <c r="D383" s="169" t="s">
        <v>257</v>
      </c>
      <c r="E383" s="169" t="s">
        <v>258</v>
      </c>
      <c r="F383" s="169" t="s">
        <v>258</v>
      </c>
      <c r="G383" s="169" t="s">
        <v>258</v>
      </c>
      <c r="H383" s="169" t="s">
        <v>259</v>
      </c>
      <c r="I383" s="169" t="s">
        <v>259</v>
      </c>
      <c r="J383" s="169">
        <v>2</v>
      </c>
      <c r="K383" s="169">
        <v>2</v>
      </c>
      <c r="L383" s="169" t="s">
        <v>259</v>
      </c>
      <c r="M383" s="169"/>
    </row>
    <row r="384" spans="2:13" x14ac:dyDescent="0.35">
      <c r="B384" s="307">
        <v>45272</v>
      </c>
      <c r="C384" s="169" t="s">
        <v>257</v>
      </c>
      <c r="D384" s="169" t="s">
        <v>258</v>
      </c>
      <c r="E384" s="169" t="s">
        <v>258</v>
      </c>
      <c r="F384" s="169" t="s">
        <v>258</v>
      </c>
      <c r="G384" s="169" t="s">
        <v>258</v>
      </c>
      <c r="H384" s="169" t="s">
        <v>259</v>
      </c>
      <c r="I384" s="169" t="s">
        <v>259</v>
      </c>
      <c r="J384" s="169">
        <v>2</v>
      </c>
      <c r="K384" s="169">
        <v>2</v>
      </c>
      <c r="L384" s="169" t="s">
        <v>259</v>
      </c>
      <c r="M384" s="169"/>
    </row>
    <row r="385" spans="2:13" x14ac:dyDescent="0.35">
      <c r="B385" s="307">
        <v>45273</v>
      </c>
      <c r="C385" s="169" t="s">
        <v>257</v>
      </c>
      <c r="D385" s="169" t="s">
        <v>257</v>
      </c>
      <c r="E385" s="169" t="s">
        <v>258</v>
      </c>
      <c r="F385" s="169" t="s">
        <v>258</v>
      </c>
      <c r="G385" s="169" t="s">
        <v>258</v>
      </c>
      <c r="H385" s="169" t="s">
        <v>259</v>
      </c>
      <c r="I385" s="169" t="s">
        <v>259</v>
      </c>
      <c r="J385" s="169">
        <v>2</v>
      </c>
      <c r="K385" s="169">
        <v>2</v>
      </c>
      <c r="L385" s="169" t="s">
        <v>259</v>
      </c>
      <c r="M385" s="169"/>
    </row>
    <row r="386" spans="2:13" x14ac:dyDescent="0.35">
      <c r="B386" s="307">
        <v>45274</v>
      </c>
      <c r="C386" s="169" t="s">
        <v>257</v>
      </c>
      <c r="D386" s="169" t="s">
        <v>257</v>
      </c>
      <c r="E386" s="169" t="s">
        <v>257</v>
      </c>
      <c r="F386" s="169" t="s">
        <v>257</v>
      </c>
      <c r="G386" s="169" t="s">
        <v>257</v>
      </c>
      <c r="H386" s="169" t="s">
        <v>259</v>
      </c>
      <c r="I386" s="169" t="s">
        <v>259</v>
      </c>
      <c r="J386" s="169" t="s">
        <v>259</v>
      </c>
      <c r="K386" s="169">
        <v>2</v>
      </c>
      <c r="L386" s="169" t="s">
        <v>259</v>
      </c>
      <c r="M386" s="169"/>
    </row>
    <row r="387" spans="2:13" x14ac:dyDescent="0.35">
      <c r="B387" s="307">
        <v>45275</v>
      </c>
      <c r="C387" s="169" t="s">
        <v>257</v>
      </c>
      <c r="D387" s="169" t="s">
        <v>257</v>
      </c>
      <c r="E387" s="169" t="s">
        <v>258</v>
      </c>
      <c r="F387" s="169" t="s">
        <v>258</v>
      </c>
      <c r="G387" s="169" t="s">
        <v>258</v>
      </c>
      <c r="H387" s="169" t="s">
        <v>259</v>
      </c>
      <c r="I387" s="169" t="s">
        <v>259</v>
      </c>
      <c r="J387" s="169" t="s">
        <v>259</v>
      </c>
      <c r="K387" s="169">
        <v>2</v>
      </c>
      <c r="L387" s="169" t="s">
        <v>259</v>
      </c>
      <c r="M387" s="169"/>
    </row>
    <row r="388" spans="2:13" x14ac:dyDescent="0.35">
      <c r="B388" s="307">
        <v>45276</v>
      </c>
      <c r="C388" s="169" t="s">
        <v>257</v>
      </c>
      <c r="D388" s="169" t="s">
        <v>257</v>
      </c>
      <c r="E388" s="169" t="s">
        <v>258</v>
      </c>
      <c r="F388" s="169" t="s">
        <v>257</v>
      </c>
      <c r="G388" s="169" t="s">
        <v>258</v>
      </c>
      <c r="H388" s="169" t="s">
        <v>259</v>
      </c>
      <c r="I388" s="169" t="s">
        <v>259</v>
      </c>
      <c r="J388" s="169">
        <v>2</v>
      </c>
      <c r="K388" s="169" t="s">
        <v>259</v>
      </c>
      <c r="L388" s="169" t="s">
        <v>259</v>
      </c>
      <c r="M388" s="169"/>
    </row>
    <row r="389" spans="2:13" x14ac:dyDescent="0.35">
      <c r="B389" s="307">
        <v>45277</v>
      </c>
      <c r="C389" s="169" t="s">
        <v>257</v>
      </c>
      <c r="D389" s="169" t="s">
        <v>257</v>
      </c>
      <c r="E389" s="169" t="s">
        <v>258</v>
      </c>
      <c r="F389" s="169" t="s">
        <v>258</v>
      </c>
      <c r="G389" s="169" t="s">
        <v>258</v>
      </c>
      <c r="H389" s="169" t="s">
        <v>259</v>
      </c>
      <c r="I389" s="169">
        <v>2</v>
      </c>
      <c r="J389" s="169" t="s">
        <v>259</v>
      </c>
      <c r="K389" s="169" t="s">
        <v>259</v>
      </c>
      <c r="L389" s="169">
        <v>2</v>
      </c>
      <c r="M389" s="169"/>
    </row>
    <row r="390" spans="2:13" x14ac:dyDescent="0.35">
      <c r="B390" s="307">
        <v>45278</v>
      </c>
      <c r="C390" s="169" t="s">
        <v>257</v>
      </c>
      <c r="D390" s="365" t="s">
        <v>257</v>
      </c>
      <c r="E390" s="169" t="s">
        <v>258</v>
      </c>
      <c r="F390" s="169" t="s">
        <v>258</v>
      </c>
      <c r="G390" s="169" t="s">
        <v>258</v>
      </c>
      <c r="H390" s="169" t="s">
        <v>259</v>
      </c>
      <c r="I390" s="169" t="s">
        <v>259</v>
      </c>
      <c r="J390" s="169" t="s">
        <v>259</v>
      </c>
      <c r="K390" s="169" t="s">
        <v>259</v>
      </c>
      <c r="L390" s="169" t="s">
        <v>259</v>
      </c>
      <c r="M390" s="169"/>
    </row>
    <row r="391" spans="2:13" x14ac:dyDescent="0.35">
      <c r="B391" s="307">
        <v>45279</v>
      </c>
      <c r="C391" s="169" t="s">
        <v>257</v>
      </c>
      <c r="D391" s="169" t="s">
        <v>257</v>
      </c>
      <c r="E391" s="169" t="s">
        <v>258</v>
      </c>
      <c r="F391" s="169" t="s">
        <v>258</v>
      </c>
      <c r="G391" s="169" t="s">
        <v>258</v>
      </c>
      <c r="H391" s="169" t="s">
        <v>259</v>
      </c>
      <c r="I391" s="169">
        <v>2</v>
      </c>
      <c r="J391" s="169">
        <v>2</v>
      </c>
      <c r="K391" s="169">
        <v>2</v>
      </c>
      <c r="L391" s="169" t="s">
        <v>259</v>
      </c>
      <c r="M391" s="169"/>
    </row>
    <row r="392" spans="2:13" x14ac:dyDescent="0.35">
      <c r="B392" s="307">
        <v>45280</v>
      </c>
      <c r="C392" s="169" t="s">
        <v>257</v>
      </c>
      <c r="D392" s="169" t="s">
        <v>257</v>
      </c>
      <c r="E392" s="169" t="s">
        <v>258</v>
      </c>
      <c r="F392" s="169" t="s">
        <v>258</v>
      </c>
      <c r="G392" s="169" t="s">
        <v>258</v>
      </c>
      <c r="H392" s="169" t="s">
        <v>259</v>
      </c>
      <c r="I392" s="169" t="s">
        <v>259</v>
      </c>
      <c r="J392" s="169">
        <v>2</v>
      </c>
      <c r="K392" s="169">
        <v>2</v>
      </c>
      <c r="L392" s="169" t="s">
        <v>1002</v>
      </c>
      <c r="M392" s="169"/>
    </row>
    <row r="393" spans="2:13" x14ac:dyDescent="0.35">
      <c r="B393" s="307">
        <v>45281</v>
      </c>
      <c r="C393" s="169" t="s">
        <v>257</v>
      </c>
      <c r="D393" s="169" t="s">
        <v>258</v>
      </c>
      <c r="E393" s="169" t="s">
        <v>258</v>
      </c>
      <c r="F393" s="169" t="s">
        <v>258</v>
      </c>
      <c r="G393" s="169" t="s">
        <v>257</v>
      </c>
      <c r="H393" s="169" t="s">
        <v>259</v>
      </c>
      <c r="I393" s="169" t="s">
        <v>259</v>
      </c>
      <c r="J393" s="169">
        <v>2</v>
      </c>
      <c r="K393" s="169" t="s">
        <v>259</v>
      </c>
      <c r="L393" s="169" t="s">
        <v>259</v>
      </c>
      <c r="M393" s="169"/>
    </row>
    <row r="394" spans="2:13" x14ac:dyDescent="0.35">
      <c r="B394" s="307">
        <v>45282</v>
      </c>
      <c r="C394" s="169" t="s">
        <v>257</v>
      </c>
      <c r="D394" s="169" t="s">
        <v>257</v>
      </c>
      <c r="E394" s="169" t="s">
        <v>258</v>
      </c>
      <c r="F394" s="169" t="s">
        <v>258</v>
      </c>
      <c r="G394" s="169" t="s">
        <v>258</v>
      </c>
      <c r="H394" s="169" t="s">
        <v>259</v>
      </c>
      <c r="I394" s="169" t="s">
        <v>259</v>
      </c>
      <c r="J394" s="169">
        <v>2</v>
      </c>
      <c r="K394" s="169" t="s">
        <v>259</v>
      </c>
      <c r="L394" s="169" t="s">
        <v>259</v>
      </c>
      <c r="M394" s="169"/>
    </row>
    <row r="395" spans="2:13" x14ac:dyDescent="0.35">
      <c r="B395" s="307">
        <v>45283</v>
      </c>
      <c r="C395" s="169" t="s">
        <v>257</v>
      </c>
      <c r="D395" s="169" t="s">
        <v>257</v>
      </c>
      <c r="E395" s="169" t="s">
        <v>258</v>
      </c>
      <c r="F395" s="169" t="s">
        <v>258</v>
      </c>
      <c r="G395" s="169" t="s">
        <v>258</v>
      </c>
      <c r="H395" s="169" t="s">
        <v>259</v>
      </c>
      <c r="I395" s="169" t="s">
        <v>259</v>
      </c>
      <c r="J395" s="169">
        <v>2</v>
      </c>
      <c r="K395" s="169">
        <v>2</v>
      </c>
      <c r="L395" s="169" t="s">
        <v>259</v>
      </c>
      <c r="M395" s="169"/>
    </row>
    <row r="396" spans="2:13" x14ac:dyDescent="0.35">
      <c r="B396" s="307">
        <v>45284</v>
      </c>
      <c r="C396" s="169" t="s">
        <v>257</v>
      </c>
      <c r="D396" s="169" t="s">
        <v>257</v>
      </c>
      <c r="E396" s="169" t="s">
        <v>261</v>
      </c>
      <c r="F396" s="169" t="s">
        <v>258</v>
      </c>
      <c r="G396" s="169" t="s">
        <v>258</v>
      </c>
      <c r="H396" s="169" t="s">
        <v>259</v>
      </c>
      <c r="I396" s="169">
        <v>2</v>
      </c>
      <c r="J396" s="169">
        <v>2</v>
      </c>
      <c r="K396" s="169">
        <v>2</v>
      </c>
      <c r="L396" s="169" t="s">
        <v>259</v>
      </c>
      <c r="M396" s="169"/>
    </row>
    <row r="397" spans="2:13" x14ac:dyDescent="0.35">
      <c r="B397" s="307">
        <v>45285</v>
      </c>
      <c r="C397" s="169" t="s">
        <v>257</v>
      </c>
      <c r="D397" s="169" t="s">
        <v>257</v>
      </c>
      <c r="E397" s="169" t="s">
        <v>258</v>
      </c>
      <c r="F397" s="169" t="s">
        <v>258</v>
      </c>
      <c r="G397" s="169" t="s">
        <v>258</v>
      </c>
      <c r="H397" s="169" t="s">
        <v>259</v>
      </c>
      <c r="I397" s="169" t="s">
        <v>259</v>
      </c>
      <c r="J397" s="169">
        <v>4</v>
      </c>
      <c r="K397" s="169" t="s">
        <v>259</v>
      </c>
      <c r="L397" s="169" t="s">
        <v>259</v>
      </c>
      <c r="M397" s="169"/>
    </row>
    <row r="398" spans="2:13" x14ac:dyDescent="0.35">
      <c r="B398" s="307">
        <v>45286</v>
      </c>
      <c r="C398" s="169" t="s">
        <v>257</v>
      </c>
      <c r="D398" s="169" t="s">
        <v>258</v>
      </c>
      <c r="E398" s="169" t="s">
        <v>258</v>
      </c>
      <c r="F398" s="169" t="s">
        <v>257</v>
      </c>
      <c r="G398" s="169" t="s">
        <v>257</v>
      </c>
      <c r="H398" s="169" t="s">
        <v>259</v>
      </c>
      <c r="I398" s="169" t="s">
        <v>259</v>
      </c>
      <c r="J398" s="169" t="s">
        <v>259</v>
      </c>
      <c r="K398" s="169">
        <v>2</v>
      </c>
      <c r="L398" s="169" t="s">
        <v>259</v>
      </c>
      <c r="M398" s="169"/>
    </row>
    <row r="399" spans="2:13" x14ac:dyDescent="0.35">
      <c r="B399" s="307">
        <v>45287</v>
      </c>
      <c r="C399" s="169" t="s">
        <v>257</v>
      </c>
      <c r="D399" s="169" t="s">
        <v>257</v>
      </c>
      <c r="E399" s="169" t="s">
        <v>258</v>
      </c>
      <c r="F399" s="169" t="s">
        <v>258</v>
      </c>
      <c r="G399" s="169" t="s">
        <v>258</v>
      </c>
      <c r="H399" s="169" t="s">
        <v>259</v>
      </c>
      <c r="I399" s="169" t="s">
        <v>259</v>
      </c>
      <c r="J399" s="169">
        <v>2</v>
      </c>
      <c r="K399" s="169" t="s">
        <v>259</v>
      </c>
      <c r="L399" s="169" t="s">
        <v>259</v>
      </c>
      <c r="M399" s="169"/>
    </row>
    <row r="400" spans="2:13" x14ac:dyDescent="0.35">
      <c r="B400" s="307">
        <v>45288</v>
      </c>
      <c r="C400" s="169" t="s">
        <v>257</v>
      </c>
      <c r="D400" s="169" t="s">
        <v>257</v>
      </c>
      <c r="E400" s="169" t="s">
        <v>258</v>
      </c>
      <c r="F400" s="169" t="s">
        <v>258</v>
      </c>
      <c r="G400" s="169" t="s">
        <v>258</v>
      </c>
      <c r="H400" s="169" t="s">
        <v>259</v>
      </c>
      <c r="I400" s="169">
        <v>2</v>
      </c>
      <c r="J400" s="169">
        <v>2</v>
      </c>
      <c r="K400" s="169">
        <v>2</v>
      </c>
      <c r="L400" s="169">
        <v>2</v>
      </c>
      <c r="M400" s="169"/>
    </row>
    <row r="401" spans="2:13" x14ac:dyDescent="0.35">
      <c r="B401" s="307">
        <v>45289</v>
      </c>
      <c r="C401" s="169" t="s">
        <v>257</v>
      </c>
      <c r="D401" s="169" t="s">
        <v>257</v>
      </c>
      <c r="E401" s="169" t="s">
        <v>258</v>
      </c>
      <c r="F401" s="169" t="s">
        <v>258</v>
      </c>
      <c r="G401" s="169" t="s">
        <v>258</v>
      </c>
      <c r="H401" s="169" t="s">
        <v>259</v>
      </c>
      <c r="I401" s="169" t="s">
        <v>259</v>
      </c>
      <c r="J401" s="169">
        <v>2</v>
      </c>
      <c r="K401" s="169">
        <v>2</v>
      </c>
      <c r="L401" s="169" t="s">
        <v>259</v>
      </c>
      <c r="M401" s="169"/>
    </row>
    <row r="402" spans="2:13" x14ac:dyDescent="0.35">
      <c r="B402" s="307">
        <v>45290</v>
      </c>
      <c r="C402" s="169" t="s">
        <v>257</v>
      </c>
      <c r="D402" s="169" t="s">
        <v>257</v>
      </c>
      <c r="E402" s="169" t="s">
        <v>261</v>
      </c>
      <c r="F402" s="169" t="s">
        <v>260</v>
      </c>
      <c r="G402" s="169" t="s">
        <v>260</v>
      </c>
      <c r="H402" s="169" t="s">
        <v>259</v>
      </c>
      <c r="I402" s="169" t="s">
        <v>259</v>
      </c>
      <c r="J402" s="169">
        <v>2</v>
      </c>
      <c r="K402" s="169">
        <v>2</v>
      </c>
      <c r="L402" s="169" t="s">
        <v>259</v>
      </c>
      <c r="M402" s="169"/>
    </row>
    <row r="403" spans="2:13" x14ac:dyDescent="0.35">
      <c r="B403" s="307">
        <v>45291</v>
      </c>
      <c r="C403" s="169" t="s">
        <v>257</v>
      </c>
      <c r="D403" s="169" t="s">
        <v>258</v>
      </c>
      <c r="E403" s="169" t="s">
        <v>257</v>
      </c>
      <c r="F403" s="169" t="s">
        <v>258</v>
      </c>
      <c r="G403" s="169" t="s">
        <v>261</v>
      </c>
      <c r="H403" s="169">
        <v>2</v>
      </c>
      <c r="I403" s="169" t="s">
        <v>259</v>
      </c>
      <c r="J403" s="169">
        <v>2</v>
      </c>
      <c r="K403" s="169" t="s">
        <v>259</v>
      </c>
      <c r="L403" s="169" t="s">
        <v>259</v>
      </c>
      <c r="M403" s="306"/>
    </row>
  </sheetData>
  <mergeCells count="9">
    <mergeCell ref="B371:J371"/>
    <mergeCell ref="B303:J303"/>
    <mergeCell ref="B338:J338"/>
    <mergeCell ref="B101:J101"/>
    <mergeCell ref="B134:J134"/>
    <mergeCell ref="B168:J168"/>
    <mergeCell ref="B201:J201"/>
    <mergeCell ref="B235:J235"/>
    <mergeCell ref="B269:J26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68"/>
  <sheetViews>
    <sheetView topLeftCell="A31" workbookViewId="0">
      <selection activeCell="E49" sqref="E49"/>
    </sheetView>
  </sheetViews>
  <sheetFormatPr defaultRowHeight="14.5" x14ac:dyDescent="0.35"/>
  <cols>
    <col min="1" max="1" width="12.54296875" customWidth="1"/>
  </cols>
  <sheetData>
    <row r="2" spans="1:13" ht="19" thickBot="1" x14ac:dyDescent="0.5">
      <c r="A2" s="1566" t="s">
        <v>1338</v>
      </c>
      <c r="B2" s="1566"/>
      <c r="C2" s="1566"/>
      <c r="D2" s="1566"/>
      <c r="E2" s="1566"/>
      <c r="F2" s="1566"/>
      <c r="G2" s="1566"/>
      <c r="H2" s="1566"/>
      <c r="I2" s="1566"/>
    </row>
    <row r="3" spans="1:13" ht="15" thickBot="1" x14ac:dyDescent="0.4">
      <c r="A3" s="535" t="s">
        <v>1</v>
      </c>
      <c r="B3" s="536">
        <v>0.5</v>
      </c>
      <c r="C3" s="536">
        <v>0.125</v>
      </c>
      <c r="D3" s="536">
        <v>0.25</v>
      </c>
      <c r="E3" s="536">
        <v>0.375</v>
      </c>
      <c r="F3" s="536">
        <v>0.5</v>
      </c>
      <c r="G3" s="536">
        <v>0.5</v>
      </c>
      <c r="H3" s="536">
        <v>0.125</v>
      </c>
      <c r="I3" s="536">
        <v>0.25</v>
      </c>
      <c r="J3" s="536">
        <v>0.375</v>
      </c>
      <c r="K3" s="537">
        <v>0.5</v>
      </c>
      <c r="L3" s="538" t="s">
        <v>181</v>
      </c>
    </row>
    <row r="4" spans="1:13" x14ac:dyDescent="0.35">
      <c r="A4" s="307">
        <v>45292</v>
      </c>
      <c r="B4" s="300" t="s">
        <v>257</v>
      </c>
      <c r="C4" s="300" t="s">
        <v>257</v>
      </c>
      <c r="D4" s="300" t="s">
        <v>257</v>
      </c>
      <c r="E4" s="300" t="s">
        <v>257</v>
      </c>
      <c r="F4" s="300" t="s">
        <v>258</v>
      </c>
      <c r="G4" s="300" t="s">
        <v>259</v>
      </c>
      <c r="H4" s="300" t="s">
        <v>259</v>
      </c>
      <c r="I4" s="300">
        <v>2</v>
      </c>
      <c r="J4" s="300">
        <v>2</v>
      </c>
      <c r="K4" s="300" t="s">
        <v>259</v>
      </c>
      <c r="L4" s="300"/>
    </row>
    <row r="5" spans="1:13" x14ac:dyDescent="0.35">
      <c r="A5" s="307">
        <v>45293</v>
      </c>
      <c r="B5" s="169" t="s">
        <v>257</v>
      </c>
      <c r="C5" s="169" t="s">
        <v>258</v>
      </c>
      <c r="D5" s="169" t="s">
        <v>258</v>
      </c>
      <c r="E5" s="169" t="s">
        <v>258</v>
      </c>
      <c r="F5" s="169" t="s">
        <v>258</v>
      </c>
      <c r="G5" s="169" t="s">
        <v>259</v>
      </c>
      <c r="H5" s="169" t="s">
        <v>259</v>
      </c>
      <c r="I5" s="169">
        <v>2</v>
      </c>
      <c r="J5" s="169">
        <v>2</v>
      </c>
      <c r="K5" s="169" t="s">
        <v>259</v>
      </c>
      <c r="L5" s="169"/>
    </row>
    <row r="6" spans="1:13" x14ac:dyDescent="0.35">
      <c r="A6" s="307">
        <v>45294</v>
      </c>
      <c r="B6" s="169" t="s">
        <v>257</v>
      </c>
      <c r="C6" s="169" t="s">
        <v>258</v>
      </c>
      <c r="D6" s="169" t="s">
        <v>257</v>
      </c>
      <c r="E6" s="169" t="s">
        <v>257</v>
      </c>
      <c r="F6" s="169" t="s">
        <v>258</v>
      </c>
      <c r="G6" s="169">
        <v>2</v>
      </c>
      <c r="H6" s="169" t="s">
        <v>259</v>
      </c>
      <c r="I6" s="169" t="s">
        <v>259</v>
      </c>
      <c r="J6" s="169" t="s">
        <v>259</v>
      </c>
      <c r="K6" s="169" t="s">
        <v>259</v>
      </c>
      <c r="L6" s="169"/>
    </row>
    <row r="7" spans="1:13" x14ac:dyDescent="0.35">
      <c r="A7" s="307">
        <v>45295</v>
      </c>
      <c r="B7" s="169" t="s">
        <v>257</v>
      </c>
      <c r="C7" s="169" t="s">
        <v>261</v>
      </c>
      <c r="D7" s="169" t="s">
        <v>257</v>
      </c>
      <c r="E7" s="169" t="s">
        <v>258</v>
      </c>
      <c r="F7" s="169" t="s">
        <v>257</v>
      </c>
      <c r="G7" s="169" t="s">
        <v>259</v>
      </c>
      <c r="H7" s="169">
        <v>2</v>
      </c>
      <c r="I7" s="169">
        <v>2</v>
      </c>
      <c r="J7" s="169" t="s">
        <v>259</v>
      </c>
      <c r="K7" s="169" t="s">
        <v>259</v>
      </c>
      <c r="L7" s="169"/>
    </row>
    <row r="8" spans="1:13" x14ac:dyDescent="0.35">
      <c r="A8" s="307">
        <v>45296</v>
      </c>
      <c r="B8" s="169" t="s">
        <v>258</v>
      </c>
      <c r="C8" s="169" t="s">
        <v>258</v>
      </c>
      <c r="D8" s="169" t="s">
        <v>258</v>
      </c>
      <c r="E8" s="169" t="s">
        <v>258</v>
      </c>
      <c r="F8" s="169" t="s">
        <v>257</v>
      </c>
      <c r="G8" s="169">
        <v>2</v>
      </c>
      <c r="H8" s="169" t="s">
        <v>259</v>
      </c>
      <c r="I8" s="169" t="s">
        <v>259</v>
      </c>
      <c r="J8" s="169">
        <v>2</v>
      </c>
      <c r="K8" s="169" t="s">
        <v>259</v>
      </c>
      <c r="L8" s="169"/>
    </row>
    <row r="9" spans="1:13" x14ac:dyDescent="0.35">
      <c r="A9" s="307">
        <v>45297</v>
      </c>
      <c r="B9" s="169" t="s">
        <v>257</v>
      </c>
      <c r="C9" s="169" t="s">
        <v>257</v>
      </c>
      <c r="D9" s="169" t="s">
        <v>258</v>
      </c>
      <c r="E9" s="169" t="s">
        <v>258</v>
      </c>
      <c r="F9" s="169" t="s">
        <v>257</v>
      </c>
      <c r="G9" s="169" t="s">
        <v>259</v>
      </c>
      <c r="H9" s="169">
        <v>2</v>
      </c>
      <c r="I9" s="169">
        <v>2</v>
      </c>
      <c r="J9" s="169" t="s">
        <v>259</v>
      </c>
      <c r="K9" s="169">
        <v>2</v>
      </c>
      <c r="L9" s="169"/>
    </row>
    <row r="10" spans="1:13" x14ac:dyDescent="0.35">
      <c r="A10" s="307">
        <v>45298</v>
      </c>
      <c r="B10" s="169" t="s">
        <v>257</v>
      </c>
      <c r="C10" s="169" t="s">
        <v>257</v>
      </c>
      <c r="D10" s="169" t="s">
        <v>257</v>
      </c>
      <c r="E10" s="169" t="s">
        <v>258</v>
      </c>
      <c r="F10" s="169" t="s">
        <v>258</v>
      </c>
      <c r="G10" s="169" t="s">
        <v>259</v>
      </c>
      <c r="H10" s="169">
        <v>2</v>
      </c>
      <c r="I10" s="169">
        <v>2</v>
      </c>
      <c r="J10" s="169" t="s">
        <v>259</v>
      </c>
      <c r="K10" s="169" t="s">
        <v>259</v>
      </c>
      <c r="L10" s="169"/>
    </row>
    <row r="11" spans="1:13" x14ac:dyDescent="0.35">
      <c r="A11" s="307">
        <v>45299</v>
      </c>
      <c r="B11" s="169" t="s">
        <v>257</v>
      </c>
      <c r="C11" s="169" t="s">
        <v>257</v>
      </c>
      <c r="D11" s="169" t="s">
        <v>261</v>
      </c>
      <c r="E11" s="169" t="s">
        <v>261</v>
      </c>
      <c r="F11" s="169" t="s">
        <v>257</v>
      </c>
      <c r="G11" s="169">
        <v>2</v>
      </c>
      <c r="H11" s="169" t="s">
        <v>259</v>
      </c>
      <c r="I11" s="169" t="s">
        <v>259</v>
      </c>
      <c r="J11" s="169" t="s">
        <v>259</v>
      </c>
      <c r="K11" s="169" t="s">
        <v>259</v>
      </c>
      <c r="L11" s="169"/>
    </row>
    <row r="12" spans="1:13" x14ac:dyDescent="0.35">
      <c r="A12" s="307">
        <v>45300</v>
      </c>
      <c r="B12" s="169" t="s">
        <v>258</v>
      </c>
      <c r="C12" s="169" t="s">
        <v>261</v>
      </c>
      <c r="D12" s="169" t="s">
        <v>261</v>
      </c>
      <c r="E12" s="169" t="s">
        <v>261</v>
      </c>
      <c r="F12" s="169" t="s">
        <v>257</v>
      </c>
      <c r="G12" s="169" t="s">
        <v>259</v>
      </c>
      <c r="H12" s="169">
        <v>2</v>
      </c>
      <c r="I12" s="169">
        <v>2</v>
      </c>
      <c r="J12" s="169">
        <v>2</v>
      </c>
      <c r="K12" s="169" t="s">
        <v>259</v>
      </c>
      <c r="L12" s="169"/>
    </row>
    <row r="13" spans="1:13" x14ac:dyDescent="0.35">
      <c r="A13" s="307">
        <v>45301</v>
      </c>
      <c r="B13" s="169" t="s">
        <v>257</v>
      </c>
      <c r="C13" s="169" t="s">
        <v>257</v>
      </c>
      <c r="D13" s="169" t="s">
        <v>257</v>
      </c>
      <c r="E13" s="169" t="s">
        <v>261</v>
      </c>
      <c r="F13" s="169" t="s">
        <v>257</v>
      </c>
      <c r="G13" s="169" t="s">
        <v>259</v>
      </c>
      <c r="H13" s="169" t="s">
        <v>259</v>
      </c>
      <c r="I13" s="169">
        <v>2</v>
      </c>
      <c r="J13" s="169">
        <v>2</v>
      </c>
      <c r="K13" s="169" t="s">
        <v>259</v>
      </c>
      <c r="L13" s="169"/>
    </row>
    <row r="14" spans="1:13" x14ac:dyDescent="0.35">
      <c r="A14" s="307">
        <v>45302</v>
      </c>
      <c r="B14" s="169" t="s">
        <v>257</v>
      </c>
      <c r="C14" s="169" t="s">
        <v>257</v>
      </c>
      <c r="D14" s="169" t="s">
        <v>261</v>
      </c>
      <c r="E14" s="169" t="s">
        <v>258</v>
      </c>
      <c r="F14" s="169" t="s">
        <v>258</v>
      </c>
      <c r="G14" s="169" t="s">
        <v>259</v>
      </c>
      <c r="H14" s="169" t="s">
        <v>259</v>
      </c>
      <c r="I14" s="169">
        <v>2</v>
      </c>
      <c r="J14" s="169" t="s">
        <v>259</v>
      </c>
      <c r="K14" s="169" t="s">
        <v>259</v>
      </c>
      <c r="L14" s="169"/>
    </row>
    <row r="15" spans="1:13" x14ac:dyDescent="0.35">
      <c r="A15" s="307">
        <v>45303</v>
      </c>
      <c r="B15" s="169" t="s">
        <v>261</v>
      </c>
      <c r="C15" s="169" t="s">
        <v>257</v>
      </c>
      <c r="D15" s="169" t="s">
        <v>260</v>
      </c>
      <c r="E15" s="169" t="s">
        <v>260</v>
      </c>
      <c r="F15" s="169" t="s">
        <v>258</v>
      </c>
      <c r="G15" s="169">
        <v>2</v>
      </c>
      <c r="H15" s="169" t="s">
        <v>259</v>
      </c>
      <c r="I15" s="169">
        <v>2</v>
      </c>
      <c r="J15" s="169">
        <v>2</v>
      </c>
      <c r="K15" s="169" t="s">
        <v>259</v>
      </c>
      <c r="L15" s="169"/>
      <c r="M15" s="326"/>
    </row>
    <row r="16" spans="1:13" x14ac:dyDescent="0.35">
      <c r="A16" s="307">
        <v>45304</v>
      </c>
      <c r="B16" s="169" t="s">
        <v>257</v>
      </c>
      <c r="C16" s="169" t="s">
        <v>257</v>
      </c>
      <c r="D16" s="169" t="s">
        <v>260</v>
      </c>
      <c r="E16" s="169" t="s">
        <v>257</v>
      </c>
      <c r="F16" s="169" t="s">
        <v>258</v>
      </c>
      <c r="G16" s="169" t="s">
        <v>259</v>
      </c>
      <c r="H16" s="169" t="s">
        <v>259</v>
      </c>
      <c r="I16" s="169">
        <v>4</v>
      </c>
      <c r="J16" s="169">
        <v>2</v>
      </c>
      <c r="K16" s="169" t="s">
        <v>259</v>
      </c>
      <c r="L16" s="169"/>
    </row>
    <row r="17" spans="1:12" x14ac:dyDescent="0.35">
      <c r="A17" s="307">
        <v>45305</v>
      </c>
      <c r="B17" s="169" t="s">
        <v>257</v>
      </c>
      <c r="C17" s="169" t="s">
        <v>257</v>
      </c>
      <c r="D17" s="169" t="s">
        <v>258</v>
      </c>
      <c r="E17" s="169" t="s">
        <v>258</v>
      </c>
      <c r="F17" s="169" t="s">
        <v>257</v>
      </c>
      <c r="G17" s="169" t="s">
        <v>259</v>
      </c>
      <c r="H17" s="169" t="s">
        <v>259</v>
      </c>
      <c r="I17" s="169">
        <v>2</v>
      </c>
      <c r="J17" s="169">
        <v>2</v>
      </c>
      <c r="K17" s="169" t="s">
        <v>259</v>
      </c>
      <c r="L17" s="169"/>
    </row>
    <row r="18" spans="1:12" x14ac:dyDescent="0.35">
      <c r="A18" s="307">
        <v>45306</v>
      </c>
      <c r="B18" s="169" t="s">
        <v>257</v>
      </c>
      <c r="C18" s="169" t="s">
        <v>257</v>
      </c>
      <c r="D18" s="169" t="s">
        <v>260</v>
      </c>
      <c r="E18" s="169" t="s">
        <v>258</v>
      </c>
      <c r="F18" s="169" t="s">
        <v>258</v>
      </c>
      <c r="G18" s="169" t="s">
        <v>259</v>
      </c>
      <c r="H18" s="169">
        <v>2</v>
      </c>
      <c r="I18" s="169">
        <v>2</v>
      </c>
      <c r="J18" s="169">
        <v>2</v>
      </c>
      <c r="K18" s="169" t="s">
        <v>259</v>
      </c>
      <c r="L18" s="169"/>
    </row>
    <row r="19" spans="1:12" x14ac:dyDescent="0.35">
      <c r="A19" s="307">
        <v>45307</v>
      </c>
      <c r="B19" s="169" t="s">
        <v>258</v>
      </c>
      <c r="C19" s="169" t="s">
        <v>258</v>
      </c>
      <c r="D19" s="169" t="s">
        <v>257</v>
      </c>
      <c r="E19" s="169" t="s">
        <v>257</v>
      </c>
      <c r="F19" s="169" t="s">
        <v>257</v>
      </c>
      <c r="G19" s="169" t="s">
        <v>259</v>
      </c>
      <c r="H19" s="169" t="s">
        <v>259</v>
      </c>
      <c r="I19" s="169">
        <v>2</v>
      </c>
      <c r="J19" s="169">
        <v>2</v>
      </c>
      <c r="K19" s="169" t="s">
        <v>259</v>
      </c>
      <c r="L19" s="169"/>
    </row>
    <row r="20" spans="1:12" x14ac:dyDescent="0.35">
      <c r="A20" s="307">
        <v>45308</v>
      </c>
      <c r="B20" s="169" t="s">
        <v>257</v>
      </c>
      <c r="C20" s="169" t="s">
        <v>257</v>
      </c>
      <c r="D20" s="169" t="s">
        <v>258</v>
      </c>
      <c r="E20" s="169" t="s">
        <v>258</v>
      </c>
      <c r="F20" s="169" t="s">
        <v>258</v>
      </c>
      <c r="G20" s="169" t="s">
        <v>259</v>
      </c>
      <c r="H20" s="169">
        <v>2</v>
      </c>
      <c r="I20" s="169">
        <v>2</v>
      </c>
      <c r="J20" s="169" t="s">
        <v>259</v>
      </c>
      <c r="K20" s="169">
        <v>2</v>
      </c>
      <c r="L20" s="169"/>
    </row>
    <row r="21" spans="1:12" x14ac:dyDescent="0.35">
      <c r="A21" s="307">
        <v>45309</v>
      </c>
      <c r="B21" s="169" t="s">
        <v>257</v>
      </c>
      <c r="C21" s="365" t="s">
        <v>258</v>
      </c>
      <c r="D21" s="169" t="s">
        <v>257</v>
      </c>
      <c r="E21" s="169" t="s">
        <v>257</v>
      </c>
      <c r="F21" s="169" t="s">
        <v>258</v>
      </c>
      <c r="G21" s="169" t="s">
        <v>259</v>
      </c>
      <c r="H21" s="169" t="s">
        <v>259</v>
      </c>
      <c r="I21" s="169">
        <v>2</v>
      </c>
      <c r="J21" s="169">
        <v>2</v>
      </c>
      <c r="K21" s="169" t="s">
        <v>259</v>
      </c>
      <c r="L21" s="169"/>
    </row>
    <row r="22" spans="1:12" x14ac:dyDescent="0.35">
      <c r="A22" s="307">
        <v>45310</v>
      </c>
      <c r="B22" s="169" t="s">
        <v>257</v>
      </c>
      <c r="C22" s="169" t="s">
        <v>258</v>
      </c>
      <c r="D22" s="169" t="s">
        <v>257</v>
      </c>
      <c r="E22" s="169" t="s">
        <v>258</v>
      </c>
      <c r="F22" s="169" t="s">
        <v>258</v>
      </c>
      <c r="G22" s="169" t="s">
        <v>259</v>
      </c>
      <c r="H22" s="169" t="s">
        <v>259</v>
      </c>
      <c r="I22" s="169">
        <v>2</v>
      </c>
      <c r="J22" s="169" t="s">
        <v>259</v>
      </c>
      <c r="K22" s="169">
        <v>2</v>
      </c>
      <c r="L22" s="169"/>
    </row>
    <row r="23" spans="1:12" x14ac:dyDescent="0.35">
      <c r="A23" s="307">
        <v>45311</v>
      </c>
      <c r="B23" s="169" t="s">
        <v>261</v>
      </c>
      <c r="C23" s="169" t="s">
        <v>257</v>
      </c>
      <c r="D23" s="169" t="s">
        <v>257</v>
      </c>
      <c r="E23" s="169" t="s">
        <v>257</v>
      </c>
      <c r="F23" s="169" t="s">
        <v>257</v>
      </c>
      <c r="G23" s="169">
        <v>2</v>
      </c>
      <c r="H23" s="169" t="s">
        <v>259</v>
      </c>
      <c r="I23" s="169">
        <v>4</v>
      </c>
      <c r="J23" s="169" t="s">
        <v>259</v>
      </c>
      <c r="K23" s="169">
        <v>2</v>
      </c>
      <c r="L23" s="169"/>
    </row>
    <row r="24" spans="1:12" x14ac:dyDescent="0.35">
      <c r="A24" s="307">
        <v>45312</v>
      </c>
      <c r="B24" s="169" t="s">
        <v>257</v>
      </c>
      <c r="C24" s="169" t="s">
        <v>257</v>
      </c>
      <c r="D24" s="169" t="s">
        <v>257</v>
      </c>
      <c r="E24" s="169" t="s">
        <v>257</v>
      </c>
      <c r="F24" s="169" t="s">
        <v>258</v>
      </c>
      <c r="G24" s="169" t="s">
        <v>259</v>
      </c>
      <c r="H24" s="169" t="s">
        <v>259</v>
      </c>
      <c r="I24" s="169">
        <v>2</v>
      </c>
      <c r="J24" s="169">
        <v>6</v>
      </c>
      <c r="K24" s="169">
        <v>2</v>
      </c>
      <c r="L24" s="169"/>
    </row>
    <row r="25" spans="1:12" x14ac:dyDescent="0.35">
      <c r="A25" s="307">
        <v>45313</v>
      </c>
      <c r="B25" s="169" t="s">
        <v>257</v>
      </c>
      <c r="C25" s="169" t="s">
        <v>257</v>
      </c>
      <c r="D25" s="169" t="s">
        <v>257</v>
      </c>
      <c r="E25" s="169" t="s">
        <v>261</v>
      </c>
      <c r="F25" s="169" t="s">
        <v>257</v>
      </c>
      <c r="G25" s="169" t="s">
        <v>259</v>
      </c>
      <c r="H25" s="169" t="s">
        <v>259</v>
      </c>
      <c r="I25" s="169">
        <v>4</v>
      </c>
      <c r="J25" s="169">
        <v>4</v>
      </c>
      <c r="K25" s="169">
        <v>2</v>
      </c>
      <c r="L25" s="169"/>
    </row>
    <row r="26" spans="1:12" x14ac:dyDescent="0.35">
      <c r="A26" s="307">
        <v>45314</v>
      </c>
      <c r="B26" s="169" t="s">
        <v>257</v>
      </c>
      <c r="C26" s="169" t="s">
        <v>261</v>
      </c>
      <c r="D26" s="169" t="s">
        <v>258</v>
      </c>
      <c r="E26" s="169" t="s">
        <v>257</v>
      </c>
      <c r="F26" s="169" t="s">
        <v>258</v>
      </c>
      <c r="G26" s="169" t="s">
        <v>259</v>
      </c>
      <c r="H26" s="169" t="s">
        <v>259</v>
      </c>
      <c r="I26" s="169">
        <v>2</v>
      </c>
      <c r="J26" s="169">
        <v>2</v>
      </c>
      <c r="K26" s="169" t="s">
        <v>259</v>
      </c>
      <c r="L26" s="169"/>
    </row>
    <row r="27" spans="1:12" x14ac:dyDescent="0.35">
      <c r="A27" s="307">
        <v>45315</v>
      </c>
      <c r="B27" s="169" t="s">
        <v>257</v>
      </c>
      <c r="C27" s="169" t="s">
        <v>261</v>
      </c>
      <c r="D27" s="169" t="s">
        <v>261</v>
      </c>
      <c r="E27" s="169" t="s">
        <v>257</v>
      </c>
      <c r="F27" s="169" t="s">
        <v>261</v>
      </c>
      <c r="G27" s="169">
        <v>2</v>
      </c>
      <c r="H27" s="169" t="s">
        <v>259</v>
      </c>
      <c r="I27" s="169">
        <v>2</v>
      </c>
      <c r="J27" s="169">
        <v>2</v>
      </c>
      <c r="K27" s="169" t="s">
        <v>259</v>
      </c>
      <c r="L27" s="169"/>
    </row>
    <row r="28" spans="1:12" x14ac:dyDescent="0.35">
      <c r="A28" s="307">
        <v>45316</v>
      </c>
      <c r="B28" s="169" t="s">
        <v>257</v>
      </c>
      <c r="C28" s="169" t="s">
        <v>257</v>
      </c>
      <c r="D28" s="169" t="s">
        <v>258</v>
      </c>
      <c r="E28" s="169" t="s">
        <v>258</v>
      </c>
      <c r="F28" s="169" t="s">
        <v>258</v>
      </c>
      <c r="G28" s="169" t="s">
        <v>259</v>
      </c>
      <c r="H28" s="169">
        <v>2</v>
      </c>
      <c r="I28" s="169" t="s">
        <v>259</v>
      </c>
      <c r="J28" s="169">
        <v>2</v>
      </c>
      <c r="K28" s="169" t="s">
        <v>259</v>
      </c>
      <c r="L28" s="169"/>
    </row>
    <row r="29" spans="1:12" x14ac:dyDescent="0.35">
      <c r="A29" s="307">
        <v>45317</v>
      </c>
      <c r="B29" s="169" t="s">
        <v>257</v>
      </c>
      <c r="C29" s="169" t="s">
        <v>261</v>
      </c>
      <c r="D29" s="169" t="s">
        <v>261</v>
      </c>
      <c r="E29" s="169" t="s">
        <v>261</v>
      </c>
      <c r="F29" s="169" t="s">
        <v>257</v>
      </c>
      <c r="G29" s="169">
        <v>2</v>
      </c>
      <c r="H29" s="169" t="s">
        <v>259</v>
      </c>
      <c r="I29" s="169">
        <v>6</v>
      </c>
      <c r="J29" s="169">
        <v>4</v>
      </c>
      <c r="K29" s="169">
        <v>2</v>
      </c>
      <c r="L29" s="169"/>
    </row>
    <row r="30" spans="1:12" x14ac:dyDescent="0.35">
      <c r="A30" s="307">
        <v>45318</v>
      </c>
      <c r="B30" s="169" t="s">
        <v>257</v>
      </c>
      <c r="C30" s="169" t="s">
        <v>257</v>
      </c>
      <c r="D30" s="169" t="s">
        <v>258</v>
      </c>
      <c r="E30" s="169" t="s">
        <v>258</v>
      </c>
      <c r="F30" s="169" t="s">
        <v>257</v>
      </c>
      <c r="G30" s="169" t="s">
        <v>259</v>
      </c>
      <c r="H30" s="169" t="s">
        <v>259</v>
      </c>
      <c r="I30" s="169">
        <v>2</v>
      </c>
      <c r="J30" s="169">
        <v>2</v>
      </c>
      <c r="K30" s="169" t="s">
        <v>259</v>
      </c>
      <c r="L30" s="169"/>
    </row>
    <row r="31" spans="1:12" x14ac:dyDescent="0.35">
      <c r="A31" s="307">
        <v>45319</v>
      </c>
      <c r="B31" s="169" t="s">
        <v>257</v>
      </c>
      <c r="C31" s="169" t="s">
        <v>258</v>
      </c>
      <c r="D31" s="169" t="s">
        <v>261</v>
      </c>
      <c r="E31" s="169" t="s">
        <v>258</v>
      </c>
      <c r="F31" s="169" t="s">
        <v>257</v>
      </c>
      <c r="G31" s="169" t="s">
        <v>259</v>
      </c>
      <c r="H31" s="169" t="s">
        <v>259</v>
      </c>
      <c r="I31" s="169">
        <v>6</v>
      </c>
      <c r="J31" s="169">
        <v>2</v>
      </c>
      <c r="K31" s="169" t="s">
        <v>259</v>
      </c>
      <c r="L31" s="169"/>
    </row>
    <row r="32" spans="1:12" x14ac:dyDescent="0.35">
      <c r="A32" s="307">
        <v>45320</v>
      </c>
      <c r="B32" s="169" t="s">
        <v>261</v>
      </c>
      <c r="C32" s="169" t="s">
        <v>261</v>
      </c>
      <c r="D32" s="169" t="s">
        <v>257</v>
      </c>
      <c r="E32" s="169" t="s">
        <v>258</v>
      </c>
      <c r="F32" s="169" t="s">
        <v>257</v>
      </c>
      <c r="G32" s="169">
        <v>2</v>
      </c>
      <c r="H32" s="169">
        <v>2</v>
      </c>
      <c r="I32" s="169" t="s">
        <v>259</v>
      </c>
      <c r="J32" s="169" t="s">
        <v>259</v>
      </c>
      <c r="K32" s="169">
        <v>2</v>
      </c>
      <c r="L32" s="169"/>
    </row>
    <row r="33" spans="1:12" x14ac:dyDescent="0.35">
      <c r="A33" s="307">
        <v>45321</v>
      </c>
      <c r="B33" s="169" t="s">
        <v>257</v>
      </c>
      <c r="C33" s="169" t="s">
        <v>261</v>
      </c>
      <c r="D33" s="169" t="s">
        <v>258</v>
      </c>
      <c r="E33" s="169" t="s">
        <v>261</v>
      </c>
      <c r="F33" s="169" t="s">
        <v>257</v>
      </c>
      <c r="G33" s="169" t="s">
        <v>259</v>
      </c>
      <c r="H33" s="169">
        <v>4</v>
      </c>
      <c r="I33" s="169">
        <v>2</v>
      </c>
      <c r="J33" s="169">
        <v>2</v>
      </c>
      <c r="K33" s="169" t="s">
        <v>259</v>
      </c>
      <c r="L33" s="169"/>
    </row>
    <row r="34" spans="1:12" x14ac:dyDescent="0.35">
      <c r="A34" s="307">
        <v>45322</v>
      </c>
      <c r="B34" s="169" t="s">
        <v>257</v>
      </c>
      <c r="C34" s="169" t="s">
        <v>257</v>
      </c>
      <c r="D34" s="169" t="s">
        <v>261</v>
      </c>
      <c r="E34" s="169" t="s">
        <v>261</v>
      </c>
      <c r="F34" s="169" t="s">
        <v>258</v>
      </c>
      <c r="G34" s="169" t="s">
        <v>259</v>
      </c>
      <c r="H34" s="169">
        <v>4</v>
      </c>
      <c r="I34" s="169">
        <v>2</v>
      </c>
      <c r="J34" s="169">
        <v>2</v>
      </c>
      <c r="K34" s="306" t="s">
        <v>259</v>
      </c>
      <c r="L34" s="306"/>
    </row>
    <row r="36" spans="1:12" ht="19" thickBot="1" x14ac:dyDescent="0.5">
      <c r="A36" s="1566" t="s">
        <v>1337</v>
      </c>
      <c r="B36" s="1566"/>
      <c r="C36" s="1566"/>
      <c r="D36" s="1566"/>
      <c r="E36" s="1566"/>
      <c r="F36" s="1566"/>
      <c r="G36" s="1566"/>
      <c r="H36" s="1566"/>
      <c r="I36" s="1566"/>
    </row>
    <row r="37" spans="1:12" ht="15" thickBot="1" x14ac:dyDescent="0.4">
      <c r="A37" s="535" t="s">
        <v>1</v>
      </c>
      <c r="B37" s="536">
        <v>0.5</v>
      </c>
      <c r="C37" s="536">
        <v>0.125</v>
      </c>
      <c r="D37" s="536">
        <v>0.25</v>
      </c>
      <c r="E37" s="536">
        <v>0.375</v>
      </c>
      <c r="F37" s="536">
        <v>0.5</v>
      </c>
      <c r="G37" s="536">
        <v>0.5</v>
      </c>
      <c r="H37" s="536">
        <v>0.125</v>
      </c>
      <c r="I37" s="536">
        <v>0.25</v>
      </c>
      <c r="J37" s="536">
        <v>0.375</v>
      </c>
      <c r="K37" s="537">
        <v>0.5</v>
      </c>
      <c r="L37" s="538" t="s">
        <v>181</v>
      </c>
    </row>
    <row r="38" spans="1:12" x14ac:dyDescent="0.35">
      <c r="A38" s="1429">
        <v>45352</v>
      </c>
      <c r="B38" s="473" t="s">
        <v>257</v>
      </c>
      <c r="C38" s="473" t="s">
        <v>260</v>
      </c>
      <c r="D38" s="474" t="s">
        <v>258</v>
      </c>
      <c r="E38" s="475" t="s">
        <v>261</v>
      </c>
      <c r="F38" s="475" t="s">
        <v>257</v>
      </c>
      <c r="G38" s="476" t="s">
        <v>259</v>
      </c>
      <c r="H38" s="476">
        <v>4</v>
      </c>
      <c r="I38" s="476">
        <v>2</v>
      </c>
      <c r="J38" s="1430">
        <v>2</v>
      </c>
      <c r="K38" s="476" t="s">
        <v>259</v>
      </c>
      <c r="L38" s="475"/>
    </row>
    <row r="39" spans="1:12" x14ac:dyDescent="0.35">
      <c r="A39" s="1429">
        <v>45353</v>
      </c>
      <c r="B39" s="480" t="s">
        <v>257</v>
      </c>
      <c r="C39" s="480" t="s">
        <v>261</v>
      </c>
      <c r="D39" s="474" t="s">
        <v>261</v>
      </c>
      <c r="E39" s="482" t="s">
        <v>261</v>
      </c>
      <c r="F39" s="482" t="s">
        <v>261</v>
      </c>
      <c r="G39" s="481" t="s">
        <v>259</v>
      </c>
      <c r="H39" s="481">
        <v>6</v>
      </c>
      <c r="I39" s="481">
        <v>4</v>
      </c>
      <c r="J39" s="481">
        <v>4</v>
      </c>
      <c r="K39" s="481">
        <v>2</v>
      </c>
      <c r="L39" s="475"/>
    </row>
    <row r="40" spans="1:12" x14ac:dyDescent="0.35">
      <c r="A40" s="1429">
        <v>45354</v>
      </c>
      <c r="B40" s="480" t="s">
        <v>257</v>
      </c>
      <c r="C40" s="480" t="s">
        <v>257</v>
      </c>
      <c r="D40" s="474" t="s">
        <v>260</v>
      </c>
      <c r="E40" s="482" t="s">
        <v>257</v>
      </c>
      <c r="F40" s="482" t="s">
        <v>257</v>
      </c>
      <c r="G40" s="481" t="s">
        <v>259</v>
      </c>
      <c r="H40" s="481" t="s">
        <v>259</v>
      </c>
      <c r="I40" s="481" t="s">
        <v>259</v>
      </c>
      <c r="J40" s="993">
        <v>2</v>
      </c>
      <c r="K40" s="481">
        <v>2</v>
      </c>
      <c r="L40" s="475"/>
    </row>
    <row r="41" spans="1:12" x14ac:dyDescent="0.35">
      <c r="A41" s="1429">
        <v>45355</v>
      </c>
      <c r="B41" s="480" t="s">
        <v>257</v>
      </c>
      <c r="C41" s="480" t="s">
        <v>257</v>
      </c>
      <c r="D41" s="473" t="s">
        <v>261</v>
      </c>
      <c r="E41" s="474" t="s">
        <v>257</v>
      </c>
      <c r="F41" s="475" t="s">
        <v>257</v>
      </c>
      <c r="G41" s="481" t="s">
        <v>259</v>
      </c>
      <c r="H41" s="481" t="s">
        <v>259</v>
      </c>
      <c r="I41" s="481">
        <v>2</v>
      </c>
      <c r="J41" s="481">
        <v>2</v>
      </c>
      <c r="K41" s="993">
        <v>2</v>
      </c>
      <c r="L41" s="475"/>
    </row>
    <row r="42" spans="1:12" x14ac:dyDescent="0.35">
      <c r="A42" s="1429">
        <v>45356</v>
      </c>
      <c r="B42" s="473" t="s">
        <v>257</v>
      </c>
      <c r="C42" s="473" t="s">
        <v>257</v>
      </c>
      <c r="D42" s="474" t="s">
        <v>261</v>
      </c>
      <c r="E42" s="475" t="s">
        <v>261</v>
      </c>
      <c r="F42" s="475" t="s">
        <v>257</v>
      </c>
      <c r="G42" s="476" t="s">
        <v>259</v>
      </c>
      <c r="H42" s="476">
        <v>2</v>
      </c>
      <c r="I42" s="476">
        <v>4</v>
      </c>
      <c r="J42" s="1430">
        <v>2</v>
      </c>
      <c r="K42" s="476" t="s">
        <v>259</v>
      </c>
      <c r="L42" s="475"/>
    </row>
    <row r="43" spans="1:12" x14ac:dyDescent="0.35">
      <c r="A43" s="1429">
        <v>45357</v>
      </c>
      <c r="B43" s="480" t="s">
        <v>257</v>
      </c>
      <c r="C43" s="480" t="s">
        <v>257</v>
      </c>
      <c r="D43" s="474" t="s">
        <v>261</v>
      </c>
      <c r="E43" s="482" t="s">
        <v>258</v>
      </c>
      <c r="F43" s="482" t="s">
        <v>261</v>
      </c>
      <c r="G43" s="481" t="s">
        <v>259</v>
      </c>
      <c r="H43" s="481" t="s">
        <v>259</v>
      </c>
      <c r="I43" s="481">
        <v>2</v>
      </c>
      <c r="J43" s="993">
        <v>2</v>
      </c>
      <c r="K43" s="480">
        <v>2</v>
      </c>
      <c r="L43" s="475"/>
    </row>
    <row r="44" spans="1:12" x14ac:dyDescent="0.35">
      <c r="A44" s="1429">
        <v>45358</v>
      </c>
      <c r="B44" s="480" t="s">
        <v>257</v>
      </c>
      <c r="C44" s="480" t="s">
        <v>258</v>
      </c>
      <c r="D44" s="474" t="s">
        <v>257</v>
      </c>
      <c r="E44" s="482" t="s">
        <v>261</v>
      </c>
      <c r="F44" s="482" t="s">
        <v>257</v>
      </c>
      <c r="G44" s="481" t="s">
        <v>259</v>
      </c>
      <c r="H44" s="481" t="s">
        <v>259</v>
      </c>
      <c r="I44" s="481">
        <v>2</v>
      </c>
      <c r="J44" s="481">
        <v>2</v>
      </c>
      <c r="K44" s="480" t="s">
        <v>259</v>
      </c>
      <c r="L44" s="475"/>
    </row>
    <row r="45" spans="1:12" x14ac:dyDescent="0.35">
      <c r="A45" s="1429">
        <v>45359</v>
      </c>
      <c r="B45" s="480" t="s">
        <v>257</v>
      </c>
      <c r="C45" s="480" t="s">
        <v>257</v>
      </c>
      <c r="D45" s="474" t="s">
        <v>261</v>
      </c>
      <c r="E45" s="482" t="s">
        <v>257</v>
      </c>
      <c r="F45" s="482" t="s">
        <v>257</v>
      </c>
      <c r="G45" s="481" t="s">
        <v>259</v>
      </c>
      <c r="H45" s="481">
        <v>2</v>
      </c>
      <c r="I45" s="481">
        <v>2</v>
      </c>
      <c r="J45" s="481">
        <v>2</v>
      </c>
      <c r="K45" s="481" t="s">
        <v>259</v>
      </c>
      <c r="L45" s="475"/>
    </row>
    <row r="46" spans="1:12" x14ac:dyDescent="0.35">
      <c r="A46" s="1429">
        <v>45360</v>
      </c>
      <c r="B46" s="480" t="s">
        <v>257</v>
      </c>
      <c r="C46" s="481" t="s">
        <v>257</v>
      </c>
      <c r="D46" s="474" t="s">
        <v>257</v>
      </c>
      <c r="E46" s="482" t="s">
        <v>258</v>
      </c>
      <c r="F46" s="482" t="s">
        <v>258</v>
      </c>
      <c r="G46" s="481">
        <v>2</v>
      </c>
      <c r="H46" s="481">
        <v>2</v>
      </c>
      <c r="I46" s="481" t="s">
        <v>259</v>
      </c>
      <c r="J46" s="480" t="s">
        <v>259</v>
      </c>
      <c r="K46" s="481">
        <v>2</v>
      </c>
      <c r="L46" s="475"/>
    </row>
    <row r="47" spans="1:12" x14ac:dyDescent="0.35">
      <c r="A47" s="1429">
        <v>45361</v>
      </c>
      <c r="B47" s="480" t="s">
        <v>257</v>
      </c>
      <c r="C47" s="481" t="s">
        <v>258</v>
      </c>
      <c r="D47" s="474" t="s">
        <v>258</v>
      </c>
      <c r="E47" s="482" t="s">
        <v>258</v>
      </c>
      <c r="F47" s="482" t="s">
        <v>258</v>
      </c>
      <c r="G47" s="481">
        <v>2</v>
      </c>
      <c r="H47" s="481">
        <v>2</v>
      </c>
      <c r="I47" s="481" t="s">
        <v>259</v>
      </c>
      <c r="J47" s="481">
        <v>2</v>
      </c>
      <c r="K47" s="480" t="s">
        <v>259</v>
      </c>
      <c r="L47" s="475"/>
    </row>
    <row r="48" spans="1:12" x14ac:dyDescent="0.35">
      <c r="A48" s="1429">
        <v>45362</v>
      </c>
      <c r="B48" s="480" t="s">
        <v>257</v>
      </c>
      <c r="C48" s="481" t="s">
        <v>258</v>
      </c>
      <c r="D48" s="492" t="s">
        <v>258</v>
      </c>
      <c r="E48" s="482" t="s">
        <v>260</v>
      </c>
      <c r="F48" s="482" t="s">
        <v>258</v>
      </c>
      <c r="G48" s="481" t="s">
        <v>259</v>
      </c>
      <c r="H48" s="481" t="s">
        <v>259</v>
      </c>
      <c r="I48" s="481">
        <v>2</v>
      </c>
      <c r="J48" s="481">
        <v>2</v>
      </c>
      <c r="K48" s="473" t="s">
        <v>259</v>
      </c>
      <c r="L48" s="473"/>
    </row>
    <row r="49" spans="1:12" x14ac:dyDescent="0.35">
      <c r="A49" s="1429">
        <v>45363</v>
      </c>
      <c r="B49" s="480" t="s">
        <v>257</v>
      </c>
      <c r="C49" s="481" t="s">
        <v>257</v>
      </c>
      <c r="D49" s="492" t="s">
        <v>258</v>
      </c>
      <c r="E49" s="482" t="s">
        <v>261</v>
      </c>
      <c r="F49" s="482" t="s">
        <v>261</v>
      </c>
      <c r="G49" s="481" t="s">
        <v>259</v>
      </c>
      <c r="H49" s="481">
        <v>2</v>
      </c>
      <c r="I49" s="557" t="s">
        <v>259</v>
      </c>
      <c r="J49" s="481">
        <v>2</v>
      </c>
      <c r="K49" s="480" t="s">
        <v>259</v>
      </c>
      <c r="L49" s="473"/>
    </row>
    <row r="50" spans="1:12" x14ac:dyDescent="0.35">
      <c r="A50" s="1429">
        <v>45364</v>
      </c>
      <c r="B50" s="481" t="s">
        <v>261</v>
      </c>
      <c r="C50" s="481" t="s">
        <v>257</v>
      </c>
      <c r="D50" s="492" t="s">
        <v>261</v>
      </c>
      <c r="E50" s="482" t="s">
        <v>257</v>
      </c>
      <c r="F50" s="482" t="s">
        <v>258</v>
      </c>
      <c r="G50" s="481">
        <v>2</v>
      </c>
      <c r="H50" s="481" t="s">
        <v>259</v>
      </c>
      <c r="I50" s="481">
        <v>2</v>
      </c>
      <c r="J50" s="481">
        <v>2</v>
      </c>
      <c r="K50" s="480" t="s">
        <v>259</v>
      </c>
      <c r="L50" s="473"/>
    </row>
    <row r="51" spans="1:12" x14ac:dyDescent="0.35">
      <c r="A51" s="1429">
        <v>45365</v>
      </c>
      <c r="B51" s="480" t="s">
        <v>257</v>
      </c>
      <c r="C51" s="480" t="s">
        <v>257</v>
      </c>
      <c r="D51" s="492" t="s">
        <v>258</v>
      </c>
      <c r="E51" s="482" t="s">
        <v>258</v>
      </c>
      <c r="F51" s="482" t="s">
        <v>261</v>
      </c>
      <c r="G51" s="481" t="s">
        <v>259</v>
      </c>
      <c r="H51" s="481" t="s">
        <v>259</v>
      </c>
      <c r="I51" s="993">
        <v>2</v>
      </c>
      <c r="J51" s="481">
        <v>2</v>
      </c>
      <c r="K51" s="993">
        <v>2</v>
      </c>
      <c r="L51" s="473"/>
    </row>
    <row r="52" spans="1:12" x14ac:dyDescent="0.35">
      <c r="A52" s="1429">
        <v>45366</v>
      </c>
      <c r="B52" s="480" t="s">
        <v>257</v>
      </c>
      <c r="C52" s="480" t="s">
        <v>257</v>
      </c>
      <c r="D52" s="492" t="s">
        <v>258</v>
      </c>
      <c r="E52" s="482" t="s">
        <v>258</v>
      </c>
      <c r="F52" s="482" t="s">
        <v>258</v>
      </c>
      <c r="G52" s="481" t="s">
        <v>259</v>
      </c>
      <c r="H52" s="481" t="s">
        <v>259</v>
      </c>
      <c r="I52" s="481">
        <v>2</v>
      </c>
      <c r="J52" s="481">
        <v>2</v>
      </c>
      <c r="K52" s="480" t="s">
        <v>259</v>
      </c>
      <c r="L52" s="473"/>
    </row>
    <row r="53" spans="1:12" x14ac:dyDescent="0.35">
      <c r="A53" s="1429">
        <v>45367</v>
      </c>
      <c r="B53" s="483" t="s">
        <v>257</v>
      </c>
      <c r="C53" s="481" t="s">
        <v>257</v>
      </c>
      <c r="D53" s="492" t="s">
        <v>258</v>
      </c>
      <c r="E53" s="482" t="s">
        <v>258</v>
      </c>
      <c r="F53" s="482" t="s">
        <v>258</v>
      </c>
      <c r="G53" s="481" t="s">
        <v>259</v>
      </c>
      <c r="H53" s="481" t="s">
        <v>259</v>
      </c>
      <c r="I53" s="481">
        <v>2</v>
      </c>
      <c r="J53" s="481">
        <v>4</v>
      </c>
      <c r="K53" s="993">
        <v>2</v>
      </c>
      <c r="L53" s="473"/>
    </row>
    <row r="54" spans="1:12" x14ac:dyDescent="0.35">
      <c r="A54" s="1429">
        <v>45368</v>
      </c>
      <c r="B54" s="480" t="s">
        <v>257</v>
      </c>
      <c r="C54" s="480" t="s">
        <v>257</v>
      </c>
      <c r="D54" s="492" t="s">
        <v>258</v>
      </c>
      <c r="E54" s="481" t="s">
        <v>261</v>
      </c>
      <c r="F54" s="482" t="s">
        <v>257</v>
      </c>
      <c r="G54" s="481" t="s">
        <v>259</v>
      </c>
      <c r="H54" s="481" t="s">
        <v>259</v>
      </c>
      <c r="I54" s="993">
        <v>2</v>
      </c>
      <c r="J54" s="481">
        <v>2</v>
      </c>
      <c r="K54" s="480" t="s">
        <v>259</v>
      </c>
      <c r="L54" s="473"/>
    </row>
    <row r="55" spans="1:12" x14ac:dyDescent="0.35">
      <c r="A55" s="1429">
        <v>45369</v>
      </c>
      <c r="B55" s="480" t="s">
        <v>257</v>
      </c>
      <c r="C55" s="480" t="s">
        <v>257</v>
      </c>
      <c r="D55" s="492" t="s">
        <v>258</v>
      </c>
      <c r="E55" s="482" t="s">
        <v>258</v>
      </c>
      <c r="F55" s="482" t="s">
        <v>257</v>
      </c>
      <c r="G55" s="481" t="s">
        <v>259</v>
      </c>
      <c r="H55" s="481" t="s">
        <v>259</v>
      </c>
      <c r="I55" s="481">
        <v>2</v>
      </c>
      <c r="J55" s="481">
        <v>2</v>
      </c>
      <c r="K55" s="993">
        <v>2</v>
      </c>
      <c r="L55" s="473"/>
    </row>
    <row r="56" spans="1:12" x14ac:dyDescent="0.35">
      <c r="A56" s="1429">
        <v>45370</v>
      </c>
      <c r="B56" s="481" t="s">
        <v>257</v>
      </c>
      <c r="C56" s="480" t="s">
        <v>257</v>
      </c>
      <c r="D56" s="492" t="s">
        <v>258</v>
      </c>
      <c r="E56" s="482" t="s">
        <v>258</v>
      </c>
      <c r="F56" s="482" t="s">
        <v>258</v>
      </c>
      <c r="G56" s="481" t="s">
        <v>259</v>
      </c>
      <c r="H56" s="481">
        <v>2</v>
      </c>
      <c r="I56" s="993">
        <v>2</v>
      </c>
      <c r="J56" s="993">
        <v>2</v>
      </c>
      <c r="K56" s="484" t="s">
        <v>259</v>
      </c>
      <c r="L56" s="473"/>
    </row>
    <row r="57" spans="1:12" x14ac:dyDescent="0.35">
      <c r="A57" s="1429">
        <v>45371</v>
      </c>
      <c r="B57" s="480" t="s">
        <v>257</v>
      </c>
      <c r="C57" s="481" t="s">
        <v>261</v>
      </c>
      <c r="D57" s="492" t="s">
        <v>257</v>
      </c>
      <c r="E57" s="482" t="s">
        <v>257</v>
      </c>
      <c r="F57" s="482" t="s">
        <v>257</v>
      </c>
      <c r="G57" s="481">
        <v>6</v>
      </c>
      <c r="H57" s="481">
        <v>2</v>
      </c>
      <c r="I57" s="993">
        <v>2</v>
      </c>
      <c r="J57" s="993">
        <v>2</v>
      </c>
      <c r="K57" s="480" t="s">
        <v>259</v>
      </c>
      <c r="L57" s="480"/>
    </row>
    <row r="58" spans="1:12" x14ac:dyDescent="0.35">
      <c r="A58" s="1429">
        <v>45372</v>
      </c>
      <c r="B58" s="481" t="s">
        <v>261</v>
      </c>
      <c r="C58" s="480" t="s">
        <v>261</v>
      </c>
      <c r="D58" s="492" t="s">
        <v>258</v>
      </c>
      <c r="E58" s="482" t="s">
        <v>257</v>
      </c>
      <c r="F58" s="482" t="s">
        <v>257</v>
      </c>
      <c r="G58" s="481">
        <v>2</v>
      </c>
      <c r="H58" s="481">
        <v>2</v>
      </c>
      <c r="I58" s="481" t="s">
        <v>259</v>
      </c>
      <c r="J58" s="993">
        <v>2</v>
      </c>
      <c r="K58" s="480" t="s">
        <v>259</v>
      </c>
      <c r="L58" s="986"/>
    </row>
    <row r="59" spans="1:12" x14ac:dyDescent="0.35">
      <c r="A59" s="1429">
        <v>45373</v>
      </c>
      <c r="B59" s="480" t="s">
        <v>261</v>
      </c>
      <c r="C59" s="480" t="s">
        <v>261</v>
      </c>
      <c r="D59" s="492" t="s">
        <v>257</v>
      </c>
      <c r="E59" s="482" t="s">
        <v>261</v>
      </c>
      <c r="F59" s="482" t="s">
        <v>257</v>
      </c>
      <c r="G59" s="481">
        <v>2</v>
      </c>
      <c r="H59" s="481">
        <v>2</v>
      </c>
      <c r="I59" s="993">
        <v>2</v>
      </c>
      <c r="J59" s="481">
        <v>2</v>
      </c>
      <c r="K59" s="481">
        <v>2</v>
      </c>
      <c r="L59" s="542"/>
    </row>
    <row r="60" spans="1:12" ht="15.5" x14ac:dyDescent="0.35">
      <c r="A60" s="1429">
        <v>45374</v>
      </c>
      <c r="B60" s="480" t="s">
        <v>257</v>
      </c>
      <c r="C60" s="481" t="s">
        <v>261</v>
      </c>
      <c r="D60" s="492" t="s">
        <v>261</v>
      </c>
      <c r="E60" s="482" t="s">
        <v>261</v>
      </c>
      <c r="F60" s="498" t="s">
        <v>257</v>
      </c>
      <c r="G60" s="481" t="s">
        <v>259</v>
      </c>
      <c r="H60" s="481">
        <v>2</v>
      </c>
      <c r="I60" s="481">
        <v>6</v>
      </c>
      <c r="J60" s="481">
        <v>6</v>
      </c>
      <c r="K60" s="481">
        <v>4</v>
      </c>
      <c r="L60" s="542"/>
    </row>
    <row r="61" spans="1:12" x14ac:dyDescent="0.35">
      <c r="A61" s="1429">
        <v>45375</v>
      </c>
      <c r="B61" s="483" t="s">
        <v>261</v>
      </c>
      <c r="C61" s="481" t="s">
        <v>257</v>
      </c>
      <c r="D61" s="492" t="s">
        <v>258</v>
      </c>
      <c r="E61" s="482" t="s">
        <v>261</v>
      </c>
      <c r="F61" s="482" t="s">
        <v>260</v>
      </c>
      <c r="G61" s="557">
        <v>2</v>
      </c>
      <c r="H61" s="481">
        <v>2</v>
      </c>
      <c r="I61" s="481">
        <v>4</v>
      </c>
      <c r="J61" s="481">
        <v>2</v>
      </c>
      <c r="K61" s="993">
        <v>2</v>
      </c>
      <c r="L61" s="542"/>
    </row>
    <row r="62" spans="1:12" x14ac:dyDescent="0.35">
      <c r="A62" s="1429">
        <v>45376</v>
      </c>
      <c r="B62" s="480" t="s">
        <v>570</v>
      </c>
      <c r="C62" s="481" t="s">
        <v>257</v>
      </c>
      <c r="D62" s="492" t="s">
        <v>257</v>
      </c>
      <c r="E62" s="482" t="s">
        <v>261</v>
      </c>
      <c r="F62" s="482" t="s">
        <v>257</v>
      </c>
      <c r="G62" s="481" t="s">
        <v>259</v>
      </c>
      <c r="H62" s="481" t="s">
        <v>259</v>
      </c>
      <c r="I62" s="481">
        <v>2</v>
      </c>
      <c r="J62" s="481">
        <v>4</v>
      </c>
      <c r="K62" s="480" t="s">
        <v>259</v>
      </c>
      <c r="L62" s="542"/>
    </row>
    <row r="63" spans="1:12" x14ac:dyDescent="0.35">
      <c r="A63" s="1429">
        <v>45377</v>
      </c>
      <c r="B63" s="480" t="s">
        <v>257</v>
      </c>
      <c r="C63" s="481" t="s">
        <v>258</v>
      </c>
      <c r="D63" s="492" t="s">
        <v>261</v>
      </c>
      <c r="E63" s="482" t="s">
        <v>257</v>
      </c>
      <c r="F63" s="482" t="s">
        <v>257</v>
      </c>
      <c r="G63" s="481" t="s">
        <v>259</v>
      </c>
      <c r="H63" s="481" t="s">
        <v>259</v>
      </c>
      <c r="I63" s="481">
        <v>4</v>
      </c>
      <c r="J63" s="481">
        <v>6</v>
      </c>
      <c r="K63" s="480" t="s">
        <v>259</v>
      </c>
      <c r="L63" s="542"/>
    </row>
    <row r="64" spans="1:12" x14ac:dyDescent="0.35">
      <c r="A64" s="1429">
        <v>45378</v>
      </c>
      <c r="B64" s="481" t="s">
        <v>261</v>
      </c>
      <c r="C64" s="481" t="s">
        <v>257</v>
      </c>
      <c r="D64" s="492" t="s">
        <v>258</v>
      </c>
      <c r="E64" s="482" t="s">
        <v>258</v>
      </c>
      <c r="F64" s="482" t="s">
        <v>258</v>
      </c>
      <c r="G64" s="481" t="s">
        <v>259</v>
      </c>
      <c r="H64" s="481">
        <v>2</v>
      </c>
      <c r="I64" s="481">
        <v>2</v>
      </c>
      <c r="J64" s="481">
        <v>2</v>
      </c>
      <c r="K64" s="480" t="s">
        <v>259</v>
      </c>
      <c r="L64" s="542"/>
    </row>
    <row r="65" spans="1:12" x14ac:dyDescent="0.35">
      <c r="A65" s="1429">
        <v>45379</v>
      </c>
      <c r="B65" s="481" t="s">
        <v>257</v>
      </c>
      <c r="C65" s="480" t="s">
        <v>257</v>
      </c>
      <c r="D65" s="492" t="s">
        <v>257</v>
      </c>
      <c r="E65" s="482" t="s">
        <v>258</v>
      </c>
      <c r="F65" s="482" t="s">
        <v>258</v>
      </c>
      <c r="G65" s="481" t="s">
        <v>259</v>
      </c>
      <c r="H65" s="481">
        <v>2</v>
      </c>
      <c r="I65" s="481">
        <v>2</v>
      </c>
      <c r="J65" s="481">
        <v>2</v>
      </c>
      <c r="K65" s="480" t="s">
        <v>259</v>
      </c>
      <c r="L65" s="542"/>
    </row>
    <row r="66" spans="1:12" x14ac:dyDescent="0.35">
      <c r="A66" s="1429">
        <v>45380</v>
      </c>
      <c r="B66" s="481" t="s">
        <v>257</v>
      </c>
      <c r="C66" s="480" t="s">
        <v>257</v>
      </c>
      <c r="D66" s="492" t="s">
        <v>257</v>
      </c>
      <c r="E66" s="482" t="s">
        <v>257</v>
      </c>
      <c r="F66" s="482" t="s">
        <v>257</v>
      </c>
      <c r="G66" s="481">
        <v>2</v>
      </c>
      <c r="H66" s="481">
        <v>4</v>
      </c>
      <c r="I66" s="481">
        <v>4</v>
      </c>
      <c r="J66" s="481">
        <v>2</v>
      </c>
      <c r="K66" s="993">
        <v>2</v>
      </c>
      <c r="L66" s="542"/>
    </row>
    <row r="67" spans="1:12" x14ac:dyDescent="0.35">
      <c r="A67" s="1429">
        <v>45381</v>
      </c>
      <c r="B67" s="484" t="s">
        <v>257</v>
      </c>
      <c r="C67" s="484" t="s">
        <v>258</v>
      </c>
      <c r="D67" s="484" t="s">
        <v>257</v>
      </c>
      <c r="E67" s="484" t="s">
        <v>258</v>
      </c>
      <c r="F67" s="484" t="s">
        <v>258</v>
      </c>
      <c r="G67" s="484" t="s">
        <v>259</v>
      </c>
      <c r="H67" s="484" t="s">
        <v>259</v>
      </c>
      <c r="I67" s="1431">
        <v>2</v>
      </c>
      <c r="J67" s="1431">
        <v>2</v>
      </c>
      <c r="K67" s="484" t="s">
        <v>259</v>
      </c>
      <c r="L67" s="484"/>
    </row>
    <row r="68" spans="1:12" x14ac:dyDescent="0.35">
      <c r="A68" s="1429">
        <v>45382</v>
      </c>
      <c r="B68" s="434" t="s">
        <v>257</v>
      </c>
      <c r="C68" s="434" t="s">
        <v>257</v>
      </c>
      <c r="D68" s="434" t="s">
        <v>257</v>
      </c>
      <c r="E68" s="434" t="s">
        <v>257</v>
      </c>
      <c r="F68" s="434" t="s">
        <v>257</v>
      </c>
      <c r="G68" s="434" t="s">
        <v>259</v>
      </c>
      <c r="H68" s="434" t="s">
        <v>259</v>
      </c>
      <c r="I68" s="1432">
        <v>2</v>
      </c>
      <c r="J68" s="1432">
        <v>6</v>
      </c>
      <c r="K68" s="1432">
        <v>2</v>
      </c>
      <c r="L68" s="434"/>
    </row>
  </sheetData>
  <mergeCells count="2">
    <mergeCell ref="A2:I2"/>
    <mergeCell ref="A36:I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Menthealy Metrology </vt:lpstr>
      <vt:lpstr>year Metrology </vt:lpstr>
      <vt:lpstr>NE</vt:lpstr>
      <vt:lpstr>Kuraz Monthly Metro Report </vt:lpstr>
      <vt:lpstr>Sammery</vt:lpstr>
      <vt:lpstr>Sheet1</vt:lpstr>
      <vt:lpstr>SAMERY JULY 2022- JUNE 2023</vt:lpstr>
      <vt:lpstr>MONTHLY AVER </vt:lpstr>
      <vt:lpstr>WIND DAYRCTION</vt:lpstr>
      <vt:lpstr>Sheet2</vt:lpstr>
      <vt:lpstr>Sheet3</vt:lpstr>
      <vt:lpstr>Monthly avre</vt:lpstr>
      <vt:lpstr> year avre</vt:lpstr>
      <vt:lpstr>Rain fall</vt:lpstr>
      <vt:lpstr>Elemant</vt:lpstr>
      <vt:lpstr>wd28-8-2015 upto 30-7-2017</vt:lpstr>
      <vt:lpstr>wd 1-4-2018 up to 1-31-2020</vt:lpstr>
      <vt:lpstr>wd 1-1-2021 up to 1-12-2021</vt:lpstr>
      <vt:lpstr>wd 1-1-2022 up to 1-12-2022</vt:lpstr>
      <vt:lpstr>wd 1-1-2023 up to 1-12-2023</vt:lpstr>
      <vt:lpstr>WD 1-1-2024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Gezehagn Gutema</cp:lastModifiedBy>
  <cp:lastPrinted>2008-11-27T17:05:58Z</cp:lastPrinted>
  <dcterms:created xsi:type="dcterms:W3CDTF">2016-04-07T15:34:34Z</dcterms:created>
  <dcterms:modified xsi:type="dcterms:W3CDTF">2024-09-10T10:22:31Z</dcterms:modified>
</cp:coreProperties>
</file>